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ate1904="1" codeName="ThisWorkbook" autoCompressPictures="0"/>
  <mc:AlternateContent xmlns:mc="http://schemas.openxmlformats.org/markup-compatibility/2006">
    <mc:Choice Requires="x15">
      <x15ac:absPath xmlns:x15ac="http://schemas.microsoft.com/office/spreadsheetml/2010/11/ac" url="G:\Shared drives\EPSCoR Fire and Ice\Central Team\Seed Awards\2022 Seed Grants\"/>
    </mc:Choice>
  </mc:AlternateContent>
  <bookViews>
    <workbookView xWindow="0" yWindow="0" windowWidth="22500" windowHeight="10185" tabRatio="922"/>
  </bookViews>
  <sheets>
    <sheet name="MTDC" sheetId="22" r:id="rId1"/>
    <sheet name="TDC" sheetId="30" state="hidden" r:id="rId2"/>
    <sheet name="NIH" sheetId="29" state="hidden" r:id="rId3"/>
    <sheet name="Multi-Unit" sheetId="38" state="hidden" r:id="rId4"/>
    <sheet name="CS-Match" sheetId="39" state="hidden" r:id="rId5"/>
    <sheet name="CS-Match Form PRINT" sheetId="42" state="hidden" r:id="rId6"/>
    <sheet name="Small Business Contracting Plan" sheetId="40" state="hidden" r:id="rId7"/>
    <sheet name="ACCT Codes" sheetId="15" state="hidden" r:id="rId8"/>
    <sheet name="Benefits and F&amp;A-DO NOT DELETE" sheetId="35" r:id="rId9"/>
    <sheet name="List selections - DO NOT DELETE" sheetId="20" state="hidden" r:id="rId10"/>
  </sheets>
  <definedNames>
    <definedName name="_xlnm._FilterDatabase" localSheetId="8" hidden="1">'Benefits and F&amp;A-DO NOT DELETE'!$A$7:$N$28</definedName>
    <definedName name="_YR1" localSheetId="4">#REF!</definedName>
    <definedName name="_YR1">#REF!</definedName>
    <definedName name="_YR2" localSheetId="4">#REF!</definedName>
    <definedName name="_YR2">#REF!</definedName>
    <definedName name="_YR3" localSheetId="4">#REF!</definedName>
    <definedName name="_YR3">#REF!</definedName>
    <definedName name="_YR4" localSheetId="4">#REF!</definedName>
    <definedName name="_YR4">#REF!</definedName>
    <definedName name="_YR5" localSheetId="4">#REF!</definedName>
    <definedName name="_YR5">#REF!</definedName>
    <definedName name="Activity">'Benefits and F&amp;A-DO NOT DELETE'!$A$31:$A$44</definedName>
    <definedName name="arrayTop" localSheetId="4">#REF!</definedName>
    <definedName name="arrayTop">#REF!</definedName>
    <definedName name="CAL" localSheetId="4">#REF!</definedName>
    <definedName name="CAL">#REF!</definedName>
    <definedName name="Commodity">'List selections - DO NOT DELETE'!$A$83:$A$98</definedName>
    <definedName name="Contractual">'List selections - DO NOT DELETE'!$A$101:$A$122</definedName>
    <definedName name="E_Class">'Benefits and F&amp;A-DO NOT DELETE'!$A$8:$A$24</definedName>
    <definedName name="F_A">'Benefits and F&amp;A-DO NOT DELETE'!$A$31:$B$44</definedName>
    <definedName name="Fabrication">'List selections - DO NOT DELETE'!$A$67:$A$70</definedName>
    <definedName name="FAC" localSheetId="4">#REF!</definedName>
    <definedName name="FAC">#REF!</definedName>
    <definedName name="GRAD" localSheetId="4">#REF!</definedName>
    <definedName name="GRAD">#REF!</definedName>
    <definedName name="grad1">#REF!</definedName>
    <definedName name="grad2">#REF!</definedName>
    <definedName name="grad3">#REF!</definedName>
    <definedName name="grad4">#REF!</definedName>
    <definedName name="grad5">#REF!</definedName>
    <definedName name="HOUR" localSheetId="4">#REF!</definedName>
    <definedName name="HOUR">#REF!</definedName>
    <definedName name="Leave_Benefits">'Benefits and F&amp;A-DO NOT DELETE'!$A$8:$D$28</definedName>
    <definedName name="MERIT" localSheetId="4">#REF!</definedName>
    <definedName name="MERIT">#REF!</definedName>
    <definedName name="OtherPersonnel">'List selections - DO NOT DELETE'!$A$37:$A$57</definedName>
    <definedName name="Others" localSheetId="4">#REF!</definedName>
    <definedName name="Others">#REF!</definedName>
    <definedName name="persDiff" localSheetId="4">#REF!</definedName>
    <definedName name="persDiff">#REF!</definedName>
    <definedName name="PersonMos1" localSheetId="4">#REF!</definedName>
    <definedName name="PersonMos1">#REF!</definedName>
    <definedName name="PersonMos2" localSheetId="4">#REF!</definedName>
    <definedName name="PersonMos2">#REF!</definedName>
    <definedName name="POST" localSheetId="4">#REF!</definedName>
    <definedName name="POST">#REF!</definedName>
    <definedName name="_xlnm.Print_Area" localSheetId="4">'CS-Match'!$A$1:$AI$785</definedName>
    <definedName name="_xlnm.Print_Area" localSheetId="5">'CS-Match Form PRINT'!$A$1:$J$300</definedName>
    <definedName name="_xlnm.Print_Area" localSheetId="0">MTDC!$C$1:$X$303</definedName>
    <definedName name="_xlnm.Print_Area" localSheetId="3">'Multi-Unit'!$A$1:$AI$545</definedName>
    <definedName name="_xlnm.Print_Area" localSheetId="2">NIH!$C$1:$X$329</definedName>
    <definedName name="_xlnm.Print_Area" localSheetId="1">TDC!$C$1:$X$311</definedName>
    <definedName name="PS" localSheetId="4">#REF!</definedName>
    <definedName name="PS">#REF!</definedName>
    <definedName name="Rate">'List selections - DO NOT DELETE'!$A$125:$A$125</definedName>
    <definedName name="Select_E_Class">'List selections - DO NOT DELETE'!$A$37:$A$51</definedName>
    <definedName name="SeniorPersonnel">'List selections - DO NOT DELETE'!$A$14:$A$26</definedName>
    <definedName name="SeniorPersonnel1">'List selections - DO NOT DELETE'!$A$14:$A$34</definedName>
    <definedName name="Staff_Benefits">'Benefits and F&amp;A-DO NOT DELETE'!$C$7:$D$24</definedName>
    <definedName name="Student">'List selections - DO NOT DELETE'!$A$60:$A$64</definedName>
    <definedName name="Summary_Array" localSheetId="4">#REF!</definedName>
    <definedName name="Summary_Array">#REF!</definedName>
    <definedName name="Travel">'List selections - DO NOT DELETE'!$A$73:$A$80</definedName>
    <definedName name="TravelIncrease">'List selections - DO NOT DELETE'!$A$73:$B$80</definedName>
    <definedName name="ug" localSheetId="4">#REF!</definedName>
    <definedName name="ug">#REF!</definedName>
    <definedName name="years" localSheetId="4">#REF!</definedName>
    <definedName name="years">#REF!</definedName>
  </definedNames>
  <calcPr calcId="162913" fullPrecision="0"/>
</workbook>
</file>

<file path=xl/calcChain.xml><?xml version="1.0" encoding="utf-8"?>
<calcChain xmlns="http://schemas.openxmlformats.org/spreadsheetml/2006/main">
  <c r="N7" i="22" l="1"/>
  <c r="N7" i="38" l="1"/>
  <c r="C314" i="30" l="1"/>
  <c r="C332" i="29"/>
  <c r="C546" i="38"/>
  <c r="B290" i="42"/>
  <c r="B230" i="42"/>
  <c r="B170" i="42"/>
  <c r="B110" i="42"/>
  <c r="B287" i="42"/>
  <c r="B227" i="42"/>
  <c r="B167" i="42"/>
  <c r="B107" i="42"/>
  <c r="B136" i="42"/>
  <c r="B150" i="42"/>
  <c r="B210" i="42"/>
  <c r="B196" i="42"/>
  <c r="B90" i="42"/>
  <c r="B256" i="42"/>
  <c r="B76" i="42"/>
  <c r="B251" i="42"/>
  <c r="B252" i="42"/>
  <c r="B191" i="42"/>
  <c r="B192" i="42"/>
  <c r="B131" i="42"/>
  <c r="B132" i="42"/>
  <c r="B71" i="42"/>
  <c r="B72" i="42"/>
  <c r="B254" i="42"/>
  <c r="B194" i="42"/>
  <c r="B134" i="42"/>
  <c r="B74" i="42"/>
  <c r="E242" i="42"/>
  <c r="E182" i="42"/>
  <c r="E122" i="42"/>
  <c r="E62" i="42"/>
  <c r="I243" i="42"/>
  <c r="I183" i="42"/>
  <c r="I123" i="42"/>
  <c r="I63" i="42"/>
  <c r="G273" i="42"/>
  <c r="G274" i="42"/>
  <c r="G275" i="42"/>
  <c r="G276" i="42"/>
  <c r="G277" i="42"/>
  <c r="G278" i="42"/>
  <c r="G279" i="42"/>
  <c r="C279" i="42"/>
  <c r="D279" i="42"/>
  <c r="E279" i="42"/>
  <c r="F279" i="42"/>
  <c r="H279" i="42"/>
  <c r="G280" i="42"/>
  <c r="G281" i="42"/>
  <c r="G282" i="42"/>
  <c r="G283" i="42"/>
  <c r="G272" i="42"/>
  <c r="F273" i="42"/>
  <c r="F274" i="42"/>
  <c r="F275" i="42"/>
  <c r="F276" i="42"/>
  <c r="F277" i="42"/>
  <c r="F278" i="42"/>
  <c r="F280" i="42"/>
  <c r="F281" i="42"/>
  <c r="F282" i="42"/>
  <c r="F283" i="42"/>
  <c r="F272" i="42"/>
  <c r="E273" i="42"/>
  <c r="E274" i="42"/>
  <c r="E275" i="42"/>
  <c r="E276" i="42"/>
  <c r="E277" i="42"/>
  <c r="E278" i="42"/>
  <c r="E280" i="42"/>
  <c r="E281" i="42"/>
  <c r="E282" i="42"/>
  <c r="E283" i="42"/>
  <c r="E272" i="42"/>
  <c r="D273" i="42"/>
  <c r="D274" i="42"/>
  <c r="D275" i="42"/>
  <c r="D276" i="42"/>
  <c r="D277" i="42"/>
  <c r="D278" i="42"/>
  <c r="D280" i="42"/>
  <c r="D281" i="42"/>
  <c r="D282" i="42"/>
  <c r="D283" i="42"/>
  <c r="D272" i="42"/>
  <c r="C273" i="42"/>
  <c r="C274" i="42"/>
  <c r="C275" i="42"/>
  <c r="C276" i="42"/>
  <c r="C277" i="42"/>
  <c r="C278" i="42"/>
  <c r="C280" i="42"/>
  <c r="C281" i="42"/>
  <c r="C282" i="42"/>
  <c r="C283" i="42"/>
  <c r="C272" i="42"/>
  <c r="B273" i="42"/>
  <c r="B274" i="42"/>
  <c r="B275" i="42"/>
  <c r="B276" i="42"/>
  <c r="B277" i="42"/>
  <c r="B278" i="42"/>
  <c r="B279" i="42"/>
  <c r="B280" i="42"/>
  <c r="B281" i="42"/>
  <c r="B282" i="42"/>
  <c r="B283" i="42"/>
  <c r="B272" i="42"/>
  <c r="L767" i="39"/>
  <c r="DR767" i="39"/>
  <c r="L768" i="39"/>
  <c r="DR768" i="39"/>
  <c r="L769" i="39"/>
  <c r="DR769" i="39"/>
  <c r="L770" i="39"/>
  <c r="DR770" i="39"/>
  <c r="DQ772" i="39"/>
  <c r="G267" i="42"/>
  <c r="DP767" i="39"/>
  <c r="DP768" i="39"/>
  <c r="DP769" i="39"/>
  <c r="DP770" i="39"/>
  <c r="DO772" i="39"/>
  <c r="F267" i="42"/>
  <c r="DN767" i="39"/>
  <c r="DN768" i="39"/>
  <c r="DN769" i="39"/>
  <c r="DN770" i="39"/>
  <c r="DM772" i="39"/>
  <c r="E267" i="42"/>
  <c r="DL767" i="39"/>
  <c r="DL768" i="39"/>
  <c r="DL769" i="39"/>
  <c r="DL770" i="39"/>
  <c r="DK772" i="39"/>
  <c r="D267" i="42"/>
  <c r="DJ767" i="39"/>
  <c r="DJ768" i="39"/>
  <c r="DJ769" i="39"/>
  <c r="DJ770" i="39"/>
  <c r="DI772" i="39"/>
  <c r="C267" i="42"/>
  <c r="DQ764" i="39"/>
  <c r="G266" i="42"/>
  <c r="DO764" i="39"/>
  <c r="F266" i="42"/>
  <c r="DM764" i="39"/>
  <c r="E266" i="42"/>
  <c r="DK764" i="39"/>
  <c r="D266" i="42"/>
  <c r="DI764" i="39"/>
  <c r="C266" i="42"/>
  <c r="L642" i="39"/>
  <c r="DR642" i="39" s="1"/>
  <c r="M642" i="39"/>
  <c r="L643" i="39"/>
  <c r="DR643" i="39" s="1"/>
  <c r="M643" i="39"/>
  <c r="L644" i="39"/>
  <c r="DN644" i="39" s="1"/>
  <c r="M644" i="39"/>
  <c r="L645" i="39"/>
  <c r="DR645" i="39" s="1"/>
  <c r="M645" i="39"/>
  <c r="L646" i="39"/>
  <c r="M646" i="39"/>
  <c r="L647" i="39"/>
  <c r="M647" i="39"/>
  <c r="L648" i="39"/>
  <c r="DR648" i="39" s="1"/>
  <c r="M648" i="39"/>
  <c r="L649" i="39"/>
  <c r="DR649" i="39" s="1"/>
  <c r="DQ661" i="39" s="1"/>
  <c r="M649" i="39"/>
  <c r="L650" i="39"/>
  <c r="DR650" i="39" s="1"/>
  <c r="M650" i="39"/>
  <c r="L651" i="39"/>
  <c r="DR651" i="39" s="1"/>
  <c r="DQ663" i="39" s="1"/>
  <c r="M651" i="39"/>
  <c r="L654" i="39"/>
  <c r="L655" i="39"/>
  <c r="L656" i="39"/>
  <c r="L657" i="39"/>
  <c r="CD657" i="39" s="1"/>
  <c r="L658" i="39"/>
  <c r="L659" i="39"/>
  <c r="L660" i="39"/>
  <c r="L661" i="39"/>
  <c r="L662" i="39"/>
  <c r="L663" i="39"/>
  <c r="DQ690" i="39"/>
  <c r="DQ713" i="39"/>
  <c r="DQ725" i="39"/>
  <c r="DP642" i="39"/>
  <c r="DP643" i="39"/>
  <c r="DP644" i="39"/>
  <c r="DO656" i="39" s="1"/>
  <c r="DP645" i="39"/>
  <c r="DO690" i="39"/>
  <c r="DO713" i="39"/>
  <c r="DO725" i="39"/>
  <c r="DN643" i="39"/>
  <c r="DN645" i="39"/>
  <c r="DN646" i="39"/>
  <c r="DN647" i="39"/>
  <c r="DM659" i="39" s="1"/>
  <c r="DM690" i="39"/>
  <c r="DM713" i="39"/>
  <c r="DM725" i="39"/>
  <c r="DL642" i="39"/>
  <c r="DL643" i="39"/>
  <c r="DL644" i="39"/>
  <c r="DK656" i="39" s="1"/>
  <c r="DL645" i="39"/>
  <c r="DL649" i="39"/>
  <c r="DK661" i="39" s="1"/>
  <c r="DL650" i="39"/>
  <c r="DK662" i="39" s="1"/>
  <c r="DL651" i="39"/>
  <c r="DK663" i="39" s="1"/>
  <c r="DK690" i="39"/>
  <c r="DK713" i="39"/>
  <c r="DK725" i="39"/>
  <c r="DJ643" i="39"/>
  <c r="DJ645" i="39"/>
  <c r="DJ649" i="39"/>
  <c r="DI661" i="39" s="1"/>
  <c r="DJ651" i="39"/>
  <c r="DI663" i="39" s="1"/>
  <c r="DI690" i="39"/>
  <c r="DI713" i="39"/>
  <c r="DI725" i="39"/>
  <c r="BN613" i="39"/>
  <c r="BN568" i="39"/>
  <c r="BN580" i="39"/>
  <c r="BN581" i="39"/>
  <c r="M305" i="39"/>
  <c r="BN305" i="39"/>
  <c r="M306" i="39"/>
  <c r="BN306" i="39"/>
  <c r="M307" i="39"/>
  <c r="BN307" i="39"/>
  <c r="M308" i="39"/>
  <c r="BN308" i="39"/>
  <c r="M309" i="39"/>
  <c r="BN309" i="39"/>
  <c r="M310" i="39"/>
  <c r="BN310" i="39"/>
  <c r="M311" i="39"/>
  <c r="BN311" i="39"/>
  <c r="M312" i="39"/>
  <c r="BN312" i="39"/>
  <c r="M313" i="39"/>
  <c r="BN313" i="39"/>
  <c r="M314" i="39"/>
  <c r="BN314" i="39"/>
  <c r="M315" i="39"/>
  <c r="BN315" i="39"/>
  <c r="M316" i="39"/>
  <c r="BN316" i="39"/>
  <c r="M317" i="39"/>
  <c r="BN317" i="39"/>
  <c r="M318" i="39"/>
  <c r="BN318" i="39"/>
  <c r="M319" i="39"/>
  <c r="BN319" i="39"/>
  <c r="M320" i="39"/>
  <c r="BN320" i="39"/>
  <c r="M321" i="39"/>
  <c r="BN321" i="39"/>
  <c r="M322" i="39"/>
  <c r="BN322" i="39"/>
  <c r="M323" i="39"/>
  <c r="BN323" i="39"/>
  <c r="M324" i="39"/>
  <c r="BN324" i="39"/>
  <c r="BN325" i="39"/>
  <c r="BN534" i="39"/>
  <c r="BN535" i="39"/>
  <c r="BN536" i="39"/>
  <c r="L13" i="39"/>
  <c r="M13" i="39"/>
  <c r="BR13" i="39" s="1"/>
  <c r="L14" i="39"/>
  <c r="BO14" i="39" s="1"/>
  <c r="M14" i="39"/>
  <c r="L15" i="39"/>
  <c r="M15" i="39"/>
  <c r="L16" i="39"/>
  <c r="BO16" i="39" s="1"/>
  <c r="M16" i="39"/>
  <c r="L17" i="39"/>
  <c r="BO17" i="39" s="1"/>
  <c r="M17" i="39"/>
  <c r="L18" i="39"/>
  <c r="M18" i="39"/>
  <c r="BK18" i="39" s="1"/>
  <c r="L19" i="39"/>
  <c r="M19" i="39"/>
  <c r="L20" i="39"/>
  <c r="BO20" i="39" s="1"/>
  <c r="M20" i="39"/>
  <c r="L21" i="39"/>
  <c r="M21" i="39"/>
  <c r="L22" i="39"/>
  <c r="BO22" i="39" s="1"/>
  <c r="M22" i="39"/>
  <c r="L23" i="39"/>
  <c r="BO23" i="39" s="1"/>
  <c r="M23" i="39"/>
  <c r="L24" i="39"/>
  <c r="M24" i="39"/>
  <c r="CK24" i="39" s="1"/>
  <c r="L25" i="39"/>
  <c r="M25" i="39"/>
  <c r="BG25" i="39" s="1"/>
  <c r="L26" i="39"/>
  <c r="BO26" i="39" s="1"/>
  <c r="M26" i="39"/>
  <c r="L27" i="39"/>
  <c r="M27" i="39"/>
  <c r="L31" i="39"/>
  <c r="BO31" i="39" s="1"/>
  <c r="M31" i="39"/>
  <c r="L32" i="39"/>
  <c r="BO32" i="39" s="1"/>
  <c r="M32" i="39"/>
  <c r="L33" i="39"/>
  <c r="M33" i="39"/>
  <c r="BV33" i="39" s="1"/>
  <c r="L34" i="39"/>
  <c r="M34" i="39"/>
  <c r="L35" i="39"/>
  <c r="BO35" i="39" s="1"/>
  <c r="M35" i="39"/>
  <c r="L36" i="39"/>
  <c r="M36" i="39"/>
  <c r="L37" i="39"/>
  <c r="M37" i="39"/>
  <c r="L38" i="39"/>
  <c r="BO38" i="39" s="1"/>
  <c r="M38" i="39"/>
  <c r="L39" i="39"/>
  <c r="M39" i="39"/>
  <c r="L40" i="39"/>
  <c r="M40" i="39"/>
  <c r="L41" i="39"/>
  <c r="M41" i="39"/>
  <c r="L42" i="39"/>
  <c r="M42" i="39"/>
  <c r="L43" i="39"/>
  <c r="M43" i="39"/>
  <c r="L44" i="39"/>
  <c r="BO44" i="39" s="1"/>
  <c r="M44" i="39"/>
  <c r="L45" i="39"/>
  <c r="M45" i="39"/>
  <c r="L46" i="39"/>
  <c r="M46" i="39"/>
  <c r="L47" i="39"/>
  <c r="M47" i="39"/>
  <c r="L48" i="39"/>
  <c r="M48" i="39"/>
  <c r="L49" i="39"/>
  <c r="M49" i="39"/>
  <c r="L50" i="39"/>
  <c r="M50" i="39"/>
  <c r="DR50" i="39" s="1"/>
  <c r="L51" i="39"/>
  <c r="M51" i="39"/>
  <c r="L52" i="39"/>
  <c r="M52" i="39"/>
  <c r="L53" i="39"/>
  <c r="M53" i="39"/>
  <c r="L54" i="39"/>
  <c r="BO54" i="39" s="1"/>
  <c r="M54" i="39"/>
  <c r="BI54" i="39" s="1"/>
  <c r="L55" i="39"/>
  <c r="M55" i="39"/>
  <c r="L56" i="39"/>
  <c r="M56" i="39"/>
  <c r="S56" i="39" s="1"/>
  <c r="L57" i="39"/>
  <c r="M57" i="39"/>
  <c r="L60" i="39"/>
  <c r="M60" i="39"/>
  <c r="L61" i="39"/>
  <c r="M61" i="39"/>
  <c r="L62" i="39"/>
  <c r="M62" i="39"/>
  <c r="L63" i="39"/>
  <c r="BO63" i="39" s="1"/>
  <c r="M63" i="39"/>
  <c r="L64" i="39"/>
  <c r="M64" i="39"/>
  <c r="CN64" i="39" s="1"/>
  <c r="L65" i="39"/>
  <c r="M65" i="39"/>
  <c r="L66" i="39"/>
  <c r="M66" i="39"/>
  <c r="L67" i="39"/>
  <c r="M67" i="39"/>
  <c r="L68" i="39"/>
  <c r="M68" i="39"/>
  <c r="L69" i="39"/>
  <c r="M69" i="39"/>
  <c r="L70" i="39"/>
  <c r="M70" i="39"/>
  <c r="L71" i="39"/>
  <c r="M71" i="39"/>
  <c r="L72" i="39"/>
  <c r="BO72" i="39" s="1"/>
  <c r="M72" i="39"/>
  <c r="L73" i="39"/>
  <c r="M73" i="39"/>
  <c r="L74" i="39"/>
  <c r="BO74" i="39" s="1"/>
  <c r="M74" i="39"/>
  <c r="E78" i="39"/>
  <c r="L78" i="39"/>
  <c r="E79" i="39"/>
  <c r="L79" i="39"/>
  <c r="E80" i="39"/>
  <c r="L80" i="39"/>
  <c r="E81" i="39"/>
  <c r="L81" i="39"/>
  <c r="E82" i="39"/>
  <c r="L82" i="39"/>
  <c r="E83" i="39"/>
  <c r="L83" i="39"/>
  <c r="E84" i="39"/>
  <c r="L84" i="39"/>
  <c r="E85" i="39"/>
  <c r="L85" i="39"/>
  <c r="E86" i="39"/>
  <c r="L86" i="39"/>
  <c r="E87" i="39"/>
  <c r="L87" i="39"/>
  <c r="E88" i="39"/>
  <c r="L88" i="39"/>
  <c r="E89" i="39"/>
  <c r="L89" i="39"/>
  <c r="E90" i="39"/>
  <c r="L90" i="39"/>
  <c r="E91" i="39"/>
  <c r="L91" i="39"/>
  <c r="E92" i="39"/>
  <c r="L92" i="39"/>
  <c r="E95" i="39"/>
  <c r="L95" i="39"/>
  <c r="E96" i="39"/>
  <c r="L96" i="39"/>
  <c r="E97" i="39"/>
  <c r="L97" i="39"/>
  <c r="E98" i="39"/>
  <c r="L98" i="39"/>
  <c r="E99" i="39"/>
  <c r="L99" i="39"/>
  <c r="E100" i="39"/>
  <c r="L100" i="39"/>
  <c r="E101" i="39"/>
  <c r="L101" i="39"/>
  <c r="E102" i="39"/>
  <c r="L102" i="39"/>
  <c r="E103" i="39"/>
  <c r="L103" i="39"/>
  <c r="E104" i="39"/>
  <c r="L104" i="39"/>
  <c r="E105" i="39"/>
  <c r="L105" i="39"/>
  <c r="E106" i="39"/>
  <c r="L106" i="39"/>
  <c r="E107" i="39"/>
  <c r="L107" i="39"/>
  <c r="E108" i="39"/>
  <c r="L108" i="39"/>
  <c r="E109" i="39"/>
  <c r="L109" i="39"/>
  <c r="E110" i="39"/>
  <c r="L110" i="39"/>
  <c r="E111" i="39"/>
  <c r="L111" i="39"/>
  <c r="E112" i="39"/>
  <c r="L112" i="39"/>
  <c r="E113" i="39"/>
  <c r="L113" i="39"/>
  <c r="E114" i="39"/>
  <c r="L114" i="39"/>
  <c r="E115" i="39"/>
  <c r="L115" i="39"/>
  <c r="E116" i="39"/>
  <c r="L116" i="39"/>
  <c r="E117" i="39"/>
  <c r="L117" i="39"/>
  <c r="E118" i="39"/>
  <c r="L118" i="39"/>
  <c r="E119" i="39"/>
  <c r="L119" i="39"/>
  <c r="E120" i="39"/>
  <c r="L120" i="39"/>
  <c r="E121" i="39"/>
  <c r="L121" i="39"/>
  <c r="E123" i="39"/>
  <c r="L123" i="39"/>
  <c r="E124" i="39"/>
  <c r="L124" i="39"/>
  <c r="E125" i="39"/>
  <c r="L125" i="39"/>
  <c r="E126" i="39"/>
  <c r="L126" i="39"/>
  <c r="E127" i="39"/>
  <c r="L127" i="39"/>
  <c r="CR127" i="39" s="1"/>
  <c r="E128" i="39"/>
  <c r="L128" i="39"/>
  <c r="E129" i="39"/>
  <c r="L129" i="39"/>
  <c r="E130" i="39"/>
  <c r="L130" i="39"/>
  <c r="E131" i="39"/>
  <c r="L131" i="39"/>
  <c r="E132" i="39"/>
  <c r="L132" i="39"/>
  <c r="E133" i="39"/>
  <c r="L133" i="39"/>
  <c r="E134" i="39"/>
  <c r="L134" i="39"/>
  <c r="E135" i="39"/>
  <c r="L135" i="39"/>
  <c r="E136" i="39"/>
  <c r="L136" i="39"/>
  <c r="E137" i="39"/>
  <c r="L137" i="39"/>
  <c r="L138" i="39"/>
  <c r="BO138" i="39"/>
  <c r="L139" i="39"/>
  <c r="BO139" i="39"/>
  <c r="L140" i="39"/>
  <c r="L141" i="39"/>
  <c r="BO141" i="39"/>
  <c r="L142" i="39"/>
  <c r="BO142" i="39"/>
  <c r="L143" i="39"/>
  <c r="BO143" i="39"/>
  <c r="L144" i="39"/>
  <c r="BO144" i="39"/>
  <c r="L145" i="39"/>
  <c r="BO145" i="39"/>
  <c r="L146" i="39"/>
  <c r="L147" i="39"/>
  <c r="BO147" i="39"/>
  <c r="BL613" i="39"/>
  <c r="BL568" i="39"/>
  <c r="BL580" i="39"/>
  <c r="BL581" i="39"/>
  <c r="BL305" i="39"/>
  <c r="BL306" i="39"/>
  <c r="BL307" i="39"/>
  <c r="BL308" i="39"/>
  <c r="BL309" i="39"/>
  <c r="BL310" i="39"/>
  <c r="BL311" i="39"/>
  <c r="BL312" i="39"/>
  <c r="BL313" i="39"/>
  <c r="BL314" i="39"/>
  <c r="BL315" i="39"/>
  <c r="BL316" i="39"/>
  <c r="BL317" i="39"/>
  <c r="BL318" i="39"/>
  <c r="BL319" i="39"/>
  <c r="BL320" i="39"/>
  <c r="BL321" i="39"/>
  <c r="BL322" i="39"/>
  <c r="BL323" i="39"/>
  <c r="BL324" i="39"/>
  <c r="BL325" i="39"/>
  <c r="BL534" i="39"/>
  <c r="BL535" i="39"/>
  <c r="BL536" i="39"/>
  <c r="BM14" i="39"/>
  <c r="BM16" i="39"/>
  <c r="BM81" i="39" s="1"/>
  <c r="BM17" i="39"/>
  <c r="BM20" i="39"/>
  <c r="BM85" i="39" s="1"/>
  <c r="BM22" i="39"/>
  <c r="BM23" i="39"/>
  <c r="BM88" i="39" s="1"/>
  <c r="BM26" i="39"/>
  <c r="BM31" i="39"/>
  <c r="BM32" i="39"/>
  <c r="BM35" i="39"/>
  <c r="BM99" i="39" s="1"/>
  <c r="BM37" i="39"/>
  <c r="BM38" i="39"/>
  <c r="BM41" i="39"/>
  <c r="BM44" i="39"/>
  <c r="BM45" i="39"/>
  <c r="BM46" i="39"/>
  <c r="BM110" i="39" s="1"/>
  <c r="BM51" i="39"/>
  <c r="BM52" i="39"/>
  <c r="BM55" i="39"/>
  <c r="BM119" i="39" s="1"/>
  <c r="BM57" i="39"/>
  <c r="BM62" i="39"/>
  <c r="BM63" i="39"/>
  <c r="BM65" i="39"/>
  <c r="BM128" i="39" s="1"/>
  <c r="BM68" i="39"/>
  <c r="BM71" i="39"/>
  <c r="BM134" i="39" s="1"/>
  <c r="BM72" i="39"/>
  <c r="BM79" i="39"/>
  <c r="BM87" i="39"/>
  <c r="BM91" i="39"/>
  <c r="BM101" i="39"/>
  <c r="BM105" i="39"/>
  <c r="BM109" i="39"/>
  <c r="BM115" i="39"/>
  <c r="BM121" i="39"/>
  <c r="BM125" i="39"/>
  <c r="BM126" i="39"/>
  <c r="BM131" i="39"/>
  <c r="BM138" i="39"/>
  <c r="BM139" i="39"/>
  <c r="BM141" i="39"/>
  <c r="BM142" i="39"/>
  <c r="BM143" i="39"/>
  <c r="BM144" i="39"/>
  <c r="BM145" i="39"/>
  <c r="BM147" i="39"/>
  <c r="BJ613" i="39"/>
  <c r="BJ568" i="39"/>
  <c r="BJ580" i="39"/>
  <c r="BJ581" i="39"/>
  <c r="BJ305" i="39"/>
  <c r="BJ306" i="39"/>
  <c r="BJ307" i="39"/>
  <c r="BJ308" i="39"/>
  <c r="BJ309" i="39"/>
  <c r="BJ310" i="39"/>
  <c r="BJ311" i="39"/>
  <c r="BJ312" i="39"/>
  <c r="BJ313" i="39"/>
  <c r="BJ314" i="39"/>
  <c r="BJ315" i="39"/>
  <c r="BJ316" i="39"/>
  <c r="BJ317" i="39"/>
  <c r="BJ318" i="39"/>
  <c r="BJ319" i="39"/>
  <c r="BJ320" i="39"/>
  <c r="BJ321" i="39"/>
  <c r="BJ322" i="39"/>
  <c r="BJ323" i="39"/>
  <c r="BJ324" i="39"/>
  <c r="BJ325" i="39"/>
  <c r="BJ534" i="39"/>
  <c r="BJ535" i="39"/>
  <c r="BJ536" i="39"/>
  <c r="BK14" i="39"/>
  <c r="BK16" i="39"/>
  <c r="BK17" i="39"/>
  <c r="BK19" i="39"/>
  <c r="BK20" i="39"/>
  <c r="BK85" i="39" s="1"/>
  <c r="BK22" i="39"/>
  <c r="BK23" i="39"/>
  <c r="BK26" i="39"/>
  <c r="BK31" i="39"/>
  <c r="BK32" i="39"/>
  <c r="BK34" i="39"/>
  <c r="BK37" i="39"/>
  <c r="BK101" i="39" s="1"/>
  <c r="BK38" i="39"/>
  <c r="BK41" i="39"/>
  <c r="BK44" i="39"/>
  <c r="BK108" i="39" s="1"/>
  <c r="BK45" i="39"/>
  <c r="BK46" i="39"/>
  <c r="BK49" i="39"/>
  <c r="BK51" i="39"/>
  <c r="BK52" i="39"/>
  <c r="BK116" i="39" s="1"/>
  <c r="BK55" i="39"/>
  <c r="BK57" i="39"/>
  <c r="BK60" i="39"/>
  <c r="BK62" i="39"/>
  <c r="BK63" i="39"/>
  <c r="BK65" i="39"/>
  <c r="BK128" i="39" s="1"/>
  <c r="BK68" i="39"/>
  <c r="BK71" i="39"/>
  <c r="BK134" i="39" s="1"/>
  <c r="BK72" i="39"/>
  <c r="BK79" i="39"/>
  <c r="BK81" i="39"/>
  <c r="BK87" i="39"/>
  <c r="BK91" i="39"/>
  <c r="BK95" i="39"/>
  <c r="BK105" i="39"/>
  <c r="BK109" i="39"/>
  <c r="BK113" i="39"/>
  <c r="BK115" i="39"/>
  <c r="BK119" i="39"/>
  <c r="BK121" i="39"/>
  <c r="BK125" i="39"/>
  <c r="BK126" i="39"/>
  <c r="BK131" i="39"/>
  <c r="BK138" i="39"/>
  <c r="BK139" i="39"/>
  <c r="BK141" i="39"/>
  <c r="BK142" i="39"/>
  <c r="BK143" i="39"/>
  <c r="BK144" i="39"/>
  <c r="BK145" i="39"/>
  <c r="BK147" i="39"/>
  <c r="BH613" i="39"/>
  <c r="BH568" i="39"/>
  <c r="BH580" i="39"/>
  <c r="BH581" i="39"/>
  <c r="BH305" i="39"/>
  <c r="BH306" i="39"/>
  <c r="BH307" i="39"/>
  <c r="BH308" i="39"/>
  <c r="BH309" i="39"/>
  <c r="BH310" i="39"/>
  <c r="BH311" i="39"/>
  <c r="BH312" i="39"/>
  <c r="BH313" i="39"/>
  <c r="BH314" i="39"/>
  <c r="BH315" i="39"/>
  <c r="BH316" i="39"/>
  <c r="BH317" i="39"/>
  <c r="BH318" i="39"/>
  <c r="BH319" i="39"/>
  <c r="BH320" i="39"/>
  <c r="BH321" i="39"/>
  <c r="BH322" i="39"/>
  <c r="BH323" i="39"/>
  <c r="BH324" i="39"/>
  <c r="BH325" i="39"/>
  <c r="BH534" i="39"/>
  <c r="BH535" i="39"/>
  <c r="BH536" i="39"/>
  <c r="BI14" i="39"/>
  <c r="BI16" i="39"/>
  <c r="BI17" i="39"/>
  <c r="BI20" i="39"/>
  <c r="BI22" i="39"/>
  <c r="BI87" i="39" s="1"/>
  <c r="BI23" i="39"/>
  <c r="BI26" i="39"/>
  <c r="BI91" i="39" s="1"/>
  <c r="BI31" i="39"/>
  <c r="BI32" i="39"/>
  <c r="BI37" i="39"/>
  <c r="BI101" i="39" s="1"/>
  <c r="BI38" i="39"/>
  <c r="BI40" i="39"/>
  <c r="BI41" i="39"/>
  <c r="BI44" i="39"/>
  <c r="BI45" i="39"/>
  <c r="BI109" i="39" s="1"/>
  <c r="BI46" i="39"/>
  <c r="BI49" i="39"/>
  <c r="BI113" i="39" s="1"/>
  <c r="BI51" i="39"/>
  <c r="BI52" i="39"/>
  <c r="BI55" i="39"/>
  <c r="BI57" i="39"/>
  <c r="BI62" i="39"/>
  <c r="BI63" i="39"/>
  <c r="BI126" i="39" s="1"/>
  <c r="BI65" i="39"/>
  <c r="BI66" i="39"/>
  <c r="BI67" i="39"/>
  <c r="BI130" i="39" s="1"/>
  <c r="BI68" i="39"/>
  <c r="BI71" i="39"/>
  <c r="BI72" i="39"/>
  <c r="BI79" i="39"/>
  <c r="BI81" i="39"/>
  <c r="BI85" i="39"/>
  <c r="BI95" i="39"/>
  <c r="BI105" i="39"/>
  <c r="BI115" i="39"/>
  <c r="BI119" i="39"/>
  <c r="BI121" i="39"/>
  <c r="BI125" i="39"/>
  <c r="BI128" i="39"/>
  <c r="BI131" i="39"/>
  <c r="BI134" i="39"/>
  <c r="BI138" i="39"/>
  <c r="BI139" i="39"/>
  <c r="BI141" i="39"/>
  <c r="BI142" i="39"/>
  <c r="BI143" i="39"/>
  <c r="BI144" i="39"/>
  <c r="BI145" i="39"/>
  <c r="BI147" i="39"/>
  <c r="BF613" i="39"/>
  <c r="BF568" i="39"/>
  <c r="BF580" i="39"/>
  <c r="BF581" i="39"/>
  <c r="BF305" i="39"/>
  <c r="BF306" i="39"/>
  <c r="BF307" i="39"/>
  <c r="BF308" i="39"/>
  <c r="BF309" i="39"/>
  <c r="BF310" i="39"/>
  <c r="BF311" i="39"/>
  <c r="BF312" i="39"/>
  <c r="BF313" i="39"/>
  <c r="BF314" i="39"/>
  <c r="BF315" i="39"/>
  <c r="BF316" i="39"/>
  <c r="BF317" i="39"/>
  <c r="BF318" i="39"/>
  <c r="BF319" i="39"/>
  <c r="BF320" i="39"/>
  <c r="BF321" i="39"/>
  <c r="BF322" i="39"/>
  <c r="BF323" i="39"/>
  <c r="BF324" i="39"/>
  <c r="BF325" i="39"/>
  <c r="BF534" i="39"/>
  <c r="BF535" i="39"/>
  <c r="BF536" i="39"/>
  <c r="BG14" i="39"/>
  <c r="BG16" i="39"/>
  <c r="BG17" i="39"/>
  <c r="BG20" i="39"/>
  <c r="BG85" i="39" s="1"/>
  <c r="BG22" i="39"/>
  <c r="BG23" i="39"/>
  <c r="BG26" i="39"/>
  <c r="BG31" i="39"/>
  <c r="BG32" i="39"/>
  <c r="BG36" i="39"/>
  <c r="BG100" i="39" s="1"/>
  <c r="BG37" i="39"/>
  <c r="BG38" i="39"/>
  <c r="BG40" i="39"/>
  <c r="BG104" i="39" s="1"/>
  <c r="BG41" i="39"/>
  <c r="BG44" i="39"/>
  <c r="BG45" i="39"/>
  <c r="BG46" i="39"/>
  <c r="BG51" i="39"/>
  <c r="BG52" i="39"/>
  <c r="BG55" i="39"/>
  <c r="BG119" i="39" s="1"/>
  <c r="BG57" i="39"/>
  <c r="BG121" i="39" s="1"/>
  <c r="BG62" i="39"/>
  <c r="BG63" i="39"/>
  <c r="BG65" i="39"/>
  <c r="BG66" i="39"/>
  <c r="BG68" i="39"/>
  <c r="BG71" i="39"/>
  <c r="BG72" i="39"/>
  <c r="BG79" i="39"/>
  <c r="BG81" i="39"/>
  <c r="BG87" i="39"/>
  <c r="BG91" i="39"/>
  <c r="BG95" i="39"/>
  <c r="BG101" i="39"/>
  <c r="BG105" i="39"/>
  <c r="BG108" i="39"/>
  <c r="BG109" i="39"/>
  <c r="BG115" i="39"/>
  <c r="BG125" i="39"/>
  <c r="BG126" i="39"/>
  <c r="BG128" i="39"/>
  <c r="BG131" i="39"/>
  <c r="BG134" i="39"/>
  <c r="BG138" i="39"/>
  <c r="BG139" i="39"/>
  <c r="BG141" i="39"/>
  <c r="BG142" i="39"/>
  <c r="BG143" i="39"/>
  <c r="BG144" i="39"/>
  <c r="BG145" i="39"/>
  <c r="BG147" i="39"/>
  <c r="DQ613" i="39"/>
  <c r="DQ568" i="39"/>
  <c r="DQ580" i="39"/>
  <c r="DQ581" i="39"/>
  <c r="M498" i="39"/>
  <c r="DQ498" i="39"/>
  <c r="M499" i="39"/>
  <c r="DQ499" i="39"/>
  <c r="M500" i="39"/>
  <c r="DQ500" i="39"/>
  <c r="M501" i="39"/>
  <c r="DQ501" i="39"/>
  <c r="M502" i="39"/>
  <c r="DQ502" i="39"/>
  <c r="M503" i="39"/>
  <c r="DQ503" i="39"/>
  <c r="M504" i="39"/>
  <c r="DQ504" i="39"/>
  <c r="M505" i="39"/>
  <c r="DQ505" i="39"/>
  <c r="M506" i="39"/>
  <c r="DQ506" i="39"/>
  <c r="M507" i="39"/>
  <c r="DQ507" i="39"/>
  <c r="M508" i="39"/>
  <c r="DQ508" i="39"/>
  <c r="M509" i="39"/>
  <c r="DQ509" i="39"/>
  <c r="M510" i="39"/>
  <c r="DQ510" i="39"/>
  <c r="M511" i="39"/>
  <c r="DQ511" i="39"/>
  <c r="M512" i="39"/>
  <c r="DQ512" i="39"/>
  <c r="M513" i="39"/>
  <c r="DQ513" i="39"/>
  <c r="M514" i="39"/>
  <c r="DQ514" i="39"/>
  <c r="M515" i="39"/>
  <c r="DQ515" i="39"/>
  <c r="M516" i="39"/>
  <c r="DQ516" i="39"/>
  <c r="M517" i="39"/>
  <c r="DQ517" i="39"/>
  <c r="DQ518" i="39"/>
  <c r="DQ534" i="39"/>
  <c r="M521" i="39"/>
  <c r="DQ521" i="39"/>
  <c r="M522" i="39"/>
  <c r="DQ522" i="39"/>
  <c r="M523" i="39"/>
  <c r="DQ523" i="39"/>
  <c r="M524" i="39"/>
  <c r="DQ524" i="39"/>
  <c r="M525" i="39"/>
  <c r="DQ525" i="39"/>
  <c r="M526" i="39"/>
  <c r="DQ526" i="39"/>
  <c r="M527" i="39"/>
  <c r="DQ527" i="39"/>
  <c r="M528" i="39"/>
  <c r="DQ528" i="39"/>
  <c r="M529" i="39"/>
  <c r="DQ529" i="39"/>
  <c r="M530" i="39"/>
  <c r="DQ530" i="39"/>
  <c r="M531" i="39"/>
  <c r="DQ531" i="39"/>
  <c r="M532" i="39"/>
  <c r="DQ532" i="39"/>
  <c r="DQ533" i="39"/>
  <c r="DQ535" i="39"/>
  <c r="DQ536" i="39"/>
  <c r="DR14" i="39"/>
  <c r="DR16" i="39"/>
  <c r="DR81" i="39" s="1"/>
  <c r="DR17" i="39"/>
  <c r="DR82" i="39" s="1"/>
  <c r="DR19" i="39"/>
  <c r="DR20" i="39"/>
  <c r="DR22" i="39"/>
  <c r="DR87" i="39" s="1"/>
  <c r="DR23" i="39"/>
  <c r="DR26" i="39"/>
  <c r="DR31" i="39"/>
  <c r="DR32" i="39"/>
  <c r="DR34" i="39"/>
  <c r="DR37" i="39"/>
  <c r="DR101" i="39" s="1"/>
  <c r="DR38" i="39"/>
  <c r="DR41" i="39"/>
  <c r="DR105" i="39" s="1"/>
  <c r="DR44" i="39"/>
  <c r="DR45" i="39"/>
  <c r="DR46" i="39"/>
  <c r="DR49" i="39"/>
  <c r="DR113" i="39" s="1"/>
  <c r="DR51" i="39"/>
  <c r="DR52" i="39"/>
  <c r="DR55" i="39"/>
  <c r="DR57" i="39"/>
  <c r="DR60" i="39"/>
  <c r="DR62" i="39"/>
  <c r="DR125" i="39" s="1"/>
  <c r="DR63" i="39"/>
  <c r="DR126" i="39" s="1"/>
  <c r="DR65" i="39"/>
  <c r="DR68" i="39"/>
  <c r="DR131" i="39" s="1"/>
  <c r="DR71" i="39"/>
  <c r="DR72" i="39"/>
  <c r="DR79" i="39"/>
  <c r="DR85" i="39"/>
  <c r="DR88" i="39"/>
  <c r="DR91" i="39"/>
  <c r="DR95" i="39"/>
  <c r="DR109" i="39"/>
  <c r="DR115" i="39"/>
  <c r="DR119" i="39"/>
  <c r="DR121" i="39"/>
  <c r="DR128" i="39"/>
  <c r="DR134" i="39"/>
  <c r="DR138" i="39"/>
  <c r="DR139" i="39"/>
  <c r="DR141" i="39"/>
  <c r="DR142" i="39"/>
  <c r="DR143" i="39"/>
  <c r="DR144" i="39"/>
  <c r="DR145" i="39"/>
  <c r="DR147" i="39"/>
  <c r="M635" i="39"/>
  <c r="DO613" i="39"/>
  <c r="DO568" i="39"/>
  <c r="DO580" i="39"/>
  <c r="DO581" i="39"/>
  <c r="DO498" i="39"/>
  <c r="DO499" i="39"/>
  <c r="DO500" i="39"/>
  <c r="DO501" i="39"/>
  <c r="DO502" i="39"/>
  <c r="DO503" i="39"/>
  <c r="DO504" i="39"/>
  <c r="DO505" i="39"/>
  <c r="DO506" i="39"/>
  <c r="DO507" i="39"/>
  <c r="DO508" i="39"/>
  <c r="DO509" i="39"/>
  <c r="DO510" i="39"/>
  <c r="DO511" i="39"/>
  <c r="DO512" i="39"/>
  <c r="DO513" i="39"/>
  <c r="DO514" i="39"/>
  <c r="DO515" i="39"/>
  <c r="DO516" i="39"/>
  <c r="DO517" i="39"/>
  <c r="DO518" i="39"/>
  <c r="DO534" i="39"/>
  <c r="DO521" i="39"/>
  <c r="DO522" i="39"/>
  <c r="DO523" i="39"/>
  <c r="DO524" i="39"/>
  <c r="DO525" i="39"/>
  <c r="DO526" i="39"/>
  <c r="DO527" i="39"/>
  <c r="DO528" i="39"/>
  <c r="DO529" i="39"/>
  <c r="DO530" i="39"/>
  <c r="DO531" i="39"/>
  <c r="DO532" i="39"/>
  <c r="DO533" i="39"/>
  <c r="DO535" i="39"/>
  <c r="DO536" i="39"/>
  <c r="DP14" i="39"/>
  <c r="DP16" i="39"/>
  <c r="DP17" i="39"/>
  <c r="DP82" i="39" s="1"/>
  <c r="DP19" i="39"/>
  <c r="DP20" i="39"/>
  <c r="DP22" i="39"/>
  <c r="DP87" i="39" s="1"/>
  <c r="DP23" i="39"/>
  <c r="DP26" i="39"/>
  <c r="DP31" i="39"/>
  <c r="DP32" i="39"/>
  <c r="DP34" i="39"/>
  <c r="DP35" i="39"/>
  <c r="DP36" i="39"/>
  <c r="DP100" i="39" s="1"/>
  <c r="DP37" i="39"/>
  <c r="DP38" i="39"/>
  <c r="DP40" i="39"/>
  <c r="DP41" i="39"/>
  <c r="DP44" i="39"/>
  <c r="DP45" i="39"/>
  <c r="DP46" i="39"/>
  <c r="DP49" i="39"/>
  <c r="DP51" i="39"/>
  <c r="DP52" i="39"/>
  <c r="DP116" i="39" s="1"/>
  <c r="DP54" i="39"/>
  <c r="DP55" i="39"/>
  <c r="DP57" i="39"/>
  <c r="DP60" i="39"/>
  <c r="DP62" i="39"/>
  <c r="DP63" i="39"/>
  <c r="DP65" i="39"/>
  <c r="DP66" i="39"/>
  <c r="DP68" i="39"/>
  <c r="DP71" i="39"/>
  <c r="DP134" i="39" s="1"/>
  <c r="DP72" i="39"/>
  <c r="DP79" i="39"/>
  <c r="DP81" i="39"/>
  <c r="DP85" i="39"/>
  <c r="DP91" i="39"/>
  <c r="DP95" i="39"/>
  <c r="DP99" i="39"/>
  <c r="DP101" i="39"/>
  <c r="DP105" i="39"/>
  <c r="DP109" i="39"/>
  <c r="DP113" i="39"/>
  <c r="DP115" i="39"/>
  <c r="DP118" i="39"/>
  <c r="DP119" i="39"/>
  <c r="DP121" i="39"/>
  <c r="DP125" i="39"/>
  <c r="DP126" i="39"/>
  <c r="DP128" i="39"/>
  <c r="DP131" i="39"/>
  <c r="DP138" i="39"/>
  <c r="DP139" i="39"/>
  <c r="DP141" i="39"/>
  <c r="DP142" i="39"/>
  <c r="DP143" i="39"/>
  <c r="DP144" i="39"/>
  <c r="DP145" i="39"/>
  <c r="DP147" i="39"/>
  <c r="DM613" i="39"/>
  <c r="DM568" i="39"/>
  <c r="DM580" i="39"/>
  <c r="DM581" i="39"/>
  <c r="DM498" i="39"/>
  <c r="DM499" i="39"/>
  <c r="DM500" i="39"/>
  <c r="DM501" i="39"/>
  <c r="DM502" i="39"/>
  <c r="DM503" i="39"/>
  <c r="DM504" i="39"/>
  <c r="DM505" i="39"/>
  <c r="DM506" i="39"/>
  <c r="DM507" i="39"/>
  <c r="DM508" i="39"/>
  <c r="DM509" i="39"/>
  <c r="DM510" i="39"/>
  <c r="DM511" i="39"/>
  <c r="DM512" i="39"/>
  <c r="DM513" i="39"/>
  <c r="DM514" i="39"/>
  <c r="DM515" i="39"/>
  <c r="DM516" i="39"/>
  <c r="DM517" i="39"/>
  <c r="DM518" i="39"/>
  <c r="DM534" i="39"/>
  <c r="DM521" i="39"/>
  <c r="DM522" i="39"/>
  <c r="DM523" i="39"/>
  <c r="DM524" i="39"/>
  <c r="DM525" i="39"/>
  <c r="DM526" i="39"/>
  <c r="DM527" i="39"/>
  <c r="DM528" i="39"/>
  <c r="DM529" i="39"/>
  <c r="DM530" i="39"/>
  <c r="DM531" i="39"/>
  <c r="DM532" i="39"/>
  <c r="DM533" i="39"/>
  <c r="DM535" i="39"/>
  <c r="DM536" i="39"/>
  <c r="DN14" i="39"/>
  <c r="DN15" i="39"/>
  <c r="DN80" i="39" s="1"/>
  <c r="DN16" i="39"/>
  <c r="DN17" i="39"/>
  <c r="DN20" i="39"/>
  <c r="DN22" i="39"/>
  <c r="DN23" i="39"/>
  <c r="DN26" i="39"/>
  <c r="DN31" i="39"/>
  <c r="DN32" i="39"/>
  <c r="DN35" i="39"/>
  <c r="DN99" i="39" s="1"/>
  <c r="DN36" i="39"/>
  <c r="DN100" i="39" s="1"/>
  <c r="DN37" i="39"/>
  <c r="DN38" i="39"/>
  <c r="DN40" i="39"/>
  <c r="DN41" i="39"/>
  <c r="DN44" i="39"/>
  <c r="DN45" i="39"/>
  <c r="DN46" i="39"/>
  <c r="DN49" i="39"/>
  <c r="DN51" i="39"/>
  <c r="DN52" i="39"/>
  <c r="DN54" i="39"/>
  <c r="DN55" i="39"/>
  <c r="DN119" i="39" s="1"/>
  <c r="DN57" i="39"/>
  <c r="DN62" i="39"/>
  <c r="DN63" i="39"/>
  <c r="DN65" i="39"/>
  <c r="DN66" i="39"/>
  <c r="DN68" i="39"/>
  <c r="DN71" i="39"/>
  <c r="DN134" i="39" s="1"/>
  <c r="DN72" i="39"/>
  <c r="DN79" i="39"/>
  <c r="DN81" i="39"/>
  <c r="DN85" i="39"/>
  <c r="DN87" i="39"/>
  <c r="DN91" i="39"/>
  <c r="DN95" i="39"/>
  <c r="DN101" i="39"/>
  <c r="DN105" i="39"/>
  <c r="DN109" i="39"/>
  <c r="DN113" i="39"/>
  <c r="DN115" i="39"/>
  <c r="DN118" i="39"/>
  <c r="DN121" i="39"/>
  <c r="DN125" i="39"/>
  <c r="DN126" i="39"/>
  <c r="DN128" i="39"/>
  <c r="DN131" i="39"/>
  <c r="DN138" i="39"/>
  <c r="DN139" i="39"/>
  <c r="DN141" i="39"/>
  <c r="DN142" i="39"/>
  <c r="DN143" i="39"/>
  <c r="DN144" i="39"/>
  <c r="DN145" i="39"/>
  <c r="DN147" i="39"/>
  <c r="DK613" i="39"/>
  <c r="DK568" i="39"/>
  <c r="DK580" i="39"/>
  <c r="DK581" i="39"/>
  <c r="DK498" i="39"/>
  <c r="DK499" i="39"/>
  <c r="DK500" i="39"/>
  <c r="DK501" i="39"/>
  <c r="DK502" i="39"/>
  <c r="DK503" i="39"/>
  <c r="DK504" i="39"/>
  <c r="DK505" i="39"/>
  <c r="DK506" i="39"/>
  <c r="DK507" i="39"/>
  <c r="DK508" i="39"/>
  <c r="DK509" i="39"/>
  <c r="DK510" i="39"/>
  <c r="DK511" i="39"/>
  <c r="DK512" i="39"/>
  <c r="DK513" i="39"/>
  <c r="DK514" i="39"/>
  <c r="DK515" i="39"/>
  <c r="DK516" i="39"/>
  <c r="DK517" i="39"/>
  <c r="DK518" i="39"/>
  <c r="DK534" i="39"/>
  <c r="DK521" i="39"/>
  <c r="DK522" i="39"/>
  <c r="DK523" i="39"/>
  <c r="DK524" i="39"/>
  <c r="DK525" i="39"/>
  <c r="DK526" i="39"/>
  <c r="DK527" i="39"/>
  <c r="DK528" i="39"/>
  <c r="DK529" i="39"/>
  <c r="DK530" i="39"/>
  <c r="DK531" i="39"/>
  <c r="DK532" i="39"/>
  <c r="DK533" i="39"/>
  <c r="DK535" i="39"/>
  <c r="DK536" i="39"/>
  <c r="DL14" i="39"/>
  <c r="DL16" i="39"/>
  <c r="DL17" i="39"/>
  <c r="DL20" i="39"/>
  <c r="DL22" i="39"/>
  <c r="DL23" i="39"/>
  <c r="DL26" i="39"/>
  <c r="DL91" i="39" s="1"/>
  <c r="DL31" i="39"/>
  <c r="DL32" i="39"/>
  <c r="DL35" i="39"/>
  <c r="DL99" i="39" s="1"/>
  <c r="DL37" i="39"/>
  <c r="DL38" i="39"/>
  <c r="DL40" i="39"/>
  <c r="DL104" i="39" s="1"/>
  <c r="DL41" i="39"/>
  <c r="DL44" i="39"/>
  <c r="DL45" i="39"/>
  <c r="DL109" i="39" s="1"/>
  <c r="DL46" i="39"/>
  <c r="DL49" i="39"/>
  <c r="DL51" i="39"/>
  <c r="DL52" i="39"/>
  <c r="DL54" i="39"/>
  <c r="DL55" i="39"/>
  <c r="DL119" i="39" s="1"/>
  <c r="DL57" i="39"/>
  <c r="DL62" i="39"/>
  <c r="DL63" i="39"/>
  <c r="DL65" i="39"/>
  <c r="DL128" i="39" s="1"/>
  <c r="DL66" i="39"/>
  <c r="DL68" i="39"/>
  <c r="DL71" i="39"/>
  <c r="DL134" i="39" s="1"/>
  <c r="DL72" i="39"/>
  <c r="DL79" i="39"/>
  <c r="DL81" i="39"/>
  <c r="DL85" i="39"/>
  <c r="DL87" i="39"/>
  <c r="DL95" i="39"/>
  <c r="DL101" i="39"/>
  <c r="DL105" i="39"/>
  <c r="DL113" i="39"/>
  <c r="DL115" i="39"/>
  <c r="DL118" i="39"/>
  <c r="DL121" i="39"/>
  <c r="DL125" i="39"/>
  <c r="DL126" i="39"/>
  <c r="DL131" i="39"/>
  <c r="DL138" i="39"/>
  <c r="DL139" i="39"/>
  <c r="DL141" i="39"/>
  <c r="DL142" i="39"/>
  <c r="DL143" i="39"/>
  <c r="DL144" i="39"/>
  <c r="DL145" i="39"/>
  <c r="DL147" i="39"/>
  <c r="DI613" i="39"/>
  <c r="DI568" i="39"/>
  <c r="DI580" i="39"/>
  <c r="DI581" i="39"/>
  <c r="DI498" i="39"/>
  <c r="DI499" i="39"/>
  <c r="DI500" i="39"/>
  <c r="DI501" i="39"/>
  <c r="DI502" i="39"/>
  <c r="DI503" i="39"/>
  <c r="DI504" i="39"/>
  <c r="DI505" i="39"/>
  <c r="DI506" i="39"/>
  <c r="DI507" i="39"/>
  <c r="DI508" i="39"/>
  <c r="DI509" i="39"/>
  <c r="DI510" i="39"/>
  <c r="DI511" i="39"/>
  <c r="DI512" i="39"/>
  <c r="DI513" i="39"/>
  <c r="DI514" i="39"/>
  <c r="DI515" i="39"/>
  <c r="DI516" i="39"/>
  <c r="DI517" i="39"/>
  <c r="DI518" i="39"/>
  <c r="DI534" i="39"/>
  <c r="DI521" i="39"/>
  <c r="DI522" i="39"/>
  <c r="DI523" i="39"/>
  <c r="DI524" i="39"/>
  <c r="DI525" i="39"/>
  <c r="DI526" i="39"/>
  <c r="DI527" i="39"/>
  <c r="DI528" i="39"/>
  <c r="DI529" i="39"/>
  <c r="DI530" i="39"/>
  <c r="DI531" i="39"/>
  <c r="DI532" i="39"/>
  <c r="DI533" i="39"/>
  <c r="DI535" i="39"/>
  <c r="DI536" i="39"/>
  <c r="DJ14" i="39"/>
  <c r="DJ16" i="39"/>
  <c r="DJ17" i="39"/>
  <c r="DJ82" i="39" s="1"/>
  <c r="DJ20" i="39"/>
  <c r="DJ85" i="39" s="1"/>
  <c r="DJ22" i="39"/>
  <c r="DJ23" i="39"/>
  <c r="DJ26" i="39"/>
  <c r="DJ91" i="39" s="1"/>
  <c r="DJ31" i="39"/>
  <c r="DJ32" i="39"/>
  <c r="DJ35" i="39"/>
  <c r="DJ99" i="39" s="1"/>
  <c r="DJ37" i="39"/>
  <c r="DJ38" i="39"/>
  <c r="DJ102" i="39" s="1"/>
  <c r="DJ40" i="39"/>
  <c r="DJ41" i="39"/>
  <c r="DJ44" i="39"/>
  <c r="DJ45" i="39"/>
  <c r="DJ46" i="39"/>
  <c r="DJ49" i="39"/>
  <c r="DJ51" i="39"/>
  <c r="DJ52" i="39"/>
  <c r="DJ54" i="39"/>
  <c r="DJ55" i="39"/>
  <c r="DJ119" i="39" s="1"/>
  <c r="DJ57" i="39"/>
  <c r="DJ121" i="39" s="1"/>
  <c r="DJ62" i="39"/>
  <c r="DJ63" i="39"/>
  <c r="DJ65" i="39"/>
  <c r="DJ66" i="39"/>
  <c r="DJ68" i="39"/>
  <c r="DJ71" i="39"/>
  <c r="DJ72" i="39"/>
  <c r="DJ79" i="39"/>
  <c r="DJ81" i="39"/>
  <c r="DJ87" i="39"/>
  <c r="DJ95" i="39"/>
  <c r="DJ101" i="39"/>
  <c r="DJ105" i="39"/>
  <c r="DJ108" i="39"/>
  <c r="DJ109" i="39"/>
  <c r="DJ113" i="39"/>
  <c r="DJ115" i="39"/>
  <c r="DJ118" i="39"/>
  <c r="DJ125" i="39"/>
  <c r="DJ126" i="39"/>
  <c r="DJ128" i="39"/>
  <c r="DJ131" i="39"/>
  <c r="DJ134" i="39"/>
  <c r="DJ138" i="39"/>
  <c r="DJ139" i="39"/>
  <c r="DJ141" i="39"/>
  <c r="DJ142" i="39"/>
  <c r="DJ143" i="39"/>
  <c r="DJ144" i="39"/>
  <c r="DJ145" i="39"/>
  <c r="DJ147" i="39"/>
  <c r="G268" i="42"/>
  <c r="F268" i="42"/>
  <c r="E268" i="42"/>
  <c r="D262" i="42"/>
  <c r="C262" i="42"/>
  <c r="E262" i="42"/>
  <c r="F262" i="42"/>
  <c r="G262" i="42"/>
  <c r="H262" i="42"/>
  <c r="G261" i="42"/>
  <c r="F261" i="42"/>
  <c r="E261" i="42"/>
  <c r="D261" i="42"/>
  <c r="C261" i="42"/>
  <c r="G260" i="42"/>
  <c r="F260" i="42"/>
  <c r="E260" i="42"/>
  <c r="D260" i="42"/>
  <c r="C260" i="42"/>
  <c r="BQ613" i="39"/>
  <c r="BQ568" i="39"/>
  <c r="BQ580" i="39"/>
  <c r="BQ581" i="39"/>
  <c r="BQ342" i="39"/>
  <c r="BQ343" i="39"/>
  <c r="BQ344" i="39"/>
  <c r="BQ345" i="39"/>
  <c r="BQ346" i="39"/>
  <c r="BQ347" i="39"/>
  <c r="BQ348" i="39"/>
  <c r="BQ349" i="39"/>
  <c r="BQ350" i="39"/>
  <c r="BQ351" i="39"/>
  <c r="BQ352" i="39"/>
  <c r="BQ353" i="39"/>
  <c r="BQ354" i="39"/>
  <c r="BQ355" i="39"/>
  <c r="BQ356" i="39"/>
  <c r="BQ357" i="39"/>
  <c r="BQ358" i="39"/>
  <c r="BQ359" i="39"/>
  <c r="BQ360" i="39"/>
  <c r="BQ361" i="39"/>
  <c r="BQ362" i="39"/>
  <c r="BQ534" i="39"/>
  <c r="BQ365" i="39"/>
  <c r="BQ366" i="39"/>
  <c r="BQ367" i="39"/>
  <c r="BQ368" i="39"/>
  <c r="BQ369" i="39"/>
  <c r="BQ370" i="39"/>
  <c r="BQ371" i="39"/>
  <c r="BQ372" i="39"/>
  <c r="BQ373" i="39"/>
  <c r="BQ374" i="39"/>
  <c r="BQ375" i="39"/>
  <c r="BQ376" i="39"/>
  <c r="BQ377" i="39"/>
  <c r="BQ535" i="39"/>
  <c r="BQ536" i="39"/>
  <c r="BR14" i="39"/>
  <c r="BR16" i="39"/>
  <c r="BR81" i="39" s="1"/>
  <c r="BR17" i="39"/>
  <c r="BR20" i="39"/>
  <c r="BR85" i="39" s="1"/>
  <c r="BR22" i="39"/>
  <c r="BR23" i="39"/>
  <c r="BR25" i="39"/>
  <c r="BR26" i="39"/>
  <c r="BR31" i="39"/>
  <c r="BR95" i="39" s="1"/>
  <c r="BR32" i="39"/>
  <c r="BR35" i="39"/>
  <c r="BR37" i="39"/>
  <c r="BR38" i="39"/>
  <c r="BR40" i="39"/>
  <c r="BR41" i="39"/>
  <c r="BR44" i="39"/>
  <c r="BR45" i="39"/>
  <c r="BR109" i="39" s="1"/>
  <c r="BR46" i="39"/>
  <c r="BR49" i="39"/>
  <c r="BR51" i="39"/>
  <c r="BR115" i="39" s="1"/>
  <c r="BR52" i="39"/>
  <c r="BR54" i="39"/>
  <c r="BR118" i="39" s="1"/>
  <c r="BR55" i="39"/>
  <c r="BR119" i="39" s="1"/>
  <c r="BR57" i="39"/>
  <c r="BR62" i="39"/>
  <c r="BR125" i="39" s="1"/>
  <c r="BR63" i="39"/>
  <c r="BR65" i="39"/>
  <c r="BR128" i="39" s="1"/>
  <c r="BR66" i="39"/>
  <c r="BR68" i="39"/>
  <c r="BR131" i="39" s="1"/>
  <c r="BR71" i="39"/>
  <c r="BR72" i="39"/>
  <c r="BR79" i="39"/>
  <c r="BR87" i="39"/>
  <c r="BR91" i="39"/>
  <c r="BR99" i="39"/>
  <c r="BR101" i="39"/>
  <c r="BR102" i="39"/>
  <c r="BR105" i="39"/>
  <c r="BR113" i="39"/>
  <c r="BR121" i="39"/>
  <c r="BR126" i="39"/>
  <c r="BR134" i="39"/>
  <c r="BR138" i="39"/>
  <c r="BR139" i="39"/>
  <c r="BR141" i="39"/>
  <c r="BR142" i="39"/>
  <c r="BR143" i="39"/>
  <c r="BR144" i="39"/>
  <c r="BR145" i="39"/>
  <c r="BR147" i="39"/>
  <c r="M627" i="39"/>
  <c r="N613" i="39"/>
  <c r="N568" i="39"/>
  <c r="N580" i="39"/>
  <c r="N581" i="39"/>
  <c r="N153" i="39"/>
  <c r="N154" i="39"/>
  <c r="N155" i="39"/>
  <c r="N156" i="39"/>
  <c r="N157" i="39"/>
  <c r="N158" i="39"/>
  <c r="N159" i="39"/>
  <c r="N160" i="39"/>
  <c r="N161" i="39"/>
  <c r="N162" i="39"/>
  <c r="N163" i="39"/>
  <c r="N164" i="39"/>
  <c r="N165" i="39"/>
  <c r="N166" i="39"/>
  <c r="N167" i="39"/>
  <c r="N168" i="39"/>
  <c r="N169" i="39"/>
  <c r="N170" i="39"/>
  <c r="N171" i="39"/>
  <c r="N172" i="39"/>
  <c r="N173" i="39"/>
  <c r="N534" i="39"/>
  <c r="N176" i="39"/>
  <c r="N177" i="39"/>
  <c r="N178" i="39"/>
  <c r="N179" i="39"/>
  <c r="N180" i="39"/>
  <c r="N181" i="39"/>
  <c r="N182" i="39"/>
  <c r="N183" i="39"/>
  <c r="N184" i="39"/>
  <c r="N185" i="39"/>
  <c r="N186" i="39"/>
  <c r="N187" i="39"/>
  <c r="N188" i="39"/>
  <c r="N535" i="39"/>
  <c r="N536" i="39"/>
  <c r="O14" i="39"/>
  <c r="O79" i="39" s="1"/>
  <c r="O16" i="39"/>
  <c r="O17" i="39"/>
  <c r="O20" i="39"/>
  <c r="O22" i="39"/>
  <c r="O87" i="39" s="1"/>
  <c r="O23" i="39"/>
  <c r="O26" i="39"/>
  <c r="O31" i="39"/>
  <c r="O95" i="39" s="1"/>
  <c r="O32" i="39"/>
  <c r="O35" i="39"/>
  <c r="O37" i="39"/>
  <c r="O38" i="39"/>
  <c r="O39" i="39"/>
  <c r="O103" i="39" s="1"/>
  <c r="O40" i="39"/>
  <c r="O41" i="39"/>
  <c r="O105" i="39" s="1"/>
  <c r="O44" i="39"/>
  <c r="O45" i="39"/>
  <c r="O46" i="39"/>
  <c r="O49" i="39"/>
  <c r="O51" i="39"/>
  <c r="O52" i="39"/>
  <c r="O54" i="39"/>
  <c r="O55" i="39"/>
  <c r="O57" i="39"/>
  <c r="O62" i="39"/>
  <c r="O63" i="39"/>
  <c r="O65" i="39"/>
  <c r="O128" i="39" s="1"/>
  <c r="O66" i="39"/>
  <c r="O68" i="39"/>
  <c r="O131" i="39" s="1"/>
  <c r="O71" i="39"/>
  <c r="O72" i="39"/>
  <c r="O81" i="39"/>
  <c r="O85" i="39"/>
  <c r="O99" i="39"/>
  <c r="O101" i="39"/>
  <c r="O109" i="39"/>
  <c r="O113" i="39"/>
  <c r="O115" i="39"/>
  <c r="O118" i="39"/>
  <c r="O119" i="39"/>
  <c r="O121" i="39"/>
  <c r="O125" i="39"/>
  <c r="O126" i="39"/>
  <c r="O134" i="39"/>
  <c r="O138" i="39"/>
  <c r="O139" i="39"/>
  <c r="O141" i="39"/>
  <c r="O142" i="39"/>
  <c r="O143" i="39"/>
  <c r="O144" i="39"/>
  <c r="O145" i="39"/>
  <c r="O147" i="39"/>
  <c r="BR642" i="39"/>
  <c r="BR643" i="39"/>
  <c r="BR644" i="39"/>
  <c r="BR645" i="39"/>
  <c r="BR648" i="39"/>
  <c r="BQ660" i="39" s="1"/>
  <c r="BR649" i="39"/>
  <c r="BR650" i="39"/>
  <c r="BQ662" i="39" s="1"/>
  <c r="BR651" i="39"/>
  <c r="BQ663" i="39" s="1"/>
  <c r="BQ656" i="39"/>
  <c r="BQ661" i="39"/>
  <c r="BQ690" i="39"/>
  <c r="BQ725" i="39"/>
  <c r="BQ744" i="39"/>
  <c r="BQ764" i="39"/>
  <c r="BR767" i="39"/>
  <c r="BR768" i="39"/>
  <c r="BR769" i="39"/>
  <c r="BR770" i="39"/>
  <c r="BQ772" i="39"/>
  <c r="BQ778" i="39"/>
  <c r="BQ713" i="39"/>
  <c r="BS613" i="39"/>
  <c r="BS568" i="39"/>
  <c r="BS580" i="39"/>
  <c r="BS581" i="39"/>
  <c r="M342" i="39"/>
  <c r="BS342" i="39"/>
  <c r="M343" i="39"/>
  <c r="BS343" i="39"/>
  <c r="M344" i="39"/>
  <c r="BS344" i="39"/>
  <c r="M345" i="39"/>
  <c r="BS345" i="39"/>
  <c r="M346" i="39"/>
  <c r="BS346" i="39"/>
  <c r="M347" i="39"/>
  <c r="BS347" i="39"/>
  <c r="M348" i="39"/>
  <c r="BS348" i="39"/>
  <c r="M349" i="39"/>
  <c r="BS349" i="39"/>
  <c r="M350" i="39"/>
  <c r="BS350" i="39"/>
  <c r="M351" i="39"/>
  <c r="BS351" i="39"/>
  <c r="M352" i="39"/>
  <c r="BS352" i="39"/>
  <c r="M353" i="39"/>
  <c r="BS353" i="39"/>
  <c r="M354" i="39"/>
  <c r="BS354" i="39"/>
  <c r="M355" i="39"/>
  <c r="BS355" i="39"/>
  <c r="M356" i="39"/>
  <c r="BS356" i="39"/>
  <c r="M357" i="39"/>
  <c r="BS357" i="39"/>
  <c r="M358" i="39"/>
  <c r="BS358" i="39"/>
  <c r="M359" i="39"/>
  <c r="BS359" i="39"/>
  <c r="M360" i="39"/>
  <c r="BS360" i="39"/>
  <c r="M361" i="39"/>
  <c r="BS361" i="39"/>
  <c r="BS362" i="39"/>
  <c r="BS534" i="39"/>
  <c r="M365" i="39"/>
  <c r="BS365" i="39"/>
  <c r="M366" i="39"/>
  <c r="BS366" i="39"/>
  <c r="M367" i="39"/>
  <c r="BS367" i="39"/>
  <c r="M368" i="39"/>
  <c r="BS368" i="39"/>
  <c r="M369" i="39"/>
  <c r="BS369" i="39"/>
  <c r="M370" i="39"/>
  <c r="BS370" i="39"/>
  <c r="M371" i="39"/>
  <c r="BS371" i="39"/>
  <c r="M372" i="39"/>
  <c r="BS372" i="39"/>
  <c r="M373" i="39"/>
  <c r="BS373" i="39"/>
  <c r="M374" i="39"/>
  <c r="BS374" i="39"/>
  <c r="M375" i="39"/>
  <c r="BS375" i="39"/>
  <c r="M376" i="39"/>
  <c r="BS376" i="39"/>
  <c r="BS377" i="39"/>
  <c r="BS535" i="39"/>
  <c r="BS536" i="39"/>
  <c r="BT14" i="39"/>
  <c r="BT79" i="39" s="1"/>
  <c r="BT16" i="39"/>
  <c r="BT17" i="39"/>
  <c r="BT20" i="39"/>
  <c r="BT22" i="39"/>
  <c r="BT23" i="39"/>
  <c r="BT26" i="39"/>
  <c r="BT27" i="39"/>
  <c r="BT92" i="39" s="1"/>
  <c r="BT31" i="39"/>
  <c r="BT32" i="39"/>
  <c r="BT35" i="39"/>
  <c r="BT37" i="39"/>
  <c r="BT38" i="39"/>
  <c r="BT40" i="39"/>
  <c r="BT41" i="39"/>
  <c r="BT105" i="39" s="1"/>
  <c r="BT44" i="39"/>
  <c r="BT45" i="39"/>
  <c r="BT46" i="39"/>
  <c r="BT49" i="39"/>
  <c r="BT51" i="39"/>
  <c r="BT52" i="39"/>
  <c r="BT54" i="39"/>
  <c r="BT118" i="39" s="1"/>
  <c r="BT55" i="39"/>
  <c r="BT57" i="39"/>
  <c r="BT62" i="39"/>
  <c r="BT63" i="39"/>
  <c r="BT65" i="39"/>
  <c r="BT128" i="39" s="1"/>
  <c r="BT66" i="39"/>
  <c r="BT68" i="39"/>
  <c r="BT70" i="39"/>
  <c r="BT71" i="39"/>
  <c r="BT72" i="39"/>
  <c r="BT81" i="39"/>
  <c r="BT85" i="39"/>
  <c r="BT87" i="39"/>
  <c r="BT95" i="39"/>
  <c r="BT99" i="39"/>
  <c r="BT101" i="39"/>
  <c r="BT109" i="39"/>
  <c r="BT113" i="39"/>
  <c r="BT115" i="39"/>
  <c r="BT119" i="39"/>
  <c r="BT121" i="39"/>
  <c r="BT125" i="39"/>
  <c r="BT126" i="39"/>
  <c r="BT131" i="39"/>
  <c r="BT134" i="39"/>
  <c r="BT138" i="39"/>
  <c r="BT139" i="39"/>
  <c r="BT141" i="39"/>
  <c r="BT142" i="39"/>
  <c r="BT143" i="39"/>
  <c r="BT144" i="39"/>
  <c r="BT145" i="39"/>
  <c r="BT147" i="39"/>
  <c r="P613" i="39"/>
  <c r="P568" i="39"/>
  <c r="P580" i="39"/>
  <c r="P581" i="39"/>
  <c r="M153" i="39"/>
  <c r="P153" i="39"/>
  <c r="M154" i="39"/>
  <c r="P154" i="39"/>
  <c r="M155" i="39"/>
  <c r="P155" i="39"/>
  <c r="M156" i="39"/>
  <c r="P156" i="39"/>
  <c r="M157" i="39"/>
  <c r="P157" i="39"/>
  <c r="M158" i="39"/>
  <c r="P158" i="39"/>
  <c r="M159" i="39"/>
  <c r="P159" i="39"/>
  <c r="M160" i="39"/>
  <c r="P160" i="39"/>
  <c r="M161" i="39"/>
  <c r="P161" i="39"/>
  <c r="M162" i="39"/>
  <c r="P162" i="39"/>
  <c r="M163" i="39"/>
  <c r="P163" i="39"/>
  <c r="M164" i="39"/>
  <c r="P164" i="39"/>
  <c r="M165" i="39"/>
  <c r="P165" i="39"/>
  <c r="M166" i="39"/>
  <c r="P166" i="39"/>
  <c r="M167" i="39"/>
  <c r="P167" i="39"/>
  <c r="M168" i="39"/>
  <c r="P168" i="39"/>
  <c r="M169" i="39"/>
  <c r="P169" i="39"/>
  <c r="M170" i="39"/>
  <c r="P170" i="39"/>
  <c r="M171" i="39"/>
  <c r="P171" i="39"/>
  <c r="M172" i="39"/>
  <c r="P172" i="39"/>
  <c r="P173" i="39"/>
  <c r="P534" i="39"/>
  <c r="M176" i="39"/>
  <c r="P176" i="39"/>
  <c r="M177" i="39"/>
  <c r="P177" i="39"/>
  <c r="M178" i="39"/>
  <c r="P178" i="39"/>
  <c r="M179" i="39"/>
  <c r="P179" i="39"/>
  <c r="M180" i="39"/>
  <c r="P180" i="39"/>
  <c r="M181" i="39"/>
  <c r="P181" i="39"/>
  <c r="M182" i="39"/>
  <c r="P182" i="39"/>
  <c r="M183" i="39"/>
  <c r="P183" i="39"/>
  <c r="M184" i="39"/>
  <c r="P184" i="39"/>
  <c r="M185" i="39"/>
  <c r="P185" i="39"/>
  <c r="M186" i="39"/>
  <c r="P186" i="39"/>
  <c r="M187" i="39"/>
  <c r="P187" i="39"/>
  <c r="P188" i="39"/>
  <c r="P535" i="39"/>
  <c r="P536" i="39"/>
  <c r="Q14" i="39"/>
  <c r="Q16" i="39"/>
  <c r="Q17" i="39"/>
  <c r="Q20" i="39"/>
  <c r="Q85" i="39" s="1"/>
  <c r="Q22" i="39"/>
  <c r="Q23" i="39"/>
  <c r="Q26" i="39"/>
  <c r="Q31" i="39"/>
  <c r="Q32" i="39"/>
  <c r="Q35" i="39"/>
  <c r="Q99" i="39" s="1"/>
  <c r="Q37" i="39"/>
  <c r="Q38" i="39"/>
  <c r="Q40" i="39"/>
  <c r="Q41" i="39"/>
  <c r="Q44" i="39"/>
  <c r="Q45" i="39"/>
  <c r="Q46" i="39"/>
  <c r="Q49" i="39"/>
  <c r="Q113" i="39" s="1"/>
  <c r="Q51" i="39"/>
  <c r="Q115" i="39" s="1"/>
  <c r="Q52" i="39"/>
  <c r="Q54" i="39"/>
  <c r="Q55" i="39"/>
  <c r="Q57" i="39"/>
  <c r="Q121" i="39" s="1"/>
  <c r="Q62" i="39"/>
  <c r="Q63" i="39"/>
  <c r="Q65" i="39"/>
  <c r="Q128" i="39" s="1"/>
  <c r="Q66" i="39"/>
  <c r="Q68" i="39"/>
  <c r="Q131" i="39" s="1"/>
  <c r="Q71" i="39"/>
  <c r="Q72" i="39"/>
  <c r="Q79" i="39"/>
  <c r="Q81" i="39"/>
  <c r="Q87" i="39"/>
  <c r="Q91" i="39"/>
  <c r="Q95" i="39"/>
  <c r="Q101" i="39"/>
  <c r="Q105" i="39"/>
  <c r="Q109" i="39"/>
  <c r="Q118" i="39"/>
  <c r="Q119" i="39"/>
  <c r="Q125" i="39"/>
  <c r="Q126" i="39"/>
  <c r="Q134" i="39"/>
  <c r="Q138" i="39"/>
  <c r="Q139" i="39"/>
  <c r="Q141" i="39"/>
  <c r="Q142" i="39"/>
  <c r="Q143" i="39"/>
  <c r="Q144" i="39"/>
  <c r="Q145" i="39"/>
  <c r="Q147" i="39"/>
  <c r="BT642" i="39"/>
  <c r="BS654" i="39" s="1"/>
  <c r="BT643" i="39"/>
  <c r="BT644" i="39"/>
  <c r="BS656" i="39" s="1"/>
  <c r="BT645" i="39"/>
  <c r="BT648" i="39"/>
  <c r="BS660" i="39" s="1"/>
  <c r="BT649" i="39"/>
  <c r="BS661" i="39" s="1"/>
  <c r="BT650" i="39"/>
  <c r="BS662" i="39" s="1"/>
  <c r="BT651" i="39"/>
  <c r="BS663" i="39" s="1"/>
  <c r="BS690" i="39"/>
  <c r="BS725" i="39"/>
  <c r="BS744" i="39"/>
  <c r="BS764" i="39"/>
  <c r="BT767" i="39"/>
  <c r="BT768" i="39"/>
  <c r="BT769" i="39"/>
  <c r="BT770" i="39"/>
  <c r="BS772" i="39"/>
  <c r="BS778" i="39"/>
  <c r="BS713" i="39"/>
  <c r="BU613" i="39"/>
  <c r="BU568" i="39"/>
  <c r="BU580" i="39"/>
  <c r="BU581" i="39"/>
  <c r="BU342" i="39"/>
  <c r="BU343" i="39"/>
  <c r="BU344" i="39"/>
  <c r="BU345" i="39"/>
  <c r="BU346" i="39"/>
  <c r="BU347" i="39"/>
  <c r="BU348" i="39"/>
  <c r="BU349" i="39"/>
  <c r="BU350" i="39"/>
  <c r="BU351" i="39"/>
  <c r="BU352" i="39"/>
  <c r="BU353" i="39"/>
  <c r="BU354" i="39"/>
  <c r="BU355" i="39"/>
  <c r="BU356" i="39"/>
  <c r="BU357" i="39"/>
  <c r="BU358" i="39"/>
  <c r="BU359" i="39"/>
  <c r="BU360" i="39"/>
  <c r="BU361" i="39"/>
  <c r="BU362" i="39"/>
  <c r="BU534" i="39"/>
  <c r="BU365" i="39"/>
  <c r="BU366" i="39"/>
  <c r="BU367" i="39"/>
  <c r="BU368" i="39"/>
  <c r="BU369" i="39"/>
  <c r="BU370" i="39"/>
  <c r="BU371" i="39"/>
  <c r="BU372" i="39"/>
  <c r="BU373" i="39"/>
  <c r="BU374" i="39"/>
  <c r="BU375" i="39"/>
  <c r="BU376" i="39"/>
  <c r="BU377" i="39"/>
  <c r="BU535" i="39"/>
  <c r="BU536" i="39"/>
  <c r="BV14" i="39"/>
  <c r="BV16" i="39"/>
  <c r="BV81" i="39" s="1"/>
  <c r="BV17" i="39"/>
  <c r="BV20" i="39"/>
  <c r="BV85" i="39" s="1"/>
  <c r="BV21" i="39"/>
  <c r="BV86" i="39" s="1"/>
  <c r="BV22" i="39"/>
  <c r="BV23" i="39"/>
  <c r="BV26" i="39"/>
  <c r="BV31" i="39"/>
  <c r="BV32" i="39"/>
  <c r="BV35" i="39"/>
  <c r="BV99" i="39" s="1"/>
  <c r="BV37" i="39"/>
  <c r="BV38" i="39"/>
  <c r="BV40" i="39"/>
  <c r="BV41" i="39"/>
  <c r="BV105" i="39" s="1"/>
  <c r="BV44" i="39"/>
  <c r="BV45" i="39"/>
  <c r="BV46" i="39"/>
  <c r="BV49" i="39"/>
  <c r="BV51" i="39"/>
  <c r="BV115" i="39" s="1"/>
  <c r="BV52" i="39"/>
  <c r="BV54" i="39"/>
  <c r="BV55" i="39"/>
  <c r="BV57" i="39"/>
  <c r="BV121" i="39" s="1"/>
  <c r="BV61" i="39"/>
  <c r="BV124" i="39" s="1"/>
  <c r="BV62" i="39"/>
  <c r="BV125" i="39" s="1"/>
  <c r="BV63" i="39"/>
  <c r="BV64" i="39"/>
  <c r="BV65" i="39"/>
  <c r="BV66" i="39"/>
  <c r="BV68" i="39"/>
  <c r="BV131" i="39" s="1"/>
  <c r="BV71" i="39"/>
  <c r="BV134" i="39" s="1"/>
  <c r="BV72" i="39"/>
  <c r="BV79" i="39"/>
  <c r="BV87" i="39"/>
  <c r="BV91" i="39"/>
  <c r="BV95" i="39"/>
  <c r="BV101" i="39"/>
  <c r="BV109" i="39"/>
  <c r="BV113" i="39"/>
  <c r="BV118" i="39"/>
  <c r="BV119" i="39"/>
  <c r="BV126" i="39"/>
  <c r="BV128" i="39"/>
  <c r="BV135" i="39"/>
  <c r="BV138" i="39"/>
  <c r="BV139" i="39"/>
  <c r="BV141" i="39"/>
  <c r="BV142" i="39"/>
  <c r="BV143" i="39"/>
  <c r="BV144" i="39"/>
  <c r="BV145" i="39"/>
  <c r="BV147" i="39"/>
  <c r="R613" i="39"/>
  <c r="R568" i="39"/>
  <c r="R580" i="39"/>
  <c r="R581" i="39"/>
  <c r="R153" i="39"/>
  <c r="R154" i="39"/>
  <c r="R155" i="39"/>
  <c r="R156" i="39"/>
  <c r="R157" i="39"/>
  <c r="R158" i="39"/>
  <c r="R159" i="39"/>
  <c r="R160" i="39"/>
  <c r="R161" i="39"/>
  <c r="R162" i="39"/>
  <c r="R163" i="39"/>
  <c r="R164" i="39"/>
  <c r="R165" i="39"/>
  <c r="R166" i="39"/>
  <c r="R167" i="39"/>
  <c r="R168" i="39"/>
  <c r="R169" i="39"/>
  <c r="R170" i="39"/>
  <c r="R171" i="39"/>
  <c r="R172" i="39"/>
  <c r="R173" i="39"/>
  <c r="R534" i="39"/>
  <c r="R176" i="39"/>
  <c r="R177" i="39"/>
  <c r="R178" i="39"/>
  <c r="R179" i="39"/>
  <c r="R180" i="39"/>
  <c r="R181" i="39"/>
  <c r="R182" i="39"/>
  <c r="R183" i="39"/>
  <c r="R184" i="39"/>
  <c r="R185" i="39"/>
  <c r="R186" i="39"/>
  <c r="R187" i="39"/>
  <c r="R188" i="39"/>
  <c r="R535" i="39"/>
  <c r="R536" i="39"/>
  <c r="S14" i="39"/>
  <c r="S16" i="39"/>
  <c r="S17" i="39"/>
  <c r="S20" i="39"/>
  <c r="S22" i="39"/>
  <c r="S23" i="39"/>
  <c r="S26" i="39"/>
  <c r="S91" i="39" s="1"/>
  <c r="S31" i="39"/>
  <c r="S95" i="39" s="1"/>
  <c r="S32" i="39"/>
  <c r="S96" i="39" s="1"/>
  <c r="S35" i="39"/>
  <c r="S37" i="39"/>
  <c r="S101" i="39" s="1"/>
  <c r="S38" i="39"/>
  <c r="S40" i="39"/>
  <c r="S41" i="39"/>
  <c r="S105" i="39" s="1"/>
  <c r="S44" i="39"/>
  <c r="S45" i="39"/>
  <c r="S46" i="39"/>
  <c r="S47" i="39"/>
  <c r="S111" i="39" s="1"/>
  <c r="S49" i="39"/>
  <c r="S51" i="39"/>
  <c r="S52" i="39"/>
  <c r="S54" i="39"/>
  <c r="S55" i="39"/>
  <c r="S119" i="39" s="1"/>
  <c r="S57" i="39"/>
  <c r="S62" i="39"/>
  <c r="S63" i="39"/>
  <c r="S65" i="39"/>
  <c r="S66" i="39"/>
  <c r="S68" i="39"/>
  <c r="S131" i="39" s="1"/>
  <c r="S71" i="39"/>
  <c r="S72" i="39"/>
  <c r="S135" i="39" s="1"/>
  <c r="S79" i="39"/>
  <c r="S81" i="39"/>
  <c r="S85" i="39"/>
  <c r="S87" i="39"/>
  <c r="S99" i="39"/>
  <c r="S109" i="39"/>
  <c r="S113" i="39"/>
  <c r="S115" i="39"/>
  <c r="S118" i="39"/>
  <c r="S121" i="39"/>
  <c r="S125" i="39"/>
  <c r="S126" i="39"/>
  <c r="S128" i="39"/>
  <c r="S134" i="39"/>
  <c r="S138" i="39"/>
  <c r="S139" i="39"/>
  <c r="S141" i="39"/>
  <c r="S142" i="39"/>
  <c r="S143" i="39"/>
  <c r="S144" i="39"/>
  <c r="S145" i="39"/>
  <c r="S147" i="39"/>
  <c r="BV642" i="39"/>
  <c r="BV643" i="39"/>
  <c r="BV644" i="39"/>
  <c r="BU656" i="39" s="1"/>
  <c r="BV645" i="39"/>
  <c r="BV648" i="39"/>
  <c r="BU660" i="39" s="1"/>
  <c r="BV649" i="39"/>
  <c r="BU661" i="39" s="1"/>
  <c r="BV650" i="39"/>
  <c r="BU662" i="39" s="1"/>
  <c r="BV651" i="39"/>
  <c r="BU663" i="39" s="1"/>
  <c r="BU690" i="39"/>
  <c r="BU725" i="39"/>
  <c r="BU744" i="39"/>
  <c r="BU764" i="39"/>
  <c r="BV767" i="39"/>
  <c r="BV768" i="39"/>
  <c r="BV769" i="39"/>
  <c r="BV770" i="39"/>
  <c r="BU772" i="39"/>
  <c r="BU778" i="39"/>
  <c r="BU713" i="39"/>
  <c r="BW613" i="39"/>
  <c r="BW568" i="39"/>
  <c r="BW580" i="39"/>
  <c r="BW581" i="39"/>
  <c r="BW342" i="39"/>
  <c r="BW343" i="39"/>
  <c r="BW344" i="39"/>
  <c r="BW345" i="39"/>
  <c r="BW346" i="39"/>
  <c r="BW347" i="39"/>
  <c r="BW348" i="39"/>
  <c r="BW349" i="39"/>
  <c r="BW350" i="39"/>
  <c r="BW351" i="39"/>
  <c r="BW352" i="39"/>
  <c r="BW353" i="39"/>
  <c r="BW354" i="39"/>
  <c r="BW355" i="39"/>
  <c r="BW356" i="39"/>
  <c r="BW357" i="39"/>
  <c r="BW358" i="39"/>
  <c r="BW359" i="39"/>
  <c r="BW360" i="39"/>
  <c r="BW361" i="39"/>
  <c r="BW362" i="39"/>
  <c r="BW534" i="39"/>
  <c r="BW365" i="39"/>
  <c r="BW366" i="39"/>
  <c r="BW367" i="39"/>
  <c r="BW368" i="39"/>
  <c r="BW369" i="39"/>
  <c r="BW370" i="39"/>
  <c r="BW371" i="39"/>
  <c r="BW372" i="39"/>
  <c r="BW373" i="39"/>
  <c r="BW374" i="39"/>
  <c r="BW375" i="39"/>
  <c r="BW376" i="39"/>
  <c r="BW377" i="39"/>
  <c r="BW535" i="39"/>
  <c r="BW536" i="39"/>
  <c r="BX13" i="39"/>
  <c r="BX14" i="39"/>
  <c r="BX16" i="39"/>
  <c r="BX81" i="39" s="1"/>
  <c r="BX17" i="39"/>
  <c r="BX20" i="39"/>
  <c r="BX85" i="39" s="1"/>
  <c r="BX21" i="39"/>
  <c r="BX86" i="39" s="1"/>
  <c r="BX22" i="39"/>
  <c r="BX87" i="39" s="1"/>
  <c r="BX23" i="39"/>
  <c r="BX25" i="39"/>
  <c r="BX26" i="39"/>
  <c r="BX31" i="39"/>
  <c r="BX32" i="39"/>
  <c r="BX35" i="39"/>
  <c r="BX99" i="39" s="1"/>
  <c r="BX37" i="39"/>
  <c r="BX101" i="39" s="1"/>
  <c r="BX38" i="39"/>
  <c r="BX40" i="39"/>
  <c r="BX41" i="39"/>
  <c r="BX44" i="39"/>
  <c r="BX45" i="39"/>
  <c r="BX46" i="39"/>
  <c r="BX49" i="39"/>
  <c r="BX113" i="39" s="1"/>
  <c r="BX51" i="39"/>
  <c r="BX52" i="39"/>
  <c r="BX54" i="39"/>
  <c r="BX118" i="39" s="1"/>
  <c r="BX55" i="39"/>
  <c r="BX57" i="39"/>
  <c r="BX121" i="39" s="1"/>
  <c r="BX62" i="39"/>
  <c r="BX63" i="39"/>
  <c r="BX126" i="39" s="1"/>
  <c r="BX65" i="39"/>
  <c r="BX66" i="39"/>
  <c r="BX129" i="39" s="1"/>
  <c r="BX68" i="39"/>
  <c r="BX131" i="39" s="1"/>
  <c r="BX71" i="39"/>
  <c r="BX134" i="39" s="1"/>
  <c r="BX72" i="39"/>
  <c r="BX79" i="39"/>
  <c r="BX91" i="39"/>
  <c r="BX95" i="39"/>
  <c r="BX105" i="39"/>
  <c r="BX109" i="39"/>
  <c r="BX115" i="39"/>
  <c r="BX119" i="39"/>
  <c r="BX125" i="39"/>
  <c r="BX128" i="39"/>
  <c r="BX138" i="39"/>
  <c r="BX139" i="39"/>
  <c r="BX141" i="39"/>
  <c r="BX142" i="39"/>
  <c r="BX143" i="39"/>
  <c r="BX144" i="39"/>
  <c r="BX145" i="39"/>
  <c r="BX147" i="39"/>
  <c r="T613" i="39"/>
  <c r="T568" i="39"/>
  <c r="T580" i="39"/>
  <c r="T581" i="39"/>
  <c r="T153" i="39"/>
  <c r="T154" i="39"/>
  <c r="T155" i="39"/>
  <c r="T156" i="39"/>
  <c r="T157" i="39"/>
  <c r="T158" i="39"/>
  <c r="T159" i="39"/>
  <c r="T160" i="39"/>
  <c r="T161" i="39"/>
  <c r="T162" i="39"/>
  <c r="T163" i="39"/>
  <c r="T164" i="39"/>
  <c r="T165" i="39"/>
  <c r="T166" i="39"/>
  <c r="T167" i="39"/>
  <c r="T168" i="39"/>
  <c r="T169" i="39"/>
  <c r="T170" i="39"/>
  <c r="T171" i="39"/>
  <c r="T172" i="39"/>
  <c r="T173" i="39"/>
  <c r="T534" i="39"/>
  <c r="T176" i="39"/>
  <c r="T177" i="39"/>
  <c r="T178" i="39"/>
  <c r="T179" i="39"/>
  <c r="T180" i="39"/>
  <c r="T181" i="39"/>
  <c r="T182" i="39"/>
  <c r="T183" i="39"/>
  <c r="T184" i="39"/>
  <c r="T185" i="39"/>
  <c r="T186" i="39"/>
  <c r="T187" i="39"/>
  <c r="T188" i="39"/>
  <c r="T535" i="39"/>
  <c r="T536" i="39"/>
  <c r="U13" i="39"/>
  <c r="U14" i="39"/>
  <c r="U79" i="39" s="1"/>
  <c r="U16" i="39"/>
  <c r="U81" i="39" s="1"/>
  <c r="U17" i="39"/>
  <c r="U20" i="39"/>
  <c r="U22" i="39"/>
  <c r="U23" i="39"/>
  <c r="U88" i="39" s="1"/>
  <c r="U25" i="39"/>
  <c r="U26" i="39"/>
  <c r="U31" i="39"/>
  <c r="U95" i="39" s="1"/>
  <c r="U32" i="39"/>
  <c r="U35" i="39"/>
  <c r="U36" i="39"/>
  <c r="U100" i="39" s="1"/>
  <c r="U37" i="39"/>
  <c r="U101" i="39" s="1"/>
  <c r="U38" i="39"/>
  <c r="U40" i="39"/>
  <c r="U41" i="39"/>
  <c r="U105" i="39" s="1"/>
  <c r="U44" i="39"/>
  <c r="U45" i="39"/>
  <c r="U109" i="39" s="1"/>
  <c r="U46" i="39"/>
  <c r="U49" i="39"/>
  <c r="U51" i="39"/>
  <c r="U52" i="39"/>
  <c r="U54" i="39"/>
  <c r="U118" i="39" s="1"/>
  <c r="U55" i="39"/>
  <c r="U119" i="39" s="1"/>
  <c r="U57" i="39"/>
  <c r="U121" i="39" s="1"/>
  <c r="U62" i="39"/>
  <c r="U125" i="39" s="1"/>
  <c r="U63" i="39"/>
  <c r="U65" i="39"/>
  <c r="U66" i="39"/>
  <c r="U68" i="39"/>
  <c r="U131" i="39" s="1"/>
  <c r="U69" i="39"/>
  <c r="U132" i="39" s="1"/>
  <c r="U71" i="39"/>
  <c r="U134" i="39" s="1"/>
  <c r="U72" i="39"/>
  <c r="U85" i="39"/>
  <c r="U87" i="39"/>
  <c r="U91" i="39"/>
  <c r="U96" i="39"/>
  <c r="U99" i="39"/>
  <c r="U113" i="39"/>
  <c r="U115" i="39"/>
  <c r="U126" i="39"/>
  <c r="U128" i="39"/>
  <c r="U138" i="39"/>
  <c r="U139" i="39"/>
  <c r="U141" i="39"/>
  <c r="U142" i="39"/>
  <c r="U143" i="39"/>
  <c r="U144" i="39"/>
  <c r="U145" i="39"/>
  <c r="U147" i="39"/>
  <c r="BX642" i="39"/>
  <c r="BX643" i="39"/>
  <c r="BW655" i="39" s="1"/>
  <c r="BX644" i="39"/>
  <c r="BW656" i="39" s="1"/>
  <c r="BX645" i="39"/>
  <c r="BX648" i="39"/>
  <c r="BW660" i="39" s="1"/>
  <c r="BX649" i="39"/>
  <c r="BW661" i="39" s="1"/>
  <c r="BX650" i="39"/>
  <c r="BW662" i="39" s="1"/>
  <c r="BX651" i="39"/>
  <c r="BW663" i="39" s="1"/>
  <c r="BW690" i="39"/>
  <c r="BW725" i="39"/>
  <c r="BW744" i="39"/>
  <c r="BW764" i="39"/>
  <c r="BX767" i="39"/>
  <c r="BX768" i="39"/>
  <c r="BX769" i="39"/>
  <c r="BX770" i="39"/>
  <c r="BW772" i="39"/>
  <c r="BW778" i="39"/>
  <c r="BW713" i="39"/>
  <c r="BY613" i="39"/>
  <c r="BY568" i="39"/>
  <c r="BY580" i="39"/>
  <c r="BY581" i="39"/>
  <c r="BY342" i="39"/>
  <c r="BY343" i="39"/>
  <c r="BY344" i="39"/>
  <c r="BY345" i="39"/>
  <c r="BY346" i="39"/>
  <c r="BY347" i="39"/>
  <c r="BY348" i="39"/>
  <c r="BY349" i="39"/>
  <c r="BY350" i="39"/>
  <c r="BY351" i="39"/>
  <c r="BY352" i="39"/>
  <c r="BY353" i="39"/>
  <c r="BY354" i="39"/>
  <c r="BY355" i="39"/>
  <c r="BY356" i="39"/>
  <c r="BY357" i="39"/>
  <c r="BY358" i="39"/>
  <c r="BY359" i="39"/>
  <c r="BY360" i="39"/>
  <c r="BY361" i="39"/>
  <c r="BY362" i="39"/>
  <c r="BY534" i="39"/>
  <c r="BY365" i="39"/>
  <c r="BY366" i="39"/>
  <c r="BY367" i="39"/>
  <c r="BY368" i="39"/>
  <c r="BY369" i="39"/>
  <c r="BY370" i="39"/>
  <c r="BY371" i="39"/>
  <c r="BY372" i="39"/>
  <c r="BY373" i="39"/>
  <c r="BY374" i="39"/>
  <c r="BY375" i="39"/>
  <c r="BY376" i="39"/>
  <c r="BY377" i="39"/>
  <c r="BY535" i="39"/>
  <c r="BY536" i="39"/>
  <c r="BZ13" i="39"/>
  <c r="BZ14" i="39"/>
  <c r="BZ79" i="39" s="1"/>
  <c r="BZ16" i="39"/>
  <c r="BZ17" i="39"/>
  <c r="BZ19" i="39"/>
  <c r="BZ20" i="39"/>
  <c r="BZ22" i="39"/>
  <c r="BZ87" i="39" s="1"/>
  <c r="BZ23" i="39"/>
  <c r="BZ25" i="39"/>
  <c r="BZ26" i="39"/>
  <c r="BZ91" i="39" s="1"/>
  <c r="BZ27" i="39"/>
  <c r="BZ92" i="39" s="1"/>
  <c r="BZ31" i="39"/>
  <c r="BZ95" i="39" s="1"/>
  <c r="BZ32" i="39"/>
  <c r="BZ34" i="39"/>
  <c r="BZ35" i="39"/>
  <c r="BZ99" i="39" s="1"/>
  <c r="BZ37" i="39"/>
  <c r="BZ38" i="39"/>
  <c r="BZ40" i="39"/>
  <c r="BZ41" i="39"/>
  <c r="BZ105" i="39" s="1"/>
  <c r="BZ44" i="39"/>
  <c r="BZ108" i="39" s="1"/>
  <c r="BZ45" i="39"/>
  <c r="BZ109" i="39" s="1"/>
  <c r="BZ46" i="39"/>
  <c r="BZ48" i="39"/>
  <c r="BZ112" i="39" s="1"/>
  <c r="BZ49" i="39"/>
  <c r="BZ51" i="39"/>
  <c r="BZ115" i="39" s="1"/>
  <c r="BZ52" i="39"/>
  <c r="BZ54" i="39"/>
  <c r="BZ118" i="39" s="1"/>
  <c r="BZ55" i="39"/>
  <c r="BZ119" i="39" s="1"/>
  <c r="BZ57" i="39"/>
  <c r="BZ121" i="39" s="1"/>
  <c r="BZ60" i="39"/>
  <c r="BZ61" i="39"/>
  <c r="BZ124" i="39" s="1"/>
  <c r="BZ62" i="39"/>
  <c r="BZ125" i="39" s="1"/>
  <c r="BZ63" i="39"/>
  <c r="BZ65" i="39"/>
  <c r="BZ128" i="39" s="1"/>
  <c r="BZ66" i="39"/>
  <c r="BZ129" i="39" s="1"/>
  <c r="BZ68" i="39"/>
  <c r="BZ70" i="39"/>
  <c r="BZ71" i="39"/>
  <c r="BZ134" i="39" s="1"/>
  <c r="BZ72" i="39"/>
  <c r="BZ74" i="39"/>
  <c r="BZ137" i="39" s="1"/>
  <c r="BZ81" i="39"/>
  <c r="BZ85" i="39"/>
  <c r="BZ101" i="39"/>
  <c r="BZ113" i="39"/>
  <c r="BZ126" i="39"/>
  <c r="BZ131" i="39"/>
  <c r="BZ138" i="39"/>
  <c r="BZ139" i="39"/>
  <c r="BZ141" i="39"/>
  <c r="BZ142" i="39"/>
  <c r="BZ143" i="39"/>
  <c r="BZ144" i="39"/>
  <c r="BZ145" i="39"/>
  <c r="BZ146" i="39"/>
  <c r="BZ147" i="39"/>
  <c r="V613" i="39"/>
  <c r="V568" i="39"/>
  <c r="V580" i="39"/>
  <c r="V581" i="39"/>
  <c r="V153" i="39"/>
  <c r="V154" i="39"/>
  <c r="V155" i="39"/>
  <c r="V156" i="39"/>
  <c r="V157" i="39"/>
  <c r="V158" i="39"/>
  <c r="V159" i="39"/>
  <c r="V160" i="39"/>
  <c r="V161" i="39"/>
  <c r="V162" i="39"/>
  <c r="V163" i="39"/>
  <c r="V164" i="39"/>
  <c r="V165" i="39"/>
  <c r="V166" i="39"/>
  <c r="V167" i="39"/>
  <c r="V168" i="39"/>
  <c r="V169" i="39"/>
  <c r="V170" i="39"/>
  <c r="V171" i="39"/>
  <c r="V172" i="39"/>
  <c r="V173" i="39"/>
  <c r="V534" i="39"/>
  <c r="V176" i="39"/>
  <c r="V177" i="39"/>
  <c r="V178" i="39"/>
  <c r="V179" i="39"/>
  <c r="V180" i="39"/>
  <c r="V181" i="39"/>
  <c r="V182" i="39"/>
  <c r="V183" i="39"/>
  <c r="V184" i="39"/>
  <c r="V185" i="39"/>
  <c r="V186" i="39"/>
  <c r="V187" i="39"/>
  <c r="V188" i="39"/>
  <c r="V535" i="39"/>
  <c r="V536" i="39"/>
  <c r="W13" i="39"/>
  <c r="W14" i="39"/>
  <c r="W15" i="39"/>
  <c r="W80" i="39" s="1"/>
  <c r="W16" i="39"/>
  <c r="W17" i="39"/>
  <c r="W19" i="39"/>
  <c r="W20" i="39"/>
  <c r="W85" i="39" s="1"/>
  <c r="W22" i="39"/>
  <c r="W87" i="39" s="1"/>
  <c r="W23" i="39"/>
  <c r="W25" i="39"/>
  <c r="W26" i="39"/>
  <c r="W31" i="39"/>
  <c r="W95" i="39" s="1"/>
  <c r="W32" i="39"/>
  <c r="W34" i="39"/>
  <c r="W35" i="39"/>
  <c r="W99" i="39" s="1"/>
  <c r="W37" i="39"/>
  <c r="W101" i="39" s="1"/>
  <c r="W38" i="39"/>
  <c r="W40" i="39"/>
  <c r="W41" i="39"/>
  <c r="W105" i="39" s="1"/>
  <c r="W44" i="39"/>
  <c r="W45" i="39"/>
  <c r="W109" i="39" s="1"/>
  <c r="W46" i="39"/>
  <c r="W47" i="39"/>
  <c r="W111" i="39" s="1"/>
  <c r="W48" i="39"/>
  <c r="W112" i="39" s="1"/>
  <c r="W49" i="39"/>
  <c r="W113" i="39" s="1"/>
  <c r="W51" i="39"/>
  <c r="W115" i="39" s="1"/>
  <c r="W52" i="39"/>
  <c r="W54" i="39"/>
  <c r="W118" i="39" s="1"/>
  <c r="W55" i="39"/>
  <c r="W119" i="39" s="1"/>
  <c r="W57" i="39"/>
  <c r="W121" i="39" s="1"/>
  <c r="W60" i="39"/>
  <c r="W62" i="39"/>
  <c r="W125" i="39" s="1"/>
  <c r="W63" i="39"/>
  <c r="W126" i="39" s="1"/>
  <c r="W65" i="39"/>
  <c r="W128" i="39" s="1"/>
  <c r="W66" i="39"/>
  <c r="W68" i="39"/>
  <c r="W131" i="39" s="1"/>
  <c r="W71" i="39"/>
  <c r="W72" i="39"/>
  <c r="W74" i="39"/>
  <c r="W137" i="39" s="1"/>
  <c r="W78" i="39"/>
  <c r="W79" i="39"/>
  <c r="W81" i="39"/>
  <c r="W91" i="39"/>
  <c r="W134" i="39"/>
  <c r="W138" i="39"/>
  <c r="W139" i="39"/>
  <c r="W141" i="39"/>
  <c r="W142" i="39"/>
  <c r="W143" i="39"/>
  <c r="W144" i="39"/>
  <c r="W145" i="39"/>
  <c r="W146" i="39"/>
  <c r="W147" i="39"/>
  <c r="BZ642" i="39"/>
  <c r="BY654" i="39" s="1"/>
  <c r="BZ643" i="39"/>
  <c r="BY655" i="39" s="1"/>
  <c r="BZ644" i="39"/>
  <c r="BZ645" i="39"/>
  <c r="BZ648" i="39"/>
  <c r="BY660" i="39" s="1"/>
  <c r="BZ649" i="39"/>
  <c r="BY661" i="39" s="1"/>
  <c r="BZ650" i="39"/>
  <c r="BY662" i="39" s="1"/>
  <c r="BZ651" i="39"/>
  <c r="BY663" i="39" s="1"/>
  <c r="BY656" i="39"/>
  <c r="BY690" i="39"/>
  <c r="BY725" i="39"/>
  <c r="BY744" i="39"/>
  <c r="BY764" i="39"/>
  <c r="BZ767" i="39"/>
  <c r="BZ768" i="39"/>
  <c r="BZ769" i="39"/>
  <c r="BZ770" i="39"/>
  <c r="BY772" i="39"/>
  <c r="BY778" i="39"/>
  <c r="BY713" i="39"/>
  <c r="CB613" i="39"/>
  <c r="CB568" i="39"/>
  <c r="CB580" i="39"/>
  <c r="CB581" i="39"/>
  <c r="CB380" i="39"/>
  <c r="CB381" i="39"/>
  <c r="CB382" i="39"/>
  <c r="CB383" i="39"/>
  <c r="CB384" i="39"/>
  <c r="CB385" i="39"/>
  <c r="CB386" i="39"/>
  <c r="CB387" i="39"/>
  <c r="CB388" i="39"/>
  <c r="CB389" i="39"/>
  <c r="CB390" i="39"/>
  <c r="CB391" i="39"/>
  <c r="CB392" i="39"/>
  <c r="CB393" i="39"/>
  <c r="CB394" i="39"/>
  <c r="CB395" i="39"/>
  <c r="CB396" i="39"/>
  <c r="CB397" i="39"/>
  <c r="CB398" i="39"/>
  <c r="CB399" i="39"/>
  <c r="CB400" i="39"/>
  <c r="CB534" i="39"/>
  <c r="CB403" i="39"/>
  <c r="CB404" i="39"/>
  <c r="CB405" i="39"/>
  <c r="CB406" i="39"/>
  <c r="CB407" i="39"/>
  <c r="CB408" i="39"/>
  <c r="CB409" i="39"/>
  <c r="CB410" i="39"/>
  <c r="CB411" i="39"/>
  <c r="CB412" i="39"/>
  <c r="CB413" i="39"/>
  <c r="CB414" i="39"/>
  <c r="CB415" i="39"/>
  <c r="CB535" i="39"/>
  <c r="CB536" i="39"/>
  <c r="CC13" i="39"/>
  <c r="CC14" i="39"/>
  <c r="CC79" i="39" s="1"/>
  <c r="CC16" i="39"/>
  <c r="CC81" i="39" s="1"/>
  <c r="CC17" i="39"/>
  <c r="CC19" i="39"/>
  <c r="CC20" i="39"/>
  <c r="CC85" i="39" s="1"/>
  <c r="CC22" i="39"/>
  <c r="CC23" i="39"/>
  <c r="CC25" i="39"/>
  <c r="CC26" i="39"/>
  <c r="CC91" i="39" s="1"/>
  <c r="CC31" i="39"/>
  <c r="CC95" i="39" s="1"/>
  <c r="CC32" i="39"/>
  <c r="CC34" i="39"/>
  <c r="CC35" i="39"/>
  <c r="CC37" i="39"/>
  <c r="CC38" i="39"/>
  <c r="CC40" i="39"/>
  <c r="CC41" i="39"/>
  <c r="CC105" i="39" s="1"/>
  <c r="CC42" i="39"/>
  <c r="CC106" i="39" s="1"/>
  <c r="CC43" i="39"/>
  <c r="CC107" i="39" s="1"/>
  <c r="CC44" i="39"/>
  <c r="CC45" i="39"/>
  <c r="CC46" i="39"/>
  <c r="CC48" i="39"/>
  <c r="CC112" i="39" s="1"/>
  <c r="CC49" i="39"/>
  <c r="CC51" i="39"/>
  <c r="CC115" i="39" s="1"/>
  <c r="CC52" i="39"/>
  <c r="CC54" i="39"/>
  <c r="CC118" i="39" s="1"/>
  <c r="CC55" i="39"/>
  <c r="CC119" i="39" s="1"/>
  <c r="CC57" i="39"/>
  <c r="CC121" i="39" s="1"/>
  <c r="CC60" i="39"/>
  <c r="CC62" i="39"/>
  <c r="CC125" i="39" s="1"/>
  <c r="CC63" i="39"/>
  <c r="CC65" i="39"/>
  <c r="CC128" i="39" s="1"/>
  <c r="CC66" i="39"/>
  <c r="CC68" i="39"/>
  <c r="CC131" i="39" s="1"/>
  <c r="CC69" i="39"/>
  <c r="CC132" i="39" s="1"/>
  <c r="CC71" i="39"/>
  <c r="CC72" i="39"/>
  <c r="CC74" i="39"/>
  <c r="CC137" i="39" s="1"/>
  <c r="CC87" i="39"/>
  <c r="CC99" i="39"/>
  <c r="CC101" i="39"/>
  <c r="CC109" i="39"/>
  <c r="CC113" i="39"/>
  <c r="CC126" i="39"/>
  <c r="CC134" i="39"/>
  <c r="CC138" i="39"/>
  <c r="CC139" i="39"/>
  <c r="CC141" i="39"/>
  <c r="CC142" i="39"/>
  <c r="CC143" i="39"/>
  <c r="CC144" i="39"/>
  <c r="CC145" i="39"/>
  <c r="CC146" i="39"/>
  <c r="CC147" i="39"/>
  <c r="M629" i="39"/>
  <c r="Y613" i="39"/>
  <c r="Y568" i="39"/>
  <c r="Y580" i="39"/>
  <c r="Y581" i="39"/>
  <c r="Y191" i="39"/>
  <c r="Y192" i="39"/>
  <c r="Y193" i="39"/>
  <c r="Y194" i="39"/>
  <c r="Y195" i="39"/>
  <c r="Y196" i="39"/>
  <c r="Y197" i="39"/>
  <c r="Y198" i="39"/>
  <c r="Y199" i="39"/>
  <c r="Y200" i="39"/>
  <c r="Y201" i="39"/>
  <c r="Y202" i="39"/>
  <c r="Y203" i="39"/>
  <c r="Y204" i="39"/>
  <c r="Y205" i="39"/>
  <c r="Y206" i="39"/>
  <c r="Y207" i="39"/>
  <c r="Y208" i="39"/>
  <c r="Y209" i="39"/>
  <c r="Y210" i="39"/>
  <c r="Y211" i="39"/>
  <c r="Y534" i="39"/>
  <c r="Y214" i="39"/>
  <c r="Y215" i="39"/>
  <c r="Y216" i="39"/>
  <c r="Y217" i="39"/>
  <c r="Y218" i="39"/>
  <c r="Y219" i="39"/>
  <c r="Y220" i="39"/>
  <c r="Y221" i="39"/>
  <c r="Y222" i="39"/>
  <c r="Y223" i="39"/>
  <c r="Y224" i="39"/>
  <c r="Y225" i="39"/>
  <c r="Y226" i="39"/>
  <c r="Y535" i="39"/>
  <c r="Y536" i="39"/>
  <c r="Z13" i="39"/>
  <c r="Z14" i="39"/>
  <c r="Z15" i="39"/>
  <c r="Z16" i="39"/>
  <c r="Z81" i="39" s="1"/>
  <c r="Z17" i="39"/>
  <c r="Z19" i="39"/>
  <c r="Z20" i="39"/>
  <c r="Z22" i="39"/>
  <c r="Z87" i="39" s="1"/>
  <c r="Z23" i="39"/>
  <c r="Z25" i="39"/>
  <c r="Z90" i="39" s="1"/>
  <c r="Z26" i="39"/>
  <c r="Z31" i="39"/>
  <c r="Z95" i="39" s="1"/>
  <c r="Z32" i="39"/>
  <c r="Z96" i="39" s="1"/>
  <c r="Z34" i="39"/>
  <c r="Z35" i="39"/>
  <c r="Z37" i="39"/>
  <c r="Z101" i="39" s="1"/>
  <c r="Z38" i="39"/>
  <c r="Z40" i="39"/>
  <c r="Z104" i="39" s="1"/>
  <c r="Z41" i="39"/>
  <c r="Z43" i="39"/>
  <c r="Z107" i="39" s="1"/>
  <c r="Z44" i="39"/>
  <c r="Z45" i="39"/>
  <c r="Z109" i="39" s="1"/>
  <c r="Z46" i="39"/>
  <c r="Z48" i="39"/>
  <c r="Z49" i="39"/>
  <c r="Z113" i="39" s="1"/>
  <c r="Z51" i="39"/>
  <c r="Z52" i="39"/>
  <c r="Z54" i="39"/>
  <c r="Z55" i="39"/>
  <c r="Z119" i="39" s="1"/>
  <c r="Z57" i="39"/>
  <c r="Z121" i="39" s="1"/>
  <c r="Z60" i="39"/>
  <c r="Z62" i="39"/>
  <c r="Z125" i="39" s="1"/>
  <c r="Z63" i="39"/>
  <c r="Z126" i="39" s="1"/>
  <c r="Z65" i="39"/>
  <c r="Z66" i="39"/>
  <c r="Z129" i="39" s="1"/>
  <c r="Z68" i="39"/>
  <c r="Z69" i="39"/>
  <c r="Z132" i="39" s="1"/>
  <c r="Z71" i="39"/>
  <c r="Z134" i="39" s="1"/>
  <c r="Z72" i="39"/>
  <c r="Z74" i="39"/>
  <c r="Z79" i="39"/>
  <c r="Z80" i="39"/>
  <c r="Z85" i="39"/>
  <c r="Z91" i="39"/>
  <c r="Z99" i="39"/>
  <c r="Z105" i="39"/>
  <c r="Z108" i="39"/>
  <c r="Z112" i="39"/>
  <c r="Z115" i="39"/>
  <c r="Z118" i="39"/>
  <c r="Z128" i="39"/>
  <c r="Z131" i="39"/>
  <c r="Z137" i="39"/>
  <c r="Z138" i="39"/>
  <c r="Z139" i="39"/>
  <c r="Z141" i="39"/>
  <c r="Z142" i="39"/>
  <c r="Z143" i="39"/>
  <c r="Z144" i="39"/>
  <c r="Z145" i="39"/>
  <c r="Z146" i="39"/>
  <c r="Z147" i="39"/>
  <c r="CC642" i="39"/>
  <c r="CC643" i="39"/>
  <c r="CB655" i="39" s="1"/>
  <c r="CC644" i="39"/>
  <c r="CB656" i="39" s="1"/>
  <c r="CC645" i="39"/>
  <c r="CC648" i="39"/>
  <c r="CC649" i="39"/>
  <c r="CC650" i="39"/>
  <c r="CB662" i="39" s="1"/>
  <c r="CC651" i="39"/>
  <c r="CB663" i="39" s="1"/>
  <c r="CB654" i="39"/>
  <c r="CB660" i="39"/>
  <c r="CB661" i="39"/>
  <c r="CB690" i="39"/>
  <c r="CB725" i="39"/>
  <c r="CB744" i="39"/>
  <c r="CB764" i="39"/>
  <c r="CC767" i="39"/>
  <c r="CC768" i="39"/>
  <c r="CC769" i="39"/>
  <c r="CC770" i="39"/>
  <c r="CB772" i="39"/>
  <c r="CB778" i="39"/>
  <c r="CB713" i="39"/>
  <c r="CD613" i="39"/>
  <c r="CD568" i="39"/>
  <c r="CD580" i="39"/>
  <c r="CD581" i="39"/>
  <c r="M380" i="39"/>
  <c r="CD380" i="39"/>
  <c r="M381" i="39"/>
  <c r="CD381" i="39"/>
  <c r="M382" i="39"/>
  <c r="CD382" i="39"/>
  <c r="M383" i="39"/>
  <c r="CD383" i="39"/>
  <c r="M384" i="39"/>
  <c r="CD384" i="39"/>
  <c r="M385" i="39"/>
  <c r="CD385" i="39"/>
  <c r="M386" i="39"/>
  <c r="CD386" i="39"/>
  <c r="M387" i="39"/>
  <c r="CD387" i="39"/>
  <c r="M388" i="39"/>
  <c r="CD388" i="39"/>
  <c r="M389" i="39"/>
  <c r="CD389" i="39"/>
  <c r="M390" i="39"/>
  <c r="CD390" i="39"/>
  <c r="M391" i="39"/>
  <c r="CD391" i="39"/>
  <c r="M392" i="39"/>
  <c r="CD392" i="39"/>
  <c r="M393" i="39"/>
  <c r="CD393" i="39"/>
  <c r="M394" i="39"/>
  <c r="CD394" i="39"/>
  <c r="M395" i="39"/>
  <c r="CD395" i="39"/>
  <c r="M396" i="39"/>
  <c r="CD396" i="39"/>
  <c r="M397" i="39"/>
  <c r="CD397" i="39"/>
  <c r="M398" i="39"/>
  <c r="CD398" i="39"/>
  <c r="M399" i="39"/>
  <c r="CD399" i="39"/>
  <c r="CD400" i="39"/>
  <c r="CD534" i="39"/>
  <c r="M403" i="39"/>
  <c r="CD403" i="39"/>
  <c r="M404" i="39"/>
  <c r="CD404" i="39"/>
  <c r="M405" i="39"/>
  <c r="CD405" i="39"/>
  <c r="M406" i="39"/>
  <c r="CD406" i="39"/>
  <c r="M407" i="39"/>
  <c r="CD407" i="39"/>
  <c r="M408" i="39"/>
  <c r="CD408" i="39"/>
  <c r="M409" i="39"/>
  <c r="CD409" i="39"/>
  <c r="M410" i="39"/>
  <c r="CD410" i="39"/>
  <c r="M411" i="39"/>
  <c r="CD411" i="39"/>
  <c r="M412" i="39"/>
  <c r="CD412" i="39"/>
  <c r="M413" i="39"/>
  <c r="CD413" i="39"/>
  <c r="M414" i="39"/>
  <c r="CD414" i="39"/>
  <c r="CD415" i="39"/>
  <c r="CD535" i="39"/>
  <c r="CD536" i="39"/>
  <c r="CE13" i="39"/>
  <c r="CE14" i="39"/>
  <c r="CE15" i="39"/>
  <c r="CE80" i="39" s="1"/>
  <c r="CE16" i="39"/>
  <c r="CE81" i="39" s="1"/>
  <c r="CE17" i="39"/>
  <c r="CE19" i="39"/>
  <c r="CE20" i="39"/>
  <c r="CE85" i="39" s="1"/>
  <c r="CE22" i="39"/>
  <c r="CE23" i="39"/>
  <c r="CE25" i="39"/>
  <c r="CE26" i="39"/>
  <c r="CE31" i="39"/>
  <c r="CE32" i="39"/>
  <c r="CE96" i="39" s="1"/>
  <c r="CE34" i="39"/>
  <c r="CE35" i="39"/>
  <c r="CE99" i="39" s="1"/>
  <c r="CE37" i="39"/>
  <c r="CE38" i="39"/>
  <c r="CE40" i="39"/>
  <c r="CE41" i="39"/>
  <c r="CE44" i="39"/>
  <c r="CE45" i="39"/>
  <c r="CE109" i="39" s="1"/>
  <c r="CE46" i="39"/>
  <c r="CE47" i="39"/>
  <c r="CE111" i="39" s="1"/>
  <c r="CE48" i="39"/>
  <c r="CE112" i="39" s="1"/>
  <c r="CE49" i="39"/>
  <c r="CE51" i="39"/>
  <c r="CE115" i="39" s="1"/>
  <c r="CE52" i="39"/>
  <c r="CE54" i="39"/>
  <c r="CE118" i="39" s="1"/>
  <c r="CE55" i="39"/>
  <c r="CE57" i="39"/>
  <c r="CE121" i="39" s="1"/>
  <c r="CE60" i="39"/>
  <c r="CE62" i="39"/>
  <c r="CE125" i="39" s="1"/>
  <c r="CE63" i="39"/>
  <c r="CE126" i="39" s="1"/>
  <c r="CE65" i="39"/>
  <c r="CE128" i="39" s="1"/>
  <c r="CE66" i="39"/>
  <c r="CE68" i="39"/>
  <c r="CE131" i="39" s="1"/>
  <c r="CE71" i="39"/>
  <c r="CE134" i="39" s="1"/>
  <c r="CE72" i="39"/>
  <c r="CE74" i="39"/>
  <c r="CE137" i="39" s="1"/>
  <c r="CE79" i="39"/>
  <c r="CE87" i="39"/>
  <c r="CE91" i="39"/>
  <c r="CE95" i="39"/>
  <c r="CE101" i="39"/>
  <c r="CE105" i="39"/>
  <c r="CE113" i="39"/>
  <c r="CE119" i="39"/>
  <c r="CE138" i="39"/>
  <c r="CE139" i="39"/>
  <c r="CE141" i="39"/>
  <c r="CE142" i="39"/>
  <c r="CE143" i="39"/>
  <c r="CE144" i="39"/>
  <c r="CE145" i="39"/>
  <c r="CE146" i="39"/>
  <c r="CE147" i="39"/>
  <c r="AA613" i="39"/>
  <c r="AA568" i="39"/>
  <c r="AA580" i="39"/>
  <c r="AA581" i="39"/>
  <c r="M191" i="39"/>
  <c r="AA191" i="39"/>
  <c r="M192" i="39"/>
  <c r="AA192" i="39"/>
  <c r="M193" i="39"/>
  <c r="AA193" i="39"/>
  <c r="M194" i="39"/>
  <c r="AA194" i="39"/>
  <c r="M195" i="39"/>
  <c r="AA195" i="39"/>
  <c r="M196" i="39"/>
  <c r="AA196" i="39"/>
  <c r="M197" i="39"/>
  <c r="AA197" i="39"/>
  <c r="M198" i="39"/>
  <c r="AA198" i="39"/>
  <c r="M199" i="39"/>
  <c r="AA199" i="39"/>
  <c r="M200" i="39"/>
  <c r="AA200" i="39"/>
  <c r="M201" i="39"/>
  <c r="AA201" i="39"/>
  <c r="M202" i="39"/>
  <c r="AA202" i="39"/>
  <c r="M203" i="39"/>
  <c r="AA203" i="39"/>
  <c r="M204" i="39"/>
  <c r="AA204" i="39"/>
  <c r="M205" i="39"/>
  <c r="AA205" i="39"/>
  <c r="M206" i="39"/>
  <c r="AA206" i="39"/>
  <c r="M207" i="39"/>
  <c r="AA207" i="39"/>
  <c r="M208" i="39"/>
  <c r="AA208" i="39"/>
  <c r="M209" i="39"/>
  <c r="AA209" i="39"/>
  <c r="M210" i="39"/>
  <c r="AA210" i="39"/>
  <c r="AA211" i="39"/>
  <c r="AA534" i="39"/>
  <c r="M214" i="39"/>
  <c r="AA214" i="39"/>
  <c r="M215" i="39"/>
  <c r="AA215" i="39"/>
  <c r="M216" i="39"/>
  <c r="AA216" i="39"/>
  <c r="M217" i="39"/>
  <c r="AA217" i="39"/>
  <c r="M218" i="39"/>
  <c r="AA218" i="39"/>
  <c r="M219" i="39"/>
  <c r="AA219" i="39"/>
  <c r="M220" i="39"/>
  <c r="AA220" i="39"/>
  <c r="M221" i="39"/>
  <c r="AA221" i="39"/>
  <c r="M222" i="39"/>
  <c r="AA222" i="39"/>
  <c r="M223" i="39"/>
  <c r="AA223" i="39"/>
  <c r="M224" i="39"/>
  <c r="AA224" i="39"/>
  <c r="M225" i="39"/>
  <c r="AA225" i="39"/>
  <c r="AA226" i="39"/>
  <c r="AA535" i="39"/>
  <c r="AA536" i="39"/>
  <c r="AB13" i="39"/>
  <c r="AB14" i="39"/>
  <c r="AB79" i="39" s="1"/>
  <c r="AB16" i="39"/>
  <c r="AB17" i="39"/>
  <c r="AB19" i="39"/>
  <c r="AB20" i="39"/>
  <c r="AB22" i="39"/>
  <c r="AB23" i="39"/>
  <c r="AB25" i="39"/>
  <c r="AB26" i="39"/>
  <c r="AB91" i="39" s="1"/>
  <c r="AB31" i="39"/>
  <c r="AB32" i="39"/>
  <c r="AB34" i="39"/>
  <c r="AB35" i="39"/>
  <c r="AB99" i="39" s="1"/>
  <c r="AB37" i="39"/>
  <c r="AB38" i="39"/>
  <c r="AB40" i="39"/>
  <c r="AB41" i="39"/>
  <c r="AB105" i="39" s="1"/>
  <c r="AB42" i="39"/>
  <c r="AB106" i="39" s="1"/>
  <c r="AB44" i="39"/>
  <c r="AB45" i="39"/>
  <c r="AB46" i="39"/>
  <c r="AB48" i="39"/>
  <c r="AB49" i="39"/>
  <c r="AB51" i="39"/>
  <c r="AB115" i="39" s="1"/>
  <c r="AB52" i="39"/>
  <c r="AB54" i="39"/>
  <c r="AB118" i="39" s="1"/>
  <c r="AB55" i="39"/>
  <c r="AB119" i="39" s="1"/>
  <c r="AB57" i="39"/>
  <c r="AB121" i="39" s="1"/>
  <c r="AB60" i="39"/>
  <c r="AB62" i="39"/>
  <c r="AB63" i="39"/>
  <c r="AB65" i="39"/>
  <c r="AB128" i="39" s="1"/>
  <c r="AB66" i="39"/>
  <c r="AB68" i="39"/>
  <c r="AB131" i="39" s="1"/>
  <c r="AB71" i="39"/>
  <c r="AB72" i="39"/>
  <c r="AB74" i="39"/>
  <c r="AB137" i="39" s="1"/>
  <c r="AB81" i="39"/>
  <c r="AB85" i="39"/>
  <c r="AB87" i="39"/>
  <c r="AB95" i="39"/>
  <c r="AB101" i="39"/>
  <c r="AB109" i="39"/>
  <c r="AB112" i="39"/>
  <c r="AB113" i="39"/>
  <c r="AB125" i="39"/>
  <c r="AB126" i="39"/>
  <c r="AB134" i="39"/>
  <c r="AB138" i="39"/>
  <c r="AB139" i="39"/>
  <c r="AB141" i="39"/>
  <c r="AB142" i="39"/>
  <c r="AB143" i="39"/>
  <c r="AB144" i="39"/>
  <c r="AB145" i="39"/>
  <c r="AB146" i="39"/>
  <c r="AB147" i="39"/>
  <c r="CE642" i="39"/>
  <c r="CD654" i="39" s="1"/>
  <c r="CE643" i="39"/>
  <c r="CE644" i="39"/>
  <c r="CD656" i="39" s="1"/>
  <c r="CE645" i="39"/>
  <c r="CE648" i="39"/>
  <c r="CD660" i="39" s="1"/>
  <c r="CE649" i="39"/>
  <c r="CD661" i="39" s="1"/>
  <c r="CE650" i="39"/>
  <c r="CD662" i="39" s="1"/>
  <c r="CE651" i="39"/>
  <c r="CD663" i="39" s="1"/>
  <c r="CD690" i="39"/>
  <c r="CD725" i="39"/>
  <c r="CD744" i="39"/>
  <c r="CD764" i="39"/>
  <c r="CE767" i="39"/>
  <c r="CE768" i="39"/>
  <c r="CE769" i="39"/>
  <c r="CE770" i="39"/>
  <c r="CD772" i="39"/>
  <c r="CD778" i="39"/>
  <c r="CD713" i="39"/>
  <c r="CF613" i="39"/>
  <c r="CF568" i="39"/>
  <c r="CF580" i="39"/>
  <c r="CF581" i="39"/>
  <c r="CF380" i="39"/>
  <c r="CF381" i="39"/>
  <c r="CF382" i="39"/>
  <c r="CF383" i="39"/>
  <c r="CF384" i="39"/>
  <c r="CF385" i="39"/>
  <c r="CF386" i="39"/>
  <c r="CF387" i="39"/>
  <c r="CF388" i="39"/>
  <c r="CF389" i="39"/>
  <c r="CF390" i="39"/>
  <c r="CF391" i="39"/>
  <c r="CF392" i="39"/>
  <c r="CF393" i="39"/>
  <c r="CF394" i="39"/>
  <c r="CF395" i="39"/>
  <c r="CF396" i="39"/>
  <c r="CF397" i="39"/>
  <c r="CF398" i="39"/>
  <c r="CF399" i="39"/>
  <c r="CF400" i="39"/>
  <c r="CF534" i="39"/>
  <c r="CF403" i="39"/>
  <c r="CF404" i="39"/>
  <c r="CF405" i="39"/>
  <c r="CF406" i="39"/>
  <c r="CF407" i="39"/>
  <c r="CF408" i="39"/>
  <c r="CF409" i="39"/>
  <c r="CF410" i="39"/>
  <c r="CF411" i="39"/>
  <c r="CF412" i="39"/>
  <c r="CF413" i="39"/>
  <c r="CF414" i="39"/>
  <c r="CF415" i="39"/>
  <c r="CF535" i="39"/>
  <c r="CF536" i="39"/>
  <c r="CG13" i="39"/>
  <c r="CG14" i="39"/>
  <c r="CG16" i="39"/>
  <c r="CG17" i="39"/>
  <c r="CG19" i="39"/>
  <c r="CG20" i="39"/>
  <c r="CG85" i="39" s="1"/>
  <c r="CG22" i="39"/>
  <c r="CG23" i="39"/>
  <c r="CG25" i="39"/>
  <c r="CG26" i="39"/>
  <c r="CG31" i="39"/>
  <c r="CG32" i="39"/>
  <c r="CG34" i="39"/>
  <c r="CG35" i="39"/>
  <c r="CG37" i="39"/>
  <c r="CG101" i="39" s="1"/>
  <c r="CG38" i="39"/>
  <c r="CG40" i="39"/>
  <c r="CG41" i="39"/>
  <c r="CG44" i="39"/>
  <c r="CG45" i="39"/>
  <c r="CG46" i="39"/>
  <c r="CG48" i="39"/>
  <c r="CG49" i="39"/>
  <c r="CG113" i="39" s="1"/>
  <c r="CG51" i="39"/>
  <c r="CG115" i="39" s="1"/>
  <c r="CG52" i="39"/>
  <c r="CG54" i="39"/>
  <c r="CG55" i="39"/>
  <c r="CG119" i="39" s="1"/>
  <c r="CG57" i="39"/>
  <c r="CG60" i="39"/>
  <c r="CG62" i="39"/>
  <c r="CG63" i="39"/>
  <c r="CG126" i="39" s="1"/>
  <c r="CG65" i="39"/>
  <c r="CG128" i="39" s="1"/>
  <c r="CG66" i="39"/>
  <c r="CG129" i="39" s="1"/>
  <c r="CG68" i="39"/>
  <c r="CG131" i="39" s="1"/>
  <c r="CG71" i="39"/>
  <c r="CG72" i="39"/>
  <c r="CG74" i="39"/>
  <c r="CG79" i="39"/>
  <c r="CG81" i="39"/>
  <c r="CG91" i="39"/>
  <c r="CG95" i="39"/>
  <c r="CG99" i="39"/>
  <c r="CG105" i="39"/>
  <c r="CG109" i="39"/>
  <c r="CG112" i="39"/>
  <c r="CG118" i="39"/>
  <c r="CG121" i="39"/>
  <c r="CG125" i="39"/>
  <c r="CG134" i="39"/>
  <c r="CG137" i="39"/>
  <c r="CG138" i="39"/>
  <c r="CG139" i="39"/>
  <c r="CG141" i="39"/>
  <c r="CG142" i="39"/>
  <c r="CG143" i="39"/>
  <c r="CG144" i="39"/>
  <c r="CG145" i="39"/>
  <c r="CG146" i="39"/>
  <c r="CG147" i="39"/>
  <c r="AC613" i="39"/>
  <c r="AC568" i="39"/>
  <c r="AC580" i="39"/>
  <c r="AC581" i="39"/>
  <c r="AC191" i="39"/>
  <c r="AC192" i="39"/>
  <c r="AC193" i="39"/>
  <c r="AC194" i="39"/>
  <c r="AC195" i="39"/>
  <c r="AC196" i="39"/>
  <c r="AC197" i="39"/>
  <c r="AC198" i="39"/>
  <c r="AC199" i="39"/>
  <c r="AC200" i="39"/>
  <c r="AC201" i="39"/>
  <c r="AC202" i="39"/>
  <c r="AC203" i="39"/>
  <c r="AC204" i="39"/>
  <c r="AC205" i="39"/>
  <c r="AC206" i="39"/>
  <c r="AC207" i="39"/>
  <c r="AC208" i="39"/>
  <c r="AC209" i="39"/>
  <c r="AC210" i="39"/>
  <c r="AC211" i="39"/>
  <c r="AC534" i="39"/>
  <c r="AC214" i="39"/>
  <c r="AC215" i="39"/>
  <c r="AC216" i="39"/>
  <c r="AC217" i="39"/>
  <c r="AC218" i="39"/>
  <c r="AC219" i="39"/>
  <c r="AC220" i="39"/>
  <c r="AC221" i="39"/>
  <c r="AC222" i="39"/>
  <c r="AC223" i="39"/>
  <c r="AC224" i="39"/>
  <c r="AC225" i="39"/>
  <c r="AC226" i="39"/>
  <c r="AC535" i="39"/>
  <c r="AC536" i="39"/>
  <c r="AD13" i="39"/>
  <c r="AD14" i="39"/>
  <c r="AD15" i="39"/>
  <c r="AD80" i="39" s="1"/>
  <c r="AD16" i="39"/>
  <c r="AD17" i="39"/>
  <c r="AD19" i="39"/>
  <c r="AD20" i="39"/>
  <c r="AD22" i="39"/>
  <c r="AD87" i="39" s="1"/>
  <c r="AD23" i="39"/>
  <c r="AD24" i="39"/>
  <c r="AD89" i="39" s="1"/>
  <c r="AD25" i="39"/>
  <c r="AD26" i="39"/>
  <c r="AD31" i="39"/>
  <c r="AD95" i="39" s="1"/>
  <c r="AD32" i="39"/>
  <c r="AD34" i="39"/>
  <c r="AD35" i="39"/>
  <c r="AD37" i="39"/>
  <c r="AD101" i="39" s="1"/>
  <c r="AD38" i="39"/>
  <c r="AD39" i="39"/>
  <c r="AD103" i="39" s="1"/>
  <c r="AD40" i="39"/>
  <c r="AD41" i="39"/>
  <c r="AD44" i="39"/>
  <c r="AD45" i="39"/>
  <c r="AD109" i="39" s="1"/>
  <c r="AD46" i="39"/>
  <c r="AD48" i="39"/>
  <c r="AD49" i="39"/>
  <c r="AD113" i="39" s="1"/>
  <c r="AD51" i="39"/>
  <c r="AD52" i="39"/>
  <c r="AD116" i="39" s="1"/>
  <c r="AD54" i="39"/>
  <c r="AD118" i="39" s="1"/>
  <c r="AD55" i="39"/>
  <c r="AD119" i="39" s="1"/>
  <c r="AD57" i="39"/>
  <c r="AD60" i="39"/>
  <c r="AD61" i="39"/>
  <c r="AD124" i="39" s="1"/>
  <c r="AD62" i="39"/>
  <c r="AD63" i="39"/>
  <c r="AD126" i="39" s="1"/>
  <c r="AD65" i="39"/>
  <c r="AD66" i="39"/>
  <c r="AD129" i="39" s="1"/>
  <c r="AD68" i="39"/>
  <c r="AD131" i="39" s="1"/>
  <c r="AD71" i="39"/>
  <c r="AD72" i="39"/>
  <c r="AD74" i="39"/>
  <c r="AD79" i="39"/>
  <c r="AD81" i="39"/>
  <c r="AD85" i="39"/>
  <c r="AD91" i="39"/>
  <c r="AD99" i="39"/>
  <c r="AD105" i="39"/>
  <c r="AD112" i="39"/>
  <c r="AD115" i="39"/>
  <c r="AD121" i="39"/>
  <c r="AD125" i="39"/>
  <c r="AD128" i="39"/>
  <c r="AD134" i="39"/>
  <c r="AD137" i="39"/>
  <c r="AD138" i="39"/>
  <c r="AD139" i="39"/>
  <c r="AD141" i="39"/>
  <c r="AD142" i="39"/>
  <c r="AD143" i="39"/>
  <c r="AD144" i="39"/>
  <c r="AD145" i="39"/>
  <c r="AD146" i="39"/>
  <c r="AD147" i="39"/>
  <c r="CG642" i="39"/>
  <c r="CF654" i="39" s="1"/>
  <c r="CG643" i="39"/>
  <c r="CG644" i="39"/>
  <c r="CF656" i="39" s="1"/>
  <c r="CG645" i="39"/>
  <c r="CG648" i="39"/>
  <c r="CF660" i="39" s="1"/>
  <c r="CG649" i="39"/>
  <c r="CF661" i="39" s="1"/>
  <c r="CG650" i="39"/>
  <c r="CF662" i="39" s="1"/>
  <c r="CG651" i="39"/>
  <c r="CF663" i="39" s="1"/>
  <c r="CF655" i="39"/>
  <c r="CF690" i="39"/>
  <c r="CF725" i="39"/>
  <c r="CF744" i="39"/>
  <c r="CF764" i="39"/>
  <c r="CG767" i="39"/>
  <c r="CG768" i="39"/>
  <c r="CG769" i="39"/>
  <c r="CG770" i="39"/>
  <c r="CF772" i="39"/>
  <c r="CF778" i="39"/>
  <c r="CF713" i="39"/>
  <c r="CH613" i="39"/>
  <c r="CH568" i="39"/>
  <c r="CH580" i="39"/>
  <c r="CH581" i="39"/>
  <c r="CH380" i="39"/>
  <c r="CH381" i="39"/>
  <c r="CH382" i="39"/>
  <c r="CH383" i="39"/>
  <c r="CH384" i="39"/>
  <c r="CH385" i="39"/>
  <c r="CH386" i="39"/>
  <c r="CH387" i="39"/>
  <c r="CH388" i="39"/>
  <c r="CH389" i="39"/>
  <c r="CH390" i="39"/>
  <c r="CH391" i="39"/>
  <c r="CH392" i="39"/>
  <c r="CH393" i="39"/>
  <c r="CH394" i="39"/>
  <c r="CH395" i="39"/>
  <c r="CH396" i="39"/>
  <c r="CH397" i="39"/>
  <c r="CH398" i="39"/>
  <c r="CH399" i="39"/>
  <c r="CH400" i="39"/>
  <c r="CH534" i="39"/>
  <c r="CH403" i="39"/>
  <c r="CH404" i="39"/>
  <c r="CH405" i="39"/>
  <c r="CH406" i="39"/>
  <c r="CH407" i="39"/>
  <c r="CH408" i="39"/>
  <c r="CH409" i="39"/>
  <c r="CH410" i="39"/>
  <c r="CH411" i="39"/>
  <c r="CH412" i="39"/>
  <c r="CH413" i="39"/>
  <c r="CH414" i="39"/>
  <c r="CH415" i="39"/>
  <c r="CH535" i="39"/>
  <c r="CH536" i="39"/>
  <c r="CI13" i="39"/>
  <c r="CI78" i="39" s="1"/>
  <c r="CI14" i="39"/>
  <c r="CI79" i="39" s="1"/>
  <c r="CI15" i="39"/>
  <c r="CI80" i="39" s="1"/>
  <c r="CI16" i="39"/>
  <c r="CI81" i="39" s="1"/>
  <c r="CI17" i="39"/>
  <c r="CI19" i="39"/>
  <c r="CI20" i="39"/>
  <c r="CI22" i="39"/>
  <c r="CI87" i="39" s="1"/>
  <c r="CI23" i="39"/>
  <c r="CI25" i="39"/>
  <c r="CI90" i="39" s="1"/>
  <c r="CI26" i="39"/>
  <c r="CI91" i="39" s="1"/>
  <c r="CI31" i="39"/>
  <c r="CI32" i="39"/>
  <c r="CI96" i="39" s="1"/>
  <c r="CI34" i="39"/>
  <c r="CI35" i="39"/>
  <c r="CI37" i="39"/>
  <c r="CI38" i="39"/>
  <c r="CI40" i="39"/>
  <c r="CI104" i="39" s="1"/>
  <c r="CI41" i="39"/>
  <c r="CI105" i="39" s="1"/>
  <c r="CI43" i="39"/>
  <c r="CI44" i="39"/>
  <c r="CI45" i="39"/>
  <c r="CI46" i="39"/>
  <c r="CI48" i="39"/>
  <c r="CI49" i="39"/>
  <c r="CI51" i="39"/>
  <c r="CI52" i="39"/>
  <c r="CI116" i="39" s="1"/>
  <c r="CI54" i="39"/>
  <c r="CI55" i="39"/>
  <c r="CI119" i="39" s="1"/>
  <c r="CI57" i="39"/>
  <c r="CI60" i="39"/>
  <c r="CI62" i="39"/>
  <c r="CI125" i="39" s="1"/>
  <c r="CI63" i="39"/>
  <c r="CI126" i="39" s="1"/>
  <c r="CI65" i="39"/>
  <c r="CI66" i="39"/>
  <c r="CI68" i="39"/>
  <c r="CI69" i="39"/>
  <c r="CI132" i="39" s="1"/>
  <c r="CI71" i="39"/>
  <c r="CI72" i="39"/>
  <c r="CI74" i="39"/>
  <c r="CI85" i="39"/>
  <c r="CI95" i="39"/>
  <c r="CI99" i="39"/>
  <c r="CI101" i="39"/>
  <c r="CI107" i="39"/>
  <c r="CI109" i="39"/>
  <c r="CI112" i="39"/>
  <c r="CI113" i="39"/>
  <c r="CI115" i="39"/>
  <c r="CI118" i="39"/>
  <c r="CI121" i="39"/>
  <c r="CI128" i="39"/>
  <c r="CI131" i="39"/>
  <c r="CI134" i="39"/>
  <c r="CI137" i="39"/>
  <c r="CI138" i="39"/>
  <c r="CI139" i="39"/>
  <c r="CI141" i="39"/>
  <c r="CI142" i="39"/>
  <c r="CI143" i="39"/>
  <c r="CI144" i="39"/>
  <c r="CI145" i="39"/>
  <c r="CI146" i="39"/>
  <c r="CI147" i="39"/>
  <c r="AE613" i="39"/>
  <c r="AE568" i="39"/>
  <c r="AE580" i="39"/>
  <c r="AE581" i="39"/>
  <c r="AE191" i="39"/>
  <c r="AE192" i="39"/>
  <c r="AE193" i="39"/>
  <c r="AE194" i="39"/>
  <c r="AE195" i="39"/>
  <c r="AE196" i="39"/>
  <c r="AE197" i="39"/>
  <c r="AE198" i="39"/>
  <c r="AE199" i="39"/>
  <c r="AE200" i="39"/>
  <c r="AE201" i="39"/>
  <c r="AE202" i="39"/>
  <c r="AE203" i="39"/>
  <c r="AE204" i="39"/>
  <c r="AE205" i="39"/>
  <c r="AE206" i="39"/>
  <c r="AE207" i="39"/>
  <c r="AE208" i="39"/>
  <c r="AE209" i="39"/>
  <c r="AE210" i="39"/>
  <c r="AE211" i="39"/>
  <c r="AE534" i="39"/>
  <c r="AE214" i="39"/>
  <c r="AE215" i="39"/>
  <c r="AE216" i="39"/>
  <c r="AE217" i="39"/>
  <c r="AE218" i="39"/>
  <c r="AE219" i="39"/>
  <c r="AE220" i="39"/>
  <c r="AE221" i="39"/>
  <c r="AE222" i="39"/>
  <c r="AE223" i="39"/>
  <c r="AE224" i="39"/>
  <c r="AE225" i="39"/>
  <c r="AE226" i="39"/>
  <c r="AE535" i="39"/>
  <c r="AE536" i="39"/>
  <c r="AF13" i="39"/>
  <c r="AF14" i="39"/>
  <c r="AF16" i="39"/>
  <c r="AF81" i="39" s="1"/>
  <c r="AF17" i="39"/>
  <c r="AF19" i="39"/>
  <c r="AF20" i="39"/>
  <c r="AF22" i="39"/>
  <c r="AF87" i="39" s="1"/>
  <c r="AF23" i="39"/>
  <c r="AF25" i="39"/>
  <c r="AF26" i="39"/>
  <c r="AF91" i="39" s="1"/>
  <c r="AF31" i="39"/>
  <c r="AF32" i="39"/>
  <c r="AF34" i="39"/>
  <c r="AF35" i="39"/>
  <c r="AF37" i="39"/>
  <c r="AF101" i="39" s="1"/>
  <c r="AF38" i="39"/>
  <c r="AF40" i="39"/>
  <c r="AF41" i="39"/>
  <c r="AF43" i="39"/>
  <c r="AF107" i="39" s="1"/>
  <c r="AF44" i="39"/>
  <c r="AF45" i="39"/>
  <c r="AF109" i="39" s="1"/>
  <c r="AF46" i="39"/>
  <c r="AF48" i="39"/>
  <c r="AF49" i="39"/>
  <c r="AF113" i="39" s="1"/>
  <c r="AF51" i="39"/>
  <c r="AF52" i="39"/>
  <c r="AF54" i="39"/>
  <c r="AF55" i="39"/>
  <c r="AF119" i="39" s="1"/>
  <c r="AF57" i="39"/>
  <c r="AF121" i="39" s="1"/>
  <c r="AF60" i="39"/>
  <c r="AF62" i="39"/>
  <c r="AF63" i="39"/>
  <c r="AF126" i="39" s="1"/>
  <c r="AF65" i="39"/>
  <c r="AF66" i="39"/>
  <c r="AF68" i="39"/>
  <c r="AF131" i="39" s="1"/>
  <c r="AF69" i="39"/>
  <c r="AF132" i="39" s="1"/>
  <c r="AF71" i="39"/>
  <c r="AF134" i="39" s="1"/>
  <c r="AF72" i="39"/>
  <c r="AF73" i="39"/>
  <c r="AF136" i="39" s="1"/>
  <c r="AF74" i="39"/>
  <c r="AF79" i="39"/>
  <c r="AF85" i="39"/>
  <c r="AF99" i="39"/>
  <c r="AF105" i="39"/>
  <c r="AF112" i="39"/>
  <c r="AF115" i="39"/>
  <c r="AF118" i="39"/>
  <c r="AF125" i="39"/>
  <c r="AF128" i="39"/>
  <c r="AF137" i="39"/>
  <c r="AF138" i="39"/>
  <c r="AF139" i="39"/>
  <c r="AF141" i="39"/>
  <c r="AF142" i="39"/>
  <c r="AF143" i="39"/>
  <c r="AF144" i="39"/>
  <c r="AF145" i="39"/>
  <c r="AF146" i="39"/>
  <c r="AF147" i="39"/>
  <c r="CI642" i="39"/>
  <c r="CH654" i="39" s="1"/>
  <c r="CI643" i="39"/>
  <c r="CI644" i="39"/>
  <c r="CH656" i="39" s="1"/>
  <c r="CI645" i="39"/>
  <c r="CI648" i="39"/>
  <c r="CH660" i="39" s="1"/>
  <c r="CI649" i="39"/>
  <c r="CH661" i="39" s="1"/>
  <c r="CI650" i="39"/>
  <c r="CH662" i="39" s="1"/>
  <c r="CI651" i="39"/>
  <c r="CH663" i="39" s="1"/>
  <c r="CH690" i="39"/>
  <c r="CH725" i="39"/>
  <c r="CH744" i="39"/>
  <c r="CH764" i="39"/>
  <c r="CI767" i="39"/>
  <c r="CI768" i="39"/>
  <c r="CI769" i="39"/>
  <c r="CI770" i="39"/>
  <c r="CH772" i="39"/>
  <c r="CH778" i="39"/>
  <c r="CH713" i="39"/>
  <c r="CJ613" i="39"/>
  <c r="CJ568" i="39"/>
  <c r="CJ580" i="39"/>
  <c r="CJ581" i="39"/>
  <c r="CJ380" i="39"/>
  <c r="CJ381" i="39"/>
  <c r="CJ382" i="39"/>
  <c r="CJ383" i="39"/>
  <c r="CJ384" i="39"/>
  <c r="CJ385" i="39"/>
  <c r="CJ386" i="39"/>
  <c r="CJ387" i="39"/>
  <c r="CJ388" i="39"/>
  <c r="CJ389" i="39"/>
  <c r="CJ390" i="39"/>
  <c r="CJ391" i="39"/>
  <c r="CJ392" i="39"/>
  <c r="CJ393" i="39"/>
  <c r="CJ394" i="39"/>
  <c r="CJ395" i="39"/>
  <c r="CJ396" i="39"/>
  <c r="CJ397" i="39"/>
  <c r="CJ398" i="39"/>
  <c r="CJ399" i="39"/>
  <c r="CJ400" i="39"/>
  <c r="CJ534" i="39"/>
  <c r="CJ403" i="39"/>
  <c r="CJ404" i="39"/>
  <c r="CJ405" i="39"/>
  <c r="CJ406" i="39"/>
  <c r="CJ407" i="39"/>
  <c r="CJ408" i="39"/>
  <c r="CJ409" i="39"/>
  <c r="CJ410" i="39"/>
  <c r="CJ411" i="39"/>
  <c r="CJ412" i="39"/>
  <c r="CJ413" i="39"/>
  <c r="CJ414" i="39"/>
  <c r="CJ415" i="39"/>
  <c r="CJ535" i="39"/>
  <c r="CJ536" i="39"/>
  <c r="CK13" i="39"/>
  <c r="CK14" i="39"/>
  <c r="CK16" i="39"/>
  <c r="CK81" i="39" s="1"/>
  <c r="CK17" i="39"/>
  <c r="CK19" i="39"/>
  <c r="CK20" i="39"/>
  <c r="CK22" i="39"/>
  <c r="CK23" i="39"/>
  <c r="CK88" i="39" s="1"/>
  <c r="CK25" i="39"/>
  <c r="CK26" i="39"/>
  <c r="CK31" i="39"/>
  <c r="CK95" i="39" s="1"/>
  <c r="CK32" i="39"/>
  <c r="CK34" i="39"/>
  <c r="CK35" i="39"/>
  <c r="CK37" i="39"/>
  <c r="CK38" i="39"/>
  <c r="CK39" i="39"/>
  <c r="CK103" i="39" s="1"/>
  <c r="CK40" i="39"/>
  <c r="CK41" i="39"/>
  <c r="CK43" i="39"/>
  <c r="CK107" i="39" s="1"/>
  <c r="CK44" i="39"/>
  <c r="CK45" i="39"/>
  <c r="CK109" i="39" s="1"/>
  <c r="CK46" i="39"/>
  <c r="CK48" i="39"/>
  <c r="CK112" i="39" s="1"/>
  <c r="CK49" i="39"/>
  <c r="CK51" i="39"/>
  <c r="CK115" i="39" s="1"/>
  <c r="CK52" i="39"/>
  <c r="CK53" i="39"/>
  <c r="CK117" i="39" s="1"/>
  <c r="CK54" i="39"/>
  <c r="CK118" i="39" s="1"/>
  <c r="CK55" i="39"/>
  <c r="CK119" i="39" s="1"/>
  <c r="CK57" i="39"/>
  <c r="CK121" i="39" s="1"/>
  <c r="CK60" i="39"/>
  <c r="CK62" i="39"/>
  <c r="CK125" i="39" s="1"/>
  <c r="CK63" i="39"/>
  <c r="CK65" i="39"/>
  <c r="CK128" i="39" s="1"/>
  <c r="CK66" i="39"/>
  <c r="CK68" i="39"/>
  <c r="CK131" i="39" s="1"/>
  <c r="CK69" i="39"/>
  <c r="CK132" i="39" s="1"/>
  <c r="CK71" i="39"/>
  <c r="CK134" i="39" s="1"/>
  <c r="CK72" i="39"/>
  <c r="CK74" i="39"/>
  <c r="CK137" i="39" s="1"/>
  <c r="CK79" i="39"/>
  <c r="CK85" i="39"/>
  <c r="CK87" i="39"/>
  <c r="CK91" i="39"/>
  <c r="CK96" i="39"/>
  <c r="CK99" i="39"/>
  <c r="CK101" i="39"/>
  <c r="CK105" i="39"/>
  <c r="CK113" i="39"/>
  <c r="CK126" i="39"/>
  <c r="CK138" i="39"/>
  <c r="CK139" i="39"/>
  <c r="CK141" i="39"/>
  <c r="CK142" i="39"/>
  <c r="CK143" i="39"/>
  <c r="CK144" i="39"/>
  <c r="CK145" i="39"/>
  <c r="CK146" i="39"/>
  <c r="CK147" i="39"/>
  <c r="AG613" i="39"/>
  <c r="AG568" i="39"/>
  <c r="AG580" i="39"/>
  <c r="AG581" i="39"/>
  <c r="AG191" i="39"/>
  <c r="AG192" i="39"/>
  <c r="AG193" i="39"/>
  <c r="AG194" i="39"/>
  <c r="AG195" i="39"/>
  <c r="AG196" i="39"/>
  <c r="AG197" i="39"/>
  <c r="AG198" i="39"/>
  <c r="AG199" i="39"/>
  <c r="AG200" i="39"/>
  <c r="AG201" i="39"/>
  <c r="AG202" i="39"/>
  <c r="AG203" i="39"/>
  <c r="AG204" i="39"/>
  <c r="AG205" i="39"/>
  <c r="AG206" i="39"/>
  <c r="AG207" i="39"/>
  <c r="AG208" i="39"/>
  <c r="AG209" i="39"/>
  <c r="AG210" i="39"/>
  <c r="AG211" i="39"/>
  <c r="AG534" i="39"/>
  <c r="AG214" i="39"/>
  <c r="AG215" i="39"/>
  <c r="AG216" i="39"/>
  <c r="AG217" i="39"/>
  <c r="AG218" i="39"/>
  <c r="AG219" i="39"/>
  <c r="AG220" i="39"/>
  <c r="AG221" i="39"/>
  <c r="AG222" i="39"/>
  <c r="AG223" i="39"/>
  <c r="AG224" i="39"/>
  <c r="AG225" i="39"/>
  <c r="AG226" i="39"/>
  <c r="AG535" i="39"/>
  <c r="AG536" i="39"/>
  <c r="AH13" i="39"/>
  <c r="AH14" i="39"/>
  <c r="AH16" i="39"/>
  <c r="AH17" i="39"/>
  <c r="AH19" i="39"/>
  <c r="AH20" i="39"/>
  <c r="AH85" i="39" s="1"/>
  <c r="AH22" i="39"/>
  <c r="AH87" i="39" s="1"/>
  <c r="AH23" i="39"/>
  <c r="AH24" i="39"/>
  <c r="AH89" i="39" s="1"/>
  <c r="AH25" i="39"/>
  <c r="AH26" i="39"/>
  <c r="AH31" i="39"/>
  <c r="AH32" i="39"/>
  <c r="AH34" i="39"/>
  <c r="AH35" i="39"/>
  <c r="AH99" i="39" s="1"/>
  <c r="AH37" i="39"/>
  <c r="AH101" i="39" s="1"/>
  <c r="AH38" i="39"/>
  <c r="AH102" i="39" s="1"/>
  <c r="AH39" i="39"/>
  <c r="AH103" i="39" s="1"/>
  <c r="AH40" i="39"/>
  <c r="AH41" i="39"/>
  <c r="AH44" i="39"/>
  <c r="AH45" i="39"/>
  <c r="AH109" i="39" s="1"/>
  <c r="AH46" i="39"/>
  <c r="AH48" i="39"/>
  <c r="AH49" i="39"/>
  <c r="AH113" i="39" s="1"/>
  <c r="AH51" i="39"/>
  <c r="AH52" i="39"/>
  <c r="AH54" i="39"/>
  <c r="AH55" i="39"/>
  <c r="AH57" i="39"/>
  <c r="AH121" i="39" s="1"/>
  <c r="AH60" i="39"/>
  <c r="AH62" i="39"/>
  <c r="AH63" i="39"/>
  <c r="AH126" i="39" s="1"/>
  <c r="AH65" i="39"/>
  <c r="AH66" i="39"/>
  <c r="AH129" i="39" s="1"/>
  <c r="AH68" i="39"/>
  <c r="AH131" i="39" s="1"/>
  <c r="AH71" i="39"/>
  <c r="AH134" i="39" s="1"/>
  <c r="AH72" i="39"/>
  <c r="AH74" i="39"/>
  <c r="AH79" i="39"/>
  <c r="AH81" i="39"/>
  <c r="AH91" i="39"/>
  <c r="AH95" i="39"/>
  <c r="AH104" i="39"/>
  <c r="AH105" i="39"/>
  <c r="AH112" i="39"/>
  <c r="AH115" i="39"/>
  <c r="AH118" i="39"/>
  <c r="AH119" i="39"/>
  <c r="AH125" i="39"/>
  <c r="AH128" i="39"/>
  <c r="AH137" i="39"/>
  <c r="AH138" i="39"/>
  <c r="AH139" i="39"/>
  <c r="AH141" i="39"/>
  <c r="AH142" i="39"/>
  <c r="AH143" i="39"/>
  <c r="AH144" i="39"/>
  <c r="AH145" i="39"/>
  <c r="AH146" i="39"/>
  <c r="AH147" i="39"/>
  <c r="CK642" i="39"/>
  <c r="CJ654" i="39" s="1"/>
  <c r="CK643" i="39"/>
  <c r="CK644" i="39"/>
  <c r="CJ656" i="39" s="1"/>
  <c r="CK645" i="39"/>
  <c r="CK648" i="39"/>
  <c r="CJ660" i="39" s="1"/>
  <c r="CK649" i="39"/>
  <c r="CJ661" i="39" s="1"/>
  <c r="CK650" i="39"/>
  <c r="CJ662" i="39" s="1"/>
  <c r="CK651" i="39"/>
  <c r="CJ663" i="39" s="1"/>
  <c r="CJ690" i="39"/>
  <c r="CJ725" i="39"/>
  <c r="CJ744" i="39"/>
  <c r="CJ764" i="39"/>
  <c r="CK767" i="39"/>
  <c r="CK768" i="39"/>
  <c r="CK769" i="39"/>
  <c r="CK770" i="39"/>
  <c r="CJ772" i="39"/>
  <c r="CJ778" i="39"/>
  <c r="CJ713" i="39"/>
  <c r="CM613" i="39"/>
  <c r="CM568" i="39"/>
  <c r="CM580" i="39"/>
  <c r="CM581" i="39"/>
  <c r="CM418" i="39"/>
  <c r="CM419" i="39"/>
  <c r="CM420" i="39"/>
  <c r="CM421" i="39"/>
  <c r="CM422" i="39"/>
  <c r="CM423" i="39"/>
  <c r="CM424" i="39"/>
  <c r="CM425" i="39"/>
  <c r="CM426" i="39"/>
  <c r="CM427" i="39"/>
  <c r="CM428" i="39"/>
  <c r="CM429" i="39"/>
  <c r="CM430" i="39"/>
  <c r="CM431" i="39"/>
  <c r="CM432" i="39"/>
  <c r="CM433" i="39"/>
  <c r="CM434" i="39"/>
  <c r="CM435" i="39"/>
  <c r="CM436" i="39"/>
  <c r="CM437" i="39"/>
  <c r="CM438" i="39"/>
  <c r="CM439" i="39"/>
  <c r="CM440" i="39"/>
  <c r="CM441" i="39"/>
  <c r="CM442" i="39"/>
  <c r="CM534" i="39"/>
  <c r="CM445" i="39"/>
  <c r="CM446" i="39"/>
  <c r="CM447" i="39"/>
  <c r="CM448" i="39"/>
  <c r="CM449" i="39"/>
  <c r="CM450" i="39"/>
  <c r="CM451" i="39"/>
  <c r="CM452" i="39"/>
  <c r="CM453" i="39"/>
  <c r="CM454" i="39"/>
  <c r="CM455" i="39"/>
  <c r="CM456" i="39"/>
  <c r="CM457" i="39"/>
  <c r="CM535" i="39"/>
  <c r="CM536" i="39"/>
  <c r="CN13" i="39"/>
  <c r="CN78" i="39" s="1"/>
  <c r="CN14" i="39"/>
  <c r="CN16" i="39"/>
  <c r="CN17" i="39"/>
  <c r="CN19" i="39"/>
  <c r="CN20" i="39"/>
  <c r="CN85" i="39" s="1"/>
  <c r="CN22" i="39"/>
  <c r="CN87" i="39" s="1"/>
  <c r="CN23" i="39"/>
  <c r="CN25" i="39"/>
  <c r="CN90" i="39" s="1"/>
  <c r="CN26" i="39"/>
  <c r="CN31" i="39"/>
  <c r="CN32" i="39"/>
  <c r="CN34" i="39"/>
  <c r="CN35" i="39"/>
  <c r="CN99" i="39" s="1"/>
  <c r="CN37" i="39"/>
  <c r="CN101" i="39" s="1"/>
  <c r="CN38" i="39"/>
  <c r="CN40" i="39"/>
  <c r="CN104" i="39" s="1"/>
  <c r="CN41" i="39"/>
  <c r="CN42" i="39"/>
  <c r="CN106" i="39" s="1"/>
  <c r="CN44" i="39"/>
  <c r="CN45" i="39"/>
  <c r="CN46" i="39"/>
  <c r="CN48" i="39"/>
  <c r="CN49" i="39"/>
  <c r="CN113" i="39" s="1"/>
  <c r="CN51" i="39"/>
  <c r="CN52" i="39"/>
  <c r="CN54" i="39"/>
  <c r="CN55" i="39"/>
  <c r="CN57" i="39"/>
  <c r="CN121" i="39" s="1"/>
  <c r="CN60" i="39"/>
  <c r="CN62" i="39"/>
  <c r="CN63" i="39"/>
  <c r="CN126" i="39" s="1"/>
  <c r="CN65" i="39"/>
  <c r="CN66" i="39"/>
  <c r="CN68" i="39"/>
  <c r="CN71" i="39"/>
  <c r="CN72" i="39"/>
  <c r="CN74" i="39"/>
  <c r="CN137" i="39" s="1"/>
  <c r="CN79" i="39"/>
  <c r="CN81" i="39"/>
  <c r="CN84" i="39"/>
  <c r="CN91" i="39"/>
  <c r="CN95" i="39"/>
  <c r="CN98" i="39"/>
  <c r="CN102" i="39"/>
  <c r="CN105" i="39"/>
  <c r="CN109" i="39"/>
  <c r="CN112" i="39"/>
  <c r="CN115" i="39"/>
  <c r="CN118" i="39"/>
  <c r="CN119" i="39"/>
  <c r="CN125" i="39"/>
  <c r="CN128" i="39"/>
  <c r="CN131" i="39"/>
  <c r="CN134" i="39"/>
  <c r="CN138" i="39"/>
  <c r="CN139" i="39"/>
  <c r="CN141" i="39"/>
  <c r="CN142" i="39"/>
  <c r="CN143" i="39"/>
  <c r="CN144" i="39"/>
  <c r="CN145" i="39"/>
  <c r="CN146" i="39"/>
  <c r="CN147" i="39"/>
  <c r="M631" i="39"/>
  <c r="AJ613" i="39"/>
  <c r="AJ568" i="39"/>
  <c r="AJ580" i="39"/>
  <c r="AJ581" i="39"/>
  <c r="AJ229" i="39"/>
  <c r="AJ230" i="39"/>
  <c r="AJ231" i="39"/>
  <c r="AJ232" i="39"/>
  <c r="AJ233" i="39"/>
  <c r="AJ234" i="39"/>
  <c r="AJ235" i="39"/>
  <c r="AJ236" i="39"/>
  <c r="AJ237" i="39"/>
  <c r="AJ238" i="39"/>
  <c r="AJ239" i="39"/>
  <c r="AJ240" i="39"/>
  <c r="AJ241" i="39"/>
  <c r="AJ242" i="39"/>
  <c r="AJ243" i="39"/>
  <c r="AJ244" i="39"/>
  <c r="AJ245" i="39"/>
  <c r="AJ246" i="39"/>
  <c r="AJ247" i="39"/>
  <c r="AJ248" i="39"/>
  <c r="AJ249" i="39"/>
  <c r="AJ534" i="39"/>
  <c r="AJ252" i="39"/>
  <c r="AJ253" i="39"/>
  <c r="AJ254" i="39"/>
  <c r="AJ255" i="39"/>
  <c r="AJ256" i="39"/>
  <c r="AJ257" i="39"/>
  <c r="AJ258" i="39"/>
  <c r="AJ259" i="39"/>
  <c r="AJ260" i="39"/>
  <c r="AJ261" i="39"/>
  <c r="AJ262" i="39"/>
  <c r="AJ263" i="39"/>
  <c r="AJ264" i="39"/>
  <c r="AJ535" i="39"/>
  <c r="AJ536" i="39"/>
  <c r="AK13" i="39"/>
  <c r="AK14" i="39"/>
  <c r="AK16" i="39"/>
  <c r="AK17" i="39"/>
  <c r="AK19" i="39"/>
  <c r="AK84" i="39" s="1"/>
  <c r="AK20" i="39"/>
  <c r="AK21" i="39"/>
  <c r="AK86" i="39" s="1"/>
  <c r="AK22" i="39"/>
  <c r="AK87" i="39" s="1"/>
  <c r="AK23" i="39"/>
  <c r="AK25" i="39"/>
  <c r="AK26" i="39"/>
  <c r="AK31" i="39"/>
  <c r="AK32" i="39"/>
  <c r="AK34" i="39"/>
  <c r="AK98" i="39" s="1"/>
  <c r="AK35" i="39"/>
  <c r="AK37" i="39"/>
  <c r="AK101" i="39" s="1"/>
  <c r="AK38" i="39"/>
  <c r="AK102" i="39" s="1"/>
  <c r="AK40" i="39"/>
  <c r="AK41" i="39"/>
  <c r="AK44" i="39"/>
  <c r="AK45" i="39"/>
  <c r="AK109" i="39" s="1"/>
  <c r="AK46" i="39"/>
  <c r="AK48" i="39"/>
  <c r="AK112" i="39" s="1"/>
  <c r="AK49" i="39"/>
  <c r="AK50" i="39"/>
  <c r="AK51" i="39"/>
  <c r="AK52" i="39"/>
  <c r="AK54" i="39"/>
  <c r="AK55" i="39"/>
  <c r="AK57" i="39"/>
  <c r="AK121" i="39" s="1"/>
  <c r="AK60" i="39"/>
  <c r="AK62" i="39"/>
  <c r="AK125" i="39" s="1"/>
  <c r="AK63" i="39"/>
  <c r="AK64" i="39"/>
  <c r="AK65" i="39"/>
  <c r="AK66" i="39"/>
  <c r="AK67" i="39"/>
  <c r="AK68" i="39"/>
  <c r="AK71" i="39"/>
  <c r="AK134" i="39" s="1"/>
  <c r="AK72" i="39"/>
  <c r="AK74" i="39"/>
  <c r="AK137" i="39" s="1"/>
  <c r="AK79" i="39"/>
  <c r="AK81" i="39"/>
  <c r="AK85" i="39"/>
  <c r="AK91" i="39"/>
  <c r="AK95" i="39"/>
  <c r="AK96" i="39"/>
  <c r="AK99" i="39"/>
  <c r="AK105" i="39"/>
  <c r="AK113" i="39"/>
  <c r="AK115" i="39"/>
  <c r="AK118" i="39"/>
  <c r="AK119" i="39"/>
  <c r="AK126" i="39"/>
  <c r="AK128" i="39"/>
  <c r="AK130" i="39"/>
  <c r="AK131" i="39"/>
  <c r="AK138" i="39"/>
  <c r="AK139" i="39"/>
  <c r="AK141" i="39"/>
  <c r="AK142" i="39"/>
  <c r="AK143" i="39"/>
  <c r="AK144" i="39"/>
  <c r="AK145" i="39"/>
  <c r="AK146" i="39"/>
  <c r="AK147" i="39"/>
  <c r="CN642" i="39"/>
  <c r="CN643" i="39"/>
  <c r="CN644" i="39"/>
  <c r="CM656" i="39" s="1"/>
  <c r="CN645" i="39"/>
  <c r="CN648" i="39"/>
  <c r="CM660" i="39" s="1"/>
  <c r="CN649" i="39"/>
  <c r="CM661" i="39" s="1"/>
  <c r="CN650" i="39"/>
  <c r="CM662" i="39" s="1"/>
  <c r="CN651" i="39"/>
  <c r="CM663" i="39" s="1"/>
  <c r="CM690" i="39"/>
  <c r="CM725" i="39"/>
  <c r="CM744" i="39"/>
  <c r="CM764" i="39"/>
  <c r="CN767" i="39"/>
  <c r="CN768" i="39"/>
  <c r="CN769" i="39"/>
  <c r="CN770" i="39"/>
  <c r="CM772" i="39"/>
  <c r="CM778" i="39"/>
  <c r="CM713" i="39"/>
  <c r="CO613" i="39"/>
  <c r="CO568" i="39"/>
  <c r="CO580" i="39"/>
  <c r="CO581" i="39"/>
  <c r="M418" i="39"/>
  <c r="CO418" i="39"/>
  <c r="M419" i="39"/>
  <c r="CO419" i="39"/>
  <c r="M420" i="39"/>
  <c r="CO420" i="39"/>
  <c r="M421" i="39"/>
  <c r="CO421" i="39"/>
  <c r="M422" i="39"/>
  <c r="CO422" i="39"/>
  <c r="M423" i="39"/>
  <c r="CO423" i="39"/>
  <c r="M424" i="39"/>
  <c r="CO424" i="39"/>
  <c r="M425" i="39"/>
  <c r="CO425" i="39"/>
  <c r="M426" i="39"/>
  <c r="CO426" i="39"/>
  <c r="M427" i="39"/>
  <c r="CO427" i="39"/>
  <c r="M428" i="39"/>
  <c r="CO428" i="39"/>
  <c r="M429" i="39"/>
  <c r="CO429" i="39"/>
  <c r="M430" i="39"/>
  <c r="CO430" i="39"/>
  <c r="M431" i="39"/>
  <c r="CO431" i="39"/>
  <c r="M432" i="39"/>
  <c r="CO432" i="39"/>
  <c r="M433" i="39"/>
  <c r="CO433" i="39"/>
  <c r="M434" i="39"/>
  <c r="CO434" i="39"/>
  <c r="M435" i="39"/>
  <c r="CO435" i="39"/>
  <c r="M436" i="39"/>
  <c r="CO436" i="39"/>
  <c r="M437" i="39"/>
  <c r="CO437" i="39"/>
  <c r="M438" i="39"/>
  <c r="CO438" i="39"/>
  <c r="M439" i="39"/>
  <c r="CO439" i="39"/>
  <c r="M440" i="39"/>
  <c r="CO440" i="39"/>
  <c r="M441" i="39"/>
  <c r="CO441" i="39"/>
  <c r="CO442" i="39"/>
  <c r="CO534" i="39"/>
  <c r="M445" i="39"/>
  <c r="CO445" i="39"/>
  <c r="M446" i="39"/>
  <c r="CO446" i="39"/>
  <c r="M447" i="39"/>
  <c r="CO447" i="39"/>
  <c r="M448" i="39"/>
  <c r="CO448" i="39"/>
  <c r="M449" i="39"/>
  <c r="CO449" i="39"/>
  <c r="M450" i="39"/>
  <c r="CO450" i="39"/>
  <c r="M451" i="39"/>
  <c r="CO451" i="39"/>
  <c r="M452" i="39"/>
  <c r="CO452" i="39"/>
  <c r="M453" i="39"/>
  <c r="CO453" i="39"/>
  <c r="M454" i="39"/>
  <c r="CO454" i="39"/>
  <c r="M455" i="39"/>
  <c r="CO455" i="39"/>
  <c r="M456" i="39"/>
  <c r="CO456" i="39"/>
  <c r="CO457" i="39"/>
  <c r="CO535" i="39"/>
  <c r="CO536" i="39"/>
  <c r="CP13" i="39"/>
  <c r="CP14" i="39"/>
  <c r="CP16" i="39"/>
  <c r="CP81" i="39" s="1"/>
  <c r="CP17" i="39"/>
  <c r="CP19" i="39"/>
  <c r="CP84" i="39" s="1"/>
  <c r="CP20" i="39"/>
  <c r="CP21" i="39"/>
  <c r="CP86" i="39" s="1"/>
  <c r="CP22" i="39"/>
  <c r="CP23" i="39"/>
  <c r="CP25" i="39"/>
  <c r="CP26" i="39"/>
  <c r="CP31" i="39"/>
  <c r="CP95" i="39" s="1"/>
  <c r="CP32" i="39"/>
  <c r="CP34" i="39"/>
  <c r="CP98" i="39" s="1"/>
  <c r="CP35" i="39"/>
  <c r="CP37" i="39"/>
  <c r="CP38" i="39"/>
  <c r="CP102" i="39" s="1"/>
  <c r="CP40" i="39"/>
  <c r="CP41" i="39"/>
  <c r="CP44" i="39"/>
  <c r="CP45" i="39"/>
  <c r="CP46" i="39"/>
  <c r="CP48" i="39"/>
  <c r="CP112" i="39" s="1"/>
  <c r="CP49" i="39"/>
  <c r="CP51" i="39"/>
  <c r="CP52" i="39"/>
  <c r="CP53" i="39"/>
  <c r="CP54" i="39"/>
  <c r="CP55" i="39"/>
  <c r="CP56" i="39"/>
  <c r="CP57" i="39"/>
  <c r="CP60" i="39"/>
  <c r="CP62" i="39"/>
  <c r="CP125" i="39" s="1"/>
  <c r="CP63" i="39"/>
  <c r="CP65" i="39"/>
  <c r="CP66" i="39"/>
  <c r="CP68" i="39"/>
  <c r="CP131" i="39" s="1"/>
  <c r="CP71" i="39"/>
  <c r="CP134" i="39" s="1"/>
  <c r="CP72" i="39"/>
  <c r="CP74" i="39"/>
  <c r="CP137" i="39" s="1"/>
  <c r="CP79" i="39"/>
  <c r="CP85" i="39"/>
  <c r="CP87" i="39"/>
  <c r="CP91" i="39"/>
  <c r="CP99" i="39"/>
  <c r="CP101" i="39"/>
  <c r="CP104" i="39"/>
  <c r="CP105" i="39"/>
  <c r="CP109" i="39"/>
  <c r="CP113" i="39"/>
  <c r="CP115" i="39"/>
  <c r="CP117" i="39"/>
  <c r="CP118" i="39"/>
  <c r="CP119" i="39"/>
  <c r="CP121" i="39"/>
  <c r="CP126" i="39"/>
  <c r="CP128" i="39"/>
  <c r="CP138" i="39"/>
  <c r="CP139" i="39"/>
  <c r="CP140" i="39"/>
  <c r="CP141" i="39"/>
  <c r="CP142" i="39"/>
  <c r="CP143" i="39"/>
  <c r="CP144" i="39"/>
  <c r="CP145" i="39"/>
  <c r="CP146" i="39"/>
  <c r="CP147" i="39"/>
  <c r="AL613" i="39"/>
  <c r="AL568" i="39"/>
  <c r="AL580" i="39"/>
  <c r="AL581" i="39"/>
  <c r="M229" i="39"/>
  <c r="AL229" i="39"/>
  <c r="M230" i="39"/>
  <c r="AL230" i="39"/>
  <c r="M231" i="39"/>
  <c r="AL231" i="39"/>
  <c r="M232" i="39"/>
  <c r="AL232" i="39"/>
  <c r="M233" i="39"/>
  <c r="AL233" i="39"/>
  <c r="M234" i="39"/>
  <c r="AL234" i="39"/>
  <c r="M235" i="39"/>
  <c r="AL235" i="39"/>
  <c r="M236" i="39"/>
  <c r="AL236" i="39"/>
  <c r="M237" i="39"/>
  <c r="AL237" i="39"/>
  <c r="M238" i="39"/>
  <c r="AL238" i="39"/>
  <c r="M239" i="39"/>
  <c r="AL239" i="39"/>
  <c r="M240" i="39"/>
  <c r="AL240" i="39"/>
  <c r="M241" i="39"/>
  <c r="AL241" i="39"/>
  <c r="M242" i="39"/>
  <c r="AL242" i="39"/>
  <c r="M243" i="39"/>
  <c r="AL243" i="39"/>
  <c r="M244" i="39"/>
  <c r="AL244" i="39"/>
  <c r="M245" i="39"/>
  <c r="AL245" i="39"/>
  <c r="M246" i="39"/>
  <c r="AL246" i="39"/>
  <c r="M247" i="39"/>
  <c r="AL247" i="39"/>
  <c r="M248" i="39"/>
  <c r="AL248" i="39"/>
  <c r="AL249" i="39"/>
  <c r="AL534" i="39"/>
  <c r="M252" i="39"/>
  <c r="AL252" i="39"/>
  <c r="M253" i="39"/>
  <c r="AL253" i="39"/>
  <c r="M254" i="39"/>
  <c r="AL254" i="39"/>
  <c r="M255" i="39"/>
  <c r="AL255" i="39"/>
  <c r="M256" i="39"/>
  <c r="AL256" i="39"/>
  <c r="M257" i="39"/>
  <c r="AL257" i="39"/>
  <c r="M258" i="39"/>
  <c r="AL258" i="39"/>
  <c r="M259" i="39"/>
  <c r="AL259" i="39"/>
  <c r="M260" i="39"/>
  <c r="AL260" i="39"/>
  <c r="M261" i="39"/>
  <c r="AL261" i="39"/>
  <c r="M262" i="39"/>
  <c r="AL262" i="39"/>
  <c r="M263" i="39"/>
  <c r="AL263" i="39"/>
  <c r="AL264" i="39"/>
  <c r="AL535" i="39"/>
  <c r="AL536" i="39"/>
  <c r="AM13" i="39"/>
  <c r="AM78" i="39" s="1"/>
  <c r="AM14" i="39"/>
  <c r="AM79" i="39" s="1"/>
  <c r="AM16" i="39"/>
  <c r="AM81" i="39" s="1"/>
  <c r="AM17" i="39"/>
  <c r="AM82" i="39" s="1"/>
  <c r="AM19" i="39"/>
  <c r="AM20" i="39"/>
  <c r="AM22" i="39"/>
  <c r="AM23" i="39"/>
  <c r="AM25" i="39"/>
  <c r="AM26" i="39"/>
  <c r="AM91" i="39" s="1"/>
  <c r="AM31" i="39"/>
  <c r="AM95" i="39" s="1"/>
  <c r="AM32" i="39"/>
  <c r="AM34" i="39"/>
  <c r="AM35" i="39"/>
  <c r="AM99" i="39" s="1"/>
  <c r="AM37" i="39"/>
  <c r="AM38" i="39"/>
  <c r="AM40" i="39"/>
  <c r="AM104" i="39" s="1"/>
  <c r="AM41" i="39"/>
  <c r="AM44" i="39"/>
  <c r="AM45" i="39"/>
  <c r="AM109" i="39" s="1"/>
  <c r="AM46" i="39"/>
  <c r="AM110" i="39" s="1"/>
  <c r="AM48" i="39"/>
  <c r="AM112" i="39" s="1"/>
  <c r="AM49" i="39"/>
  <c r="AM113" i="39" s="1"/>
  <c r="AM51" i="39"/>
  <c r="AM115" i="39" s="1"/>
  <c r="AM52" i="39"/>
  <c r="AM54" i="39"/>
  <c r="AM118" i="39" s="1"/>
  <c r="AM55" i="39"/>
  <c r="AM56" i="39"/>
  <c r="AM57" i="39"/>
  <c r="AM60" i="39"/>
  <c r="AM62" i="39"/>
  <c r="AM63" i="39"/>
  <c r="AM65" i="39"/>
  <c r="AM128" i="39" s="1"/>
  <c r="AM66" i="39"/>
  <c r="AM68" i="39"/>
  <c r="AM131" i="39" s="1"/>
  <c r="AM70" i="39"/>
  <c r="AM71" i="39"/>
  <c r="AM72" i="39"/>
  <c r="AM135" i="39" s="1"/>
  <c r="AM74" i="39"/>
  <c r="AM85" i="39"/>
  <c r="AM87" i="39"/>
  <c r="AM90" i="39"/>
  <c r="AM98" i="39"/>
  <c r="AM101" i="39"/>
  <c r="AM105" i="39"/>
  <c r="AM108" i="39"/>
  <c r="AM119" i="39"/>
  <c r="AM121" i="39"/>
  <c r="AM123" i="39"/>
  <c r="AM125" i="39"/>
  <c r="AM126" i="39"/>
  <c r="AM134" i="39"/>
  <c r="AM137" i="39"/>
  <c r="AM138" i="39"/>
  <c r="AM139" i="39"/>
  <c r="AM141" i="39"/>
  <c r="AM142" i="39"/>
  <c r="AM143" i="39"/>
  <c r="AM144" i="39"/>
  <c r="AM145" i="39"/>
  <c r="AM146" i="39"/>
  <c r="AM147" i="39"/>
  <c r="CP642" i="39"/>
  <c r="CO654" i="39" s="1"/>
  <c r="CP643" i="39"/>
  <c r="CP644" i="39"/>
  <c r="CO656" i="39" s="1"/>
  <c r="CP645" i="39"/>
  <c r="CP648" i="39"/>
  <c r="CO660" i="39" s="1"/>
  <c r="CP649" i="39"/>
  <c r="CO661" i="39" s="1"/>
  <c r="CP650" i="39"/>
  <c r="CO662" i="39" s="1"/>
  <c r="CP651" i="39"/>
  <c r="CO663" i="39" s="1"/>
  <c r="CO690" i="39"/>
  <c r="CO725" i="39"/>
  <c r="CO744" i="39"/>
  <c r="CO764" i="39"/>
  <c r="CP767" i="39"/>
  <c r="CP768" i="39"/>
  <c r="CP769" i="39"/>
  <c r="CP770" i="39"/>
  <c r="CO772" i="39"/>
  <c r="CO778" i="39"/>
  <c r="CO713" i="39"/>
  <c r="CQ613" i="39"/>
  <c r="CQ568" i="39"/>
  <c r="CQ580" i="39"/>
  <c r="CQ581" i="39"/>
  <c r="CQ418" i="39"/>
  <c r="CQ419" i="39"/>
  <c r="CQ420" i="39"/>
  <c r="CQ421" i="39"/>
  <c r="CQ422" i="39"/>
  <c r="CQ423" i="39"/>
  <c r="CQ424" i="39"/>
  <c r="CQ425" i="39"/>
  <c r="CQ426" i="39"/>
  <c r="CQ427" i="39"/>
  <c r="CQ428" i="39"/>
  <c r="CQ429" i="39"/>
  <c r="CQ430" i="39"/>
  <c r="CQ431" i="39"/>
  <c r="CQ432" i="39"/>
  <c r="CQ433" i="39"/>
  <c r="CQ434" i="39"/>
  <c r="CQ435" i="39"/>
  <c r="CQ436" i="39"/>
  <c r="CQ437" i="39"/>
  <c r="CQ438" i="39"/>
  <c r="CQ439" i="39"/>
  <c r="CQ440" i="39"/>
  <c r="CQ441" i="39"/>
  <c r="CQ442" i="39"/>
  <c r="CQ534" i="39"/>
  <c r="CQ445" i="39"/>
  <c r="CQ446" i="39"/>
  <c r="CQ447" i="39"/>
  <c r="CQ448" i="39"/>
  <c r="CQ449" i="39"/>
  <c r="CQ450" i="39"/>
  <c r="CQ451" i="39"/>
  <c r="CQ452" i="39"/>
  <c r="CQ453" i="39"/>
  <c r="CQ454" i="39"/>
  <c r="CQ455" i="39"/>
  <c r="CQ456" i="39"/>
  <c r="CQ457" i="39"/>
  <c r="CQ535" i="39"/>
  <c r="CQ536" i="39"/>
  <c r="CR13" i="39"/>
  <c r="CR14" i="39"/>
  <c r="CR79" i="39" s="1"/>
  <c r="CR16" i="39"/>
  <c r="CR17" i="39"/>
  <c r="CR18" i="39"/>
  <c r="CR83" i="39" s="1"/>
  <c r="CR19" i="39"/>
  <c r="CR84" i="39" s="1"/>
  <c r="CR20" i="39"/>
  <c r="CR85" i="39" s="1"/>
  <c r="CR22" i="39"/>
  <c r="CR87" i="39" s="1"/>
  <c r="CR23" i="39"/>
  <c r="CR88" i="39" s="1"/>
  <c r="CR24" i="39"/>
  <c r="CR25" i="39"/>
  <c r="CR26" i="39"/>
  <c r="CR91" i="39" s="1"/>
  <c r="CR31" i="39"/>
  <c r="CR32" i="39"/>
  <c r="CR33" i="39"/>
  <c r="CR34" i="39"/>
  <c r="CR98" i="39" s="1"/>
  <c r="CR35" i="39"/>
  <c r="CR99" i="39" s="1"/>
  <c r="CR37" i="39"/>
  <c r="CR101" i="39" s="1"/>
  <c r="CR38" i="39"/>
  <c r="CR102" i="39" s="1"/>
  <c r="CR39" i="39"/>
  <c r="CR103" i="39" s="1"/>
  <c r="CR40" i="39"/>
  <c r="CR41" i="39"/>
  <c r="CR105" i="39" s="1"/>
  <c r="CR44" i="39"/>
  <c r="CR45" i="39"/>
  <c r="CR109" i="39" s="1"/>
  <c r="CR46" i="39"/>
  <c r="CR48" i="39"/>
  <c r="CR49" i="39"/>
  <c r="CR113" i="39" s="1"/>
  <c r="CR50" i="39"/>
  <c r="CR51" i="39"/>
  <c r="CR115" i="39" s="1"/>
  <c r="CR52" i="39"/>
  <c r="CR116" i="39" s="1"/>
  <c r="CR54" i="39"/>
  <c r="CR118" i="39" s="1"/>
  <c r="CR55" i="39"/>
  <c r="CR56" i="39"/>
  <c r="CR57" i="39"/>
  <c r="CR121" i="39" s="1"/>
  <c r="CR60" i="39"/>
  <c r="CR62" i="39"/>
  <c r="CR125" i="39" s="1"/>
  <c r="CR63" i="39"/>
  <c r="CR64" i="39"/>
  <c r="CR65" i="39"/>
  <c r="CR66" i="39"/>
  <c r="CR129" i="39" s="1"/>
  <c r="CR68" i="39"/>
  <c r="CR131" i="39" s="1"/>
  <c r="CR71" i="39"/>
  <c r="CR134" i="39" s="1"/>
  <c r="CR72" i="39"/>
  <c r="CR135" i="39" s="1"/>
  <c r="CR74" i="39"/>
  <c r="CR137" i="39" s="1"/>
  <c r="CR81" i="39"/>
  <c r="CR89" i="39"/>
  <c r="CR95" i="39"/>
  <c r="CR96" i="39"/>
  <c r="CR97" i="39"/>
  <c r="CR110" i="39"/>
  <c r="CR112" i="39"/>
  <c r="CR119" i="39"/>
  <c r="CR123" i="39"/>
  <c r="CR126" i="39"/>
  <c r="CR128" i="39"/>
  <c r="CR138" i="39"/>
  <c r="CR139" i="39"/>
  <c r="CR141" i="39"/>
  <c r="CR142" i="39"/>
  <c r="CR143" i="39"/>
  <c r="CR144" i="39"/>
  <c r="CR145" i="39"/>
  <c r="CR146" i="39"/>
  <c r="CR147" i="39"/>
  <c r="AN613" i="39"/>
  <c r="AN568" i="39"/>
  <c r="AN580" i="39"/>
  <c r="AN581" i="39"/>
  <c r="AN229" i="39"/>
  <c r="AN230" i="39"/>
  <c r="AN231" i="39"/>
  <c r="AN232" i="39"/>
  <c r="AN233" i="39"/>
  <c r="AN234" i="39"/>
  <c r="AN235" i="39"/>
  <c r="AN236" i="39"/>
  <c r="AN237" i="39"/>
  <c r="AN238" i="39"/>
  <c r="AN239" i="39"/>
  <c r="AN240" i="39"/>
  <c r="AN241" i="39"/>
  <c r="AN242" i="39"/>
  <c r="AN243" i="39"/>
  <c r="AN244" i="39"/>
  <c r="AN245" i="39"/>
  <c r="AN246" i="39"/>
  <c r="AN247" i="39"/>
  <c r="AN248" i="39"/>
  <c r="AN249" i="39"/>
  <c r="AN534" i="39"/>
  <c r="AN252" i="39"/>
  <c r="AN253" i="39"/>
  <c r="AN254" i="39"/>
  <c r="AN255" i="39"/>
  <c r="AN256" i="39"/>
  <c r="AN257" i="39"/>
  <c r="AN258" i="39"/>
  <c r="AN259" i="39"/>
  <c r="AN260" i="39"/>
  <c r="AN261" i="39"/>
  <c r="AN262" i="39"/>
  <c r="AN263" i="39"/>
  <c r="AN264" i="39"/>
  <c r="AN535" i="39"/>
  <c r="AN536" i="39"/>
  <c r="AO13" i="39"/>
  <c r="AO78" i="39" s="1"/>
  <c r="AO14" i="39"/>
  <c r="AO79" i="39" s="1"/>
  <c r="AO16" i="39"/>
  <c r="AO81" i="39" s="1"/>
  <c r="AO17" i="39"/>
  <c r="AO18" i="39"/>
  <c r="AO83" i="39" s="1"/>
  <c r="AO19" i="39"/>
  <c r="AO20" i="39"/>
  <c r="AO85" i="39" s="1"/>
  <c r="AO22" i="39"/>
  <c r="AO23" i="39"/>
  <c r="AO24" i="39"/>
  <c r="AO89" i="39" s="1"/>
  <c r="AO25" i="39"/>
  <c r="AO90" i="39" s="1"/>
  <c r="AO26" i="39"/>
  <c r="AO91" i="39" s="1"/>
  <c r="AO31" i="39"/>
  <c r="AO95" i="39" s="1"/>
  <c r="AO32" i="39"/>
  <c r="AO33" i="39"/>
  <c r="AO34" i="39"/>
  <c r="AO35" i="39"/>
  <c r="AO99" i="39" s="1"/>
  <c r="AO37" i="39"/>
  <c r="AO38" i="39"/>
  <c r="AO39" i="39"/>
  <c r="AO103" i="39" s="1"/>
  <c r="AO40" i="39"/>
  <c r="AO104" i="39" s="1"/>
  <c r="AO41" i="39"/>
  <c r="AO43" i="39"/>
  <c r="AO107" i="39" s="1"/>
  <c r="AO44" i="39"/>
  <c r="AO45" i="39"/>
  <c r="AO109" i="39" s="1"/>
  <c r="AO46" i="39"/>
  <c r="AO47" i="39"/>
  <c r="AO111" i="39" s="1"/>
  <c r="AO48" i="39"/>
  <c r="AO49" i="39"/>
  <c r="AO50" i="39"/>
  <c r="AO51" i="39"/>
  <c r="AO115" i="39" s="1"/>
  <c r="AO52" i="39"/>
  <c r="AO116" i="39" s="1"/>
  <c r="AO54" i="39"/>
  <c r="AO118" i="39" s="1"/>
  <c r="AO55" i="39"/>
  <c r="AO119" i="39" s="1"/>
  <c r="AO56" i="39"/>
  <c r="AO57" i="39"/>
  <c r="AO121" i="39" s="1"/>
  <c r="AO60" i="39"/>
  <c r="AO61" i="39"/>
  <c r="AO124" i="39" s="1"/>
  <c r="AO62" i="39"/>
  <c r="AO63" i="39"/>
  <c r="AO64" i="39"/>
  <c r="AO65" i="39"/>
  <c r="AO128" i="39" s="1"/>
  <c r="AO66" i="39"/>
  <c r="AO129" i="39" s="1"/>
  <c r="AO68" i="39"/>
  <c r="AO69" i="39"/>
  <c r="AO132" i="39" s="1"/>
  <c r="AO70" i="39"/>
  <c r="AO71" i="39"/>
  <c r="AO134" i="39" s="1"/>
  <c r="AO72" i="39"/>
  <c r="AO73" i="39"/>
  <c r="AO136" i="39" s="1"/>
  <c r="AO74" i="39"/>
  <c r="AO84" i="39"/>
  <c r="AO87" i="39"/>
  <c r="AO101" i="39"/>
  <c r="AO105" i="39"/>
  <c r="AO110" i="39"/>
  <c r="AO112" i="39"/>
  <c r="AO113" i="39"/>
  <c r="AO125" i="39"/>
  <c r="AO126" i="39"/>
  <c r="AO131" i="39"/>
  <c r="AO137" i="39"/>
  <c r="AO138" i="39"/>
  <c r="AO139" i="39"/>
  <c r="AO141" i="39"/>
  <c r="AO142" i="39"/>
  <c r="AO143" i="39"/>
  <c r="AO144" i="39"/>
  <c r="AO145" i="39"/>
  <c r="AO146" i="39"/>
  <c r="AO147" i="39"/>
  <c r="CR642" i="39"/>
  <c r="CQ654" i="39" s="1"/>
  <c r="CR643" i="39"/>
  <c r="CR644" i="39"/>
  <c r="CQ656" i="39" s="1"/>
  <c r="CR645" i="39"/>
  <c r="CR648" i="39"/>
  <c r="CQ660" i="39" s="1"/>
  <c r="CR649" i="39"/>
  <c r="CQ661" i="39" s="1"/>
  <c r="CR650" i="39"/>
  <c r="CQ662" i="39" s="1"/>
  <c r="CR651" i="39"/>
  <c r="CQ663" i="39" s="1"/>
  <c r="CQ690" i="39"/>
  <c r="CQ725" i="39"/>
  <c r="CQ744" i="39"/>
  <c r="CQ764" i="39"/>
  <c r="CR767" i="39"/>
  <c r="CR768" i="39"/>
  <c r="CR769" i="39"/>
  <c r="CR770" i="39"/>
  <c r="CQ772" i="39"/>
  <c r="CQ778" i="39"/>
  <c r="CQ713" i="39"/>
  <c r="CS613" i="39"/>
  <c r="CS568" i="39"/>
  <c r="CS580" i="39"/>
  <c r="CS581" i="39"/>
  <c r="CS418" i="39"/>
  <c r="CS419" i="39"/>
  <c r="CS420" i="39"/>
  <c r="CS421" i="39"/>
  <c r="CS422" i="39"/>
  <c r="CS423" i="39"/>
  <c r="CS424" i="39"/>
  <c r="CS425" i="39"/>
  <c r="CS426" i="39"/>
  <c r="CS427" i="39"/>
  <c r="CS428" i="39"/>
  <c r="CS429" i="39"/>
  <c r="CS430" i="39"/>
  <c r="CS431" i="39"/>
  <c r="CS432" i="39"/>
  <c r="CS433" i="39"/>
  <c r="CS434" i="39"/>
  <c r="CS435" i="39"/>
  <c r="CS436" i="39"/>
  <c r="CS437" i="39"/>
  <c r="CS438" i="39"/>
  <c r="CS439" i="39"/>
  <c r="CS440" i="39"/>
  <c r="CS441" i="39"/>
  <c r="CS442" i="39"/>
  <c r="CS534" i="39"/>
  <c r="CS445" i="39"/>
  <c r="CS446" i="39"/>
  <c r="CS447" i="39"/>
  <c r="CS448" i="39"/>
  <c r="CS449" i="39"/>
  <c r="CS450" i="39"/>
  <c r="CS451" i="39"/>
  <c r="CS452" i="39"/>
  <c r="CS453" i="39"/>
  <c r="CS454" i="39"/>
  <c r="CS455" i="39"/>
  <c r="CS456" i="39"/>
  <c r="CS457" i="39"/>
  <c r="CS535" i="39"/>
  <c r="CS536" i="39"/>
  <c r="CT13" i="39"/>
  <c r="CT14" i="39"/>
  <c r="CT16" i="39"/>
  <c r="CT17" i="39"/>
  <c r="CT19" i="39"/>
  <c r="CT20" i="39"/>
  <c r="CT85" i="39" s="1"/>
  <c r="CT22" i="39"/>
  <c r="CT87" i="39" s="1"/>
  <c r="CT23" i="39"/>
  <c r="CT24" i="39"/>
  <c r="CT89" i="39" s="1"/>
  <c r="CT25" i="39"/>
  <c r="CT90" i="39" s="1"/>
  <c r="CT26" i="39"/>
  <c r="CT31" i="39"/>
  <c r="CT32" i="39"/>
  <c r="CT34" i="39"/>
  <c r="CT35" i="39"/>
  <c r="CT99" i="39" s="1"/>
  <c r="CT37" i="39"/>
  <c r="CT38" i="39"/>
  <c r="CT39" i="39"/>
  <c r="CT40" i="39"/>
  <c r="CT41" i="39"/>
  <c r="CT105" i="39" s="1"/>
  <c r="CT44" i="39"/>
  <c r="CT45" i="39"/>
  <c r="CT109" i="39" s="1"/>
  <c r="CT46" i="39"/>
  <c r="CT48" i="39"/>
  <c r="CT49" i="39"/>
  <c r="CT113" i="39" s="1"/>
  <c r="CT50" i="39"/>
  <c r="CT51" i="39"/>
  <c r="CT52" i="39"/>
  <c r="CT116" i="39" s="1"/>
  <c r="CT54" i="39"/>
  <c r="CT118" i="39" s="1"/>
  <c r="CT55" i="39"/>
  <c r="CT57" i="39"/>
  <c r="CT121" i="39" s="1"/>
  <c r="CT60" i="39"/>
  <c r="CT62" i="39"/>
  <c r="CT125" i="39" s="1"/>
  <c r="CT63" i="39"/>
  <c r="CT126" i="39" s="1"/>
  <c r="CT64" i="39"/>
  <c r="CT65" i="39"/>
  <c r="CT128" i="39" s="1"/>
  <c r="CT66" i="39"/>
  <c r="CT129" i="39" s="1"/>
  <c r="CT68" i="39"/>
  <c r="CT131" i="39" s="1"/>
  <c r="CT70" i="39"/>
  <c r="CT133" i="39" s="1"/>
  <c r="CT71" i="39"/>
  <c r="CT134" i="39" s="1"/>
  <c r="CT72" i="39"/>
  <c r="CT135" i="39" s="1"/>
  <c r="CT74" i="39"/>
  <c r="CT78" i="39"/>
  <c r="CT79" i="39"/>
  <c r="CT81" i="39"/>
  <c r="CT84" i="39"/>
  <c r="CT91" i="39"/>
  <c r="CT95" i="39"/>
  <c r="CT98" i="39"/>
  <c r="CT101" i="39"/>
  <c r="CT103" i="39"/>
  <c r="CT104" i="39"/>
  <c r="CT110" i="39"/>
  <c r="CT112" i="39"/>
  <c r="CT115" i="39"/>
  <c r="CT119" i="39"/>
  <c r="CT123" i="39"/>
  <c r="CT137" i="39"/>
  <c r="CT138" i="39"/>
  <c r="CT139" i="39"/>
  <c r="CT140" i="39"/>
  <c r="CT141" i="39"/>
  <c r="CT142" i="39"/>
  <c r="CT143" i="39"/>
  <c r="CT144" i="39"/>
  <c r="CT145" i="39"/>
  <c r="CT146" i="39"/>
  <c r="CT147" i="39"/>
  <c r="AP613" i="39"/>
  <c r="AP568" i="39"/>
  <c r="AP580" i="39"/>
  <c r="AP581" i="39"/>
  <c r="AP229" i="39"/>
  <c r="AP230" i="39"/>
  <c r="AP231" i="39"/>
  <c r="AP232" i="39"/>
  <c r="AP233" i="39"/>
  <c r="AP234" i="39"/>
  <c r="AP235" i="39"/>
  <c r="AP236" i="39"/>
  <c r="AP237" i="39"/>
  <c r="AP238" i="39"/>
  <c r="AP239" i="39"/>
  <c r="AP240" i="39"/>
  <c r="AP241" i="39"/>
  <c r="AP242" i="39"/>
  <c r="AP243" i="39"/>
  <c r="AP244" i="39"/>
  <c r="AP245" i="39"/>
  <c r="AP246" i="39"/>
  <c r="AP247" i="39"/>
  <c r="AP248" i="39"/>
  <c r="AP249" i="39"/>
  <c r="AP534" i="39"/>
  <c r="AP252" i="39"/>
  <c r="AP253" i="39"/>
  <c r="AP254" i="39"/>
  <c r="AP255" i="39"/>
  <c r="AP256" i="39"/>
  <c r="AP257" i="39"/>
  <c r="AP258" i="39"/>
  <c r="AP259" i="39"/>
  <c r="AP260" i="39"/>
  <c r="AP261" i="39"/>
  <c r="AP262" i="39"/>
  <c r="AP263" i="39"/>
  <c r="AP264" i="39"/>
  <c r="AP535" i="39"/>
  <c r="AP536" i="39"/>
  <c r="AQ13" i="39"/>
  <c r="AQ14" i="39"/>
  <c r="AQ16" i="39"/>
  <c r="AQ81" i="39" s="1"/>
  <c r="AQ17" i="39"/>
  <c r="AQ18" i="39"/>
  <c r="AQ19" i="39"/>
  <c r="AQ84" i="39" s="1"/>
  <c r="AQ20" i="39"/>
  <c r="AQ85" i="39" s="1"/>
  <c r="AQ22" i="39"/>
  <c r="AQ87" i="39" s="1"/>
  <c r="AQ23" i="39"/>
  <c r="AQ24" i="39"/>
  <c r="AQ89" i="39" s="1"/>
  <c r="AQ25" i="39"/>
  <c r="AQ90" i="39" s="1"/>
  <c r="AQ26" i="39"/>
  <c r="AQ91" i="39" s="1"/>
  <c r="AQ31" i="39"/>
  <c r="AQ95" i="39" s="1"/>
  <c r="AQ32" i="39"/>
  <c r="AQ33" i="39"/>
  <c r="AQ34" i="39"/>
  <c r="AQ98" i="39" s="1"/>
  <c r="AQ35" i="39"/>
  <c r="AQ37" i="39"/>
  <c r="AQ101" i="39" s="1"/>
  <c r="AQ38" i="39"/>
  <c r="AQ39" i="39"/>
  <c r="AQ103" i="39" s="1"/>
  <c r="AQ40" i="39"/>
  <c r="AQ41" i="39"/>
  <c r="AQ42" i="39"/>
  <c r="AQ106" i="39" s="1"/>
  <c r="AQ44" i="39"/>
  <c r="AQ108" i="39" s="1"/>
  <c r="AQ45" i="39"/>
  <c r="AQ46" i="39"/>
  <c r="AQ47" i="39"/>
  <c r="AQ111" i="39" s="1"/>
  <c r="AQ48" i="39"/>
  <c r="AQ112" i="39" s="1"/>
  <c r="AQ49" i="39"/>
  <c r="AQ113" i="39" s="1"/>
  <c r="AQ50" i="39"/>
  <c r="AQ51" i="39"/>
  <c r="AQ115" i="39" s="1"/>
  <c r="AQ52" i="39"/>
  <c r="AQ116" i="39" s="1"/>
  <c r="AQ53" i="39"/>
  <c r="AQ117" i="39" s="1"/>
  <c r="AQ54" i="39"/>
  <c r="AQ118" i="39" s="1"/>
  <c r="AQ55" i="39"/>
  <c r="AQ56" i="39"/>
  <c r="AQ120" i="39" s="1"/>
  <c r="AQ57" i="39"/>
  <c r="AQ60" i="39"/>
  <c r="AQ61" i="39"/>
  <c r="AQ62" i="39"/>
  <c r="AQ125" i="39" s="1"/>
  <c r="AQ63" i="39"/>
  <c r="AQ64" i="39"/>
  <c r="AQ127" i="39" s="1"/>
  <c r="AQ65" i="39"/>
  <c r="AQ128" i="39" s="1"/>
  <c r="AQ66" i="39"/>
  <c r="AQ129" i="39" s="1"/>
  <c r="AQ67" i="39"/>
  <c r="AQ130" i="39" s="1"/>
  <c r="AQ68" i="39"/>
  <c r="AQ131" i="39" s="1"/>
  <c r="AQ70" i="39"/>
  <c r="AQ71" i="39"/>
  <c r="AQ72" i="39"/>
  <c r="AQ135" i="39" s="1"/>
  <c r="AQ73" i="39"/>
  <c r="AQ136" i="39" s="1"/>
  <c r="AQ74" i="39"/>
  <c r="AQ137" i="39" s="1"/>
  <c r="AQ79" i="39"/>
  <c r="AQ82" i="39"/>
  <c r="AQ83" i="39"/>
  <c r="AQ96" i="39"/>
  <c r="AQ97" i="39"/>
  <c r="AQ99" i="39"/>
  <c r="AQ102" i="39"/>
  <c r="AQ104" i="39"/>
  <c r="AQ105" i="39"/>
  <c r="AQ109" i="39"/>
  <c r="AQ110" i="39"/>
  <c r="AQ114" i="39"/>
  <c r="AQ119" i="39"/>
  <c r="AQ121" i="39"/>
  <c r="AQ123" i="39"/>
  <c r="AQ124" i="39"/>
  <c r="AQ126" i="39"/>
  <c r="AQ133" i="39"/>
  <c r="AQ134" i="39"/>
  <c r="AQ138" i="39"/>
  <c r="AQ139" i="39"/>
  <c r="AQ140" i="39"/>
  <c r="AQ141" i="39"/>
  <c r="AQ142" i="39"/>
  <c r="AQ143" i="39"/>
  <c r="AQ144" i="39"/>
  <c r="AQ145" i="39"/>
  <c r="AQ146" i="39"/>
  <c r="AQ147" i="39"/>
  <c r="CT642" i="39"/>
  <c r="CS654" i="39" s="1"/>
  <c r="CT643" i="39"/>
  <c r="CT644" i="39"/>
  <c r="CS656" i="39" s="1"/>
  <c r="CT645" i="39"/>
  <c r="CT646" i="39"/>
  <c r="CS658" i="39" s="1"/>
  <c r="CT648" i="39"/>
  <c r="CT649" i="39"/>
  <c r="CS661" i="39" s="1"/>
  <c r="CT650" i="39"/>
  <c r="CS662" i="39" s="1"/>
  <c r="CT651" i="39"/>
  <c r="CS663" i="39" s="1"/>
  <c r="CS660" i="39"/>
  <c r="CS690" i="39"/>
  <c r="CS725" i="39"/>
  <c r="CS744" i="39"/>
  <c r="CS764" i="39"/>
  <c r="CT767" i="39"/>
  <c r="CT768" i="39"/>
  <c r="CT769" i="39"/>
  <c r="CT770" i="39"/>
  <c r="CS772" i="39"/>
  <c r="CS778" i="39"/>
  <c r="CS713" i="39"/>
  <c r="CU613" i="39"/>
  <c r="CU568" i="39"/>
  <c r="CU580" i="39"/>
  <c r="CU581" i="39"/>
  <c r="CU418" i="39"/>
  <c r="CU419" i="39"/>
  <c r="CU420" i="39"/>
  <c r="CU421" i="39"/>
  <c r="CU422" i="39"/>
  <c r="CU423" i="39"/>
  <c r="CU424" i="39"/>
  <c r="CU425" i="39"/>
  <c r="CU426" i="39"/>
  <c r="CU427" i="39"/>
  <c r="CU428" i="39"/>
  <c r="CU429" i="39"/>
  <c r="CU430" i="39"/>
  <c r="CU431" i="39"/>
  <c r="CU432" i="39"/>
  <c r="CU433" i="39"/>
  <c r="CU434" i="39"/>
  <c r="CU435" i="39"/>
  <c r="CU436" i="39"/>
  <c r="CU437" i="39"/>
  <c r="CU438" i="39"/>
  <c r="CU439" i="39"/>
  <c r="CU440" i="39"/>
  <c r="CU441" i="39"/>
  <c r="CU442" i="39"/>
  <c r="CU534" i="39"/>
  <c r="CU445" i="39"/>
  <c r="CU446" i="39"/>
  <c r="CU447" i="39"/>
  <c r="CU448" i="39"/>
  <c r="CU449" i="39"/>
  <c r="CU450" i="39"/>
  <c r="CU451" i="39"/>
  <c r="CU452" i="39"/>
  <c r="CU453" i="39"/>
  <c r="CU454" i="39"/>
  <c r="CU455" i="39"/>
  <c r="CU456" i="39"/>
  <c r="CU457" i="39"/>
  <c r="CU535" i="39"/>
  <c r="CU536" i="39"/>
  <c r="CV13" i="39"/>
  <c r="CV14" i="39"/>
  <c r="CV79" i="39" s="1"/>
  <c r="CV15" i="39"/>
  <c r="CV80" i="39" s="1"/>
  <c r="CV16" i="39"/>
  <c r="CV81" i="39" s="1"/>
  <c r="CV17" i="39"/>
  <c r="CV18" i="39"/>
  <c r="CV83" i="39" s="1"/>
  <c r="CV19" i="39"/>
  <c r="CV84" i="39" s="1"/>
  <c r="CV20" i="39"/>
  <c r="CV21" i="39"/>
  <c r="CV86" i="39" s="1"/>
  <c r="CV22" i="39"/>
  <c r="CV87" i="39" s="1"/>
  <c r="CV23" i="39"/>
  <c r="CV88" i="39" s="1"/>
  <c r="CV24" i="39"/>
  <c r="CV89" i="39" s="1"/>
  <c r="CV25" i="39"/>
  <c r="CV26" i="39"/>
  <c r="CV91" i="39" s="1"/>
  <c r="CV27" i="39"/>
  <c r="CV92" i="39" s="1"/>
  <c r="CV31" i="39"/>
  <c r="CV95" i="39" s="1"/>
  <c r="CV32" i="39"/>
  <c r="CV33" i="39"/>
  <c r="CV97" i="39" s="1"/>
  <c r="CV34" i="39"/>
  <c r="CV35" i="39"/>
  <c r="CV36" i="39"/>
  <c r="CV100" i="39" s="1"/>
  <c r="CV37" i="39"/>
  <c r="CV101" i="39" s="1"/>
  <c r="CV38" i="39"/>
  <c r="CV102" i="39" s="1"/>
  <c r="CV39" i="39"/>
  <c r="CV103" i="39" s="1"/>
  <c r="CV40" i="39"/>
  <c r="CV104" i="39" s="1"/>
  <c r="CV41" i="39"/>
  <c r="CV105" i="39" s="1"/>
  <c r="CV42" i="39"/>
  <c r="CV106" i="39" s="1"/>
  <c r="CV43" i="39"/>
  <c r="CV107" i="39" s="1"/>
  <c r="CV44" i="39"/>
  <c r="CV108" i="39" s="1"/>
  <c r="CV45" i="39"/>
  <c r="CV109" i="39" s="1"/>
  <c r="CV46" i="39"/>
  <c r="CV110" i="39" s="1"/>
  <c r="CV47" i="39"/>
  <c r="CV48" i="39"/>
  <c r="CV112" i="39" s="1"/>
  <c r="CV49" i="39"/>
  <c r="CV50" i="39"/>
  <c r="CV114" i="39" s="1"/>
  <c r="CV51" i="39"/>
  <c r="CV52" i="39"/>
  <c r="CV53" i="39"/>
  <c r="CV117" i="39" s="1"/>
  <c r="CV54" i="39"/>
  <c r="CV118" i="39" s="1"/>
  <c r="CV55" i="39"/>
  <c r="CV119" i="39" s="1"/>
  <c r="CV56" i="39"/>
  <c r="CV120" i="39" s="1"/>
  <c r="CV57" i="39"/>
  <c r="CV121" i="39" s="1"/>
  <c r="CV60" i="39"/>
  <c r="CV123" i="39" s="1"/>
  <c r="CV61" i="39"/>
  <c r="CV124" i="39" s="1"/>
  <c r="CV62" i="39"/>
  <c r="CV63" i="39"/>
  <c r="CV126" i="39" s="1"/>
  <c r="CV64" i="39"/>
  <c r="CV127" i="39" s="1"/>
  <c r="CV65" i="39"/>
  <c r="CV128" i="39" s="1"/>
  <c r="CV66" i="39"/>
  <c r="CV67" i="39"/>
  <c r="CV130" i="39" s="1"/>
  <c r="CV68" i="39"/>
  <c r="CV131" i="39" s="1"/>
  <c r="CV69" i="39"/>
  <c r="CV132" i="39" s="1"/>
  <c r="CV70" i="39"/>
  <c r="CV133" i="39" s="1"/>
  <c r="CV71" i="39"/>
  <c r="CV134" i="39" s="1"/>
  <c r="CV72" i="39"/>
  <c r="CV73" i="39"/>
  <c r="CV74" i="39"/>
  <c r="CV137" i="39" s="1"/>
  <c r="CV78" i="39"/>
  <c r="CV82" i="39"/>
  <c r="CV85" i="39"/>
  <c r="CV90" i="39"/>
  <c r="CV98" i="39"/>
  <c r="CV99" i="39"/>
  <c r="CV111" i="39"/>
  <c r="CV113" i="39"/>
  <c r="CV115" i="39"/>
  <c r="CV116" i="39"/>
  <c r="CV125" i="39"/>
  <c r="CV129" i="39"/>
  <c r="CV135" i="39"/>
  <c r="CV136" i="39"/>
  <c r="CV138" i="39"/>
  <c r="CV139" i="39"/>
  <c r="CV141" i="39"/>
  <c r="CV142" i="39"/>
  <c r="CV143" i="39"/>
  <c r="CV144" i="39"/>
  <c r="CV145" i="39"/>
  <c r="CV146" i="39"/>
  <c r="CV147" i="39"/>
  <c r="AR613" i="39"/>
  <c r="AR568" i="39"/>
  <c r="AR580" i="39"/>
  <c r="AR581" i="39"/>
  <c r="AR229" i="39"/>
  <c r="AR230" i="39"/>
  <c r="AR231" i="39"/>
  <c r="AR232" i="39"/>
  <c r="AR233" i="39"/>
  <c r="AR234" i="39"/>
  <c r="AR235" i="39"/>
  <c r="AR236" i="39"/>
  <c r="AR237" i="39"/>
  <c r="AR238" i="39"/>
  <c r="AR239" i="39"/>
  <c r="AR240" i="39"/>
  <c r="AR241" i="39"/>
  <c r="AR242" i="39"/>
  <c r="AR243" i="39"/>
  <c r="AR244" i="39"/>
  <c r="AR245" i="39"/>
  <c r="AR246" i="39"/>
  <c r="AR247" i="39"/>
  <c r="AR248" i="39"/>
  <c r="AR249" i="39"/>
  <c r="AR534" i="39"/>
  <c r="AR252" i="39"/>
  <c r="AR253" i="39"/>
  <c r="AR254" i="39"/>
  <c r="AR255" i="39"/>
  <c r="AR256" i="39"/>
  <c r="AR257" i="39"/>
  <c r="AR258" i="39"/>
  <c r="AR259" i="39"/>
  <c r="AR260" i="39"/>
  <c r="AR261" i="39"/>
  <c r="AR262" i="39"/>
  <c r="AR263" i="39"/>
  <c r="AR264" i="39"/>
  <c r="AR535" i="39"/>
  <c r="AR536" i="39"/>
  <c r="AS13" i="39"/>
  <c r="AS78" i="39" s="1"/>
  <c r="AS14" i="39"/>
  <c r="AS79" i="39" s="1"/>
  <c r="AS15" i="39"/>
  <c r="AS80" i="39" s="1"/>
  <c r="AS16" i="39"/>
  <c r="AS17" i="39"/>
  <c r="AS82" i="39" s="1"/>
  <c r="AS18" i="39"/>
  <c r="AS83" i="39" s="1"/>
  <c r="AS19" i="39"/>
  <c r="AS84" i="39" s="1"/>
  <c r="AS20" i="39"/>
  <c r="AS85" i="39" s="1"/>
  <c r="AS21" i="39"/>
  <c r="AS22" i="39"/>
  <c r="AS87" i="39" s="1"/>
  <c r="AS23" i="39"/>
  <c r="AS88" i="39" s="1"/>
  <c r="AS24" i="39"/>
  <c r="AS25" i="39"/>
  <c r="AS90" i="39" s="1"/>
  <c r="AS26" i="39"/>
  <c r="AS91" i="39" s="1"/>
  <c r="AS27" i="39"/>
  <c r="AS92" i="39" s="1"/>
  <c r="AS31" i="39"/>
  <c r="AS32" i="39"/>
  <c r="AS96" i="39" s="1"/>
  <c r="AS33" i="39"/>
  <c r="AS97" i="39" s="1"/>
  <c r="AS34" i="39"/>
  <c r="AS35" i="39"/>
  <c r="AS99" i="39" s="1"/>
  <c r="AS36" i="39"/>
  <c r="AS37" i="39"/>
  <c r="AS101" i="39" s="1"/>
  <c r="AS38" i="39"/>
  <c r="AS39" i="39"/>
  <c r="AS103" i="39" s="1"/>
  <c r="AS40" i="39"/>
  <c r="AS104" i="39" s="1"/>
  <c r="AS41" i="39"/>
  <c r="AS105" i="39" s="1"/>
  <c r="AS42" i="39"/>
  <c r="AS106" i="39" s="1"/>
  <c r="AS44" i="39"/>
  <c r="AS108" i="39" s="1"/>
  <c r="AS45" i="39"/>
  <c r="AS109" i="39" s="1"/>
  <c r="AS46" i="39"/>
  <c r="AS47" i="39"/>
  <c r="AS111" i="39" s="1"/>
  <c r="AS48" i="39"/>
  <c r="AS112" i="39" s="1"/>
  <c r="AS49" i="39"/>
  <c r="AS113" i="39" s="1"/>
  <c r="AS50" i="39"/>
  <c r="AS114" i="39" s="1"/>
  <c r="AS51" i="39"/>
  <c r="AS115" i="39" s="1"/>
  <c r="AS52" i="39"/>
  <c r="AS116" i="39" s="1"/>
  <c r="AS53" i="39"/>
  <c r="AS54" i="39"/>
  <c r="AS118" i="39" s="1"/>
  <c r="AS55" i="39"/>
  <c r="AS119" i="39" s="1"/>
  <c r="AS56" i="39"/>
  <c r="AS57" i="39"/>
  <c r="AS121" i="39" s="1"/>
  <c r="AS60" i="39"/>
  <c r="AS61" i="39"/>
  <c r="AS62" i="39"/>
  <c r="AS125" i="39" s="1"/>
  <c r="AS63" i="39"/>
  <c r="AS126" i="39" s="1"/>
  <c r="AS64" i="39"/>
  <c r="AS127" i="39" s="1"/>
  <c r="AS65" i="39"/>
  <c r="AS128" i="39" s="1"/>
  <c r="AS66" i="39"/>
  <c r="AS129" i="39" s="1"/>
  <c r="AS67" i="39"/>
  <c r="AS68" i="39"/>
  <c r="AS131" i="39" s="1"/>
  <c r="AS70" i="39"/>
  <c r="AS133" i="39" s="1"/>
  <c r="AS71" i="39"/>
  <c r="AS134" i="39" s="1"/>
  <c r="AS72" i="39"/>
  <c r="AS135" i="39" s="1"/>
  <c r="AS73" i="39"/>
  <c r="AS136" i="39" s="1"/>
  <c r="AS74" i="39"/>
  <c r="AS137" i="39" s="1"/>
  <c r="AS81" i="39"/>
  <c r="AS86" i="39"/>
  <c r="AS89" i="39"/>
  <c r="AS95" i="39"/>
  <c r="AS98" i="39"/>
  <c r="AS100" i="39"/>
  <c r="AS102" i="39"/>
  <c r="AS110" i="39"/>
  <c r="AS117" i="39"/>
  <c r="AS120" i="39"/>
  <c r="AS123" i="39"/>
  <c r="AS124" i="39"/>
  <c r="AS130" i="39"/>
  <c r="AS138" i="39"/>
  <c r="AS139" i="39"/>
  <c r="AS141" i="39"/>
  <c r="AS142" i="39"/>
  <c r="AS143" i="39"/>
  <c r="AS144" i="39"/>
  <c r="AS145" i="39"/>
  <c r="AS146" i="39"/>
  <c r="AS147" i="39"/>
  <c r="CV642" i="39"/>
  <c r="CU654" i="39" s="1"/>
  <c r="CV643" i="39"/>
  <c r="CV644" i="39"/>
  <c r="CV645" i="39"/>
  <c r="CV648" i="39"/>
  <c r="CU660" i="39" s="1"/>
  <c r="CV649" i="39"/>
  <c r="CU661" i="39" s="1"/>
  <c r="CV650" i="39"/>
  <c r="CU662" i="39" s="1"/>
  <c r="CV651" i="39"/>
  <c r="CU663" i="39" s="1"/>
  <c r="CU656" i="39"/>
  <c r="CU690" i="39"/>
  <c r="CU725" i="39"/>
  <c r="CU744" i="39"/>
  <c r="CU764" i="39"/>
  <c r="CV767" i="39"/>
  <c r="CV768" i="39"/>
  <c r="CV769" i="39"/>
  <c r="CV770" i="39"/>
  <c r="CU772" i="39"/>
  <c r="CU778" i="39"/>
  <c r="CU713" i="39"/>
  <c r="CX613" i="39"/>
  <c r="CX568" i="39"/>
  <c r="CX580" i="39"/>
  <c r="CX581" i="39"/>
  <c r="CX460" i="39"/>
  <c r="CX461" i="39"/>
  <c r="CX462" i="39"/>
  <c r="CX463" i="39"/>
  <c r="CX464" i="39"/>
  <c r="CX465" i="39"/>
  <c r="CX466" i="39"/>
  <c r="CX467" i="39"/>
  <c r="CX468" i="39"/>
  <c r="CX469" i="39"/>
  <c r="CX470" i="39"/>
  <c r="CX471" i="39"/>
  <c r="CX472" i="39"/>
  <c r="CX473" i="39"/>
  <c r="CX474" i="39"/>
  <c r="CX475" i="39"/>
  <c r="CX476" i="39"/>
  <c r="CX477" i="39"/>
  <c r="CX478" i="39"/>
  <c r="CX479" i="39"/>
  <c r="CX480" i="39"/>
  <c r="CX534" i="39"/>
  <c r="CX483" i="39"/>
  <c r="CX484" i="39"/>
  <c r="CX485" i="39"/>
  <c r="CX486" i="39"/>
  <c r="CX487" i="39"/>
  <c r="CX488" i="39"/>
  <c r="CX489" i="39"/>
  <c r="CX490" i="39"/>
  <c r="CX491" i="39"/>
  <c r="CX492" i="39"/>
  <c r="CX493" i="39"/>
  <c r="CX494" i="39"/>
  <c r="CX495" i="39"/>
  <c r="CX535" i="39"/>
  <c r="CX536" i="39"/>
  <c r="CY13" i="39"/>
  <c r="CY14" i="39"/>
  <c r="CY79" i="39" s="1"/>
  <c r="CY15" i="39"/>
  <c r="CY80" i="39" s="1"/>
  <c r="CY16" i="39"/>
  <c r="CY17" i="39"/>
  <c r="CY82" i="39" s="1"/>
  <c r="CY18" i="39"/>
  <c r="CY83" i="39" s="1"/>
  <c r="CY19" i="39"/>
  <c r="CY84" i="39" s="1"/>
  <c r="CY20" i="39"/>
  <c r="CY85" i="39" s="1"/>
  <c r="CY21" i="39"/>
  <c r="CY22" i="39"/>
  <c r="CY87" i="39" s="1"/>
  <c r="CY23" i="39"/>
  <c r="CY24" i="39"/>
  <c r="CY25" i="39"/>
  <c r="CY90" i="39" s="1"/>
  <c r="CY26" i="39"/>
  <c r="CY27" i="39"/>
  <c r="CY31" i="39"/>
  <c r="CY95" i="39" s="1"/>
  <c r="CY32" i="39"/>
  <c r="CY96" i="39" s="1"/>
  <c r="CY33" i="39"/>
  <c r="CY34" i="39"/>
  <c r="CY35" i="39"/>
  <c r="CY99" i="39" s="1"/>
  <c r="CY36" i="39"/>
  <c r="CY37" i="39"/>
  <c r="CY101" i="39" s="1"/>
  <c r="CY38" i="39"/>
  <c r="CY39" i="39"/>
  <c r="CY103" i="39" s="1"/>
  <c r="CY40" i="39"/>
  <c r="CY104" i="39" s="1"/>
  <c r="CY41" i="39"/>
  <c r="CY42" i="39"/>
  <c r="CY106" i="39" s="1"/>
  <c r="CY44" i="39"/>
  <c r="CY108" i="39" s="1"/>
  <c r="CY45" i="39"/>
  <c r="CY109" i="39" s="1"/>
  <c r="CY46" i="39"/>
  <c r="CY110" i="39" s="1"/>
  <c r="CY47" i="39"/>
  <c r="CY111" i="39" s="1"/>
  <c r="CY48" i="39"/>
  <c r="CY49" i="39"/>
  <c r="CY113" i="39" s="1"/>
  <c r="CY50" i="39"/>
  <c r="CY114" i="39" s="1"/>
  <c r="CY51" i="39"/>
  <c r="CY115" i="39" s="1"/>
  <c r="CY52" i="39"/>
  <c r="CY53" i="39"/>
  <c r="CY54" i="39"/>
  <c r="CY55" i="39"/>
  <c r="CY56" i="39"/>
  <c r="CY120" i="39" s="1"/>
  <c r="CY57" i="39"/>
  <c r="CY121" i="39" s="1"/>
  <c r="CY60" i="39"/>
  <c r="CY123" i="39" s="1"/>
  <c r="CY61" i="39"/>
  <c r="CY124" i="39" s="1"/>
  <c r="CY62" i="39"/>
  <c r="CY63" i="39"/>
  <c r="CY126" i="39" s="1"/>
  <c r="CY64" i="39"/>
  <c r="CY127" i="39" s="1"/>
  <c r="CY65" i="39"/>
  <c r="CY128" i="39" s="1"/>
  <c r="CY66" i="39"/>
  <c r="CY67" i="39"/>
  <c r="CY130" i="39" s="1"/>
  <c r="CY68" i="39"/>
  <c r="CY131" i="39" s="1"/>
  <c r="CY70" i="39"/>
  <c r="CY71" i="39"/>
  <c r="CY134" i="39" s="1"/>
  <c r="CY72" i="39"/>
  <c r="CY73" i="39"/>
  <c r="CY136" i="39" s="1"/>
  <c r="CY74" i="39"/>
  <c r="CY81" i="39"/>
  <c r="CY86" i="39"/>
  <c r="CY88" i="39"/>
  <c r="CY89" i="39"/>
  <c r="CY91" i="39"/>
  <c r="CY92" i="39"/>
  <c r="CY98" i="39"/>
  <c r="CY100" i="39"/>
  <c r="CY102" i="39"/>
  <c r="CY105" i="39"/>
  <c r="CY112" i="39"/>
  <c r="CY116" i="39"/>
  <c r="CY117" i="39"/>
  <c r="CY118" i="39"/>
  <c r="CY119" i="39"/>
  <c r="CY125" i="39"/>
  <c r="CY129" i="39"/>
  <c r="CY133" i="39"/>
  <c r="CY135" i="39"/>
  <c r="CY137" i="39"/>
  <c r="CY138" i="39"/>
  <c r="CY139" i="39"/>
  <c r="CY141" i="39"/>
  <c r="CY142" i="39"/>
  <c r="CY143" i="39"/>
  <c r="CY144" i="39"/>
  <c r="CY145" i="39"/>
  <c r="CY146" i="39"/>
  <c r="CY147" i="39"/>
  <c r="M633" i="39"/>
  <c r="AU613" i="39"/>
  <c r="AU568" i="39"/>
  <c r="AU580" i="39"/>
  <c r="AU581" i="39"/>
  <c r="AU267" i="39"/>
  <c r="AU268" i="39"/>
  <c r="AU269" i="39"/>
  <c r="AU270" i="39"/>
  <c r="AU271" i="39"/>
  <c r="AU272" i="39"/>
  <c r="AU273" i="39"/>
  <c r="AU274" i="39"/>
  <c r="AU275" i="39"/>
  <c r="AU276" i="39"/>
  <c r="AU277" i="39"/>
  <c r="AU278" i="39"/>
  <c r="AU279" i="39"/>
  <c r="AU280" i="39"/>
  <c r="AU281" i="39"/>
  <c r="AU282" i="39"/>
  <c r="AU283" i="39"/>
  <c r="AU284" i="39"/>
  <c r="AU285" i="39"/>
  <c r="AU286" i="39"/>
  <c r="AU287" i="39"/>
  <c r="AU534" i="39"/>
  <c r="AU290" i="39"/>
  <c r="AU291" i="39"/>
  <c r="AU292" i="39"/>
  <c r="AU293" i="39"/>
  <c r="AU294" i="39"/>
  <c r="AU295" i="39"/>
  <c r="AU296" i="39"/>
  <c r="AU297" i="39"/>
  <c r="AU298" i="39"/>
  <c r="AU299" i="39"/>
  <c r="AU300" i="39"/>
  <c r="AU301" i="39"/>
  <c r="AU302" i="39"/>
  <c r="AU535" i="39"/>
  <c r="AU536" i="39"/>
  <c r="AV13" i="39"/>
  <c r="AV14" i="39"/>
  <c r="AV15" i="39"/>
  <c r="AV16" i="39"/>
  <c r="AV81" i="39" s="1"/>
  <c r="AV17" i="39"/>
  <c r="AV18" i="39"/>
  <c r="AV19" i="39"/>
  <c r="AV84" i="39" s="1"/>
  <c r="AV20" i="39"/>
  <c r="AV85" i="39" s="1"/>
  <c r="AV21" i="39"/>
  <c r="AV22" i="39"/>
  <c r="AV87" i="39" s="1"/>
  <c r="AV23" i="39"/>
  <c r="AV88" i="39" s="1"/>
  <c r="AV24" i="39"/>
  <c r="AV89" i="39" s="1"/>
  <c r="AV25" i="39"/>
  <c r="AV90" i="39" s="1"/>
  <c r="AV26" i="39"/>
  <c r="AV91" i="39" s="1"/>
  <c r="AV27" i="39"/>
  <c r="AV92" i="39" s="1"/>
  <c r="AV31" i="39"/>
  <c r="AV95" i="39" s="1"/>
  <c r="AV32" i="39"/>
  <c r="AV33" i="39"/>
  <c r="AV34" i="39"/>
  <c r="AV35" i="39"/>
  <c r="AV36" i="39"/>
  <c r="AV100" i="39" s="1"/>
  <c r="AV37" i="39"/>
  <c r="AV101" i="39" s="1"/>
  <c r="AV38" i="39"/>
  <c r="AV102" i="39" s="1"/>
  <c r="AV39" i="39"/>
  <c r="AV103" i="39" s="1"/>
  <c r="AV40" i="39"/>
  <c r="AV41" i="39"/>
  <c r="AV105" i="39" s="1"/>
  <c r="AV42" i="39"/>
  <c r="AV106" i="39" s="1"/>
  <c r="AV43" i="39"/>
  <c r="AV107" i="39" s="1"/>
  <c r="AV44" i="39"/>
  <c r="AV45" i="39"/>
  <c r="AV46" i="39"/>
  <c r="AV110" i="39" s="1"/>
  <c r="AV47" i="39"/>
  <c r="AV111" i="39" s="1"/>
  <c r="AV48" i="39"/>
  <c r="AV112" i="39" s="1"/>
  <c r="AV49" i="39"/>
  <c r="AV50" i="39"/>
  <c r="AV114" i="39" s="1"/>
  <c r="AV51" i="39"/>
  <c r="AV115" i="39" s="1"/>
  <c r="AV52" i="39"/>
  <c r="AV116" i="39" s="1"/>
  <c r="AV53" i="39"/>
  <c r="AV117" i="39" s="1"/>
  <c r="AV54" i="39"/>
  <c r="AV118" i="39" s="1"/>
  <c r="AV55" i="39"/>
  <c r="AV119" i="39" s="1"/>
  <c r="AV56" i="39"/>
  <c r="AV57" i="39"/>
  <c r="AV60" i="39"/>
  <c r="AV123" i="39" s="1"/>
  <c r="AV61" i="39"/>
  <c r="AV62" i="39"/>
  <c r="AV125" i="39" s="1"/>
  <c r="AV63" i="39"/>
  <c r="AV126" i="39" s="1"/>
  <c r="AV64" i="39"/>
  <c r="AV65" i="39"/>
  <c r="AV66" i="39"/>
  <c r="AV67" i="39"/>
  <c r="AV130" i="39" s="1"/>
  <c r="AV68" i="39"/>
  <c r="AV131" i="39" s="1"/>
  <c r="AV69" i="39"/>
  <c r="AV132" i="39" s="1"/>
  <c r="AV70" i="39"/>
  <c r="AV71" i="39"/>
  <c r="AV134" i="39" s="1"/>
  <c r="AV72" i="39"/>
  <c r="AV135" i="39" s="1"/>
  <c r="AV73" i="39"/>
  <c r="AV74" i="39"/>
  <c r="AV137" i="39" s="1"/>
  <c r="AV79" i="39"/>
  <c r="AV80" i="39"/>
  <c r="AV82" i="39"/>
  <c r="AV83" i="39"/>
  <c r="AV86" i="39"/>
  <c r="AV96" i="39"/>
  <c r="AV97" i="39"/>
  <c r="AV98" i="39"/>
  <c r="AV99" i="39"/>
  <c r="AV104" i="39"/>
  <c r="AV108" i="39"/>
  <c r="AV109" i="39"/>
  <c r="AV113" i="39"/>
  <c r="AV120" i="39"/>
  <c r="AV121" i="39"/>
  <c r="AV124" i="39"/>
  <c r="AV127" i="39"/>
  <c r="AV128" i="39"/>
  <c r="AV129" i="39"/>
  <c r="AV133" i="39"/>
  <c r="AV136" i="39"/>
  <c r="AV138" i="39"/>
  <c r="AV139" i="39"/>
  <c r="AV140" i="39"/>
  <c r="AV141" i="39"/>
  <c r="AV142" i="39"/>
  <c r="AV143" i="39"/>
  <c r="AV144" i="39"/>
  <c r="AV145" i="39"/>
  <c r="AV146" i="39"/>
  <c r="AV147" i="39"/>
  <c r="CY642" i="39"/>
  <c r="CX654" i="39" s="1"/>
  <c r="CY643" i="39"/>
  <c r="CX655" i="39" s="1"/>
  <c r="CY644" i="39"/>
  <c r="CY645" i="39"/>
  <c r="CX657" i="39" s="1"/>
  <c r="CY646" i="39"/>
  <c r="CY648" i="39"/>
  <c r="CX660" i="39" s="1"/>
  <c r="CY649" i="39"/>
  <c r="CX661" i="39" s="1"/>
  <c r="CY650" i="39"/>
  <c r="CX662" i="39" s="1"/>
  <c r="CY651" i="39"/>
  <c r="CX663" i="39" s="1"/>
  <c r="CX656" i="39"/>
  <c r="CX690" i="39"/>
  <c r="CX725" i="39"/>
  <c r="CX744" i="39"/>
  <c r="CX764" i="39"/>
  <c r="CY767" i="39"/>
  <c r="CY768" i="39"/>
  <c r="CY769" i="39"/>
  <c r="CY770" i="39"/>
  <c r="CX772" i="39"/>
  <c r="CX778" i="39"/>
  <c r="CX713" i="39"/>
  <c r="CZ613" i="39"/>
  <c r="CZ568" i="39"/>
  <c r="CZ580" i="39"/>
  <c r="CZ581" i="39"/>
  <c r="M460" i="39"/>
  <c r="CZ460" i="39"/>
  <c r="M461" i="39"/>
  <c r="CZ461" i="39"/>
  <c r="M462" i="39"/>
  <c r="CZ462" i="39"/>
  <c r="M463" i="39"/>
  <c r="CZ463" i="39"/>
  <c r="M464" i="39"/>
  <c r="CZ464" i="39"/>
  <c r="M465" i="39"/>
  <c r="CZ465" i="39"/>
  <c r="M466" i="39"/>
  <c r="CZ466" i="39"/>
  <c r="M467" i="39"/>
  <c r="CZ467" i="39"/>
  <c r="M468" i="39"/>
  <c r="CZ468" i="39"/>
  <c r="M469" i="39"/>
  <c r="CZ469" i="39"/>
  <c r="M470" i="39"/>
  <c r="CZ470" i="39"/>
  <c r="M471" i="39"/>
  <c r="CZ471" i="39"/>
  <c r="M472" i="39"/>
  <c r="CZ472" i="39"/>
  <c r="M473" i="39"/>
  <c r="CZ473" i="39"/>
  <c r="M474" i="39"/>
  <c r="CZ474" i="39"/>
  <c r="M475" i="39"/>
  <c r="CZ475" i="39"/>
  <c r="M476" i="39"/>
  <c r="CZ476" i="39"/>
  <c r="M477" i="39"/>
  <c r="CZ477" i="39"/>
  <c r="M478" i="39"/>
  <c r="CZ478" i="39"/>
  <c r="M479" i="39"/>
  <c r="CZ479" i="39"/>
  <c r="CZ480" i="39"/>
  <c r="CZ534" i="39"/>
  <c r="M483" i="39"/>
  <c r="CZ483" i="39"/>
  <c r="M484" i="39"/>
  <c r="CZ484" i="39"/>
  <c r="M485" i="39"/>
  <c r="CZ485" i="39"/>
  <c r="M486" i="39"/>
  <c r="CZ486" i="39"/>
  <c r="M487" i="39"/>
  <c r="CZ487" i="39"/>
  <c r="M488" i="39"/>
  <c r="CZ488" i="39"/>
  <c r="M489" i="39"/>
  <c r="CZ489" i="39"/>
  <c r="M490" i="39"/>
  <c r="CZ490" i="39"/>
  <c r="M491" i="39"/>
  <c r="CZ491" i="39"/>
  <c r="M492" i="39"/>
  <c r="CZ492" i="39"/>
  <c r="M493" i="39"/>
  <c r="CZ493" i="39"/>
  <c r="M494" i="39"/>
  <c r="CZ494" i="39"/>
  <c r="CZ495" i="39"/>
  <c r="CZ535" i="39"/>
  <c r="CZ536" i="39"/>
  <c r="DA13" i="39"/>
  <c r="DA14" i="39"/>
  <c r="DA79" i="39" s="1"/>
  <c r="DA15" i="39"/>
  <c r="DA16" i="39"/>
  <c r="DA81" i="39" s="1"/>
  <c r="DA17" i="39"/>
  <c r="DA82" i="39" s="1"/>
  <c r="DA18" i="39"/>
  <c r="DA19" i="39"/>
  <c r="DA84" i="39" s="1"/>
  <c r="DA20" i="39"/>
  <c r="DA85" i="39" s="1"/>
  <c r="DA21" i="39"/>
  <c r="DA86" i="39" s="1"/>
  <c r="DA22" i="39"/>
  <c r="DA23" i="39"/>
  <c r="DA24" i="39"/>
  <c r="DA89" i="39" s="1"/>
  <c r="DA25" i="39"/>
  <c r="DA26" i="39"/>
  <c r="DA27" i="39"/>
  <c r="DA92" i="39" s="1"/>
  <c r="DA31" i="39"/>
  <c r="DA95" i="39" s="1"/>
  <c r="DA32" i="39"/>
  <c r="DA96" i="39" s="1"/>
  <c r="DA33" i="39"/>
  <c r="DA34" i="39"/>
  <c r="DA98" i="39" s="1"/>
  <c r="DA35" i="39"/>
  <c r="DA99" i="39" s="1"/>
  <c r="DA36" i="39"/>
  <c r="DA100" i="39" s="1"/>
  <c r="DA37" i="39"/>
  <c r="DA38" i="39"/>
  <c r="DA102" i="39" s="1"/>
  <c r="DA39" i="39"/>
  <c r="DA103" i="39" s="1"/>
  <c r="DA40" i="39"/>
  <c r="DA41" i="39"/>
  <c r="DA42" i="39"/>
  <c r="DA106" i="39" s="1"/>
  <c r="DA43" i="39"/>
  <c r="DA44" i="39"/>
  <c r="DA45" i="39"/>
  <c r="DA109" i="39" s="1"/>
  <c r="DA46" i="39"/>
  <c r="DA110" i="39" s="1"/>
  <c r="DA47" i="39"/>
  <c r="DA111" i="39" s="1"/>
  <c r="DA48" i="39"/>
  <c r="DA49" i="39"/>
  <c r="DA50" i="39"/>
  <c r="DA114" i="39" s="1"/>
  <c r="DA51" i="39"/>
  <c r="DA115" i="39" s="1"/>
  <c r="DA52" i="39"/>
  <c r="DA53" i="39"/>
  <c r="DA54" i="39"/>
  <c r="DA118" i="39" s="1"/>
  <c r="DA55" i="39"/>
  <c r="DA119" i="39" s="1"/>
  <c r="DA56" i="39"/>
  <c r="DA57" i="39"/>
  <c r="DA121" i="39" s="1"/>
  <c r="DA60" i="39"/>
  <c r="DA123" i="39" s="1"/>
  <c r="DA61" i="39"/>
  <c r="DA124" i="39" s="1"/>
  <c r="DA62" i="39"/>
  <c r="DA125" i="39" s="1"/>
  <c r="DA63" i="39"/>
  <c r="DA126" i="39" s="1"/>
  <c r="DA64" i="39"/>
  <c r="DA127" i="39" s="1"/>
  <c r="DA65" i="39"/>
  <c r="DA128" i="39" s="1"/>
  <c r="DA66" i="39"/>
  <c r="DA67" i="39"/>
  <c r="DA68" i="39"/>
  <c r="DA131" i="39" s="1"/>
  <c r="DU131" i="39" s="1"/>
  <c r="DA69" i="39"/>
  <c r="DA132" i="39" s="1"/>
  <c r="DA70" i="39"/>
  <c r="DA71" i="39"/>
  <c r="DA134" i="39" s="1"/>
  <c r="DA72" i="39"/>
  <c r="DA73" i="39"/>
  <c r="DA74" i="39"/>
  <c r="DA137" i="39" s="1"/>
  <c r="DA78" i="39"/>
  <c r="DA80" i="39"/>
  <c r="DA83" i="39"/>
  <c r="DA87" i="39"/>
  <c r="DA88" i="39"/>
  <c r="DA90" i="39"/>
  <c r="DA91" i="39"/>
  <c r="DA101" i="39"/>
  <c r="DA104" i="39"/>
  <c r="DA105" i="39"/>
  <c r="DA107" i="39"/>
  <c r="DA108" i="39"/>
  <c r="DA112" i="39"/>
  <c r="DA113" i="39"/>
  <c r="DA116" i="39"/>
  <c r="DA117" i="39"/>
  <c r="DA120" i="39"/>
  <c r="DA129" i="39"/>
  <c r="DA130" i="39"/>
  <c r="DA133" i="39"/>
  <c r="DA135" i="39"/>
  <c r="DA136" i="39"/>
  <c r="DA138" i="39"/>
  <c r="DA139" i="39"/>
  <c r="DA140" i="39"/>
  <c r="DA141" i="39"/>
  <c r="DA142" i="39"/>
  <c r="DA143" i="39"/>
  <c r="DA144" i="39"/>
  <c r="DA145" i="39"/>
  <c r="DA146" i="39"/>
  <c r="DA147" i="39"/>
  <c r="AW613" i="39"/>
  <c r="AW568" i="39"/>
  <c r="AW580" i="39"/>
  <c r="AW581" i="39"/>
  <c r="M267" i="39"/>
  <c r="AW267" i="39"/>
  <c r="M268" i="39"/>
  <c r="AW268" i="39"/>
  <c r="M269" i="39"/>
  <c r="AW269" i="39"/>
  <c r="M270" i="39"/>
  <c r="AW270" i="39"/>
  <c r="M271" i="39"/>
  <c r="AW271" i="39"/>
  <c r="M272" i="39"/>
  <c r="AW272" i="39"/>
  <c r="M273" i="39"/>
  <c r="AW273" i="39"/>
  <c r="M274" i="39"/>
  <c r="AW274" i="39"/>
  <c r="M275" i="39"/>
  <c r="AW275" i="39"/>
  <c r="M276" i="39"/>
  <c r="AW276" i="39"/>
  <c r="M277" i="39"/>
  <c r="AW277" i="39"/>
  <c r="M278" i="39"/>
  <c r="AW278" i="39"/>
  <c r="M279" i="39"/>
  <c r="AW279" i="39"/>
  <c r="M280" i="39"/>
  <c r="AW280" i="39"/>
  <c r="M281" i="39"/>
  <c r="AW281" i="39"/>
  <c r="M282" i="39"/>
  <c r="AW282" i="39"/>
  <c r="M283" i="39"/>
  <c r="AW283" i="39"/>
  <c r="M284" i="39"/>
  <c r="AW284" i="39"/>
  <c r="M285" i="39"/>
  <c r="AW285" i="39"/>
  <c r="M286" i="39"/>
  <c r="AW286" i="39"/>
  <c r="AW287" i="39"/>
  <c r="AW534" i="39"/>
  <c r="M290" i="39"/>
  <c r="AW290" i="39"/>
  <c r="M291" i="39"/>
  <c r="AW291" i="39"/>
  <c r="M292" i="39"/>
  <c r="AW292" i="39"/>
  <c r="M293" i="39"/>
  <c r="AW293" i="39"/>
  <c r="M294" i="39"/>
  <c r="AW294" i="39"/>
  <c r="M295" i="39"/>
  <c r="AW295" i="39"/>
  <c r="M296" i="39"/>
  <c r="AW296" i="39"/>
  <c r="M297" i="39"/>
  <c r="AW297" i="39"/>
  <c r="M298" i="39"/>
  <c r="AW298" i="39"/>
  <c r="M299" i="39"/>
  <c r="AW299" i="39"/>
  <c r="M300" i="39"/>
  <c r="AW300" i="39"/>
  <c r="M301" i="39"/>
  <c r="AW301" i="39"/>
  <c r="AW302" i="39"/>
  <c r="AW535" i="39"/>
  <c r="AW536" i="39"/>
  <c r="AX13" i="39"/>
  <c r="AX78" i="39" s="1"/>
  <c r="AX14" i="39"/>
  <c r="AX15" i="39"/>
  <c r="AX16" i="39"/>
  <c r="AX17" i="39"/>
  <c r="AX82" i="39" s="1"/>
  <c r="AX18" i="39"/>
  <c r="AX19" i="39"/>
  <c r="AX84" i="39" s="1"/>
  <c r="AX20" i="39"/>
  <c r="AX85" i="39" s="1"/>
  <c r="AX21" i="39"/>
  <c r="AX86" i="39" s="1"/>
  <c r="AX22" i="39"/>
  <c r="AX87" i="39" s="1"/>
  <c r="AX23" i="39"/>
  <c r="AX88" i="39" s="1"/>
  <c r="AX24" i="39"/>
  <c r="AX25" i="39"/>
  <c r="AX90" i="39" s="1"/>
  <c r="AX26" i="39"/>
  <c r="AX91" i="39" s="1"/>
  <c r="AX27" i="39"/>
  <c r="AX31" i="39"/>
  <c r="AX32" i="39"/>
  <c r="AX96" i="39" s="1"/>
  <c r="AX33" i="39"/>
  <c r="AX34" i="39"/>
  <c r="AX98" i="39" s="1"/>
  <c r="AX35" i="39"/>
  <c r="AX99" i="39" s="1"/>
  <c r="AX36" i="39"/>
  <c r="AX100" i="39" s="1"/>
  <c r="AX37" i="39"/>
  <c r="AX38" i="39"/>
  <c r="AX39" i="39"/>
  <c r="AX103" i="39" s="1"/>
  <c r="AX40" i="39"/>
  <c r="AX104" i="39" s="1"/>
  <c r="AX41" i="39"/>
  <c r="AX105" i="39" s="1"/>
  <c r="AX42" i="39"/>
  <c r="AX43" i="39"/>
  <c r="AX44" i="39"/>
  <c r="AX108" i="39" s="1"/>
  <c r="AX45" i="39"/>
  <c r="AX46" i="39"/>
  <c r="AX110" i="39" s="1"/>
  <c r="AX47" i="39"/>
  <c r="AX111" i="39" s="1"/>
  <c r="AX48" i="39"/>
  <c r="AX112" i="39" s="1"/>
  <c r="AX49" i="39"/>
  <c r="AX50" i="39"/>
  <c r="AX114" i="39" s="1"/>
  <c r="AX51" i="39"/>
  <c r="AX52" i="39"/>
  <c r="AX116" i="39" s="1"/>
  <c r="AX53" i="39"/>
  <c r="AX54" i="39"/>
  <c r="AX55" i="39"/>
  <c r="AX56" i="39"/>
  <c r="AX120" i="39" s="1"/>
  <c r="AX57" i="39"/>
  <c r="AX60" i="39"/>
  <c r="AX123" i="39" s="1"/>
  <c r="AX61" i="39"/>
  <c r="AX124" i="39" s="1"/>
  <c r="AX62" i="39"/>
  <c r="AX125" i="39" s="1"/>
  <c r="AX63" i="39"/>
  <c r="AX126" i="39" s="1"/>
  <c r="AX64" i="39"/>
  <c r="AX127" i="39" s="1"/>
  <c r="AX65" i="39"/>
  <c r="AX66" i="39"/>
  <c r="AX67" i="39"/>
  <c r="AX68" i="39"/>
  <c r="AX69" i="39"/>
  <c r="AX70" i="39"/>
  <c r="AX133" i="39" s="1"/>
  <c r="AX71" i="39"/>
  <c r="AX72" i="39"/>
  <c r="AX135" i="39" s="1"/>
  <c r="AX73" i="39"/>
  <c r="AX136" i="39" s="1"/>
  <c r="AX74" i="39"/>
  <c r="AX137" i="39" s="1"/>
  <c r="AX79" i="39"/>
  <c r="AX80" i="39"/>
  <c r="AX81" i="39"/>
  <c r="AX89" i="39"/>
  <c r="AX92" i="39"/>
  <c r="AX95" i="39"/>
  <c r="AX97" i="39"/>
  <c r="AX101" i="39"/>
  <c r="AX102" i="39"/>
  <c r="AX106" i="39"/>
  <c r="AX107" i="39"/>
  <c r="AX109" i="39"/>
  <c r="AX113" i="39"/>
  <c r="AX115" i="39"/>
  <c r="AX117" i="39"/>
  <c r="AX118" i="39"/>
  <c r="AX119" i="39"/>
  <c r="AX121" i="39"/>
  <c r="AX128" i="39"/>
  <c r="AX129" i="39"/>
  <c r="AX130" i="39"/>
  <c r="AX131" i="39"/>
  <c r="AX132" i="39"/>
  <c r="AX134" i="39"/>
  <c r="AX138" i="39"/>
  <c r="AX139" i="39"/>
  <c r="AX140" i="39"/>
  <c r="AX141" i="39"/>
  <c r="AX142" i="39"/>
  <c r="AX143" i="39"/>
  <c r="AX144" i="39"/>
  <c r="AX145" i="39"/>
  <c r="AX146" i="39"/>
  <c r="AX147" i="39"/>
  <c r="DA642" i="39"/>
  <c r="CZ654" i="39" s="1"/>
  <c r="DA643" i="39"/>
  <c r="CZ655" i="39" s="1"/>
  <c r="DA644" i="39"/>
  <c r="CZ656" i="39" s="1"/>
  <c r="DA645" i="39"/>
  <c r="DA646" i="39"/>
  <c r="DA648" i="39"/>
  <c r="CZ660" i="39" s="1"/>
  <c r="DA649" i="39"/>
  <c r="CZ661" i="39" s="1"/>
  <c r="DA650" i="39"/>
  <c r="CZ662" i="39" s="1"/>
  <c r="DA651" i="39"/>
  <c r="CZ663" i="39" s="1"/>
  <c r="CZ690" i="39"/>
  <c r="CZ725" i="39"/>
  <c r="CZ744" i="39"/>
  <c r="CZ764" i="39"/>
  <c r="DA767" i="39"/>
  <c r="DA768" i="39"/>
  <c r="DA769" i="39"/>
  <c r="DA770" i="39"/>
  <c r="CZ772" i="39"/>
  <c r="CZ778" i="39"/>
  <c r="CZ713" i="39"/>
  <c r="DB613" i="39"/>
  <c r="DB568" i="39"/>
  <c r="DB580" i="39"/>
  <c r="DB581" i="39"/>
  <c r="DB460" i="39"/>
  <c r="DB461" i="39"/>
  <c r="DB462" i="39"/>
  <c r="DB463" i="39"/>
  <c r="DB464" i="39"/>
  <c r="DB465" i="39"/>
  <c r="DB466" i="39"/>
  <c r="DB467" i="39"/>
  <c r="DB468" i="39"/>
  <c r="DB469" i="39"/>
  <c r="DB470" i="39"/>
  <c r="DB471" i="39"/>
  <c r="DB472" i="39"/>
  <c r="DB473" i="39"/>
  <c r="DB474" i="39"/>
  <c r="DB475" i="39"/>
  <c r="DB476" i="39"/>
  <c r="DB477" i="39"/>
  <c r="DB478" i="39"/>
  <c r="DB479" i="39"/>
  <c r="DB480" i="39"/>
  <c r="DB534" i="39"/>
  <c r="DB483" i="39"/>
  <c r="DB484" i="39"/>
  <c r="DB485" i="39"/>
  <c r="DB486" i="39"/>
  <c r="DB487" i="39"/>
  <c r="DB488" i="39"/>
  <c r="DB489" i="39"/>
  <c r="DB490" i="39"/>
  <c r="DB491" i="39"/>
  <c r="DB492" i="39"/>
  <c r="DB493" i="39"/>
  <c r="DB494" i="39"/>
  <c r="DB495" i="39"/>
  <c r="DB535" i="39"/>
  <c r="DB536" i="39"/>
  <c r="DC13" i="39"/>
  <c r="DC14" i="39"/>
  <c r="DC79" i="39" s="1"/>
  <c r="DC15" i="39"/>
  <c r="DC80" i="39" s="1"/>
  <c r="DC16" i="39"/>
  <c r="DC17" i="39"/>
  <c r="DC18" i="39"/>
  <c r="DC83" i="39" s="1"/>
  <c r="DC19" i="39"/>
  <c r="DC84" i="39" s="1"/>
  <c r="DC20" i="39"/>
  <c r="DC21" i="39"/>
  <c r="DC86" i="39" s="1"/>
  <c r="DC22" i="39"/>
  <c r="DC87" i="39" s="1"/>
  <c r="DC23" i="39"/>
  <c r="DC88" i="39" s="1"/>
  <c r="DC24" i="39"/>
  <c r="DC89" i="39" s="1"/>
  <c r="DC25" i="39"/>
  <c r="DC26" i="39"/>
  <c r="DC91" i="39" s="1"/>
  <c r="DC27" i="39"/>
  <c r="DC92" i="39" s="1"/>
  <c r="DC31" i="39"/>
  <c r="DC32" i="39"/>
  <c r="DC33" i="39"/>
  <c r="DC97" i="39" s="1"/>
  <c r="DC34" i="39"/>
  <c r="DC98" i="39" s="1"/>
  <c r="DC35" i="39"/>
  <c r="DC36" i="39"/>
  <c r="DC37" i="39"/>
  <c r="DC101" i="39" s="1"/>
  <c r="DC38" i="39"/>
  <c r="DC102" i="39" s="1"/>
  <c r="DC39" i="39"/>
  <c r="DC103" i="39" s="1"/>
  <c r="DC40" i="39"/>
  <c r="DC41" i="39"/>
  <c r="DC42" i="39"/>
  <c r="DC106" i="39" s="1"/>
  <c r="DC43" i="39"/>
  <c r="DC44" i="39"/>
  <c r="DC108" i="39" s="1"/>
  <c r="DC45" i="39"/>
  <c r="DC109" i="39" s="1"/>
  <c r="DC46" i="39"/>
  <c r="DC110" i="39" s="1"/>
  <c r="DC47" i="39"/>
  <c r="DC48" i="39"/>
  <c r="DC112" i="39" s="1"/>
  <c r="DC49" i="39"/>
  <c r="DC113" i="39" s="1"/>
  <c r="DC50" i="39"/>
  <c r="DC114" i="39" s="1"/>
  <c r="DC51" i="39"/>
  <c r="DC115" i="39" s="1"/>
  <c r="DC52" i="39"/>
  <c r="DC53" i="39"/>
  <c r="DC117" i="39" s="1"/>
  <c r="DC54" i="39"/>
  <c r="DC118" i="39" s="1"/>
  <c r="DC55" i="39"/>
  <c r="DC56" i="39"/>
  <c r="DC57" i="39"/>
  <c r="DC121" i="39" s="1"/>
  <c r="DC60" i="39"/>
  <c r="DC123" i="39" s="1"/>
  <c r="DC61" i="39"/>
  <c r="DC124" i="39" s="1"/>
  <c r="DC62" i="39"/>
  <c r="DC63" i="39"/>
  <c r="DC126" i="39" s="1"/>
  <c r="DC64" i="39"/>
  <c r="DC127" i="39" s="1"/>
  <c r="DC65" i="39"/>
  <c r="DC128" i="39" s="1"/>
  <c r="DC66" i="39"/>
  <c r="DC129" i="39" s="1"/>
  <c r="DC67" i="39"/>
  <c r="DC130" i="39" s="1"/>
  <c r="DC68" i="39"/>
  <c r="DC131" i="39" s="1"/>
  <c r="DC69" i="39"/>
  <c r="DC70" i="39"/>
  <c r="DC71" i="39"/>
  <c r="DC134" i="39" s="1"/>
  <c r="DC72" i="39"/>
  <c r="DC135" i="39" s="1"/>
  <c r="DC73" i="39"/>
  <c r="DC74" i="39"/>
  <c r="DC78" i="39"/>
  <c r="DC81" i="39"/>
  <c r="DC82" i="39"/>
  <c r="DC85" i="39"/>
  <c r="DC90" i="39"/>
  <c r="DC95" i="39"/>
  <c r="DC96" i="39"/>
  <c r="DC99" i="39"/>
  <c r="DC100" i="39"/>
  <c r="DC104" i="39"/>
  <c r="DC105" i="39"/>
  <c r="DC107" i="39"/>
  <c r="DC111" i="39"/>
  <c r="DC116" i="39"/>
  <c r="DC119" i="39"/>
  <c r="DC120" i="39"/>
  <c r="DC125" i="39"/>
  <c r="DC132" i="39"/>
  <c r="DC133" i="39"/>
  <c r="DC136" i="39"/>
  <c r="DC137" i="39"/>
  <c r="DC138" i="39"/>
  <c r="DC139" i="39"/>
  <c r="DC140" i="39"/>
  <c r="DC141" i="39"/>
  <c r="DC142" i="39"/>
  <c r="DC143" i="39"/>
  <c r="DC144" i="39"/>
  <c r="DC145" i="39"/>
  <c r="DC146" i="39"/>
  <c r="DC147" i="39"/>
  <c r="AY613" i="39"/>
  <c r="AY568" i="39"/>
  <c r="AY580" i="39"/>
  <c r="AY581" i="39"/>
  <c r="AY267" i="39"/>
  <c r="AY268" i="39"/>
  <c r="AY269" i="39"/>
  <c r="AY270" i="39"/>
  <c r="AY271" i="39"/>
  <c r="AY272" i="39"/>
  <c r="AY273" i="39"/>
  <c r="AY274" i="39"/>
  <c r="AY275" i="39"/>
  <c r="AY276" i="39"/>
  <c r="AY277" i="39"/>
  <c r="AY278" i="39"/>
  <c r="AY279" i="39"/>
  <c r="AY280" i="39"/>
  <c r="AY281" i="39"/>
  <c r="AY282" i="39"/>
  <c r="AY283" i="39"/>
  <c r="AY284" i="39"/>
  <c r="AY285" i="39"/>
  <c r="AY286" i="39"/>
  <c r="AY287" i="39"/>
  <c r="AY534" i="39"/>
  <c r="AY290" i="39"/>
  <c r="AY291" i="39"/>
  <c r="AY292" i="39"/>
  <c r="AY293" i="39"/>
  <c r="AY294" i="39"/>
  <c r="AY295" i="39"/>
  <c r="AY296" i="39"/>
  <c r="AY297" i="39"/>
  <c r="AY298" i="39"/>
  <c r="AY299" i="39"/>
  <c r="AY300" i="39"/>
  <c r="AY301" i="39"/>
  <c r="AY302" i="39"/>
  <c r="AY535" i="39"/>
  <c r="AY536" i="39"/>
  <c r="AZ13" i="39"/>
  <c r="AZ78" i="39" s="1"/>
  <c r="AZ14" i="39"/>
  <c r="AZ15" i="39"/>
  <c r="AZ80" i="39" s="1"/>
  <c r="BE80" i="39" s="1"/>
  <c r="AZ16" i="39"/>
  <c r="AZ81" i="39" s="1"/>
  <c r="AZ17" i="39"/>
  <c r="AZ82" i="39" s="1"/>
  <c r="AZ18" i="39"/>
  <c r="AZ19" i="39"/>
  <c r="AZ84" i="39" s="1"/>
  <c r="AZ20" i="39"/>
  <c r="AZ85" i="39" s="1"/>
  <c r="AZ21" i="39"/>
  <c r="AZ86" i="39" s="1"/>
  <c r="AZ22" i="39"/>
  <c r="AZ87" i="39" s="1"/>
  <c r="AZ23" i="39"/>
  <c r="AZ24" i="39"/>
  <c r="AZ25" i="39"/>
  <c r="AZ90" i="39" s="1"/>
  <c r="AZ26" i="39"/>
  <c r="AZ27" i="39"/>
  <c r="AZ31" i="39"/>
  <c r="AZ95" i="39" s="1"/>
  <c r="AZ32" i="39"/>
  <c r="AZ96" i="39" s="1"/>
  <c r="AZ33" i="39"/>
  <c r="AZ34" i="39"/>
  <c r="AZ98" i="39" s="1"/>
  <c r="AZ35" i="39"/>
  <c r="AZ99" i="39" s="1"/>
  <c r="AZ36" i="39"/>
  <c r="AZ100" i="39" s="1"/>
  <c r="AZ37" i="39"/>
  <c r="AZ101" i="39" s="1"/>
  <c r="AZ38" i="39"/>
  <c r="AZ102" i="39" s="1"/>
  <c r="AZ39" i="39"/>
  <c r="AZ103" i="39" s="1"/>
  <c r="BE103" i="39" s="1"/>
  <c r="AZ40" i="39"/>
  <c r="AZ104" i="39" s="1"/>
  <c r="AZ41" i="39"/>
  <c r="AZ42" i="39"/>
  <c r="AZ43" i="39"/>
  <c r="AZ107" i="39" s="1"/>
  <c r="AZ44" i="39"/>
  <c r="AZ108" i="39" s="1"/>
  <c r="AZ45" i="39"/>
  <c r="AZ46" i="39"/>
  <c r="AZ110" i="39" s="1"/>
  <c r="AZ47" i="39"/>
  <c r="AZ111" i="39" s="1"/>
  <c r="AZ48" i="39"/>
  <c r="AZ112" i="39" s="1"/>
  <c r="AZ49" i="39"/>
  <c r="AZ50" i="39"/>
  <c r="AZ51" i="39"/>
  <c r="AZ52" i="39"/>
  <c r="AZ116" i="39" s="1"/>
  <c r="AZ53" i="39"/>
  <c r="AZ54" i="39"/>
  <c r="AZ118" i="39" s="1"/>
  <c r="AZ55" i="39"/>
  <c r="AZ119" i="39" s="1"/>
  <c r="AZ56" i="39"/>
  <c r="AZ120" i="39" s="1"/>
  <c r="AZ57" i="39"/>
  <c r="AZ60" i="39"/>
  <c r="AZ123" i="39" s="1"/>
  <c r="AZ61" i="39"/>
  <c r="AZ124" i="39" s="1"/>
  <c r="AZ62" i="39"/>
  <c r="AZ125" i="39" s="1"/>
  <c r="AZ63" i="39"/>
  <c r="AZ126" i="39" s="1"/>
  <c r="AZ64" i="39"/>
  <c r="AZ65" i="39"/>
  <c r="AZ128" i="39" s="1"/>
  <c r="DV128" i="39" s="1"/>
  <c r="AZ66" i="39"/>
  <c r="AZ129" i="39" s="1"/>
  <c r="AZ67" i="39"/>
  <c r="AZ68" i="39"/>
  <c r="AZ131" i="39" s="1"/>
  <c r="DV131" i="39" s="1"/>
  <c r="AZ69" i="39"/>
  <c r="AZ132" i="39" s="1"/>
  <c r="AZ70" i="39"/>
  <c r="AZ133" i="39" s="1"/>
  <c r="AZ71" i="39"/>
  <c r="AZ72" i="39"/>
  <c r="AZ135" i="39" s="1"/>
  <c r="AZ73" i="39"/>
  <c r="AZ136" i="39" s="1"/>
  <c r="AZ74" i="39"/>
  <c r="AZ137" i="39" s="1"/>
  <c r="AZ79" i="39"/>
  <c r="AZ83" i="39"/>
  <c r="AZ88" i="39"/>
  <c r="AZ89" i="39"/>
  <c r="AZ91" i="39"/>
  <c r="AZ92" i="39"/>
  <c r="AZ97" i="39"/>
  <c r="AZ105" i="39"/>
  <c r="AZ106" i="39"/>
  <c r="AZ109" i="39"/>
  <c r="AZ113" i="39"/>
  <c r="AZ114" i="39"/>
  <c r="AZ115" i="39"/>
  <c r="AZ117" i="39"/>
  <c r="AZ121" i="39"/>
  <c r="AZ127" i="39"/>
  <c r="AZ130" i="39"/>
  <c r="AZ134" i="39"/>
  <c r="AZ138" i="39"/>
  <c r="AZ139" i="39"/>
  <c r="AZ140" i="39"/>
  <c r="AZ141" i="39"/>
  <c r="AZ142" i="39"/>
  <c r="AZ143" i="39"/>
  <c r="AZ144" i="39"/>
  <c r="AZ145" i="39"/>
  <c r="AZ146" i="39"/>
  <c r="AZ147" i="39"/>
  <c r="DC642" i="39"/>
  <c r="DB654" i="39" s="1"/>
  <c r="DC643" i="39"/>
  <c r="DB655" i="39" s="1"/>
  <c r="DC644" i="39"/>
  <c r="DB656" i="39" s="1"/>
  <c r="DC645" i="39"/>
  <c r="DC646" i="39"/>
  <c r="DB658" i="39" s="1"/>
  <c r="DC648" i="39"/>
  <c r="DC649" i="39"/>
  <c r="DB661" i="39" s="1"/>
  <c r="DC650" i="39"/>
  <c r="DB662" i="39" s="1"/>
  <c r="DH662" i="39" s="1"/>
  <c r="DC651" i="39"/>
  <c r="DB663" i="39" s="1"/>
  <c r="DB660" i="39"/>
  <c r="DB690" i="39"/>
  <c r="DB725" i="39"/>
  <c r="DB744" i="39"/>
  <c r="DB764" i="39"/>
  <c r="DC767" i="39"/>
  <c r="DC768" i="39"/>
  <c r="DC769" i="39"/>
  <c r="DC770" i="39"/>
  <c r="DB772" i="39"/>
  <c r="DB778" i="39"/>
  <c r="DB713" i="39"/>
  <c r="DD613" i="39"/>
  <c r="DD568" i="39"/>
  <c r="DD580" i="39"/>
  <c r="DD581" i="39"/>
  <c r="DD460" i="39"/>
  <c r="DD461" i="39"/>
  <c r="DD462" i="39"/>
  <c r="DD463" i="39"/>
  <c r="DD464" i="39"/>
  <c r="DD465" i="39"/>
  <c r="DD466" i="39"/>
  <c r="DD467" i="39"/>
  <c r="DD468" i="39"/>
  <c r="DD469" i="39"/>
  <c r="DD470" i="39"/>
  <c r="DD471" i="39"/>
  <c r="DD472" i="39"/>
  <c r="DD473" i="39"/>
  <c r="DD474" i="39"/>
  <c r="DD475" i="39"/>
  <c r="DD476" i="39"/>
  <c r="DD477" i="39"/>
  <c r="DD478" i="39"/>
  <c r="DD479" i="39"/>
  <c r="DD480" i="39"/>
  <c r="DD534" i="39"/>
  <c r="DD483" i="39"/>
  <c r="DD484" i="39"/>
  <c r="DD485" i="39"/>
  <c r="DD486" i="39"/>
  <c r="DD487" i="39"/>
  <c r="DD488" i="39"/>
  <c r="DD489" i="39"/>
  <c r="DD490" i="39"/>
  <c r="DD491" i="39"/>
  <c r="DD492" i="39"/>
  <c r="DD493" i="39"/>
  <c r="DD494" i="39"/>
  <c r="DD495" i="39"/>
  <c r="DD535" i="39"/>
  <c r="DD536" i="39"/>
  <c r="DE13" i="39"/>
  <c r="DE14" i="39"/>
  <c r="DE79" i="39" s="1"/>
  <c r="DH79" i="39" s="1"/>
  <c r="DE15" i="39"/>
  <c r="DE80" i="39" s="1"/>
  <c r="DE16" i="39"/>
  <c r="DE17" i="39"/>
  <c r="DE82" i="39" s="1"/>
  <c r="DE18" i="39"/>
  <c r="DE83" i="39" s="1"/>
  <c r="DE19" i="39"/>
  <c r="DE84" i="39" s="1"/>
  <c r="DE20" i="39"/>
  <c r="DE85" i="39" s="1"/>
  <c r="DE21" i="39"/>
  <c r="DE22" i="39"/>
  <c r="DE23" i="39"/>
  <c r="DE24" i="39"/>
  <c r="DE89" i="39" s="1"/>
  <c r="DE25" i="39"/>
  <c r="DE90" i="39" s="1"/>
  <c r="DE26" i="39"/>
  <c r="DE91" i="39" s="1"/>
  <c r="DE27" i="39"/>
  <c r="DE31" i="39"/>
  <c r="DE95" i="39" s="1"/>
  <c r="DE32" i="39"/>
  <c r="DE96" i="39" s="1"/>
  <c r="DE33" i="39"/>
  <c r="DE97" i="39" s="1"/>
  <c r="DE34" i="39"/>
  <c r="DE98" i="39" s="1"/>
  <c r="DE35" i="39"/>
  <c r="DE99" i="39" s="1"/>
  <c r="DE36" i="39"/>
  <c r="DE37" i="39"/>
  <c r="DE101" i="39" s="1"/>
  <c r="DE38" i="39"/>
  <c r="DE39" i="39"/>
  <c r="DE103" i="39" s="1"/>
  <c r="DE40" i="39"/>
  <c r="DE41" i="39"/>
  <c r="DE105" i="39" s="1"/>
  <c r="DE42" i="39"/>
  <c r="DE43" i="39"/>
  <c r="DE107" i="39" s="1"/>
  <c r="DE44" i="39"/>
  <c r="DE108" i="39" s="1"/>
  <c r="DE45" i="39"/>
  <c r="DE109" i="39" s="1"/>
  <c r="DE46" i="39"/>
  <c r="DE110" i="39" s="1"/>
  <c r="DE47" i="39"/>
  <c r="DE111" i="39" s="1"/>
  <c r="DE48" i="39"/>
  <c r="DE49" i="39"/>
  <c r="DE113" i="39" s="1"/>
  <c r="DE50" i="39"/>
  <c r="DE114" i="39" s="1"/>
  <c r="DE51" i="39"/>
  <c r="DE115" i="39" s="1"/>
  <c r="DE52" i="39"/>
  <c r="DE53" i="39"/>
  <c r="DE117" i="39" s="1"/>
  <c r="DE54" i="39"/>
  <c r="DE118" i="39" s="1"/>
  <c r="DE55" i="39"/>
  <c r="DE119" i="39" s="1"/>
  <c r="DE56" i="39"/>
  <c r="DE120" i="39" s="1"/>
  <c r="DE57" i="39"/>
  <c r="DE121" i="39" s="1"/>
  <c r="DE60" i="39"/>
  <c r="DE123" i="39" s="1"/>
  <c r="DE61" i="39"/>
  <c r="DE124" i="39" s="1"/>
  <c r="DE62" i="39"/>
  <c r="DE63" i="39"/>
  <c r="DE126" i="39" s="1"/>
  <c r="DE64" i="39"/>
  <c r="DE127" i="39" s="1"/>
  <c r="DE65" i="39"/>
  <c r="DE128" i="39" s="1"/>
  <c r="DE66" i="39"/>
  <c r="DE129" i="39" s="1"/>
  <c r="DE67" i="39"/>
  <c r="DE68" i="39"/>
  <c r="DE69" i="39"/>
  <c r="DE132" i="39" s="1"/>
  <c r="DE70" i="39"/>
  <c r="DE71" i="39"/>
  <c r="DE134" i="39" s="1"/>
  <c r="DE72" i="39"/>
  <c r="DE135" i="39" s="1"/>
  <c r="DE73" i="39"/>
  <c r="DE136" i="39" s="1"/>
  <c r="DE74" i="39"/>
  <c r="DE81" i="39"/>
  <c r="DE86" i="39"/>
  <c r="DE87" i="39"/>
  <c r="DE88" i="39"/>
  <c r="DE92" i="39"/>
  <c r="DE100" i="39"/>
  <c r="DE102" i="39"/>
  <c r="DE104" i="39"/>
  <c r="DE106" i="39"/>
  <c r="DE112" i="39"/>
  <c r="DE116" i="39"/>
  <c r="DE125" i="39"/>
  <c r="DE130" i="39"/>
  <c r="DE131" i="39"/>
  <c r="DE133" i="39"/>
  <c r="DE137" i="39"/>
  <c r="DE138" i="39"/>
  <c r="DE139" i="39"/>
  <c r="DE140" i="39"/>
  <c r="DE141" i="39"/>
  <c r="DE142" i="39"/>
  <c r="DE143" i="39"/>
  <c r="DE144" i="39"/>
  <c r="DE145" i="39"/>
  <c r="DE146" i="39"/>
  <c r="DE147" i="39"/>
  <c r="BA613" i="39"/>
  <c r="BA568" i="39"/>
  <c r="BA580" i="39"/>
  <c r="BA581" i="39"/>
  <c r="BA267" i="39"/>
  <c r="BA268" i="39"/>
  <c r="BA269" i="39"/>
  <c r="BA270" i="39"/>
  <c r="BA271" i="39"/>
  <c r="BA272" i="39"/>
  <c r="BA273" i="39"/>
  <c r="BA274" i="39"/>
  <c r="BA275" i="39"/>
  <c r="BA276" i="39"/>
  <c r="BA277" i="39"/>
  <c r="BA278" i="39"/>
  <c r="BA279" i="39"/>
  <c r="BA280" i="39"/>
  <c r="BA281" i="39"/>
  <c r="BA282" i="39"/>
  <c r="BA283" i="39"/>
  <c r="BA284" i="39"/>
  <c r="BA285" i="39"/>
  <c r="BA286" i="39"/>
  <c r="BA287" i="39"/>
  <c r="BA534" i="39"/>
  <c r="BA290" i="39"/>
  <c r="BA291" i="39"/>
  <c r="BA292" i="39"/>
  <c r="BA293" i="39"/>
  <c r="BA294" i="39"/>
  <c r="BA295" i="39"/>
  <c r="BA296" i="39"/>
  <c r="BA297" i="39"/>
  <c r="BA298" i="39"/>
  <c r="BA299" i="39"/>
  <c r="BA300" i="39"/>
  <c r="BA301" i="39"/>
  <c r="BA302" i="39"/>
  <c r="BA535" i="39"/>
  <c r="BA536" i="39"/>
  <c r="BB13" i="39"/>
  <c r="BB78" i="39" s="1"/>
  <c r="BB14" i="39"/>
  <c r="BB79" i="39" s="1"/>
  <c r="BB15" i="39"/>
  <c r="BB80" i="39" s="1"/>
  <c r="BB16" i="39"/>
  <c r="BB81" i="39" s="1"/>
  <c r="BB17" i="39"/>
  <c r="BB18" i="39"/>
  <c r="BB83" i="39" s="1"/>
  <c r="BB19" i="39"/>
  <c r="BB84" i="39" s="1"/>
  <c r="BB20" i="39"/>
  <c r="BB85" i="39" s="1"/>
  <c r="DW85" i="39" s="1"/>
  <c r="BB21" i="39"/>
  <c r="BB86" i="39" s="1"/>
  <c r="BB22" i="39"/>
  <c r="BB23" i="39"/>
  <c r="BB24" i="39"/>
  <c r="BB25" i="39"/>
  <c r="BB90" i="39" s="1"/>
  <c r="BB26" i="39"/>
  <c r="BB91" i="39" s="1"/>
  <c r="BB27" i="39"/>
  <c r="BB92" i="39" s="1"/>
  <c r="BB31" i="39"/>
  <c r="BB95" i="39" s="1"/>
  <c r="BB32" i="39"/>
  <c r="BB96" i="39" s="1"/>
  <c r="BB33" i="39"/>
  <c r="BB97" i="39" s="1"/>
  <c r="BB34" i="39"/>
  <c r="BB98" i="39" s="1"/>
  <c r="BB35" i="39"/>
  <c r="BB99" i="39" s="1"/>
  <c r="DW99" i="39" s="1"/>
  <c r="BB36" i="39"/>
  <c r="BB100" i="39" s="1"/>
  <c r="BB37" i="39"/>
  <c r="BB38" i="39"/>
  <c r="BB39" i="39"/>
  <c r="BB40" i="39"/>
  <c r="BB104" i="39" s="1"/>
  <c r="BB41" i="39"/>
  <c r="BB105" i="39" s="1"/>
  <c r="BB42" i="39"/>
  <c r="BB106" i="39" s="1"/>
  <c r="BB43" i="39"/>
  <c r="BB44" i="39"/>
  <c r="BB108" i="39" s="1"/>
  <c r="BB45" i="39"/>
  <c r="BB109" i="39" s="1"/>
  <c r="BB46" i="39"/>
  <c r="BB110" i="39" s="1"/>
  <c r="BB47" i="39"/>
  <c r="BB48" i="39"/>
  <c r="BB112" i="39" s="1"/>
  <c r="BB49" i="39"/>
  <c r="BB50" i="39"/>
  <c r="BB51" i="39"/>
  <c r="BB52" i="39"/>
  <c r="BB116" i="39" s="1"/>
  <c r="BB53" i="39"/>
  <c r="BB117" i="39" s="1"/>
  <c r="BB54" i="39"/>
  <c r="BB118" i="39" s="1"/>
  <c r="BB55" i="39"/>
  <c r="BB119" i="39" s="1"/>
  <c r="BB56" i="39"/>
  <c r="BB120" i="39" s="1"/>
  <c r="BB57" i="39"/>
  <c r="BB121" i="39" s="1"/>
  <c r="BB60" i="39"/>
  <c r="BB123" i="39" s="1"/>
  <c r="BB61" i="39"/>
  <c r="BB124" i="39" s="1"/>
  <c r="BB62" i="39"/>
  <c r="BB125" i="39" s="1"/>
  <c r="BB63" i="39"/>
  <c r="BB64" i="39"/>
  <c r="BB65" i="39"/>
  <c r="BB128" i="39" s="1"/>
  <c r="BB66" i="39"/>
  <c r="BB129" i="39" s="1"/>
  <c r="BB67" i="39"/>
  <c r="BB130" i="39" s="1"/>
  <c r="BB68" i="39"/>
  <c r="BB131" i="39" s="1"/>
  <c r="BB69" i="39"/>
  <c r="BB132" i="39" s="1"/>
  <c r="BE132" i="39" s="1"/>
  <c r="BB70" i="39"/>
  <c r="BB133" i="39" s="1"/>
  <c r="BB71" i="39"/>
  <c r="BB134" i="39" s="1"/>
  <c r="BB72" i="39"/>
  <c r="BB135" i="39" s="1"/>
  <c r="BB73" i="39"/>
  <c r="BB74" i="39"/>
  <c r="BB137" i="39" s="1"/>
  <c r="BB82" i="39"/>
  <c r="BB87" i="39"/>
  <c r="BB88" i="39"/>
  <c r="BB89" i="39"/>
  <c r="BB101" i="39"/>
  <c r="BB102" i="39"/>
  <c r="BB103" i="39"/>
  <c r="BB107" i="39"/>
  <c r="BB111" i="39"/>
  <c r="BB113" i="39"/>
  <c r="BB114" i="39"/>
  <c r="BB115" i="39"/>
  <c r="BB126" i="39"/>
  <c r="BB127" i="39"/>
  <c r="BB136" i="39"/>
  <c r="BB138" i="39"/>
  <c r="BB139" i="39"/>
  <c r="BB140" i="39"/>
  <c r="BB141" i="39"/>
  <c r="BB142" i="39"/>
  <c r="BB143" i="39"/>
  <c r="BB144" i="39"/>
  <c r="BB145" i="39"/>
  <c r="BB146" i="39"/>
  <c r="BB147" i="39"/>
  <c r="DE642" i="39"/>
  <c r="DE643" i="39"/>
  <c r="DD655" i="39" s="1"/>
  <c r="DE644" i="39"/>
  <c r="DD656" i="39" s="1"/>
  <c r="DE645" i="39"/>
  <c r="DE646" i="39"/>
  <c r="DD658" i="39" s="1"/>
  <c r="DE647" i="39"/>
  <c r="DD659" i="39" s="1"/>
  <c r="DE648" i="39"/>
  <c r="DD660" i="39" s="1"/>
  <c r="DE649" i="39"/>
  <c r="DE650" i="39"/>
  <c r="DD662" i="39" s="1"/>
  <c r="DE651" i="39"/>
  <c r="DD663" i="39" s="1"/>
  <c r="DD661" i="39"/>
  <c r="DD690" i="39"/>
  <c r="DD725" i="39"/>
  <c r="DD744" i="39"/>
  <c r="DD764" i="39"/>
  <c r="DE767" i="39"/>
  <c r="DE768" i="39"/>
  <c r="DE769" i="39"/>
  <c r="DE770" i="39"/>
  <c r="DD772" i="39"/>
  <c r="DD778" i="39"/>
  <c r="DD713" i="39"/>
  <c r="DF613" i="39"/>
  <c r="DF568" i="39"/>
  <c r="DF580" i="39"/>
  <c r="DF581" i="39"/>
  <c r="DF460" i="39"/>
  <c r="DF461" i="39"/>
  <c r="DF462" i="39"/>
  <c r="DF463" i="39"/>
  <c r="DF464" i="39"/>
  <c r="DF465" i="39"/>
  <c r="DF466" i="39"/>
  <c r="DF467" i="39"/>
  <c r="DF468" i="39"/>
  <c r="DF469" i="39"/>
  <c r="DF470" i="39"/>
  <c r="DF471" i="39"/>
  <c r="DF472" i="39"/>
  <c r="DF473" i="39"/>
  <c r="DF474" i="39"/>
  <c r="DF475" i="39"/>
  <c r="DF476" i="39"/>
  <c r="DF477" i="39"/>
  <c r="DF478" i="39"/>
  <c r="DF479" i="39"/>
  <c r="DF480" i="39"/>
  <c r="DF534" i="39"/>
  <c r="DF483" i="39"/>
  <c r="DF484" i="39"/>
  <c r="DF485" i="39"/>
  <c r="DF486" i="39"/>
  <c r="DF487" i="39"/>
  <c r="DF488" i="39"/>
  <c r="DF489" i="39"/>
  <c r="DF490" i="39"/>
  <c r="DF491" i="39"/>
  <c r="DF492" i="39"/>
  <c r="DF493" i="39"/>
  <c r="DF494" i="39"/>
  <c r="DF495" i="39"/>
  <c r="DF535" i="39"/>
  <c r="DF536" i="39"/>
  <c r="DG13" i="39"/>
  <c r="DG78" i="39" s="1"/>
  <c r="DG14" i="39"/>
  <c r="DG15" i="39"/>
  <c r="DG80" i="39" s="1"/>
  <c r="DG16" i="39"/>
  <c r="DG81" i="39" s="1"/>
  <c r="DG17" i="39"/>
  <c r="DG82" i="39" s="1"/>
  <c r="DG18" i="39"/>
  <c r="DG19" i="39"/>
  <c r="DG84" i="39" s="1"/>
  <c r="DG20" i="39"/>
  <c r="DG85" i="39" s="1"/>
  <c r="DG21" i="39"/>
  <c r="DG86" i="39" s="1"/>
  <c r="DG22" i="39"/>
  <c r="DG23" i="39"/>
  <c r="DG24" i="39"/>
  <c r="DG25" i="39"/>
  <c r="DG26" i="39"/>
  <c r="DG91" i="39" s="1"/>
  <c r="DG27" i="39"/>
  <c r="DG92" i="39" s="1"/>
  <c r="DG31" i="39"/>
  <c r="DG95" i="39" s="1"/>
  <c r="DH95" i="39" s="1"/>
  <c r="DG32" i="39"/>
  <c r="DG96" i="39" s="1"/>
  <c r="DG33" i="39"/>
  <c r="DG34" i="39"/>
  <c r="DG35" i="39"/>
  <c r="DG99" i="39" s="1"/>
  <c r="DG36" i="39"/>
  <c r="DG100" i="39" s="1"/>
  <c r="DG37" i="39"/>
  <c r="DG101" i="39" s="1"/>
  <c r="DG38" i="39"/>
  <c r="DG102" i="39" s="1"/>
  <c r="DH102" i="39" s="1"/>
  <c r="DG39" i="39"/>
  <c r="DG103" i="39" s="1"/>
  <c r="DG40" i="39"/>
  <c r="DG41" i="39"/>
  <c r="DG105" i="39" s="1"/>
  <c r="DG42" i="39"/>
  <c r="DG106" i="39" s="1"/>
  <c r="DG43" i="39"/>
  <c r="DG107" i="39" s="1"/>
  <c r="DG44" i="39"/>
  <c r="DG108" i="39" s="1"/>
  <c r="DG45" i="39"/>
  <c r="DG109" i="39" s="1"/>
  <c r="DG46" i="39"/>
  <c r="DG110" i="39" s="1"/>
  <c r="DG47" i="39"/>
  <c r="DG111" i="39" s="1"/>
  <c r="DG48" i="39"/>
  <c r="DG112" i="39" s="1"/>
  <c r="DG49" i="39"/>
  <c r="DG113" i="39" s="1"/>
  <c r="DG50" i="39"/>
  <c r="DG51" i="39"/>
  <c r="DG52" i="39"/>
  <c r="DG53" i="39"/>
  <c r="DG54" i="39"/>
  <c r="DG118" i="39" s="1"/>
  <c r="DG55" i="39"/>
  <c r="DG119" i="39" s="1"/>
  <c r="DG56" i="39"/>
  <c r="DG120" i="39" s="1"/>
  <c r="DG57" i="39"/>
  <c r="DG60" i="39"/>
  <c r="DG61" i="39"/>
  <c r="DG124" i="39" s="1"/>
  <c r="DG62" i="39"/>
  <c r="DG125" i="39" s="1"/>
  <c r="DG63" i="39"/>
  <c r="DG126" i="39" s="1"/>
  <c r="DG64" i="39"/>
  <c r="DG127" i="39" s="1"/>
  <c r="DH127" i="39" s="1"/>
  <c r="DG65" i="39"/>
  <c r="DG128" i="39" s="1"/>
  <c r="DG66" i="39"/>
  <c r="DG129" i="39" s="1"/>
  <c r="DG67" i="39"/>
  <c r="DG130" i="39" s="1"/>
  <c r="DG68" i="39"/>
  <c r="DG131" i="39" s="1"/>
  <c r="DG69" i="39"/>
  <c r="DG132" i="39" s="1"/>
  <c r="DG70" i="39"/>
  <c r="DG133" i="39" s="1"/>
  <c r="DH133" i="39" s="1"/>
  <c r="DG71" i="39"/>
  <c r="DG134" i="39" s="1"/>
  <c r="DG72" i="39"/>
  <c r="DG135" i="39" s="1"/>
  <c r="DG73" i="39"/>
  <c r="DG136" i="39" s="1"/>
  <c r="DG74" i="39"/>
  <c r="DG137" i="39" s="1"/>
  <c r="DG79" i="39"/>
  <c r="DG83" i="39"/>
  <c r="DG87" i="39"/>
  <c r="DG88" i="39"/>
  <c r="DG89" i="39"/>
  <c r="DG90" i="39"/>
  <c r="DG97" i="39"/>
  <c r="DG98" i="39"/>
  <c r="DG104" i="39"/>
  <c r="DG114" i="39"/>
  <c r="DG115" i="39"/>
  <c r="DG116" i="39"/>
  <c r="DG117" i="39"/>
  <c r="DG121" i="39"/>
  <c r="DG123" i="39"/>
  <c r="DG138" i="39"/>
  <c r="DG139" i="39"/>
  <c r="DG140" i="39"/>
  <c r="DG141" i="39"/>
  <c r="DG142" i="39"/>
  <c r="DG143" i="39"/>
  <c r="DG144" i="39"/>
  <c r="DG145" i="39"/>
  <c r="DG146" i="39"/>
  <c r="DG147" i="39"/>
  <c r="BC613" i="39"/>
  <c r="BC568" i="39"/>
  <c r="BC580" i="39"/>
  <c r="BC581" i="39"/>
  <c r="BC267" i="39"/>
  <c r="BC268" i="39"/>
  <c r="BC269" i="39"/>
  <c r="BC270" i="39"/>
  <c r="BC271" i="39"/>
  <c r="BC272" i="39"/>
  <c r="BC273" i="39"/>
  <c r="BC274" i="39"/>
  <c r="BC275" i="39"/>
  <c r="BC276" i="39"/>
  <c r="BC277" i="39"/>
  <c r="BC278" i="39"/>
  <c r="BC279" i="39"/>
  <c r="BC280" i="39"/>
  <c r="BC281" i="39"/>
  <c r="BC282" i="39"/>
  <c r="BC283" i="39"/>
  <c r="BC284" i="39"/>
  <c r="BC285" i="39"/>
  <c r="BC286" i="39"/>
  <c r="BC287" i="39"/>
  <c r="BC534" i="39"/>
  <c r="BC290" i="39"/>
  <c r="BC291" i="39"/>
  <c r="BC292" i="39"/>
  <c r="BC293" i="39"/>
  <c r="BC294" i="39"/>
  <c r="BC295" i="39"/>
  <c r="BC296" i="39"/>
  <c r="BC297" i="39"/>
  <c r="BC298" i="39"/>
  <c r="BC299" i="39"/>
  <c r="BC300" i="39"/>
  <c r="BC301" i="39"/>
  <c r="BC302" i="39"/>
  <c r="BC535" i="39"/>
  <c r="BC536" i="39"/>
  <c r="BD13" i="39"/>
  <c r="BD78" i="39" s="1"/>
  <c r="BD14" i="39"/>
  <c r="BD79" i="39" s="1"/>
  <c r="BD15" i="39"/>
  <c r="BD80" i="39" s="1"/>
  <c r="BD16" i="39"/>
  <c r="BD81" i="39" s="1"/>
  <c r="BE81" i="39" s="1"/>
  <c r="BD17" i="39"/>
  <c r="BD18" i="39"/>
  <c r="BD83" i="39" s="1"/>
  <c r="BD19" i="39"/>
  <c r="BD84" i="39" s="1"/>
  <c r="BD20" i="39"/>
  <c r="BD85" i="39" s="1"/>
  <c r="BD21" i="39"/>
  <c r="BD86" i="39" s="1"/>
  <c r="BD22" i="39"/>
  <c r="BD23" i="39"/>
  <c r="BD24" i="39"/>
  <c r="BD89" i="39" s="1"/>
  <c r="BD25" i="39"/>
  <c r="BD90" i="39" s="1"/>
  <c r="BD26" i="39"/>
  <c r="BD91" i="39" s="1"/>
  <c r="BD27" i="39"/>
  <c r="BD92" i="39" s="1"/>
  <c r="BD31" i="39"/>
  <c r="BD95" i="39" s="1"/>
  <c r="BE95" i="39" s="1"/>
  <c r="BD32" i="39"/>
  <c r="BD33" i="39"/>
  <c r="BD97" i="39" s="1"/>
  <c r="BD34" i="39"/>
  <c r="BD98" i="39" s="1"/>
  <c r="BD35" i="39"/>
  <c r="BD36" i="39"/>
  <c r="BD37" i="39"/>
  <c r="BD38" i="39"/>
  <c r="BD102" i="39" s="1"/>
  <c r="BD39" i="39"/>
  <c r="BD103" i="39" s="1"/>
  <c r="BD40" i="39"/>
  <c r="BD104" i="39" s="1"/>
  <c r="BD41" i="39"/>
  <c r="BD105" i="39" s="1"/>
  <c r="BD42" i="39"/>
  <c r="BD106" i="39" s="1"/>
  <c r="BD43" i="39"/>
  <c r="BD44" i="39"/>
  <c r="BD108" i="39" s="1"/>
  <c r="BD45" i="39"/>
  <c r="BD109" i="39" s="1"/>
  <c r="BE109" i="39" s="1"/>
  <c r="BD46" i="39"/>
  <c r="BD110" i="39" s="1"/>
  <c r="BD47" i="39"/>
  <c r="BD111" i="39" s="1"/>
  <c r="BD48" i="39"/>
  <c r="BD49" i="39"/>
  <c r="BD50" i="39"/>
  <c r="BD114" i="39" s="1"/>
  <c r="BD51" i="39"/>
  <c r="BD115" i="39" s="1"/>
  <c r="BD52" i="39"/>
  <c r="BD116" i="39" s="1"/>
  <c r="BD53" i="39"/>
  <c r="BD117" i="39" s="1"/>
  <c r="BD54" i="39"/>
  <c r="BD55" i="39"/>
  <c r="BD119" i="39" s="1"/>
  <c r="BD56" i="39"/>
  <c r="BD57" i="39"/>
  <c r="BD121" i="39" s="1"/>
  <c r="BE121" i="39" s="1"/>
  <c r="BD60" i="39"/>
  <c r="BD123" i="39" s="1"/>
  <c r="BD61" i="39"/>
  <c r="BD124" i="39" s="1"/>
  <c r="BD62" i="39"/>
  <c r="BD63" i="39"/>
  <c r="BD64" i="39"/>
  <c r="BD127" i="39" s="1"/>
  <c r="BD65" i="39"/>
  <c r="BD128" i="39" s="1"/>
  <c r="BD66" i="39"/>
  <c r="BD129" i="39" s="1"/>
  <c r="BD67" i="39"/>
  <c r="BD130" i="39" s="1"/>
  <c r="BD68" i="39"/>
  <c r="BD131" i="39" s="1"/>
  <c r="BD69" i="39"/>
  <c r="BD70" i="39"/>
  <c r="BD71" i="39"/>
  <c r="BD134" i="39" s="1"/>
  <c r="BD72" i="39"/>
  <c r="BD135" i="39" s="1"/>
  <c r="BD73" i="39"/>
  <c r="BD136" i="39" s="1"/>
  <c r="BD74" i="39"/>
  <c r="BD82" i="39"/>
  <c r="BD87" i="39"/>
  <c r="BD88" i="39"/>
  <c r="BD96" i="39"/>
  <c r="BD100" i="39"/>
  <c r="BD101" i="39"/>
  <c r="BD107" i="39"/>
  <c r="BD112" i="39"/>
  <c r="BD113" i="39"/>
  <c r="BD118" i="39"/>
  <c r="BD120" i="39"/>
  <c r="BD125" i="39"/>
  <c r="BD126" i="39"/>
  <c r="BD132" i="39"/>
  <c r="BD133" i="39"/>
  <c r="BD137" i="39"/>
  <c r="BD138" i="39"/>
  <c r="BD139" i="39"/>
  <c r="BD140" i="39"/>
  <c r="BD141" i="39"/>
  <c r="BD142" i="39"/>
  <c r="BD143" i="39"/>
  <c r="BD144" i="39"/>
  <c r="BD145" i="39"/>
  <c r="BD146" i="39"/>
  <c r="BD147" i="39"/>
  <c r="DG642" i="39"/>
  <c r="DG643" i="39"/>
  <c r="DF655" i="39" s="1"/>
  <c r="DG644" i="39"/>
  <c r="DF656" i="39" s="1"/>
  <c r="DG645" i="39"/>
  <c r="DF657" i="39" s="1"/>
  <c r="DG646" i="39"/>
  <c r="DF658" i="39" s="1"/>
  <c r="DG647" i="39"/>
  <c r="DF659" i="39" s="1"/>
  <c r="DG648" i="39"/>
  <c r="DF660" i="39" s="1"/>
  <c r="DG649" i="39"/>
  <c r="DF661" i="39" s="1"/>
  <c r="DG650" i="39"/>
  <c r="DF662" i="39" s="1"/>
  <c r="DG651" i="39"/>
  <c r="DF663" i="39" s="1"/>
  <c r="DF690" i="39"/>
  <c r="DF725" i="39"/>
  <c r="DF744" i="39"/>
  <c r="DF764" i="39"/>
  <c r="DG767" i="39"/>
  <c r="DG768" i="39"/>
  <c r="DG769" i="39"/>
  <c r="DG770" i="39"/>
  <c r="DF772" i="39"/>
  <c r="DF778" i="39"/>
  <c r="DF713" i="39"/>
  <c r="DI744" i="39"/>
  <c r="DI778" i="39"/>
  <c r="DK744" i="39"/>
  <c r="DK778" i="39"/>
  <c r="DM744" i="39"/>
  <c r="DM778" i="39"/>
  <c r="DO744" i="39"/>
  <c r="DO778" i="39"/>
  <c r="DQ744" i="39"/>
  <c r="DQ778" i="39"/>
  <c r="C250" i="42"/>
  <c r="C249" i="42"/>
  <c r="C248" i="42"/>
  <c r="C247" i="42"/>
  <c r="C246" i="42"/>
  <c r="C245" i="42"/>
  <c r="C244" i="42"/>
  <c r="H283" i="42"/>
  <c r="H276" i="42"/>
  <c r="G213" i="42"/>
  <c r="G214" i="42"/>
  <c r="G215" i="42"/>
  <c r="G216" i="42"/>
  <c r="G217" i="42"/>
  <c r="G218" i="42"/>
  <c r="G219" i="42"/>
  <c r="G220" i="42"/>
  <c r="G221" i="42"/>
  <c r="G222" i="42"/>
  <c r="G223" i="42"/>
  <c r="G212" i="42"/>
  <c r="F213" i="42"/>
  <c r="F214" i="42"/>
  <c r="F215" i="42"/>
  <c r="F216" i="42"/>
  <c r="F217" i="42"/>
  <c r="F218" i="42"/>
  <c r="F219" i="42"/>
  <c r="F220" i="42"/>
  <c r="F221" i="42"/>
  <c r="F222" i="42"/>
  <c r="F223" i="42"/>
  <c r="F212" i="42"/>
  <c r="E213" i="42"/>
  <c r="E214" i="42"/>
  <c r="E215" i="42"/>
  <c r="E216" i="42"/>
  <c r="E217" i="42"/>
  <c r="E218" i="42"/>
  <c r="E219" i="42"/>
  <c r="E220" i="42"/>
  <c r="E221" i="42"/>
  <c r="E222" i="42"/>
  <c r="E223" i="42"/>
  <c r="E212" i="42"/>
  <c r="D213" i="42"/>
  <c r="D214" i="42"/>
  <c r="D215" i="42"/>
  <c r="D216" i="42"/>
  <c r="D217" i="42"/>
  <c r="D218" i="42"/>
  <c r="D219" i="42"/>
  <c r="D220" i="42"/>
  <c r="D221" i="42"/>
  <c r="D222" i="42"/>
  <c r="D223" i="42"/>
  <c r="D212" i="42"/>
  <c r="C213" i="42"/>
  <c r="C214" i="42"/>
  <c r="C215" i="42"/>
  <c r="C216" i="42"/>
  <c r="C217" i="42"/>
  <c r="C218" i="42"/>
  <c r="C219" i="42"/>
  <c r="C220" i="42"/>
  <c r="C221" i="42"/>
  <c r="C222" i="42"/>
  <c r="C223" i="42"/>
  <c r="C212" i="42"/>
  <c r="B213" i="42"/>
  <c r="B214" i="42"/>
  <c r="B215" i="42"/>
  <c r="B216" i="42"/>
  <c r="B217" i="42"/>
  <c r="B218" i="42"/>
  <c r="B219" i="42"/>
  <c r="B220" i="42"/>
  <c r="B221" i="42"/>
  <c r="B222" i="42"/>
  <c r="B223" i="42"/>
  <c r="B212" i="42"/>
  <c r="G207" i="42"/>
  <c r="F207" i="42"/>
  <c r="E207" i="42"/>
  <c r="D207" i="42"/>
  <c r="C207" i="42"/>
  <c r="G206" i="42"/>
  <c r="F206" i="42"/>
  <c r="E206" i="42"/>
  <c r="D206" i="42"/>
  <c r="C206" i="42"/>
  <c r="G202" i="42"/>
  <c r="F202" i="42"/>
  <c r="E202" i="42"/>
  <c r="D202" i="42"/>
  <c r="C202" i="42"/>
  <c r="G201" i="42"/>
  <c r="F201" i="42"/>
  <c r="E201" i="42"/>
  <c r="D201" i="42"/>
  <c r="C201" i="42"/>
  <c r="G200" i="42"/>
  <c r="F200" i="42"/>
  <c r="E200" i="42"/>
  <c r="D200" i="42"/>
  <c r="C200" i="42"/>
  <c r="H277" i="42"/>
  <c r="F284" i="42"/>
  <c r="F288" i="42"/>
  <c r="H273" i="42"/>
  <c r="H280" i="42"/>
  <c r="H278" i="42"/>
  <c r="E284" i="42"/>
  <c r="E288" i="42"/>
  <c r="H282" i="42"/>
  <c r="H274" i="42"/>
  <c r="H281" i="42"/>
  <c r="D284" i="42"/>
  <c r="C284" i="42"/>
  <c r="H272" i="42"/>
  <c r="H267" i="42"/>
  <c r="H266" i="42"/>
  <c r="H261" i="42"/>
  <c r="H260" i="42"/>
  <c r="G284" i="42"/>
  <c r="H275" i="42"/>
  <c r="C190" i="42"/>
  <c r="C189" i="42"/>
  <c r="C188" i="42"/>
  <c r="C187" i="42"/>
  <c r="C186" i="42"/>
  <c r="C185" i="42"/>
  <c r="C184" i="42"/>
  <c r="H223" i="42"/>
  <c r="H222" i="42"/>
  <c r="H221" i="42"/>
  <c r="H220" i="42"/>
  <c r="H219" i="42"/>
  <c r="H218" i="42"/>
  <c r="F224" i="42"/>
  <c r="H217" i="42"/>
  <c r="H216" i="42"/>
  <c r="H215" i="42"/>
  <c r="H214" i="42"/>
  <c r="H213" i="42"/>
  <c r="G224" i="42"/>
  <c r="E224" i="42"/>
  <c r="H212" i="42"/>
  <c r="H207" i="42"/>
  <c r="H206" i="42"/>
  <c r="H202" i="42"/>
  <c r="H201" i="42"/>
  <c r="H200" i="42"/>
  <c r="G153" i="42"/>
  <c r="G154" i="42"/>
  <c r="G152" i="42"/>
  <c r="G155" i="42"/>
  <c r="G156" i="42"/>
  <c r="G157" i="42"/>
  <c r="G158" i="42"/>
  <c r="G159" i="42"/>
  <c r="G160" i="42"/>
  <c r="G161" i="42"/>
  <c r="G162" i="42"/>
  <c r="G163" i="42"/>
  <c r="G164" i="42"/>
  <c r="F153" i="42"/>
  <c r="F154" i="42"/>
  <c r="F155" i="42"/>
  <c r="F156" i="42"/>
  <c r="F157" i="42"/>
  <c r="F158" i="42"/>
  <c r="F159" i="42"/>
  <c r="F152" i="42"/>
  <c r="F160" i="42"/>
  <c r="F161" i="42"/>
  <c r="F162" i="42"/>
  <c r="F163" i="42"/>
  <c r="F164" i="42"/>
  <c r="E153" i="42"/>
  <c r="E154" i="42"/>
  <c r="E155" i="42"/>
  <c r="E156" i="42"/>
  <c r="E157" i="42"/>
  <c r="E158" i="42"/>
  <c r="E159" i="42"/>
  <c r="E160" i="42"/>
  <c r="E161" i="42"/>
  <c r="E162" i="42"/>
  <c r="E163" i="42"/>
  <c r="E152" i="42"/>
  <c r="D153" i="42"/>
  <c r="D152" i="42"/>
  <c r="D154" i="42"/>
  <c r="D155" i="42"/>
  <c r="D156" i="42"/>
  <c r="D157" i="42"/>
  <c r="D158" i="42"/>
  <c r="D159" i="42"/>
  <c r="D160" i="42"/>
  <c r="D161" i="42"/>
  <c r="D162" i="42"/>
  <c r="D163" i="42"/>
  <c r="D164" i="42"/>
  <c r="C156" i="42"/>
  <c r="H156" i="42"/>
  <c r="C158" i="42"/>
  <c r="H158" i="42"/>
  <c r="C153" i="42"/>
  <c r="C154" i="42"/>
  <c r="C155" i="42"/>
  <c r="C157" i="42"/>
  <c r="C159" i="42"/>
  <c r="C160" i="42"/>
  <c r="C161" i="42"/>
  <c r="C162" i="42"/>
  <c r="C163" i="42"/>
  <c r="C152" i="42"/>
  <c r="B153" i="42"/>
  <c r="B154" i="42"/>
  <c r="B155" i="42"/>
  <c r="B156" i="42"/>
  <c r="B157" i="42"/>
  <c r="B158" i="42"/>
  <c r="B159" i="42"/>
  <c r="B160" i="42"/>
  <c r="B161" i="42"/>
  <c r="B162" i="42"/>
  <c r="B163" i="42"/>
  <c r="B152" i="42"/>
  <c r="G147" i="42"/>
  <c r="F147" i="42"/>
  <c r="E147" i="42"/>
  <c r="D147" i="42"/>
  <c r="C147" i="42"/>
  <c r="G146" i="42"/>
  <c r="F146" i="42"/>
  <c r="E146" i="42"/>
  <c r="D146" i="42"/>
  <c r="C146" i="42"/>
  <c r="G142" i="42"/>
  <c r="F142" i="42"/>
  <c r="E142" i="42"/>
  <c r="D142" i="42"/>
  <c r="C142" i="42"/>
  <c r="G141" i="42"/>
  <c r="F141" i="42"/>
  <c r="E141" i="42"/>
  <c r="D141" i="42"/>
  <c r="C141" i="42"/>
  <c r="G140" i="42"/>
  <c r="F140" i="42"/>
  <c r="E140" i="42"/>
  <c r="D140" i="42"/>
  <c r="C140" i="42"/>
  <c r="C9" i="42"/>
  <c r="C130" i="42"/>
  <c r="C129" i="42"/>
  <c r="C128" i="42"/>
  <c r="C127" i="42"/>
  <c r="C126" i="42"/>
  <c r="C125" i="42"/>
  <c r="C124" i="42"/>
  <c r="H163" i="42"/>
  <c r="H155" i="42"/>
  <c r="G93" i="42"/>
  <c r="G94" i="42"/>
  <c r="G95" i="42"/>
  <c r="G96" i="42"/>
  <c r="G97" i="42"/>
  <c r="G98" i="42"/>
  <c r="G99" i="42"/>
  <c r="G100" i="42"/>
  <c r="G101" i="42"/>
  <c r="G102" i="42"/>
  <c r="G103" i="42"/>
  <c r="F93" i="42"/>
  <c r="F94" i="42"/>
  <c r="F95" i="42"/>
  <c r="F96" i="42"/>
  <c r="F97" i="42"/>
  <c r="F98" i="42"/>
  <c r="F99" i="42"/>
  <c r="F100" i="42"/>
  <c r="F101" i="42"/>
  <c r="F102" i="42"/>
  <c r="F103" i="42"/>
  <c r="E93" i="42"/>
  <c r="E94" i="42"/>
  <c r="E95" i="42"/>
  <c r="E96" i="42"/>
  <c r="E97" i="42"/>
  <c r="E98" i="42"/>
  <c r="E99" i="42"/>
  <c r="E100" i="42"/>
  <c r="E101" i="42"/>
  <c r="E102" i="42"/>
  <c r="E103" i="42"/>
  <c r="D93" i="42"/>
  <c r="D94" i="42"/>
  <c r="D95" i="42"/>
  <c r="D96" i="42"/>
  <c r="D97" i="42"/>
  <c r="D98" i="42"/>
  <c r="D99" i="42"/>
  <c r="D100" i="42"/>
  <c r="D101" i="42"/>
  <c r="D102" i="42"/>
  <c r="D103" i="42"/>
  <c r="C93" i="42"/>
  <c r="C94" i="42"/>
  <c r="C95" i="42"/>
  <c r="C96" i="42"/>
  <c r="C97" i="42"/>
  <c r="C98" i="42"/>
  <c r="C99" i="42"/>
  <c r="C100" i="42"/>
  <c r="C101" i="42"/>
  <c r="C102" i="42"/>
  <c r="C103" i="42"/>
  <c r="G92" i="42"/>
  <c r="F92" i="42"/>
  <c r="E92" i="42"/>
  <c r="D92" i="42"/>
  <c r="C92" i="42"/>
  <c r="B93" i="42"/>
  <c r="B94" i="42"/>
  <c r="B95" i="42"/>
  <c r="B96" i="42"/>
  <c r="B97" i="42"/>
  <c r="B98" i="42"/>
  <c r="B99" i="42"/>
  <c r="B100" i="42"/>
  <c r="B101" i="42"/>
  <c r="B102" i="42"/>
  <c r="B103" i="42"/>
  <c r="B92" i="42"/>
  <c r="G87" i="42"/>
  <c r="F87" i="42"/>
  <c r="E87" i="42"/>
  <c r="D87" i="42"/>
  <c r="C87" i="42"/>
  <c r="G86" i="42"/>
  <c r="F86" i="42"/>
  <c r="E86" i="42"/>
  <c r="D86" i="42"/>
  <c r="C86" i="42"/>
  <c r="G82" i="42"/>
  <c r="F82" i="42"/>
  <c r="E82" i="42"/>
  <c r="D82" i="42"/>
  <c r="C82" i="42"/>
  <c r="G81" i="42"/>
  <c r="F81" i="42"/>
  <c r="E81" i="42"/>
  <c r="D81" i="42"/>
  <c r="C81" i="42"/>
  <c r="G80" i="42"/>
  <c r="F80" i="42"/>
  <c r="E80" i="42"/>
  <c r="D80" i="42"/>
  <c r="C80" i="42"/>
  <c r="C70" i="42"/>
  <c r="C69" i="42"/>
  <c r="C68" i="42"/>
  <c r="C67" i="42"/>
  <c r="C66" i="42"/>
  <c r="C65" i="42"/>
  <c r="C64" i="42"/>
  <c r="H284" i="42"/>
  <c r="G288" i="42"/>
  <c r="H224" i="42"/>
  <c r="C224" i="42"/>
  <c r="D224" i="42"/>
  <c r="H159" i="42"/>
  <c r="E164" i="42"/>
  <c r="H162" i="42"/>
  <c r="H161" i="42"/>
  <c r="H153" i="42"/>
  <c r="H154" i="42"/>
  <c r="H160" i="42"/>
  <c r="C164" i="42"/>
  <c r="H147" i="42"/>
  <c r="H146" i="42"/>
  <c r="H142" i="42"/>
  <c r="H141" i="42"/>
  <c r="H140" i="42"/>
  <c r="H152" i="42"/>
  <c r="H157" i="42"/>
  <c r="H103" i="42"/>
  <c r="H102" i="42"/>
  <c r="H101" i="42"/>
  <c r="H100" i="42"/>
  <c r="H99" i="42"/>
  <c r="H98" i="42"/>
  <c r="G104" i="42"/>
  <c r="H96" i="42"/>
  <c r="H95" i="42"/>
  <c r="H94" i="42"/>
  <c r="H93" i="42"/>
  <c r="F104" i="42"/>
  <c r="E104" i="42"/>
  <c r="D104" i="42"/>
  <c r="H92" i="42"/>
  <c r="H87" i="42"/>
  <c r="H86" i="42"/>
  <c r="H82" i="42"/>
  <c r="H81" i="42"/>
  <c r="H80" i="42"/>
  <c r="H164" i="42"/>
  <c r="H97" i="42"/>
  <c r="H104" i="42"/>
  <c r="C104" i="42"/>
  <c r="BO643" i="39"/>
  <c r="BO644" i="39"/>
  <c r="BO645" i="39"/>
  <c r="BO646" i="39"/>
  <c r="BO647" i="39"/>
  <c r="BO648" i="39"/>
  <c r="BO649" i="39"/>
  <c r="BO650" i="39"/>
  <c r="BO651" i="39"/>
  <c r="BO642" i="39"/>
  <c r="BM643" i="39"/>
  <c r="BM644" i="39"/>
  <c r="BM645" i="39"/>
  <c r="BM646" i="39"/>
  <c r="BM647" i="39"/>
  <c r="BM648" i="39"/>
  <c r="BM649" i="39"/>
  <c r="BM650" i="39"/>
  <c r="BM651" i="39"/>
  <c r="BM642" i="39"/>
  <c r="BK643" i="39"/>
  <c r="BK644" i="39"/>
  <c r="BK645" i="39"/>
  <c r="BK646" i="39"/>
  <c r="BK647" i="39"/>
  <c r="BK648" i="39"/>
  <c r="BK649" i="39"/>
  <c r="BK650" i="39"/>
  <c r="BK651" i="39"/>
  <c r="BK642" i="39"/>
  <c r="BI643" i="39"/>
  <c r="BI644" i="39"/>
  <c r="BI645" i="39"/>
  <c r="BI646" i="39"/>
  <c r="BI648" i="39"/>
  <c r="BI649" i="39"/>
  <c r="BI650" i="39"/>
  <c r="BI651" i="39"/>
  <c r="BI642" i="39"/>
  <c r="BG643" i="39"/>
  <c r="BG644" i="39"/>
  <c r="BG645" i="39"/>
  <c r="BG646" i="39"/>
  <c r="BG648" i="39"/>
  <c r="BG649" i="39"/>
  <c r="BG650" i="39"/>
  <c r="BG651" i="39"/>
  <c r="BG642" i="39"/>
  <c r="BD643" i="39"/>
  <c r="BD644" i="39"/>
  <c r="BD645" i="39"/>
  <c r="BD646" i="39"/>
  <c r="BD647" i="39"/>
  <c r="BD648" i="39"/>
  <c r="BD649" i="39"/>
  <c r="BD650" i="39"/>
  <c r="BD651" i="39"/>
  <c r="BD642" i="39"/>
  <c r="BB643" i="39"/>
  <c r="BB644" i="39"/>
  <c r="BB645" i="39"/>
  <c r="BB646" i="39"/>
  <c r="BB647" i="39"/>
  <c r="BB648" i="39"/>
  <c r="BB649" i="39"/>
  <c r="BB650" i="39"/>
  <c r="BB651" i="39"/>
  <c r="BB642" i="39"/>
  <c r="AZ643" i="39"/>
  <c r="AZ644" i="39"/>
  <c r="AZ645" i="39"/>
  <c r="AZ646" i="39"/>
  <c r="AZ647" i="39"/>
  <c r="AZ648" i="39"/>
  <c r="AZ649" i="39"/>
  <c r="AZ650" i="39"/>
  <c r="AZ651" i="39"/>
  <c r="AZ642" i="39"/>
  <c r="AX643" i="39"/>
  <c r="AX644" i="39"/>
  <c r="AX645" i="39"/>
  <c r="AX646" i="39"/>
  <c r="AX647" i="39"/>
  <c r="AX648" i="39"/>
  <c r="AX649" i="39"/>
  <c r="AX650" i="39"/>
  <c r="AX651" i="39"/>
  <c r="AX642" i="39"/>
  <c r="AV643" i="39"/>
  <c r="AV644" i="39"/>
  <c r="AV645" i="39"/>
  <c r="AV646" i="39"/>
  <c r="AV648" i="39"/>
  <c r="AV649" i="39"/>
  <c r="AV650" i="39"/>
  <c r="AV651" i="39"/>
  <c r="AV642" i="39"/>
  <c r="AS643" i="39"/>
  <c r="AS644" i="39"/>
  <c r="AS645" i="39"/>
  <c r="AS646" i="39"/>
  <c r="AS648" i="39"/>
  <c r="AS649" i="39"/>
  <c r="AS650" i="39"/>
  <c r="AS651" i="39"/>
  <c r="AS642" i="39"/>
  <c r="AQ643" i="39"/>
  <c r="AQ644" i="39"/>
  <c r="AQ645" i="39"/>
  <c r="AQ646" i="39"/>
  <c r="AQ647" i="39"/>
  <c r="AQ648" i="39"/>
  <c r="AQ649" i="39"/>
  <c r="AQ650" i="39"/>
  <c r="AQ651" i="39"/>
  <c r="AQ642" i="39"/>
  <c r="AO643" i="39"/>
  <c r="AO644" i="39"/>
  <c r="AO645" i="39"/>
  <c r="AO646" i="39"/>
  <c r="AO647" i="39"/>
  <c r="AO648" i="39"/>
  <c r="AO649" i="39"/>
  <c r="AO650" i="39"/>
  <c r="AO651" i="39"/>
  <c r="AO642" i="39"/>
  <c r="AM643" i="39"/>
  <c r="AM644" i="39"/>
  <c r="AM645" i="39"/>
  <c r="AM646" i="39"/>
  <c r="AM647" i="39"/>
  <c r="AM648" i="39"/>
  <c r="AM649" i="39"/>
  <c r="AM650" i="39"/>
  <c r="AM651" i="39"/>
  <c r="AM642" i="39"/>
  <c r="AK643" i="39"/>
  <c r="AK644" i="39"/>
  <c r="AK645" i="39"/>
  <c r="AK646" i="39"/>
  <c r="AK647" i="39"/>
  <c r="AK648" i="39"/>
  <c r="AK649" i="39"/>
  <c r="AK650" i="39"/>
  <c r="AK651" i="39"/>
  <c r="AK642" i="39"/>
  <c r="AH643" i="39"/>
  <c r="AH644" i="39"/>
  <c r="AH645" i="39"/>
  <c r="AH646" i="39"/>
  <c r="AH648" i="39"/>
  <c r="AH649" i="39"/>
  <c r="AH650" i="39"/>
  <c r="AH651" i="39"/>
  <c r="AH642" i="39"/>
  <c r="AF643" i="39"/>
  <c r="AF644" i="39"/>
  <c r="AF645" i="39"/>
  <c r="AF646" i="39"/>
  <c r="AF648" i="39"/>
  <c r="AF649" i="39"/>
  <c r="AF650" i="39"/>
  <c r="AF651" i="39"/>
  <c r="AF642" i="39"/>
  <c r="AD643" i="39"/>
  <c r="AD644" i="39"/>
  <c r="AD645" i="39"/>
  <c r="AD646" i="39"/>
  <c r="AD647" i="39"/>
  <c r="AD648" i="39"/>
  <c r="AD649" i="39"/>
  <c r="AD650" i="39"/>
  <c r="AD651" i="39"/>
  <c r="AD642" i="39"/>
  <c r="Q643" i="39"/>
  <c r="Q644" i="39"/>
  <c r="Q645" i="39"/>
  <c r="Q646" i="39"/>
  <c r="Q647" i="39"/>
  <c r="Q648" i="39"/>
  <c r="Q649" i="39"/>
  <c r="Q650" i="39"/>
  <c r="Q651" i="39"/>
  <c r="Q642" i="39"/>
  <c r="AB643" i="39"/>
  <c r="AB644" i="39"/>
  <c r="AB645" i="39"/>
  <c r="AB646" i="39"/>
  <c r="AB647" i="39"/>
  <c r="AB648" i="39"/>
  <c r="AB649" i="39"/>
  <c r="AB650" i="39"/>
  <c r="AB651" i="39"/>
  <c r="AB642" i="39"/>
  <c r="Z643" i="39"/>
  <c r="Z644" i="39"/>
  <c r="Z645" i="39"/>
  <c r="Z646" i="39"/>
  <c r="Z647" i="39"/>
  <c r="Z648" i="39"/>
  <c r="Z649" i="39"/>
  <c r="Z650" i="39"/>
  <c r="Z651" i="39"/>
  <c r="Z642" i="39"/>
  <c r="W643" i="39"/>
  <c r="W644" i="39"/>
  <c r="W645" i="39"/>
  <c r="W646" i="39"/>
  <c r="W648" i="39"/>
  <c r="W649" i="39"/>
  <c r="W650" i="39"/>
  <c r="W651" i="39"/>
  <c r="W642" i="39"/>
  <c r="U643" i="39"/>
  <c r="U644" i="39"/>
  <c r="U645" i="39"/>
  <c r="U646" i="39"/>
  <c r="U648" i="39"/>
  <c r="U649" i="39"/>
  <c r="U650" i="39"/>
  <c r="U651" i="39"/>
  <c r="U642" i="39"/>
  <c r="S643" i="39"/>
  <c r="S644" i="39"/>
  <c r="S645" i="39"/>
  <c r="S646" i="39"/>
  <c r="S647" i="39"/>
  <c r="S648" i="39"/>
  <c r="S649" i="39"/>
  <c r="S650" i="39"/>
  <c r="S651" i="39"/>
  <c r="S642" i="39"/>
  <c r="O643" i="39"/>
  <c r="O644" i="39"/>
  <c r="O645" i="39"/>
  <c r="O646" i="39"/>
  <c r="O647" i="39"/>
  <c r="O648" i="39"/>
  <c r="O649" i="39"/>
  <c r="O650" i="39"/>
  <c r="O651" i="39"/>
  <c r="O642" i="39"/>
  <c r="M617" i="39"/>
  <c r="L439" i="38"/>
  <c r="M439" i="38"/>
  <c r="L440" i="38"/>
  <c r="M440" i="38"/>
  <c r="L441" i="38"/>
  <c r="M441" i="38"/>
  <c r="L442" i="38"/>
  <c r="M442" i="38"/>
  <c r="L443" i="38"/>
  <c r="M443" i="38"/>
  <c r="L444" i="38"/>
  <c r="AO444" i="38" s="1"/>
  <c r="M444" i="38"/>
  <c r="L438" i="38"/>
  <c r="M438" i="38"/>
  <c r="BM438" i="38" s="1"/>
  <c r="L32" i="38"/>
  <c r="M32" i="38"/>
  <c r="BG32" i="38" s="1"/>
  <c r="L33" i="38"/>
  <c r="M33" i="38"/>
  <c r="L34" i="38"/>
  <c r="M34" i="38"/>
  <c r="L35" i="38"/>
  <c r="M35" i="38"/>
  <c r="L36" i="38"/>
  <c r="BK36" i="38" s="1"/>
  <c r="M36" i="38"/>
  <c r="L37" i="38"/>
  <c r="M37" i="38"/>
  <c r="Q37" i="38" s="1"/>
  <c r="L38" i="38"/>
  <c r="M38" i="38"/>
  <c r="BM38" i="38" s="1"/>
  <c r="L39" i="38"/>
  <c r="M39" i="38"/>
  <c r="L40" i="38"/>
  <c r="M40" i="38"/>
  <c r="BO40" i="38" s="1"/>
  <c r="L41" i="38"/>
  <c r="M41" i="38"/>
  <c r="BK41" i="38" s="1"/>
  <c r="L42" i="38"/>
  <c r="BM42" i="38" s="1"/>
  <c r="M42" i="38"/>
  <c r="L43" i="38"/>
  <c r="M43" i="38"/>
  <c r="W43" i="38" s="1"/>
  <c r="L44" i="38"/>
  <c r="M44" i="38"/>
  <c r="BM44" i="38" s="1"/>
  <c r="L45" i="38"/>
  <c r="M45" i="38"/>
  <c r="L46" i="38"/>
  <c r="M46" i="38"/>
  <c r="AF46" i="38" s="1"/>
  <c r="L47" i="38"/>
  <c r="M47" i="38"/>
  <c r="L48" i="38"/>
  <c r="AZ48" i="38" s="1"/>
  <c r="M48" i="38"/>
  <c r="L49" i="38"/>
  <c r="M49" i="38"/>
  <c r="Q49" i="38" s="1"/>
  <c r="L50" i="38"/>
  <c r="M50" i="38"/>
  <c r="L51" i="38"/>
  <c r="AV51" i="38" s="1"/>
  <c r="M51" i="38"/>
  <c r="L52" i="38"/>
  <c r="M52" i="38"/>
  <c r="AS52" i="38" s="1"/>
  <c r="L53" i="38"/>
  <c r="M53" i="38"/>
  <c r="L54" i="38"/>
  <c r="AM54" i="38" s="1"/>
  <c r="M54" i="38"/>
  <c r="L55" i="38"/>
  <c r="M55" i="38"/>
  <c r="W55" i="38" s="1"/>
  <c r="L56" i="38"/>
  <c r="M56" i="38"/>
  <c r="L57" i="38"/>
  <c r="AD57" i="38" s="1"/>
  <c r="M57" i="38"/>
  <c r="L60" i="38"/>
  <c r="M60" i="38"/>
  <c r="AS60" i="38" s="1"/>
  <c r="L61" i="38"/>
  <c r="M61" i="38"/>
  <c r="L62" i="38"/>
  <c r="BO62" i="38" s="1"/>
  <c r="M62" i="38"/>
  <c r="AF62" i="38" s="1"/>
  <c r="L63" i="38"/>
  <c r="M63" i="38"/>
  <c r="L64" i="38"/>
  <c r="M64" i="38"/>
  <c r="L65" i="38"/>
  <c r="BM65" i="38" s="1"/>
  <c r="M65" i="38"/>
  <c r="L66" i="38"/>
  <c r="M66" i="38"/>
  <c r="AK66" i="38" s="1"/>
  <c r="L67" i="38"/>
  <c r="M67" i="38"/>
  <c r="L68" i="38"/>
  <c r="M68" i="38"/>
  <c r="AB68" i="38" s="1"/>
  <c r="L69" i="38"/>
  <c r="M69" i="38"/>
  <c r="AB69" i="38" s="1"/>
  <c r="L70" i="38"/>
  <c r="M70" i="38"/>
  <c r="L71" i="38"/>
  <c r="M71" i="38"/>
  <c r="L72" i="38"/>
  <c r="M72" i="38"/>
  <c r="BI72" i="38" s="1"/>
  <c r="L73" i="38"/>
  <c r="M73" i="38"/>
  <c r="AS73" i="38" s="1"/>
  <c r="L74" i="38"/>
  <c r="M74" i="38"/>
  <c r="AF74" i="38" s="1"/>
  <c r="L31" i="38"/>
  <c r="M31" i="38"/>
  <c r="BM31" i="38" s="1"/>
  <c r="L14" i="38"/>
  <c r="M14" i="38"/>
  <c r="AB14" i="38" s="1"/>
  <c r="L15" i="38"/>
  <c r="BM15" i="38" s="1"/>
  <c r="M15" i="38"/>
  <c r="L16" i="38"/>
  <c r="M16" i="38"/>
  <c r="L17" i="38"/>
  <c r="BK17" i="38" s="1"/>
  <c r="M17" i="38"/>
  <c r="L18" i="38"/>
  <c r="BM18" i="38" s="1"/>
  <c r="M18" i="38"/>
  <c r="L19" i="38"/>
  <c r="M19" i="38"/>
  <c r="L20" i="38"/>
  <c r="M20" i="38"/>
  <c r="Z20" i="38" s="1"/>
  <c r="L21" i="38"/>
  <c r="AQ21" i="38" s="1"/>
  <c r="M21" i="38"/>
  <c r="L22" i="38"/>
  <c r="M22" i="38"/>
  <c r="L23" i="38"/>
  <c r="Q23" i="38" s="1"/>
  <c r="M23" i="38"/>
  <c r="L24" i="38"/>
  <c r="BK24" i="38" s="1"/>
  <c r="M24" i="38"/>
  <c r="L25" i="38"/>
  <c r="M25" i="38"/>
  <c r="BM25" i="38" s="1"/>
  <c r="BT25" i="38" s="1"/>
  <c r="L26" i="38"/>
  <c r="M26" i="38"/>
  <c r="AM26" i="38" s="1"/>
  <c r="L27" i="38"/>
  <c r="BD27" i="38" s="1"/>
  <c r="M27" i="38"/>
  <c r="L13" i="38"/>
  <c r="M13" i="38"/>
  <c r="BM33" i="38"/>
  <c r="BM35" i="38"/>
  <c r="BM40" i="38"/>
  <c r="BM41" i="38"/>
  <c r="BM43" i="38"/>
  <c r="BM47" i="38"/>
  <c r="BM52" i="38"/>
  <c r="BM53" i="38"/>
  <c r="BM55" i="38"/>
  <c r="BM61" i="38"/>
  <c r="BM67" i="38"/>
  <c r="BM73" i="38"/>
  <c r="BM17" i="38"/>
  <c r="BK38" i="38"/>
  <c r="BK40" i="38"/>
  <c r="BK43" i="38"/>
  <c r="BK44" i="38"/>
  <c r="BK46" i="38"/>
  <c r="BK49" i="38"/>
  <c r="BK50" i="38"/>
  <c r="BK55" i="38"/>
  <c r="BK56" i="38"/>
  <c r="BK60" i="38"/>
  <c r="BK64" i="38"/>
  <c r="BK66" i="38"/>
  <c r="BK70" i="38"/>
  <c r="BK72" i="38"/>
  <c r="BK16" i="38"/>
  <c r="BK22" i="38"/>
  <c r="BI35" i="38"/>
  <c r="BI38" i="38"/>
  <c r="BI43" i="38"/>
  <c r="BI47" i="38"/>
  <c r="BI49" i="38"/>
  <c r="BI50" i="38"/>
  <c r="BI64" i="38"/>
  <c r="BI69" i="38"/>
  <c r="BI31" i="38"/>
  <c r="BI14" i="38"/>
  <c r="BI15" i="38"/>
  <c r="BI19" i="38"/>
  <c r="BI25" i="38"/>
  <c r="BG35" i="38"/>
  <c r="BG36" i="38"/>
  <c r="BG38" i="38"/>
  <c r="BG40" i="38"/>
  <c r="BG43" i="38"/>
  <c r="BG44" i="38"/>
  <c r="BG49" i="38"/>
  <c r="BG50" i="38"/>
  <c r="BG55" i="38"/>
  <c r="BG56" i="38"/>
  <c r="BG62" i="38"/>
  <c r="BG64" i="38"/>
  <c r="BG69" i="38"/>
  <c r="BG70" i="38"/>
  <c r="BG74" i="38"/>
  <c r="BG16" i="38"/>
  <c r="BG18" i="38"/>
  <c r="BG24" i="38"/>
  <c r="BG25" i="38"/>
  <c r="BG27" i="38"/>
  <c r="BD441" i="38"/>
  <c r="BD443" i="38"/>
  <c r="BD438" i="38"/>
  <c r="BB441" i="38"/>
  <c r="BB438" i="38"/>
  <c r="AZ438" i="38"/>
  <c r="AX441" i="38"/>
  <c r="AX442" i="38"/>
  <c r="AX438" i="38"/>
  <c r="AV441" i="38"/>
  <c r="AV442" i="38"/>
  <c r="AV438" i="38"/>
  <c r="BD35" i="38"/>
  <c r="BD38" i="38"/>
  <c r="BD44" i="38"/>
  <c r="BD46" i="38"/>
  <c r="BD49" i="38"/>
  <c r="BD50" i="38"/>
  <c r="BD52" i="38"/>
  <c r="BD55" i="38"/>
  <c r="BD56" i="38"/>
  <c r="BD60" i="38"/>
  <c r="BD62" i="38"/>
  <c r="BD64" i="38"/>
  <c r="BD67" i="38"/>
  <c r="BD70" i="38"/>
  <c r="BD72" i="38"/>
  <c r="BD14" i="38"/>
  <c r="BD16" i="38"/>
  <c r="BD18" i="38"/>
  <c r="BD19" i="38"/>
  <c r="BD21" i="38"/>
  <c r="BD22" i="38"/>
  <c r="BD24" i="38"/>
  <c r="BB35" i="38"/>
  <c r="BB36" i="38"/>
  <c r="BB38" i="38"/>
  <c r="BB40" i="38"/>
  <c r="BB41" i="38"/>
  <c r="BB43" i="38"/>
  <c r="BB44" i="38"/>
  <c r="BB46" i="38"/>
  <c r="BB47" i="38"/>
  <c r="BB49" i="38"/>
  <c r="BB50" i="38"/>
  <c r="BB53" i="38"/>
  <c r="BB55" i="38"/>
  <c r="BB56" i="38"/>
  <c r="BB60" i="38"/>
  <c r="BB62" i="38"/>
  <c r="BB64" i="38"/>
  <c r="BB67" i="38"/>
  <c r="BB69" i="38"/>
  <c r="BB70" i="38"/>
  <c r="BB72" i="38"/>
  <c r="BB15" i="38"/>
  <c r="BB16" i="38"/>
  <c r="BB18" i="38"/>
  <c r="BB19" i="38"/>
  <c r="BB24" i="38"/>
  <c r="BB25" i="38"/>
  <c r="BB27" i="38"/>
  <c r="BB31" i="38"/>
  <c r="AZ35" i="38"/>
  <c r="AZ36" i="38"/>
  <c r="AZ38" i="38"/>
  <c r="AZ40" i="38"/>
  <c r="AZ41" i="38"/>
  <c r="AZ42" i="38"/>
  <c r="AZ43" i="38"/>
  <c r="AZ44" i="38"/>
  <c r="AZ46" i="38"/>
  <c r="AZ47" i="38"/>
  <c r="AZ49" i="38"/>
  <c r="AZ50" i="38"/>
  <c r="AZ53" i="38"/>
  <c r="AZ55" i="38"/>
  <c r="AZ56" i="38"/>
  <c r="AZ60" i="38"/>
  <c r="AZ62" i="38"/>
  <c r="AZ64" i="38"/>
  <c r="AZ65" i="38"/>
  <c r="AZ67" i="38"/>
  <c r="AZ69" i="38"/>
  <c r="AZ70" i="38"/>
  <c r="AZ31" i="38"/>
  <c r="AZ14" i="38"/>
  <c r="AZ15" i="38"/>
  <c r="AZ16" i="38"/>
  <c r="AZ17" i="38"/>
  <c r="AZ18" i="38"/>
  <c r="AZ19" i="38"/>
  <c r="AZ21" i="38"/>
  <c r="AZ22" i="38"/>
  <c r="AZ24" i="38"/>
  <c r="AX35" i="38"/>
  <c r="AX36" i="38"/>
  <c r="AX38" i="38"/>
  <c r="AX40" i="38"/>
  <c r="AX41" i="38"/>
  <c r="AX43" i="38"/>
  <c r="AX44" i="38"/>
  <c r="AX46" i="38"/>
  <c r="AX47" i="38"/>
  <c r="AX50" i="38"/>
  <c r="AX52" i="38"/>
  <c r="AX53" i="38"/>
  <c r="AX55" i="38"/>
  <c r="AX56" i="38"/>
  <c r="AX60" i="38"/>
  <c r="AX62" i="38"/>
  <c r="AX64" i="38"/>
  <c r="AX67" i="38"/>
  <c r="AX69" i="38"/>
  <c r="AX70" i="38"/>
  <c r="AX73" i="38"/>
  <c r="AX74" i="38"/>
  <c r="AX31" i="38"/>
  <c r="AX15" i="38"/>
  <c r="AX16" i="38"/>
  <c r="AX17" i="38"/>
  <c r="AX18" i="38"/>
  <c r="AX19" i="38"/>
  <c r="AX21" i="38"/>
  <c r="AX25" i="38"/>
  <c r="AX26" i="38"/>
  <c r="AX27" i="38"/>
  <c r="AV35" i="38"/>
  <c r="AV36" i="38"/>
  <c r="AV38" i="38"/>
  <c r="AV40" i="38"/>
  <c r="AV41" i="38"/>
  <c r="AV44" i="38"/>
  <c r="AV46" i="38"/>
  <c r="AV47" i="38"/>
  <c r="AV49" i="38"/>
  <c r="AV50" i="38"/>
  <c r="AV52" i="38"/>
  <c r="AV53" i="38"/>
  <c r="AV55" i="38"/>
  <c r="AV56" i="38"/>
  <c r="AV60" i="38"/>
  <c r="AV64" i="38"/>
  <c r="AV66" i="38"/>
  <c r="AV67" i="38"/>
  <c r="AV69" i="38"/>
  <c r="AV70" i="38"/>
  <c r="AV72" i="38"/>
  <c r="AV74" i="38"/>
  <c r="AV31" i="38"/>
  <c r="AV14" i="38"/>
  <c r="AV15" i="38"/>
  <c r="AV18" i="38"/>
  <c r="AV19" i="38"/>
  <c r="AV21" i="38"/>
  <c r="AV22" i="38"/>
  <c r="AV24" i="38"/>
  <c r="AV25" i="38"/>
  <c r="AV26" i="38"/>
  <c r="AV27" i="38"/>
  <c r="AS440" i="38"/>
  <c r="AS441" i="38"/>
  <c r="AS443" i="38"/>
  <c r="AS438" i="38"/>
  <c r="AQ440" i="38"/>
  <c r="AQ441" i="38"/>
  <c r="AQ442" i="38"/>
  <c r="AQ443" i="38"/>
  <c r="AQ438" i="38"/>
  <c r="AO440" i="38"/>
  <c r="AO441" i="38"/>
  <c r="AO442" i="38"/>
  <c r="AO443" i="38"/>
  <c r="AM440" i="38"/>
  <c r="AM441" i="38"/>
  <c r="AM442" i="38"/>
  <c r="AM443" i="38"/>
  <c r="AM438" i="38"/>
  <c r="AK440" i="38"/>
  <c r="AK441" i="38"/>
  <c r="AK442" i="38"/>
  <c r="AK443" i="38"/>
  <c r="AK444" i="38"/>
  <c r="AS62" i="38"/>
  <c r="AS64" i="38"/>
  <c r="AS66" i="38"/>
  <c r="AS67" i="38"/>
  <c r="AS69" i="38"/>
  <c r="AS70" i="38"/>
  <c r="AS72" i="38"/>
  <c r="AS74" i="38"/>
  <c r="AQ60" i="38"/>
  <c r="AQ64" i="38"/>
  <c r="AQ65" i="38"/>
  <c r="AQ67" i="38"/>
  <c r="AQ69" i="38"/>
  <c r="AQ70" i="38"/>
  <c r="AQ71" i="38"/>
  <c r="AQ72" i="38"/>
  <c r="AQ74" i="38"/>
  <c r="AO60" i="38"/>
  <c r="AO62" i="38"/>
  <c r="AO64" i="38"/>
  <c r="AO66" i="38"/>
  <c r="AO67" i="38"/>
  <c r="AO68" i="38"/>
  <c r="AO69" i="38"/>
  <c r="AO70" i="38"/>
  <c r="AO72" i="38"/>
  <c r="AO74" i="38"/>
  <c r="AM60" i="38"/>
  <c r="AM62" i="38"/>
  <c r="AM63" i="38"/>
  <c r="AM64" i="38"/>
  <c r="AM67" i="38"/>
  <c r="AM69" i="38"/>
  <c r="AM70" i="38"/>
  <c r="AM71" i="38"/>
  <c r="AM72" i="38"/>
  <c r="AM73" i="38"/>
  <c r="AM74" i="38"/>
  <c r="AK62" i="38"/>
  <c r="AK63" i="38"/>
  <c r="AK64" i="38"/>
  <c r="AK65" i="38"/>
  <c r="AK67" i="38"/>
  <c r="AK69" i="38"/>
  <c r="AK70" i="38"/>
  <c r="AK71" i="38"/>
  <c r="AK72" i="38"/>
  <c r="AK74" i="38"/>
  <c r="AK60" i="38"/>
  <c r="AS35" i="38"/>
  <c r="AS36" i="38"/>
  <c r="AS38" i="38"/>
  <c r="AS40" i="38"/>
  <c r="AS41" i="38"/>
  <c r="AS42" i="38"/>
  <c r="AS43" i="38"/>
  <c r="AS44" i="38"/>
  <c r="AS46" i="38"/>
  <c r="AS47" i="38"/>
  <c r="AS49" i="38"/>
  <c r="AS50" i="38"/>
  <c r="AS51" i="38"/>
  <c r="AS53" i="38"/>
  <c r="AS54" i="38"/>
  <c r="AS55" i="38"/>
  <c r="AS56" i="38"/>
  <c r="AS31" i="38"/>
  <c r="AQ33" i="38"/>
  <c r="AQ35" i="38"/>
  <c r="AQ36" i="38"/>
  <c r="AQ38" i="38"/>
  <c r="AQ40" i="38"/>
  <c r="AQ41" i="38"/>
  <c r="AQ44" i="38"/>
  <c r="AQ46" i="38"/>
  <c r="AQ47" i="38"/>
  <c r="AQ49" i="38"/>
  <c r="AQ50" i="38"/>
  <c r="AQ52" i="38"/>
  <c r="AQ53" i="38"/>
  <c r="AQ55" i="38"/>
  <c r="AQ56" i="38"/>
  <c r="AO35" i="38"/>
  <c r="AO36" i="38"/>
  <c r="AO38" i="38"/>
  <c r="AO40" i="38"/>
  <c r="AO41" i="38"/>
  <c r="AO43" i="38"/>
  <c r="AO44" i="38"/>
  <c r="AO45" i="38"/>
  <c r="AO46" i="38"/>
  <c r="AO47" i="38"/>
  <c r="AO50" i="38"/>
  <c r="AO52" i="38"/>
  <c r="AO53" i="38"/>
  <c r="AO55" i="38"/>
  <c r="AO56" i="38"/>
  <c r="AO31" i="38"/>
  <c r="AM33" i="38"/>
  <c r="AM35" i="38"/>
  <c r="AM36" i="38"/>
  <c r="AM38" i="38"/>
  <c r="AM41" i="38"/>
  <c r="AM42" i="38"/>
  <c r="AM43" i="38"/>
  <c r="AM44" i="38"/>
  <c r="AM45" i="38"/>
  <c r="AM46" i="38"/>
  <c r="AM47" i="38"/>
  <c r="AM49" i="38"/>
  <c r="AM50" i="38"/>
  <c r="AM52" i="38"/>
  <c r="AM53" i="38"/>
  <c r="AM56" i="38"/>
  <c r="AM57" i="38"/>
  <c r="AM31" i="38"/>
  <c r="AK35" i="38"/>
  <c r="AK36" i="38"/>
  <c r="AK38" i="38"/>
  <c r="AK39" i="38"/>
  <c r="AK40" i="38"/>
  <c r="AK41" i="38"/>
  <c r="AK44" i="38"/>
  <c r="AK45" i="38"/>
  <c r="AK46" i="38"/>
  <c r="AK47" i="38"/>
  <c r="AK48" i="38"/>
  <c r="AK49" i="38"/>
  <c r="AK50" i="38"/>
  <c r="AK51" i="38"/>
  <c r="AK52" i="38"/>
  <c r="AK53" i="38"/>
  <c r="AK56" i="38"/>
  <c r="AK31" i="38"/>
  <c r="AS14" i="38"/>
  <c r="AS15" i="38"/>
  <c r="AS16" i="38"/>
  <c r="AS17" i="38"/>
  <c r="AS18" i="38"/>
  <c r="AS19" i="38"/>
  <c r="AS20" i="38"/>
  <c r="AS21" i="38"/>
  <c r="AS25" i="38"/>
  <c r="AS26" i="38"/>
  <c r="AS27" i="38"/>
  <c r="AS13" i="38"/>
  <c r="AQ14" i="38"/>
  <c r="AQ15" i="38"/>
  <c r="AQ16" i="38"/>
  <c r="AQ17" i="38"/>
  <c r="AQ18" i="38"/>
  <c r="AQ19" i="38"/>
  <c r="AQ24" i="38"/>
  <c r="AQ25" i="38"/>
  <c r="AQ26" i="38"/>
  <c r="AQ27" i="38"/>
  <c r="AO14" i="38"/>
  <c r="AO15" i="38"/>
  <c r="AO16" i="38"/>
  <c r="AO17" i="38"/>
  <c r="AO18" i="38"/>
  <c r="AO19" i="38"/>
  <c r="AO24" i="38"/>
  <c r="AO25" i="38"/>
  <c r="AO26" i="38"/>
  <c r="AO27" i="38"/>
  <c r="AM14" i="38"/>
  <c r="AM15" i="38"/>
  <c r="AM16" i="38"/>
  <c r="AM17" i="38"/>
  <c r="AM18" i="38"/>
  <c r="AM19" i="38"/>
  <c r="AM24" i="38"/>
  <c r="AM25" i="38"/>
  <c r="AM13" i="38"/>
  <c r="AK14" i="38"/>
  <c r="AK15" i="38"/>
  <c r="AK16" i="38"/>
  <c r="AK17" i="38"/>
  <c r="AK18" i="38"/>
  <c r="AK22" i="38"/>
  <c r="AK24" i="38"/>
  <c r="AK25" i="38"/>
  <c r="AK26" i="38"/>
  <c r="AK13" i="38"/>
  <c r="AH440" i="38"/>
  <c r="AH441" i="38"/>
  <c r="AH442" i="38"/>
  <c r="AH443" i="38"/>
  <c r="AF441" i="38"/>
  <c r="AF442" i="38"/>
  <c r="AF443" i="38"/>
  <c r="AF438" i="38"/>
  <c r="AD440" i="38"/>
  <c r="AD441" i="38"/>
  <c r="AD442" i="38"/>
  <c r="AD443" i="38"/>
  <c r="AD438" i="38"/>
  <c r="AB440" i="38"/>
  <c r="AB443" i="38"/>
  <c r="AB438" i="38"/>
  <c r="Z440" i="38"/>
  <c r="Z441" i="38"/>
  <c r="Z442" i="38"/>
  <c r="Z443" i="38"/>
  <c r="Z438" i="38"/>
  <c r="AH61" i="38"/>
  <c r="AH62" i="38"/>
  <c r="AH63" i="38"/>
  <c r="AH64" i="38"/>
  <c r="AH65" i="38"/>
  <c r="AH66" i="38"/>
  <c r="AH67" i="38"/>
  <c r="AH68" i="38"/>
  <c r="AH69" i="38"/>
  <c r="AH70" i="38"/>
  <c r="AH71" i="38"/>
  <c r="AH72" i="38"/>
  <c r="AH73" i="38"/>
  <c r="AH74" i="38"/>
  <c r="AH60" i="38"/>
  <c r="AF61" i="38"/>
  <c r="AF63" i="38"/>
  <c r="AF64" i="38"/>
  <c r="AF65" i="38"/>
  <c r="AF66" i="38"/>
  <c r="AF67" i="38"/>
  <c r="AF68" i="38"/>
  <c r="AF69" i="38"/>
  <c r="AF70" i="38"/>
  <c r="AF71" i="38"/>
  <c r="AF72" i="38"/>
  <c r="AF73" i="38"/>
  <c r="AF60" i="38"/>
  <c r="AD61" i="38"/>
  <c r="AD62" i="38"/>
  <c r="AD63" i="38"/>
  <c r="AD64" i="38"/>
  <c r="AD65" i="38"/>
  <c r="AD66" i="38"/>
  <c r="AD67" i="38"/>
  <c r="AD69" i="38"/>
  <c r="AD70" i="38"/>
  <c r="AD71" i="38"/>
  <c r="AD73" i="38"/>
  <c r="AD74" i="38"/>
  <c r="AD60" i="38"/>
  <c r="AB61" i="38"/>
  <c r="AB62" i="38"/>
  <c r="AB63" i="38"/>
  <c r="AB64" i="38"/>
  <c r="AB65" i="38"/>
  <c r="AB66" i="38"/>
  <c r="AB67" i="38"/>
  <c r="AB70" i="38"/>
  <c r="AB71" i="38"/>
  <c r="AB72" i="38"/>
  <c r="AB73" i="38"/>
  <c r="AB74" i="38"/>
  <c r="AB60" i="38"/>
  <c r="Z61" i="38"/>
  <c r="Z62" i="38"/>
  <c r="Z63" i="38"/>
  <c r="Z64" i="38"/>
  <c r="Z65" i="38"/>
  <c r="Z67" i="38"/>
  <c r="Z68" i="38"/>
  <c r="Z69" i="38"/>
  <c r="Z70" i="38"/>
  <c r="Z71" i="38"/>
  <c r="Z72" i="38"/>
  <c r="Z73" i="38"/>
  <c r="Z74" i="38"/>
  <c r="Z60" i="38"/>
  <c r="AH33" i="38"/>
  <c r="AH35" i="38"/>
  <c r="AH38" i="38"/>
  <c r="AH39" i="38"/>
  <c r="AH40" i="38"/>
  <c r="AH41" i="38"/>
  <c r="AH42" i="38"/>
  <c r="AH43" i="38"/>
  <c r="AH44" i="38"/>
  <c r="AH45" i="38"/>
  <c r="AH46" i="38"/>
  <c r="AH47" i="38"/>
  <c r="AH50" i="38"/>
  <c r="AH51" i="38"/>
  <c r="AH52" i="38"/>
  <c r="AH53" i="38"/>
  <c r="AH54" i="38"/>
  <c r="AH55" i="38"/>
  <c r="AH56" i="38"/>
  <c r="AH57" i="38"/>
  <c r="AH31" i="38"/>
  <c r="AF32" i="38"/>
  <c r="AF35" i="38"/>
  <c r="AF36" i="38"/>
  <c r="AF37" i="38"/>
  <c r="AF38" i="38"/>
  <c r="AF39" i="38"/>
  <c r="AF40" i="38"/>
  <c r="AF41" i="38"/>
  <c r="AF42" i="38"/>
  <c r="AF43" i="38"/>
  <c r="AF44" i="38"/>
  <c r="AF45" i="38"/>
  <c r="AF47" i="38"/>
  <c r="AF48" i="38"/>
  <c r="AF49" i="38"/>
  <c r="AF50" i="38"/>
  <c r="AF51" i="38"/>
  <c r="AF52" i="38"/>
  <c r="AF53" i="38"/>
  <c r="AF54" i="38"/>
  <c r="AF55" i="38"/>
  <c r="AF56" i="38"/>
  <c r="AF57" i="38"/>
  <c r="AD35" i="38"/>
  <c r="AD36" i="38"/>
  <c r="AD37" i="38"/>
  <c r="AD38" i="38"/>
  <c r="AD39" i="38"/>
  <c r="AD40" i="38"/>
  <c r="AD41" i="38"/>
  <c r="AD42" i="38"/>
  <c r="AD43" i="38"/>
  <c r="AD44" i="38"/>
  <c r="AD47" i="38"/>
  <c r="AD48" i="38"/>
  <c r="AD49" i="38"/>
  <c r="AD50" i="38"/>
  <c r="AD51" i="38"/>
  <c r="AD52" i="38"/>
  <c r="AD53" i="38"/>
  <c r="AD54" i="38"/>
  <c r="AD55" i="38"/>
  <c r="AD56" i="38"/>
  <c r="AB32" i="38"/>
  <c r="AB35" i="38"/>
  <c r="AB36" i="38"/>
  <c r="AB37" i="38"/>
  <c r="AB38" i="38"/>
  <c r="AB39" i="38"/>
  <c r="AB40" i="38"/>
  <c r="AB41" i="38"/>
  <c r="AB42" i="38"/>
  <c r="AB44" i="38"/>
  <c r="AB45" i="38"/>
  <c r="AB46" i="38"/>
  <c r="AB47" i="38"/>
  <c r="AB48" i="38"/>
  <c r="AB49" i="38"/>
  <c r="AB50" i="38"/>
  <c r="AB51" i="38"/>
  <c r="AB52" i="38"/>
  <c r="AB53" i="38"/>
  <c r="AB54" i="38"/>
  <c r="AB56" i="38"/>
  <c r="AB57" i="38"/>
  <c r="AB31" i="38"/>
  <c r="Z32" i="38"/>
  <c r="Z35" i="38"/>
  <c r="Z36" i="38"/>
  <c r="Z37" i="38"/>
  <c r="Z38" i="38"/>
  <c r="Z39" i="38"/>
  <c r="Z40" i="38"/>
  <c r="Z41" i="38"/>
  <c r="Z43" i="38"/>
  <c r="Z44" i="38"/>
  <c r="Z45" i="38"/>
  <c r="Z46" i="38"/>
  <c r="Z47" i="38"/>
  <c r="Z48" i="38"/>
  <c r="Z49" i="38"/>
  <c r="Z50" i="38"/>
  <c r="Z51" i="38"/>
  <c r="Z52" i="38"/>
  <c r="Z53" i="38"/>
  <c r="Z55" i="38"/>
  <c r="Z56" i="38"/>
  <c r="Z57" i="38"/>
  <c r="Z31" i="38"/>
  <c r="Z14" i="38"/>
  <c r="Z15" i="38"/>
  <c r="Z16" i="38"/>
  <c r="Z17" i="38"/>
  <c r="Z18" i="38"/>
  <c r="Z19" i="38"/>
  <c r="Z22" i="38"/>
  <c r="Z24" i="38"/>
  <c r="Z25" i="38"/>
  <c r="Z26" i="38"/>
  <c r="Z27" i="38"/>
  <c r="W439" i="38"/>
  <c r="W440" i="38"/>
  <c r="W441" i="38"/>
  <c r="W442" i="38"/>
  <c r="W443" i="38"/>
  <c r="U440" i="38"/>
  <c r="U441" i="38"/>
  <c r="U442" i="38"/>
  <c r="U443" i="38"/>
  <c r="U444" i="38"/>
  <c r="U438" i="38"/>
  <c r="S440" i="38"/>
  <c r="S441" i="38"/>
  <c r="S442" i="38"/>
  <c r="S443" i="38"/>
  <c r="Q441" i="38"/>
  <c r="Q442" i="38"/>
  <c r="X442" i="38" s="1"/>
  <c r="Q443" i="38"/>
  <c r="Q438" i="38"/>
  <c r="O439" i="38"/>
  <c r="O440" i="38"/>
  <c r="O441" i="38"/>
  <c r="O442" i="38"/>
  <c r="O443" i="38"/>
  <c r="O438" i="38"/>
  <c r="W61" i="38"/>
  <c r="W63" i="38"/>
  <c r="W64" i="38"/>
  <c r="W65" i="38"/>
  <c r="W66" i="38"/>
  <c r="W67" i="38"/>
  <c r="W68" i="38"/>
  <c r="W69" i="38"/>
  <c r="W70" i="38"/>
  <c r="W71" i="38"/>
  <c r="W72" i="38"/>
  <c r="W73" i="38"/>
  <c r="W60" i="38"/>
  <c r="U61" i="38"/>
  <c r="U62" i="38"/>
  <c r="U63" i="38"/>
  <c r="U64" i="38"/>
  <c r="U65" i="38"/>
  <c r="U66" i="38"/>
  <c r="U67" i="38"/>
  <c r="U68" i="38"/>
  <c r="U69" i="38"/>
  <c r="U70" i="38"/>
  <c r="U71" i="38"/>
  <c r="U72" i="38"/>
  <c r="U73" i="38"/>
  <c r="U74" i="38"/>
  <c r="U60" i="38"/>
  <c r="S61" i="38"/>
  <c r="S62" i="38"/>
  <c r="S63" i="38"/>
  <c r="S64" i="38"/>
  <c r="S65" i="38"/>
  <c r="S66" i="38"/>
  <c r="S67" i="38"/>
  <c r="S69" i="38"/>
  <c r="S70" i="38"/>
  <c r="S71" i="38"/>
  <c r="S72" i="38"/>
  <c r="S73" i="38"/>
  <c r="S74" i="38"/>
  <c r="S60" i="38"/>
  <c r="Q61" i="38"/>
  <c r="Q62" i="38"/>
  <c r="Q63" i="38"/>
  <c r="Q64" i="38"/>
  <c r="Q65" i="38"/>
  <c r="Q66" i="38"/>
  <c r="Q67" i="38"/>
  <c r="Q68" i="38"/>
  <c r="Q69" i="38"/>
  <c r="Q70" i="38"/>
  <c r="Q71" i="38"/>
  <c r="Q72" i="38"/>
  <c r="Q73" i="38"/>
  <c r="Q74" i="38"/>
  <c r="Q60" i="38"/>
  <c r="O61" i="38"/>
  <c r="O63" i="38"/>
  <c r="O64" i="38"/>
  <c r="O65" i="38"/>
  <c r="O66" i="38"/>
  <c r="O67" i="38"/>
  <c r="O68" i="38"/>
  <c r="O69" i="38"/>
  <c r="O70" i="38"/>
  <c r="O71" i="38"/>
  <c r="O72" i="38"/>
  <c r="O73" i="38"/>
  <c r="O60" i="38"/>
  <c r="W33" i="38"/>
  <c r="W35" i="38"/>
  <c r="W36" i="38"/>
  <c r="W37" i="38"/>
  <c r="W38" i="38"/>
  <c r="W39" i="38"/>
  <c r="W40" i="38"/>
  <c r="W41" i="38"/>
  <c r="W42" i="38"/>
  <c r="W44" i="38"/>
  <c r="W45" i="38"/>
  <c r="W46" i="38"/>
  <c r="W47" i="38"/>
  <c r="W48" i="38"/>
  <c r="W49" i="38"/>
  <c r="W50" i="38"/>
  <c r="W52" i="38"/>
  <c r="W53" i="38"/>
  <c r="W54" i="38"/>
  <c r="W56" i="38"/>
  <c r="W57" i="38"/>
  <c r="W31" i="38"/>
  <c r="U32" i="38"/>
  <c r="U33" i="38"/>
  <c r="U35" i="38"/>
  <c r="U36" i="38"/>
  <c r="U37" i="38"/>
  <c r="U38" i="38"/>
  <c r="U39" i="38"/>
  <c r="U40" i="38"/>
  <c r="U41" i="38"/>
  <c r="U43" i="38"/>
  <c r="U44" i="38"/>
  <c r="U45" i="38"/>
  <c r="U46" i="38"/>
  <c r="U47" i="38"/>
  <c r="U48" i="38"/>
  <c r="U49" i="38"/>
  <c r="U50" i="38"/>
  <c r="U52" i="38"/>
  <c r="U53" i="38"/>
  <c r="U55" i="38"/>
  <c r="U56" i="38"/>
  <c r="U57" i="38"/>
  <c r="U31" i="38"/>
  <c r="S32" i="38"/>
  <c r="S33" i="38"/>
  <c r="S35" i="38"/>
  <c r="S36" i="38"/>
  <c r="S37" i="38"/>
  <c r="S38" i="38"/>
  <c r="S40" i="38"/>
  <c r="S41" i="38"/>
  <c r="S42" i="38"/>
  <c r="S43" i="38"/>
  <c r="S44" i="38"/>
  <c r="S45" i="38"/>
  <c r="S46" i="38"/>
  <c r="S47" i="38"/>
  <c r="S48" i="38"/>
  <c r="S49" i="38"/>
  <c r="S50" i="38"/>
  <c r="S53" i="38"/>
  <c r="S54" i="38"/>
  <c r="S55" i="38"/>
  <c r="S56" i="38"/>
  <c r="S57" i="38"/>
  <c r="S31" i="38"/>
  <c r="Q32" i="38"/>
  <c r="Q33" i="38"/>
  <c r="Q35" i="38"/>
  <c r="Q36" i="38"/>
  <c r="Q38" i="38"/>
  <c r="Q40" i="38"/>
  <c r="Q41" i="38"/>
  <c r="Q42" i="38"/>
  <c r="Q43" i="38"/>
  <c r="Q44" i="38"/>
  <c r="Q45" i="38"/>
  <c r="Q46" i="38"/>
  <c r="Q47" i="38"/>
  <c r="Q48" i="38"/>
  <c r="Q50" i="38"/>
  <c r="Q51" i="38"/>
  <c r="Q52" i="38"/>
  <c r="Q53" i="38"/>
  <c r="Q54" i="38"/>
  <c r="Q55" i="38"/>
  <c r="Q56" i="38"/>
  <c r="Q57" i="38"/>
  <c r="Q31" i="38"/>
  <c r="O33" i="38"/>
  <c r="O35" i="38"/>
  <c r="O37" i="38"/>
  <c r="O38" i="38"/>
  <c r="O39" i="38"/>
  <c r="O40" i="38"/>
  <c r="O41" i="38"/>
  <c r="O42" i="38"/>
  <c r="O43" i="38"/>
  <c r="O44" i="38"/>
  <c r="O45" i="38"/>
  <c r="O46" i="38"/>
  <c r="O47" i="38"/>
  <c r="O50" i="38"/>
  <c r="O51" i="38"/>
  <c r="O52" i="38"/>
  <c r="O53" i="38"/>
  <c r="O54" i="38"/>
  <c r="O55" i="38"/>
  <c r="O56" i="38"/>
  <c r="O57" i="38"/>
  <c r="O31" i="38"/>
  <c r="AH14" i="38"/>
  <c r="AH17" i="38"/>
  <c r="AH18" i="38"/>
  <c r="AH19" i="38"/>
  <c r="AH21" i="38"/>
  <c r="AH22" i="38"/>
  <c r="AH24" i="38"/>
  <c r="AH25" i="38"/>
  <c r="AH27" i="38"/>
  <c r="AH13" i="38"/>
  <c r="AF16" i="38"/>
  <c r="AF17" i="38"/>
  <c r="AF18" i="38"/>
  <c r="AF19" i="38"/>
  <c r="AF21" i="38"/>
  <c r="AF22" i="38"/>
  <c r="AF24" i="38"/>
  <c r="AF25" i="38"/>
  <c r="AD15" i="38"/>
  <c r="AD16" i="38"/>
  <c r="AD17" i="38"/>
  <c r="AD18" i="38"/>
  <c r="AD19" i="38"/>
  <c r="AD21" i="38"/>
  <c r="AD22" i="38"/>
  <c r="AD24" i="38"/>
  <c r="AD25" i="38"/>
  <c r="AD26" i="38"/>
  <c r="AB15" i="38"/>
  <c r="AB16" i="38"/>
  <c r="AB17" i="38"/>
  <c r="AB18" i="38"/>
  <c r="AB19" i="38"/>
  <c r="AB20" i="38"/>
  <c r="AB21" i="38"/>
  <c r="AB22" i="38"/>
  <c r="AB24" i="38"/>
  <c r="AB27" i="38"/>
  <c r="AB13" i="38"/>
  <c r="Z13" i="38"/>
  <c r="W15" i="38"/>
  <c r="W16" i="38"/>
  <c r="W17" i="38"/>
  <c r="W18" i="38"/>
  <c r="W19" i="38"/>
  <c r="W20" i="38"/>
  <c r="W24" i="38"/>
  <c r="W25" i="38"/>
  <c r="W26" i="38"/>
  <c r="W27" i="38"/>
  <c r="W13" i="38"/>
  <c r="U15" i="38"/>
  <c r="U16" i="38"/>
  <c r="U17" i="38"/>
  <c r="U18" i="38"/>
  <c r="U22" i="38"/>
  <c r="U24" i="38"/>
  <c r="U25" i="38"/>
  <c r="U26" i="38"/>
  <c r="U27" i="38"/>
  <c r="U13" i="38"/>
  <c r="S15" i="38"/>
  <c r="S16" i="38"/>
  <c r="S17" i="38"/>
  <c r="S21" i="38"/>
  <c r="S22" i="38"/>
  <c r="S24" i="38"/>
  <c r="S25" i="38"/>
  <c r="S26" i="38"/>
  <c r="S27" i="38"/>
  <c r="S13" i="38"/>
  <c r="Q14" i="38"/>
  <c r="Q15" i="38"/>
  <c r="Q16" i="38"/>
  <c r="Q19" i="38"/>
  <c r="BR19" i="38" s="1"/>
  <c r="Q21" i="38"/>
  <c r="Q22" i="38"/>
  <c r="Q24" i="38"/>
  <c r="Q25" i="38"/>
  <c r="Q26" i="38"/>
  <c r="Q27" i="38"/>
  <c r="Q13" i="38"/>
  <c r="O14" i="38"/>
  <c r="O17" i="38"/>
  <c r="O18" i="38"/>
  <c r="O19" i="38"/>
  <c r="O21" i="38"/>
  <c r="O22" i="38"/>
  <c r="O24" i="38"/>
  <c r="O25" i="38"/>
  <c r="O26" i="38"/>
  <c r="O27" i="38"/>
  <c r="O13" i="38"/>
  <c r="L116" i="29"/>
  <c r="O116" i="29" s="1"/>
  <c r="N123" i="29" s="1"/>
  <c r="M116" i="29"/>
  <c r="L117" i="29"/>
  <c r="M117" i="29"/>
  <c r="L118" i="29"/>
  <c r="M118" i="29"/>
  <c r="L119" i="29"/>
  <c r="W119" i="29" s="1"/>
  <c r="M119" i="29"/>
  <c r="L115" i="29"/>
  <c r="W115" i="29" s="1"/>
  <c r="M115" i="29"/>
  <c r="M50" i="29"/>
  <c r="S50" i="29" s="1"/>
  <c r="M51" i="29"/>
  <c r="U51" i="29" s="1"/>
  <c r="U98" i="29" s="1"/>
  <c r="W51" i="29"/>
  <c r="M52" i="29"/>
  <c r="Q52" i="29" s="1"/>
  <c r="M53" i="29"/>
  <c r="Q53" i="29" s="1"/>
  <c r="M54" i="29"/>
  <c r="Q54" i="29" s="1"/>
  <c r="M55" i="29"/>
  <c r="U55" i="29" s="1"/>
  <c r="M56" i="29"/>
  <c r="O56" i="29" s="1"/>
  <c r="M57" i="29"/>
  <c r="Q57" i="29" s="1"/>
  <c r="M49" i="29"/>
  <c r="Q49" i="29" s="1"/>
  <c r="S51" i="29"/>
  <c r="S52" i="29"/>
  <c r="S54" i="29"/>
  <c r="Q51" i="29"/>
  <c r="Q55" i="29"/>
  <c r="O51" i="29"/>
  <c r="O52" i="29"/>
  <c r="L31" i="29"/>
  <c r="M31" i="29"/>
  <c r="L32" i="29"/>
  <c r="M32" i="29"/>
  <c r="L33" i="29"/>
  <c r="M33" i="29"/>
  <c r="L34" i="29"/>
  <c r="M34" i="29"/>
  <c r="S34" i="29" s="1"/>
  <c r="S82" i="29" s="1"/>
  <c r="L35" i="29"/>
  <c r="O35" i="29" s="1"/>
  <c r="M35" i="29"/>
  <c r="L36" i="29"/>
  <c r="M36" i="29"/>
  <c r="L37" i="29"/>
  <c r="M37" i="29"/>
  <c r="L38" i="29"/>
  <c r="M38" i="29"/>
  <c r="L39" i="29"/>
  <c r="M39" i="29"/>
  <c r="L40" i="29"/>
  <c r="M40" i="29"/>
  <c r="U40" i="29" s="1"/>
  <c r="U88" i="29" s="1"/>
  <c r="L41" i="29"/>
  <c r="S41" i="29" s="1"/>
  <c r="S89" i="29" s="1"/>
  <c r="M41" i="29"/>
  <c r="L42" i="29"/>
  <c r="U42" i="29" s="1"/>
  <c r="M42" i="29"/>
  <c r="L43" i="29"/>
  <c r="M43" i="29"/>
  <c r="O43" i="29" s="1"/>
  <c r="L44" i="29"/>
  <c r="M44" i="29"/>
  <c r="U44" i="29" s="1"/>
  <c r="U92" i="29" s="1"/>
  <c r="L45" i="29"/>
  <c r="M45" i="29"/>
  <c r="L46" i="29"/>
  <c r="U46" i="29" s="1"/>
  <c r="U94" i="29" s="1"/>
  <c r="M46" i="29"/>
  <c r="L30" i="29"/>
  <c r="M30" i="29"/>
  <c r="U32" i="29"/>
  <c r="S32" i="29"/>
  <c r="S40" i="29"/>
  <c r="Q31" i="29"/>
  <c r="Q36" i="29"/>
  <c r="Q40" i="29"/>
  <c r="O32" i="29"/>
  <c r="L13" i="29"/>
  <c r="U13" i="29" s="1"/>
  <c r="M13" i="29"/>
  <c r="L14" i="29"/>
  <c r="S14" i="29" s="1"/>
  <c r="S63" i="29" s="1"/>
  <c r="M14" i="29"/>
  <c r="L15" i="29"/>
  <c r="U15" i="29" s="1"/>
  <c r="M15" i="29"/>
  <c r="L16" i="29"/>
  <c r="M16" i="29"/>
  <c r="L17" i="29"/>
  <c r="O17" i="29" s="1"/>
  <c r="M17" i="29"/>
  <c r="L18" i="29"/>
  <c r="M18" i="29"/>
  <c r="L19" i="29"/>
  <c r="M19" i="29"/>
  <c r="L20" i="29"/>
  <c r="Q20" i="29" s="1"/>
  <c r="M20" i="29"/>
  <c r="L21" i="29"/>
  <c r="Q21" i="29" s="1"/>
  <c r="M21" i="29"/>
  <c r="L22" i="29"/>
  <c r="M22" i="29"/>
  <c r="U22" i="29" s="1"/>
  <c r="U71" i="29" s="1"/>
  <c r="L23" i="29"/>
  <c r="U23" i="29" s="1"/>
  <c r="U72" i="29" s="1"/>
  <c r="M23" i="29"/>
  <c r="L24" i="29"/>
  <c r="Q24" i="29" s="1"/>
  <c r="M24" i="29"/>
  <c r="L25" i="29"/>
  <c r="U25" i="29" s="1"/>
  <c r="M25" i="29"/>
  <c r="L26" i="29"/>
  <c r="O26" i="29" s="1"/>
  <c r="M26" i="29"/>
  <c r="L12" i="29"/>
  <c r="S12" i="29" s="1"/>
  <c r="M12" i="29"/>
  <c r="U14" i="29"/>
  <c r="U17" i="29"/>
  <c r="Q18" i="29"/>
  <c r="O14" i="29"/>
  <c r="O21" i="29"/>
  <c r="L116" i="30"/>
  <c r="Q116" i="30" s="1"/>
  <c r="M116" i="30"/>
  <c r="L117" i="30"/>
  <c r="U117" i="30" s="1"/>
  <c r="M117" i="30"/>
  <c r="L118" i="30"/>
  <c r="S118" i="30" s="1"/>
  <c r="M118" i="30"/>
  <c r="L119" i="30"/>
  <c r="M119" i="30"/>
  <c r="L120" i="30"/>
  <c r="M120" i="30"/>
  <c r="L121" i="30"/>
  <c r="M121" i="30"/>
  <c r="U121" i="30" s="1"/>
  <c r="T131" i="30" s="1"/>
  <c r="W121" i="30"/>
  <c r="L122" i="30"/>
  <c r="Q122" i="30" s="1"/>
  <c r="M122" i="30"/>
  <c r="L115" i="30"/>
  <c r="M115" i="30"/>
  <c r="S115" i="30" s="1"/>
  <c r="M50" i="30"/>
  <c r="W50" i="30" s="1"/>
  <c r="M51" i="30"/>
  <c r="S51" i="30" s="1"/>
  <c r="M52" i="30"/>
  <c r="W52" i="30" s="1"/>
  <c r="M53" i="30"/>
  <c r="U53" i="30" s="1"/>
  <c r="M54" i="30"/>
  <c r="Q54" i="30" s="1"/>
  <c r="M55" i="30"/>
  <c r="W55" i="30" s="1"/>
  <c r="M56" i="30"/>
  <c r="W56" i="30" s="1"/>
  <c r="M57" i="30"/>
  <c r="O57" i="30" s="1"/>
  <c r="M49" i="30"/>
  <c r="S49" i="30" s="1"/>
  <c r="U56" i="30"/>
  <c r="S56" i="30"/>
  <c r="Q52" i="30"/>
  <c r="Q55" i="30"/>
  <c r="Q56" i="30"/>
  <c r="O52" i="30"/>
  <c r="O56" i="30"/>
  <c r="O49" i="30"/>
  <c r="L31" i="30"/>
  <c r="Q31" i="30" s="1"/>
  <c r="M31" i="30"/>
  <c r="W31" i="30" s="1"/>
  <c r="L32" i="30"/>
  <c r="M32" i="30"/>
  <c r="L33" i="30"/>
  <c r="M33" i="30"/>
  <c r="L34" i="30"/>
  <c r="M34" i="30"/>
  <c r="S34" i="30" s="1"/>
  <c r="L35" i="30"/>
  <c r="M35" i="30"/>
  <c r="L36" i="30"/>
  <c r="M36" i="30"/>
  <c r="L37" i="30"/>
  <c r="M37" i="30"/>
  <c r="L38" i="30"/>
  <c r="M38" i="30"/>
  <c r="S38" i="30" s="1"/>
  <c r="L39" i="30"/>
  <c r="M39" i="30"/>
  <c r="L40" i="30"/>
  <c r="M40" i="30"/>
  <c r="L41" i="30"/>
  <c r="W41" i="30" s="1"/>
  <c r="M41" i="30"/>
  <c r="L42" i="30"/>
  <c r="M42" i="30"/>
  <c r="L43" i="30"/>
  <c r="S43" i="30" s="1"/>
  <c r="S91" i="30" s="1"/>
  <c r="M43" i="30"/>
  <c r="L44" i="30"/>
  <c r="M44" i="30"/>
  <c r="L45" i="30"/>
  <c r="M45" i="30"/>
  <c r="Q45" i="30" s="1"/>
  <c r="Q93" i="30" s="1"/>
  <c r="L46" i="30"/>
  <c r="M46" i="30"/>
  <c r="Q46" i="30" s="1"/>
  <c r="L30" i="30"/>
  <c r="Q30" i="30" s="1"/>
  <c r="M30" i="30"/>
  <c r="U31" i="30"/>
  <c r="U43" i="30"/>
  <c r="S37" i="30"/>
  <c r="Q41" i="30"/>
  <c r="O34" i="30"/>
  <c r="O46" i="30"/>
  <c r="L13" i="30"/>
  <c r="U13" i="30" s="1"/>
  <c r="M13" i="30"/>
  <c r="L14" i="30"/>
  <c r="M14" i="30"/>
  <c r="L15" i="30"/>
  <c r="Q15" i="30" s="1"/>
  <c r="M15" i="30"/>
  <c r="L16" i="30"/>
  <c r="W16" i="30" s="1"/>
  <c r="M16" i="30"/>
  <c r="L17" i="30"/>
  <c r="U17" i="30" s="1"/>
  <c r="M17" i="30"/>
  <c r="L18" i="30"/>
  <c r="M18" i="30"/>
  <c r="L19" i="30"/>
  <c r="U19" i="30" s="1"/>
  <c r="U68" i="30" s="1"/>
  <c r="M19" i="30"/>
  <c r="L20" i="30"/>
  <c r="M20" i="30"/>
  <c r="L21" i="30"/>
  <c r="M21" i="30"/>
  <c r="O21" i="30" s="1"/>
  <c r="L22" i="30"/>
  <c r="M22" i="30"/>
  <c r="L23" i="30"/>
  <c r="M23" i="30"/>
  <c r="L24" i="30"/>
  <c r="M24" i="30"/>
  <c r="L25" i="30"/>
  <c r="S25" i="30" s="1"/>
  <c r="M25" i="30"/>
  <c r="L26" i="30"/>
  <c r="M26" i="30"/>
  <c r="L12" i="30"/>
  <c r="M12" i="30"/>
  <c r="U12" i="30" s="1"/>
  <c r="S15" i="30"/>
  <c r="Q14" i="30"/>
  <c r="Q19" i="30"/>
  <c r="Q25" i="30"/>
  <c r="O19" i="30"/>
  <c r="L212" i="22"/>
  <c r="M212" i="22"/>
  <c r="L213" i="22"/>
  <c r="O213" i="22" s="1"/>
  <c r="M213" i="22"/>
  <c r="L214" i="22"/>
  <c r="M214" i="22"/>
  <c r="L215" i="22"/>
  <c r="O215" i="22" s="1"/>
  <c r="M215" i="22"/>
  <c r="L216" i="22"/>
  <c r="M216" i="22"/>
  <c r="L217" i="22"/>
  <c r="M217" i="22"/>
  <c r="L218" i="22"/>
  <c r="M218" i="22"/>
  <c r="Q213" i="22"/>
  <c r="L211" i="22"/>
  <c r="M211" i="22"/>
  <c r="M50" i="22"/>
  <c r="W50" i="22" s="1"/>
  <c r="M51" i="22"/>
  <c r="M52" i="22"/>
  <c r="S52" i="22" s="1"/>
  <c r="W52" i="22"/>
  <c r="M53" i="22"/>
  <c r="U53" i="22" s="1"/>
  <c r="M54" i="22"/>
  <c r="W54" i="22" s="1"/>
  <c r="M55" i="22"/>
  <c r="W55" i="22" s="1"/>
  <c r="M56" i="22"/>
  <c r="O56" i="22" s="1"/>
  <c r="M57" i="22"/>
  <c r="W57" i="22" s="1"/>
  <c r="M49" i="22"/>
  <c r="W49" i="22" s="1"/>
  <c r="U50" i="22"/>
  <c r="S50" i="22"/>
  <c r="S54" i="22"/>
  <c r="S56" i="22"/>
  <c r="O50" i="22"/>
  <c r="O52" i="22"/>
  <c r="L31" i="22"/>
  <c r="M31" i="22"/>
  <c r="L32" i="22"/>
  <c r="M32" i="22"/>
  <c r="S32" i="22" s="1"/>
  <c r="L33" i="22"/>
  <c r="M33" i="22"/>
  <c r="L34" i="22"/>
  <c r="M34" i="22"/>
  <c r="U34" i="22" s="1"/>
  <c r="L35" i="22"/>
  <c r="M35" i="22"/>
  <c r="U35" i="22" s="1"/>
  <c r="L36" i="22"/>
  <c r="W36" i="22" s="1"/>
  <c r="M36" i="22"/>
  <c r="L37" i="22"/>
  <c r="M37" i="22"/>
  <c r="L38" i="22"/>
  <c r="U38" i="22" s="1"/>
  <c r="M38" i="22"/>
  <c r="O38" i="22" s="1"/>
  <c r="L39" i="22"/>
  <c r="M39" i="22"/>
  <c r="L40" i="22"/>
  <c r="M40" i="22"/>
  <c r="S40" i="22" s="1"/>
  <c r="L41" i="22"/>
  <c r="M41" i="22"/>
  <c r="Q41" i="22" s="1"/>
  <c r="L42" i="22"/>
  <c r="W42" i="22" s="1"/>
  <c r="M42" i="22"/>
  <c r="L43" i="22"/>
  <c r="M43" i="22"/>
  <c r="L44" i="22"/>
  <c r="O44" i="22" s="1"/>
  <c r="M44" i="22"/>
  <c r="L45" i="22"/>
  <c r="M45" i="22"/>
  <c r="S45" i="22" s="1"/>
  <c r="L46" i="22"/>
  <c r="M46" i="22"/>
  <c r="S46" i="22" s="1"/>
  <c r="S33" i="22"/>
  <c r="O39" i="22"/>
  <c r="L13" i="22"/>
  <c r="W13" i="22" s="1"/>
  <c r="M13" i="22"/>
  <c r="L14" i="22"/>
  <c r="M14" i="22"/>
  <c r="L15" i="22"/>
  <c r="W15" i="22" s="1"/>
  <c r="W64" i="22" s="1"/>
  <c r="M15" i="22"/>
  <c r="L16" i="22"/>
  <c r="W16" i="22" s="1"/>
  <c r="M16" i="22"/>
  <c r="L17" i="22"/>
  <c r="M17" i="22"/>
  <c r="L18" i="22"/>
  <c r="M18" i="22"/>
  <c r="O18" i="22" s="1"/>
  <c r="L19" i="22"/>
  <c r="M19" i="22"/>
  <c r="L20" i="22"/>
  <c r="M20" i="22"/>
  <c r="L21" i="22"/>
  <c r="M21" i="22"/>
  <c r="L22" i="22"/>
  <c r="M22" i="22"/>
  <c r="L23" i="22"/>
  <c r="M23" i="22"/>
  <c r="L24" i="22"/>
  <c r="M24" i="22"/>
  <c r="L25" i="22"/>
  <c r="M25" i="22"/>
  <c r="S25" i="22" s="1"/>
  <c r="L26" i="22"/>
  <c r="M26" i="22"/>
  <c r="U18" i="22"/>
  <c r="S18" i="22"/>
  <c r="G43" i="42"/>
  <c r="G42" i="42"/>
  <c r="G41" i="42"/>
  <c r="G40" i="42"/>
  <c r="G39" i="42"/>
  <c r="G38" i="42"/>
  <c r="G37" i="42"/>
  <c r="G36" i="42"/>
  <c r="G35" i="42"/>
  <c r="G34" i="42"/>
  <c r="G33" i="42"/>
  <c r="G32" i="42"/>
  <c r="F43" i="42"/>
  <c r="F42" i="42"/>
  <c r="F41" i="42"/>
  <c r="F40" i="42"/>
  <c r="F39" i="42"/>
  <c r="F38" i="42"/>
  <c r="F37" i="42"/>
  <c r="F36" i="42"/>
  <c r="F35" i="42"/>
  <c r="F34" i="42"/>
  <c r="F33" i="42"/>
  <c r="F32" i="42"/>
  <c r="E43" i="42"/>
  <c r="E42" i="42"/>
  <c r="E41" i="42"/>
  <c r="E40" i="42"/>
  <c r="E39" i="42"/>
  <c r="E38" i="42"/>
  <c r="E37" i="42"/>
  <c r="E36" i="42"/>
  <c r="E35" i="42"/>
  <c r="E34" i="42"/>
  <c r="E33" i="42"/>
  <c r="E32" i="42"/>
  <c r="D43" i="42"/>
  <c r="D42" i="42"/>
  <c r="D41" i="42"/>
  <c r="D40" i="42"/>
  <c r="D39" i="42"/>
  <c r="D38" i="42"/>
  <c r="D37" i="42"/>
  <c r="D36" i="42"/>
  <c r="D35" i="42"/>
  <c r="D34" i="42"/>
  <c r="D33" i="42"/>
  <c r="D32" i="42"/>
  <c r="G27" i="42"/>
  <c r="G26" i="42"/>
  <c r="F27" i="42"/>
  <c r="F26" i="42"/>
  <c r="E27" i="42"/>
  <c r="E26" i="42"/>
  <c r="D27" i="42"/>
  <c r="D26" i="42"/>
  <c r="BQ2" i="39"/>
  <c r="C34" i="42"/>
  <c r="C35" i="42"/>
  <c r="C36" i="42"/>
  <c r="C37" i="42"/>
  <c r="C38" i="42"/>
  <c r="C39" i="42"/>
  <c r="C40" i="42"/>
  <c r="C41" i="42"/>
  <c r="C42" i="42"/>
  <c r="C43" i="42"/>
  <c r="C33" i="42"/>
  <c r="C32" i="42"/>
  <c r="B33" i="42"/>
  <c r="B34" i="42"/>
  <c r="B35" i="42"/>
  <c r="B36" i="42"/>
  <c r="B37" i="42"/>
  <c r="B38" i="42"/>
  <c r="B39" i="42"/>
  <c r="B40" i="42"/>
  <c r="B41" i="42"/>
  <c r="B42" i="42"/>
  <c r="B43" i="42"/>
  <c r="B32" i="42"/>
  <c r="C27" i="42"/>
  <c r="H27" i="42"/>
  <c r="C26" i="42"/>
  <c r="H26" i="42"/>
  <c r="C10" i="42"/>
  <c r="C7" i="42"/>
  <c r="C6" i="42"/>
  <c r="C5" i="42"/>
  <c r="C4" i="42"/>
  <c r="D44" i="42"/>
  <c r="H41" i="42"/>
  <c r="H37" i="42"/>
  <c r="H40" i="42"/>
  <c r="G44" i="42"/>
  <c r="H33" i="42"/>
  <c r="C44" i="42"/>
  <c r="F44" i="42"/>
  <c r="H43" i="42"/>
  <c r="H39" i="42"/>
  <c r="H35" i="42"/>
  <c r="H38" i="42"/>
  <c r="E44" i="42"/>
  <c r="H42" i="42"/>
  <c r="H34" i="42"/>
  <c r="H32" i="42"/>
  <c r="H36" i="42"/>
  <c r="E96" i="22"/>
  <c r="H44" i="42"/>
  <c r="C805" i="39"/>
  <c r="AG7" i="39"/>
  <c r="AE7" i="39"/>
  <c r="AC7" i="39"/>
  <c r="AA7" i="39"/>
  <c r="X7" i="22"/>
  <c r="AI7" i="38"/>
  <c r="AG7" i="38"/>
  <c r="AI7" i="39"/>
  <c r="X7" i="39"/>
  <c r="AT7" i="39"/>
  <c r="BE7" i="39"/>
  <c r="BP7" i="39"/>
  <c r="CA7" i="39"/>
  <c r="CL7" i="39"/>
  <c r="CW7" i="39"/>
  <c r="DH7" i="39"/>
  <c r="DS7" i="39"/>
  <c r="X7" i="38"/>
  <c r="X7" i="29"/>
  <c r="X7" i="30"/>
  <c r="Y7" i="39"/>
  <c r="AA6" i="39"/>
  <c r="AC6" i="39"/>
  <c r="AE6" i="39"/>
  <c r="AG6" i="39"/>
  <c r="Y6" i="39"/>
  <c r="Y6" i="38"/>
  <c r="AA6" i="38"/>
  <c r="AC6" i="38"/>
  <c r="AE6" i="38"/>
  <c r="AG6" i="38"/>
  <c r="AJ6" i="38"/>
  <c r="AL6" i="38"/>
  <c r="AN6" i="38"/>
  <c r="AP6" i="38"/>
  <c r="AR6" i="38"/>
  <c r="D99" i="22"/>
  <c r="D96" i="22"/>
  <c r="L57" i="30"/>
  <c r="C22" i="22"/>
  <c r="C23" i="22"/>
  <c r="C24" i="22"/>
  <c r="C25" i="22"/>
  <c r="C26" i="22"/>
  <c r="X762" i="39"/>
  <c r="AI762" i="39"/>
  <c r="AT762" i="39"/>
  <c r="BE762" i="39"/>
  <c r="BP762" i="39"/>
  <c r="CA762" i="39"/>
  <c r="CL762" i="39"/>
  <c r="CW762" i="39"/>
  <c r="DH762" i="39"/>
  <c r="DS762" i="39"/>
  <c r="DT762" i="39"/>
  <c r="DU762" i="39"/>
  <c r="DV762" i="39"/>
  <c r="DW762" i="39"/>
  <c r="DX762" i="39"/>
  <c r="X763" i="39"/>
  <c r="AI763" i="39"/>
  <c r="AT763" i="39"/>
  <c r="BE763" i="39"/>
  <c r="BP763" i="39"/>
  <c r="CA763" i="39"/>
  <c r="CL763" i="39"/>
  <c r="CW763" i="39"/>
  <c r="DH763" i="39"/>
  <c r="DS763" i="39"/>
  <c r="DT763" i="39"/>
  <c r="DU763" i="39"/>
  <c r="DV763" i="39"/>
  <c r="DW763" i="39"/>
  <c r="DX763" i="39"/>
  <c r="Y2" i="39"/>
  <c r="N2" i="39"/>
  <c r="C8" i="42"/>
  <c r="DY762" i="39"/>
  <c r="DY763" i="39"/>
  <c r="C31" i="39"/>
  <c r="AI761" i="39"/>
  <c r="AI774" i="39"/>
  <c r="AI771" i="39"/>
  <c r="AI746" i="39"/>
  <c r="AI727" i="39"/>
  <c r="AI715" i="39"/>
  <c r="AI692" i="39"/>
  <c r="AI683" i="39"/>
  <c r="AI567" i="39"/>
  <c r="C13" i="39"/>
  <c r="AG778" i="39"/>
  <c r="AE778" i="39"/>
  <c r="AC778" i="39"/>
  <c r="AA778" i="39"/>
  <c r="Y778" i="39"/>
  <c r="AG764" i="39"/>
  <c r="AE764" i="39"/>
  <c r="AC764" i="39"/>
  <c r="AA764" i="39"/>
  <c r="Y764" i="39"/>
  <c r="AG744" i="39"/>
  <c r="AE744" i="39"/>
  <c r="AC744" i="39"/>
  <c r="AA744" i="39"/>
  <c r="Y744" i="39"/>
  <c r="AG725" i="39"/>
  <c r="AE725" i="39"/>
  <c r="AC725" i="39"/>
  <c r="AA725" i="39"/>
  <c r="Y725" i="39"/>
  <c r="AG713" i="39"/>
  <c r="AE713" i="39"/>
  <c r="AC713" i="39"/>
  <c r="AA713" i="39"/>
  <c r="Y713" i="39"/>
  <c r="AG690" i="39"/>
  <c r="AE690" i="39"/>
  <c r="AC690" i="39"/>
  <c r="AA690" i="39"/>
  <c r="Y690" i="39"/>
  <c r="AI66" i="39"/>
  <c r="AI72" i="39"/>
  <c r="AI60" i="39"/>
  <c r="AI65" i="39"/>
  <c r="AI63" i="39"/>
  <c r="AI68" i="39"/>
  <c r="AI62" i="39"/>
  <c r="AI71" i="39"/>
  <c r="AI74" i="39"/>
  <c r="DS777" i="39"/>
  <c r="DH777" i="39"/>
  <c r="CW777" i="39"/>
  <c r="CL777" i="39"/>
  <c r="CA777" i="39"/>
  <c r="BP777" i="39"/>
  <c r="BE777" i="39"/>
  <c r="AT777" i="39"/>
  <c r="AI777" i="39"/>
  <c r="X777" i="39"/>
  <c r="DS776" i="39"/>
  <c r="DH776" i="39"/>
  <c r="CW776" i="39"/>
  <c r="CL776" i="39"/>
  <c r="CA776" i="39"/>
  <c r="BP776" i="39"/>
  <c r="BE776" i="39"/>
  <c r="AT776" i="39"/>
  <c r="AI776" i="39"/>
  <c r="X776" i="39"/>
  <c r="DS775" i="39"/>
  <c r="DH775" i="39"/>
  <c r="CW775" i="39"/>
  <c r="CL775" i="39"/>
  <c r="CA775" i="39"/>
  <c r="BP775" i="39"/>
  <c r="BE775" i="39"/>
  <c r="AT775" i="39"/>
  <c r="AI775" i="39"/>
  <c r="X775" i="39"/>
  <c r="DS774" i="39"/>
  <c r="DH774" i="39"/>
  <c r="CW774" i="39"/>
  <c r="CL774" i="39"/>
  <c r="CA774" i="39"/>
  <c r="BP774" i="39"/>
  <c r="BE774" i="39"/>
  <c r="AT774" i="39"/>
  <c r="X774" i="39"/>
  <c r="DX771" i="39"/>
  <c r="DS771" i="39"/>
  <c r="DH771" i="39"/>
  <c r="CW771" i="39"/>
  <c r="CL771" i="39"/>
  <c r="CA771" i="39"/>
  <c r="BP771" i="39"/>
  <c r="BE771" i="39"/>
  <c r="AT771" i="39"/>
  <c r="X771" i="39"/>
  <c r="DS761" i="39"/>
  <c r="DH761" i="39"/>
  <c r="CW761" i="39"/>
  <c r="CL761" i="39"/>
  <c r="CA761" i="39"/>
  <c r="BP761" i="39"/>
  <c r="BE761" i="39"/>
  <c r="AT761" i="39"/>
  <c r="X761" i="39"/>
  <c r="DS760" i="39"/>
  <c r="DH760" i="39"/>
  <c r="CW760" i="39"/>
  <c r="CL760" i="39"/>
  <c r="CA760" i="39"/>
  <c r="BP760" i="39"/>
  <c r="BE760" i="39"/>
  <c r="AT760" i="39"/>
  <c r="AI760" i="39"/>
  <c r="X760" i="39"/>
  <c r="DS759" i="39"/>
  <c r="DH759" i="39"/>
  <c r="CW759" i="39"/>
  <c r="CL759" i="39"/>
  <c r="CA759" i="39"/>
  <c r="BP759" i="39"/>
  <c r="BE759" i="39"/>
  <c r="AT759" i="39"/>
  <c r="AI759" i="39"/>
  <c r="X759" i="39"/>
  <c r="DS758" i="39"/>
  <c r="DH758" i="39"/>
  <c r="CW758" i="39"/>
  <c r="CL758" i="39"/>
  <c r="CA758" i="39"/>
  <c r="BP758" i="39"/>
  <c r="BE758" i="39"/>
  <c r="AT758" i="39"/>
  <c r="AI758" i="39"/>
  <c r="X758" i="39"/>
  <c r="DS757" i="39"/>
  <c r="DH757" i="39"/>
  <c r="CW757" i="39"/>
  <c r="CL757" i="39"/>
  <c r="CA757" i="39"/>
  <c r="BP757" i="39"/>
  <c r="BE757" i="39"/>
  <c r="AT757" i="39"/>
  <c r="AI757" i="39"/>
  <c r="X757" i="39"/>
  <c r="DS756" i="39"/>
  <c r="DH756" i="39"/>
  <c r="CW756" i="39"/>
  <c r="CL756" i="39"/>
  <c r="CA756" i="39"/>
  <c r="BP756" i="39"/>
  <c r="BE756" i="39"/>
  <c r="AT756" i="39"/>
  <c r="AI756" i="39"/>
  <c r="X756" i="39"/>
  <c r="DS755" i="39"/>
  <c r="DH755" i="39"/>
  <c r="CW755" i="39"/>
  <c r="CL755" i="39"/>
  <c r="CA755" i="39"/>
  <c r="BP755" i="39"/>
  <c r="BE755" i="39"/>
  <c r="AT755" i="39"/>
  <c r="AI755" i="39"/>
  <c r="X755" i="39"/>
  <c r="DS754" i="39"/>
  <c r="DH754" i="39"/>
  <c r="CW754" i="39"/>
  <c r="CL754" i="39"/>
  <c r="CA754" i="39"/>
  <c r="BP754" i="39"/>
  <c r="BE754" i="39"/>
  <c r="AT754" i="39"/>
  <c r="AI754" i="39"/>
  <c r="X754" i="39"/>
  <c r="DS753" i="39"/>
  <c r="DH753" i="39"/>
  <c r="CW753" i="39"/>
  <c r="CL753" i="39"/>
  <c r="CA753" i="39"/>
  <c r="BP753" i="39"/>
  <c r="BE753" i="39"/>
  <c r="AT753" i="39"/>
  <c r="AI753" i="39"/>
  <c r="X753" i="39"/>
  <c r="DS752" i="39"/>
  <c r="DH752" i="39"/>
  <c r="CW752" i="39"/>
  <c r="CL752" i="39"/>
  <c r="CA752" i="39"/>
  <c r="BP752" i="39"/>
  <c r="BE752" i="39"/>
  <c r="AT752" i="39"/>
  <c r="AI752" i="39"/>
  <c r="X752" i="39"/>
  <c r="DS751" i="39"/>
  <c r="DH751" i="39"/>
  <c r="CW751" i="39"/>
  <c r="CL751" i="39"/>
  <c r="CA751" i="39"/>
  <c r="BP751" i="39"/>
  <c r="BE751" i="39"/>
  <c r="AT751" i="39"/>
  <c r="AI751" i="39"/>
  <c r="X751" i="39"/>
  <c r="DS750" i="39"/>
  <c r="DH750" i="39"/>
  <c r="CW750" i="39"/>
  <c r="CL750" i="39"/>
  <c r="CA750" i="39"/>
  <c r="BP750" i="39"/>
  <c r="BE750" i="39"/>
  <c r="AT750" i="39"/>
  <c r="AI750" i="39"/>
  <c r="X750" i="39"/>
  <c r="DS749" i="39"/>
  <c r="DH749" i="39"/>
  <c r="CW749" i="39"/>
  <c r="CL749" i="39"/>
  <c r="CA749" i="39"/>
  <c r="BP749" i="39"/>
  <c r="BE749" i="39"/>
  <c r="AT749" i="39"/>
  <c r="AI749" i="39"/>
  <c r="X749" i="39"/>
  <c r="DS748" i="39"/>
  <c r="DH748" i="39"/>
  <c r="CW748" i="39"/>
  <c r="CL748" i="39"/>
  <c r="CA748" i="39"/>
  <c r="BP748" i="39"/>
  <c r="BE748" i="39"/>
  <c r="AT748" i="39"/>
  <c r="AI748" i="39"/>
  <c r="X748" i="39"/>
  <c r="DS747" i="39"/>
  <c r="DH747" i="39"/>
  <c r="CW747" i="39"/>
  <c r="CL747" i="39"/>
  <c r="CA747" i="39"/>
  <c r="BP747" i="39"/>
  <c r="BE747" i="39"/>
  <c r="AT747" i="39"/>
  <c r="AI747" i="39"/>
  <c r="X747" i="39"/>
  <c r="DS746" i="39"/>
  <c r="DH746" i="39"/>
  <c r="CW746" i="39"/>
  <c r="CL746" i="39"/>
  <c r="CA746" i="39"/>
  <c r="BP746" i="39"/>
  <c r="BE746" i="39"/>
  <c r="AT746" i="39"/>
  <c r="X746" i="39"/>
  <c r="DS743" i="39"/>
  <c r="DH743" i="39"/>
  <c r="CW743" i="39"/>
  <c r="CL743" i="39"/>
  <c r="CA743" i="39"/>
  <c r="BP743" i="39"/>
  <c r="BE743" i="39"/>
  <c r="AT743" i="39"/>
  <c r="AI743" i="39"/>
  <c r="X743" i="39"/>
  <c r="DS742" i="39"/>
  <c r="DH742" i="39"/>
  <c r="CW742" i="39"/>
  <c r="CL742" i="39"/>
  <c r="CA742" i="39"/>
  <c r="BP742" i="39"/>
  <c r="BE742" i="39"/>
  <c r="AT742" i="39"/>
  <c r="AI742" i="39"/>
  <c r="X742" i="39"/>
  <c r="DS741" i="39"/>
  <c r="DH741" i="39"/>
  <c r="CW741" i="39"/>
  <c r="CL741" i="39"/>
  <c r="CA741" i="39"/>
  <c r="BP741" i="39"/>
  <c r="BE741" i="39"/>
  <c r="AT741" i="39"/>
  <c r="AI741" i="39"/>
  <c r="X741" i="39"/>
  <c r="DS740" i="39"/>
  <c r="DH740" i="39"/>
  <c r="CW740" i="39"/>
  <c r="CL740" i="39"/>
  <c r="CA740" i="39"/>
  <c r="BP740" i="39"/>
  <c r="BE740" i="39"/>
  <c r="AT740" i="39"/>
  <c r="AI740" i="39"/>
  <c r="X740" i="39"/>
  <c r="DS739" i="39"/>
  <c r="DH739" i="39"/>
  <c r="CW739" i="39"/>
  <c r="CL739" i="39"/>
  <c r="CA739" i="39"/>
  <c r="BP739" i="39"/>
  <c r="BE739" i="39"/>
  <c r="AT739" i="39"/>
  <c r="AI739" i="39"/>
  <c r="X739" i="39"/>
  <c r="DS738" i="39"/>
  <c r="DH738" i="39"/>
  <c r="CW738" i="39"/>
  <c r="CL738" i="39"/>
  <c r="CA738" i="39"/>
  <c r="BP738" i="39"/>
  <c r="BE738" i="39"/>
  <c r="AT738" i="39"/>
  <c r="AI738" i="39"/>
  <c r="X738" i="39"/>
  <c r="DS737" i="39"/>
  <c r="DH737" i="39"/>
  <c r="CW737" i="39"/>
  <c r="CL737" i="39"/>
  <c r="CA737" i="39"/>
  <c r="BP737" i="39"/>
  <c r="BE737" i="39"/>
  <c r="AT737" i="39"/>
  <c r="AI737" i="39"/>
  <c r="X737" i="39"/>
  <c r="DS736" i="39"/>
  <c r="DH736" i="39"/>
  <c r="CW736" i="39"/>
  <c r="CL736" i="39"/>
  <c r="CA736" i="39"/>
  <c r="BP736" i="39"/>
  <c r="BE736" i="39"/>
  <c r="AT736" i="39"/>
  <c r="AI736" i="39"/>
  <c r="X736" i="39"/>
  <c r="DS735" i="39"/>
  <c r="DH735" i="39"/>
  <c r="CW735" i="39"/>
  <c r="CL735" i="39"/>
  <c r="CA735" i="39"/>
  <c r="BP735" i="39"/>
  <c r="BE735" i="39"/>
  <c r="AT735" i="39"/>
  <c r="AI735" i="39"/>
  <c r="X735" i="39"/>
  <c r="DS734" i="39"/>
  <c r="DH734" i="39"/>
  <c r="CW734" i="39"/>
  <c r="CL734" i="39"/>
  <c r="CA734" i="39"/>
  <c r="BP734" i="39"/>
  <c r="BE734" i="39"/>
  <c r="AT734" i="39"/>
  <c r="AI734" i="39"/>
  <c r="X734" i="39"/>
  <c r="DS733" i="39"/>
  <c r="DH733" i="39"/>
  <c r="CW733" i="39"/>
  <c r="CL733" i="39"/>
  <c r="CA733" i="39"/>
  <c r="BP733" i="39"/>
  <c r="BE733" i="39"/>
  <c r="AT733" i="39"/>
  <c r="AI733" i="39"/>
  <c r="X733" i="39"/>
  <c r="DS732" i="39"/>
  <c r="DH732" i="39"/>
  <c r="CW732" i="39"/>
  <c r="CL732" i="39"/>
  <c r="CA732" i="39"/>
  <c r="BP732" i="39"/>
  <c r="BE732" i="39"/>
  <c r="AT732" i="39"/>
  <c r="AI732" i="39"/>
  <c r="X732" i="39"/>
  <c r="DS731" i="39"/>
  <c r="DH731" i="39"/>
  <c r="CW731" i="39"/>
  <c r="CL731" i="39"/>
  <c r="CA731" i="39"/>
  <c r="BP731" i="39"/>
  <c r="BE731" i="39"/>
  <c r="AT731" i="39"/>
  <c r="AI731" i="39"/>
  <c r="X731" i="39"/>
  <c r="DS730" i="39"/>
  <c r="DH730" i="39"/>
  <c r="CW730" i="39"/>
  <c r="CL730" i="39"/>
  <c r="CA730" i="39"/>
  <c r="BP730" i="39"/>
  <c r="BE730" i="39"/>
  <c r="AT730" i="39"/>
  <c r="AI730" i="39"/>
  <c r="X730" i="39"/>
  <c r="DS729" i="39"/>
  <c r="DH729" i="39"/>
  <c r="CW729" i="39"/>
  <c r="CL729" i="39"/>
  <c r="CA729" i="39"/>
  <c r="BP729" i="39"/>
  <c r="BE729" i="39"/>
  <c r="AT729" i="39"/>
  <c r="AI729" i="39"/>
  <c r="X729" i="39"/>
  <c r="DS728" i="39"/>
  <c r="DH728" i="39"/>
  <c r="CW728" i="39"/>
  <c r="CL728" i="39"/>
  <c r="CA728" i="39"/>
  <c r="BP728" i="39"/>
  <c r="BE728" i="39"/>
  <c r="AT728" i="39"/>
  <c r="AI728" i="39"/>
  <c r="X728" i="39"/>
  <c r="DS727" i="39"/>
  <c r="DH727" i="39"/>
  <c r="CW727" i="39"/>
  <c r="CL727" i="39"/>
  <c r="CA727" i="39"/>
  <c r="BP727" i="39"/>
  <c r="BE727" i="39"/>
  <c r="AT727" i="39"/>
  <c r="X727" i="39"/>
  <c r="DS724" i="39"/>
  <c r="DH724" i="39"/>
  <c r="CW724" i="39"/>
  <c r="CL724" i="39"/>
  <c r="CA724" i="39"/>
  <c r="BP724" i="39"/>
  <c r="BE724" i="39"/>
  <c r="AT724" i="39"/>
  <c r="AI724" i="39"/>
  <c r="X724" i="39"/>
  <c r="DS723" i="39"/>
  <c r="DH723" i="39"/>
  <c r="CW723" i="39"/>
  <c r="CL723" i="39"/>
  <c r="CA723" i="39"/>
  <c r="BP723" i="39"/>
  <c r="BE723" i="39"/>
  <c r="AT723" i="39"/>
  <c r="AI723" i="39"/>
  <c r="X723" i="39"/>
  <c r="DS722" i="39"/>
  <c r="DH722" i="39"/>
  <c r="CW722" i="39"/>
  <c r="CL722" i="39"/>
  <c r="CA722" i="39"/>
  <c r="BP722" i="39"/>
  <c r="BE722" i="39"/>
  <c r="AT722" i="39"/>
  <c r="AI722" i="39"/>
  <c r="X722" i="39"/>
  <c r="DS721" i="39"/>
  <c r="DH721" i="39"/>
  <c r="CW721" i="39"/>
  <c r="CL721" i="39"/>
  <c r="CA721" i="39"/>
  <c r="BP721" i="39"/>
  <c r="BE721" i="39"/>
  <c r="AT721" i="39"/>
  <c r="AI721" i="39"/>
  <c r="X721" i="39"/>
  <c r="DS720" i="39"/>
  <c r="DH720" i="39"/>
  <c r="CW720" i="39"/>
  <c r="CL720" i="39"/>
  <c r="CA720" i="39"/>
  <c r="BP720" i="39"/>
  <c r="BE720" i="39"/>
  <c r="AT720" i="39"/>
  <c r="AI720" i="39"/>
  <c r="X720" i="39"/>
  <c r="DS719" i="39"/>
  <c r="DH719" i="39"/>
  <c r="CW719" i="39"/>
  <c r="CL719" i="39"/>
  <c r="CA719" i="39"/>
  <c r="BP719" i="39"/>
  <c r="BE719" i="39"/>
  <c r="AT719" i="39"/>
  <c r="AI719" i="39"/>
  <c r="X719" i="39"/>
  <c r="DS718" i="39"/>
  <c r="DH718" i="39"/>
  <c r="CW718" i="39"/>
  <c r="CL718" i="39"/>
  <c r="CA718" i="39"/>
  <c r="BP718" i="39"/>
  <c r="BE718" i="39"/>
  <c r="AT718" i="39"/>
  <c r="AI718" i="39"/>
  <c r="X718" i="39"/>
  <c r="DS717" i="39"/>
  <c r="DH717" i="39"/>
  <c r="CW717" i="39"/>
  <c r="CL717" i="39"/>
  <c r="CA717" i="39"/>
  <c r="BP717" i="39"/>
  <c r="BE717" i="39"/>
  <c r="AT717" i="39"/>
  <c r="AI717" i="39"/>
  <c r="X717" i="39"/>
  <c r="DS716" i="39"/>
  <c r="DH716" i="39"/>
  <c r="CW716" i="39"/>
  <c r="CL716" i="39"/>
  <c r="CA716" i="39"/>
  <c r="BP716" i="39"/>
  <c r="BE716" i="39"/>
  <c r="AT716" i="39"/>
  <c r="AI716" i="39"/>
  <c r="X716" i="39"/>
  <c r="DS715" i="39"/>
  <c r="DH715" i="39"/>
  <c r="CW715" i="39"/>
  <c r="CL715" i="39"/>
  <c r="CA715" i="39"/>
  <c r="BP715" i="39"/>
  <c r="BE715" i="39"/>
  <c r="AT715" i="39"/>
  <c r="X715" i="39"/>
  <c r="DS712" i="39"/>
  <c r="DH712" i="39"/>
  <c r="CW712" i="39"/>
  <c r="CL712" i="39"/>
  <c r="CA712" i="39"/>
  <c r="BP712" i="39"/>
  <c r="BE712" i="39"/>
  <c r="AT712" i="39"/>
  <c r="AI712" i="39"/>
  <c r="X712" i="39"/>
  <c r="DS711" i="39"/>
  <c r="DH711" i="39"/>
  <c r="CW711" i="39"/>
  <c r="CL711" i="39"/>
  <c r="CA711" i="39"/>
  <c r="BP711" i="39"/>
  <c r="BE711" i="39"/>
  <c r="AT711" i="39"/>
  <c r="AI711" i="39"/>
  <c r="X711" i="39"/>
  <c r="DS710" i="39"/>
  <c r="DH710" i="39"/>
  <c r="CW710" i="39"/>
  <c r="CL710" i="39"/>
  <c r="CA710" i="39"/>
  <c r="BP710" i="39"/>
  <c r="BE710" i="39"/>
  <c r="AT710" i="39"/>
  <c r="AI710" i="39"/>
  <c r="X710" i="39"/>
  <c r="DS709" i="39"/>
  <c r="DH709" i="39"/>
  <c r="CW709" i="39"/>
  <c r="CL709" i="39"/>
  <c r="CA709" i="39"/>
  <c r="BP709" i="39"/>
  <c r="BE709" i="39"/>
  <c r="AT709" i="39"/>
  <c r="AI709" i="39"/>
  <c r="X709" i="39"/>
  <c r="DS708" i="39"/>
  <c r="DH708" i="39"/>
  <c r="CW708" i="39"/>
  <c r="CL708" i="39"/>
  <c r="CA708" i="39"/>
  <c r="BP708" i="39"/>
  <c r="BE708" i="39"/>
  <c r="AT708" i="39"/>
  <c r="AI708" i="39"/>
  <c r="X708" i="39"/>
  <c r="DS707" i="39"/>
  <c r="DH707" i="39"/>
  <c r="CW707" i="39"/>
  <c r="CL707" i="39"/>
  <c r="CA707" i="39"/>
  <c r="BP707" i="39"/>
  <c r="BE707" i="39"/>
  <c r="AT707" i="39"/>
  <c r="AI707" i="39"/>
  <c r="X707" i="39"/>
  <c r="DS706" i="39"/>
  <c r="DH706" i="39"/>
  <c r="CW706" i="39"/>
  <c r="CL706" i="39"/>
  <c r="CA706" i="39"/>
  <c r="BP706" i="39"/>
  <c r="BE706" i="39"/>
  <c r="AT706" i="39"/>
  <c r="AI706" i="39"/>
  <c r="X706" i="39"/>
  <c r="DS705" i="39"/>
  <c r="DH705" i="39"/>
  <c r="CW705" i="39"/>
  <c r="CL705" i="39"/>
  <c r="CA705" i="39"/>
  <c r="BP705" i="39"/>
  <c r="BE705" i="39"/>
  <c r="AT705" i="39"/>
  <c r="AI705" i="39"/>
  <c r="X705" i="39"/>
  <c r="DS704" i="39"/>
  <c r="DH704" i="39"/>
  <c r="CW704" i="39"/>
  <c r="CL704" i="39"/>
  <c r="CA704" i="39"/>
  <c r="BP704" i="39"/>
  <c r="BE704" i="39"/>
  <c r="AT704" i="39"/>
  <c r="AI704" i="39"/>
  <c r="X704" i="39"/>
  <c r="DS703" i="39"/>
  <c r="DH703" i="39"/>
  <c r="CW703" i="39"/>
  <c r="CL703" i="39"/>
  <c r="CA703" i="39"/>
  <c r="BP703" i="39"/>
  <c r="BE703" i="39"/>
  <c r="AT703" i="39"/>
  <c r="AI703" i="39"/>
  <c r="X703" i="39"/>
  <c r="DS702" i="39"/>
  <c r="DH702" i="39"/>
  <c r="CW702" i="39"/>
  <c r="CL702" i="39"/>
  <c r="CA702" i="39"/>
  <c r="BP702" i="39"/>
  <c r="BE702" i="39"/>
  <c r="AT702" i="39"/>
  <c r="AI702" i="39"/>
  <c r="X702" i="39"/>
  <c r="DS701" i="39"/>
  <c r="DH701" i="39"/>
  <c r="CW701" i="39"/>
  <c r="CL701" i="39"/>
  <c r="CA701" i="39"/>
  <c r="BP701" i="39"/>
  <c r="BE701" i="39"/>
  <c r="AT701" i="39"/>
  <c r="AI701" i="39"/>
  <c r="X701" i="39"/>
  <c r="DS700" i="39"/>
  <c r="DH700" i="39"/>
  <c r="CW700" i="39"/>
  <c r="CL700" i="39"/>
  <c r="CA700" i="39"/>
  <c r="BP700" i="39"/>
  <c r="BE700" i="39"/>
  <c r="AT700" i="39"/>
  <c r="AI700" i="39"/>
  <c r="X700" i="39"/>
  <c r="DS699" i="39"/>
  <c r="DH699" i="39"/>
  <c r="CW699" i="39"/>
  <c r="CL699" i="39"/>
  <c r="CA699" i="39"/>
  <c r="BP699" i="39"/>
  <c r="BE699" i="39"/>
  <c r="AT699" i="39"/>
  <c r="AI699" i="39"/>
  <c r="X699" i="39"/>
  <c r="DS698" i="39"/>
  <c r="DH698" i="39"/>
  <c r="CW698" i="39"/>
  <c r="CL698" i="39"/>
  <c r="CA698" i="39"/>
  <c r="BP698" i="39"/>
  <c r="BE698" i="39"/>
  <c r="AT698" i="39"/>
  <c r="AI698" i="39"/>
  <c r="X698" i="39"/>
  <c r="DS697" i="39"/>
  <c r="DH697" i="39"/>
  <c r="CW697" i="39"/>
  <c r="CL697" i="39"/>
  <c r="CA697" i="39"/>
  <c r="BP697" i="39"/>
  <c r="BE697" i="39"/>
  <c r="AT697" i="39"/>
  <c r="AI697" i="39"/>
  <c r="X697" i="39"/>
  <c r="DS696" i="39"/>
  <c r="DH696" i="39"/>
  <c r="CW696" i="39"/>
  <c r="CL696" i="39"/>
  <c r="CA696" i="39"/>
  <c r="BP696" i="39"/>
  <c r="BE696" i="39"/>
  <c r="AT696" i="39"/>
  <c r="AI696" i="39"/>
  <c r="X696" i="39"/>
  <c r="DS695" i="39"/>
  <c r="DH695" i="39"/>
  <c r="CW695" i="39"/>
  <c r="CL695" i="39"/>
  <c r="CA695" i="39"/>
  <c r="BP695" i="39"/>
  <c r="BE695" i="39"/>
  <c r="AT695" i="39"/>
  <c r="AI695" i="39"/>
  <c r="X695" i="39"/>
  <c r="DS694" i="39"/>
  <c r="DH694" i="39"/>
  <c r="CW694" i="39"/>
  <c r="CL694" i="39"/>
  <c r="CA694" i="39"/>
  <c r="BP694" i="39"/>
  <c r="BE694" i="39"/>
  <c r="AT694" i="39"/>
  <c r="AI694" i="39"/>
  <c r="X694" i="39"/>
  <c r="DS693" i="39"/>
  <c r="DH693" i="39"/>
  <c r="CW693" i="39"/>
  <c r="CL693" i="39"/>
  <c r="CA693" i="39"/>
  <c r="BP693" i="39"/>
  <c r="BE693" i="39"/>
  <c r="AT693" i="39"/>
  <c r="AI693" i="39"/>
  <c r="X693" i="39"/>
  <c r="DS692" i="39"/>
  <c r="DH692" i="39"/>
  <c r="CW692" i="39"/>
  <c r="CL692" i="39"/>
  <c r="CA692" i="39"/>
  <c r="BP692" i="39"/>
  <c r="BE692" i="39"/>
  <c r="AT692" i="39"/>
  <c r="X692" i="39"/>
  <c r="DS689" i="39"/>
  <c r="DH689" i="39"/>
  <c r="CW689" i="39"/>
  <c r="CL689" i="39"/>
  <c r="CA689" i="39"/>
  <c r="BP689" i="39"/>
  <c r="BE689" i="39"/>
  <c r="AT689" i="39"/>
  <c r="AI689" i="39"/>
  <c r="X689" i="39"/>
  <c r="DS688" i="39"/>
  <c r="DH688" i="39"/>
  <c r="CW688" i="39"/>
  <c r="CL688" i="39"/>
  <c r="CA688" i="39"/>
  <c r="BP688" i="39"/>
  <c r="BE688" i="39"/>
  <c r="AT688" i="39"/>
  <c r="AI688" i="39"/>
  <c r="X688" i="39"/>
  <c r="DS687" i="39"/>
  <c r="DH687" i="39"/>
  <c r="CW687" i="39"/>
  <c r="CL687" i="39"/>
  <c r="CA687" i="39"/>
  <c r="BP687" i="39"/>
  <c r="BE687" i="39"/>
  <c r="AT687" i="39"/>
  <c r="AI687" i="39"/>
  <c r="X687" i="39"/>
  <c r="DS686" i="39"/>
  <c r="DH686" i="39"/>
  <c r="CW686" i="39"/>
  <c r="CL686" i="39"/>
  <c r="CA686" i="39"/>
  <c r="BP686" i="39"/>
  <c r="BE686" i="39"/>
  <c r="AT686" i="39"/>
  <c r="AI686" i="39"/>
  <c r="X686" i="39"/>
  <c r="DS685" i="39"/>
  <c r="DH685" i="39"/>
  <c r="CW685" i="39"/>
  <c r="CL685" i="39"/>
  <c r="CA685" i="39"/>
  <c r="BP685" i="39"/>
  <c r="BE685" i="39"/>
  <c r="AT685" i="39"/>
  <c r="AI685" i="39"/>
  <c r="X685" i="39"/>
  <c r="DS684" i="39"/>
  <c r="DH684" i="39"/>
  <c r="CW684" i="39"/>
  <c r="CL684" i="39"/>
  <c r="CA684" i="39"/>
  <c r="BP684" i="39"/>
  <c r="BE684" i="39"/>
  <c r="AT684" i="39"/>
  <c r="AI684" i="39"/>
  <c r="X684" i="39"/>
  <c r="DS683" i="39"/>
  <c r="DH683" i="39"/>
  <c r="CW683" i="39"/>
  <c r="CL683" i="39"/>
  <c r="CA683" i="39"/>
  <c r="BP683" i="39"/>
  <c r="BE683" i="39"/>
  <c r="AT683" i="39"/>
  <c r="X683" i="39"/>
  <c r="DS682" i="39"/>
  <c r="DH682" i="39"/>
  <c r="CW682" i="39"/>
  <c r="CL682" i="39"/>
  <c r="CA682" i="39"/>
  <c r="BP682" i="39"/>
  <c r="BE682" i="39"/>
  <c r="AT682" i="39"/>
  <c r="AI682" i="39"/>
  <c r="X682" i="39"/>
  <c r="DS681" i="39"/>
  <c r="DH681" i="39"/>
  <c r="CW681" i="39"/>
  <c r="CL681" i="39"/>
  <c r="CA681" i="39"/>
  <c r="BP681" i="39"/>
  <c r="BE681" i="39"/>
  <c r="AT681" i="39"/>
  <c r="AI681" i="39"/>
  <c r="X681" i="39"/>
  <c r="DS680" i="39"/>
  <c r="DH680" i="39"/>
  <c r="CW680" i="39"/>
  <c r="CL680" i="39"/>
  <c r="CA680" i="39"/>
  <c r="BP680" i="39"/>
  <c r="BE680" i="39"/>
  <c r="AT680" i="39"/>
  <c r="AI680" i="39"/>
  <c r="X680" i="39"/>
  <c r="DS679" i="39"/>
  <c r="DH679" i="39"/>
  <c r="CW679" i="39"/>
  <c r="CL679" i="39"/>
  <c r="CA679" i="39"/>
  <c r="BP679" i="39"/>
  <c r="BE679" i="39"/>
  <c r="AT679" i="39"/>
  <c r="AI679" i="39"/>
  <c r="X679" i="39"/>
  <c r="DS678" i="39"/>
  <c r="DH678" i="39"/>
  <c r="CW678" i="39"/>
  <c r="CL678" i="39"/>
  <c r="CA678" i="39"/>
  <c r="BP678" i="39"/>
  <c r="BE678" i="39"/>
  <c r="AT678" i="39"/>
  <c r="AI678" i="39"/>
  <c r="X678" i="39"/>
  <c r="DS677" i="39"/>
  <c r="DH677" i="39"/>
  <c r="CW677" i="39"/>
  <c r="CL677" i="39"/>
  <c r="CA677" i="39"/>
  <c r="BP677" i="39"/>
  <c r="BE677" i="39"/>
  <c r="AT677" i="39"/>
  <c r="AI677" i="39"/>
  <c r="X677" i="39"/>
  <c r="DS676" i="39"/>
  <c r="DH676" i="39"/>
  <c r="CW676" i="39"/>
  <c r="CL676" i="39"/>
  <c r="CA676" i="39"/>
  <c r="BP676" i="39"/>
  <c r="BE676" i="39"/>
  <c r="AT676" i="39"/>
  <c r="AI676" i="39"/>
  <c r="X676" i="39"/>
  <c r="DS675" i="39"/>
  <c r="DH675" i="39"/>
  <c r="CW675" i="39"/>
  <c r="CL675" i="39"/>
  <c r="CA675" i="39"/>
  <c r="BP675" i="39"/>
  <c r="BE675" i="39"/>
  <c r="AT675" i="39"/>
  <c r="AI675" i="39"/>
  <c r="X675" i="39"/>
  <c r="DS674" i="39"/>
  <c r="DH674" i="39"/>
  <c r="CW674" i="39"/>
  <c r="CL674" i="39"/>
  <c r="CA674" i="39"/>
  <c r="BP674" i="39"/>
  <c r="BE674" i="39"/>
  <c r="AT674" i="39"/>
  <c r="AI674" i="39"/>
  <c r="X674" i="39"/>
  <c r="DS673" i="39"/>
  <c r="DH673" i="39"/>
  <c r="CW673" i="39"/>
  <c r="CL673" i="39"/>
  <c r="CA673" i="39"/>
  <c r="BP673" i="39"/>
  <c r="BE673" i="39"/>
  <c r="AT673" i="39"/>
  <c r="AI673" i="39"/>
  <c r="X673" i="39"/>
  <c r="DS672" i="39"/>
  <c r="DH672" i="39"/>
  <c r="CW672" i="39"/>
  <c r="CL672" i="39"/>
  <c r="CA672" i="39"/>
  <c r="BP672" i="39"/>
  <c r="BE672" i="39"/>
  <c r="AT672" i="39"/>
  <c r="AI672" i="39"/>
  <c r="X672" i="39"/>
  <c r="DS671" i="39"/>
  <c r="DH671" i="39"/>
  <c r="CW671" i="39"/>
  <c r="CL671" i="39"/>
  <c r="CA671" i="39"/>
  <c r="BP671" i="39"/>
  <c r="BE671" i="39"/>
  <c r="AT671" i="39"/>
  <c r="AI671" i="39"/>
  <c r="X671" i="39"/>
  <c r="DS670" i="39"/>
  <c r="DH670" i="39"/>
  <c r="CW670" i="39"/>
  <c r="CL670" i="39"/>
  <c r="CA670" i="39"/>
  <c r="BP670" i="39"/>
  <c r="BE670" i="39"/>
  <c r="AT670" i="39"/>
  <c r="AI670" i="39"/>
  <c r="X670" i="39"/>
  <c r="DS669" i="39"/>
  <c r="DH669" i="39"/>
  <c r="CW669" i="39"/>
  <c r="CL669" i="39"/>
  <c r="CA669" i="39"/>
  <c r="BP669" i="39"/>
  <c r="BE669" i="39"/>
  <c r="AT669" i="39"/>
  <c r="AI669" i="39"/>
  <c r="X669" i="39"/>
  <c r="DS668" i="39"/>
  <c r="DH668" i="39"/>
  <c r="CW668" i="39"/>
  <c r="CL668" i="39"/>
  <c r="CA668" i="39"/>
  <c r="BP668" i="39"/>
  <c r="BE668" i="39"/>
  <c r="AT668" i="39"/>
  <c r="AI668" i="39"/>
  <c r="X668" i="39"/>
  <c r="DS667" i="39"/>
  <c r="DH667" i="39"/>
  <c r="CW667" i="39"/>
  <c r="CL667" i="39"/>
  <c r="CA667" i="39"/>
  <c r="BP667" i="39"/>
  <c r="BE667" i="39"/>
  <c r="AT667" i="39"/>
  <c r="AI667" i="39"/>
  <c r="X667" i="39"/>
  <c r="DX663" i="39"/>
  <c r="DX662" i="39"/>
  <c r="DX661" i="39"/>
  <c r="DX660" i="39"/>
  <c r="DX659" i="39"/>
  <c r="DX658" i="39"/>
  <c r="DX657" i="39"/>
  <c r="DX656" i="39"/>
  <c r="DX655" i="39"/>
  <c r="C651" i="39"/>
  <c r="C650" i="39"/>
  <c r="C649" i="39"/>
  <c r="C648" i="39"/>
  <c r="C647" i="39"/>
  <c r="C646" i="39"/>
  <c r="C645" i="39"/>
  <c r="C644" i="39"/>
  <c r="C643" i="39"/>
  <c r="C642" i="39"/>
  <c r="DS612" i="39"/>
  <c r="DH612" i="39"/>
  <c r="CW612" i="39"/>
  <c r="CL612" i="39"/>
  <c r="CA612" i="39"/>
  <c r="BP612" i="39"/>
  <c r="BE612" i="39"/>
  <c r="AT612" i="39"/>
  <c r="AI612" i="39"/>
  <c r="X612" i="39"/>
  <c r="DS611" i="39"/>
  <c r="DH611" i="39"/>
  <c r="CW611" i="39"/>
  <c r="CL611" i="39"/>
  <c r="CA611" i="39"/>
  <c r="BP611" i="39"/>
  <c r="BE611" i="39"/>
  <c r="AT611" i="39"/>
  <c r="AI611" i="39"/>
  <c r="X611" i="39"/>
  <c r="DS610" i="39"/>
  <c r="DH610" i="39"/>
  <c r="CW610" i="39"/>
  <c r="CL610" i="39"/>
  <c r="CA610" i="39"/>
  <c r="BP610" i="39"/>
  <c r="BE610" i="39"/>
  <c r="AT610" i="39"/>
  <c r="AI610" i="39"/>
  <c r="X610" i="39"/>
  <c r="DS609" i="39"/>
  <c r="DH609" i="39"/>
  <c r="CW609" i="39"/>
  <c r="CL609" i="39"/>
  <c r="CA609" i="39"/>
  <c r="BP609" i="39"/>
  <c r="BE609" i="39"/>
  <c r="AT609" i="39"/>
  <c r="AI609" i="39"/>
  <c r="X609" i="39"/>
  <c r="DS608" i="39"/>
  <c r="DH608" i="39"/>
  <c r="CW608" i="39"/>
  <c r="CL608" i="39"/>
  <c r="CA608" i="39"/>
  <c r="BP608" i="39"/>
  <c r="BE608" i="39"/>
  <c r="AT608" i="39"/>
  <c r="AI608" i="39"/>
  <c r="X608" i="39"/>
  <c r="DS607" i="39"/>
  <c r="DH607" i="39"/>
  <c r="CW607" i="39"/>
  <c r="CL607" i="39"/>
  <c r="CA607" i="39"/>
  <c r="BP607" i="39"/>
  <c r="BE607" i="39"/>
  <c r="AT607" i="39"/>
  <c r="AI607" i="39"/>
  <c r="X607" i="39"/>
  <c r="DS606" i="39"/>
  <c r="DH606" i="39"/>
  <c r="CW606" i="39"/>
  <c r="CL606" i="39"/>
  <c r="CA606" i="39"/>
  <c r="BP606" i="39"/>
  <c r="BE606" i="39"/>
  <c r="AT606" i="39"/>
  <c r="AI606" i="39"/>
  <c r="X606" i="39"/>
  <c r="DS605" i="39"/>
  <c r="DH605" i="39"/>
  <c r="CW605" i="39"/>
  <c r="CL605" i="39"/>
  <c r="CA605" i="39"/>
  <c r="BP605" i="39"/>
  <c r="BE605" i="39"/>
  <c r="AT605" i="39"/>
  <c r="AI605" i="39"/>
  <c r="X605" i="39"/>
  <c r="DS604" i="39"/>
  <c r="DH604" i="39"/>
  <c r="CW604" i="39"/>
  <c r="CL604" i="39"/>
  <c r="CA604" i="39"/>
  <c r="BP604" i="39"/>
  <c r="BE604" i="39"/>
  <c r="AT604" i="39"/>
  <c r="AI604" i="39"/>
  <c r="X604" i="39"/>
  <c r="DS603" i="39"/>
  <c r="DH603" i="39"/>
  <c r="CW603" i="39"/>
  <c r="CL603" i="39"/>
  <c r="CA603" i="39"/>
  <c r="BP603" i="39"/>
  <c r="BE603" i="39"/>
  <c r="AT603" i="39"/>
  <c r="AI603" i="39"/>
  <c r="X603" i="39"/>
  <c r="DS602" i="39"/>
  <c r="DH602" i="39"/>
  <c r="CW602" i="39"/>
  <c r="CL602" i="39"/>
  <c r="CA602" i="39"/>
  <c r="BP602" i="39"/>
  <c r="BE602" i="39"/>
  <c r="AT602" i="39"/>
  <c r="AI602" i="39"/>
  <c r="X602" i="39"/>
  <c r="DS601" i="39"/>
  <c r="DH601" i="39"/>
  <c r="CW601" i="39"/>
  <c r="CL601" i="39"/>
  <c r="CA601" i="39"/>
  <c r="BP601" i="39"/>
  <c r="BE601" i="39"/>
  <c r="AT601" i="39"/>
  <c r="AI601" i="39"/>
  <c r="X601" i="39"/>
  <c r="DS600" i="39"/>
  <c r="DH600" i="39"/>
  <c r="CW600" i="39"/>
  <c r="CL600" i="39"/>
  <c r="CA600" i="39"/>
  <c r="BP600" i="39"/>
  <c r="BE600" i="39"/>
  <c r="AT600" i="39"/>
  <c r="AI600" i="39"/>
  <c r="X600" i="39"/>
  <c r="DS599" i="39"/>
  <c r="DH599" i="39"/>
  <c r="CW599" i="39"/>
  <c r="CL599" i="39"/>
  <c r="CA599" i="39"/>
  <c r="BP599" i="39"/>
  <c r="BE599" i="39"/>
  <c r="AT599" i="39"/>
  <c r="AI599" i="39"/>
  <c r="X599" i="39"/>
  <c r="DS598" i="39"/>
  <c r="DH598" i="39"/>
  <c r="CW598" i="39"/>
  <c r="CL598" i="39"/>
  <c r="CA598" i="39"/>
  <c r="BP598" i="39"/>
  <c r="BE598" i="39"/>
  <c r="AT598" i="39"/>
  <c r="AI598" i="39"/>
  <c r="X598" i="39"/>
  <c r="DS597" i="39"/>
  <c r="DH597" i="39"/>
  <c r="CW597" i="39"/>
  <c r="CL597" i="39"/>
  <c r="CA597" i="39"/>
  <c r="BP597" i="39"/>
  <c r="BE597" i="39"/>
  <c r="AT597" i="39"/>
  <c r="AI597" i="39"/>
  <c r="X597" i="39"/>
  <c r="DS596" i="39"/>
  <c r="DH596" i="39"/>
  <c r="CW596" i="39"/>
  <c r="CL596" i="39"/>
  <c r="CA596" i="39"/>
  <c r="BP596" i="39"/>
  <c r="BE596" i="39"/>
  <c r="AT596" i="39"/>
  <c r="AI596" i="39"/>
  <c r="X596" i="39"/>
  <c r="DS595" i="39"/>
  <c r="DH595" i="39"/>
  <c r="CW595" i="39"/>
  <c r="CL595" i="39"/>
  <c r="CA595" i="39"/>
  <c r="BP595" i="39"/>
  <c r="BE595" i="39"/>
  <c r="AT595" i="39"/>
  <c r="AI595" i="39"/>
  <c r="X595" i="39"/>
  <c r="DS594" i="39"/>
  <c r="DH594" i="39"/>
  <c r="CW594" i="39"/>
  <c r="CL594" i="39"/>
  <c r="CA594" i="39"/>
  <c r="BP594" i="39"/>
  <c r="BE594" i="39"/>
  <c r="AT594" i="39"/>
  <c r="AI594" i="39"/>
  <c r="X594" i="39"/>
  <c r="DS593" i="39"/>
  <c r="DH593" i="39"/>
  <c r="CW593" i="39"/>
  <c r="CL593" i="39"/>
  <c r="CA593" i="39"/>
  <c r="BP593" i="39"/>
  <c r="BE593" i="39"/>
  <c r="AT593" i="39"/>
  <c r="AI593" i="39"/>
  <c r="X593" i="39"/>
  <c r="DS592" i="39"/>
  <c r="DH592" i="39"/>
  <c r="CW592" i="39"/>
  <c r="CL592" i="39"/>
  <c r="CA592" i="39"/>
  <c r="BP592" i="39"/>
  <c r="BE592" i="39"/>
  <c r="AT592" i="39"/>
  <c r="AI592" i="39"/>
  <c r="X592" i="39"/>
  <c r="DS591" i="39"/>
  <c r="DH591" i="39"/>
  <c r="CW591" i="39"/>
  <c r="CL591" i="39"/>
  <c r="CA591" i="39"/>
  <c r="BP591" i="39"/>
  <c r="BE591" i="39"/>
  <c r="AT591" i="39"/>
  <c r="AI591" i="39"/>
  <c r="X591" i="39"/>
  <c r="DS590" i="39"/>
  <c r="DH590" i="39"/>
  <c r="CW590" i="39"/>
  <c r="CL590" i="39"/>
  <c r="CA590" i="39"/>
  <c r="BP590" i="39"/>
  <c r="BE590" i="39"/>
  <c r="AT590" i="39"/>
  <c r="AI590" i="39"/>
  <c r="X590" i="39"/>
  <c r="DS589" i="39"/>
  <c r="DH589" i="39"/>
  <c r="CW589" i="39"/>
  <c r="CL589" i="39"/>
  <c r="CA589" i="39"/>
  <c r="BP589" i="39"/>
  <c r="BE589" i="39"/>
  <c r="AT589" i="39"/>
  <c r="AI589" i="39"/>
  <c r="X589" i="39"/>
  <c r="DS588" i="39"/>
  <c r="DH588" i="39"/>
  <c r="CW588" i="39"/>
  <c r="CL588" i="39"/>
  <c r="CA588" i="39"/>
  <c r="BP588" i="39"/>
  <c r="BE588" i="39"/>
  <c r="AT588" i="39"/>
  <c r="AI588" i="39"/>
  <c r="X588" i="39"/>
  <c r="DS587" i="39"/>
  <c r="DH587" i="39"/>
  <c r="CW587" i="39"/>
  <c r="CL587" i="39"/>
  <c r="CA587" i="39"/>
  <c r="BP587" i="39"/>
  <c r="BE587" i="39"/>
  <c r="AT587" i="39"/>
  <c r="AI587" i="39"/>
  <c r="X587" i="39"/>
  <c r="DS586" i="39"/>
  <c r="DH586" i="39"/>
  <c r="CW586" i="39"/>
  <c r="CL586" i="39"/>
  <c r="CA586" i="39"/>
  <c r="BP586" i="39"/>
  <c r="BE586" i="39"/>
  <c r="AT586" i="39"/>
  <c r="AI586" i="39"/>
  <c r="X586" i="39"/>
  <c r="DS585" i="39"/>
  <c r="DH585" i="39"/>
  <c r="CW585" i="39"/>
  <c r="CL585" i="39"/>
  <c r="CA585" i="39"/>
  <c r="BP585" i="39"/>
  <c r="BE585" i="39"/>
  <c r="AT585" i="39"/>
  <c r="AI585" i="39"/>
  <c r="X585" i="39"/>
  <c r="DS584" i="39"/>
  <c r="DH584" i="39"/>
  <c r="CW584" i="39"/>
  <c r="CL584" i="39"/>
  <c r="CA584" i="39"/>
  <c r="BP584" i="39"/>
  <c r="BE584" i="39"/>
  <c r="AT584" i="39"/>
  <c r="AI584" i="39"/>
  <c r="X584" i="39"/>
  <c r="DS583" i="39"/>
  <c r="DH583" i="39"/>
  <c r="CW583" i="39"/>
  <c r="CL583" i="39"/>
  <c r="CA583" i="39"/>
  <c r="BP583" i="39"/>
  <c r="BE583" i="39"/>
  <c r="AT583" i="39"/>
  <c r="AI583" i="39"/>
  <c r="X583" i="39"/>
  <c r="DS579" i="39"/>
  <c r="DH579" i="39"/>
  <c r="CW579" i="39"/>
  <c r="CL579" i="39"/>
  <c r="CA579" i="39"/>
  <c r="BP579" i="39"/>
  <c r="BE579" i="39"/>
  <c r="AT579" i="39"/>
  <c r="AI579" i="39"/>
  <c r="X579" i="39"/>
  <c r="DS578" i="39"/>
  <c r="DH578" i="39"/>
  <c r="CW578" i="39"/>
  <c r="CL578" i="39"/>
  <c r="CA578" i="39"/>
  <c r="BP578" i="39"/>
  <c r="BE578" i="39"/>
  <c r="AT578" i="39"/>
  <c r="AI578" i="39"/>
  <c r="X578" i="39"/>
  <c r="DS577" i="39"/>
  <c r="DH577" i="39"/>
  <c r="CW577" i="39"/>
  <c r="CL577" i="39"/>
  <c r="CA577" i="39"/>
  <c r="BP577" i="39"/>
  <c r="BE577" i="39"/>
  <c r="AT577" i="39"/>
  <c r="AI577" i="39"/>
  <c r="X577" i="39"/>
  <c r="DS576" i="39"/>
  <c r="DH576" i="39"/>
  <c r="CW576" i="39"/>
  <c r="CL576" i="39"/>
  <c r="CA576" i="39"/>
  <c r="BP576" i="39"/>
  <c r="BE576" i="39"/>
  <c r="AT576" i="39"/>
  <c r="AI576" i="39"/>
  <c r="X576" i="39"/>
  <c r="DS575" i="39"/>
  <c r="DH575" i="39"/>
  <c r="CW575" i="39"/>
  <c r="CL575" i="39"/>
  <c r="CA575" i="39"/>
  <c r="BP575" i="39"/>
  <c r="BE575" i="39"/>
  <c r="AT575" i="39"/>
  <c r="AI575" i="39"/>
  <c r="X575" i="39"/>
  <c r="DS574" i="39"/>
  <c r="DH574" i="39"/>
  <c r="CW574" i="39"/>
  <c r="CL574" i="39"/>
  <c r="CA574" i="39"/>
  <c r="BP574" i="39"/>
  <c r="BE574" i="39"/>
  <c r="AT574" i="39"/>
  <c r="AI574" i="39"/>
  <c r="X574" i="39"/>
  <c r="DS573" i="39"/>
  <c r="DH573" i="39"/>
  <c r="CW573" i="39"/>
  <c r="CL573" i="39"/>
  <c r="CA573" i="39"/>
  <c r="BP573" i="39"/>
  <c r="BE573" i="39"/>
  <c r="AT573" i="39"/>
  <c r="AI573" i="39"/>
  <c r="X573" i="39"/>
  <c r="DS572" i="39"/>
  <c r="DH572" i="39"/>
  <c r="CW572" i="39"/>
  <c r="CL572" i="39"/>
  <c r="CA572" i="39"/>
  <c r="BP572" i="39"/>
  <c r="BE572" i="39"/>
  <c r="AT572" i="39"/>
  <c r="AI572" i="39"/>
  <c r="X572" i="39"/>
  <c r="DS571" i="39"/>
  <c r="DH571" i="39"/>
  <c r="CW571" i="39"/>
  <c r="CL571" i="39"/>
  <c r="CA571" i="39"/>
  <c r="BP571" i="39"/>
  <c r="BE571" i="39"/>
  <c r="AT571" i="39"/>
  <c r="AI571" i="39"/>
  <c r="X571" i="39"/>
  <c r="DS570" i="39"/>
  <c r="DH570" i="39"/>
  <c r="CW570" i="39"/>
  <c r="CL570" i="39"/>
  <c r="CA570" i="39"/>
  <c r="BP570" i="39"/>
  <c r="BE570" i="39"/>
  <c r="AT570" i="39"/>
  <c r="AI570" i="39"/>
  <c r="X570" i="39"/>
  <c r="DS567" i="39"/>
  <c r="DH567" i="39"/>
  <c r="CW567" i="39"/>
  <c r="CL567" i="39"/>
  <c r="CA567" i="39"/>
  <c r="BP567" i="39"/>
  <c r="BE567" i="39"/>
  <c r="AT567" i="39"/>
  <c r="X567" i="39"/>
  <c r="DS566" i="39"/>
  <c r="DH566" i="39"/>
  <c r="CW566" i="39"/>
  <c r="CL566" i="39"/>
  <c r="CA566" i="39"/>
  <c r="BP566" i="39"/>
  <c r="BE566" i="39"/>
  <c r="AT566" i="39"/>
  <c r="AI566" i="39"/>
  <c r="X566" i="39"/>
  <c r="DS565" i="39"/>
  <c r="DH565" i="39"/>
  <c r="CW565" i="39"/>
  <c r="CL565" i="39"/>
  <c r="CA565" i="39"/>
  <c r="BP565" i="39"/>
  <c r="BE565" i="39"/>
  <c r="AT565" i="39"/>
  <c r="AI565" i="39"/>
  <c r="X565" i="39"/>
  <c r="DS564" i="39"/>
  <c r="DH564" i="39"/>
  <c r="CW564" i="39"/>
  <c r="CL564" i="39"/>
  <c r="CA564" i="39"/>
  <c r="BP564" i="39"/>
  <c r="BE564" i="39"/>
  <c r="AT564" i="39"/>
  <c r="AI564" i="39"/>
  <c r="X564" i="39"/>
  <c r="DS563" i="39"/>
  <c r="DH563" i="39"/>
  <c r="CW563" i="39"/>
  <c r="CL563" i="39"/>
  <c r="CA563" i="39"/>
  <c r="BP563" i="39"/>
  <c r="BE563" i="39"/>
  <c r="AT563" i="39"/>
  <c r="AI563" i="39"/>
  <c r="X563" i="39"/>
  <c r="DS562" i="39"/>
  <c r="DH562" i="39"/>
  <c r="CW562" i="39"/>
  <c r="CL562" i="39"/>
  <c r="CA562" i="39"/>
  <c r="BP562" i="39"/>
  <c r="BE562" i="39"/>
  <c r="AT562" i="39"/>
  <c r="AI562" i="39"/>
  <c r="X562" i="39"/>
  <c r="DS561" i="39"/>
  <c r="DH561" i="39"/>
  <c r="CW561" i="39"/>
  <c r="CL561" i="39"/>
  <c r="CA561" i="39"/>
  <c r="BP561" i="39"/>
  <c r="BE561" i="39"/>
  <c r="AT561" i="39"/>
  <c r="AI561" i="39"/>
  <c r="X561" i="39"/>
  <c r="DS560" i="39"/>
  <c r="DH560" i="39"/>
  <c r="CW560" i="39"/>
  <c r="CL560" i="39"/>
  <c r="CA560" i="39"/>
  <c r="BP560" i="39"/>
  <c r="BE560" i="39"/>
  <c r="AT560" i="39"/>
  <c r="AI560" i="39"/>
  <c r="X560" i="39"/>
  <c r="DS559" i="39"/>
  <c r="DH559" i="39"/>
  <c r="CW559" i="39"/>
  <c r="CL559" i="39"/>
  <c r="CA559" i="39"/>
  <c r="BP559" i="39"/>
  <c r="BE559" i="39"/>
  <c r="AT559" i="39"/>
  <c r="AI559" i="39"/>
  <c r="X559" i="39"/>
  <c r="DS558" i="39"/>
  <c r="DH558" i="39"/>
  <c r="CW558" i="39"/>
  <c r="CL558" i="39"/>
  <c r="CA558" i="39"/>
  <c r="BP558" i="39"/>
  <c r="BE558" i="39"/>
  <c r="AT558" i="39"/>
  <c r="AI558" i="39"/>
  <c r="X558" i="39"/>
  <c r="DS557" i="39"/>
  <c r="DH557" i="39"/>
  <c r="CW557" i="39"/>
  <c r="CL557" i="39"/>
  <c r="CA557" i="39"/>
  <c r="BP557" i="39"/>
  <c r="BE557" i="39"/>
  <c r="AT557" i="39"/>
  <c r="AI557" i="39"/>
  <c r="X557" i="39"/>
  <c r="DS556" i="39"/>
  <c r="DH556" i="39"/>
  <c r="CW556" i="39"/>
  <c r="CL556" i="39"/>
  <c r="CA556" i="39"/>
  <c r="BP556" i="39"/>
  <c r="BE556" i="39"/>
  <c r="AT556" i="39"/>
  <c r="AI556" i="39"/>
  <c r="X556" i="39"/>
  <c r="DS555" i="39"/>
  <c r="DH555" i="39"/>
  <c r="CW555" i="39"/>
  <c r="CL555" i="39"/>
  <c r="CA555" i="39"/>
  <c r="BP555" i="39"/>
  <c r="BE555" i="39"/>
  <c r="AT555" i="39"/>
  <c r="AI555" i="39"/>
  <c r="X555" i="39"/>
  <c r="DS554" i="39"/>
  <c r="DH554" i="39"/>
  <c r="CW554" i="39"/>
  <c r="CL554" i="39"/>
  <c r="CA554" i="39"/>
  <c r="BP554" i="39"/>
  <c r="BE554" i="39"/>
  <c r="AT554" i="39"/>
  <c r="AI554" i="39"/>
  <c r="X554" i="39"/>
  <c r="DS553" i="39"/>
  <c r="DH553" i="39"/>
  <c r="CW553" i="39"/>
  <c r="CL553" i="39"/>
  <c r="CA553" i="39"/>
  <c r="BP553" i="39"/>
  <c r="BE553" i="39"/>
  <c r="AT553" i="39"/>
  <c r="AI553" i="39"/>
  <c r="X553" i="39"/>
  <c r="DS552" i="39"/>
  <c r="DH552" i="39"/>
  <c r="CW552" i="39"/>
  <c r="CL552" i="39"/>
  <c r="CA552" i="39"/>
  <c r="BP552" i="39"/>
  <c r="BE552" i="39"/>
  <c r="AT552" i="39"/>
  <c r="AI552" i="39"/>
  <c r="X552" i="39"/>
  <c r="DS551" i="39"/>
  <c r="DH551" i="39"/>
  <c r="CW551" i="39"/>
  <c r="CL551" i="39"/>
  <c r="CA551" i="39"/>
  <c r="BP551" i="39"/>
  <c r="BE551" i="39"/>
  <c r="AT551" i="39"/>
  <c r="AI551" i="39"/>
  <c r="X551" i="39"/>
  <c r="DS550" i="39"/>
  <c r="DH550" i="39"/>
  <c r="CW550" i="39"/>
  <c r="CL550" i="39"/>
  <c r="CA550" i="39"/>
  <c r="BP550" i="39"/>
  <c r="BE550" i="39"/>
  <c r="AT550" i="39"/>
  <c r="AI550" i="39"/>
  <c r="X550" i="39"/>
  <c r="DS549" i="39"/>
  <c r="DH549" i="39"/>
  <c r="CW549" i="39"/>
  <c r="CL549" i="39"/>
  <c r="CA549" i="39"/>
  <c r="BP549" i="39"/>
  <c r="BE549" i="39"/>
  <c r="AT549" i="39"/>
  <c r="AI549" i="39"/>
  <c r="X549" i="39"/>
  <c r="DS548" i="39"/>
  <c r="DH548" i="39"/>
  <c r="CW548" i="39"/>
  <c r="CL548" i="39"/>
  <c r="CA548" i="39"/>
  <c r="BP548" i="39"/>
  <c r="BE548" i="39"/>
  <c r="AT548" i="39"/>
  <c r="AI548" i="39"/>
  <c r="X548" i="39"/>
  <c r="DS547" i="39"/>
  <c r="DH547" i="39"/>
  <c r="CW547" i="39"/>
  <c r="CL547" i="39"/>
  <c r="CA547" i="39"/>
  <c r="BP547" i="39"/>
  <c r="BE547" i="39"/>
  <c r="AT547" i="39"/>
  <c r="AI547" i="39"/>
  <c r="X547" i="39"/>
  <c r="DS546" i="39"/>
  <c r="DH546" i="39"/>
  <c r="CW546" i="39"/>
  <c r="CL546" i="39"/>
  <c r="CA546" i="39"/>
  <c r="BP546" i="39"/>
  <c r="BE546" i="39"/>
  <c r="AT546" i="39"/>
  <c r="AI546" i="39"/>
  <c r="X546" i="39"/>
  <c r="DS545" i="39"/>
  <c r="DH545" i="39"/>
  <c r="CW545" i="39"/>
  <c r="CL545" i="39"/>
  <c r="CA545" i="39"/>
  <c r="BP545" i="39"/>
  <c r="BE545" i="39"/>
  <c r="AT545" i="39"/>
  <c r="AI545" i="39"/>
  <c r="X545" i="39"/>
  <c r="DS544" i="39"/>
  <c r="DH544" i="39"/>
  <c r="CW544" i="39"/>
  <c r="CL544" i="39"/>
  <c r="CA544" i="39"/>
  <c r="BP544" i="39"/>
  <c r="BE544" i="39"/>
  <c r="AT544" i="39"/>
  <c r="AI544" i="39"/>
  <c r="X544" i="39"/>
  <c r="DS543" i="39"/>
  <c r="DH543" i="39"/>
  <c r="CW543" i="39"/>
  <c r="CL543" i="39"/>
  <c r="CA543" i="39"/>
  <c r="BP543" i="39"/>
  <c r="BE543" i="39"/>
  <c r="AT543" i="39"/>
  <c r="AI543" i="39"/>
  <c r="X543" i="39"/>
  <c r="DS542" i="39"/>
  <c r="DH542" i="39"/>
  <c r="CW542" i="39"/>
  <c r="CL542" i="39"/>
  <c r="CA542" i="39"/>
  <c r="BP542" i="39"/>
  <c r="BE542" i="39"/>
  <c r="AT542" i="39"/>
  <c r="AI542" i="39"/>
  <c r="X542" i="39"/>
  <c r="DS541" i="39"/>
  <c r="DH541" i="39"/>
  <c r="CW541" i="39"/>
  <c r="CL541" i="39"/>
  <c r="CA541" i="39"/>
  <c r="BP541" i="39"/>
  <c r="BE541" i="39"/>
  <c r="AT541" i="39"/>
  <c r="AI541" i="39"/>
  <c r="X541" i="39"/>
  <c r="DS540" i="39"/>
  <c r="DH540" i="39"/>
  <c r="CW540" i="39"/>
  <c r="CL540" i="39"/>
  <c r="CA540" i="39"/>
  <c r="BP540" i="39"/>
  <c r="BE540" i="39"/>
  <c r="AT540" i="39"/>
  <c r="AI540" i="39"/>
  <c r="X540" i="39"/>
  <c r="DS539" i="39"/>
  <c r="DH539" i="39"/>
  <c r="CW539" i="39"/>
  <c r="CL539" i="39"/>
  <c r="CA539" i="39"/>
  <c r="BP539" i="39"/>
  <c r="BE539" i="39"/>
  <c r="AT539" i="39"/>
  <c r="AI539" i="39"/>
  <c r="X539" i="39"/>
  <c r="DS538" i="39"/>
  <c r="DH538" i="39"/>
  <c r="CW538" i="39"/>
  <c r="CL538" i="39"/>
  <c r="CA538" i="39"/>
  <c r="BP538" i="39"/>
  <c r="BE538" i="39"/>
  <c r="AT538" i="39"/>
  <c r="AI538" i="39"/>
  <c r="X538" i="39"/>
  <c r="C57" i="39"/>
  <c r="C56" i="39"/>
  <c r="C55" i="39"/>
  <c r="C54" i="39"/>
  <c r="C53" i="39"/>
  <c r="C52" i="39"/>
  <c r="C51" i="39"/>
  <c r="C50" i="39"/>
  <c r="C49" i="39"/>
  <c r="C48" i="39"/>
  <c r="C47" i="39"/>
  <c r="C46" i="39"/>
  <c r="C45" i="39"/>
  <c r="C44" i="39"/>
  <c r="C43" i="39"/>
  <c r="C42" i="39"/>
  <c r="C41" i="39"/>
  <c r="C40" i="39"/>
  <c r="C39" i="39"/>
  <c r="C38" i="39"/>
  <c r="C37" i="39"/>
  <c r="C36" i="39"/>
  <c r="C35" i="39"/>
  <c r="C34" i="39"/>
  <c r="C33" i="39"/>
  <c r="C32" i="39"/>
  <c r="C27" i="39"/>
  <c r="C26" i="39"/>
  <c r="C25" i="39"/>
  <c r="C24" i="39"/>
  <c r="C23" i="39"/>
  <c r="C22" i="39"/>
  <c r="C21" i="39"/>
  <c r="C20" i="39"/>
  <c r="C19" i="39"/>
  <c r="C18" i="39"/>
  <c r="C17" i="39"/>
  <c r="C16" i="39"/>
  <c r="C15" i="39"/>
  <c r="C14" i="39"/>
  <c r="BQ493" i="38"/>
  <c r="BU536" i="38"/>
  <c r="BT536" i="38"/>
  <c r="BS536" i="38"/>
  <c r="BR536" i="38"/>
  <c r="BQ536" i="38"/>
  <c r="BU535" i="38"/>
  <c r="BU537" i="38" s="1"/>
  <c r="BT535" i="38"/>
  <c r="BS535" i="38"/>
  <c r="BR535" i="38"/>
  <c r="BQ535" i="38"/>
  <c r="BU534" i="38"/>
  <c r="BT534" i="38"/>
  <c r="BS534" i="38"/>
  <c r="BR534" i="38"/>
  <c r="BV534" i="38" s="1"/>
  <c r="BQ534" i="38"/>
  <c r="BU533" i="38"/>
  <c r="BT533" i="38"/>
  <c r="BS533" i="38"/>
  <c r="BR533" i="38"/>
  <c r="BQ533" i="38"/>
  <c r="BU530" i="38"/>
  <c r="BT530" i="38"/>
  <c r="BS530" i="38"/>
  <c r="BR530" i="38"/>
  <c r="BQ530" i="38"/>
  <c r="BU522" i="38"/>
  <c r="BT522" i="38"/>
  <c r="BS522" i="38"/>
  <c r="BR522" i="38"/>
  <c r="BQ522" i="38"/>
  <c r="BU521" i="38"/>
  <c r="BT521" i="38"/>
  <c r="BS521" i="38"/>
  <c r="BR521" i="38"/>
  <c r="BQ521" i="38"/>
  <c r="BU520" i="38"/>
  <c r="BT520" i="38"/>
  <c r="BS520" i="38"/>
  <c r="BR520" i="38"/>
  <c r="BQ520" i="38"/>
  <c r="BU519" i="38"/>
  <c r="BT519" i="38"/>
  <c r="BS519" i="38"/>
  <c r="BR519" i="38"/>
  <c r="BQ519" i="38"/>
  <c r="BU518" i="38"/>
  <c r="BT518" i="38"/>
  <c r="BS518" i="38"/>
  <c r="BR518" i="38"/>
  <c r="BQ518" i="38"/>
  <c r="BU517" i="38"/>
  <c r="BT517" i="38"/>
  <c r="BS517" i="38"/>
  <c r="BR517" i="38"/>
  <c r="BQ517" i="38"/>
  <c r="BU516" i="38"/>
  <c r="BT516" i="38"/>
  <c r="BS516" i="38"/>
  <c r="BR516" i="38"/>
  <c r="BQ516" i="38"/>
  <c r="BU515" i="38"/>
  <c r="BT515" i="38"/>
  <c r="BS515" i="38"/>
  <c r="BR515" i="38"/>
  <c r="BQ515" i="38"/>
  <c r="BU514" i="38"/>
  <c r="BT514" i="38"/>
  <c r="BS514" i="38"/>
  <c r="BR514" i="38"/>
  <c r="BQ514" i="38"/>
  <c r="BU513" i="38"/>
  <c r="BT513" i="38"/>
  <c r="BS513" i="38"/>
  <c r="BR513" i="38"/>
  <c r="BQ513" i="38"/>
  <c r="BU512" i="38"/>
  <c r="BT512" i="38"/>
  <c r="BS512" i="38"/>
  <c r="BR512" i="38"/>
  <c r="BQ512" i="38"/>
  <c r="BU511" i="38"/>
  <c r="BT511" i="38"/>
  <c r="BS511" i="38"/>
  <c r="BR511" i="38"/>
  <c r="BQ511" i="38"/>
  <c r="BU510" i="38"/>
  <c r="BT510" i="38"/>
  <c r="BS510" i="38"/>
  <c r="BR510" i="38"/>
  <c r="BQ510" i="38"/>
  <c r="BU509" i="38"/>
  <c r="BT509" i="38"/>
  <c r="BS509" i="38"/>
  <c r="BR509" i="38"/>
  <c r="BQ509" i="38"/>
  <c r="BU508" i="38"/>
  <c r="BV508" i="38" s="1"/>
  <c r="BT508" i="38"/>
  <c r="BS508" i="38"/>
  <c r="BR508" i="38"/>
  <c r="BQ508" i="38"/>
  <c r="BU507" i="38"/>
  <c r="BT507" i="38"/>
  <c r="BS507" i="38"/>
  <c r="BR507" i="38"/>
  <c r="BR523" i="38" s="1"/>
  <c r="BV523" i="38" s="1"/>
  <c r="BQ507" i="38"/>
  <c r="BU506" i="38"/>
  <c r="BT506" i="38"/>
  <c r="BS506" i="38"/>
  <c r="BR506" i="38"/>
  <c r="BQ506" i="38"/>
  <c r="BU505" i="38"/>
  <c r="BT505" i="38"/>
  <c r="BS505" i="38"/>
  <c r="BR505" i="38"/>
  <c r="BQ505" i="38"/>
  <c r="BU502" i="38"/>
  <c r="BT502" i="38"/>
  <c r="BS502" i="38"/>
  <c r="BR502" i="38"/>
  <c r="BV502" i="38" s="1"/>
  <c r="BQ502" i="38"/>
  <c r="BU501" i="38"/>
  <c r="BT501" i="38"/>
  <c r="BS501" i="38"/>
  <c r="BR501" i="38"/>
  <c r="BQ501" i="38"/>
  <c r="BU500" i="38"/>
  <c r="BT500" i="38"/>
  <c r="BV500" i="38" s="1"/>
  <c r="BS500" i="38"/>
  <c r="BR500" i="38"/>
  <c r="BQ500" i="38"/>
  <c r="BU499" i="38"/>
  <c r="BT499" i="38"/>
  <c r="BS499" i="38"/>
  <c r="BR499" i="38"/>
  <c r="BQ499" i="38"/>
  <c r="BQ503" i="38" s="1"/>
  <c r="BU498" i="38"/>
  <c r="BT498" i="38"/>
  <c r="BS498" i="38"/>
  <c r="BR498" i="38"/>
  <c r="BQ498" i="38"/>
  <c r="BU497" i="38"/>
  <c r="BT497" i="38"/>
  <c r="BS497" i="38"/>
  <c r="BS503" i="38" s="1"/>
  <c r="BR497" i="38"/>
  <c r="BQ497" i="38"/>
  <c r="BU496" i="38"/>
  <c r="BT496" i="38"/>
  <c r="BS496" i="38"/>
  <c r="BR496" i="38"/>
  <c r="BQ496" i="38"/>
  <c r="BU495" i="38"/>
  <c r="BU503" i="38" s="1"/>
  <c r="BT495" i="38"/>
  <c r="BS495" i="38"/>
  <c r="BR495" i="38"/>
  <c r="BQ495" i="38"/>
  <c r="BU494" i="38"/>
  <c r="BT494" i="38"/>
  <c r="BS494" i="38"/>
  <c r="BR494" i="38"/>
  <c r="BR503" i="38" s="1"/>
  <c r="BQ494" i="38"/>
  <c r="BU493" i="38"/>
  <c r="BT493" i="38"/>
  <c r="BS493" i="38"/>
  <c r="BR493" i="38"/>
  <c r="BU490" i="38"/>
  <c r="BT490" i="38"/>
  <c r="BS490" i="38"/>
  <c r="BR490" i="38"/>
  <c r="BQ490" i="38"/>
  <c r="BU489" i="38"/>
  <c r="BT489" i="38"/>
  <c r="BS489" i="38"/>
  <c r="BR489" i="38"/>
  <c r="BQ489" i="38"/>
  <c r="BU488" i="38"/>
  <c r="BT488" i="38"/>
  <c r="BS488" i="38"/>
  <c r="BR488" i="38"/>
  <c r="BQ488" i="38"/>
  <c r="BU487" i="38"/>
  <c r="BT487" i="38"/>
  <c r="BS487" i="38"/>
  <c r="BR487" i="38"/>
  <c r="BQ487" i="38"/>
  <c r="BU486" i="38"/>
  <c r="BT486" i="38"/>
  <c r="BS486" i="38"/>
  <c r="BR486" i="38"/>
  <c r="BQ486" i="38"/>
  <c r="BU485" i="38"/>
  <c r="BT485" i="38"/>
  <c r="BS485" i="38"/>
  <c r="BR485" i="38"/>
  <c r="BQ485" i="38"/>
  <c r="BU484" i="38"/>
  <c r="BT484" i="38"/>
  <c r="BS484" i="38"/>
  <c r="BR484" i="38"/>
  <c r="BQ484" i="38"/>
  <c r="BU483" i="38"/>
  <c r="BT483" i="38"/>
  <c r="BS483" i="38"/>
  <c r="BR483" i="38"/>
  <c r="BQ483" i="38"/>
  <c r="BU482" i="38"/>
  <c r="BT482" i="38"/>
  <c r="BS482" i="38"/>
  <c r="BR482" i="38"/>
  <c r="BQ482" i="38"/>
  <c r="BU481" i="38"/>
  <c r="BT481" i="38"/>
  <c r="BS481" i="38"/>
  <c r="BR481" i="38"/>
  <c r="BQ481" i="38"/>
  <c r="BU480" i="38"/>
  <c r="BT480" i="38"/>
  <c r="BS480" i="38"/>
  <c r="BR480" i="38"/>
  <c r="BQ480" i="38"/>
  <c r="BU479" i="38"/>
  <c r="BT479" i="38"/>
  <c r="BS479" i="38"/>
  <c r="BR479" i="38"/>
  <c r="BQ479" i="38"/>
  <c r="BU478" i="38"/>
  <c r="BT478" i="38"/>
  <c r="BS478" i="38"/>
  <c r="BR478" i="38"/>
  <c r="BQ478" i="38"/>
  <c r="BU477" i="38"/>
  <c r="BT477" i="38"/>
  <c r="BS477" i="38"/>
  <c r="BR477" i="38"/>
  <c r="BQ477" i="38"/>
  <c r="BU476" i="38"/>
  <c r="BT476" i="38"/>
  <c r="BS476" i="38"/>
  <c r="BR476" i="38"/>
  <c r="BQ476" i="38"/>
  <c r="BU475" i="38"/>
  <c r="BT475" i="38"/>
  <c r="BS475" i="38"/>
  <c r="BR475" i="38"/>
  <c r="BQ475" i="38"/>
  <c r="BU474" i="38"/>
  <c r="BT474" i="38"/>
  <c r="BS474" i="38"/>
  <c r="BR474" i="38"/>
  <c r="BQ474" i="38"/>
  <c r="BU471" i="38"/>
  <c r="BT471" i="38"/>
  <c r="BS471" i="38"/>
  <c r="BR471" i="38"/>
  <c r="BQ471" i="38"/>
  <c r="BV471" i="38" s="1"/>
  <c r="BU470" i="38"/>
  <c r="BT470" i="38"/>
  <c r="BS470" i="38"/>
  <c r="BR470" i="38"/>
  <c r="BQ470" i="38"/>
  <c r="BU469" i="38"/>
  <c r="BT469" i="38"/>
  <c r="BS469" i="38"/>
  <c r="BV469" i="38" s="1"/>
  <c r="BR469" i="38"/>
  <c r="BQ469" i="38"/>
  <c r="BU468" i="38"/>
  <c r="BT468" i="38"/>
  <c r="BS468" i="38"/>
  <c r="BR468" i="38"/>
  <c r="BQ468" i="38"/>
  <c r="BU467" i="38"/>
  <c r="BV467" i="38" s="1"/>
  <c r="BT467" i="38"/>
  <c r="BS467" i="38"/>
  <c r="BR467" i="38"/>
  <c r="BQ467" i="38"/>
  <c r="BU466" i="38"/>
  <c r="BT466" i="38"/>
  <c r="BS466" i="38"/>
  <c r="BR466" i="38"/>
  <c r="BR472" i="38" s="1"/>
  <c r="BQ466" i="38"/>
  <c r="BU465" i="38"/>
  <c r="BT465" i="38"/>
  <c r="BS465" i="38"/>
  <c r="BR465" i="38"/>
  <c r="BQ465" i="38"/>
  <c r="BU464" i="38"/>
  <c r="BT464" i="38"/>
  <c r="BV464" i="38" s="1"/>
  <c r="BS464" i="38"/>
  <c r="BR464" i="38"/>
  <c r="BQ464" i="38"/>
  <c r="BU463" i="38"/>
  <c r="BT463" i="38"/>
  <c r="BS463" i="38"/>
  <c r="BR463" i="38"/>
  <c r="BQ463" i="38"/>
  <c r="BV463" i="38" s="1"/>
  <c r="BU462" i="38"/>
  <c r="BT462" i="38"/>
  <c r="BS462" i="38"/>
  <c r="BR462" i="38"/>
  <c r="BQ462" i="38"/>
  <c r="BU461" i="38"/>
  <c r="BV461" i="38" s="1"/>
  <c r="BT461" i="38"/>
  <c r="BS461" i="38"/>
  <c r="BR461" i="38"/>
  <c r="BQ461" i="38"/>
  <c r="BU460" i="38"/>
  <c r="BT460" i="38"/>
  <c r="BS460" i="38"/>
  <c r="BR460" i="38"/>
  <c r="BQ460" i="38"/>
  <c r="BU459" i="38"/>
  <c r="BT459" i="38"/>
  <c r="BS459" i="38"/>
  <c r="BR459" i="38"/>
  <c r="BQ459" i="38"/>
  <c r="BU458" i="38"/>
  <c r="BT458" i="38"/>
  <c r="BS458" i="38"/>
  <c r="BR458" i="38"/>
  <c r="BQ458" i="38"/>
  <c r="BU457" i="38"/>
  <c r="BT457" i="38"/>
  <c r="BS457" i="38"/>
  <c r="BR457" i="38"/>
  <c r="BQ457" i="38"/>
  <c r="C444" i="38"/>
  <c r="C443" i="38"/>
  <c r="C442" i="38"/>
  <c r="C441" i="38"/>
  <c r="C440" i="38"/>
  <c r="C439" i="38"/>
  <c r="C438" i="38"/>
  <c r="BU391" i="38"/>
  <c r="BU392" i="38"/>
  <c r="BU393" i="38"/>
  <c r="BU394" i="38"/>
  <c r="BU395" i="38"/>
  <c r="BU396" i="38"/>
  <c r="BU397" i="38"/>
  <c r="BU398" i="38"/>
  <c r="BU399" i="38"/>
  <c r="BU400" i="38"/>
  <c r="BU401" i="38"/>
  <c r="BU402" i="38"/>
  <c r="BU403" i="38"/>
  <c r="BU404" i="38"/>
  <c r="BU405" i="38"/>
  <c r="BU406" i="38"/>
  <c r="BU407" i="38"/>
  <c r="BU408" i="38"/>
  <c r="BU409" i="38"/>
  <c r="BU410" i="38"/>
  <c r="BU411" i="38"/>
  <c r="BU412" i="38"/>
  <c r="BU413" i="38"/>
  <c r="BU414" i="38"/>
  <c r="BU415" i="38"/>
  <c r="BU416" i="38"/>
  <c r="BU417" i="38"/>
  <c r="BU418" i="38"/>
  <c r="BU419" i="38"/>
  <c r="BU390" i="38"/>
  <c r="BT391" i="38"/>
  <c r="BT392" i="38"/>
  <c r="BT393" i="38"/>
  <c r="BT394" i="38"/>
  <c r="BT395" i="38"/>
  <c r="BT396" i="38"/>
  <c r="BT397" i="38"/>
  <c r="BT398" i="38"/>
  <c r="BT399" i="38"/>
  <c r="BT400" i="38"/>
  <c r="BT401" i="38"/>
  <c r="BT402" i="38"/>
  <c r="BT403" i="38"/>
  <c r="BT404" i="38"/>
  <c r="BT405" i="38"/>
  <c r="BT406" i="38"/>
  <c r="BT407" i="38"/>
  <c r="BT408" i="38"/>
  <c r="BT409" i="38"/>
  <c r="BT410" i="38"/>
  <c r="BT411" i="38"/>
  <c r="BT412" i="38"/>
  <c r="BT413" i="38"/>
  <c r="BT414" i="38"/>
  <c r="BT415" i="38"/>
  <c r="BT416" i="38"/>
  <c r="BT417" i="38"/>
  <c r="BT418" i="38"/>
  <c r="BT419" i="38"/>
  <c r="BT390" i="38"/>
  <c r="BS391" i="38"/>
  <c r="BS392" i="38"/>
  <c r="BS393" i="38"/>
  <c r="BS394" i="38"/>
  <c r="BS395" i="38"/>
  <c r="BS396" i="38"/>
  <c r="BS397" i="38"/>
  <c r="BS398" i="38"/>
  <c r="BS399" i="38"/>
  <c r="BS400" i="38"/>
  <c r="BS401" i="38"/>
  <c r="BS402" i="38"/>
  <c r="BS403" i="38"/>
  <c r="BS404" i="38"/>
  <c r="BS405" i="38"/>
  <c r="BS406" i="38"/>
  <c r="BS407" i="38"/>
  <c r="BS408" i="38"/>
  <c r="BS409" i="38"/>
  <c r="BS410" i="38"/>
  <c r="BS411" i="38"/>
  <c r="BS412" i="38"/>
  <c r="BS413" i="38"/>
  <c r="BS414" i="38"/>
  <c r="BS415" i="38"/>
  <c r="BS416" i="38"/>
  <c r="BS417" i="38"/>
  <c r="BS418" i="38"/>
  <c r="BS419" i="38"/>
  <c r="BS390" i="38"/>
  <c r="BR391" i="38"/>
  <c r="BR392" i="38"/>
  <c r="BR393" i="38"/>
  <c r="BR394" i="38"/>
  <c r="BR395" i="38"/>
  <c r="BR396" i="38"/>
  <c r="BR397" i="38"/>
  <c r="BR398" i="38"/>
  <c r="BR399" i="38"/>
  <c r="BR400" i="38"/>
  <c r="BR401" i="38"/>
  <c r="BR402" i="38"/>
  <c r="BR403" i="38"/>
  <c r="BR404" i="38"/>
  <c r="BR405" i="38"/>
  <c r="BR406" i="38"/>
  <c r="BR407" i="38"/>
  <c r="BR408" i="38"/>
  <c r="BR409" i="38"/>
  <c r="BR410" i="38"/>
  <c r="BR411" i="38"/>
  <c r="BR412" i="38"/>
  <c r="BR413" i="38"/>
  <c r="BR414" i="38"/>
  <c r="BR415" i="38"/>
  <c r="BR416" i="38"/>
  <c r="BR417" i="38"/>
  <c r="BR418" i="38"/>
  <c r="BR419" i="38"/>
  <c r="BR390" i="38"/>
  <c r="BQ391" i="38"/>
  <c r="BQ392" i="38"/>
  <c r="BQ393" i="38"/>
  <c r="BQ394" i="38"/>
  <c r="BQ395" i="38"/>
  <c r="BQ396" i="38"/>
  <c r="BQ397" i="38"/>
  <c r="BQ398" i="38"/>
  <c r="BQ399" i="38"/>
  <c r="BQ400" i="38"/>
  <c r="BQ401" i="38"/>
  <c r="BQ402" i="38"/>
  <c r="BQ403" i="38"/>
  <c r="BQ404" i="38"/>
  <c r="BQ405" i="38"/>
  <c r="BQ406" i="38"/>
  <c r="BQ407" i="38"/>
  <c r="BQ408" i="38"/>
  <c r="BQ409" i="38"/>
  <c r="BQ410" i="38"/>
  <c r="BQ411" i="38"/>
  <c r="BQ412" i="38"/>
  <c r="BQ413" i="38"/>
  <c r="BQ414" i="38"/>
  <c r="BQ415" i="38"/>
  <c r="BQ416" i="38"/>
  <c r="BQ417" i="38"/>
  <c r="BQ418" i="38"/>
  <c r="BQ419" i="38"/>
  <c r="BQ390" i="38"/>
  <c r="BU378" i="38"/>
  <c r="BU379" i="38"/>
  <c r="BU380" i="38"/>
  <c r="BU381" i="38"/>
  <c r="BU382" i="38"/>
  <c r="BU383" i="38"/>
  <c r="BU384" i="38"/>
  <c r="BU385" i="38"/>
  <c r="BU386" i="38"/>
  <c r="BU377" i="38"/>
  <c r="BT378" i="38"/>
  <c r="BT379" i="38"/>
  <c r="BT380" i="38"/>
  <c r="BT381" i="38"/>
  <c r="BV381" i="38" s="1"/>
  <c r="BT382" i="38"/>
  <c r="BT383" i="38"/>
  <c r="BT384" i="38"/>
  <c r="BT385" i="38"/>
  <c r="BT386" i="38"/>
  <c r="BT377" i="38"/>
  <c r="BS378" i="38"/>
  <c r="BS379" i="38"/>
  <c r="BS380" i="38"/>
  <c r="BS381" i="38"/>
  <c r="BS382" i="38"/>
  <c r="BS383" i="38"/>
  <c r="BS384" i="38"/>
  <c r="BS385" i="38"/>
  <c r="BS386" i="38"/>
  <c r="BS377" i="38"/>
  <c r="BS387" i="38" s="1"/>
  <c r="BR378" i="38"/>
  <c r="BR379" i="38"/>
  <c r="BR380" i="38"/>
  <c r="BR381" i="38"/>
  <c r="BR382" i="38"/>
  <c r="BR383" i="38"/>
  <c r="BR384" i="38"/>
  <c r="BR385" i="38"/>
  <c r="BR387" i="38" s="1"/>
  <c r="BR386" i="38"/>
  <c r="BQ378" i="38"/>
  <c r="BQ379" i="38"/>
  <c r="BQ380" i="38"/>
  <c r="BQ381" i="38"/>
  <c r="BQ382" i="38"/>
  <c r="BQ383" i="38"/>
  <c r="BQ384" i="38"/>
  <c r="BQ387" i="38" s="1"/>
  <c r="BQ385" i="38"/>
  <c r="BQ386" i="38"/>
  <c r="BQ377" i="38"/>
  <c r="BU346" i="38"/>
  <c r="BU347" i="38"/>
  <c r="BU348" i="38"/>
  <c r="BU349" i="38"/>
  <c r="BU350" i="38"/>
  <c r="BU351" i="38"/>
  <c r="BU352" i="38"/>
  <c r="BU353" i="38"/>
  <c r="BU354" i="38"/>
  <c r="BU355" i="38"/>
  <c r="BU356" i="38"/>
  <c r="BU357" i="38"/>
  <c r="BU358" i="38"/>
  <c r="BU359" i="38"/>
  <c r="BU360" i="38"/>
  <c r="BU361" i="38"/>
  <c r="BU362" i="38"/>
  <c r="BU363" i="38"/>
  <c r="BU364" i="38"/>
  <c r="BU365" i="38"/>
  <c r="BU366" i="38"/>
  <c r="BU367" i="38"/>
  <c r="BU368" i="38"/>
  <c r="BU369" i="38"/>
  <c r="BU370" i="38"/>
  <c r="BU371" i="38"/>
  <c r="BU372" i="38"/>
  <c r="BU373" i="38"/>
  <c r="BU374" i="38"/>
  <c r="BU345" i="38"/>
  <c r="BT346" i="38"/>
  <c r="BT347" i="38"/>
  <c r="BT348" i="38"/>
  <c r="BT349" i="38"/>
  <c r="BT350" i="38"/>
  <c r="BT351" i="38"/>
  <c r="BT352" i="38"/>
  <c r="BT353" i="38"/>
  <c r="BT354" i="38"/>
  <c r="BT355" i="38"/>
  <c r="BT356" i="38"/>
  <c r="BT357" i="38"/>
  <c r="BT358" i="38"/>
  <c r="BT359" i="38"/>
  <c r="BT360" i="38"/>
  <c r="BT361" i="38"/>
  <c r="BT362" i="38"/>
  <c r="BT363" i="38"/>
  <c r="BT364" i="38"/>
  <c r="BT365" i="38"/>
  <c r="BT366" i="38"/>
  <c r="BT367" i="38"/>
  <c r="BT368" i="38"/>
  <c r="BT369" i="38"/>
  <c r="BT370" i="38"/>
  <c r="BT371" i="38"/>
  <c r="BT372" i="38"/>
  <c r="BT373" i="38"/>
  <c r="BT374" i="38"/>
  <c r="BT345" i="38"/>
  <c r="BS346" i="38"/>
  <c r="BS347" i="38"/>
  <c r="BS348" i="38"/>
  <c r="BS349" i="38"/>
  <c r="BS350" i="38"/>
  <c r="BS351" i="38"/>
  <c r="BS352" i="38"/>
  <c r="BS353" i="38"/>
  <c r="BS354" i="38"/>
  <c r="BS355" i="38"/>
  <c r="BS356" i="38"/>
  <c r="BS357" i="38"/>
  <c r="BS358" i="38"/>
  <c r="BS359" i="38"/>
  <c r="BS360" i="38"/>
  <c r="BS361" i="38"/>
  <c r="BS362" i="38"/>
  <c r="BS363" i="38"/>
  <c r="BS364" i="38"/>
  <c r="BS365" i="38"/>
  <c r="BS366" i="38"/>
  <c r="BS367" i="38"/>
  <c r="BS368" i="38"/>
  <c r="BS369" i="38"/>
  <c r="BS370" i="38"/>
  <c r="BS371" i="38"/>
  <c r="BS372" i="38"/>
  <c r="BS373" i="38"/>
  <c r="BS374" i="38"/>
  <c r="BS345" i="38"/>
  <c r="BR377" i="38"/>
  <c r="BR346" i="38"/>
  <c r="BR347" i="38"/>
  <c r="BR348" i="38"/>
  <c r="BR349" i="38"/>
  <c r="BR350" i="38"/>
  <c r="BR351" i="38"/>
  <c r="BR352" i="38"/>
  <c r="BR353" i="38"/>
  <c r="BR354" i="38"/>
  <c r="BR355" i="38"/>
  <c r="BR356" i="38"/>
  <c r="BR357" i="38"/>
  <c r="BR358" i="38"/>
  <c r="BR359" i="38"/>
  <c r="BR360" i="38"/>
  <c r="BR361" i="38"/>
  <c r="BR362" i="38"/>
  <c r="BR363" i="38"/>
  <c r="BR364" i="38"/>
  <c r="BR365" i="38"/>
  <c r="BR366" i="38"/>
  <c r="BR367" i="38"/>
  <c r="BR368" i="38"/>
  <c r="BR369" i="38"/>
  <c r="BR370" i="38"/>
  <c r="BR371" i="38"/>
  <c r="BR372" i="38"/>
  <c r="BR373" i="38"/>
  <c r="BR374" i="38"/>
  <c r="BR345" i="38"/>
  <c r="BQ346" i="38"/>
  <c r="BQ347" i="38"/>
  <c r="BQ348" i="38"/>
  <c r="BQ349" i="38"/>
  <c r="BQ350" i="38"/>
  <c r="BQ351" i="38"/>
  <c r="BQ352" i="38"/>
  <c r="BQ353" i="38"/>
  <c r="BQ354" i="38"/>
  <c r="BQ355" i="38"/>
  <c r="BV355" i="38" s="1"/>
  <c r="BQ356" i="38"/>
  <c r="BQ357" i="38"/>
  <c r="BQ358" i="38"/>
  <c r="BQ359" i="38"/>
  <c r="BQ360" i="38"/>
  <c r="BQ361" i="38"/>
  <c r="BQ362" i="38"/>
  <c r="BQ363" i="38"/>
  <c r="BQ364" i="38"/>
  <c r="BQ365" i="38"/>
  <c r="BQ366" i="38"/>
  <c r="BQ367" i="38"/>
  <c r="BQ368" i="38"/>
  <c r="BQ369" i="38"/>
  <c r="BQ370" i="38"/>
  <c r="BQ371" i="38"/>
  <c r="BQ372" i="38"/>
  <c r="BQ373" i="38"/>
  <c r="BQ374" i="38"/>
  <c r="BQ345" i="38"/>
  <c r="BS537" i="38"/>
  <c r="BP534" i="38"/>
  <c r="BP535" i="38"/>
  <c r="BP536" i="38"/>
  <c r="BP533" i="38"/>
  <c r="BP530" i="38"/>
  <c r="BP506" i="38"/>
  <c r="BP507" i="38"/>
  <c r="BP508" i="38"/>
  <c r="BP509" i="38"/>
  <c r="BP510" i="38"/>
  <c r="BP511" i="38"/>
  <c r="BP512" i="38"/>
  <c r="BP513" i="38"/>
  <c r="BP514" i="38"/>
  <c r="BP515" i="38"/>
  <c r="BP516" i="38"/>
  <c r="BP517" i="38"/>
  <c r="BP518" i="38"/>
  <c r="BP519" i="38"/>
  <c r="BP520" i="38"/>
  <c r="BP521" i="38"/>
  <c r="BP522" i="38"/>
  <c r="BP505" i="38"/>
  <c r="BP494" i="38"/>
  <c r="BP495" i="38"/>
  <c r="BP496" i="38"/>
  <c r="BP497" i="38"/>
  <c r="BP498" i="38"/>
  <c r="BP499" i="38"/>
  <c r="BP500" i="38"/>
  <c r="BP501" i="38"/>
  <c r="BP502" i="38"/>
  <c r="BP493" i="38"/>
  <c r="BP475" i="38"/>
  <c r="BP476" i="38"/>
  <c r="BP477" i="38"/>
  <c r="BP478" i="38"/>
  <c r="BP479" i="38"/>
  <c r="BP480" i="38"/>
  <c r="BP481" i="38"/>
  <c r="BP482" i="38"/>
  <c r="BP483" i="38"/>
  <c r="BP484" i="38"/>
  <c r="BP485" i="38"/>
  <c r="BP486" i="38"/>
  <c r="BP487" i="38"/>
  <c r="BP488" i="38"/>
  <c r="BP489" i="38"/>
  <c r="BP490" i="38"/>
  <c r="BP474" i="38"/>
  <c r="BP458" i="38"/>
  <c r="BP459" i="38"/>
  <c r="BP460" i="38"/>
  <c r="BP461" i="38"/>
  <c r="BP462" i="38"/>
  <c r="BP463" i="38"/>
  <c r="BP464" i="38"/>
  <c r="BP465" i="38"/>
  <c r="BP466" i="38"/>
  <c r="BP467" i="38"/>
  <c r="BP468" i="38"/>
  <c r="BP469" i="38"/>
  <c r="BP470" i="38"/>
  <c r="BP471" i="38"/>
  <c r="BP457" i="38"/>
  <c r="BP391" i="38"/>
  <c r="BP392" i="38"/>
  <c r="BP393" i="38"/>
  <c r="BP394" i="38"/>
  <c r="BP395" i="38"/>
  <c r="BP396" i="38"/>
  <c r="BP397" i="38"/>
  <c r="BP398" i="38"/>
  <c r="BP399" i="38"/>
  <c r="BP400" i="38"/>
  <c r="BP401" i="38"/>
  <c r="BP402" i="38"/>
  <c r="BP403" i="38"/>
  <c r="BP404" i="38"/>
  <c r="BP405" i="38"/>
  <c r="BP406" i="38"/>
  <c r="BP407" i="38"/>
  <c r="BP408" i="38"/>
  <c r="BP409" i="38"/>
  <c r="BP410" i="38"/>
  <c r="BP411" i="38"/>
  <c r="BP412" i="38"/>
  <c r="BP413" i="38"/>
  <c r="BP414" i="38"/>
  <c r="BP415" i="38"/>
  <c r="BP416" i="38"/>
  <c r="BP417" i="38"/>
  <c r="BP418" i="38"/>
  <c r="BP419" i="38"/>
  <c r="BP390" i="38"/>
  <c r="BP378" i="38"/>
  <c r="BP379" i="38"/>
  <c r="BP380" i="38"/>
  <c r="BP381" i="38"/>
  <c r="BP382" i="38"/>
  <c r="BP383" i="38"/>
  <c r="BP384" i="38"/>
  <c r="BP385" i="38"/>
  <c r="BP386" i="38"/>
  <c r="BP377" i="38"/>
  <c r="BP346" i="38"/>
  <c r="BP347" i="38"/>
  <c r="BP348" i="38"/>
  <c r="BP349" i="38"/>
  <c r="BP350" i="38"/>
  <c r="BP351" i="38"/>
  <c r="BP352" i="38"/>
  <c r="BP353" i="38"/>
  <c r="BP354" i="38"/>
  <c r="BP355" i="38"/>
  <c r="BP356" i="38"/>
  <c r="BP357" i="38"/>
  <c r="BP358" i="38"/>
  <c r="BP359" i="38"/>
  <c r="BP360" i="38"/>
  <c r="BP361" i="38"/>
  <c r="BP362" i="38"/>
  <c r="BP363" i="38"/>
  <c r="BP364" i="38"/>
  <c r="BP365" i="38"/>
  <c r="BP366" i="38"/>
  <c r="BP367" i="38"/>
  <c r="BP368" i="38"/>
  <c r="BP369" i="38"/>
  <c r="BP370" i="38"/>
  <c r="BP371" i="38"/>
  <c r="BP372" i="38"/>
  <c r="BP373" i="38"/>
  <c r="BP374" i="38"/>
  <c r="BP345" i="38"/>
  <c r="BE534" i="38"/>
  <c r="BE535" i="38"/>
  <c r="BE536" i="38"/>
  <c r="BE533" i="38"/>
  <c r="BE530" i="38"/>
  <c r="BE506" i="38"/>
  <c r="BE507" i="38"/>
  <c r="BE508" i="38"/>
  <c r="BE509" i="38"/>
  <c r="BE510" i="38"/>
  <c r="BE511" i="38"/>
  <c r="BE512" i="38"/>
  <c r="BE513" i="38"/>
  <c r="BE514" i="38"/>
  <c r="BE515" i="38"/>
  <c r="BE516" i="38"/>
  <c r="BE517" i="38"/>
  <c r="BE518" i="38"/>
  <c r="BE519" i="38"/>
  <c r="BE520" i="38"/>
  <c r="BE521" i="38"/>
  <c r="BE522" i="38"/>
  <c r="BE505" i="38"/>
  <c r="BE494" i="38"/>
  <c r="BE495" i="38"/>
  <c r="BE496" i="38"/>
  <c r="BE497" i="38"/>
  <c r="BE498" i="38"/>
  <c r="BE499" i="38"/>
  <c r="BE500" i="38"/>
  <c r="BE501" i="38"/>
  <c r="BE502" i="38"/>
  <c r="BE493" i="38"/>
  <c r="BE475" i="38"/>
  <c r="BE476" i="38"/>
  <c r="BE477" i="38"/>
  <c r="BE478" i="38"/>
  <c r="BE479" i="38"/>
  <c r="BE480" i="38"/>
  <c r="BE481" i="38"/>
  <c r="BE482" i="38"/>
  <c r="BE483" i="38"/>
  <c r="BE484" i="38"/>
  <c r="BE485" i="38"/>
  <c r="BE486" i="38"/>
  <c r="BE487" i="38"/>
  <c r="BE488" i="38"/>
  <c r="BE489" i="38"/>
  <c r="BE490" i="38"/>
  <c r="BE474" i="38"/>
  <c r="BE458" i="38"/>
  <c r="BE459" i="38"/>
  <c r="BE460" i="38"/>
  <c r="BE461" i="38"/>
  <c r="BE462" i="38"/>
  <c r="BE463" i="38"/>
  <c r="BE464" i="38"/>
  <c r="BE465" i="38"/>
  <c r="BE466" i="38"/>
  <c r="BE467" i="38"/>
  <c r="BE468" i="38"/>
  <c r="BE469" i="38"/>
  <c r="BE470" i="38"/>
  <c r="BE471" i="38"/>
  <c r="BE457" i="38"/>
  <c r="BE391" i="38"/>
  <c r="BE392" i="38"/>
  <c r="BE393" i="38"/>
  <c r="BE394" i="38"/>
  <c r="BE395" i="38"/>
  <c r="BE396" i="38"/>
  <c r="BE397" i="38"/>
  <c r="BE398" i="38"/>
  <c r="BE399" i="38"/>
  <c r="BE400" i="38"/>
  <c r="BE401" i="38"/>
  <c r="BE402" i="38"/>
  <c r="BE403" i="38"/>
  <c r="BE404" i="38"/>
  <c r="BE405" i="38"/>
  <c r="BE406" i="38"/>
  <c r="BE407" i="38"/>
  <c r="BE408" i="38"/>
  <c r="BE409" i="38"/>
  <c r="BE410" i="38"/>
  <c r="BE411" i="38"/>
  <c r="BE412" i="38"/>
  <c r="BE413" i="38"/>
  <c r="BE414" i="38"/>
  <c r="BE415" i="38"/>
  <c r="BE416" i="38"/>
  <c r="BE417" i="38"/>
  <c r="BE418" i="38"/>
  <c r="BE419" i="38"/>
  <c r="BE390" i="38"/>
  <c r="BE378" i="38"/>
  <c r="BE379" i="38"/>
  <c r="BE380" i="38"/>
  <c r="BE381" i="38"/>
  <c r="BE382" i="38"/>
  <c r="BE383" i="38"/>
  <c r="BE384" i="38"/>
  <c r="BE385" i="38"/>
  <c r="BE386" i="38"/>
  <c r="BE377" i="38"/>
  <c r="AT534" i="38"/>
  <c r="AT535" i="38"/>
  <c r="AT536" i="38"/>
  <c r="AT533" i="38"/>
  <c r="AT530" i="38"/>
  <c r="AT506" i="38"/>
  <c r="AT507" i="38"/>
  <c r="AT508" i="38"/>
  <c r="AT509" i="38"/>
  <c r="AT510" i="38"/>
  <c r="AT511" i="38"/>
  <c r="AT512" i="38"/>
  <c r="AT513" i="38"/>
  <c r="AT514" i="38"/>
  <c r="AT515" i="38"/>
  <c r="AT516" i="38"/>
  <c r="AT517" i="38"/>
  <c r="AT518" i="38"/>
  <c r="AT519" i="38"/>
  <c r="AT520" i="38"/>
  <c r="AT521" i="38"/>
  <c r="AT522" i="38"/>
  <c r="AT505" i="38"/>
  <c r="AT494" i="38"/>
  <c r="AT495" i="38"/>
  <c r="AT496" i="38"/>
  <c r="AT497" i="38"/>
  <c r="AT498" i="38"/>
  <c r="AT499" i="38"/>
  <c r="AT500" i="38"/>
  <c r="AT501" i="38"/>
  <c r="AT502" i="38"/>
  <c r="AT493" i="38"/>
  <c r="AT475" i="38"/>
  <c r="AT476" i="38"/>
  <c r="AT477" i="38"/>
  <c r="AT478" i="38"/>
  <c r="AT479" i="38"/>
  <c r="AT480" i="38"/>
  <c r="AT481" i="38"/>
  <c r="AT482" i="38"/>
  <c r="AT483" i="38"/>
  <c r="AT484" i="38"/>
  <c r="AT485" i="38"/>
  <c r="AT486" i="38"/>
  <c r="AT487" i="38"/>
  <c r="AT488" i="38"/>
  <c r="AT489" i="38"/>
  <c r="AT490" i="38"/>
  <c r="AT474" i="38"/>
  <c r="AT458" i="38"/>
  <c r="AT459" i="38"/>
  <c r="AT460" i="38"/>
  <c r="AT461" i="38"/>
  <c r="AT462" i="38"/>
  <c r="AT463" i="38"/>
  <c r="AT464" i="38"/>
  <c r="AT465" i="38"/>
  <c r="AT466" i="38"/>
  <c r="AT467" i="38"/>
  <c r="AT468" i="38"/>
  <c r="AT469" i="38"/>
  <c r="AT470" i="38"/>
  <c r="AT471" i="38"/>
  <c r="AT457" i="38"/>
  <c r="AT391" i="38"/>
  <c r="AT392" i="38"/>
  <c r="AT393" i="38"/>
  <c r="AT394" i="38"/>
  <c r="AT395" i="38"/>
  <c r="AT396" i="38"/>
  <c r="AT397" i="38"/>
  <c r="AT398" i="38"/>
  <c r="AT399" i="38"/>
  <c r="AT400" i="38"/>
  <c r="AT401" i="38"/>
  <c r="AT402" i="38"/>
  <c r="AT403" i="38"/>
  <c r="AT404" i="38"/>
  <c r="AT405" i="38"/>
  <c r="AT406" i="38"/>
  <c r="AT407" i="38"/>
  <c r="AT408" i="38"/>
  <c r="AT409" i="38"/>
  <c r="AT410" i="38"/>
  <c r="AT411" i="38"/>
  <c r="AT412" i="38"/>
  <c r="AT413" i="38"/>
  <c r="AT414" i="38"/>
  <c r="AT415" i="38"/>
  <c r="AT416" i="38"/>
  <c r="AT417" i="38"/>
  <c r="AT418" i="38"/>
  <c r="AT419" i="38"/>
  <c r="AT390" i="38"/>
  <c r="AT378" i="38"/>
  <c r="AT379" i="38"/>
  <c r="AT380" i="38"/>
  <c r="AT381" i="38"/>
  <c r="AT382" i="38"/>
  <c r="AT383" i="38"/>
  <c r="AT384" i="38"/>
  <c r="AT385" i="38"/>
  <c r="AT386" i="38"/>
  <c r="AT377" i="38"/>
  <c r="AI534" i="38"/>
  <c r="AI535" i="38"/>
  <c r="AI536" i="38"/>
  <c r="AI533" i="38"/>
  <c r="AI530" i="38"/>
  <c r="AI506" i="38"/>
  <c r="AI507" i="38"/>
  <c r="AI508" i="38"/>
  <c r="AI509" i="38"/>
  <c r="AI510" i="38"/>
  <c r="AI511" i="38"/>
  <c r="AI512" i="38"/>
  <c r="AI513" i="38"/>
  <c r="AI514" i="38"/>
  <c r="AI515" i="38"/>
  <c r="AI516" i="38"/>
  <c r="AI517" i="38"/>
  <c r="AI518" i="38"/>
  <c r="AI519" i="38"/>
  <c r="AI520" i="38"/>
  <c r="AI521" i="38"/>
  <c r="AI522" i="38"/>
  <c r="AI505" i="38"/>
  <c r="AI494" i="38"/>
  <c r="AI495" i="38"/>
  <c r="AI496" i="38"/>
  <c r="AI497" i="38"/>
  <c r="AI498" i="38"/>
  <c r="AI499" i="38"/>
  <c r="AI500" i="38"/>
  <c r="AI501" i="38"/>
  <c r="AI502" i="38"/>
  <c r="AI493" i="38"/>
  <c r="AI475" i="38"/>
  <c r="AI476" i="38"/>
  <c r="AI477" i="38"/>
  <c r="AI478" i="38"/>
  <c r="AI479" i="38"/>
  <c r="AI480" i="38"/>
  <c r="AI481" i="38"/>
  <c r="AI482" i="38"/>
  <c r="AI483" i="38"/>
  <c r="AI484" i="38"/>
  <c r="AI485" i="38"/>
  <c r="AI486" i="38"/>
  <c r="AI487" i="38"/>
  <c r="AI488" i="38"/>
  <c r="AI489" i="38"/>
  <c r="AI490" i="38"/>
  <c r="AI474" i="38"/>
  <c r="AI458" i="38"/>
  <c r="AI459" i="38"/>
  <c r="AI460" i="38"/>
  <c r="AI461" i="38"/>
  <c r="AI462" i="38"/>
  <c r="AI463" i="38"/>
  <c r="AI464" i="38"/>
  <c r="AI465" i="38"/>
  <c r="AI466" i="38"/>
  <c r="AI467" i="38"/>
  <c r="AI468" i="38"/>
  <c r="AI469" i="38"/>
  <c r="AI470" i="38"/>
  <c r="AI471" i="38"/>
  <c r="AI457" i="38"/>
  <c r="AI391" i="38"/>
  <c r="AI392" i="38"/>
  <c r="AI393" i="38"/>
  <c r="AI394" i="38"/>
  <c r="AI395" i="38"/>
  <c r="AI396" i="38"/>
  <c r="AI397" i="38"/>
  <c r="AI398" i="38"/>
  <c r="AI399" i="38"/>
  <c r="AI400" i="38"/>
  <c r="AI401" i="38"/>
  <c r="AI402" i="38"/>
  <c r="AI403" i="38"/>
  <c r="AI404" i="38"/>
  <c r="AI405" i="38"/>
  <c r="AI406" i="38"/>
  <c r="AI407" i="38"/>
  <c r="AI408" i="38"/>
  <c r="AI409" i="38"/>
  <c r="AI410" i="38"/>
  <c r="AI411" i="38"/>
  <c r="AI412" i="38"/>
  <c r="AI413" i="38"/>
  <c r="AI414" i="38"/>
  <c r="AI415" i="38"/>
  <c r="AI416" i="38"/>
  <c r="AI417" i="38"/>
  <c r="AI418" i="38"/>
  <c r="AI419" i="38"/>
  <c r="AI390" i="38"/>
  <c r="AI378" i="38"/>
  <c r="AI379" i="38"/>
  <c r="AI380" i="38"/>
  <c r="AI381" i="38"/>
  <c r="AI382" i="38"/>
  <c r="AI383" i="38"/>
  <c r="AI384" i="38"/>
  <c r="AI385" i="38"/>
  <c r="AI386" i="38"/>
  <c r="AI377" i="38"/>
  <c r="BE346" i="38"/>
  <c r="BE347" i="38"/>
  <c r="BE348" i="38"/>
  <c r="BE349" i="38"/>
  <c r="BE350" i="38"/>
  <c r="BE351" i="38"/>
  <c r="BE352" i="38"/>
  <c r="BE353" i="38"/>
  <c r="BE354" i="38"/>
  <c r="BE355" i="38"/>
  <c r="BE356" i="38"/>
  <c r="BE357" i="38"/>
  <c r="BE358" i="38"/>
  <c r="BE359" i="38"/>
  <c r="BE360" i="38"/>
  <c r="BE361" i="38"/>
  <c r="BE362" i="38"/>
  <c r="BE363" i="38"/>
  <c r="BE364" i="38"/>
  <c r="BE365" i="38"/>
  <c r="BE366" i="38"/>
  <c r="BE367" i="38"/>
  <c r="BE368" i="38"/>
  <c r="BE369" i="38"/>
  <c r="BE370" i="38"/>
  <c r="BE371" i="38"/>
  <c r="BE372" i="38"/>
  <c r="BE373" i="38"/>
  <c r="BE374" i="38"/>
  <c r="BE345" i="38"/>
  <c r="AT346" i="38"/>
  <c r="AT347" i="38"/>
  <c r="AT348" i="38"/>
  <c r="AT349" i="38"/>
  <c r="AT350" i="38"/>
  <c r="AT351" i="38"/>
  <c r="AT352" i="38"/>
  <c r="AT353" i="38"/>
  <c r="AT354" i="38"/>
  <c r="AT355" i="38"/>
  <c r="AT356" i="38"/>
  <c r="AT357" i="38"/>
  <c r="AT358" i="38"/>
  <c r="AT359" i="38"/>
  <c r="AT360" i="38"/>
  <c r="AT361" i="38"/>
  <c r="AT362" i="38"/>
  <c r="AT363" i="38"/>
  <c r="AT364" i="38"/>
  <c r="AT365" i="38"/>
  <c r="AT366" i="38"/>
  <c r="AT367" i="38"/>
  <c r="AT368" i="38"/>
  <c r="AT369" i="38"/>
  <c r="AT370" i="38"/>
  <c r="AT371" i="38"/>
  <c r="AT372" i="38"/>
  <c r="AT373" i="38"/>
  <c r="AT374" i="38"/>
  <c r="AT345" i="38"/>
  <c r="AI346" i="38"/>
  <c r="AI347" i="38"/>
  <c r="AI348" i="38"/>
  <c r="AI349" i="38"/>
  <c r="AI350" i="38"/>
  <c r="AI351" i="38"/>
  <c r="AI352" i="38"/>
  <c r="AI353" i="38"/>
  <c r="AI354" i="38"/>
  <c r="AI355" i="38"/>
  <c r="AI356" i="38"/>
  <c r="AI357" i="38"/>
  <c r="AI358" i="38"/>
  <c r="AI359" i="38"/>
  <c r="AI360" i="38"/>
  <c r="AI361" i="38"/>
  <c r="AI362" i="38"/>
  <c r="AI363" i="38"/>
  <c r="AI364" i="38"/>
  <c r="AI365" i="38"/>
  <c r="AI366" i="38"/>
  <c r="AI367" i="38"/>
  <c r="AI368" i="38"/>
  <c r="AI369" i="38"/>
  <c r="AI370" i="38"/>
  <c r="AI371" i="38"/>
  <c r="AI372" i="38"/>
  <c r="AI373" i="38"/>
  <c r="AI374" i="38"/>
  <c r="AI345" i="38"/>
  <c r="C32" i="38"/>
  <c r="C33" i="38"/>
  <c r="C34" i="38"/>
  <c r="C35" i="38"/>
  <c r="C36" i="38"/>
  <c r="C37" i="38"/>
  <c r="C38" i="38"/>
  <c r="C39" i="38"/>
  <c r="C40" i="38"/>
  <c r="C41" i="38"/>
  <c r="C42" i="38"/>
  <c r="C43" i="38"/>
  <c r="C44" i="38"/>
  <c r="C45" i="38"/>
  <c r="C46" i="38"/>
  <c r="C47" i="38"/>
  <c r="C48" i="38"/>
  <c r="C49" i="38"/>
  <c r="C50" i="38"/>
  <c r="C51" i="38"/>
  <c r="C52" i="38"/>
  <c r="C53" i="38"/>
  <c r="C54" i="38"/>
  <c r="C55" i="38"/>
  <c r="C56" i="38"/>
  <c r="C57" i="38"/>
  <c r="C31" i="38"/>
  <c r="C14" i="38"/>
  <c r="C15" i="38"/>
  <c r="C16" i="38"/>
  <c r="C17" i="38"/>
  <c r="C18" i="38"/>
  <c r="C19" i="38"/>
  <c r="C20" i="38"/>
  <c r="C21" i="38"/>
  <c r="C22" i="38"/>
  <c r="C23" i="38"/>
  <c r="C24" i="38"/>
  <c r="C25" i="38"/>
  <c r="C26" i="38"/>
  <c r="C27" i="38"/>
  <c r="C13" i="38"/>
  <c r="X534" i="38"/>
  <c r="X535" i="38"/>
  <c r="X536" i="38"/>
  <c r="X533" i="38"/>
  <c r="X530" i="38"/>
  <c r="X506" i="38"/>
  <c r="X507" i="38"/>
  <c r="X508" i="38"/>
  <c r="X509" i="38"/>
  <c r="X510" i="38"/>
  <c r="X511" i="38"/>
  <c r="X512" i="38"/>
  <c r="X513" i="38"/>
  <c r="X514" i="38"/>
  <c r="X515" i="38"/>
  <c r="X516" i="38"/>
  <c r="X517" i="38"/>
  <c r="X518" i="38"/>
  <c r="X519" i="38"/>
  <c r="X520" i="38"/>
  <c r="X521" i="38"/>
  <c r="X522" i="38"/>
  <c r="X505" i="38"/>
  <c r="X494" i="38"/>
  <c r="X495" i="38"/>
  <c r="X496" i="38"/>
  <c r="X497" i="38"/>
  <c r="X498" i="38"/>
  <c r="X499" i="38"/>
  <c r="X500" i="38"/>
  <c r="X501" i="38"/>
  <c r="X502" i="38"/>
  <c r="X493" i="38"/>
  <c r="X475" i="38"/>
  <c r="X476" i="38"/>
  <c r="X477" i="38"/>
  <c r="X478" i="38"/>
  <c r="X479" i="38"/>
  <c r="X480" i="38"/>
  <c r="X481" i="38"/>
  <c r="X482" i="38"/>
  <c r="X483" i="38"/>
  <c r="X484" i="38"/>
  <c r="X485" i="38"/>
  <c r="X486" i="38"/>
  <c r="X487" i="38"/>
  <c r="X488" i="38"/>
  <c r="X489" i="38"/>
  <c r="X490" i="38"/>
  <c r="X474" i="38"/>
  <c r="X458" i="38"/>
  <c r="X459" i="38"/>
  <c r="X460" i="38"/>
  <c r="X461" i="38"/>
  <c r="X462" i="38"/>
  <c r="X463" i="38"/>
  <c r="X464" i="38"/>
  <c r="X465" i="38"/>
  <c r="X466" i="38"/>
  <c r="X467" i="38"/>
  <c r="X468" i="38"/>
  <c r="X469" i="38"/>
  <c r="X470" i="38"/>
  <c r="X471" i="38"/>
  <c r="X457" i="38"/>
  <c r="X391" i="38"/>
  <c r="X392" i="38"/>
  <c r="X393" i="38"/>
  <c r="X394" i="38"/>
  <c r="X395" i="38"/>
  <c r="X396" i="38"/>
  <c r="X397" i="38"/>
  <c r="X398" i="38"/>
  <c r="X399" i="38"/>
  <c r="X400" i="38"/>
  <c r="X401" i="38"/>
  <c r="X402" i="38"/>
  <c r="X403" i="38"/>
  <c r="X404" i="38"/>
  <c r="X405" i="38"/>
  <c r="X406" i="38"/>
  <c r="X407" i="38"/>
  <c r="X408" i="38"/>
  <c r="X409" i="38"/>
  <c r="X410" i="38"/>
  <c r="X411" i="38"/>
  <c r="X412" i="38"/>
  <c r="X413" i="38"/>
  <c r="X414" i="38"/>
  <c r="X415" i="38"/>
  <c r="X416" i="38"/>
  <c r="X417" i="38"/>
  <c r="X418" i="38"/>
  <c r="X419" i="38"/>
  <c r="X390" i="38"/>
  <c r="X378" i="38"/>
  <c r="X379" i="38"/>
  <c r="X380" i="38"/>
  <c r="X381" i="38"/>
  <c r="X382" i="38"/>
  <c r="X383" i="38"/>
  <c r="X384" i="38"/>
  <c r="X385" i="38"/>
  <c r="X386" i="38"/>
  <c r="X377" i="38"/>
  <c r="X346" i="38"/>
  <c r="X347" i="38"/>
  <c r="X348" i="38"/>
  <c r="X349" i="38"/>
  <c r="X350" i="38"/>
  <c r="X351" i="38"/>
  <c r="X352" i="38"/>
  <c r="X353" i="38"/>
  <c r="X354" i="38"/>
  <c r="X355" i="38"/>
  <c r="X356" i="38"/>
  <c r="X357" i="38"/>
  <c r="X358" i="38"/>
  <c r="X359" i="38"/>
  <c r="X360" i="38"/>
  <c r="X361" i="38"/>
  <c r="X362" i="38"/>
  <c r="X363" i="38"/>
  <c r="X364" i="38"/>
  <c r="X365" i="38"/>
  <c r="X366" i="38"/>
  <c r="X367" i="38"/>
  <c r="X368" i="38"/>
  <c r="X369" i="38"/>
  <c r="X370" i="38"/>
  <c r="X371" i="38"/>
  <c r="X372" i="38"/>
  <c r="X373" i="38"/>
  <c r="X374" i="38"/>
  <c r="X345" i="38"/>
  <c r="Y2" i="38"/>
  <c r="Y7" i="38"/>
  <c r="AA7" i="38"/>
  <c r="AC7" i="38"/>
  <c r="AE7" i="38"/>
  <c r="AI9" i="38"/>
  <c r="Y191" i="38"/>
  <c r="Y192" i="38"/>
  <c r="Y193" i="38"/>
  <c r="Y194" i="38"/>
  <c r="Y195" i="38"/>
  <c r="Y196" i="38"/>
  <c r="Y197" i="38"/>
  <c r="Y198" i="38"/>
  <c r="Y199" i="38"/>
  <c r="Y200" i="38"/>
  <c r="Y201" i="38"/>
  <c r="Y202" i="38"/>
  <c r="Y203" i="38"/>
  <c r="Y204" i="38"/>
  <c r="Y205" i="38"/>
  <c r="Y206" i="38"/>
  <c r="Y207" i="38"/>
  <c r="Y208" i="38"/>
  <c r="Y209" i="38"/>
  <c r="Y210" i="38"/>
  <c r="Y214" i="38"/>
  <c r="Y215" i="38"/>
  <c r="Y216" i="38"/>
  <c r="Y226" i="38" s="1"/>
  <c r="Y217" i="38"/>
  <c r="Y218" i="38"/>
  <c r="AI218" i="38" s="1"/>
  <c r="Y219" i="38"/>
  <c r="Y220" i="38"/>
  <c r="Y221" i="38"/>
  <c r="Y222" i="38"/>
  <c r="Y223" i="38"/>
  <c r="Y224" i="38"/>
  <c r="AI224" i="38" s="1"/>
  <c r="Y225" i="38"/>
  <c r="Y375" i="38"/>
  <c r="AA375" i="38"/>
  <c r="AC375" i="38"/>
  <c r="AC388" i="38" s="1"/>
  <c r="AE375" i="38"/>
  <c r="AG375" i="38"/>
  <c r="AG388" i="38" s="1"/>
  <c r="Y387" i="38"/>
  <c r="AA387" i="38"/>
  <c r="AC387" i="38"/>
  <c r="AE387" i="38"/>
  <c r="AI387" i="38" s="1"/>
  <c r="AG387" i="38"/>
  <c r="Y420" i="38"/>
  <c r="AA420" i="38"/>
  <c r="AC420" i="38"/>
  <c r="AE420" i="38"/>
  <c r="AG420" i="38"/>
  <c r="Y472" i="38"/>
  <c r="AI472" i="38" s="1"/>
  <c r="AA472" i="38"/>
  <c r="AC472" i="38"/>
  <c r="AE472" i="38"/>
  <c r="AG472" i="38"/>
  <c r="Y491" i="38"/>
  <c r="AA491" i="38"/>
  <c r="AC491" i="38"/>
  <c r="AE491" i="38"/>
  <c r="AG491" i="38"/>
  <c r="Y503" i="38"/>
  <c r="AA503" i="38"/>
  <c r="AC503" i="38"/>
  <c r="AE503" i="38"/>
  <c r="AG503" i="38"/>
  <c r="Y523" i="38"/>
  <c r="AA523" i="38"/>
  <c r="AC523" i="38"/>
  <c r="AE523" i="38"/>
  <c r="AG523" i="38"/>
  <c r="Y537" i="38"/>
  <c r="AA537" i="38"/>
  <c r="AC537" i="38"/>
  <c r="AE537" i="38"/>
  <c r="AG537" i="38"/>
  <c r="AI70" i="38"/>
  <c r="AI69" i="38"/>
  <c r="AI67" i="38"/>
  <c r="AI64" i="38"/>
  <c r="AI61" i="38"/>
  <c r="AI63" i="38"/>
  <c r="AI375" i="38"/>
  <c r="AI537" i="38"/>
  <c r="AI523" i="38"/>
  <c r="AI503" i="38"/>
  <c r="AI491" i="38"/>
  <c r="AI420" i="38"/>
  <c r="Y211" i="38"/>
  <c r="Y341" i="38" s="1"/>
  <c r="C13" i="29"/>
  <c r="C14" i="29"/>
  <c r="C15" i="29"/>
  <c r="C16" i="29"/>
  <c r="C17" i="29"/>
  <c r="C18" i="29"/>
  <c r="C19" i="29"/>
  <c r="C20" i="29"/>
  <c r="C21" i="29"/>
  <c r="C22" i="29"/>
  <c r="C23" i="29"/>
  <c r="C24" i="29"/>
  <c r="C25" i="29"/>
  <c r="C26" i="29"/>
  <c r="C12" i="29"/>
  <c r="C31" i="29"/>
  <c r="C32" i="29"/>
  <c r="C33" i="29"/>
  <c r="C34" i="29"/>
  <c r="C35" i="29"/>
  <c r="C36" i="29"/>
  <c r="C37" i="29"/>
  <c r="C38" i="29"/>
  <c r="C39" i="29"/>
  <c r="C40" i="29"/>
  <c r="C41" i="29"/>
  <c r="C42" i="29"/>
  <c r="C43" i="29"/>
  <c r="C44" i="29"/>
  <c r="C45" i="29"/>
  <c r="C46" i="29"/>
  <c r="C30" i="29"/>
  <c r="C116" i="29"/>
  <c r="C117" i="29"/>
  <c r="C118" i="29"/>
  <c r="C119" i="29"/>
  <c r="C115" i="29"/>
  <c r="X310" i="29"/>
  <c r="X311" i="29"/>
  <c r="X312" i="29"/>
  <c r="X309" i="29"/>
  <c r="X298" i="29"/>
  <c r="X299" i="29"/>
  <c r="X300" i="29"/>
  <c r="X301" i="29"/>
  <c r="X302" i="29"/>
  <c r="X303" i="29"/>
  <c r="X304" i="29"/>
  <c r="X305" i="29"/>
  <c r="X306" i="29"/>
  <c r="X297" i="29"/>
  <c r="X284" i="29"/>
  <c r="X285" i="29"/>
  <c r="X286" i="29"/>
  <c r="X287" i="29"/>
  <c r="X288" i="29"/>
  <c r="X289" i="29"/>
  <c r="X290" i="29"/>
  <c r="X291" i="29"/>
  <c r="X292" i="29"/>
  <c r="X283" i="29"/>
  <c r="X272" i="29"/>
  <c r="X273" i="29"/>
  <c r="X274" i="29"/>
  <c r="X275" i="29"/>
  <c r="X276" i="29"/>
  <c r="X277" i="29"/>
  <c r="X278" i="29"/>
  <c r="X279" i="29"/>
  <c r="X280" i="29"/>
  <c r="X271" i="29"/>
  <c r="X268" i="29"/>
  <c r="X247" i="29"/>
  <c r="X248" i="29"/>
  <c r="X249" i="29"/>
  <c r="X250" i="29"/>
  <c r="X251" i="29"/>
  <c r="X252" i="29"/>
  <c r="X253" i="29"/>
  <c r="X254" i="29"/>
  <c r="X255" i="29"/>
  <c r="X256" i="29"/>
  <c r="X257" i="29"/>
  <c r="X258" i="29"/>
  <c r="X259" i="29"/>
  <c r="X260" i="29"/>
  <c r="X246" i="29"/>
  <c r="X215" i="29"/>
  <c r="X216" i="29"/>
  <c r="X217" i="29"/>
  <c r="X218" i="29"/>
  <c r="X219" i="29"/>
  <c r="X220" i="29"/>
  <c r="X221" i="29"/>
  <c r="X222" i="29"/>
  <c r="X223" i="29"/>
  <c r="X224" i="29"/>
  <c r="X225" i="29"/>
  <c r="X226" i="29"/>
  <c r="X227" i="29"/>
  <c r="X228" i="29"/>
  <c r="X229" i="29"/>
  <c r="X230" i="29"/>
  <c r="X231" i="29"/>
  <c r="X232" i="29"/>
  <c r="X233" i="29"/>
  <c r="X234" i="29"/>
  <c r="X235" i="29"/>
  <c r="X236" i="29"/>
  <c r="X237" i="29"/>
  <c r="X238" i="29"/>
  <c r="X239" i="29"/>
  <c r="X240" i="29"/>
  <c r="X241" i="29"/>
  <c r="X242" i="29"/>
  <c r="X243" i="29"/>
  <c r="X214" i="29"/>
  <c r="X202" i="29"/>
  <c r="X203" i="29"/>
  <c r="X204" i="29"/>
  <c r="X205" i="29"/>
  <c r="X206" i="29"/>
  <c r="X207" i="29"/>
  <c r="X208" i="29"/>
  <c r="X209" i="29"/>
  <c r="X210" i="29"/>
  <c r="X201" i="29"/>
  <c r="X170" i="29"/>
  <c r="X171" i="29"/>
  <c r="X172" i="29"/>
  <c r="X173" i="29"/>
  <c r="X174" i="29"/>
  <c r="X175" i="29"/>
  <c r="X176" i="29"/>
  <c r="X177" i="29"/>
  <c r="X178" i="29"/>
  <c r="X179" i="29"/>
  <c r="X180" i="29"/>
  <c r="X181" i="29"/>
  <c r="X182" i="29"/>
  <c r="X183" i="29"/>
  <c r="X184" i="29"/>
  <c r="X185" i="29"/>
  <c r="X186" i="29"/>
  <c r="X187" i="29"/>
  <c r="X188" i="29"/>
  <c r="X189" i="29"/>
  <c r="X190" i="29"/>
  <c r="X191" i="29"/>
  <c r="X192" i="29"/>
  <c r="X193" i="29"/>
  <c r="X194" i="29"/>
  <c r="X195" i="29"/>
  <c r="X196" i="29"/>
  <c r="X197" i="29"/>
  <c r="X198" i="29"/>
  <c r="X169" i="29"/>
  <c r="C116" i="30"/>
  <c r="C117" i="30"/>
  <c r="C118" i="30"/>
  <c r="C119" i="30"/>
  <c r="C120" i="30"/>
  <c r="C121" i="30"/>
  <c r="C122" i="30"/>
  <c r="C115" i="30"/>
  <c r="X296" i="30"/>
  <c r="X297" i="30"/>
  <c r="X298" i="30"/>
  <c r="X299" i="30"/>
  <c r="X300" i="30"/>
  <c r="X301" i="30"/>
  <c r="X302" i="30"/>
  <c r="X303" i="30"/>
  <c r="X304" i="30"/>
  <c r="X295" i="30"/>
  <c r="X284" i="30"/>
  <c r="X285" i="30"/>
  <c r="X286" i="30"/>
  <c r="X287" i="30"/>
  <c r="X288" i="30"/>
  <c r="X289" i="30"/>
  <c r="X290" i="30"/>
  <c r="X291" i="30"/>
  <c r="X292" i="30"/>
  <c r="X283" i="30"/>
  <c r="X278" i="30"/>
  <c r="X279" i="30"/>
  <c r="X280" i="30"/>
  <c r="X277" i="30"/>
  <c r="X274" i="30"/>
  <c r="X253" i="30"/>
  <c r="X254" i="30"/>
  <c r="X255" i="30"/>
  <c r="X256" i="30"/>
  <c r="X257" i="30"/>
  <c r="X258" i="30"/>
  <c r="X259" i="30"/>
  <c r="X260" i="30"/>
  <c r="X261" i="30"/>
  <c r="X262" i="30"/>
  <c r="X263" i="30"/>
  <c r="X264" i="30"/>
  <c r="X265" i="30"/>
  <c r="X266" i="30"/>
  <c r="X252" i="30"/>
  <c r="X221" i="30"/>
  <c r="X222" i="30"/>
  <c r="X223" i="30"/>
  <c r="X224" i="30"/>
  <c r="X225" i="30"/>
  <c r="X226" i="30"/>
  <c r="X227" i="30"/>
  <c r="X228" i="30"/>
  <c r="X229" i="30"/>
  <c r="X230" i="30"/>
  <c r="X231" i="30"/>
  <c r="X232" i="30"/>
  <c r="X233" i="30"/>
  <c r="X234" i="30"/>
  <c r="X235" i="30"/>
  <c r="X236" i="30"/>
  <c r="X237" i="30"/>
  <c r="X238" i="30"/>
  <c r="X239" i="30"/>
  <c r="X240" i="30"/>
  <c r="X241" i="30"/>
  <c r="X242" i="30"/>
  <c r="X243" i="30"/>
  <c r="X244" i="30"/>
  <c r="X245" i="30"/>
  <c r="X246" i="30"/>
  <c r="X247" i="30"/>
  <c r="X248" i="30"/>
  <c r="X249" i="30"/>
  <c r="X220" i="30"/>
  <c r="X208" i="30"/>
  <c r="X209" i="30"/>
  <c r="X210" i="30"/>
  <c r="X211" i="30"/>
  <c r="X212" i="30"/>
  <c r="X213" i="30"/>
  <c r="X214" i="30"/>
  <c r="X215" i="30"/>
  <c r="X216" i="30"/>
  <c r="X207" i="30"/>
  <c r="X176" i="30"/>
  <c r="X177" i="30"/>
  <c r="X178" i="30"/>
  <c r="X179" i="30"/>
  <c r="X180" i="30"/>
  <c r="X181" i="30"/>
  <c r="X182" i="30"/>
  <c r="X183" i="30"/>
  <c r="X184" i="30"/>
  <c r="X185" i="30"/>
  <c r="X186" i="30"/>
  <c r="X187" i="30"/>
  <c r="X188" i="30"/>
  <c r="X189" i="30"/>
  <c r="X190" i="30"/>
  <c r="X191" i="30"/>
  <c r="X192" i="30"/>
  <c r="X193" i="30"/>
  <c r="X194" i="30"/>
  <c r="X195" i="30"/>
  <c r="X196" i="30"/>
  <c r="X197" i="30"/>
  <c r="X198" i="30"/>
  <c r="X199" i="30"/>
  <c r="X200" i="30"/>
  <c r="X201" i="30"/>
  <c r="X202" i="30"/>
  <c r="X203" i="30"/>
  <c r="X204" i="30"/>
  <c r="X175" i="30"/>
  <c r="C37" i="30"/>
  <c r="C31" i="30"/>
  <c r="C32" i="30"/>
  <c r="C33" i="30"/>
  <c r="C34" i="30"/>
  <c r="C35" i="30"/>
  <c r="C36" i="30"/>
  <c r="C38" i="30"/>
  <c r="C39" i="30"/>
  <c r="C40" i="30"/>
  <c r="C41" i="30"/>
  <c r="C42" i="30"/>
  <c r="C43" i="30"/>
  <c r="C44" i="30"/>
  <c r="C45" i="30"/>
  <c r="C46" i="30"/>
  <c r="C30" i="30"/>
  <c r="C13" i="30"/>
  <c r="C14" i="30"/>
  <c r="C15" i="30"/>
  <c r="C16" i="30"/>
  <c r="C17" i="30"/>
  <c r="C18" i="30"/>
  <c r="C19" i="30"/>
  <c r="C20" i="30"/>
  <c r="C21" i="30"/>
  <c r="C22" i="30"/>
  <c r="C23" i="30"/>
  <c r="C24" i="30"/>
  <c r="C25" i="30"/>
  <c r="C26" i="30"/>
  <c r="C12" i="30"/>
  <c r="X290" i="22"/>
  <c r="X288" i="22"/>
  <c r="X289" i="22"/>
  <c r="X291" i="22"/>
  <c r="X292" i="22"/>
  <c r="X293" i="22"/>
  <c r="X294" i="22"/>
  <c r="X295" i="22"/>
  <c r="X296" i="22"/>
  <c r="X287" i="22"/>
  <c r="X282" i="22"/>
  <c r="X283" i="22"/>
  <c r="X284" i="22"/>
  <c r="X281" i="22"/>
  <c r="X278" i="22"/>
  <c r="X256" i="22"/>
  <c r="X257" i="22"/>
  <c r="X258" i="22"/>
  <c r="X259" i="22"/>
  <c r="X260" i="22"/>
  <c r="X261" i="22"/>
  <c r="X262" i="22"/>
  <c r="X263" i="22"/>
  <c r="X264" i="22"/>
  <c r="X265" i="22"/>
  <c r="X266" i="22"/>
  <c r="X267" i="22"/>
  <c r="X268" i="22"/>
  <c r="X269" i="22"/>
  <c r="X270" i="22"/>
  <c r="X245" i="22"/>
  <c r="X246" i="22"/>
  <c r="X247" i="22"/>
  <c r="X248" i="22"/>
  <c r="X249" i="22"/>
  <c r="X250" i="22"/>
  <c r="X251" i="22"/>
  <c r="X252" i="22"/>
  <c r="X253" i="22"/>
  <c r="X244" i="22"/>
  <c r="X233" i="22"/>
  <c r="X234" i="22"/>
  <c r="X235" i="22"/>
  <c r="X236" i="22"/>
  <c r="X237" i="22"/>
  <c r="X238" i="22"/>
  <c r="X239" i="22"/>
  <c r="X240" i="22"/>
  <c r="X241" i="22"/>
  <c r="X232" i="22"/>
  <c r="C212" i="22"/>
  <c r="C213" i="22"/>
  <c r="C214" i="22"/>
  <c r="C215" i="22"/>
  <c r="C216" i="22"/>
  <c r="C217" i="22"/>
  <c r="C218" i="22"/>
  <c r="C211" i="22"/>
  <c r="X186" i="22"/>
  <c r="X187" i="22"/>
  <c r="X188" i="22"/>
  <c r="X189" i="22"/>
  <c r="X190" i="22"/>
  <c r="X191" i="22"/>
  <c r="X192" i="22"/>
  <c r="X193" i="22"/>
  <c r="X194" i="22"/>
  <c r="X195" i="22"/>
  <c r="X196" i="22"/>
  <c r="X197" i="22"/>
  <c r="X198" i="22"/>
  <c r="X199" i="22"/>
  <c r="X200" i="22"/>
  <c r="X201" i="22"/>
  <c r="X202" i="22"/>
  <c r="X203" i="22"/>
  <c r="E68" i="22"/>
  <c r="D98" i="22"/>
  <c r="E99" i="22"/>
  <c r="X174" i="22"/>
  <c r="X175" i="22"/>
  <c r="X176" i="22"/>
  <c r="X177" i="22"/>
  <c r="X178" i="22"/>
  <c r="X179" i="22"/>
  <c r="X180" i="22"/>
  <c r="X181" i="22"/>
  <c r="X182" i="22"/>
  <c r="X173" i="22"/>
  <c r="T171" i="22"/>
  <c r="X154" i="22"/>
  <c r="X155" i="22"/>
  <c r="X156" i="22"/>
  <c r="X157" i="22"/>
  <c r="X158" i="22"/>
  <c r="X159" i="22"/>
  <c r="X160" i="22"/>
  <c r="X161" i="22"/>
  <c r="X162" i="22"/>
  <c r="X163" i="22"/>
  <c r="X164" i="22"/>
  <c r="X165" i="22"/>
  <c r="X166" i="22"/>
  <c r="X167" i="22"/>
  <c r="X168" i="22"/>
  <c r="X169" i="22"/>
  <c r="X170" i="22"/>
  <c r="X153" i="22"/>
  <c r="N115" i="22"/>
  <c r="L105" i="22"/>
  <c r="W105" i="22" s="1"/>
  <c r="C31" i="22"/>
  <c r="C32" i="22"/>
  <c r="C33" i="22"/>
  <c r="C34" i="22"/>
  <c r="C35" i="22"/>
  <c r="C36" i="22"/>
  <c r="C37" i="22"/>
  <c r="C38" i="22"/>
  <c r="C39" i="22"/>
  <c r="C40" i="22"/>
  <c r="C41" i="22"/>
  <c r="C42" i="22"/>
  <c r="C43" i="22"/>
  <c r="C44" i="22"/>
  <c r="C45" i="22"/>
  <c r="C46" i="22"/>
  <c r="C30" i="22"/>
  <c r="C13" i="22"/>
  <c r="C14" i="22"/>
  <c r="C15" i="22"/>
  <c r="C16" i="22"/>
  <c r="C17" i="22"/>
  <c r="C18" i="22"/>
  <c r="C19" i="22"/>
  <c r="C20" i="22"/>
  <c r="C21" i="22"/>
  <c r="C12" i="22"/>
  <c r="V171" i="22"/>
  <c r="V183" i="22"/>
  <c r="V204" i="22"/>
  <c r="V242" i="22"/>
  <c r="V254" i="22"/>
  <c r="V271" i="22"/>
  <c r="V285" i="22"/>
  <c r="V297" i="22"/>
  <c r="DK6" i="39"/>
  <c r="DM6" i="39"/>
  <c r="DO6" i="39"/>
  <c r="DQ6" i="39"/>
  <c r="DK7" i="39"/>
  <c r="DM7" i="39"/>
  <c r="DO7" i="39"/>
  <c r="DQ7" i="39"/>
  <c r="DI7" i="39"/>
  <c r="DI6" i="39"/>
  <c r="CZ6" i="39"/>
  <c r="DB6" i="39"/>
  <c r="DD6" i="39"/>
  <c r="DF6" i="39"/>
  <c r="CZ7" i="39"/>
  <c r="DB7" i="39"/>
  <c r="DD7" i="39"/>
  <c r="DF7" i="39"/>
  <c r="CX7" i="39"/>
  <c r="CX6" i="39"/>
  <c r="CO6" i="39"/>
  <c r="CQ6" i="39"/>
  <c r="CS6" i="39"/>
  <c r="CU6" i="39"/>
  <c r="CO7" i="39"/>
  <c r="CQ7" i="39"/>
  <c r="CS7" i="39"/>
  <c r="CU7" i="39"/>
  <c r="CM7" i="39"/>
  <c r="CM6" i="39"/>
  <c r="CD6" i="39"/>
  <c r="CF6" i="39"/>
  <c r="CH6" i="39"/>
  <c r="CJ6" i="39"/>
  <c r="CD7" i="39"/>
  <c r="CF7" i="39"/>
  <c r="CH7" i="39"/>
  <c r="CJ7" i="39"/>
  <c r="CB7" i="39"/>
  <c r="CB6" i="39"/>
  <c r="BS6" i="39"/>
  <c r="BU6" i="39"/>
  <c r="BW6" i="39"/>
  <c r="BY6" i="39"/>
  <c r="BS7" i="39"/>
  <c r="BU7" i="39"/>
  <c r="BW7" i="39"/>
  <c r="BY7" i="39"/>
  <c r="BQ7" i="39"/>
  <c r="BQ6" i="39"/>
  <c r="BH6" i="39"/>
  <c r="BJ6" i="39"/>
  <c r="BL6" i="39"/>
  <c r="BN6" i="39"/>
  <c r="BH7" i="39"/>
  <c r="BJ7" i="39"/>
  <c r="BL7" i="39"/>
  <c r="BN7" i="39"/>
  <c r="BF7" i="39"/>
  <c r="BF6" i="39"/>
  <c r="AW6" i="39"/>
  <c r="AY6" i="39"/>
  <c r="BA6" i="39"/>
  <c r="BC6" i="39"/>
  <c r="AW7" i="39"/>
  <c r="AY7" i="39"/>
  <c r="BA7" i="39"/>
  <c r="BC7" i="39"/>
  <c r="AU7" i="39"/>
  <c r="AU6" i="39"/>
  <c r="AL6" i="39"/>
  <c r="AN6" i="39"/>
  <c r="AP6" i="39"/>
  <c r="AR6" i="39"/>
  <c r="AL7" i="39"/>
  <c r="AN7" i="39"/>
  <c r="AP7" i="39"/>
  <c r="AR7" i="39"/>
  <c r="AJ7" i="39"/>
  <c r="AJ6" i="39"/>
  <c r="AI143" i="39"/>
  <c r="AI139" i="39"/>
  <c r="AI144" i="39"/>
  <c r="AI146" i="39"/>
  <c r="AI141" i="39"/>
  <c r="AI138" i="39"/>
  <c r="AI142" i="39"/>
  <c r="AI147" i="39"/>
  <c r="AI145" i="39"/>
  <c r="L147" i="38"/>
  <c r="Z147" i="38" s="1"/>
  <c r="L146" i="38"/>
  <c r="AH146" i="38" s="1"/>
  <c r="L145" i="38"/>
  <c r="AB145" i="38" s="1"/>
  <c r="L144" i="38"/>
  <c r="AB144" i="38" s="1"/>
  <c r="L143" i="38"/>
  <c r="AB143" i="38" s="1"/>
  <c r="L142" i="38"/>
  <c r="Z142" i="38" s="1"/>
  <c r="L141" i="38"/>
  <c r="AB141" i="38" s="1"/>
  <c r="L140" i="38"/>
  <c r="AH140" i="38" s="1"/>
  <c r="L139" i="38"/>
  <c r="L138" i="38"/>
  <c r="BH6" i="38"/>
  <c r="BJ6" i="38"/>
  <c r="BL6" i="38"/>
  <c r="BN6" i="38"/>
  <c r="BH7" i="38"/>
  <c r="BJ7" i="38"/>
  <c r="BL7" i="38"/>
  <c r="BN7" i="38"/>
  <c r="BF7" i="38"/>
  <c r="BF6" i="38"/>
  <c r="AW6" i="38"/>
  <c r="AY6" i="38"/>
  <c r="BA6" i="38"/>
  <c r="BC6" i="38"/>
  <c r="AW7" i="38"/>
  <c r="AY7" i="38"/>
  <c r="BA7" i="38"/>
  <c r="BC7" i="38"/>
  <c r="AU7" i="38"/>
  <c r="AU6" i="38"/>
  <c r="AL7" i="38"/>
  <c r="AN7" i="38"/>
  <c r="AP7" i="38"/>
  <c r="AR7" i="38"/>
  <c r="AJ7" i="38"/>
  <c r="L109" i="29"/>
  <c r="L108" i="29"/>
  <c r="L107" i="29"/>
  <c r="L106" i="29"/>
  <c r="L105" i="29"/>
  <c r="L109" i="30"/>
  <c r="L108" i="30"/>
  <c r="L107" i="30"/>
  <c r="L106" i="30"/>
  <c r="L105" i="30"/>
  <c r="L109" i="22"/>
  <c r="L108" i="22"/>
  <c r="L107" i="22"/>
  <c r="L106" i="22"/>
  <c r="Z138" i="38"/>
  <c r="AD138" i="38"/>
  <c r="AF138" i="38"/>
  <c r="AH138" i="38"/>
  <c r="AB138" i="38"/>
  <c r="AB140" i="38"/>
  <c r="AH139" i="38"/>
  <c r="Z139" i="38"/>
  <c r="AB139" i="38"/>
  <c r="AD139" i="38"/>
  <c r="AF139" i="38"/>
  <c r="AB142" i="38"/>
  <c r="AD142" i="38"/>
  <c r="AF144" i="38"/>
  <c r="AH144" i="38"/>
  <c r="Z144" i="38"/>
  <c r="AD143" i="38"/>
  <c r="AF143" i="38"/>
  <c r="AH143" i="38"/>
  <c r="Z143" i="38"/>
  <c r="Z145" i="38"/>
  <c r="AD145" i="38"/>
  <c r="Z146" i="38"/>
  <c r="AI146" i="38" s="1"/>
  <c r="AB146" i="38"/>
  <c r="AD146" i="38"/>
  <c r="AF146" i="38"/>
  <c r="AD147" i="38"/>
  <c r="AF147" i="38"/>
  <c r="AH147" i="38"/>
  <c r="W107" i="22"/>
  <c r="W109" i="22"/>
  <c r="W108" i="22"/>
  <c r="W106" i="22"/>
  <c r="O106" i="22"/>
  <c r="O107" i="22"/>
  <c r="O108" i="22"/>
  <c r="O109" i="22"/>
  <c r="N116" i="22"/>
  <c r="N117" i="22"/>
  <c r="N118" i="22"/>
  <c r="N119" i="22"/>
  <c r="N120" i="22"/>
  <c r="N121" i="22"/>
  <c r="N122" i="22"/>
  <c r="N123" i="22"/>
  <c r="N124" i="22"/>
  <c r="N125" i="22"/>
  <c r="N126" i="22"/>
  <c r="N127" i="22"/>
  <c r="N128" i="22"/>
  <c r="N129" i="22"/>
  <c r="N130" i="22"/>
  <c r="N131" i="22"/>
  <c r="N132" i="22"/>
  <c r="N133" i="22"/>
  <c r="N134" i="22"/>
  <c r="N138" i="22"/>
  <c r="N139" i="22"/>
  <c r="N140" i="22"/>
  <c r="N150" i="22" s="1"/>
  <c r="N141" i="22"/>
  <c r="N142" i="22"/>
  <c r="N143" i="22"/>
  <c r="X143" i="22" s="1"/>
  <c r="N144" i="22"/>
  <c r="N145" i="22"/>
  <c r="N146" i="22"/>
  <c r="N147" i="22"/>
  <c r="N148" i="22"/>
  <c r="N149" i="22"/>
  <c r="N171" i="22"/>
  <c r="N183" i="22"/>
  <c r="N184" i="22" s="1"/>
  <c r="N204" i="22"/>
  <c r="N242" i="22"/>
  <c r="N254" i="22"/>
  <c r="N271" i="22"/>
  <c r="N285" i="22"/>
  <c r="N297" i="22"/>
  <c r="AI139" i="38"/>
  <c r="AI138" i="38"/>
  <c r="N135" i="22"/>
  <c r="AX767" i="39"/>
  <c r="CW764" i="39"/>
  <c r="BH725" i="39"/>
  <c r="BH744" i="39"/>
  <c r="BH764" i="39"/>
  <c r="BH778" i="39"/>
  <c r="BJ725" i="39"/>
  <c r="BJ744" i="39"/>
  <c r="BJ764" i="39"/>
  <c r="BJ778" i="39"/>
  <c r="BL725" i="39"/>
  <c r="BL744" i="39"/>
  <c r="BL764" i="39"/>
  <c r="BL778" i="39"/>
  <c r="BN725" i="39"/>
  <c r="BN744" i="39"/>
  <c r="BN764" i="39"/>
  <c r="BN778" i="39"/>
  <c r="BF725" i="39"/>
  <c r="BF744" i="39"/>
  <c r="BF764" i="39"/>
  <c r="BP764" i="39"/>
  <c r="BF778" i="39"/>
  <c r="AW725" i="39"/>
  <c r="AW744" i="39"/>
  <c r="AW764" i="39"/>
  <c r="AW778" i="39"/>
  <c r="AY725" i="39"/>
  <c r="AY744" i="39"/>
  <c r="AY764" i="39"/>
  <c r="AY778" i="39"/>
  <c r="BA725" i="39"/>
  <c r="BA744" i="39"/>
  <c r="BA764" i="39"/>
  <c r="BA778" i="39"/>
  <c r="BC725" i="39"/>
  <c r="BC744" i="39"/>
  <c r="BC764" i="39"/>
  <c r="BC778" i="39"/>
  <c r="AU725" i="39"/>
  <c r="AU744" i="39"/>
  <c r="AU764" i="39"/>
  <c r="AU778" i="39"/>
  <c r="AL725" i="39"/>
  <c r="AL744" i="39"/>
  <c r="AL764" i="39"/>
  <c r="AL778" i="39"/>
  <c r="AN725" i="39"/>
  <c r="AN744" i="39"/>
  <c r="AN764" i="39"/>
  <c r="AN778" i="39"/>
  <c r="AP725" i="39"/>
  <c r="AP744" i="39"/>
  <c r="AP764" i="39"/>
  <c r="AP778" i="39"/>
  <c r="AR725" i="39"/>
  <c r="AR744" i="39"/>
  <c r="AR764" i="39"/>
  <c r="AR778" i="39"/>
  <c r="AJ725" i="39"/>
  <c r="AJ744" i="39"/>
  <c r="AJ764" i="39"/>
  <c r="AJ778" i="39"/>
  <c r="P725" i="39"/>
  <c r="P744" i="39"/>
  <c r="P764" i="39"/>
  <c r="P778" i="39"/>
  <c r="R725" i="39"/>
  <c r="R744" i="39"/>
  <c r="R764" i="39"/>
  <c r="R778" i="39"/>
  <c r="T725" i="39"/>
  <c r="T744" i="39"/>
  <c r="T764" i="39"/>
  <c r="T778" i="39"/>
  <c r="V725" i="39"/>
  <c r="V744" i="39"/>
  <c r="V764" i="39"/>
  <c r="V778" i="39"/>
  <c r="N725" i="39"/>
  <c r="N744" i="39"/>
  <c r="N764" i="39"/>
  <c r="N778" i="39"/>
  <c r="DT692" i="39"/>
  <c r="DT693" i="39"/>
  <c r="DT694" i="39"/>
  <c r="DT695" i="39"/>
  <c r="DT696" i="39"/>
  <c r="DT697" i="39"/>
  <c r="DT698" i="39"/>
  <c r="DT699" i="39"/>
  <c r="DT700" i="39"/>
  <c r="DT701" i="39"/>
  <c r="DT702" i="39"/>
  <c r="DT703" i="39"/>
  <c r="DT704" i="39"/>
  <c r="DT705" i="39"/>
  <c r="DT706" i="39"/>
  <c r="DT707" i="39"/>
  <c r="DT708" i="39"/>
  <c r="DT709" i="39"/>
  <c r="DT710" i="39"/>
  <c r="DT711" i="39"/>
  <c r="DT712" i="39"/>
  <c r="DU692" i="39"/>
  <c r="DU693" i="39"/>
  <c r="DU694" i="39"/>
  <c r="DU695" i="39"/>
  <c r="DU696" i="39"/>
  <c r="DU697" i="39"/>
  <c r="DU698" i="39"/>
  <c r="DU699" i="39"/>
  <c r="DU700" i="39"/>
  <c r="DU701" i="39"/>
  <c r="DU702" i="39"/>
  <c r="DU703" i="39"/>
  <c r="DU704" i="39"/>
  <c r="DU705" i="39"/>
  <c r="DU706" i="39"/>
  <c r="DU707" i="39"/>
  <c r="DU708" i="39"/>
  <c r="DU709" i="39"/>
  <c r="DU710" i="39"/>
  <c r="DU711" i="39"/>
  <c r="DU712" i="39"/>
  <c r="DV692" i="39"/>
  <c r="DV693" i="39"/>
  <c r="DV694" i="39"/>
  <c r="DV695" i="39"/>
  <c r="DV696" i="39"/>
  <c r="DV697" i="39"/>
  <c r="DV698" i="39"/>
  <c r="DV699" i="39"/>
  <c r="DV700" i="39"/>
  <c r="DV701" i="39"/>
  <c r="DV702" i="39"/>
  <c r="DV703" i="39"/>
  <c r="DV704" i="39"/>
  <c r="DV705" i="39"/>
  <c r="DV706" i="39"/>
  <c r="DV707" i="39"/>
  <c r="DV708" i="39"/>
  <c r="DV709" i="39"/>
  <c r="DV710" i="39"/>
  <c r="DV711" i="39"/>
  <c r="DV712" i="39"/>
  <c r="DW692" i="39"/>
  <c r="DW693" i="39"/>
  <c r="DW694" i="39"/>
  <c r="DW695" i="39"/>
  <c r="DW696" i="39"/>
  <c r="DW697" i="39"/>
  <c r="DW698" i="39"/>
  <c r="DW699" i="39"/>
  <c r="DW700" i="39"/>
  <c r="DW701" i="39"/>
  <c r="DW702" i="39"/>
  <c r="DW703" i="39"/>
  <c r="DW704" i="39"/>
  <c r="DW705" i="39"/>
  <c r="DW706" i="39"/>
  <c r="DW707" i="39"/>
  <c r="DW708" i="39"/>
  <c r="DW709" i="39"/>
  <c r="DW710" i="39"/>
  <c r="DW711" i="39"/>
  <c r="DW712" i="39"/>
  <c r="DX692" i="39"/>
  <c r="DX693" i="39"/>
  <c r="DX694" i="39"/>
  <c r="DX695" i="39"/>
  <c r="DX696" i="39"/>
  <c r="DX697" i="39"/>
  <c r="DX698" i="39"/>
  <c r="DX699" i="39"/>
  <c r="DX700" i="39"/>
  <c r="DX701" i="39"/>
  <c r="DX702" i="39"/>
  <c r="DX703" i="39"/>
  <c r="DX704" i="39"/>
  <c r="DX705" i="39"/>
  <c r="DX706" i="39"/>
  <c r="DX707" i="39"/>
  <c r="DX708" i="39"/>
  <c r="DX709" i="39"/>
  <c r="DX710" i="39"/>
  <c r="DX711" i="39"/>
  <c r="DX712" i="39"/>
  <c r="BF713" i="39"/>
  <c r="BH713" i="39"/>
  <c r="BJ713" i="39"/>
  <c r="BL713" i="39"/>
  <c r="BN713" i="39"/>
  <c r="AU713" i="39"/>
  <c r="AW713" i="39"/>
  <c r="AY713" i="39"/>
  <c r="BA713" i="39"/>
  <c r="BC713" i="39"/>
  <c r="AJ713" i="39"/>
  <c r="AL713" i="39"/>
  <c r="AN713" i="39"/>
  <c r="AP713" i="39"/>
  <c r="AR713" i="39"/>
  <c r="N713" i="39"/>
  <c r="P713" i="39"/>
  <c r="R713" i="39"/>
  <c r="T713" i="39"/>
  <c r="V713" i="39"/>
  <c r="L526" i="38"/>
  <c r="AO526" i="38"/>
  <c r="L527" i="38"/>
  <c r="BG527" i="38"/>
  <c r="L528" i="38"/>
  <c r="L529" i="38"/>
  <c r="L447" i="38"/>
  <c r="L448" i="38"/>
  <c r="L449" i="38"/>
  <c r="L450" i="38"/>
  <c r="L451" i="38"/>
  <c r="L452" i="38"/>
  <c r="L453" i="38"/>
  <c r="BH503" i="38"/>
  <c r="BH523" i="38"/>
  <c r="BH537" i="38"/>
  <c r="BJ503" i="38"/>
  <c r="BJ523" i="38"/>
  <c r="BJ537" i="38"/>
  <c r="BP537" i="38" s="1"/>
  <c r="BL503" i="38"/>
  <c r="BL523" i="38"/>
  <c r="BL537" i="38"/>
  <c r="BN503" i="38"/>
  <c r="BN523" i="38"/>
  <c r="BP523" i="38" s="1"/>
  <c r="BN537" i="38"/>
  <c r="BF503" i="38"/>
  <c r="BF523" i="38"/>
  <c r="BF537" i="38"/>
  <c r="AW503" i="38"/>
  <c r="AW523" i="38"/>
  <c r="AW537" i="38"/>
  <c r="AY503" i="38"/>
  <c r="AY523" i="38"/>
  <c r="AY537" i="38"/>
  <c r="BA503" i="38"/>
  <c r="BE503" i="38" s="1"/>
  <c r="BA523" i="38"/>
  <c r="BA537" i="38"/>
  <c r="BC503" i="38"/>
  <c r="BC523" i="38"/>
  <c r="BC537" i="38"/>
  <c r="AU503" i="38"/>
  <c r="AU523" i="38"/>
  <c r="AU537" i="38"/>
  <c r="BE537" i="38" s="1"/>
  <c r="AL503" i="38"/>
  <c r="AL523" i="38"/>
  <c r="AL537" i="38"/>
  <c r="AN503" i="38"/>
  <c r="AN523" i="38"/>
  <c r="AT523" i="38" s="1"/>
  <c r="AN537" i="38"/>
  <c r="AP503" i="38"/>
  <c r="AP523" i="38"/>
  <c r="AP537" i="38"/>
  <c r="AR503" i="38"/>
  <c r="AR523" i="38"/>
  <c r="AR537" i="38"/>
  <c r="AJ503" i="38"/>
  <c r="AJ523" i="38"/>
  <c r="AJ537" i="38"/>
  <c r="P503" i="38"/>
  <c r="X503" i="38" s="1"/>
  <c r="P523" i="38"/>
  <c r="P537" i="38"/>
  <c r="R503" i="38"/>
  <c r="R523" i="38"/>
  <c r="R537" i="38"/>
  <c r="T503" i="38"/>
  <c r="T523" i="38"/>
  <c r="T537" i="38"/>
  <c r="X537" i="38" s="1"/>
  <c r="V503" i="38"/>
  <c r="V523" i="38"/>
  <c r="V537" i="38"/>
  <c r="N503" i="38"/>
  <c r="N523" i="38"/>
  <c r="X523" i="38" s="1"/>
  <c r="N537" i="38"/>
  <c r="BV477" i="38"/>
  <c r="BF491" i="38"/>
  <c r="BH491" i="38"/>
  <c r="BJ491" i="38"/>
  <c r="BL491" i="38"/>
  <c r="BN491" i="38"/>
  <c r="AU491" i="38"/>
  <c r="AW491" i="38"/>
  <c r="AY491" i="38"/>
  <c r="BA491" i="38"/>
  <c r="BC491" i="38"/>
  <c r="AJ491" i="38"/>
  <c r="AL491" i="38"/>
  <c r="AN491" i="38"/>
  <c r="AP491" i="38"/>
  <c r="AR491" i="38"/>
  <c r="N491" i="38"/>
  <c r="P491" i="38"/>
  <c r="R491" i="38"/>
  <c r="T491" i="38"/>
  <c r="V491" i="38"/>
  <c r="P313" i="29"/>
  <c r="P320" i="29"/>
  <c r="R313" i="29"/>
  <c r="R320" i="29"/>
  <c r="T313" i="29"/>
  <c r="T320" i="29"/>
  <c r="V313" i="29"/>
  <c r="V320" i="29"/>
  <c r="N313" i="29"/>
  <c r="N320" i="29"/>
  <c r="C320" i="29"/>
  <c r="E61" i="29"/>
  <c r="L61" i="29"/>
  <c r="E62" i="29"/>
  <c r="L62" i="29"/>
  <c r="E63" i="29"/>
  <c r="L63" i="29"/>
  <c r="E64" i="29"/>
  <c r="L64" i="29"/>
  <c r="E65" i="29"/>
  <c r="L65" i="29"/>
  <c r="E66" i="29"/>
  <c r="L66" i="29"/>
  <c r="E67" i="29"/>
  <c r="L67" i="29"/>
  <c r="E68" i="29"/>
  <c r="L68" i="29"/>
  <c r="E69" i="29"/>
  <c r="L69" i="29"/>
  <c r="E70" i="29"/>
  <c r="L70" i="29"/>
  <c r="E71" i="29"/>
  <c r="L71" i="29"/>
  <c r="E72" i="29"/>
  <c r="L72" i="29"/>
  <c r="E73" i="29"/>
  <c r="L73" i="29"/>
  <c r="E74" i="29"/>
  <c r="L74" i="29"/>
  <c r="E75" i="29"/>
  <c r="L75" i="29"/>
  <c r="E78" i="29"/>
  <c r="L78" i="29"/>
  <c r="E79" i="29"/>
  <c r="L79" i="29"/>
  <c r="E80" i="29"/>
  <c r="L80" i="29"/>
  <c r="E81" i="29"/>
  <c r="L81" i="29"/>
  <c r="E82" i="29"/>
  <c r="L82" i="29"/>
  <c r="E83" i="29"/>
  <c r="L83" i="29"/>
  <c r="E84" i="29"/>
  <c r="L84" i="29"/>
  <c r="E85" i="29"/>
  <c r="L85" i="29"/>
  <c r="E86" i="29"/>
  <c r="L86" i="29"/>
  <c r="E87" i="29"/>
  <c r="L87" i="29"/>
  <c r="E88" i="29"/>
  <c r="L88" i="29"/>
  <c r="E89" i="29"/>
  <c r="L89" i="29"/>
  <c r="E90" i="29"/>
  <c r="L90" i="29"/>
  <c r="E91" i="29"/>
  <c r="L91" i="29"/>
  <c r="E92" i="29"/>
  <c r="L92" i="29"/>
  <c r="E93" i="29"/>
  <c r="L93" i="29"/>
  <c r="E94" i="29"/>
  <c r="L94" i="29"/>
  <c r="E96" i="29"/>
  <c r="L96" i="29"/>
  <c r="E97" i="29"/>
  <c r="L97" i="29"/>
  <c r="E98" i="29"/>
  <c r="L98" i="29"/>
  <c r="E99" i="29"/>
  <c r="L99" i="29"/>
  <c r="E100" i="29"/>
  <c r="L100" i="29"/>
  <c r="E101" i="29"/>
  <c r="L101" i="29"/>
  <c r="E102" i="29"/>
  <c r="L102" i="29"/>
  <c r="E103" i="29"/>
  <c r="L103" i="29"/>
  <c r="E104" i="29"/>
  <c r="L104" i="29"/>
  <c r="Q105" i="29"/>
  <c r="Q106" i="29"/>
  <c r="Q107" i="29"/>
  <c r="Q108" i="29"/>
  <c r="Q109" i="29"/>
  <c r="L122" i="29"/>
  <c r="L123" i="29"/>
  <c r="L124" i="29"/>
  <c r="L125" i="29"/>
  <c r="L126" i="29"/>
  <c r="M131" i="29"/>
  <c r="M132" i="29"/>
  <c r="M133" i="29"/>
  <c r="P133" i="29"/>
  <c r="M134" i="29"/>
  <c r="M135" i="29"/>
  <c r="P135" i="29"/>
  <c r="M136" i="29"/>
  <c r="P136" i="29"/>
  <c r="M137" i="29"/>
  <c r="P137" i="29"/>
  <c r="M138" i="29"/>
  <c r="M139" i="29"/>
  <c r="T139" i="29"/>
  <c r="M140" i="29"/>
  <c r="P140" i="29"/>
  <c r="M141" i="29"/>
  <c r="P141" i="29"/>
  <c r="M142" i="29"/>
  <c r="V142" i="29"/>
  <c r="M143" i="29"/>
  <c r="P143" i="29"/>
  <c r="M144" i="29"/>
  <c r="M145" i="29"/>
  <c r="M146" i="29"/>
  <c r="M147" i="29"/>
  <c r="V147" i="29"/>
  <c r="M148" i="29"/>
  <c r="P148" i="29"/>
  <c r="M149" i="29"/>
  <c r="P149" i="29"/>
  <c r="M150" i="29"/>
  <c r="M154" i="29"/>
  <c r="M155" i="29"/>
  <c r="P155" i="29"/>
  <c r="M156" i="29"/>
  <c r="M157" i="29"/>
  <c r="P157" i="29"/>
  <c r="M158" i="29"/>
  <c r="P158" i="29"/>
  <c r="M159" i="29"/>
  <c r="R159" i="29"/>
  <c r="M160" i="29"/>
  <c r="M161" i="29"/>
  <c r="P161" i="29"/>
  <c r="M162" i="29"/>
  <c r="P162" i="29"/>
  <c r="M163" i="29"/>
  <c r="M164" i="29"/>
  <c r="M165" i="29"/>
  <c r="P165" i="29"/>
  <c r="P199" i="29"/>
  <c r="P211" i="29"/>
  <c r="P244" i="29"/>
  <c r="P261" i="29"/>
  <c r="P321" i="29"/>
  <c r="L264" i="29"/>
  <c r="L265" i="29"/>
  <c r="Q265" i="29"/>
  <c r="L266" i="29"/>
  <c r="Q266" i="29"/>
  <c r="L267" i="29"/>
  <c r="O267" i="29"/>
  <c r="P281" i="29"/>
  <c r="P293" i="29"/>
  <c r="P324" i="29"/>
  <c r="S105" i="29"/>
  <c r="S106" i="29"/>
  <c r="S107" i="29"/>
  <c r="S108" i="29"/>
  <c r="S109" i="29"/>
  <c r="R199" i="29"/>
  <c r="R211" i="29"/>
  <c r="R244" i="29"/>
  <c r="R261" i="29"/>
  <c r="R321" i="29"/>
  <c r="R281" i="29"/>
  <c r="R323" i="29"/>
  <c r="R293" i="29"/>
  <c r="R324" i="29"/>
  <c r="U105" i="29"/>
  <c r="U106" i="29"/>
  <c r="U107" i="29"/>
  <c r="U108" i="29"/>
  <c r="U109" i="29"/>
  <c r="T199" i="29"/>
  <c r="T211" i="29"/>
  <c r="T244" i="29"/>
  <c r="T261" i="29"/>
  <c r="T321" i="29"/>
  <c r="T281" i="29"/>
  <c r="T323" i="29"/>
  <c r="T293" i="29"/>
  <c r="T324" i="29"/>
  <c r="W105" i="29"/>
  <c r="W106" i="29"/>
  <c r="W107" i="29"/>
  <c r="W108" i="29"/>
  <c r="W109" i="29"/>
  <c r="V199" i="29"/>
  <c r="V211" i="29"/>
  <c r="V244" i="29"/>
  <c r="V261" i="29"/>
  <c r="V281" i="29"/>
  <c r="V323" i="29"/>
  <c r="V293" i="29"/>
  <c r="V324" i="29"/>
  <c r="O105" i="29"/>
  <c r="O106" i="29"/>
  <c r="O107" i="29"/>
  <c r="O108" i="29"/>
  <c r="O109" i="29"/>
  <c r="N131" i="29"/>
  <c r="N132" i="29"/>
  <c r="N133" i="29"/>
  <c r="N134" i="29"/>
  <c r="N135" i="29"/>
  <c r="N136" i="29"/>
  <c r="N137" i="29"/>
  <c r="N138" i="29"/>
  <c r="N139" i="29"/>
  <c r="N140" i="29"/>
  <c r="N141" i="29"/>
  <c r="N142" i="29"/>
  <c r="N143" i="29"/>
  <c r="N144" i="29"/>
  <c r="N145" i="29"/>
  <c r="N146" i="29"/>
  <c r="N147" i="29"/>
  <c r="N148" i="29"/>
  <c r="N149" i="29"/>
  <c r="N150" i="29"/>
  <c r="N154" i="29"/>
  <c r="N155" i="29"/>
  <c r="N156" i="29"/>
  <c r="N157" i="29"/>
  <c r="N158" i="29"/>
  <c r="N159" i="29"/>
  <c r="N160" i="29"/>
  <c r="N161" i="29"/>
  <c r="N162" i="29"/>
  <c r="N163" i="29"/>
  <c r="N164" i="29"/>
  <c r="N165" i="29"/>
  <c r="N199" i="29"/>
  <c r="N211" i="29"/>
  <c r="N244" i="29"/>
  <c r="N261" i="29"/>
  <c r="N321" i="29"/>
  <c r="N281" i="29"/>
  <c r="N323" i="29"/>
  <c r="N293" i="29"/>
  <c r="N324" i="29"/>
  <c r="P307" i="29"/>
  <c r="P319" i="29"/>
  <c r="R307" i="29"/>
  <c r="R319" i="29"/>
  <c r="T307" i="29"/>
  <c r="T319" i="29"/>
  <c r="V307" i="29"/>
  <c r="V319" i="29"/>
  <c r="N307" i="29"/>
  <c r="N319" i="29"/>
  <c r="C313" i="29"/>
  <c r="P323" i="29"/>
  <c r="P242" i="22"/>
  <c r="R242" i="22"/>
  <c r="T242" i="22"/>
  <c r="L272" i="30"/>
  <c r="O272" i="30"/>
  <c r="L273" i="30"/>
  <c r="Q273" i="30"/>
  <c r="L270" i="30"/>
  <c r="Q270" i="30"/>
  <c r="L271" i="30"/>
  <c r="Q271" i="30"/>
  <c r="M137" i="30"/>
  <c r="P137" i="30"/>
  <c r="M138" i="30"/>
  <c r="M139" i="30"/>
  <c r="P139" i="30"/>
  <c r="M140" i="30"/>
  <c r="V140" i="30"/>
  <c r="M141" i="30"/>
  <c r="M142" i="30"/>
  <c r="P142" i="30"/>
  <c r="M143" i="30"/>
  <c r="P143" i="30"/>
  <c r="M144" i="30"/>
  <c r="P144" i="30"/>
  <c r="M145" i="30"/>
  <c r="P145" i="30"/>
  <c r="M146" i="30"/>
  <c r="P146" i="30"/>
  <c r="M147" i="30"/>
  <c r="P147" i="30"/>
  <c r="M148" i="30"/>
  <c r="M149" i="30"/>
  <c r="P149" i="30"/>
  <c r="M150" i="30"/>
  <c r="V150" i="30"/>
  <c r="M151" i="30"/>
  <c r="P151" i="30"/>
  <c r="M152" i="30"/>
  <c r="M153" i="30"/>
  <c r="V153" i="30"/>
  <c r="M154" i="30"/>
  <c r="P154" i="30"/>
  <c r="M155" i="30"/>
  <c r="P155" i="30"/>
  <c r="M156" i="30"/>
  <c r="M160" i="30"/>
  <c r="T160" i="30"/>
  <c r="M161" i="30"/>
  <c r="M162" i="30"/>
  <c r="T162" i="30"/>
  <c r="M163" i="30"/>
  <c r="M164" i="30"/>
  <c r="P164" i="30"/>
  <c r="M165" i="30"/>
  <c r="P165" i="30"/>
  <c r="M166" i="30"/>
  <c r="V166" i="30"/>
  <c r="M167" i="30"/>
  <c r="M168" i="30"/>
  <c r="P168" i="30"/>
  <c r="M169" i="30"/>
  <c r="P169" i="30"/>
  <c r="M170" i="30"/>
  <c r="P170" i="30"/>
  <c r="M171" i="30"/>
  <c r="T171" i="30"/>
  <c r="Q105" i="30"/>
  <c r="Q106" i="30"/>
  <c r="Q107" i="30"/>
  <c r="Q108" i="30"/>
  <c r="Q109" i="30"/>
  <c r="L125" i="30"/>
  <c r="L126" i="30"/>
  <c r="L127" i="30"/>
  <c r="L128" i="30"/>
  <c r="L129" i="30"/>
  <c r="L130" i="30"/>
  <c r="L131" i="30"/>
  <c r="L132" i="30"/>
  <c r="S273" i="30"/>
  <c r="R139" i="30"/>
  <c r="S105" i="30"/>
  <c r="S106" i="30"/>
  <c r="S107" i="30"/>
  <c r="S108" i="30"/>
  <c r="S109" i="30"/>
  <c r="U105" i="30"/>
  <c r="U106" i="30"/>
  <c r="U107" i="30"/>
  <c r="U108" i="30"/>
  <c r="U109" i="30"/>
  <c r="W105" i="30"/>
  <c r="W106" i="30"/>
  <c r="W107" i="30"/>
  <c r="W108" i="30"/>
  <c r="W109" i="30"/>
  <c r="O105" i="30"/>
  <c r="O106" i="30"/>
  <c r="O107" i="30"/>
  <c r="O108" i="30"/>
  <c r="O109" i="30"/>
  <c r="P305" i="30"/>
  <c r="R305" i="30"/>
  <c r="T305" i="30"/>
  <c r="V305" i="30"/>
  <c r="N305" i="30"/>
  <c r="E61" i="30"/>
  <c r="L61" i="30"/>
  <c r="E62" i="30"/>
  <c r="L62" i="30"/>
  <c r="E63" i="30"/>
  <c r="L63" i="30"/>
  <c r="E64" i="30"/>
  <c r="L64" i="30"/>
  <c r="E65" i="30"/>
  <c r="L65" i="30"/>
  <c r="E66" i="30"/>
  <c r="L66" i="30"/>
  <c r="E67" i="30"/>
  <c r="L67" i="30"/>
  <c r="E68" i="30"/>
  <c r="L68" i="30"/>
  <c r="E69" i="30"/>
  <c r="L69" i="30"/>
  <c r="E70" i="30"/>
  <c r="L70" i="30"/>
  <c r="E71" i="30"/>
  <c r="L71" i="30"/>
  <c r="E72" i="30"/>
  <c r="L72" i="30"/>
  <c r="E73" i="30"/>
  <c r="L73" i="30"/>
  <c r="E74" i="30"/>
  <c r="L74" i="30"/>
  <c r="E75" i="30"/>
  <c r="L75" i="30"/>
  <c r="E78" i="30"/>
  <c r="L78" i="30"/>
  <c r="E79" i="30"/>
  <c r="L79" i="30"/>
  <c r="E80" i="30"/>
  <c r="L80" i="30"/>
  <c r="E81" i="30"/>
  <c r="L81" i="30"/>
  <c r="E82" i="30"/>
  <c r="L82" i="30"/>
  <c r="E83" i="30"/>
  <c r="L83" i="30"/>
  <c r="E84" i="30"/>
  <c r="L84" i="30"/>
  <c r="E85" i="30"/>
  <c r="L85" i="30"/>
  <c r="E86" i="30"/>
  <c r="L86" i="30"/>
  <c r="E87" i="30"/>
  <c r="L87" i="30"/>
  <c r="E88" i="30"/>
  <c r="L88" i="30"/>
  <c r="E89" i="30"/>
  <c r="L89" i="30"/>
  <c r="E90" i="30"/>
  <c r="L90" i="30"/>
  <c r="E91" i="30"/>
  <c r="L91" i="30"/>
  <c r="E92" i="30"/>
  <c r="L92" i="30"/>
  <c r="E93" i="30"/>
  <c r="L93" i="30"/>
  <c r="E94" i="30"/>
  <c r="L94" i="30"/>
  <c r="E96" i="30"/>
  <c r="L96" i="30"/>
  <c r="E97" i="30"/>
  <c r="L97" i="30"/>
  <c r="E98" i="30"/>
  <c r="L98" i="30"/>
  <c r="E99" i="30"/>
  <c r="L99" i="30"/>
  <c r="E100" i="30"/>
  <c r="L100" i="30"/>
  <c r="E101" i="30"/>
  <c r="L101" i="30"/>
  <c r="E102" i="30"/>
  <c r="L102" i="30"/>
  <c r="E103" i="30"/>
  <c r="L103" i="30"/>
  <c r="E104" i="30"/>
  <c r="L104" i="30"/>
  <c r="P205" i="30"/>
  <c r="P217" i="30"/>
  <c r="P250" i="30"/>
  <c r="P267" i="30"/>
  <c r="P293" i="30"/>
  <c r="R205" i="30"/>
  <c r="R217" i="30"/>
  <c r="R250" i="30"/>
  <c r="R267" i="30"/>
  <c r="R293" i="30"/>
  <c r="T205" i="30"/>
  <c r="T217" i="30"/>
  <c r="T250" i="30"/>
  <c r="T267" i="30"/>
  <c r="T293" i="30"/>
  <c r="V205" i="30"/>
  <c r="V217" i="30"/>
  <c r="V250" i="30"/>
  <c r="V267" i="30"/>
  <c r="V293" i="30"/>
  <c r="N138" i="30"/>
  <c r="N139" i="30"/>
  <c r="N140" i="30"/>
  <c r="N141" i="30"/>
  <c r="N142" i="30"/>
  <c r="N143" i="30"/>
  <c r="N144" i="30"/>
  <c r="N145" i="30"/>
  <c r="N146" i="30"/>
  <c r="N147" i="30"/>
  <c r="N148" i="30"/>
  <c r="N149" i="30"/>
  <c r="N150" i="30"/>
  <c r="N151" i="30"/>
  <c r="N152" i="30"/>
  <c r="N153" i="30"/>
  <c r="N154" i="30"/>
  <c r="N155" i="30"/>
  <c r="N156" i="30"/>
  <c r="N137" i="30"/>
  <c r="N161" i="30"/>
  <c r="N162" i="30"/>
  <c r="N163" i="30"/>
  <c r="N164" i="30"/>
  <c r="N165" i="30"/>
  <c r="N166" i="30"/>
  <c r="N167" i="30"/>
  <c r="N168" i="30"/>
  <c r="N169" i="30"/>
  <c r="N170" i="30"/>
  <c r="N171" i="30"/>
  <c r="N160" i="30"/>
  <c r="N205" i="30"/>
  <c r="N217" i="30"/>
  <c r="N250" i="30"/>
  <c r="N267" i="30"/>
  <c r="N293" i="30"/>
  <c r="L277" i="22"/>
  <c r="L276" i="22"/>
  <c r="L274" i="22"/>
  <c r="L275" i="22"/>
  <c r="L221" i="22"/>
  <c r="L222" i="22"/>
  <c r="L223" i="22"/>
  <c r="L224" i="22"/>
  <c r="L225" i="22"/>
  <c r="L226" i="22"/>
  <c r="L227" i="22"/>
  <c r="L228" i="22"/>
  <c r="P297" i="22"/>
  <c r="R297" i="22"/>
  <c r="T297" i="22"/>
  <c r="DV421" i="39"/>
  <c r="DV422" i="39"/>
  <c r="DX423" i="39"/>
  <c r="DU424" i="39"/>
  <c r="DV425" i="39"/>
  <c r="DX426" i="39"/>
  <c r="DX428" i="39"/>
  <c r="DV431" i="39"/>
  <c r="DU433" i="39"/>
  <c r="DV436" i="39"/>
  <c r="DW437" i="39"/>
  <c r="DW441" i="39"/>
  <c r="DV445" i="39"/>
  <c r="DW450" i="39"/>
  <c r="DX455" i="39"/>
  <c r="DW456" i="39"/>
  <c r="DU230" i="39"/>
  <c r="DV237" i="39"/>
  <c r="DW239" i="39"/>
  <c r="DX240" i="39"/>
  <c r="DU242" i="39"/>
  <c r="DV244" i="39"/>
  <c r="DW247" i="39"/>
  <c r="DV248" i="39"/>
  <c r="DW252" i="39"/>
  <c r="DX257" i="39"/>
  <c r="DU258" i="39"/>
  <c r="DU259" i="39"/>
  <c r="DV260" i="39"/>
  <c r="DX262" i="39"/>
  <c r="DT419" i="39"/>
  <c r="DT420" i="39"/>
  <c r="DT421" i="39"/>
  <c r="DT423" i="39"/>
  <c r="DT424" i="39"/>
  <c r="DT425" i="39"/>
  <c r="DT426" i="39"/>
  <c r="DT427" i="39"/>
  <c r="DT428" i="39"/>
  <c r="DT432" i="39"/>
  <c r="DT433" i="39"/>
  <c r="DT435" i="39"/>
  <c r="DT436" i="39"/>
  <c r="DT437" i="39"/>
  <c r="DT438" i="39"/>
  <c r="DT439" i="39"/>
  <c r="DT440" i="39"/>
  <c r="DT446" i="39"/>
  <c r="DT447" i="39"/>
  <c r="DT449" i="39"/>
  <c r="DT450" i="39"/>
  <c r="DT451" i="39"/>
  <c r="DT454" i="39"/>
  <c r="DT455" i="39"/>
  <c r="DT456" i="39"/>
  <c r="DT232" i="39"/>
  <c r="DT233" i="39"/>
  <c r="DT234" i="39"/>
  <c r="DT235" i="39"/>
  <c r="DT236" i="39"/>
  <c r="DT237" i="39"/>
  <c r="DT238" i="39"/>
  <c r="DT241" i="39"/>
  <c r="DT243" i="39"/>
  <c r="DT244" i="39"/>
  <c r="DT245" i="39"/>
  <c r="DT246" i="39"/>
  <c r="DT247" i="39"/>
  <c r="DT248" i="39"/>
  <c r="DT254" i="39"/>
  <c r="DT255" i="39"/>
  <c r="DT256" i="39"/>
  <c r="DT257" i="39"/>
  <c r="DT260" i="39"/>
  <c r="DT262" i="39"/>
  <c r="DT263" i="39"/>
  <c r="DU431" i="39"/>
  <c r="DV230" i="39"/>
  <c r="DT499" i="39"/>
  <c r="DT500" i="39"/>
  <c r="DT501" i="39"/>
  <c r="DT502" i="39"/>
  <c r="DT503" i="39"/>
  <c r="DT505" i="39"/>
  <c r="DT506" i="39"/>
  <c r="DT507" i="39"/>
  <c r="DT511" i="39"/>
  <c r="DT512" i="39"/>
  <c r="DT513" i="39"/>
  <c r="DT514" i="39"/>
  <c r="DT515" i="39"/>
  <c r="DT517" i="39"/>
  <c r="DT523" i="39"/>
  <c r="DT525" i="39"/>
  <c r="DT526" i="39"/>
  <c r="DT527" i="39"/>
  <c r="DT529" i="39"/>
  <c r="DT530" i="39"/>
  <c r="DT531" i="39"/>
  <c r="DT532" i="39"/>
  <c r="DT306" i="39"/>
  <c r="DT307" i="39"/>
  <c r="DT309" i="39"/>
  <c r="DT310" i="39"/>
  <c r="DT311" i="39"/>
  <c r="DT312" i="39"/>
  <c r="DT313" i="39"/>
  <c r="DT315" i="39"/>
  <c r="DT316" i="39"/>
  <c r="DT317" i="39"/>
  <c r="DT318" i="39"/>
  <c r="DT319" i="39"/>
  <c r="DT322" i="39"/>
  <c r="DT323" i="39"/>
  <c r="DT324" i="39"/>
  <c r="BF329" i="39"/>
  <c r="BF330" i="39"/>
  <c r="DT330" i="39"/>
  <c r="BF331" i="39"/>
  <c r="BF332" i="39"/>
  <c r="DT332" i="39"/>
  <c r="BF333" i="39"/>
  <c r="DT333" i="39"/>
  <c r="BF334" i="39"/>
  <c r="BF335" i="39"/>
  <c r="DT335" i="39"/>
  <c r="BF336" i="39"/>
  <c r="BF337" i="39"/>
  <c r="BF338" i="39"/>
  <c r="BF339" i="39"/>
  <c r="DU499" i="39"/>
  <c r="DU501" i="39"/>
  <c r="DX503" i="39"/>
  <c r="DV506" i="39"/>
  <c r="DU507" i="39"/>
  <c r="DX509" i="39"/>
  <c r="DU512" i="39"/>
  <c r="DU513" i="39"/>
  <c r="DU514" i="39"/>
  <c r="DW515" i="39"/>
  <c r="DV521" i="39"/>
  <c r="DW522" i="39"/>
  <c r="DV525" i="39"/>
  <c r="DU526" i="39"/>
  <c r="DU530" i="39"/>
  <c r="DU531" i="39"/>
  <c r="DU532" i="39"/>
  <c r="DU305" i="39"/>
  <c r="DU306" i="39"/>
  <c r="DV311" i="39"/>
  <c r="DU317" i="39"/>
  <c r="DU318" i="39"/>
  <c r="DU322" i="39"/>
  <c r="DU324" i="39"/>
  <c r="M328" i="39"/>
  <c r="M329" i="39"/>
  <c r="BH329" i="39"/>
  <c r="DU329" i="39"/>
  <c r="M330" i="39"/>
  <c r="BH330" i="39"/>
  <c r="M331" i="39"/>
  <c r="BJ331" i="39"/>
  <c r="DV331" i="39"/>
  <c r="M332" i="39"/>
  <c r="M333" i="39"/>
  <c r="BH333" i="39"/>
  <c r="DU333" i="39"/>
  <c r="M334" i="39"/>
  <c r="M335" i="39"/>
  <c r="BH335" i="39"/>
  <c r="DU335" i="39"/>
  <c r="M336" i="39"/>
  <c r="BN336" i="39"/>
  <c r="DX336" i="39"/>
  <c r="M337" i="39"/>
  <c r="BH337" i="39"/>
  <c r="DU337" i="39"/>
  <c r="M338" i="39"/>
  <c r="M339" i="39"/>
  <c r="BJ339" i="39"/>
  <c r="DV339" i="39"/>
  <c r="DX313" i="39"/>
  <c r="DT461" i="39"/>
  <c r="DT462" i="39"/>
  <c r="DT463" i="39"/>
  <c r="DT465" i="39"/>
  <c r="DT466" i="39"/>
  <c r="DT468" i="39"/>
  <c r="DT469" i="39"/>
  <c r="DT470" i="39"/>
  <c r="DT471" i="39"/>
  <c r="DT472" i="39"/>
  <c r="DT474" i="39"/>
  <c r="DT475" i="39"/>
  <c r="DT477" i="39"/>
  <c r="DT478" i="39"/>
  <c r="DT486" i="39"/>
  <c r="DT488" i="39"/>
  <c r="DT489" i="39"/>
  <c r="DT490" i="39"/>
  <c r="DT491" i="39"/>
  <c r="DT492" i="39"/>
  <c r="DT268" i="39"/>
  <c r="DT269" i="39"/>
  <c r="DT270" i="39"/>
  <c r="DT271" i="39"/>
  <c r="DT273" i="39"/>
  <c r="DT274" i="39"/>
  <c r="DT275" i="39"/>
  <c r="DT276" i="39"/>
  <c r="DT277" i="39"/>
  <c r="DT278" i="39"/>
  <c r="DT279" i="39"/>
  <c r="DT280" i="39"/>
  <c r="DT281" i="39"/>
  <c r="DT282" i="39"/>
  <c r="DT285" i="39"/>
  <c r="DT286" i="39"/>
  <c r="DT291" i="39"/>
  <c r="DT294" i="39"/>
  <c r="DT295" i="39"/>
  <c r="DT296" i="39"/>
  <c r="DT297" i="39"/>
  <c r="DT298" i="39"/>
  <c r="DT299" i="39"/>
  <c r="DT300" i="39"/>
  <c r="DT301" i="39"/>
  <c r="DW461" i="39"/>
  <c r="DX462" i="39"/>
  <c r="DU464" i="39"/>
  <c r="DU466" i="39"/>
  <c r="DU467" i="39"/>
  <c r="DX468" i="39"/>
  <c r="DU469" i="39"/>
  <c r="DV470" i="39"/>
  <c r="DW471" i="39"/>
  <c r="DU474" i="39"/>
  <c r="DU476" i="39"/>
  <c r="DU478" i="39"/>
  <c r="DU479" i="39"/>
  <c r="DU484" i="39"/>
  <c r="DU485" i="39"/>
  <c r="DU486" i="39"/>
  <c r="DX487" i="39"/>
  <c r="DU493" i="39"/>
  <c r="DU494" i="39"/>
  <c r="DU268" i="39"/>
  <c r="DU270" i="39"/>
  <c r="DU271" i="39"/>
  <c r="DU273" i="39"/>
  <c r="DU275" i="39"/>
  <c r="DW276" i="39"/>
  <c r="DU280" i="39"/>
  <c r="DV281" i="39"/>
  <c r="DU284" i="39"/>
  <c r="DU285" i="39"/>
  <c r="DU286" i="39"/>
  <c r="DU292" i="39"/>
  <c r="DU294" i="39"/>
  <c r="DW296" i="39"/>
  <c r="DW297" i="39"/>
  <c r="DU298" i="39"/>
  <c r="DU299" i="39"/>
  <c r="DU300" i="39"/>
  <c r="DI2" i="39"/>
  <c r="CX2" i="39"/>
  <c r="CM2" i="39"/>
  <c r="CB2" i="39"/>
  <c r="DT381" i="39"/>
  <c r="DT382" i="39"/>
  <c r="DT383" i="39"/>
  <c r="DT384" i="39"/>
  <c r="DT387" i="39"/>
  <c r="DT388" i="39"/>
  <c r="DT389" i="39"/>
  <c r="DT390" i="39"/>
  <c r="DT391" i="39"/>
  <c r="DT392" i="39"/>
  <c r="DT393" i="39"/>
  <c r="DT394" i="39"/>
  <c r="DT395" i="39"/>
  <c r="DT396" i="39"/>
  <c r="DT397" i="39"/>
  <c r="DT399" i="39"/>
  <c r="DT404" i="39"/>
  <c r="DT405" i="39"/>
  <c r="DT407" i="39"/>
  <c r="DT408" i="39"/>
  <c r="DT409" i="39"/>
  <c r="DT410" i="39"/>
  <c r="DT411" i="39"/>
  <c r="DT412" i="39"/>
  <c r="DT413" i="39"/>
  <c r="DT414" i="39"/>
  <c r="DT195" i="39"/>
  <c r="DT198" i="39"/>
  <c r="DT207" i="39"/>
  <c r="DT210" i="39"/>
  <c r="DT215" i="39"/>
  <c r="DU381" i="39"/>
  <c r="DU382" i="39"/>
  <c r="DU383" i="39"/>
  <c r="DU384" i="39"/>
  <c r="DU386" i="39"/>
  <c r="DU388" i="39"/>
  <c r="DU389" i="39"/>
  <c r="DU390" i="39"/>
  <c r="DU391" i="39"/>
  <c r="DU393" i="39"/>
  <c r="DU394" i="39"/>
  <c r="DU395" i="39"/>
  <c r="DU396" i="39"/>
  <c r="DU398" i="39"/>
  <c r="DU407" i="39"/>
  <c r="DU408" i="39"/>
  <c r="DU409" i="39"/>
  <c r="DU410" i="39"/>
  <c r="DU412" i="39"/>
  <c r="DV413" i="39"/>
  <c r="DU414" i="39"/>
  <c r="DT343" i="39"/>
  <c r="DT344" i="39"/>
  <c r="DT345" i="39"/>
  <c r="DT346" i="39"/>
  <c r="DT352" i="39"/>
  <c r="DT353" i="39"/>
  <c r="DT354" i="39"/>
  <c r="DT355" i="39"/>
  <c r="DT356" i="39"/>
  <c r="DT357" i="39"/>
  <c r="DT358" i="39"/>
  <c r="DT360" i="39"/>
  <c r="DT361" i="39"/>
  <c r="DT366" i="39"/>
  <c r="DT368" i="39"/>
  <c r="DT369" i="39"/>
  <c r="DT370" i="39"/>
  <c r="DT372" i="39"/>
  <c r="DT373" i="39"/>
  <c r="DT374" i="39"/>
  <c r="DT375" i="39"/>
  <c r="DT376" i="39"/>
  <c r="DT154" i="39"/>
  <c r="DT155" i="39"/>
  <c r="DT157" i="39"/>
  <c r="DT158" i="39"/>
  <c r="DT159" i="39"/>
  <c r="DT160" i="39"/>
  <c r="DT161" i="39"/>
  <c r="DT162" i="39"/>
  <c r="DT163" i="39"/>
  <c r="DT164" i="39"/>
  <c r="DT165" i="39"/>
  <c r="DT166" i="39"/>
  <c r="DT167" i="39"/>
  <c r="DT169" i="39"/>
  <c r="DT170" i="39"/>
  <c r="DT177" i="39"/>
  <c r="DT178" i="39"/>
  <c r="DT179" i="39"/>
  <c r="DT182" i="39"/>
  <c r="DT183" i="39"/>
  <c r="DT184" i="39"/>
  <c r="DT185" i="39"/>
  <c r="DT186" i="39"/>
  <c r="DT187" i="39"/>
  <c r="DU342" i="39"/>
  <c r="DV344" i="39"/>
  <c r="DW345" i="39"/>
  <c r="DU347" i="39"/>
  <c r="DV348" i="39"/>
  <c r="DU350" i="39"/>
  <c r="DU352" i="39"/>
  <c r="DU353" i="39"/>
  <c r="DU354" i="39"/>
  <c r="DV356" i="39"/>
  <c r="DX359" i="39"/>
  <c r="DV360" i="39"/>
  <c r="DU365" i="39"/>
  <c r="DU369" i="39"/>
  <c r="DU371" i="39"/>
  <c r="DV375" i="39"/>
  <c r="DV153" i="39"/>
  <c r="DW154" i="39"/>
  <c r="DX156" i="39"/>
  <c r="DU157" i="39"/>
  <c r="DU158" i="39"/>
  <c r="DV160" i="39"/>
  <c r="DU161" i="39"/>
  <c r="DU162" i="39"/>
  <c r="DX163" i="39"/>
  <c r="DU164" i="39"/>
  <c r="DV165" i="39"/>
  <c r="DX166" i="39"/>
  <c r="DX168" i="39"/>
  <c r="DV169" i="39"/>
  <c r="DW170" i="39"/>
  <c r="DU172" i="39"/>
  <c r="DV180" i="39"/>
  <c r="DW181" i="39"/>
  <c r="DU182" i="39"/>
  <c r="DU183" i="39"/>
  <c r="DV185" i="39"/>
  <c r="DU186" i="39"/>
  <c r="DV187" i="39"/>
  <c r="M625" i="39"/>
  <c r="BF2" i="39"/>
  <c r="AU2" i="39"/>
  <c r="AJ2" i="39"/>
  <c r="M621" i="39"/>
  <c r="M619" i="39"/>
  <c r="E78" i="38"/>
  <c r="L78" i="38"/>
  <c r="E79" i="38"/>
  <c r="L79" i="38"/>
  <c r="E80" i="38"/>
  <c r="L80" i="38"/>
  <c r="E81" i="38"/>
  <c r="L81" i="38"/>
  <c r="E82" i="38"/>
  <c r="L82" i="38" s="1"/>
  <c r="E83" i="38"/>
  <c r="L83" i="38" s="1"/>
  <c r="E84" i="38"/>
  <c r="L84" i="38" s="1"/>
  <c r="E85" i="38"/>
  <c r="L85" i="38" s="1"/>
  <c r="E86" i="38"/>
  <c r="L86" i="38" s="1"/>
  <c r="E87" i="38"/>
  <c r="L87" i="38" s="1"/>
  <c r="E88" i="38"/>
  <c r="L88" i="38" s="1"/>
  <c r="E89" i="38"/>
  <c r="L89" i="38" s="1"/>
  <c r="E90" i="38"/>
  <c r="L90" i="38" s="1"/>
  <c r="E91" i="38"/>
  <c r="L91" i="38" s="1"/>
  <c r="E92" i="38"/>
  <c r="L92" i="38" s="1"/>
  <c r="E95" i="38"/>
  <c r="L95" i="38"/>
  <c r="E96" i="38"/>
  <c r="L96" i="38"/>
  <c r="E97" i="38"/>
  <c r="L97" i="38"/>
  <c r="E98" i="38"/>
  <c r="L98" i="38"/>
  <c r="E99" i="38"/>
  <c r="L99" i="38" s="1"/>
  <c r="E100" i="38"/>
  <c r="L100" i="38" s="1"/>
  <c r="E101" i="38"/>
  <c r="L101" i="38" s="1"/>
  <c r="E102" i="38"/>
  <c r="L102" i="38" s="1"/>
  <c r="E103" i="38"/>
  <c r="L103" i="38" s="1"/>
  <c r="E104" i="38"/>
  <c r="L104" i="38" s="1"/>
  <c r="E105" i="38"/>
  <c r="L105" i="38" s="1"/>
  <c r="E106" i="38"/>
  <c r="L106" i="38" s="1"/>
  <c r="E107" i="38"/>
  <c r="L107" i="38" s="1"/>
  <c r="E108" i="38"/>
  <c r="L108" i="38" s="1"/>
  <c r="E109" i="38"/>
  <c r="L109" i="38" s="1"/>
  <c r="E110" i="38"/>
  <c r="L110" i="38" s="1"/>
  <c r="E111" i="38"/>
  <c r="L111" i="38" s="1"/>
  <c r="E112" i="38"/>
  <c r="L112" i="38" s="1"/>
  <c r="E113" i="38"/>
  <c r="L113" i="38" s="1"/>
  <c r="E114" i="38"/>
  <c r="L114" i="38" s="1"/>
  <c r="E115" i="38"/>
  <c r="L115" i="38" s="1"/>
  <c r="E116" i="38"/>
  <c r="L116" i="38" s="1"/>
  <c r="E117" i="38"/>
  <c r="L117" i="38" s="1"/>
  <c r="E118" i="38"/>
  <c r="L118" i="38" s="1"/>
  <c r="E119" i="38"/>
  <c r="L119" i="38" s="1"/>
  <c r="E120" i="38"/>
  <c r="L120" i="38" s="1"/>
  <c r="E121" i="38"/>
  <c r="L121" i="38" s="1"/>
  <c r="E123" i="38"/>
  <c r="L123" i="38"/>
  <c r="E124" i="38"/>
  <c r="L124" i="38"/>
  <c r="E125" i="38"/>
  <c r="L125" i="38"/>
  <c r="E126" i="38"/>
  <c r="L126" i="38"/>
  <c r="E127" i="38"/>
  <c r="L127" i="38" s="1"/>
  <c r="E128" i="38"/>
  <c r="L128" i="38"/>
  <c r="E129" i="38"/>
  <c r="L129" i="38" s="1"/>
  <c r="E130" i="38"/>
  <c r="L130" i="38" s="1"/>
  <c r="E131" i="38"/>
  <c r="L131" i="38" s="1"/>
  <c r="E132" i="38"/>
  <c r="L132" i="38"/>
  <c r="E133" i="38"/>
  <c r="L133" i="38" s="1"/>
  <c r="E134" i="38"/>
  <c r="L134" i="38" s="1"/>
  <c r="E135" i="38"/>
  <c r="L135" i="38" s="1"/>
  <c r="E136" i="38"/>
  <c r="L136" i="38"/>
  <c r="E137" i="38"/>
  <c r="L137" i="38" s="1"/>
  <c r="BG138" i="38"/>
  <c r="BG139" i="38"/>
  <c r="BG140" i="38"/>
  <c r="BG141" i="38"/>
  <c r="BG142" i="38"/>
  <c r="BG143" i="38"/>
  <c r="BG144" i="38"/>
  <c r="BG145" i="38"/>
  <c r="BG146" i="38"/>
  <c r="BG147" i="38"/>
  <c r="BF306" i="38"/>
  <c r="BF307" i="38"/>
  <c r="BQ307" i="38" s="1"/>
  <c r="BF308" i="38"/>
  <c r="BF309" i="38"/>
  <c r="BQ309" i="38" s="1"/>
  <c r="BF310" i="38"/>
  <c r="BF311" i="38"/>
  <c r="BQ311" i="38"/>
  <c r="BF312" i="38"/>
  <c r="BF313" i="38"/>
  <c r="BF314" i="38"/>
  <c r="BF315" i="38"/>
  <c r="BF316" i="38"/>
  <c r="BF317" i="38"/>
  <c r="BQ317" i="38" s="1"/>
  <c r="BF318" i="38"/>
  <c r="BF319" i="38"/>
  <c r="BQ319" i="38"/>
  <c r="BF320" i="38"/>
  <c r="BQ320" i="38" s="1"/>
  <c r="BF321" i="38"/>
  <c r="BF322" i="38"/>
  <c r="BF323" i="38"/>
  <c r="BQ323" i="38"/>
  <c r="BF324" i="38"/>
  <c r="BF329" i="38"/>
  <c r="BQ329" i="38" s="1"/>
  <c r="BF330" i="38"/>
  <c r="BF331" i="38"/>
  <c r="BQ331" i="38" s="1"/>
  <c r="BF332" i="38"/>
  <c r="BF333" i="38"/>
  <c r="BF334" i="38"/>
  <c r="BF335" i="38"/>
  <c r="BQ335" i="38" s="1"/>
  <c r="BF336" i="38"/>
  <c r="BF337" i="38"/>
  <c r="BQ337" i="38" s="1"/>
  <c r="BF338" i="38"/>
  <c r="BF339" i="38"/>
  <c r="BQ339" i="38" s="1"/>
  <c r="M432" i="38"/>
  <c r="BI138" i="38"/>
  <c r="BI139" i="38"/>
  <c r="BI140" i="38"/>
  <c r="BI141" i="38"/>
  <c r="BI142" i="38"/>
  <c r="BI143" i="38"/>
  <c r="BI144" i="38"/>
  <c r="BI145" i="38"/>
  <c r="BI146" i="38"/>
  <c r="BI147" i="38"/>
  <c r="M305" i="38"/>
  <c r="M306" i="38"/>
  <c r="M307" i="38"/>
  <c r="BH307" i="38" s="1"/>
  <c r="M308" i="38"/>
  <c r="BH308" i="38" s="1"/>
  <c r="M309" i="38"/>
  <c r="BH309" i="38" s="1"/>
  <c r="M310" i="38"/>
  <c r="BH310" i="38" s="1"/>
  <c r="M311" i="38"/>
  <c r="M312" i="38"/>
  <c r="BH312" i="38"/>
  <c r="BR312" i="38" s="1"/>
  <c r="M313" i="38"/>
  <c r="M314" i="38"/>
  <c r="BH314" i="38" s="1"/>
  <c r="M315" i="38"/>
  <c r="M316" i="38"/>
  <c r="BJ316" i="38" s="1"/>
  <c r="M317" i="38"/>
  <c r="BL317" i="38" s="1"/>
  <c r="M318" i="38"/>
  <c r="BH318" i="38" s="1"/>
  <c r="M319" i="38"/>
  <c r="BN319" i="38" s="1"/>
  <c r="M320" i="38"/>
  <c r="M321" i="38"/>
  <c r="M322" i="38"/>
  <c r="BJ322" i="38" s="1"/>
  <c r="M323" i="38"/>
  <c r="BH323" i="38" s="1"/>
  <c r="M324" i="38"/>
  <c r="BH324" i="38" s="1"/>
  <c r="M328" i="38"/>
  <c r="M329" i="38"/>
  <c r="M330" i="38"/>
  <c r="M331" i="38"/>
  <c r="M332" i="38"/>
  <c r="BJ332" i="38" s="1"/>
  <c r="M333" i="38"/>
  <c r="BH333" i="38"/>
  <c r="BR333" i="38" s="1"/>
  <c r="M334" i="38"/>
  <c r="M335" i="38"/>
  <c r="BH335" i="38" s="1"/>
  <c r="M336" i="38"/>
  <c r="BH336" i="38"/>
  <c r="BR336" i="38"/>
  <c r="M337" i="38"/>
  <c r="M338" i="38"/>
  <c r="BH338" i="38" s="1"/>
  <c r="M339" i="38"/>
  <c r="BH339" i="38"/>
  <c r="BR339" i="38"/>
  <c r="BK138" i="38"/>
  <c r="BK139" i="38"/>
  <c r="BK140" i="38"/>
  <c r="BK141" i="38"/>
  <c r="BK142" i="38"/>
  <c r="BK143" i="38"/>
  <c r="BK144" i="38"/>
  <c r="BK145" i="38"/>
  <c r="BK146" i="38"/>
  <c r="BK147" i="38"/>
  <c r="BM138" i="38"/>
  <c r="BM139" i="38"/>
  <c r="BM140" i="38"/>
  <c r="BM141" i="38"/>
  <c r="BM142" i="38"/>
  <c r="BM143" i="38"/>
  <c r="BM144" i="38"/>
  <c r="BM145" i="38"/>
  <c r="BM146" i="38"/>
  <c r="BM147" i="38"/>
  <c r="BO138" i="38"/>
  <c r="BO139" i="38"/>
  <c r="BO140" i="38"/>
  <c r="BO141" i="38"/>
  <c r="BO142" i="38"/>
  <c r="BO143" i="38"/>
  <c r="BO144" i="38"/>
  <c r="BO145" i="38"/>
  <c r="BO146" i="38"/>
  <c r="BO147" i="38"/>
  <c r="AV138" i="38"/>
  <c r="AV139" i="38"/>
  <c r="AV140" i="38"/>
  <c r="AV141" i="38"/>
  <c r="AV142" i="38"/>
  <c r="AV143" i="38"/>
  <c r="AV144" i="38"/>
  <c r="AV145" i="38"/>
  <c r="AV146" i="38"/>
  <c r="AV147" i="38"/>
  <c r="AU268" i="38"/>
  <c r="BQ268" i="38"/>
  <c r="AU269" i="38"/>
  <c r="BQ269" i="38"/>
  <c r="AU270" i="38"/>
  <c r="AU271" i="38"/>
  <c r="AU272" i="38"/>
  <c r="AU273" i="38"/>
  <c r="AU274" i="38"/>
  <c r="AU275" i="38"/>
  <c r="AU276" i="38"/>
  <c r="BQ276" i="38"/>
  <c r="AU277" i="38"/>
  <c r="BQ277" i="38" s="1"/>
  <c r="AU278" i="38"/>
  <c r="BQ278" i="38" s="1"/>
  <c r="AU279" i="38"/>
  <c r="AU280" i="38"/>
  <c r="AU281" i="38"/>
  <c r="BQ281" i="38" s="1"/>
  <c r="AU282" i="38"/>
  <c r="BQ282" i="38" s="1"/>
  <c r="AU283" i="38"/>
  <c r="AU284" i="38"/>
  <c r="AU285" i="38"/>
  <c r="AU286" i="38"/>
  <c r="BQ286" i="38" s="1"/>
  <c r="AU291" i="38"/>
  <c r="AU292" i="38"/>
  <c r="BQ292" i="38" s="1"/>
  <c r="AU293" i="38"/>
  <c r="AU294" i="38"/>
  <c r="AU295" i="38"/>
  <c r="AU296" i="38"/>
  <c r="BQ296" i="38" s="1"/>
  <c r="AU297" i="38"/>
  <c r="BQ297" i="38" s="1"/>
  <c r="AU298" i="38"/>
  <c r="BQ298" i="38"/>
  <c r="AU299" i="38"/>
  <c r="AU300" i="38"/>
  <c r="BQ300" i="38" s="1"/>
  <c r="AU301" i="38"/>
  <c r="M430" i="38"/>
  <c r="AX138" i="38"/>
  <c r="AX139" i="38"/>
  <c r="AX140" i="38"/>
  <c r="AX141" i="38"/>
  <c r="AX142" i="38"/>
  <c r="AX143" i="38"/>
  <c r="AX144" i="38"/>
  <c r="AX145" i="38"/>
  <c r="AX146" i="38"/>
  <c r="AX147" i="38"/>
  <c r="M267" i="38"/>
  <c r="BC267" i="38"/>
  <c r="BU267" i="38" s="1"/>
  <c r="M268" i="38"/>
  <c r="AW268" i="38"/>
  <c r="BR268" i="38" s="1"/>
  <c r="M269" i="38"/>
  <c r="BA269" i="38"/>
  <c r="BT269" i="38" s="1"/>
  <c r="M270" i="38"/>
  <c r="BC270" i="38"/>
  <c r="BU270" i="38"/>
  <c r="M271" i="38"/>
  <c r="AY271" i="38"/>
  <c r="BS271" i="38" s="1"/>
  <c r="M272" i="38"/>
  <c r="AW272" i="38"/>
  <c r="BR272" i="38" s="1"/>
  <c r="M273" i="38"/>
  <c r="AW273" i="38"/>
  <c r="BR273" i="38" s="1"/>
  <c r="M274" i="38"/>
  <c r="M275" i="38"/>
  <c r="AY275" i="38" s="1"/>
  <c r="M276" i="38"/>
  <c r="AY276" i="38" s="1"/>
  <c r="M277" i="38"/>
  <c r="AW277" i="38" s="1"/>
  <c r="M278" i="38"/>
  <c r="AW278" i="38" s="1"/>
  <c r="M279" i="38"/>
  <c r="M280" i="38"/>
  <c r="M281" i="38"/>
  <c r="M282" i="38"/>
  <c r="AW282" i="38"/>
  <c r="BR282" i="38" s="1"/>
  <c r="M283" i="38"/>
  <c r="M284" i="38"/>
  <c r="AW284" i="38" s="1"/>
  <c r="M285" i="38"/>
  <c r="M286" i="38"/>
  <c r="M290" i="38"/>
  <c r="M291" i="38"/>
  <c r="AW291" i="38" s="1"/>
  <c r="M292" i="38"/>
  <c r="AY292" i="38" s="1"/>
  <c r="M293" i="38"/>
  <c r="BC293" i="38"/>
  <c r="BU293" i="38" s="1"/>
  <c r="M294" i="38"/>
  <c r="AW294" i="38" s="1"/>
  <c r="M295" i="38"/>
  <c r="AY295" i="38" s="1"/>
  <c r="M296" i="38"/>
  <c r="AW296" i="38" s="1"/>
  <c r="M297" i="38"/>
  <c r="AW297" i="38"/>
  <c r="BR297" i="38" s="1"/>
  <c r="M298" i="38"/>
  <c r="M299" i="38"/>
  <c r="M300" i="38"/>
  <c r="M301" i="38"/>
  <c r="BA301" i="38" s="1"/>
  <c r="AZ138" i="38"/>
  <c r="AZ139" i="38"/>
  <c r="AZ140" i="38"/>
  <c r="AZ141" i="38"/>
  <c r="AZ142" i="38"/>
  <c r="AZ143" i="38"/>
  <c r="AZ144" i="38"/>
  <c r="AZ145" i="38"/>
  <c r="AZ146" i="38"/>
  <c r="AZ147" i="38"/>
  <c r="BB138" i="38"/>
  <c r="BB139" i="38"/>
  <c r="BB140" i="38"/>
  <c r="BB141" i="38"/>
  <c r="BB142" i="38"/>
  <c r="BB143" i="38"/>
  <c r="BB144" i="38"/>
  <c r="BB145" i="38"/>
  <c r="BB146" i="38"/>
  <c r="BB147" i="38"/>
  <c r="BD138" i="38"/>
  <c r="BD139" i="38"/>
  <c r="BD140" i="38"/>
  <c r="BD141" i="38"/>
  <c r="BD142" i="38"/>
  <c r="BD143" i="38"/>
  <c r="BD144" i="38"/>
  <c r="BD145" i="38"/>
  <c r="BD146" i="38"/>
  <c r="BD147" i="38"/>
  <c r="AK138" i="38"/>
  <c r="AK139" i="38"/>
  <c r="AK140" i="38"/>
  <c r="AK141" i="38"/>
  <c r="AK142" i="38"/>
  <c r="AK143" i="38"/>
  <c r="AK144" i="38"/>
  <c r="AK145" i="38"/>
  <c r="AK146" i="38"/>
  <c r="AK147" i="38"/>
  <c r="AJ230" i="38"/>
  <c r="BQ230" i="38"/>
  <c r="AJ231" i="38"/>
  <c r="BQ231" i="38"/>
  <c r="AJ232" i="38"/>
  <c r="BQ232" i="38"/>
  <c r="AJ233" i="38"/>
  <c r="AJ234" i="38"/>
  <c r="BQ234" i="38"/>
  <c r="AJ235" i="38"/>
  <c r="AJ236" i="38"/>
  <c r="AJ237" i="38"/>
  <c r="AJ238" i="38"/>
  <c r="BQ238" i="38"/>
  <c r="AJ239" i="38"/>
  <c r="AJ240" i="38"/>
  <c r="AJ241" i="38"/>
  <c r="BQ241" i="38" s="1"/>
  <c r="AJ242" i="38"/>
  <c r="BQ242" i="38"/>
  <c r="AJ243" i="38"/>
  <c r="BQ243" i="38"/>
  <c r="AJ244" i="38"/>
  <c r="BQ244" i="38" s="1"/>
  <c r="AJ245" i="38"/>
  <c r="AJ246" i="38"/>
  <c r="BQ246" i="38" s="1"/>
  <c r="AJ247" i="38"/>
  <c r="AJ248" i="38"/>
  <c r="AJ253" i="38"/>
  <c r="AJ254" i="38"/>
  <c r="BQ254" i="38" s="1"/>
  <c r="AJ255" i="38"/>
  <c r="AJ256" i="38"/>
  <c r="AJ257" i="38"/>
  <c r="AJ258" i="38"/>
  <c r="BQ258" i="38" s="1"/>
  <c r="AJ259" i="38"/>
  <c r="BQ259" i="38" s="1"/>
  <c r="AJ260" i="38"/>
  <c r="AJ261" i="38"/>
  <c r="AJ262" i="38"/>
  <c r="BQ262" i="38" s="1"/>
  <c r="AJ263" i="38"/>
  <c r="BQ263" i="38" s="1"/>
  <c r="M428" i="38"/>
  <c r="AM138" i="38"/>
  <c r="AM139" i="38"/>
  <c r="AM140" i="38"/>
  <c r="AM141" i="38"/>
  <c r="AM142" i="38"/>
  <c r="AM143" i="38"/>
  <c r="AM144" i="38"/>
  <c r="AM145" i="38"/>
  <c r="AM146" i="38"/>
  <c r="AM147" i="38"/>
  <c r="M229" i="38"/>
  <c r="AL229" i="38"/>
  <c r="BR229" i="38" s="1"/>
  <c r="M230" i="38"/>
  <c r="AL230" i="38"/>
  <c r="BR230" i="38" s="1"/>
  <c r="M231" i="38"/>
  <c r="M232" i="38"/>
  <c r="AN232" i="38"/>
  <c r="BS232" i="38" s="1"/>
  <c r="M233" i="38"/>
  <c r="AL233" i="38"/>
  <c r="BR233" i="38" s="1"/>
  <c r="M234" i="38"/>
  <c r="AR234" i="38"/>
  <c r="BU234" i="38" s="1"/>
  <c r="M235" i="38"/>
  <c r="AR235" i="38"/>
  <c r="BU235" i="38" s="1"/>
  <c r="M236" i="38"/>
  <c r="M237" i="38"/>
  <c r="AP237" i="38" s="1"/>
  <c r="M238" i="38"/>
  <c r="AR238" i="38" s="1"/>
  <c r="M239" i="38"/>
  <c r="AL239" i="38"/>
  <c r="BR239" i="38" s="1"/>
  <c r="M240" i="38"/>
  <c r="AN240" i="38" s="1"/>
  <c r="M241" i="38"/>
  <c r="AL241" i="38" s="1"/>
  <c r="M242" i="38"/>
  <c r="AL242" i="38" s="1"/>
  <c r="M243" i="38"/>
  <c r="AP243" i="38"/>
  <c r="BT243" i="38" s="1"/>
  <c r="M244" i="38"/>
  <c r="AR244" i="38"/>
  <c r="BU244" i="38"/>
  <c r="M245" i="38"/>
  <c r="AL245" i="38" s="1"/>
  <c r="M246" i="38"/>
  <c r="M247" i="38"/>
  <c r="AL247" i="38" s="1"/>
  <c r="M248" i="38"/>
  <c r="M252" i="38"/>
  <c r="AL252" i="38" s="1"/>
  <c r="M253" i="38"/>
  <c r="M254" i="38"/>
  <c r="AP254" i="38" s="1"/>
  <c r="M255" i="38"/>
  <c r="M256" i="38"/>
  <c r="AL256" i="38" s="1"/>
  <c r="M257" i="38"/>
  <c r="AP257" i="38" s="1"/>
  <c r="M258" i="38"/>
  <c r="AN258" i="38"/>
  <c r="BS258" i="38"/>
  <c r="M259" i="38"/>
  <c r="AP259" i="38" s="1"/>
  <c r="M260" i="38"/>
  <c r="AL260" i="38" s="1"/>
  <c r="M261" i="38"/>
  <c r="AL261" i="38" s="1"/>
  <c r="M262" i="38"/>
  <c r="M263" i="38"/>
  <c r="AL263" i="38" s="1"/>
  <c r="AO138" i="38"/>
  <c r="AO139" i="38"/>
  <c r="AO140" i="38"/>
  <c r="AO141" i="38"/>
  <c r="AO142" i="38"/>
  <c r="AO143" i="38"/>
  <c r="AO144" i="38"/>
  <c r="AO145" i="38"/>
  <c r="AO146" i="38"/>
  <c r="AO147" i="38"/>
  <c r="AQ138" i="38"/>
  <c r="AQ139" i="38"/>
  <c r="AQ140" i="38"/>
  <c r="AQ141" i="38"/>
  <c r="AQ142" i="38"/>
  <c r="AQ143" i="38"/>
  <c r="AQ144" i="38"/>
  <c r="AQ145" i="38"/>
  <c r="AQ146" i="38"/>
  <c r="AQ147" i="38"/>
  <c r="AS138" i="38"/>
  <c r="AS139" i="38"/>
  <c r="AS140" i="38"/>
  <c r="AS141" i="38"/>
  <c r="AS142" i="38"/>
  <c r="AS143" i="38"/>
  <c r="AS144" i="38"/>
  <c r="AS145" i="38"/>
  <c r="AS146" i="38"/>
  <c r="AS147" i="38"/>
  <c r="BQ193" i="38"/>
  <c r="BQ195" i="38"/>
  <c r="BQ200" i="38"/>
  <c r="BQ207" i="38"/>
  <c r="BQ215" i="38"/>
  <c r="BQ220" i="38"/>
  <c r="BQ225" i="38"/>
  <c r="M426" i="38"/>
  <c r="M191" i="38"/>
  <c r="M192" i="38"/>
  <c r="M193" i="38"/>
  <c r="M194" i="38"/>
  <c r="M195" i="38"/>
  <c r="M196" i="38"/>
  <c r="M197" i="38"/>
  <c r="M198" i="38"/>
  <c r="M199" i="38"/>
  <c r="M200" i="38"/>
  <c r="M201" i="38"/>
  <c r="M202" i="38"/>
  <c r="M203" i="38"/>
  <c r="M204" i="38"/>
  <c r="M205" i="38"/>
  <c r="M206" i="38"/>
  <c r="M207" i="38"/>
  <c r="M208" i="38"/>
  <c r="M209" i="38"/>
  <c r="M210" i="38"/>
  <c r="M214" i="38"/>
  <c r="M215" i="38"/>
  <c r="AC215" i="38" s="1"/>
  <c r="BS215" i="38" s="1"/>
  <c r="M216" i="38"/>
  <c r="M217" i="38"/>
  <c r="AG217" i="38" s="1"/>
  <c r="BU217" i="38" s="1"/>
  <c r="M218" i="38"/>
  <c r="M219" i="38"/>
  <c r="M220" i="38"/>
  <c r="M221" i="38"/>
  <c r="M222" i="38"/>
  <c r="M223" i="38"/>
  <c r="AG223" i="38" s="1"/>
  <c r="BU223" i="38" s="1"/>
  <c r="M224" i="38"/>
  <c r="M225" i="38"/>
  <c r="AC225" i="38" s="1"/>
  <c r="BS225" i="38" s="1"/>
  <c r="BF2" i="38"/>
  <c r="AU2" i="38"/>
  <c r="AJ2" i="38"/>
  <c r="O138" i="38"/>
  <c r="O139" i="38"/>
  <c r="O140" i="38"/>
  <c r="O141" i="38"/>
  <c r="O142" i="38"/>
  <c r="O143" i="38"/>
  <c r="O144" i="38"/>
  <c r="O145" i="38"/>
  <c r="O146" i="38"/>
  <c r="O147" i="38"/>
  <c r="N154" i="38"/>
  <c r="N155" i="38"/>
  <c r="N156" i="38"/>
  <c r="N157" i="38"/>
  <c r="BQ157" i="38"/>
  <c r="N158" i="38"/>
  <c r="N159" i="38"/>
  <c r="BQ159" i="38"/>
  <c r="N160" i="38"/>
  <c r="BQ160" i="38"/>
  <c r="N161" i="38"/>
  <c r="N162" i="38"/>
  <c r="N163" i="38"/>
  <c r="BQ163" i="38"/>
  <c r="N164" i="38"/>
  <c r="BQ164" i="38"/>
  <c r="N165" i="38"/>
  <c r="BQ165" i="38"/>
  <c r="N166" i="38"/>
  <c r="N167" i="38"/>
  <c r="N168" i="38"/>
  <c r="N169" i="38"/>
  <c r="BQ169" i="38" s="1"/>
  <c r="N170" i="38"/>
  <c r="BQ170" i="38" s="1"/>
  <c r="N171" i="38"/>
  <c r="BQ171" i="38" s="1"/>
  <c r="N172" i="38"/>
  <c r="BQ172" i="38"/>
  <c r="N177" i="38"/>
  <c r="BQ177" i="38" s="1"/>
  <c r="N178" i="38"/>
  <c r="N179" i="38"/>
  <c r="BQ179" i="38" s="1"/>
  <c r="N180" i="38"/>
  <c r="N181" i="38"/>
  <c r="N182" i="38"/>
  <c r="BQ182" i="38"/>
  <c r="N183" i="38"/>
  <c r="BQ183" i="38"/>
  <c r="N184" i="38"/>
  <c r="BQ184" i="38" s="1"/>
  <c r="N185" i="38"/>
  <c r="N186" i="38"/>
  <c r="N187" i="38"/>
  <c r="M424" i="38"/>
  <c r="Q138" i="38"/>
  <c r="Q139" i="38"/>
  <c r="Q140" i="38"/>
  <c r="Q141" i="38"/>
  <c r="Q142" i="38"/>
  <c r="Q143" i="38"/>
  <c r="Q144" i="38"/>
  <c r="Q145" i="38"/>
  <c r="Q146" i="38"/>
  <c r="Q147" i="38"/>
  <c r="M153" i="38"/>
  <c r="M154" i="38"/>
  <c r="T154" i="38"/>
  <c r="BT154" i="38" s="1"/>
  <c r="M155" i="38"/>
  <c r="M156" i="38"/>
  <c r="T156" i="38"/>
  <c r="BT156" i="38" s="1"/>
  <c r="M157" i="38"/>
  <c r="T157" i="38"/>
  <c r="BT157" i="38"/>
  <c r="M158" i="38"/>
  <c r="P158" i="38"/>
  <c r="BR158" i="38" s="1"/>
  <c r="M159" i="38"/>
  <c r="P159" i="38"/>
  <c r="BR159" i="38"/>
  <c r="M160" i="38"/>
  <c r="M161" i="38"/>
  <c r="M162" i="38"/>
  <c r="T162" i="38" s="1"/>
  <c r="M163" i="38"/>
  <c r="P163" i="38" s="1"/>
  <c r="M164" i="38"/>
  <c r="P164" i="38"/>
  <c r="BR164" i="38" s="1"/>
  <c r="M165" i="38"/>
  <c r="M166" i="38"/>
  <c r="P166" i="38"/>
  <c r="BR166" i="38" s="1"/>
  <c r="M167" i="38"/>
  <c r="V167" i="38" s="1"/>
  <c r="M168" i="38"/>
  <c r="M169" i="38"/>
  <c r="M170" i="38"/>
  <c r="P170" i="38" s="1"/>
  <c r="M171" i="38"/>
  <c r="P171" i="38" s="1"/>
  <c r="M172" i="38"/>
  <c r="M176" i="38"/>
  <c r="R176" i="38" s="1"/>
  <c r="M177" i="38"/>
  <c r="M178" i="38"/>
  <c r="M179" i="38"/>
  <c r="R179" i="38" s="1"/>
  <c r="M180" i="38"/>
  <c r="P180" i="38" s="1"/>
  <c r="M181" i="38"/>
  <c r="P181" i="38" s="1"/>
  <c r="M182" i="38"/>
  <c r="M183" i="38"/>
  <c r="M184" i="38"/>
  <c r="P184" i="38" s="1"/>
  <c r="M185" i="38"/>
  <c r="P185" i="38" s="1"/>
  <c r="M186" i="38"/>
  <c r="M187" i="38"/>
  <c r="R187" i="38"/>
  <c r="BS187" i="38" s="1"/>
  <c r="S138" i="38"/>
  <c r="S139" i="38"/>
  <c r="S140" i="38"/>
  <c r="S141" i="38"/>
  <c r="S142" i="38"/>
  <c r="S143" i="38"/>
  <c r="S144" i="38"/>
  <c r="S145" i="38"/>
  <c r="S146" i="38"/>
  <c r="S147" i="38"/>
  <c r="U138" i="38"/>
  <c r="U139" i="38"/>
  <c r="U140" i="38"/>
  <c r="U141" i="38"/>
  <c r="U142" i="38"/>
  <c r="U143" i="38"/>
  <c r="U144" i="38"/>
  <c r="U145" i="38"/>
  <c r="U146" i="38"/>
  <c r="U147" i="38"/>
  <c r="W138" i="38"/>
  <c r="W139" i="38"/>
  <c r="W140" i="38"/>
  <c r="W141" i="38"/>
  <c r="W142" i="38"/>
  <c r="W143" i="38"/>
  <c r="W144" i="38"/>
  <c r="W145" i="38"/>
  <c r="W146" i="38"/>
  <c r="W147" i="38"/>
  <c r="N2" i="38"/>
  <c r="C778" i="39"/>
  <c r="C281" i="30"/>
  <c r="C285" i="22"/>
  <c r="C537" i="38"/>
  <c r="BN690" i="39"/>
  <c r="BL690" i="39"/>
  <c r="BJ690" i="39"/>
  <c r="BH690" i="39"/>
  <c r="BF690" i="39"/>
  <c r="BC690" i="39"/>
  <c r="BA690" i="39"/>
  <c r="AY690" i="39"/>
  <c r="AW690" i="39"/>
  <c r="AU690" i="39"/>
  <c r="AR690" i="39"/>
  <c r="AP690" i="39"/>
  <c r="AN690" i="39"/>
  <c r="AL690" i="39"/>
  <c r="AJ690" i="39"/>
  <c r="N690" i="39"/>
  <c r="P690" i="39"/>
  <c r="R690" i="39"/>
  <c r="T690" i="39"/>
  <c r="V690" i="39"/>
  <c r="N472" i="38"/>
  <c r="P281" i="30"/>
  <c r="M309" i="30"/>
  <c r="R281" i="30"/>
  <c r="T281" i="30"/>
  <c r="V281" i="30"/>
  <c r="N281" i="30"/>
  <c r="DT774" i="39"/>
  <c r="DT775" i="39"/>
  <c r="DT776" i="39"/>
  <c r="DT777" i="39"/>
  <c r="DU774" i="39"/>
  <c r="DU775" i="39"/>
  <c r="DU776" i="39"/>
  <c r="DU777" i="39"/>
  <c r="DV774" i="39"/>
  <c r="DV775" i="39"/>
  <c r="DV776" i="39"/>
  <c r="DV777" i="39"/>
  <c r="DW774" i="39"/>
  <c r="DW775" i="39"/>
  <c r="DW776" i="39"/>
  <c r="DW777" i="39"/>
  <c r="DX774" i="39"/>
  <c r="DX775" i="39"/>
  <c r="DX776" i="39"/>
  <c r="DX777" i="39"/>
  <c r="CL778" i="39"/>
  <c r="AT778" i="39"/>
  <c r="BH472" i="38"/>
  <c r="BJ472" i="38"/>
  <c r="BL472" i="38"/>
  <c r="BN472" i="38"/>
  <c r="BF472" i="38"/>
  <c r="AW472" i="38"/>
  <c r="AY472" i="38"/>
  <c r="BA472" i="38"/>
  <c r="BC472" i="38"/>
  <c r="AU472" i="38"/>
  <c r="BE472" i="38" s="1"/>
  <c r="AL472" i="38"/>
  <c r="AN472" i="38"/>
  <c r="AP472" i="38"/>
  <c r="AR472" i="38"/>
  <c r="AJ472" i="38"/>
  <c r="R472" i="38"/>
  <c r="T472" i="38"/>
  <c r="V472" i="38"/>
  <c r="P472" i="38"/>
  <c r="P254" i="22"/>
  <c r="P271" i="22"/>
  <c r="P285" i="22"/>
  <c r="R254" i="22"/>
  <c r="R271" i="22"/>
  <c r="R285" i="22"/>
  <c r="T254" i="22"/>
  <c r="T271" i="22"/>
  <c r="T285" i="22"/>
  <c r="DT342" i="39"/>
  <c r="C22" i="42"/>
  <c r="DT153" i="39"/>
  <c r="DT176" i="39"/>
  <c r="D22" i="42"/>
  <c r="E22" i="42"/>
  <c r="F22" i="42"/>
  <c r="G22" i="42"/>
  <c r="DT380" i="39"/>
  <c r="DT403" i="39"/>
  <c r="DT445" i="39"/>
  <c r="DT229" i="39"/>
  <c r="DT252" i="39"/>
  <c r="DT460" i="39"/>
  <c r="DT483" i="39"/>
  <c r="DT267" i="39"/>
  <c r="DT290" i="39"/>
  <c r="DT498" i="39"/>
  <c r="DT521" i="39"/>
  <c r="DT305" i="39"/>
  <c r="BF328" i="39"/>
  <c r="M623" i="39"/>
  <c r="L12" i="22"/>
  <c r="M12" i="22"/>
  <c r="AT7" i="38"/>
  <c r="BE7" i="38"/>
  <c r="BP7" i="38"/>
  <c r="M30" i="22"/>
  <c r="L30" i="22"/>
  <c r="BC375" i="38"/>
  <c r="BC387" i="38"/>
  <c r="BC420" i="38"/>
  <c r="BA375" i="38"/>
  <c r="BA387" i="38"/>
  <c r="BA420" i="38"/>
  <c r="AY375" i="38"/>
  <c r="AY387" i="38"/>
  <c r="BE387" i="38" s="1"/>
  <c r="AY420" i="38"/>
  <c r="AW375" i="38"/>
  <c r="AW387" i="38"/>
  <c r="AW420" i="38"/>
  <c r="AU375" i="38"/>
  <c r="AU387" i="38"/>
  <c r="AU420" i="38"/>
  <c r="AU267" i="38"/>
  <c r="BQ267" i="38"/>
  <c r="AU290" i="38"/>
  <c r="AR375" i="38"/>
  <c r="AR387" i="38"/>
  <c r="AR420" i="38"/>
  <c r="AP375" i="38"/>
  <c r="AP387" i="38"/>
  <c r="AP420" i="38"/>
  <c r="AN375" i="38"/>
  <c r="AN387" i="38"/>
  <c r="AN420" i="38"/>
  <c r="AL375" i="38"/>
  <c r="AL387" i="38"/>
  <c r="AL420" i="38"/>
  <c r="AJ375" i="38"/>
  <c r="AJ387" i="38"/>
  <c r="AT387" i="38" s="1"/>
  <c r="AJ420" i="38"/>
  <c r="AJ229" i="38"/>
  <c r="BQ229" i="38"/>
  <c r="AJ252" i="38"/>
  <c r="P375" i="38"/>
  <c r="P387" i="38"/>
  <c r="P420" i="38"/>
  <c r="R375" i="38"/>
  <c r="R387" i="38"/>
  <c r="R420" i="38"/>
  <c r="T375" i="38"/>
  <c r="T388" i="38" s="1"/>
  <c r="T387" i="38"/>
  <c r="T420" i="38"/>
  <c r="V375" i="38"/>
  <c r="V387" i="38"/>
  <c r="V420" i="38"/>
  <c r="N375" i="38"/>
  <c r="N387" i="38"/>
  <c r="N420" i="38"/>
  <c r="N153" i="38"/>
  <c r="BQ153" i="38"/>
  <c r="N176" i="38"/>
  <c r="BQ176" i="38"/>
  <c r="DS9" i="39"/>
  <c r="DH9" i="39"/>
  <c r="CW9" i="39"/>
  <c r="CL9" i="39"/>
  <c r="CA9" i="39"/>
  <c r="BP9" i="39"/>
  <c r="BE9" i="39"/>
  <c r="AT9" i="39"/>
  <c r="AI9" i="39"/>
  <c r="X9" i="39"/>
  <c r="BP9" i="38"/>
  <c r="BE9" i="38"/>
  <c r="AT9" i="38"/>
  <c r="X9" i="38"/>
  <c r="D97" i="22"/>
  <c r="D100" i="22"/>
  <c r="D101" i="22"/>
  <c r="D102" i="22"/>
  <c r="D103" i="22"/>
  <c r="D104" i="22"/>
  <c r="M327" i="29"/>
  <c r="Q50" i="22"/>
  <c r="Q51" i="22"/>
  <c r="Q52" i="22"/>
  <c r="Q53" i="22"/>
  <c r="Q54" i="22"/>
  <c r="Q55" i="22"/>
  <c r="Q56" i="22"/>
  <c r="Q57" i="22"/>
  <c r="E61" i="22"/>
  <c r="L61" i="22"/>
  <c r="E62" i="22"/>
  <c r="L62" i="22"/>
  <c r="E63" i="22"/>
  <c r="L63" i="22"/>
  <c r="E64" i="22"/>
  <c r="L64" i="22"/>
  <c r="E65" i="22"/>
  <c r="L65" i="22" s="1"/>
  <c r="E66" i="22"/>
  <c r="L66" i="22"/>
  <c r="E67" i="22"/>
  <c r="L67" i="22" s="1"/>
  <c r="L68" i="22"/>
  <c r="E69" i="22"/>
  <c r="L69" i="22"/>
  <c r="E70" i="22"/>
  <c r="L70" i="22"/>
  <c r="E71" i="22"/>
  <c r="L71" i="22" s="1"/>
  <c r="E72" i="22"/>
  <c r="L72" i="22"/>
  <c r="E73" i="22"/>
  <c r="L73" i="22"/>
  <c r="E74" i="22"/>
  <c r="L74" i="22"/>
  <c r="E75" i="22"/>
  <c r="L75" i="22" s="1"/>
  <c r="E93" i="22"/>
  <c r="L93" i="22" s="1"/>
  <c r="E94" i="22"/>
  <c r="L94" i="22" s="1"/>
  <c r="L96" i="22"/>
  <c r="E97" i="22"/>
  <c r="L97" i="22"/>
  <c r="E98" i="22"/>
  <c r="L98" i="22"/>
  <c r="L99" i="22"/>
  <c r="E100" i="22"/>
  <c r="L100" i="22"/>
  <c r="E101" i="22"/>
  <c r="L101" i="22" s="1"/>
  <c r="E102" i="22"/>
  <c r="L102" i="22" s="1"/>
  <c r="E103" i="22"/>
  <c r="L103" i="22" s="1"/>
  <c r="E104" i="22"/>
  <c r="L104" i="22"/>
  <c r="E78" i="22"/>
  <c r="L78" i="22"/>
  <c r="E79" i="22"/>
  <c r="L79" i="22"/>
  <c r="E80" i="22"/>
  <c r="L80" i="22"/>
  <c r="E81" i="22"/>
  <c r="L81" i="22"/>
  <c r="E82" i="22"/>
  <c r="L82" i="22" s="1"/>
  <c r="E83" i="22"/>
  <c r="L83" i="22" s="1"/>
  <c r="E84" i="22"/>
  <c r="L84" i="22" s="1"/>
  <c r="E85" i="22"/>
  <c r="L85" i="22" s="1"/>
  <c r="E86" i="22"/>
  <c r="L86" i="22" s="1"/>
  <c r="E87" i="22"/>
  <c r="L87" i="22" s="1"/>
  <c r="E88" i="22"/>
  <c r="L88" i="22" s="1"/>
  <c r="E89" i="22"/>
  <c r="L89" i="22" s="1"/>
  <c r="E90" i="22"/>
  <c r="L90" i="22" s="1"/>
  <c r="E91" i="22"/>
  <c r="L91" i="22" s="1"/>
  <c r="E92" i="22"/>
  <c r="L92" i="22" s="1"/>
  <c r="Q105" i="22"/>
  <c r="Q106" i="22"/>
  <c r="Q107" i="22"/>
  <c r="Q108" i="22"/>
  <c r="Q109" i="22"/>
  <c r="M115" i="22"/>
  <c r="P115" i="22"/>
  <c r="M116" i="22"/>
  <c r="R116" i="22"/>
  <c r="M117" i="22"/>
  <c r="M118" i="22"/>
  <c r="M119" i="22"/>
  <c r="M120" i="22"/>
  <c r="R120" i="22"/>
  <c r="M121" i="22"/>
  <c r="M122" i="22"/>
  <c r="M123" i="22"/>
  <c r="M124" i="22"/>
  <c r="M125" i="22"/>
  <c r="T125" i="22" s="1"/>
  <c r="M126" i="22"/>
  <c r="M127" i="22"/>
  <c r="M128" i="22"/>
  <c r="R128" i="22" s="1"/>
  <c r="M129" i="22"/>
  <c r="T129" i="22" s="1"/>
  <c r="X129" i="22" s="1"/>
  <c r="M130" i="22"/>
  <c r="R130" i="22" s="1"/>
  <c r="X130" i="22" s="1"/>
  <c r="M131" i="22"/>
  <c r="R131" i="22" s="1"/>
  <c r="X131" i="22" s="1"/>
  <c r="M132" i="22"/>
  <c r="T132" i="22" s="1"/>
  <c r="X132" i="22" s="1"/>
  <c r="M133" i="22"/>
  <c r="M134" i="22"/>
  <c r="M138" i="22"/>
  <c r="M139" i="22"/>
  <c r="M140" i="22"/>
  <c r="T140" i="22" s="1"/>
  <c r="M141" i="22"/>
  <c r="T141" i="22" s="1"/>
  <c r="M142" i="22"/>
  <c r="T142" i="22" s="1"/>
  <c r="X142" i="22" s="1"/>
  <c r="M143" i="22"/>
  <c r="T143" i="22"/>
  <c r="M144" i="22"/>
  <c r="M145" i="22"/>
  <c r="V145" i="22" s="1"/>
  <c r="M146" i="22"/>
  <c r="M147" i="22"/>
  <c r="T147" i="22"/>
  <c r="M148" i="22"/>
  <c r="M149" i="22"/>
  <c r="P204" i="22"/>
  <c r="P171" i="22"/>
  <c r="X171" i="22" s="1"/>
  <c r="P183" i="22"/>
  <c r="M208" i="22"/>
  <c r="S105" i="22"/>
  <c r="S106" i="22"/>
  <c r="S107" i="22"/>
  <c r="S108" i="22"/>
  <c r="S109" i="22"/>
  <c r="R204" i="22"/>
  <c r="R171" i="22"/>
  <c r="R183" i="22"/>
  <c r="U105" i="22"/>
  <c r="U106" i="22"/>
  <c r="U107" i="22"/>
  <c r="U108" i="22"/>
  <c r="U109" i="22"/>
  <c r="T204" i="22"/>
  <c r="T183" i="22"/>
  <c r="DU727" i="39"/>
  <c r="DU728" i="39"/>
  <c r="DU729" i="39"/>
  <c r="DU730" i="39"/>
  <c r="DU731" i="39"/>
  <c r="DU732" i="39"/>
  <c r="DU733" i="39"/>
  <c r="DU734" i="39"/>
  <c r="DU735" i="39"/>
  <c r="DU736" i="39"/>
  <c r="DU737" i="39"/>
  <c r="DU738" i="39"/>
  <c r="DU739" i="39"/>
  <c r="DU740" i="39"/>
  <c r="DU741" i="39"/>
  <c r="DU742" i="39"/>
  <c r="DU743" i="39"/>
  <c r="DV727" i="39"/>
  <c r="DV728" i="39"/>
  <c r="DV729" i="39"/>
  <c r="DV730" i="39"/>
  <c r="DV731" i="39"/>
  <c r="DV732" i="39"/>
  <c r="DV733" i="39"/>
  <c r="DV734" i="39"/>
  <c r="DV735" i="39"/>
  <c r="DV736" i="39"/>
  <c r="DV737" i="39"/>
  <c r="DV738" i="39"/>
  <c r="DV739" i="39"/>
  <c r="DV740" i="39"/>
  <c r="DV741" i="39"/>
  <c r="DV742" i="39"/>
  <c r="DV743" i="39"/>
  <c r="DW727" i="39"/>
  <c r="DW728" i="39"/>
  <c r="DW729" i="39"/>
  <c r="DW730" i="39"/>
  <c r="DW731" i="39"/>
  <c r="DW732" i="39"/>
  <c r="DW733" i="39"/>
  <c r="DW734" i="39"/>
  <c r="DW735" i="39"/>
  <c r="DW736" i="39"/>
  <c r="DW737" i="39"/>
  <c r="DW738" i="39"/>
  <c r="DW739" i="39"/>
  <c r="DW740" i="39"/>
  <c r="DW741" i="39"/>
  <c r="DW742" i="39"/>
  <c r="DW743" i="39"/>
  <c r="DX727" i="39"/>
  <c r="DX728" i="39"/>
  <c r="DX729" i="39"/>
  <c r="DX730" i="39"/>
  <c r="DX731" i="39"/>
  <c r="DX732" i="39"/>
  <c r="DX733" i="39"/>
  <c r="DX734" i="39"/>
  <c r="DX735" i="39"/>
  <c r="DX736" i="39"/>
  <c r="DX737" i="39"/>
  <c r="DX738" i="39"/>
  <c r="DX739" i="39"/>
  <c r="DX740" i="39"/>
  <c r="DX741" i="39"/>
  <c r="DX742" i="39"/>
  <c r="DX743" i="39"/>
  <c r="DT727" i="39"/>
  <c r="DT728" i="39"/>
  <c r="DT729" i="39"/>
  <c r="DT730" i="39"/>
  <c r="DT731" i="39"/>
  <c r="DT732" i="39"/>
  <c r="DT733" i="39"/>
  <c r="DT734" i="39"/>
  <c r="DT735" i="39"/>
  <c r="DT736" i="39"/>
  <c r="DT737" i="39"/>
  <c r="DT738" i="39"/>
  <c r="DT739" i="39"/>
  <c r="DT740" i="39"/>
  <c r="DT741" i="39"/>
  <c r="DT742" i="39"/>
  <c r="DT743" i="39"/>
  <c r="C794" i="39"/>
  <c r="C793" i="39"/>
  <c r="C792" i="39"/>
  <c r="C799" i="39"/>
  <c r="C796" i="39"/>
  <c r="C795" i="39"/>
  <c r="DT771" i="39"/>
  <c r="DU771" i="39"/>
  <c r="DV771" i="39"/>
  <c r="DW771" i="39"/>
  <c r="DT746" i="39"/>
  <c r="DT747" i="39"/>
  <c r="DT748" i="39"/>
  <c r="DT749" i="39"/>
  <c r="DT750" i="39"/>
  <c r="DT751" i="39"/>
  <c r="DT752" i="39"/>
  <c r="DT753" i="39"/>
  <c r="DT754" i="39"/>
  <c r="DT755" i="39"/>
  <c r="DT756" i="39"/>
  <c r="DT757" i="39"/>
  <c r="DT758" i="39"/>
  <c r="DT759" i="39"/>
  <c r="DT760" i="39"/>
  <c r="DT761" i="39"/>
  <c r="DU746" i="39"/>
  <c r="DU747" i="39"/>
  <c r="DU748" i="39"/>
  <c r="DU749" i="39"/>
  <c r="DU750" i="39"/>
  <c r="DU751" i="39"/>
  <c r="DU752" i="39"/>
  <c r="DU753" i="39"/>
  <c r="DU754" i="39"/>
  <c r="DU755" i="39"/>
  <c r="DU756" i="39"/>
  <c r="DU757" i="39"/>
  <c r="DU758" i="39"/>
  <c r="DU759" i="39"/>
  <c r="DU760" i="39"/>
  <c r="DU761" i="39"/>
  <c r="DV746" i="39"/>
  <c r="DV747" i="39"/>
  <c r="DV748" i="39"/>
  <c r="DV749" i="39"/>
  <c r="DV750" i="39"/>
  <c r="DV751" i="39"/>
  <c r="DV752" i="39"/>
  <c r="DV753" i="39"/>
  <c r="DV754" i="39"/>
  <c r="DV755" i="39"/>
  <c r="DV756" i="39"/>
  <c r="DV757" i="39"/>
  <c r="DV758" i="39"/>
  <c r="DV759" i="39"/>
  <c r="DV760" i="39"/>
  <c r="DV761" i="39"/>
  <c r="DW746" i="39"/>
  <c r="DW747" i="39"/>
  <c r="DW748" i="39"/>
  <c r="DW749" i="39"/>
  <c r="DW750" i="39"/>
  <c r="DW751" i="39"/>
  <c r="DW752" i="39"/>
  <c r="DW753" i="39"/>
  <c r="DW754" i="39"/>
  <c r="DW755" i="39"/>
  <c r="DW756" i="39"/>
  <c r="DW757" i="39"/>
  <c r="DW758" i="39"/>
  <c r="DW759" i="39"/>
  <c r="DW760" i="39"/>
  <c r="DW761" i="39"/>
  <c r="DX746" i="39"/>
  <c r="DX747" i="39"/>
  <c r="DX748" i="39"/>
  <c r="DX749" i="39"/>
  <c r="DX750" i="39"/>
  <c r="DX751" i="39"/>
  <c r="DX752" i="39"/>
  <c r="DX753" i="39"/>
  <c r="DX754" i="39"/>
  <c r="DX755" i="39"/>
  <c r="DX756" i="39"/>
  <c r="DX757" i="39"/>
  <c r="DX758" i="39"/>
  <c r="DX759" i="39"/>
  <c r="DX760" i="39"/>
  <c r="DX761" i="39"/>
  <c r="DT715" i="39"/>
  <c r="DT716" i="39"/>
  <c r="DT717" i="39"/>
  <c r="DT718" i="39"/>
  <c r="DT719" i="39"/>
  <c r="DT720" i="39"/>
  <c r="DT721" i="39"/>
  <c r="DT722" i="39"/>
  <c r="DT723" i="39"/>
  <c r="DT724" i="39"/>
  <c r="DU715" i="39"/>
  <c r="DU716" i="39"/>
  <c r="DU717" i="39"/>
  <c r="DU718" i="39"/>
  <c r="DU719" i="39"/>
  <c r="DU720" i="39"/>
  <c r="DU721" i="39"/>
  <c r="DU722" i="39"/>
  <c r="DU723" i="39"/>
  <c r="DU724" i="39"/>
  <c r="DV715" i="39"/>
  <c r="DV716" i="39"/>
  <c r="DV717" i="39"/>
  <c r="DV718" i="39"/>
  <c r="DV719" i="39"/>
  <c r="DV720" i="39"/>
  <c r="DV721" i="39"/>
  <c r="DV722" i="39"/>
  <c r="DV723" i="39"/>
  <c r="DV724" i="39"/>
  <c r="DW715" i="39"/>
  <c r="DW716" i="39"/>
  <c r="DW717" i="39"/>
  <c r="DW718" i="39"/>
  <c r="DW719" i="39"/>
  <c r="DW720" i="39"/>
  <c r="DW721" i="39"/>
  <c r="DW722" i="39"/>
  <c r="DW723" i="39"/>
  <c r="DW724" i="39"/>
  <c r="DX715" i="39"/>
  <c r="DX716" i="39"/>
  <c r="DX717" i="39"/>
  <c r="DX718" i="39"/>
  <c r="DX719" i="39"/>
  <c r="DX720" i="39"/>
  <c r="DX721" i="39"/>
  <c r="DX722" i="39"/>
  <c r="DX723" i="39"/>
  <c r="DX724" i="39"/>
  <c r="D724" i="39"/>
  <c r="D723" i="39"/>
  <c r="D722" i="39"/>
  <c r="D721" i="39"/>
  <c r="D720" i="39"/>
  <c r="D719" i="39"/>
  <c r="D718" i="39"/>
  <c r="D717" i="39"/>
  <c r="D716" i="39"/>
  <c r="D715" i="39"/>
  <c r="DT667" i="39"/>
  <c r="DT668" i="39"/>
  <c r="DT669" i="39"/>
  <c r="DT670" i="39"/>
  <c r="DT671" i="39"/>
  <c r="DT672" i="39"/>
  <c r="DT673" i="39"/>
  <c r="DT674" i="39"/>
  <c r="DT675" i="39"/>
  <c r="DT676" i="39"/>
  <c r="DT677" i="39"/>
  <c r="DT678" i="39"/>
  <c r="DT679" i="39"/>
  <c r="DT680" i="39"/>
  <c r="DT681" i="39"/>
  <c r="DT682" i="39"/>
  <c r="DT683" i="39"/>
  <c r="DT684" i="39"/>
  <c r="DT685" i="39"/>
  <c r="DT686" i="39"/>
  <c r="DT687" i="39"/>
  <c r="DT688" i="39"/>
  <c r="DT689" i="39"/>
  <c r="DU667" i="39"/>
  <c r="DU668" i="39"/>
  <c r="DU669" i="39"/>
  <c r="DU670" i="39"/>
  <c r="DU671" i="39"/>
  <c r="DU672" i="39"/>
  <c r="DU673" i="39"/>
  <c r="DU674" i="39"/>
  <c r="DU675" i="39"/>
  <c r="DU676" i="39"/>
  <c r="DU677" i="39"/>
  <c r="DU678" i="39"/>
  <c r="DU679" i="39"/>
  <c r="DU680" i="39"/>
  <c r="DU681" i="39"/>
  <c r="DU682" i="39"/>
  <c r="DU683" i="39"/>
  <c r="DU684" i="39"/>
  <c r="DU685" i="39"/>
  <c r="DU686" i="39"/>
  <c r="DU687" i="39"/>
  <c r="DU688" i="39"/>
  <c r="DU689" i="39"/>
  <c r="DV667" i="39"/>
  <c r="DV668" i="39"/>
  <c r="DV669" i="39"/>
  <c r="DV670" i="39"/>
  <c r="DV671" i="39"/>
  <c r="DV672" i="39"/>
  <c r="DV673" i="39"/>
  <c r="DV674" i="39"/>
  <c r="DV675" i="39"/>
  <c r="DV676" i="39"/>
  <c r="DV677" i="39"/>
  <c r="DV678" i="39"/>
  <c r="DV679" i="39"/>
  <c r="DV680" i="39"/>
  <c r="DV681" i="39"/>
  <c r="DV682" i="39"/>
  <c r="DV683" i="39"/>
  <c r="DV684" i="39"/>
  <c r="DV685" i="39"/>
  <c r="DV686" i="39"/>
  <c r="DV687" i="39"/>
  <c r="DV688" i="39"/>
  <c r="DV689" i="39"/>
  <c r="DW667" i="39"/>
  <c r="DW668" i="39"/>
  <c r="DW669" i="39"/>
  <c r="DW670" i="39"/>
  <c r="DW671" i="39"/>
  <c r="DW672" i="39"/>
  <c r="DW673" i="39"/>
  <c r="DW674" i="39"/>
  <c r="DW675" i="39"/>
  <c r="DW676" i="39"/>
  <c r="DW677" i="39"/>
  <c r="DW678" i="39"/>
  <c r="DW679" i="39"/>
  <c r="DW680" i="39"/>
  <c r="DW681" i="39"/>
  <c r="DW682" i="39"/>
  <c r="DW683" i="39"/>
  <c r="DW684" i="39"/>
  <c r="DW685" i="39"/>
  <c r="DW686" i="39"/>
  <c r="DW687" i="39"/>
  <c r="DW688" i="39"/>
  <c r="DW689" i="39"/>
  <c r="DX667" i="39"/>
  <c r="DX668" i="39"/>
  <c r="DX669" i="39"/>
  <c r="DX670" i="39"/>
  <c r="DX671" i="39"/>
  <c r="DX672" i="39"/>
  <c r="DX673" i="39"/>
  <c r="DX674" i="39"/>
  <c r="DX675" i="39"/>
  <c r="DX676" i="39"/>
  <c r="DX677" i="39"/>
  <c r="DX678" i="39"/>
  <c r="DX679" i="39"/>
  <c r="DX680" i="39"/>
  <c r="DX681" i="39"/>
  <c r="DX682" i="39"/>
  <c r="DX683" i="39"/>
  <c r="DX684" i="39"/>
  <c r="DX685" i="39"/>
  <c r="DX686" i="39"/>
  <c r="DX687" i="39"/>
  <c r="DX688" i="39"/>
  <c r="DX689" i="39"/>
  <c r="DT655" i="39"/>
  <c r="DT656" i="39"/>
  <c r="DT657" i="39"/>
  <c r="DT658" i="39"/>
  <c r="DT659" i="39"/>
  <c r="DT660" i="39"/>
  <c r="DT661" i="39"/>
  <c r="DT662" i="39"/>
  <c r="DT663" i="39"/>
  <c r="DU655" i="39"/>
  <c r="DU656" i="39"/>
  <c r="DU657" i="39"/>
  <c r="DU658" i="39"/>
  <c r="DU659" i="39"/>
  <c r="DU660" i="39"/>
  <c r="DU661" i="39"/>
  <c r="DU662" i="39"/>
  <c r="DU663" i="39"/>
  <c r="DV655" i="39"/>
  <c r="DV656" i="39"/>
  <c r="DV657" i="39"/>
  <c r="DV658" i="39"/>
  <c r="DV659" i="39"/>
  <c r="DV660" i="39"/>
  <c r="DV661" i="39"/>
  <c r="DV662" i="39"/>
  <c r="DV663" i="39"/>
  <c r="DW655" i="39"/>
  <c r="DW656" i="39"/>
  <c r="DW657" i="39"/>
  <c r="DW658" i="39"/>
  <c r="DW659" i="39"/>
  <c r="DW660" i="39"/>
  <c r="DW661" i="39"/>
  <c r="DW662" i="39"/>
  <c r="DW663" i="39"/>
  <c r="C663" i="39"/>
  <c r="C662" i="39"/>
  <c r="C661" i="39"/>
  <c r="C660" i="39"/>
  <c r="C659" i="39"/>
  <c r="C658" i="39"/>
  <c r="C657" i="39"/>
  <c r="C656" i="39"/>
  <c r="C655" i="39"/>
  <c r="C654" i="39"/>
  <c r="C635" i="39"/>
  <c r="C633" i="39"/>
  <c r="C631" i="39"/>
  <c r="C629" i="39"/>
  <c r="C627" i="39"/>
  <c r="C625" i="39"/>
  <c r="C623" i="39"/>
  <c r="C621" i="39"/>
  <c r="C619" i="39"/>
  <c r="C617" i="39"/>
  <c r="DT583" i="39"/>
  <c r="DT584" i="39"/>
  <c r="DT585" i="39"/>
  <c r="DT586" i="39"/>
  <c r="DT587" i="39"/>
  <c r="DT588" i="39"/>
  <c r="DT589" i="39"/>
  <c r="DT590" i="39"/>
  <c r="DT591" i="39"/>
  <c r="DT592" i="39"/>
  <c r="DT593" i="39"/>
  <c r="DT594" i="39"/>
  <c r="DT595" i="39"/>
  <c r="DT596" i="39"/>
  <c r="DT597" i="39"/>
  <c r="DT598" i="39"/>
  <c r="DT599" i="39"/>
  <c r="DT600" i="39"/>
  <c r="DT601" i="39"/>
  <c r="DT602" i="39"/>
  <c r="DT603" i="39"/>
  <c r="DT604" i="39"/>
  <c r="DT605" i="39"/>
  <c r="DT606" i="39"/>
  <c r="DT607" i="39"/>
  <c r="DT608" i="39"/>
  <c r="DT609" i="39"/>
  <c r="DT610" i="39"/>
  <c r="DT611" i="39"/>
  <c r="DT612" i="39"/>
  <c r="DU583" i="39"/>
  <c r="DU584" i="39"/>
  <c r="DU585" i="39"/>
  <c r="DU586" i="39"/>
  <c r="DU587" i="39"/>
  <c r="DU588" i="39"/>
  <c r="DU589" i="39"/>
  <c r="DU590" i="39"/>
  <c r="DU591" i="39"/>
  <c r="DU592" i="39"/>
  <c r="DU593" i="39"/>
  <c r="DU594" i="39"/>
  <c r="DU595" i="39"/>
  <c r="DU596" i="39"/>
  <c r="DU597" i="39"/>
  <c r="DU598" i="39"/>
  <c r="DU599" i="39"/>
  <c r="DU600" i="39"/>
  <c r="DU601" i="39"/>
  <c r="DU602" i="39"/>
  <c r="DU603" i="39"/>
  <c r="DU604" i="39"/>
  <c r="DU605" i="39"/>
  <c r="DU606" i="39"/>
  <c r="DU607" i="39"/>
  <c r="DU608" i="39"/>
  <c r="DU609" i="39"/>
  <c r="DU610" i="39"/>
  <c r="DU611" i="39"/>
  <c r="DU612" i="39"/>
  <c r="DV583" i="39"/>
  <c r="DV584" i="39"/>
  <c r="DV585" i="39"/>
  <c r="DV586" i="39"/>
  <c r="DV587" i="39"/>
  <c r="DV588" i="39"/>
  <c r="DV589" i="39"/>
  <c r="DV590" i="39"/>
  <c r="DV591" i="39"/>
  <c r="DV592" i="39"/>
  <c r="DV593" i="39"/>
  <c r="DV594" i="39"/>
  <c r="DV595" i="39"/>
  <c r="DV596" i="39"/>
  <c r="DV597" i="39"/>
  <c r="DV598" i="39"/>
  <c r="DV599" i="39"/>
  <c r="DV600" i="39"/>
  <c r="DV601" i="39"/>
  <c r="DV602" i="39"/>
  <c r="DV603" i="39"/>
  <c r="DV604" i="39"/>
  <c r="DV605" i="39"/>
  <c r="DV606" i="39"/>
  <c r="DV607" i="39"/>
  <c r="DV608" i="39"/>
  <c r="DV609" i="39"/>
  <c r="DV610" i="39"/>
  <c r="DV611" i="39"/>
  <c r="DV612" i="39"/>
  <c r="DW583" i="39"/>
  <c r="DW584" i="39"/>
  <c r="DW585" i="39"/>
  <c r="DW586" i="39"/>
  <c r="DW587" i="39"/>
  <c r="DW588" i="39"/>
  <c r="DW589" i="39"/>
  <c r="DW590" i="39"/>
  <c r="DW591" i="39"/>
  <c r="DW592" i="39"/>
  <c r="DW593" i="39"/>
  <c r="DW594" i="39"/>
  <c r="DW595" i="39"/>
  <c r="DW596" i="39"/>
  <c r="DW597" i="39"/>
  <c r="DW598" i="39"/>
  <c r="DW599" i="39"/>
  <c r="DW600" i="39"/>
  <c r="DW601" i="39"/>
  <c r="DW602" i="39"/>
  <c r="DW603" i="39"/>
  <c r="DW604" i="39"/>
  <c r="DW605" i="39"/>
  <c r="DW606" i="39"/>
  <c r="DW607" i="39"/>
  <c r="DW608" i="39"/>
  <c r="DW609" i="39"/>
  <c r="DW610" i="39"/>
  <c r="DW611" i="39"/>
  <c r="DW612" i="39"/>
  <c r="DX583" i="39"/>
  <c r="DX584" i="39"/>
  <c r="DX585" i="39"/>
  <c r="DX586" i="39"/>
  <c r="DX587" i="39"/>
  <c r="DX588" i="39"/>
  <c r="DX589" i="39"/>
  <c r="DX590" i="39"/>
  <c r="DX591" i="39"/>
  <c r="DX592" i="39"/>
  <c r="DX593" i="39"/>
  <c r="DX594" i="39"/>
  <c r="DX595" i="39"/>
  <c r="DX596" i="39"/>
  <c r="DY596" i="39"/>
  <c r="DX597" i="39"/>
  <c r="DX598" i="39"/>
  <c r="DX599" i="39"/>
  <c r="DX600" i="39"/>
  <c r="DX601" i="39"/>
  <c r="DX602" i="39"/>
  <c r="DX603" i="39"/>
  <c r="DX604" i="39"/>
  <c r="DX605" i="39"/>
  <c r="DX606" i="39"/>
  <c r="DX607" i="39"/>
  <c r="DX608" i="39"/>
  <c r="DX609" i="39"/>
  <c r="DX610" i="39"/>
  <c r="DX611" i="39"/>
  <c r="DX612" i="39"/>
  <c r="DT538" i="39"/>
  <c r="DT539" i="39"/>
  <c r="DT540" i="39"/>
  <c r="DT541" i="39"/>
  <c r="DT542" i="39"/>
  <c r="DT543" i="39"/>
  <c r="DT544" i="39"/>
  <c r="DT545" i="39"/>
  <c r="DT546" i="39"/>
  <c r="DT547" i="39"/>
  <c r="DT548" i="39"/>
  <c r="DT549" i="39"/>
  <c r="DT550" i="39"/>
  <c r="DT551" i="39"/>
  <c r="DT552" i="39"/>
  <c r="DT553" i="39"/>
  <c r="DT554" i="39"/>
  <c r="DT555" i="39"/>
  <c r="DT556" i="39"/>
  <c r="DT557" i="39"/>
  <c r="DT558" i="39"/>
  <c r="DT559" i="39"/>
  <c r="DT560" i="39"/>
  <c r="DT561" i="39"/>
  <c r="DT562" i="39"/>
  <c r="DT563" i="39"/>
  <c r="DT564" i="39"/>
  <c r="DT565" i="39"/>
  <c r="DT566" i="39"/>
  <c r="DT567" i="39"/>
  <c r="DT570" i="39"/>
  <c r="DT571" i="39"/>
  <c r="DT572" i="39"/>
  <c r="DT573" i="39"/>
  <c r="DT574" i="39"/>
  <c r="DT575" i="39"/>
  <c r="DT576" i="39"/>
  <c r="DT577" i="39"/>
  <c r="DT578" i="39"/>
  <c r="DT579" i="39"/>
  <c r="DU538" i="39"/>
  <c r="DU539" i="39"/>
  <c r="DU540" i="39"/>
  <c r="DU541" i="39"/>
  <c r="DU542" i="39"/>
  <c r="DU543" i="39"/>
  <c r="DU544" i="39"/>
  <c r="DU545" i="39"/>
  <c r="DU546" i="39"/>
  <c r="DU547" i="39"/>
  <c r="DU548" i="39"/>
  <c r="DU549" i="39"/>
  <c r="DU550" i="39"/>
  <c r="DU551" i="39"/>
  <c r="DU552" i="39"/>
  <c r="DU553" i="39"/>
  <c r="DU554" i="39"/>
  <c r="DU555" i="39"/>
  <c r="DU556" i="39"/>
  <c r="DU557" i="39"/>
  <c r="DU558" i="39"/>
  <c r="DU559" i="39"/>
  <c r="DU560" i="39"/>
  <c r="DU561" i="39"/>
  <c r="DU562" i="39"/>
  <c r="DU563" i="39"/>
  <c r="DU564" i="39"/>
  <c r="DU565" i="39"/>
  <c r="DU566" i="39"/>
  <c r="DU567" i="39"/>
  <c r="DU570" i="39"/>
  <c r="DU571" i="39"/>
  <c r="DU572" i="39"/>
  <c r="DU573" i="39"/>
  <c r="DU574" i="39"/>
  <c r="DU575" i="39"/>
  <c r="DU576" i="39"/>
  <c r="DU577" i="39"/>
  <c r="DU578" i="39"/>
  <c r="DU579" i="39"/>
  <c r="DV538" i="39"/>
  <c r="DV539" i="39"/>
  <c r="DV540" i="39"/>
  <c r="DV541" i="39"/>
  <c r="DV542" i="39"/>
  <c r="DV543" i="39"/>
  <c r="DV544" i="39"/>
  <c r="DV545" i="39"/>
  <c r="DV546" i="39"/>
  <c r="DV547" i="39"/>
  <c r="DV548" i="39"/>
  <c r="DV549" i="39"/>
  <c r="DV550" i="39"/>
  <c r="DV551" i="39"/>
  <c r="DV552" i="39"/>
  <c r="DV553" i="39"/>
  <c r="DV554" i="39"/>
  <c r="DV555" i="39"/>
  <c r="DV556" i="39"/>
  <c r="DV557" i="39"/>
  <c r="DV558" i="39"/>
  <c r="DV559" i="39"/>
  <c r="DV560" i="39"/>
  <c r="DV561" i="39"/>
  <c r="DV562" i="39"/>
  <c r="DV563" i="39"/>
  <c r="DV564" i="39"/>
  <c r="DV565" i="39"/>
  <c r="DV566" i="39"/>
  <c r="DV567" i="39"/>
  <c r="DV570" i="39"/>
  <c r="DV571" i="39"/>
  <c r="DV572" i="39"/>
  <c r="DV573" i="39"/>
  <c r="DV574" i="39"/>
  <c r="DV575" i="39"/>
  <c r="DV576" i="39"/>
  <c r="DV577" i="39"/>
  <c r="DV578" i="39"/>
  <c r="DV579" i="39"/>
  <c r="DW538" i="39"/>
  <c r="DW539" i="39"/>
  <c r="DW540" i="39"/>
  <c r="DW541" i="39"/>
  <c r="DW542" i="39"/>
  <c r="DW543" i="39"/>
  <c r="DW544" i="39"/>
  <c r="DW545" i="39"/>
  <c r="DW546" i="39"/>
  <c r="DW547" i="39"/>
  <c r="DW548" i="39"/>
  <c r="DW549" i="39"/>
  <c r="DW550" i="39"/>
  <c r="DW551" i="39"/>
  <c r="DW552" i="39"/>
  <c r="DW553" i="39"/>
  <c r="DW554" i="39"/>
  <c r="DW555" i="39"/>
  <c r="DW556" i="39"/>
  <c r="DW557" i="39"/>
  <c r="DW558" i="39"/>
  <c r="DW559" i="39"/>
  <c r="DW560" i="39"/>
  <c r="DW561" i="39"/>
  <c r="DW562" i="39"/>
  <c r="DW563" i="39"/>
  <c r="DW564" i="39"/>
  <c r="DW565" i="39"/>
  <c r="DW566" i="39"/>
  <c r="DW567" i="39"/>
  <c r="DW570" i="39"/>
  <c r="DW571" i="39"/>
  <c r="DW572" i="39"/>
  <c r="DW573" i="39"/>
  <c r="DW574" i="39"/>
  <c r="DW575" i="39"/>
  <c r="DW576" i="39"/>
  <c r="DW577" i="39"/>
  <c r="DW578" i="39"/>
  <c r="DW579" i="39"/>
  <c r="DX538" i="39"/>
  <c r="DX539" i="39"/>
  <c r="DX540" i="39"/>
  <c r="DX541" i="39"/>
  <c r="DX542" i="39"/>
  <c r="DX543" i="39"/>
  <c r="DX544" i="39"/>
  <c r="DX545" i="39"/>
  <c r="DX546" i="39"/>
  <c r="DX547" i="39"/>
  <c r="DX548" i="39"/>
  <c r="DX549" i="39"/>
  <c r="DX550" i="39"/>
  <c r="DX551" i="39"/>
  <c r="DX552" i="39"/>
  <c r="DX553" i="39"/>
  <c r="DX554" i="39"/>
  <c r="DX555" i="39"/>
  <c r="DX556" i="39"/>
  <c r="DX557" i="39"/>
  <c r="DX558" i="39"/>
  <c r="DX559" i="39"/>
  <c r="DX560" i="39"/>
  <c r="DX561" i="39"/>
  <c r="DX562" i="39"/>
  <c r="DX563" i="39"/>
  <c r="DX564" i="39"/>
  <c r="DX565" i="39"/>
  <c r="DX566" i="39"/>
  <c r="DX567" i="39"/>
  <c r="DX570" i="39"/>
  <c r="DX571" i="39"/>
  <c r="DX572" i="39"/>
  <c r="DX573" i="39"/>
  <c r="DX574" i="39"/>
  <c r="DX575" i="39"/>
  <c r="DX576" i="39"/>
  <c r="DX577" i="39"/>
  <c r="DX578" i="39"/>
  <c r="DX579" i="39"/>
  <c r="AI580" i="39"/>
  <c r="DT528" i="39"/>
  <c r="I520" i="39"/>
  <c r="H520" i="39"/>
  <c r="G520" i="39"/>
  <c r="F520" i="39"/>
  <c r="E520" i="39"/>
  <c r="DT508" i="39"/>
  <c r="DT510" i="39"/>
  <c r="I497" i="39"/>
  <c r="H497" i="39"/>
  <c r="G497" i="39"/>
  <c r="F497" i="39"/>
  <c r="E497" i="39"/>
  <c r="C496" i="39"/>
  <c r="DT493" i="39"/>
  <c r="DT494" i="39"/>
  <c r="I482" i="39"/>
  <c r="H482" i="39"/>
  <c r="G482" i="39"/>
  <c r="F482" i="39"/>
  <c r="E482" i="39"/>
  <c r="DT473" i="39"/>
  <c r="I459" i="39"/>
  <c r="H459" i="39"/>
  <c r="G459" i="39"/>
  <c r="F459" i="39"/>
  <c r="E459" i="39"/>
  <c r="C458" i="39"/>
  <c r="DT452" i="39"/>
  <c r="I444" i="39"/>
  <c r="H444" i="39"/>
  <c r="G444" i="39"/>
  <c r="F444" i="39"/>
  <c r="E444" i="39"/>
  <c r="DT422" i="39"/>
  <c r="DT430" i="39"/>
  <c r="DT431" i="39"/>
  <c r="DT434" i="39"/>
  <c r="I417" i="39"/>
  <c r="H417" i="39"/>
  <c r="G417" i="39"/>
  <c r="F417" i="39"/>
  <c r="E417" i="39"/>
  <c r="C416" i="39"/>
  <c r="I402" i="39"/>
  <c r="H402" i="39"/>
  <c r="G402" i="39"/>
  <c r="F402" i="39"/>
  <c r="E402" i="39"/>
  <c r="DT385" i="39"/>
  <c r="I379" i="39"/>
  <c r="H379" i="39"/>
  <c r="G379" i="39"/>
  <c r="F379" i="39"/>
  <c r="E379" i="39"/>
  <c r="C378" i="39"/>
  <c r="I364" i="39"/>
  <c r="H364" i="39"/>
  <c r="G364" i="39"/>
  <c r="F364" i="39"/>
  <c r="E364" i="39"/>
  <c r="DT348" i="39"/>
  <c r="DT349" i="39"/>
  <c r="DT350" i="39"/>
  <c r="I341" i="39"/>
  <c r="H341" i="39"/>
  <c r="G341" i="39"/>
  <c r="F341" i="39"/>
  <c r="E341" i="39"/>
  <c r="C340" i="39"/>
  <c r="DT331" i="39"/>
  <c r="DT336" i="39"/>
  <c r="DT337" i="39"/>
  <c r="DT338" i="39"/>
  <c r="DT339" i="39"/>
  <c r="I327" i="39"/>
  <c r="H327" i="39"/>
  <c r="G327" i="39"/>
  <c r="F327" i="39"/>
  <c r="E327" i="39"/>
  <c r="DT308" i="39"/>
  <c r="DT320" i="39"/>
  <c r="DU310" i="39"/>
  <c r="I304" i="39"/>
  <c r="H304" i="39"/>
  <c r="G304" i="39"/>
  <c r="F304" i="39"/>
  <c r="E304" i="39"/>
  <c r="C303" i="39"/>
  <c r="DT293" i="39"/>
  <c r="DU301" i="39"/>
  <c r="I289" i="39"/>
  <c r="H289" i="39"/>
  <c r="G289" i="39"/>
  <c r="F289" i="39"/>
  <c r="E289" i="39"/>
  <c r="DT283" i="39"/>
  <c r="DU278" i="39"/>
  <c r="I266" i="39"/>
  <c r="H266" i="39"/>
  <c r="G266" i="39"/>
  <c r="F266" i="39"/>
  <c r="E266" i="39"/>
  <c r="C265" i="39"/>
  <c r="DT253" i="39"/>
  <c r="DT258" i="39"/>
  <c r="DT259" i="39"/>
  <c r="DT261" i="39"/>
  <c r="I251" i="39"/>
  <c r="H251" i="39"/>
  <c r="G251" i="39"/>
  <c r="F251" i="39"/>
  <c r="E251" i="39"/>
  <c r="DT230" i="39"/>
  <c r="DT231" i="39"/>
  <c r="DT240" i="39"/>
  <c r="DT242" i="39"/>
  <c r="I228" i="39"/>
  <c r="H228" i="39"/>
  <c r="G228" i="39"/>
  <c r="F228" i="39"/>
  <c r="E228" i="39"/>
  <c r="C227" i="39"/>
  <c r="DT214" i="39"/>
  <c r="DT216" i="39"/>
  <c r="DT217" i="39"/>
  <c r="DT218" i="39"/>
  <c r="DT219" i="39"/>
  <c r="DT220" i="39"/>
  <c r="DT221" i="39"/>
  <c r="DT222" i="39"/>
  <c r="DT223" i="39"/>
  <c r="DT224" i="39"/>
  <c r="DT225" i="39"/>
  <c r="I213" i="39"/>
  <c r="H213" i="39"/>
  <c r="G213" i="39"/>
  <c r="F213" i="39"/>
  <c r="E213" i="39"/>
  <c r="DT191" i="39"/>
  <c r="DT192" i="39"/>
  <c r="DT193" i="39"/>
  <c r="DT194" i="39"/>
  <c r="DT196" i="39"/>
  <c r="DT197" i="39"/>
  <c r="DT199" i="39"/>
  <c r="DT200" i="39"/>
  <c r="DT201" i="39"/>
  <c r="DT202" i="39"/>
  <c r="DT203" i="39"/>
  <c r="DT204" i="39"/>
  <c r="DT205" i="39"/>
  <c r="DT206" i="39"/>
  <c r="DT208" i="39"/>
  <c r="DT209" i="39"/>
  <c r="I190" i="39"/>
  <c r="H190" i="39"/>
  <c r="G190" i="39"/>
  <c r="F190" i="39"/>
  <c r="E190" i="39"/>
  <c r="C189" i="39"/>
  <c r="DT181" i="39"/>
  <c r="I175" i="39"/>
  <c r="H175" i="39"/>
  <c r="G175" i="39"/>
  <c r="F175" i="39"/>
  <c r="E175" i="39"/>
  <c r="DT171" i="39"/>
  <c r="I152" i="39"/>
  <c r="H152" i="39"/>
  <c r="G152" i="39"/>
  <c r="F152" i="39"/>
  <c r="E152" i="39"/>
  <c r="C151" i="39"/>
  <c r="D137" i="39"/>
  <c r="D136" i="39"/>
  <c r="D135" i="39"/>
  <c r="D134" i="39"/>
  <c r="D133" i="39"/>
  <c r="D132" i="39"/>
  <c r="D131" i="39"/>
  <c r="D130" i="39"/>
  <c r="D129" i="39"/>
  <c r="D128" i="39"/>
  <c r="D127" i="39"/>
  <c r="D126" i="39"/>
  <c r="D125" i="39"/>
  <c r="D124" i="39"/>
  <c r="D123" i="39"/>
  <c r="D121" i="39"/>
  <c r="D120" i="39"/>
  <c r="D119" i="39"/>
  <c r="D118" i="39"/>
  <c r="D117" i="39"/>
  <c r="D116" i="39"/>
  <c r="D115" i="39"/>
  <c r="D114" i="39"/>
  <c r="D113" i="39"/>
  <c r="D112" i="39"/>
  <c r="D111" i="39"/>
  <c r="D110" i="39"/>
  <c r="D109" i="39"/>
  <c r="D108" i="39"/>
  <c r="D107" i="39"/>
  <c r="D106" i="39"/>
  <c r="D105" i="39"/>
  <c r="D104" i="39"/>
  <c r="D103" i="39"/>
  <c r="D102" i="39"/>
  <c r="D101" i="39"/>
  <c r="D100" i="39"/>
  <c r="D99" i="39"/>
  <c r="D98" i="39"/>
  <c r="D97" i="39"/>
  <c r="D96" i="39"/>
  <c r="D95" i="39"/>
  <c r="D92" i="39"/>
  <c r="D91" i="39"/>
  <c r="D90" i="39"/>
  <c r="D89" i="39"/>
  <c r="D88" i="39"/>
  <c r="D87" i="39"/>
  <c r="D86" i="39"/>
  <c r="D85" i="39"/>
  <c r="D84" i="39"/>
  <c r="D83" i="39"/>
  <c r="D82" i="39"/>
  <c r="D81" i="39"/>
  <c r="D80" i="39"/>
  <c r="D79" i="39"/>
  <c r="D13" i="39"/>
  <c r="D78" i="39"/>
  <c r="C123" i="29"/>
  <c r="C124" i="29"/>
  <c r="C125" i="29"/>
  <c r="C126" i="29"/>
  <c r="C122" i="29"/>
  <c r="C222" i="22"/>
  <c r="C223" i="22"/>
  <c r="C224" i="22"/>
  <c r="C225" i="22"/>
  <c r="C226" i="22"/>
  <c r="C227" i="22"/>
  <c r="C228" i="22"/>
  <c r="C221" i="22"/>
  <c r="C448" i="38"/>
  <c r="C449" i="38"/>
  <c r="C450" i="38"/>
  <c r="C451" i="38"/>
  <c r="C452" i="38"/>
  <c r="C453" i="38"/>
  <c r="C447" i="38"/>
  <c r="BN375" i="38"/>
  <c r="BN387" i="38"/>
  <c r="BN420" i="38"/>
  <c r="BL375" i="38"/>
  <c r="BL387" i="38"/>
  <c r="BL420" i="38"/>
  <c r="BJ375" i="38"/>
  <c r="BJ387" i="38"/>
  <c r="BJ420" i="38"/>
  <c r="BH375" i="38"/>
  <c r="BH387" i="38"/>
  <c r="BH420" i="38"/>
  <c r="BF375" i="38"/>
  <c r="BF387" i="38"/>
  <c r="BP387" i="38" s="1"/>
  <c r="BF420" i="38"/>
  <c r="BF305" i="38"/>
  <c r="BF328" i="38"/>
  <c r="BV530" i="38"/>
  <c r="BV506" i="38"/>
  <c r="BV507" i="38"/>
  <c r="BV509" i="38"/>
  <c r="BV511" i="38"/>
  <c r="BV512" i="38"/>
  <c r="BV513" i="38"/>
  <c r="BV514" i="38"/>
  <c r="BV518" i="38"/>
  <c r="BV519" i="38"/>
  <c r="BV520" i="38"/>
  <c r="BV521" i="38"/>
  <c r="BV498" i="38"/>
  <c r="BV499" i="38"/>
  <c r="BV459" i="38"/>
  <c r="BV460" i="38"/>
  <c r="BV462" i="38"/>
  <c r="BV466" i="38"/>
  <c r="BV468" i="38"/>
  <c r="BT523" i="38"/>
  <c r="BV505" i="38"/>
  <c r="BV391" i="38"/>
  <c r="BV393" i="38"/>
  <c r="BV394" i="38"/>
  <c r="BV395" i="38"/>
  <c r="BV396" i="38"/>
  <c r="BV400" i="38"/>
  <c r="BV401" i="38"/>
  <c r="BV402" i="38"/>
  <c r="BV405" i="38"/>
  <c r="BV406" i="38"/>
  <c r="BV407" i="38"/>
  <c r="BV408" i="38"/>
  <c r="BV412" i="38"/>
  <c r="BV413" i="38"/>
  <c r="BV414" i="38"/>
  <c r="BV415" i="38"/>
  <c r="BV417" i="38"/>
  <c r="BV418" i="38"/>
  <c r="BV419" i="38"/>
  <c r="BU420" i="38"/>
  <c r="BR420" i="38"/>
  <c r="BV345" i="38"/>
  <c r="BV347" i="38"/>
  <c r="BV348" i="38"/>
  <c r="BV349" i="38"/>
  <c r="BV350" i="38"/>
  <c r="BV351" i="38"/>
  <c r="BV352" i="38"/>
  <c r="BV357" i="38"/>
  <c r="BV359" i="38"/>
  <c r="BV360" i="38"/>
  <c r="BV361" i="38"/>
  <c r="BV362" i="38"/>
  <c r="BV363" i="38"/>
  <c r="BV364" i="38"/>
  <c r="BV367" i="38"/>
  <c r="BV369" i="38"/>
  <c r="BV371" i="38"/>
  <c r="BV372" i="38"/>
  <c r="BV373" i="38"/>
  <c r="BV374" i="38"/>
  <c r="BV378" i="38"/>
  <c r="BV379" i="38"/>
  <c r="BV380" i="38"/>
  <c r="BQ315" i="38"/>
  <c r="BQ318" i="38"/>
  <c r="BQ321" i="38"/>
  <c r="BQ301" i="38"/>
  <c r="BQ280" i="38"/>
  <c r="BQ217" i="38"/>
  <c r="BQ219" i="38"/>
  <c r="BQ221" i="38"/>
  <c r="BQ222" i="38"/>
  <c r="BQ223" i="38"/>
  <c r="BQ214" i="38"/>
  <c r="BQ192" i="38"/>
  <c r="BQ194" i="38"/>
  <c r="BQ196" i="38"/>
  <c r="BQ197" i="38"/>
  <c r="BQ198" i="38"/>
  <c r="BQ199" i="38"/>
  <c r="BQ201" i="38"/>
  <c r="BQ202" i="38"/>
  <c r="BQ203" i="38"/>
  <c r="BQ204" i="38"/>
  <c r="BQ205" i="38"/>
  <c r="BQ206" i="38"/>
  <c r="BQ208" i="38"/>
  <c r="BQ209" i="38"/>
  <c r="BQ210" i="38"/>
  <c r="BQ191" i="38"/>
  <c r="C432" i="38"/>
  <c r="I327" i="38"/>
  <c r="H327" i="38"/>
  <c r="G327" i="38"/>
  <c r="F327" i="38"/>
  <c r="E327" i="38"/>
  <c r="I304" i="38"/>
  <c r="H304" i="38"/>
  <c r="G304" i="38"/>
  <c r="F304" i="38"/>
  <c r="E304" i="38"/>
  <c r="C303" i="38"/>
  <c r="I289" i="38"/>
  <c r="H289" i="38"/>
  <c r="G289" i="38"/>
  <c r="F289" i="38"/>
  <c r="E289" i="38"/>
  <c r="I266" i="38"/>
  <c r="H266" i="38"/>
  <c r="G266" i="38"/>
  <c r="F266" i="38"/>
  <c r="E266" i="38"/>
  <c r="C265" i="38"/>
  <c r="I251" i="38"/>
  <c r="H251" i="38"/>
  <c r="G251" i="38"/>
  <c r="F251" i="38"/>
  <c r="E251" i="38"/>
  <c r="I228" i="38"/>
  <c r="H228" i="38"/>
  <c r="G228" i="38"/>
  <c r="F228" i="38"/>
  <c r="E228" i="38"/>
  <c r="C227" i="38"/>
  <c r="I213" i="38"/>
  <c r="H213" i="38"/>
  <c r="G213" i="38"/>
  <c r="F213" i="38"/>
  <c r="E213" i="38"/>
  <c r="I190" i="38"/>
  <c r="H190" i="38"/>
  <c r="G190" i="38"/>
  <c r="F190" i="38"/>
  <c r="E190" i="38"/>
  <c r="C189" i="38"/>
  <c r="BV470" i="38"/>
  <c r="BV465" i="38"/>
  <c r="BV458" i="38"/>
  <c r="BV370" i="38"/>
  <c r="BV368" i="38"/>
  <c r="BV366" i="38"/>
  <c r="BV365" i="38"/>
  <c r="BV416" i="38"/>
  <c r="BV411" i="38"/>
  <c r="BV410" i="38"/>
  <c r="BV409" i="38"/>
  <c r="BV404" i="38"/>
  <c r="BV403" i="38"/>
  <c r="BV399" i="38"/>
  <c r="BV398" i="38"/>
  <c r="BV397" i="38"/>
  <c r="BV392" i="38"/>
  <c r="BV515" i="38"/>
  <c r="BV510" i="38"/>
  <c r="D494" i="38"/>
  <c r="D495" i="38"/>
  <c r="D496" i="38"/>
  <c r="D497" i="38"/>
  <c r="D498" i="38"/>
  <c r="D499" i="38"/>
  <c r="D500" i="38"/>
  <c r="D501" i="38"/>
  <c r="D502" i="38"/>
  <c r="D493" i="38"/>
  <c r="BV501" i="38"/>
  <c r="BV496" i="38"/>
  <c r="BV386" i="38"/>
  <c r="BV383" i="38"/>
  <c r="BV382" i="38"/>
  <c r="D13" i="38"/>
  <c r="D78" i="38"/>
  <c r="BQ180" i="38"/>
  <c r="D137" i="38"/>
  <c r="D136" i="38"/>
  <c r="D135" i="38"/>
  <c r="D134" i="38"/>
  <c r="D133" i="38"/>
  <c r="D132" i="38"/>
  <c r="D131" i="38"/>
  <c r="D130" i="38"/>
  <c r="D129" i="38"/>
  <c r="D128" i="38"/>
  <c r="D127" i="38"/>
  <c r="D126" i="38"/>
  <c r="D125" i="38"/>
  <c r="D124" i="38"/>
  <c r="D101" i="38"/>
  <c r="D100" i="38"/>
  <c r="D99" i="38"/>
  <c r="D98" i="38"/>
  <c r="D97" i="38"/>
  <c r="D96" i="38"/>
  <c r="D119" i="38"/>
  <c r="D118" i="38"/>
  <c r="D117" i="38"/>
  <c r="D116" i="38"/>
  <c r="D115" i="38"/>
  <c r="D114" i="38"/>
  <c r="D113" i="38"/>
  <c r="D112" i="38"/>
  <c r="D111" i="38"/>
  <c r="D110" i="38"/>
  <c r="D109" i="38"/>
  <c r="D108" i="38"/>
  <c r="D107" i="38"/>
  <c r="D106" i="38"/>
  <c r="D105" i="38"/>
  <c r="D104" i="38"/>
  <c r="D103" i="38"/>
  <c r="D102" i="38"/>
  <c r="D92" i="38"/>
  <c r="D91" i="38"/>
  <c r="D90" i="38"/>
  <c r="D89" i="38"/>
  <c r="D88" i="38"/>
  <c r="D87" i="38"/>
  <c r="D86" i="38"/>
  <c r="D85" i="38"/>
  <c r="D84" i="38"/>
  <c r="D83" i="38"/>
  <c r="D82" i="38"/>
  <c r="D81" i="38"/>
  <c r="D80" i="38"/>
  <c r="D79" i="38"/>
  <c r="D12" i="29"/>
  <c r="D61" i="29"/>
  <c r="D12" i="30"/>
  <c r="D61" i="30"/>
  <c r="D12" i="22"/>
  <c r="D61" i="22"/>
  <c r="BU523" i="38"/>
  <c r="D305" i="29"/>
  <c r="D304" i="29"/>
  <c r="D303" i="29"/>
  <c r="D299" i="29"/>
  <c r="D300" i="29"/>
  <c r="D301" i="29"/>
  <c r="D302" i="29"/>
  <c r="D298" i="29"/>
  <c r="I153" i="29"/>
  <c r="H153" i="29"/>
  <c r="G153" i="29"/>
  <c r="F153" i="29"/>
  <c r="E153" i="29"/>
  <c r="I130" i="29"/>
  <c r="H130" i="29"/>
  <c r="G130" i="29"/>
  <c r="F130" i="29"/>
  <c r="E130" i="29"/>
  <c r="D104" i="29"/>
  <c r="D103" i="29"/>
  <c r="D102" i="29"/>
  <c r="D101" i="29"/>
  <c r="D100" i="29"/>
  <c r="D99" i="29"/>
  <c r="D98" i="29"/>
  <c r="D97" i="29"/>
  <c r="L57" i="29"/>
  <c r="L56" i="29"/>
  <c r="L55" i="29"/>
  <c r="L54" i="29"/>
  <c r="L53" i="29"/>
  <c r="L52" i="29"/>
  <c r="L51" i="29"/>
  <c r="L50" i="29"/>
  <c r="D92" i="29"/>
  <c r="D91" i="29"/>
  <c r="D90" i="29"/>
  <c r="D89" i="29"/>
  <c r="D88" i="29"/>
  <c r="D87" i="29"/>
  <c r="D86" i="29"/>
  <c r="D85" i="29"/>
  <c r="D84" i="29"/>
  <c r="D83" i="29"/>
  <c r="D82" i="29"/>
  <c r="D81" i="29"/>
  <c r="D80" i="29"/>
  <c r="D79" i="29"/>
  <c r="D73" i="29"/>
  <c r="D72" i="29"/>
  <c r="D71" i="29"/>
  <c r="D70" i="29"/>
  <c r="D69" i="29"/>
  <c r="D68" i="29"/>
  <c r="D67" i="29"/>
  <c r="D66" i="29"/>
  <c r="D65" i="29"/>
  <c r="D64" i="29"/>
  <c r="D63" i="29"/>
  <c r="D62" i="29"/>
  <c r="I137" i="22"/>
  <c r="H137" i="22"/>
  <c r="G137" i="22"/>
  <c r="F137" i="22"/>
  <c r="E137" i="22"/>
  <c r="I114" i="22"/>
  <c r="H114" i="22"/>
  <c r="G114" i="22"/>
  <c r="F114" i="22"/>
  <c r="E114" i="22"/>
  <c r="I159" i="30"/>
  <c r="H159" i="30"/>
  <c r="G159" i="30"/>
  <c r="F159" i="30"/>
  <c r="E159" i="30"/>
  <c r="I136" i="30"/>
  <c r="H136" i="30"/>
  <c r="G136" i="30"/>
  <c r="F136" i="30"/>
  <c r="E136" i="30"/>
  <c r="D104" i="30"/>
  <c r="D103" i="30"/>
  <c r="D102" i="30"/>
  <c r="D101" i="30"/>
  <c r="D100" i="30"/>
  <c r="D99" i="30"/>
  <c r="D98" i="30"/>
  <c r="D97" i="30"/>
  <c r="L56" i="30"/>
  <c r="L55" i="30"/>
  <c r="L54" i="30"/>
  <c r="L53" i="30"/>
  <c r="L52" i="30"/>
  <c r="L51" i="30"/>
  <c r="L50" i="30"/>
  <c r="D92" i="30"/>
  <c r="D91" i="30"/>
  <c r="D90" i="30"/>
  <c r="D89" i="30"/>
  <c r="D88" i="30"/>
  <c r="D87" i="30"/>
  <c r="D86" i="30"/>
  <c r="D85" i="30"/>
  <c r="D84" i="30"/>
  <c r="D83" i="30"/>
  <c r="D82" i="30"/>
  <c r="D81" i="30"/>
  <c r="D80" i="30"/>
  <c r="D79" i="30"/>
  <c r="D75" i="30"/>
  <c r="D74" i="30"/>
  <c r="D73" i="30"/>
  <c r="D72" i="30"/>
  <c r="D71" i="30"/>
  <c r="D70" i="30"/>
  <c r="D69" i="30"/>
  <c r="D68" i="30"/>
  <c r="D67" i="30"/>
  <c r="D66" i="30"/>
  <c r="D65" i="30"/>
  <c r="D64" i="30"/>
  <c r="D63" i="30"/>
  <c r="D62" i="30"/>
  <c r="L49" i="22"/>
  <c r="L50" i="22"/>
  <c r="L51" i="22"/>
  <c r="L52" i="22"/>
  <c r="L53" i="22"/>
  <c r="L54" i="22"/>
  <c r="L55" i="22"/>
  <c r="L56" i="22"/>
  <c r="L57" i="22"/>
  <c r="D250" i="22"/>
  <c r="D249" i="22"/>
  <c r="D248" i="22"/>
  <c r="D247" i="22"/>
  <c r="D246" i="22"/>
  <c r="D245" i="22"/>
  <c r="D84" i="22"/>
  <c r="D83" i="22"/>
  <c r="D82" i="22"/>
  <c r="D81" i="22"/>
  <c r="D80" i="22"/>
  <c r="D79" i="22"/>
  <c r="D75" i="22"/>
  <c r="D74" i="22"/>
  <c r="D73" i="22"/>
  <c r="D72" i="22"/>
  <c r="D71" i="22"/>
  <c r="D70" i="22"/>
  <c r="D69" i="22"/>
  <c r="D68" i="22"/>
  <c r="D67" i="22"/>
  <c r="D66" i="22"/>
  <c r="D65" i="22"/>
  <c r="D64" i="22"/>
  <c r="D63" i="22"/>
  <c r="D62" i="22"/>
  <c r="I175" i="38"/>
  <c r="H175" i="38"/>
  <c r="G175" i="38"/>
  <c r="F175" i="38"/>
  <c r="E175" i="38"/>
  <c r="H152" i="38"/>
  <c r="G152" i="38"/>
  <c r="I152" i="38"/>
  <c r="F152" i="38"/>
  <c r="E152" i="38"/>
  <c r="C430" i="38"/>
  <c r="C428" i="38"/>
  <c r="C426" i="38"/>
  <c r="C424" i="38"/>
  <c r="C151" i="38"/>
  <c r="BS523" i="38"/>
  <c r="BQ523" i="38"/>
  <c r="BQ472" i="38"/>
  <c r="BS420" i="38"/>
  <c r="BT420" i="38"/>
  <c r="BQ420" i="38"/>
  <c r="BV516" i="38"/>
  <c r="BV517" i="38"/>
  <c r="BV522" i="38"/>
  <c r="BV493" i="38"/>
  <c r="BV457" i="38"/>
  <c r="BV390" i="38"/>
  <c r="BV346" i="38"/>
  <c r="BV353" i="38"/>
  <c r="BV354" i="38"/>
  <c r="BV356" i="38"/>
  <c r="BV358" i="38"/>
  <c r="D92" i="22"/>
  <c r="D91" i="22"/>
  <c r="D90" i="22"/>
  <c r="D89" i="22"/>
  <c r="D88" i="22"/>
  <c r="D87" i="22"/>
  <c r="D86" i="22"/>
  <c r="D85" i="22"/>
  <c r="D253" i="22"/>
  <c r="D252" i="22"/>
  <c r="D251" i="22"/>
  <c r="D244" i="22"/>
  <c r="D93" i="22"/>
  <c r="D94" i="22"/>
  <c r="D78" i="22"/>
  <c r="D95" i="38"/>
  <c r="D120" i="38"/>
  <c r="D121" i="38"/>
  <c r="D123" i="38"/>
  <c r="L49" i="29"/>
  <c r="D306" i="29"/>
  <c r="D297" i="29"/>
  <c r="D74" i="29"/>
  <c r="D75" i="29"/>
  <c r="D78" i="29"/>
  <c r="D93" i="29"/>
  <c r="D94" i="29"/>
  <c r="D96" i="29"/>
  <c r="L49" i="30"/>
  <c r="D78" i="30"/>
  <c r="D93" i="30"/>
  <c r="D94" i="30"/>
  <c r="D96" i="30"/>
  <c r="H22" i="42"/>
  <c r="U12" i="22"/>
  <c r="O12" i="22"/>
  <c r="S12" i="22"/>
  <c r="Q12" i="22"/>
  <c r="W12" i="22"/>
  <c r="X271" i="22"/>
  <c r="W272" i="30"/>
  <c r="V148" i="29"/>
  <c r="R136" i="29"/>
  <c r="V145" i="30"/>
  <c r="R145" i="30"/>
  <c r="DW257" i="39"/>
  <c r="V165" i="29"/>
  <c r="T161" i="29"/>
  <c r="R125" i="22"/>
  <c r="V151" i="30"/>
  <c r="R141" i="22"/>
  <c r="DX431" i="39"/>
  <c r="T151" i="30"/>
  <c r="R155" i="30"/>
  <c r="V139" i="30"/>
  <c r="T147" i="30"/>
  <c r="R151" i="30"/>
  <c r="T139" i="30"/>
  <c r="T145" i="30"/>
  <c r="R141" i="29"/>
  <c r="V168" i="30"/>
  <c r="V137" i="30"/>
  <c r="R137" i="30"/>
  <c r="T149" i="30"/>
  <c r="T137" i="30"/>
  <c r="R149" i="30"/>
  <c r="T162" i="29"/>
  <c r="V162" i="29"/>
  <c r="DW431" i="39"/>
  <c r="T141" i="29"/>
  <c r="R133" i="29"/>
  <c r="T170" i="30"/>
  <c r="V141" i="29"/>
  <c r="R162" i="29"/>
  <c r="T131" i="22"/>
  <c r="DX230" i="39"/>
  <c r="DX436" i="39"/>
  <c r="DW230" i="39"/>
  <c r="DY609" i="39"/>
  <c r="DW436" i="39"/>
  <c r="V136" i="29"/>
  <c r="O273" i="30"/>
  <c r="DV455" i="39"/>
  <c r="S99" i="29"/>
  <c r="R161" i="29"/>
  <c r="T136" i="29"/>
  <c r="R148" i="29"/>
  <c r="BA278" i="38"/>
  <c r="BT278" i="38" s="1"/>
  <c r="V170" i="30"/>
  <c r="T133" i="29"/>
  <c r="V165" i="30"/>
  <c r="DV456" i="39"/>
  <c r="BN324" i="38"/>
  <c r="BU324" i="38" s="1"/>
  <c r="V149" i="30"/>
  <c r="BN312" i="38"/>
  <c r="BU312" i="38" s="1"/>
  <c r="DU456" i="39"/>
  <c r="T128" i="22"/>
  <c r="BL324" i="38"/>
  <c r="BT324" i="38" s="1"/>
  <c r="DU436" i="39"/>
  <c r="BL312" i="38"/>
  <c r="BT312" i="38" s="1"/>
  <c r="DX456" i="39"/>
  <c r="T116" i="22"/>
  <c r="BJ312" i="38"/>
  <c r="BS312" i="38"/>
  <c r="T148" i="29"/>
  <c r="DW469" i="39"/>
  <c r="DX252" i="39"/>
  <c r="T154" i="30"/>
  <c r="R154" i="30"/>
  <c r="R143" i="22"/>
  <c r="U265" i="29"/>
  <c r="O265" i="29"/>
  <c r="W265" i="29"/>
  <c r="V133" i="29"/>
  <c r="T165" i="29"/>
  <c r="R165" i="29"/>
  <c r="S265" i="29"/>
  <c r="R155" i="29"/>
  <c r="X244" i="29"/>
  <c r="T158" i="29"/>
  <c r="T155" i="29"/>
  <c r="X108" i="29"/>
  <c r="V161" i="29"/>
  <c r="X106" i="29"/>
  <c r="V155" i="29"/>
  <c r="T135" i="29"/>
  <c r="R149" i="29"/>
  <c r="R137" i="29"/>
  <c r="V149" i="29"/>
  <c r="T149" i="29"/>
  <c r="V137" i="29"/>
  <c r="T137" i="29"/>
  <c r="X107" i="29"/>
  <c r="V157" i="29"/>
  <c r="T157" i="29"/>
  <c r="X261" i="29"/>
  <c r="R157" i="29"/>
  <c r="V321" i="29"/>
  <c r="X321" i="29"/>
  <c r="R135" i="29"/>
  <c r="V158" i="29"/>
  <c r="V135" i="29"/>
  <c r="T212" i="29"/>
  <c r="X307" i="29"/>
  <c r="X105" i="29"/>
  <c r="V140" i="29"/>
  <c r="X211" i="29"/>
  <c r="R212" i="29"/>
  <c r="T140" i="29"/>
  <c r="R140" i="29"/>
  <c r="P212" i="29"/>
  <c r="X319" i="29"/>
  <c r="X109" i="29"/>
  <c r="R158" i="29"/>
  <c r="V147" i="30"/>
  <c r="R147" i="30"/>
  <c r="W273" i="30"/>
  <c r="T165" i="30"/>
  <c r="V142" i="30"/>
  <c r="T142" i="30"/>
  <c r="R142" i="30"/>
  <c r="V154" i="30"/>
  <c r="T146" i="30"/>
  <c r="R168" i="30"/>
  <c r="R162" i="30"/>
  <c r="V146" i="30"/>
  <c r="U273" i="30"/>
  <c r="T168" i="30"/>
  <c r="V218" i="30"/>
  <c r="V155" i="30"/>
  <c r="T155" i="30"/>
  <c r="R143" i="30"/>
  <c r="V143" i="30"/>
  <c r="T143" i="30"/>
  <c r="X293" i="30"/>
  <c r="X267" i="30"/>
  <c r="X108" i="30"/>
  <c r="X107" i="30"/>
  <c r="R170" i="30"/>
  <c r="O271" i="30"/>
  <c r="R165" i="30"/>
  <c r="X250" i="30"/>
  <c r="X205" i="30"/>
  <c r="X106" i="30"/>
  <c r="X105" i="30"/>
  <c r="T144" i="30"/>
  <c r="V144" i="30"/>
  <c r="X109" i="30"/>
  <c r="R144" i="30"/>
  <c r="R147" i="22"/>
  <c r="T130" i="22"/>
  <c r="T115" i="22"/>
  <c r="R132" i="22"/>
  <c r="X242" i="22"/>
  <c r="X109" i="22"/>
  <c r="X108" i="22"/>
  <c r="X107" i="22"/>
  <c r="X106" i="22"/>
  <c r="T120" i="22"/>
  <c r="DW242" i="39"/>
  <c r="DX393" i="39"/>
  <c r="DX381" i="39"/>
  <c r="DW393" i="39"/>
  <c r="DV242" i="39"/>
  <c r="DW381" i="39"/>
  <c r="DX242" i="39"/>
  <c r="DV393" i="39"/>
  <c r="DY601" i="39"/>
  <c r="DY589" i="39"/>
  <c r="DW487" i="39"/>
  <c r="DY585" i="39"/>
  <c r="DV487" i="39"/>
  <c r="DU421" i="39"/>
  <c r="DW421" i="39"/>
  <c r="DX421" i="39"/>
  <c r="DY593" i="39"/>
  <c r="DW468" i="39"/>
  <c r="DV468" i="39"/>
  <c r="DV396" i="39"/>
  <c r="DW513" i="39"/>
  <c r="DX396" i="39"/>
  <c r="DV232" i="39"/>
  <c r="DW244" i="39"/>
  <c r="DW232" i="39"/>
  <c r="DX244" i="39"/>
  <c r="DW526" i="39"/>
  <c r="DW474" i="39"/>
  <c r="DX310" i="39"/>
  <c r="DW493" i="39"/>
  <c r="DW501" i="39"/>
  <c r="DX532" i="39"/>
  <c r="DV513" i="39"/>
  <c r="DV501" i="39"/>
  <c r="DX513" i="39"/>
  <c r="DX501" i="39"/>
  <c r="DW532" i="39"/>
  <c r="DV257" i="39"/>
  <c r="BP568" i="39"/>
  <c r="DV139" i="39"/>
  <c r="U770" i="39"/>
  <c r="BB770" i="39"/>
  <c r="DX469" i="39"/>
  <c r="DV317" i="39"/>
  <c r="DV258" i="39"/>
  <c r="DV284" i="39"/>
  <c r="DX258" i="39"/>
  <c r="AQ770" i="39"/>
  <c r="DW284" i="39"/>
  <c r="AV770" i="39"/>
  <c r="O770" i="39"/>
  <c r="AK770" i="39"/>
  <c r="DX284" i="39"/>
  <c r="BN337" i="39"/>
  <c r="DX337" i="39"/>
  <c r="DW310" i="39"/>
  <c r="DX425" i="39"/>
  <c r="DV469" i="39"/>
  <c r="DU425" i="39"/>
  <c r="S770" i="39"/>
  <c r="DX486" i="39"/>
  <c r="DW258" i="39"/>
  <c r="AS770" i="39"/>
  <c r="AX770" i="39"/>
  <c r="BM770" i="39"/>
  <c r="Q770" i="39"/>
  <c r="DW391" i="39"/>
  <c r="DV306" i="39"/>
  <c r="CA744" i="39"/>
  <c r="DX298" i="39"/>
  <c r="DV486" i="39"/>
  <c r="DV305" i="39"/>
  <c r="DU244" i="39"/>
  <c r="DX391" i="39"/>
  <c r="DX521" i="39"/>
  <c r="DW514" i="39"/>
  <c r="DV532" i="39"/>
  <c r="DX239" i="39"/>
  <c r="DV410" i="39"/>
  <c r="DW479" i="39"/>
  <c r="DW317" i="39"/>
  <c r="DX232" i="39"/>
  <c r="DU239" i="39"/>
  <c r="DW506" i="39"/>
  <c r="DX410" i="39"/>
  <c r="DW279" i="39"/>
  <c r="DV479" i="39"/>
  <c r="DX318" i="39"/>
  <c r="DW306" i="39"/>
  <c r="DW410" i="39"/>
  <c r="DX479" i="39"/>
  <c r="DX317" i="39"/>
  <c r="DW305" i="39"/>
  <c r="DV514" i="39"/>
  <c r="DV239" i="39"/>
  <c r="DW464" i="39"/>
  <c r="DX514" i="39"/>
  <c r="DX278" i="39"/>
  <c r="DX464" i="39"/>
  <c r="DX270" i="39"/>
  <c r="DX306" i="39"/>
  <c r="DV390" i="39"/>
  <c r="DX305" i="39"/>
  <c r="DX506" i="39"/>
  <c r="DW521" i="39"/>
  <c r="DV318" i="39"/>
  <c r="BE764" i="39"/>
  <c r="DH764" i="39"/>
  <c r="DV268" i="39"/>
  <c r="DU422" i="39"/>
  <c r="X580" i="39"/>
  <c r="BN333" i="39"/>
  <c r="DX333" i="39"/>
  <c r="DW422" i="39"/>
  <c r="DU445" i="39"/>
  <c r="DX422" i="39"/>
  <c r="DW268" i="39"/>
  <c r="DW445" i="39"/>
  <c r="DX268" i="39"/>
  <c r="DX445" i="39"/>
  <c r="DX530" i="39"/>
  <c r="DU240" i="39"/>
  <c r="DX499" i="39"/>
  <c r="DW530" i="39"/>
  <c r="DW499" i="39"/>
  <c r="DV530" i="39"/>
  <c r="DT71" i="39"/>
  <c r="DX484" i="39"/>
  <c r="DW240" i="39"/>
  <c r="DV240" i="39"/>
  <c r="DW145" i="39"/>
  <c r="DW466" i="39"/>
  <c r="DY607" i="39"/>
  <c r="DY595" i="39"/>
  <c r="DY583" i="39"/>
  <c r="DV141" i="39"/>
  <c r="DX280" i="39"/>
  <c r="DV65" i="39"/>
  <c r="DV322" i="39"/>
  <c r="DX388" i="39"/>
  <c r="DW388" i="39"/>
  <c r="DW280" i="39"/>
  <c r="DX299" i="39"/>
  <c r="DV280" i="39"/>
  <c r="DX322" i="39"/>
  <c r="DV310" i="39"/>
  <c r="DU68" i="39"/>
  <c r="DV484" i="39"/>
  <c r="DW484" i="39"/>
  <c r="BN329" i="39"/>
  <c r="DX329" i="39"/>
  <c r="DW322" i="39"/>
  <c r="DV63" i="39"/>
  <c r="DV299" i="39"/>
  <c r="DV138" i="39"/>
  <c r="DW273" i="39"/>
  <c r="DV62" i="39"/>
  <c r="DV273" i="39"/>
  <c r="DW470" i="39"/>
  <c r="DT72" i="39"/>
  <c r="DV156" i="39"/>
  <c r="DS568" i="39"/>
  <c r="DU143" i="39"/>
  <c r="DX273" i="39"/>
  <c r="DW285" i="39"/>
  <c r="DW65" i="39"/>
  <c r="DX485" i="39"/>
  <c r="DX281" i="39"/>
  <c r="DV485" i="39"/>
  <c r="BL336" i="39"/>
  <c r="DW336" i="39"/>
  <c r="DW478" i="39"/>
  <c r="DV478" i="39"/>
  <c r="DV466" i="39"/>
  <c r="DT147" i="39"/>
  <c r="DS725" i="39"/>
  <c r="DW286" i="39"/>
  <c r="BL329" i="39"/>
  <c r="DW329" i="39"/>
  <c r="DW299" i="39"/>
  <c r="DY584" i="39"/>
  <c r="DX260" i="39"/>
  <c r="X778" i="39"/>
  <c r="DV412" i="39"/>
  <c r="DU435" i="39"/>
  <c r="BJ330" i="39"/>
  <c r="DV330" i="39"/>
  <c r="BJ329" i="39"/>
  <c r="DV329" i="39"/>
  <c r="DX412" i="39"/>
  <c r="DX72" i="39"/>
  <c r="DW141" i="39"/>
  <c r="CA568" i="39"/>
  <c r="DU66" i="39"/>
  <c r="CA580" i="39"/>
  <c r="DW68" i="39"/>
  <c r="DV72" i="39"/>
  <c r="DH63" i="39"/>
  <c r="DU455" i="39"/>
  <c r="DY592" i="39"/>
  <c r="DX172" i="39"/>
  <c r="DX398" i="39"/>
  <c r="CW74" i="39"/>
  <c r="CW62" i="39"/>
  <c r="DW147" i="39"/>
  <c r="DW71" i="39"/>
  <c r="DV71" i="39"/>
  <c r="DU141" i="39"/>
  <c r="DU65" i="39"/>
  <c r="X66" i="39"/>
  <c r="CA68" i="39"/>
  <c r="DU257" i="39"/>
  <c r="DW398" i="39"/>
  <c r="DX386" i="39"/>
  <c r="DV398" i="39"/>
  <c r="DW455" i="39"/>
  <c r="X568" i="39"/>
  <c r="DT328" i="39"/>
  <c r="DX63" i="39"/>
  <c r="DT351" i="39"/>
  <c r="DY604" i="39"/>
  <c r="DH60" i="39"/>
  <c r="DW253" i="39"/>
  <c r="DV253" i="39"/>
  <c r="DU234" i="39"/>
  <c r="DX234" i="39"/>
  <c r="DW234" i="39"/>
  <c r="DV234" i="39"/>
  <c r="DV451" i="39"/>
  <c r="DW451" i="39"/>
  <c r="DU451" i="39"/>
  <c r="DX451" i="39"/>
  <c r="DV440" i="39"/>
  <c r="DU440" i="39"/>
  <c r="DX440" i="39"/>
  <c r="DT418" i="39"/>
  <c r="DW312" i="39"/>
  <c r="DX312" i="39"/>
  <c r="DU508" i="39"/>
  <c r="DW508" i="39"/>
  <c r="DX508" i="39"/>
  <c r="DV508" i="39"/>
  <c r="AT60" i="39"/>
  <c r="DX375" i="39"/>
  <c r="DW440" i="39"/>
  <c r="DT180" i="39"/>
  <c r="DT365" i="39"/>
  <c r="DX345" i="39"/>
  <c r="DX344" i="39"/>
  <c r="DT172" i="39"/>
  <c r="BE60" i="39"/>
  <c r="CL60" i="39"/>
  <c r="DX223" i="39"/>
  <c r="DW223" i="39"/>
  <c r="DU223" i="39"/>
  <c r="DX204" i="39"/>
  <c r="DW204" i="39"/>
  <c r="DX192" i="39"/>
  <c r="DW192" i="39"/>
  <c r="DT406" i="39"/>
  <c r="DT398" i="39"/>
  <c r="DT386" i="39"/>
  <c r="CL65" i="39"/>
  <c r="BE73" i="39"/>
  <c r="BE61" i="39"/>
  <c r="DT484" i="39"/>
  <c r="DT476" i="39"/>
  <c r="DT464" i="39"/>
  <c r="DT68" i="39"/>
  <c r="DT371" i="39"/>
  <c r="CW60" i="39"/>
  <c r="DW344" i="39"/>
  <c r="X65" i="39"/>
  <c r="DW222" i="39"/>
  <c r="DX222" i="39"/>
  <c r="DX203" i="39"/>
  <c r="DW203" i="39"/>
  <c r="DX191" i="39"/>
  <c r="DW191" i="39"/>
  <c r="BE72" i="39"/>
  <c r="DH74" i="39"/>
  <c r="DH62" i="39"/>
  <c r="DS72" i="39"/>
  <c r="AT72" i="39"/>
  <c r="AG662" i="39"/>
  <c r="AE662" i="39"/>
  <c r="AC662" i="39"/>
  <c r="AA662" i="39"/>
  <c r="AG656" i="39"/>
  <c r="AE656" i="39"/>
  <c r="AC656" i="39"/>
  <c r="AA656" i="39"/>
  <c r="CA66" i="39"/>
  <c r="DX221" i="39"/>
  <c r="DW221" i="39"/>
  <c r="DV221" i="39"/>
  <c r="DX202" i="39"/>
  <c r="DW202" i="39"/>
  <c r="DV202" i="39"/>
  <c r="CL63" i="39"/>
  <c r="BE71" i="39"/>
  <c r="DH73" i="39"/>
  <c r="DH61" i="39"/>
  <c r="DS71" i="39"/>
  <c r="AT71" i="39"/>
  <c r="CW72" i="39"/>
  <c r="X63" i="39"/>
  <c r="CA65" i="39"/>
  <c r="DX220" i="39"/>
  <c r="DW220" i="39"/>
  <c r="DV220" i="39"/>
  <c r="DX201" i="39"/>
  <c r="DW201" i="39"/>
  <c r="CL74" i="39"/>
  <c r="CL62" i="39"/>
  <c r="BE70" i="39"/>
  <c r="DH72" i="39"/>
  <c r="DT334" i="39"/>
  <c r="DT314" i="39"/>
  <c r="DT509" i="39"/>
  <c r="CW71" i="39"/>
  <c r="AE661" i="39"/>
  <c r="AC661" i="39"/>
  <c r="AA661" i="39"/>
  <c r="AG661" i="39"/>
  <c r="AG655" i="39"/>
  <c r="AE655" i="39"/>
  <c r="AC655" i="39"/>
  <c r="DT168" i="39"/>
  <c r="DT156" i="39"/>
  <c r="X62" i="39"/>
  <c r="DT367" i="39"/>
  <c r="DT359" i="39"/>
  <c r="DT347" i="39"/>
  <c r="DX219" i="39"/>
  <c r="DW219" i="39"/>
  <c r="DV219" i="39"/>
  <c r="DX200" i="39"/>
  <c r="DW200" i="39"/>
  <c r="DU200" i="39"/>
  <c r="BE69" i="39"/>
  <c r="DH71" i="39"/>
  <c r="DT453" i="39"/>
  <c r="DT441" i="39"/>
  <c r="DT429" i="39"/>
  <c r="CA63" i="39"/>
  <c r="DX218" i="39"/>
  <c r="DW218" i="39"/>
  <c r="DV218" i="39"/>
  <c r="DX199" i="39"/>
  <c r="DW199" i="39"/>
  <c r="DV199" i="39"/>
  <c r="CL72" i="39"/>
  <c r="BE68" i="39"/>
  <c r="DH70" i="39"/>
  <c r="DS68" i="39"/>
  <c r="AT68" i="39"/>
  <c r="AG660" i="39"/>
  <c r="AE660" i="39"/>
  <c r="AC660" i="39"/>
  <c r="AA660" i="39"/>
  <c r="AC654" i="39"/>
  <c r="AA654" i="39"/>
  <c r="X72" i="39"/>
  <c r="CA62" i="39"/>
  <c r="DW217" i="39"/>
  <c r="DV217" i="39"/>
  <c r="DX217" i="39"/>
  <c r="DW210" i="39"/>
  <c r="DV210" i="39"/>
  <c r="DX210" i="39"/>
  <c r="DW198" i="39"/>
  <c r="DV198" i="39"/>
  <c r="DX198" i="39"/>
  <c r="CL71" i="39"/>
  <c r="BE67" i="39"/>
  <c r="CW68" i="39"/>
  <c r="X71" i="39"/>
  <c r="DX216" i="39"/>
  <c r="DW216" i="39"/>
  <c r="DV216" i="39"/>
  <c r="DX209" i="39"/>
  <c r="DW209" i="39"/>
  <c r="DX197" i="39"/>
  <c r="DW197" i="39"/>
  <c r="BE66" i="39"/>
  <c r="DH68" i="39"/>
  <c r="AT66" i="39"/>
  <c r="AA659" i="39"/>
  <c r="AH770" i="39"/>
  <c r="AF770" i="39"/>
  <c r="AD770" i="39"/>
  <c r="AB770" i="39"/>
  <c r="Z770" i="39"/>
  <c r="CA72" i="39"/>
  <c r="DX215" i="39"/>
  <c r="DW215" i="39"/>
  <c r="DX208" i="39"/>
  <c r="DV208" i="39"/>
  <c r="DX196" i="39"/>
  <c r="DW196" i="39"/>
  <c r="DV196" i="39"/>
  <c r="BE65" i="39"/>
  <c r="DH67" i="39"/>
  <c r="DT329" i="39"/>
  <c r="DT321" i="39"/>
  <c r="BP63" i="39"/>
  <c r="DT524" i="39"/>
  <c r="DT516" i="39"/>
  <c r="DT504" i="39"/>
  <c r="DS65" i="39"/>
  <c r="AT65" i="39"/>
  <c r="CW66" i="39"/>
  <c r="AS767" i="39"/>
  <c r="AF769" i="39"/>
  <c r="AD769" i="39"/>
  <c r="AB769" i="39"/>
  <c r="Z769" i="39"/>
  <c r="AH769" i="39"/>
  <c r="CA71" i="39"/>
  <c r="DX214" i="39"/>
  <c r="DX207" i="39"/>
  <c r="DV207" i="39"/>
  <c r="DX195" i="39"/>
  <c r="DW195" i="39"/>
  <c r="DV195" i="39"/>
  <c r="CL68" i="39"/>
  <c r="DT292" i="39"/>
  <c r="DT284" i="39"/>
  <c r="DT272" i="39"/>
  <c r="BE64" i="39"/>
  <c r="DT487" i="39"/>
  <c r="DT479" i="39"/>
  <c r="DT467" i="39"/>
  <c r="DH66" i="39"/>
  <c r="DT448" i="39"/>
  <c r="CW65" i="39"/>
  <c r="N658" i="39"/>
  <c r="AG658" i="39"/>
  <c r="AE658" i="39"/>
  <c r="AC658" i="39"/>
  <c r="AA658" i="39"/>
  <c r="AH768" i="39"/>
  <c r="AF768" i="39"/>
  <c r="AD768" i="39"/>
  <c r="AB768" i="39"/>
  <c r="Z768" i="39"/>
  <c r="X68" i="39"/>
  <c r="DX225" i="39"/>
  <c r="DW225" i="39"/>
  <c r="DX206" i="39"/>
  <c r="DW206" i="39"/>
  <c r="DV206" i="39"/>
  <c r="DX194" i="39"/>
  <c r="DW194" i="39"/>
  <c r="DV194" i="39"/>
  <c r="BE63" i="39"/>
  <c r="DH65" i="39"/>
  <c r="DT522" i="39"/>
  <c r="DS63" i="39"/>
  <c r="AT63" i="39"/>
  <c r="AB767" i="39"/>
  <c r="Z767" i="39"/>
  <c r="AD767" i="39"/>
  <c r="AH767" i="39"/>
  <c r="AF767" i="39"/>
  <c r="DX224" i="39"/>
  <c r="DW224" i="39"/>
  <c r="DV224" i="39"/>
  <c r="DX205" i="39"/>
  <c r="DW205" i="39"/>
  <c r="DU205" i="39"/>
  <c r="DX193" i="39"/>
  <c r="DW193" i="39"/>
  <c r="DU193" i="39"/>
  <c r="CL66" i="39"/>
  <c r="BE74" i="39"/>
  <c r="BE62" i="39"/>
  <c r="DT485" i="39"/>
  <c r="DH64" i="39"/>
  <c r="BP72" i="39"/>
  <c r="DS62" i="39"/>
  <c r="AT74" i="39"/>
  <c r="AT62" i="39"/>
  <c r="CW63" i="39"/>
  <c r="AG663" i="39"/>
  <c r="AE663" i="39"/>
  <c r="AC663" i="39"/>
  <c r="AA663" i="39"/>
  <c r="AG657" i="39"/>
  <c r="AE657" i="39"/>
  <c r="AC657" i="39"/>
  <c r="AA657" i="39"/>
  <c r="DY597" i="39"/>
  <c r="DY608" i="39"/>
  <c r="X142" i="39"/>
  <c r="CA144" i="39"/>
  <c r="CL138" i="39"/>
  <c r="BP144" i="39"/>
  <c r="BE146" i="39"/>
  <c r="DX143" i="39"/>
  <c r="AT146" i="39"/>
  <c r="CW147" i="39"/>
  <c r="X141" i="39"/>
  <c r="CA143" i="39"/>
  <c r="BE145" i="39"/>
  <c r="DH147" i="39"/>
  <c r="DX142" i="39"/>
  <c r="BP143" i="39"/>
  <c r="DS145" i="39"/>
  <c r="AT145" i="39"/>
  <c r="CW146" i="39"/>
  <c r="CA142" i="39"/>
  <c r="BE144" i="39"/>
  <c r="DH146" i="39"/>
  <c r="DX141" i="39"/>
  <c r="BP142" i="39"/>
  <c r="DS144" i="39"/>
  <c r="AT144" i="39"/>
  <c r="CW145" i="39"/>
  <c r="X139" i="39"/>
  <c r="CA141" i="39"/>
  <c r="CL147" i="39"/>
  <c r="BE143" i="39"/>
  <c r="DH145" i="39"/>
  <c r="BP141" i="39"/>
  <c r="DS143" i="39"/>
  <c r="AT143" i="39"/>
  <c r="CW144" i="39"/>
  <c r="X138" i="39"/>
  <c r="CL146" i="39"/>
  <c r="BE142" i="39"/>
  <c r="DH144" i="39"/>
  <c r="DX139" i="39"/>
  <c r="DS142" i="39"/>
  <c r="AT142" i="39"/>
  <c r="CW143" i="39"/>
  <c r="CA139" i="39"/>
  <c r="CL145" i="39"/>
  <c r="BE141" i="39"/>
  <c r="DH143" i="39"/>
  <c r="DX138" i="39"/>
  <c r="BP139" i="39"/>
  <c r="DS141" i="39"/>
  <c r="AT141" i="39"/>
  <c r="CW142" i="39"/>
  <c r="CA138" i="39"/>
  <c r="CL144" i="39"/>
  <c r="BE140" i="39"/>
  <c r="DH142" i="39"/>
  <c r="BP138" i="39"/>
  <c r="CW141" i="39"/>
  <c r="X147" i="39"/>
  <c r="CL143" i="39"/>
  <c r="BE139" i="39"/>
  <c r="DH141" i="39"/>
  <c r="DS139" i="39"/>
  <c r="AT139" i="39"/>
  <c r="CL142" i="39"/>
  <c r="BE138" i="39"/>
  <c r="DX147" i="39"/>
  <c r="DS138" i="39"/>
  <c r="AT138" i="39"/>
  <c r="CW139" i="39"/>
  <c r="X145" i="39"/>
  <c r="CA147" i="39"/>
  <c r="CL141" i="39"/>
  <c r="DH139" i="39"/>
  <c r="BP147" i="39"/>
  <c r="CW138" i="39"/>
  <c r="X144" i="39"/>
  <c r="DH138" i="39"/>
  <c r="DX145" i="39"/>
  <c r="X143" i="39"/>
  <c r="CA145" i="39"/>
  <c r="CL139" i="39"/>
  <c r="BE147" i="39"/>
  <c r="DX144" i="39"/>
  <c r="BP145" i="39"/>
  <c r="DS147" i="39"/>
  <c r="AT147" i="39"/>
  <c r="DY749" i="39"/>
  <c r="Q769" i="39"/>
  <c r="DY594" i="39"/>
  <c r="AO767" i="39"/>
  <c r="DY721" i="39"/>
  <c r="AQ769" i="39"/>
  <c r="DY752" i="39"/>
  <c r="DY761" i="39"/>
  <c r="BG767" i="39"/>
  <c r="DV435" i="39"/>
  <c r="DW435" i="39"/>
  <c r="BN330" i="39"/>
  <c r="DX330" i="39"/>
  <c r="DW507" i="39"/>
  <c r="DW425" i="39"/>
  <c r="DX389" i="39"/>
  <c r="BL330" i="39"/>
  <c r="DW330" i="39"/>
  <c r="DW311" i="39"/>
  <c r="DW294" i="39"/>
  <c r="DX526" i="39"/>
  <c r="DX493" i="39"/>
  <c r="DX437" i="39"/>
  <c r="DW260" i="39"/>
  <c r="DW389" i="39"/>
  <c r="DW278" i="39"/>
  <c r="DV437" i="39"/>
  <c r="DW408" i="39"/>
  <c r="DX474" i="39"/>
  <c r="DV294" i="39"/>
  <c r="DX311" i="39"/>
  <c r="DX507" i="39"/>
  <c r="DX435" i="39"/>
  <c r="CL725" i="39"/>
  <c r="DX371" i="39"/>
  <c r="U767" i="39"/>
  <c r="DH778" i="39"/>
  <c r="DW348" i="39"/>
  <c r="Q767" i="39"/>
  <c r="BD767" i="39"/>
  <c r="BP725" i="39"/>
  <c r="AI568" i="39"/>
  <c r="AI744" i="39"/>
  <c r="DY610" i="39"/>
  <c r="DY598" i="39"/>
  <c r="DY586" i="39"/>
  <c r="DX162" i="39"/>
  <c r="DW63" i="39"/>
  <c r="W767" i="39"/>
  <c r="S767" i="39"/>
  <c r="AQ767" i="39"/>
  <c r="DX360" i="39"/>
  <c r="BB767" i="39"/>
  <c r="DU72" i="39"/>
  <c r="DU63" i="39"/>
  <c r="DT66" i="39"/>
  <c r="DW62" i="39"/>
  <c r="DV68" i="39"/>
  <c r="CW568" i="39"/>
  <c r="DY715" i="39"/>
  <c r="DY718" i="39"/>
  <c r="DU463" i="39"/>
  <c r="DU500" i="39"/>
  <c r="DX165" i="39"/>
  <c r="DX500" i="39"/>
  <c r="S768" i="39"/>
  <c r="DU62" i="39"/>
  <c r="DT65" i="39"/>
  <c r="DX531" i="39"/>
  <c r="DX463" i="39"/>
  <c r="DW463" i="39"/>
  <c r="DW500" i="39"/>
  <c r="DV531" i="39"/>
  <c r="DT63" i="39"/>
  <c r="DV186" i="39"/>
  <c r="DX279" i="39"/>
  <c r="DV298" i="39"/>
  <c r="DV512" i="39"/>
  <c r="AQ768" i="39"/>
  <c r="DU71" i="39"/>
  <c r="DU279" i="39"/>
  <c r="DV279" i="39"/>
  <c r="DW531" i="39"/>
  <c r="U768" i="39"/>
  <c r="DX512" i="39"/>
  <c r="BL335" i="39"/>
  <c r="DW335" i="39"/>
  <c r="DV500" i="39"/>
  <c r="DX418" i="39"/>
  <c r="DW298" i="39"/>
  <c r="BN335" i="39"/>
  <c r="DX335" i="39"/>
  <c r="DV463" i="39"/>
  <c r="BJ335" i="39"/>
  <c r="DV335" i="39"/>
  <c r="Q768" i="39"/>
  <c r="BE744" i="39"/>
  <c r="DW512" i="39"/>
  <c r="DW418" i="39"/>
  <c r="DX361" i="39"/>
  <c r="DX347" i="39"/>
  <c r="DW347" i="39"/>
  <c r="DV157" i="39"/>
  <c r="DX366" i="39"/>
  <c r="DV361" i="39"/>
  <c r="CL613" i="39"/>
  <c r="AT744" i="39"/>
  <c r="DV345" i="39"/>
  <c r="BP778" i="39"/>
  <c r="DS764" i="39"/>
  <c r="BP744" i="39"/>
  <c r="DH744" i="39"/>
  <c r="DX180" i="39"/>
  <c r="DW375" i="39"/>
  <c r="DV172" i="39"/>
  <c r="DT62" i="39"/>
  <c r="BE778" i="39"/>
  <c r="AI613" i="39"/>
  <c r="DX160" i="39"/>
  <c r="DX353" i="39"/>
  <c r="DW371" i="39"/>
  <c r="AI725" i="39"/>
  <c r="AT764" i="39"/>
  <c r="DW186" i="39"/>
  <c r="DX348" i="39"/>
  <c r="DW356" i="39"/>
  <c r="DX414" i="39"/>
  <c r="AM769" i="39"/>
  <c r="DS744" i="39"/>
  <c r="CA778" i="39"/>
  <c r="DS778" i="39"/>
  <c r="AZ769" i="39"/>
  <c r="BI769" i="39"/>
  <c r="DH725" i="39"/>
  <c r="DY548" i="39"/>
  <c r="DX158" i="39"/>
  <c r="DX394" i="39"/>
  <c r="DW396" i="39"/>
  <c r="AI778" i="39"/>
  <c r="AI764" i="39"/>
  <c r="BM769" i="39"/>
  <c r="CL764" i="39"/>
  <c r="CL744" i="39"/>
  <c r="CW725" i="39"/>
  <c r="CW778" i="39"/>
  <c r="CW744" i="39"/>
  <c r="X764" i="39"/>
  <c r="X725" i="39"/>
  <c r="AO769" i="39"/>
  <c r="AV769" i="39"/>
  <c r="CA690" i="39"/>
  <c r="DY724" i="39"/>
  <c r="X690" i="39"/>
  <c r="DX369" i="39"/>
  <c r="DX356" i="39"/>
  <c r="DV373" i="39"/>
  <c r="DX383" i="39"/>
  <c r="DW382" i="39"/>
  <c r="DV388" i="39"/>
  <c r="AK769" i="39"/>
  <c r="DW158" i="39"/>
  <c r="DW360" i="39"/>
  <c r="DV369" i="39"/>
  <c r="DV383" i="39"/>
  <c r="DT239" i="39"/>
  <c r="DV491" i="39"/>
  <c r="DW491" i="39"/>
  <c r="DX491" i="39"/>
  <c r="DX472" i="39"/>
  <c r="DV472" i="39"/>
  <c r="DW472" i="39"/>
  <c r="DW524" i="39"/>
  <c r="DX524" i="39"/>
  <c r="DY699" i="39"/>
  <c r="BH339" i="39"/>
  <c r="BL339" i="39"/>
  <c r="DW339" i="39"/>
  <c r="BN339" i="39"/>
  <c r="DX339" i="39"/>
  <c r="DY606" i="39"/>
  <c r="DU232" i="39"/>
  <c r="DU330" i="39"/>
  <c r="DV252" i="39"/>
  <c r="DV233" i="39"/>
  <c r="DV449" i="39"/>
  <c r="DW449" i="39"/>
  <c r="DX449" i="39"/>
  <c r="DV438" i="39"/>
  <c r="DX438" i="39"/>
  <c r="DW438" i="39"/>
  <c r="DW426" i="39"/>
  <c r="DV426" i="39"/>
  <c r="DU404" i="39"/>
  <c r="DX404" i="39"/>
  <c r="DW404" i="39"/>
  <c r="DU397" i="39"/>
  <c r="DV397" i="39"/>
  <c r="DW397" i="39"/>
  <c r="DX397" i="39"/>
  <c r="DW385" i="39"/>
  <c r="DV385" i="39"/>
  <c r="DX385" i="39"/>
  <c r="DY705" i="39"/>
  <c r="DY565" i="39"/>
  <c r="DW72" i="39"/>
  <c r="CL690" i="39"/>
  <c r="AI690" i="39"/>
  <c r="DW394" i="39"/>
  <c r="DV395" i="39"/>
  <c r="DY693" i="39"/>
  <c r="DY680" i="39"/>
  <c r="DX407" i="39"/>
  <c r="X744" i="39"/>
  <c r="G21" i="42"/>
  <c r="DY560" i="39"/>
  <c r="DH568" i="39"/>
  <c r="BE568" i="39"/>
  <c r="DY732" i="39"/>
  <c r="CW613" i="39"/>
  <c r="AT613" i="39"/>
  <c r="BE725" i="39"/>
  <c r="CA764" i="39"/>
  <c r="DY605" i="39"/>
  <c r="DY603" i="39"/>
  <c r="DY591" i="39"/>
  <c r="BH332" i="39"/>
  <c r="BN332" i="39"/>
  <c r="DX332" i="39"/>
  <c r="BL332" i="39"/>
  <c r="DW332" i="39"/>
  <c r="DV314" i="39"/>
  <c r="DV432" i="39"/>
  <c r="DW432" i="39"/>
  <c r="DX432" i="39"/>
  <c r="DW420" i="39"/>
  <c r="DV420" i="39"/>
  <c r="DX420" i="39"/>
  <c r="DV295" i="39"/>
  <c r="DW295" i="39"/>
  <c r="DW238" i="39"/>
  <c r="AT725" i="39"/>
  <c r="CA725" i="39"/>
  <c r="DW256" i="39"/>
  <c r="DX256" i="39"/>
  <c r="DV256" i="39"/>
  <c r="CL580" i="39"/>
  <c r="DU170" i="39"/>
  <c r="DV170" i="39"/>
  <c r="DU370" i="39"/>
  <c r="DV370" i="39"/>
  <c r="DX370" i="39"/>
  <c r="DY557" i="39"/>
  <c r="DY545" i="39"/>
  <c r="DU411" i="39"/>
  <c r="DX411" i="39"/>
  <c r="DW411" i="39"/>
  <c r="DW380" i="39"/>
  <c r="DX380" i="39"/>
  <c r="DV380" i="39"/>
  <c r="BJ332" i="39"/>
  <c r="DV332" i="39"/>
  <c r="DV764" i="39"/>
  <c r="DW162" i="39"/>
  <c r="DX390" i="39"/>
  <c r="DY741" i="39"/>
  <c r="DY729" i="39"/>
  <c r="CW580" i="39"/>
  <c r="DW157" i="39"/>
  <c r="DX300" i="39"/>
  <c r="DX275" i="39"/>
  <c r="DV418" i="39"/>
  <c r="DY544" i="39"/>
  <c r="DY683" i="39"/>
  <c r="CA613" i="39"/>
  <c r="DW248" i="39"/>
  <c r="DY575" i="39"/>
  <c r="DY578" i="39"/>
  <c r="DH613" i="39"/>
  <c r="DV382" i="39"/>
  <c r="DX471" i="39"/>
  <c r="BE580" i="39"/>
  <c r="DX384" i="39"/>
  <c r="DW384" i="39"/>
  <c r="DX157" i="39"/>
  <c r="DX349" i="39"/>
  <c r="DX408" i="39"/>
  <c r="DY671" i="39"/>
  <c r="BP613" i="39"/>
  <c r="DX236" i="39"/>
  <c r="DY659" i="39"/>
  <c r="DY656" i="39"/>
  <c r="C21" i="42"/>
  <c r="DX324" i="39"/>
  <c r="DV254" i="39"/>
  <c r="DW349" i="39"/>
  <c r="DW236" i="39"/>
  <c r="DY668" i="39"/>
  <c r="DS613" i="39"/>
  <c r="AT690" i="39"/>
  <c r="BE690" i="39"/>
  <c r="BP690" i="39"/>
  <c r="CW690" i="39"/>
  <c r="DH690" i="39"/>
  <c r="DS690" i="39"/>
  <c r="DW395" i="39"/>
  <c r="DX254" i="39"/>
  <c r="BN318" i="38"/>
  <c r="BU318" i="38" s="1"/>
  <c r="BL318" i="38"/>
  <c r="BT318" i="38" s="1"/>
  <c r="BJ318" i="38"/>
  <c r="BS318" i="38" s="1"/>
  <c r="BS145" i="38"/>
  <c r="BC277" i="38"/>
  <c r="BU277" i="38" s="1"/>
  <c r="BA277" i="38"/>
  <c r="BT277" i="38" s="1"/>
  <c r="AY277" i="38"/>
  <c r="BS277" i="38" s="1"/>
  <c r="BS138" i="38"/>
  <c r="BR142" i="38"/>
  <c r="BC292" i="38"/>
  <c r="BU292" i="38" s="1"/>
  <c r="AS527" i="38"/>
  <c r="AY273" i="38"/>
  <c r="BS273" i="38" s="1"/>
  <c r="AO527" i="38"/>
  <c r="BS147" i="38"/>
  <c r="BR138" i="38"/>
  <c r="AY294" i="38"/>
  <c r="BS294" i="38"/>
  <c r="AT60" i="38"/>
  <c r="AY278" i="38"/>
  <c r="BS278" i="38"/>
  <c r="BS143" i="38"/>
  <c r="BQ138" i="38"/>
  <c r="BA294" i="38"/>
  <c r="BT294" i="38" s="1"/>
  <c r="BL307" i="38"/>
  <c r="BT307" i="38" s="1"/>
  <c r="BR69" i="38"/>
  <c r="BS139" i="38"/>
  <c r="BJ388" i="38"/>
  <c r="T176" i="38"/>
  <c r="BT176" i="38" s="1"/>
  <c r="BJ308" i="38"/>
  <c r="BS308" i="38" s="1"/>
  <c r="BQ64" i="38"/>
  <c r="BA267" i="38"/>
  <c r="BT267" i="38" s="1"/>
  <c r="BQ143" i="38"/>
  <c r="BJ309" i="38"/>
  <c r="BS309" i="38" s="1"/>
  <c r="BQ144" i="38"/>
  <c r="BS142" i="38"/>
  <c r="BR146" i="38"/>
  <c r="V185" i="38"/>
  <c r="BU185" i="38" s="1"/>
  <c r="BN316" i="38"/>
  <c r="BU316" i="38" s="1"/>
  <c r="AQ527" i="38"/>
  <c r="X420" i="38"/>
  <c r="BN335" i="38"/>
  <c r="BU335" i="38" s="1"/>
  <c r="BL335" i="38"/>
  <c r="BT335" i="38" s="1"/>
  <c r="BB527" i="38"/>
  <c r="AP240" i="38"/>
  <c r="BT240" i="38"/>
  <c r="BM527" i="38"/>
  <c r="BS146" i="38"/>
  <c r="BS70" i="38"/>
  <c r="BQ139" i="38"/>
  <c r="AT146" i="38"/>
  <c r="AT70" i="38"/>
  <c r="AT145" i="38"/>
  <c r="AT69" i="38"/>
  <c r="BE142" i="38"/>
  <c r="BE141" i="38"/>
  <c r="AT503" i="38"/>
  <c r="BT139" i="38"/>
  <c r="BQ293" i="38"/>
  <c r="BQ285" i="38"/>
  <c r="BQ273" i="38"/>
  <c r="BP143" i="38"/>
  <c r="BR140" i="38"/>
  <c r="BR64" i="38"/>
  <c r="AT144" i="38"/>
  <c r="BT138" i="38"/>
  <c r="BQ284" i="38"/>
  <c r="BQ272" i="38"/>
  <c r="BE140" i="38"/>
  <c r="BE64" i="38"/>
  <c r="BQ332" i="38"/>
  <c r="BQ324" i="38"/>
  <c r="BQ312" i="38"/>
  <c r="BP142" i="38"/>
  <c r="BQ294" i="38"/>
  <c r="BQ290" i="38"/>
  <c r="BQ328" i="38"/>
  <c r="BQ252" i="38"/>
  <c r="T159" i="38"/>
  <c r="BT159" i="38" s="1"/>
  <c r="BR139" i="38"/>
  <c r="BQ257" i="38"/>
  <c r="BQ237" i="38"/>
  <c r="AT143" i="38"/>
  <c r="AT67" i="38"/>
  <c r="BQ291" i="38"/>
  <c r="BQ283" i="38"/>
  <c r="BQ271" i="38"/>
  <c r="BE139" i="38"/>
  <c r="BU139" i="38"/>
  <c r="BP141" i="38"/>
  <c r="BQ305" i="38"/>
  <c r="BE60" i="38"/>
  <c r="BQ256" i="38"/>
  <c r="BQ248" i="38"/>
  <c r="BQ236" i="38"/>
  <c r="AT142" i="38"/>
  <c r="BQ270" i="38"/>
  <c r="BE138" i="38"/>
  <c r="BU138" i="38"/>
  <c r="BQ330" i="38"/>
  <c r="BQ322" i="38"/>
  <c r="BQ310" i="38"/>
  <c r="BP140" i="38"/>
  <c r="BP144" i="38"/>
  <c r="BQ255" i="38"/>
  <c r="BQ247" i="38"/>
  <c r="BQ235" i="38"/>
  <c r="AT141" i="38"/>
  <c r="BT147" i="38"/>
  <c r="BP139" i="38"/>
  <c r="BQ313" i="38"/>
  <c r="AT140" i="38"/>
  <c r="AT64" i="38"/>
  <c r="BC282" i="38"/>
  <c r="BU282" i="38" s="1"/>
  <c r="BT146" i="38"/>
  <c r="BQ308" i="38"/>
  <c r="BP138" i="38"/>
  <c r="BQ253" i="38"/>
  <c r="BQ245" i="38"/>
  <c r="BQ233" i="38"/>
  <c r="AT139" i="38"/>
  <c r="BQ299" i="38"/>
  <c r="BQ279" i="38"/>
  <c r="BE147" i="38"/>
  <c r="BU147" i="38"/>
  <c r="BQ314" i="38"/>
  <c r="BQ240" i="38"/>
  <c r="BT67" i="38"/>
  <c r="AT138" i="38"/>
  <c r="BT144" i="38"/>
  <c r="BE146" i="38"/>
  <c r="BE70" i="38"/>
  <c r="BQ338" i="38"/>
  <c r="BQ306" i="38"/>
  <c r="BQ274" i="38"/>
  <c r="BT143" i="38"/>
  <c r="BE145" i="38"/>
  <c r="BP147" i="38"/>
  <c r="BQ334" i="38"/>
  <c r="BQ239" i="38"/>
  <c r="BQ260" i="38"/>
  <c r="BQ146" i="38"/>
  <c r="BQ70" i="38"/>
  <c r="AT72" i="38"/>
  <c r="BC296" i="38"/>
  <c r="BU296" i="38" s="1"/>
  <c r="BE144" i="38"/>
  <c r="BU144" i="38"/>
  <c r="BQ336" i="38"/>
  <c r="BQ316" i="38"/>
  <c r="BP146" i="38"/>
  <c r="BQ333" i="38"/>
  <c r="BS64" i="38"/>
  <c r="BQ145" i="38"/>
  <c r="BQ69" i="38"/>
  <c r="BQ261" i="38"/>
  <c r="AT147" i="38"/>
  <c r="BQ295" i="38"/>
  <c r="BQ275" i="38"/>
  <c r="BE143" i="38"/>
  <c r="BE67" i="38"/>
  <c r="BU143" i="38"/>
  <c r="BP145" i="38"/>
  <c r="BP420" i="38"/>
  <c r="X72" i="38"/>
  <c r="BQ185" i="38"/>
  <c r="X147" i="38"/>
  <c r="BN309" i="38"/>
  <c r="BU309" i="38" s="1"/>
  <c r="X146" i="38"/>
  <c r="X70" i="38"/>
  <c r="X145" i="38"/>
  <c r="X69" i="38"/>
  <c r="T163" i="38"/>
  <c r="BT163" i="38" s="1"/>
  <c r="BQ162" i="38"/>
  <c r="X144" i="38"/>
  <c r="BL309" i="38"/>
  <c r="BT309" i="38" s="1"/>
  <c r="BQ181" i="38"/>
  <c r="BQ161" i="38"/>
  <c r="X143" i="38"/>
  <c r="X67" i="38"/>
  <c r="BQ186" i="38"/>
  <c r="X142" i="38"/>
  <c r="X66" i="38"/>
  <c r="X141" i="38"/>
  <c r="BQ178" i="38"/>
  <c r="BQ158" i="38"/>
  <c r="X140" i="38"/>
  <c r="X64" i="38"/>
  <c r="BQ166" i="38"/>
  <c r="X139" i="38"/>
  <c r="BQ168" i="38"/>
  <c r="BQ156" i="38"/>
  <c r="X138" i="38"/>
  <c r="BQ154" i="38"/>
  <c r="BQ187" i="38"/>
  <c r="BQ167" i="38"/>
  <c r="BQ155" i="38"/>
  <c r="X61" i="38"/>
  <c r="BJ335" i="38"/>
  <c r="BS335" i="38" s="1"/>
  <c r="BN323" i="38"/>
  <c r="BU323" i="38" s="1"/>
  <c r="V158" i="38"/>
  <c r="BU158" i="38" s="1"/>
  <c r="AT537" i="38"/>
  <c r="BJ323" i="38"/>
  <c r="BS323" i="38" s="1"/>
  <c r="BL323" i="38"/>
  <c r="BT323" i="38" s="1"/>
  <c r="T153" i="38"/>
  <c r="BT153" i="38" s="1"/>
  <c r="BA270" i="38"/>
  <c r="BT270" i="38" s="1"/>
  <c r="AT420" i="38"/>
  <c r="AR230" i="38"/>
  <c r="BU230" i="38" s="1"/>
  <c r="V171" i="38"/>
  <c r="BU171" i="38" s="1"/>
  <c r="AP242" i="38"/>
  <c r="BT242" i="38" s="1"/>
  <c r="AR242" i="38"/>
  <c r="BU242" i="38" s="1"/>
  <c r="AR233" i="38"/>
  <c r="BU233" i="38" s="1"/>
  <c r="AN233" i="38"/>
  <c r="BS233" i="38" s="1"/>
  <c r="BV475" i="38"/>
  <c r="O527" i="38"/>
  <c r="S527" i="38"/>
  <c r="AZ527" i="38"/>
  <c r="W527" i="38"/>
  <c r="Q527" i="38"/>
  <c r="BI527" i="38"/>
  <c r="BN307" i="38"/>
  <c r="BU307" i="38" s="1"/>
  <c r="AR245" i="38"/>
  <c r="BU245" i="38" s="1"/>
  <c r="AP233" i="38"/>
  <c r="BT233" i="38" s="1"/>
  <c r="U527" i="38"/>
  <c r="AR252" i="38"/>
  <c r="BU252" i="38" s="1"/>
  <c r="BE420" i="38"/>
  <c r="AA214" i="38"/>
  <c r="AC214" i="38"/>
  <c r="BS214" i="38" s="1"/>
  <c r="AE214" i="38"/>
  <c r="BT214" i="38" s="1"/>
  <c r="AG214" i="38"/>
  <c r="BU214" i="38" s="1"/>
  <c r="AA207" i="38"/>
  <c r="AG207" i="38"/>
  <c r="BU207" i="38" s="1"/>
  <c r="AE207" i="38"/>
  <c r="BT207" i="38" s="1"/>
  <c r="AC207" i="38"/>
  <c r="BS207" i="38" s="1"/>
  <c r="AA195" i="38"/>
  <c r="AC195" i="38"/>
  <c r="BS195" i="38"/>
  <c r="AG195" i="38"/>
  <c r="BU195" i="38"/>
  <c r="AE195" i="38"/>
  <c r="BT195" i="38" s="1"/>
  <c r="BV195" i="38" s="1"/>
  <c r="Z123" i="38"/>
  <c r="AD123" i="38"/>
  <c r="AH123" i="38"/>
  <c r="AB123" i="38"/>
  <c r="O97" i="38"/>
  <c r="AH97" i="38"/>
  <c r="O78" i="38"/>
  <c r="AH78" i="38"/>
  <c r="AA225" i="38"/>
  <c r="BR225" i="38" s="1"/>
  <c r="AG206" i="38"/>
  <c r="BU206" i="38" s="1"/>
  <c r="AA206" i="38"/>
  <c r="AC206" i="38"/>
  <c r="BS206" i="38" s="1"/>
  <c r="AE206" i="38"/>
  <c r="BT206" i="38" s="1"/>
  <c r="AG194" i="38"/>
  <c r="BU194" i="38" s="1"/>
  <c r="AA194" i="38"/>
  <c r="AC194" i="38"/>
  <c r="BS194" i="38" s="1"/>
  <c r="BV194" i="38" s="1"/>
  <c r="AE194" i="38"/>
  <c r="BT194" i="38" s="1"/>
  <c r="AF96" i="38"/>
  <c r="AB96" i="38"/>
  <c r="AG224" i="38"/>
  <c r="BU224" i="38" s="1"/>
  <c r="AA224" i="38"/>
  <c r="AC224" i="38"/>
  <c r="BS224" i="38"/>
  <c r="AE224" i="38"/>
  <c r="AC205" i="38"/>
  <c r="BS205" i="38" s="1"/>
  <c r="BV205" i="38" s="1"/>
  <c r="AE205" i="38"/>
  <c r="BT205" i="38" s="1"/>
  <c r="AG205" i="38"/>
  <c r="BU205" i="38" s="1"/>
  <c r="AA205" i="38"/>
  <c r="AC193" i="38"/>
  <c r="AE193" i="38"/>
  <c r="BT193" i="38" s="1"/>
  <c r="BV193" i="38" s="1"/>
  <c r="AG193" i="38"/>
  <c r="AA193" i="38"/>
  <c r="AE447" i="38"/>
  <c r="AA447" i="38"/>
  <c r="AC223" i="38"/>
  <c r="BS223" i="38" s="1"/>
  <c r="AC204" i="38"/>
  <c r="AE204" i="38"/>
  <c r="BT204" i="38" s="1"/>
  <c r="AG204" i="38"/>
  <c r="BU204" i="38" s="1"/>
  <c r="AA204" i="38"/>
  <c r="BR204" i="38" s="1"/>
  <c r="AC192" i="38"/>
  <c r="BS192" i="38" s="1"/>
  <c r="BV192" i="38" s="1"/>
  <c r="AE192" i="38"/>
  <c r="BT192" i="38" s="1"/>
  <c r="AG192" i="38"/>
  <c r="BU192" i="38" s="1"/>
  <c r="AA192" i="38"/>
  <c r="Z132" i="38"/>
  <c r="AD132" i="38"/>
  <c r="AF132" i="38"/>
  <c r="AB132" i="38"/>
  <c r="AH132" i="38"/>
  <c r="AF529" i="38"/>
  <c r="AH529" i="38"/>
  <c r="Z529" i="38"/>
  <c r="AB529" i="38"/>
  <c r="AD529" i="38"/>
  <c r="AC222" i="38"/>
  <c r="AE222" i="38"/>
  <c r="BT222" i="38"/>
  <c r="AG222" i="38"/>
  <c r="BU222" i="38"/>
  <c r="AA222" i="38"/>
  <c r="AA203" i="38"/>
  <c r="AC203" i="38"/>
  <c r="BS203" i="38" s="1"/>
  <c r="BV203" i="38" s="1"/>
  <c r="AE203" i="38"/>
  <c r="BT203" i="38" s="1"/>
  <c r="AG203" i="38"/>
  <c r="BU203" i="38" s="1"/>
  <c r="AA191" i="38"/>
  <c r="AC191" i="38"/>
  <c r="BS191" i="38" s="1"/>
  <c r="AE191" i="38"/>
  <c r="BT191" i="38" s="1"/>
  <c r="AG191" i="38"/>
  <c r="BU191" i="38" s="1"/>
  <c r="BE523" i="38"/>
  <c r="BP503" i="38"/>
  <c r="AA452" i="38"/>
  <c r="AC452" i="38"/>
  <c r="AE452" i="38"/>
  <c r="AG452" i="38"/>
  <c r="BD528" i="38"/>
  <c r="Z528" i="38"/>
  <c r="AD528" i="38"/>
  <c r="AB528" i="38"/>
  <c r="AF528" i="38"/>
  <c r="AH528" i="38"/>
  <c r="AC221" i="38"/>
  <c r="BS221" i="38" s="1"/>
  <c r="AA221" i="38"/>
  <c r="BR221" i="38" s="1"/>
  <c r="BV221" i="38" s="1"/>
  <c r="AE221" i="38"/>
  <c r="BT221" i="38" s="1"/>
  <c r="AG221" i="38"/>
  <c r="BU221" i="38" s="1"/>
  <c r="AA202" i="38"/>
  <c r="AC202" i="38"/>
  <c r="BS202" i="38" s="1"/>
  <c r="AE202" i="38"/>
  <c r="BT202" i="38" s="1"/>
  <c r="AG202" i="38"/>
  <c r="BU202" i="38" s="1"/>
  <c r="AB527" i="38"/>
  <c r="AH527" i="38"/>
  <c r="AD527" i="38"/>
  <c r="Z527" i="38"/>
  <c r="AF527" i="38"/>
  <c r="X387" i="38"/>
  <c r="AA220" i="38"/>
  <c r="AC220" i="38"/>
  <c r="BS220" i="38"/>
  <c r="AE220" i="38"/>
  <c r="BT220" i="38"/>
  <c r="AG220" i="38"/>
  <c r="BU220" i="38" s="1"/>
  <c r="AA201" i="38"/>
  <c r="AC201" i="38"/>
  <c r="BS201" i="38" s="1"/>
  <c r="AE201" i="38"/>
  <c r="BT201" i="38" s="1"/>
  <c r="AG201" i="38"/>
  <c r="BU201" i="38" s="1"/>
  <c r="AC451" i="38"/>
  <c r="AE451" i="38"/>
  <c r="AG451" i="38"/>
  <c r="AD526" i="38"/>
  <c r="Z526" i="38"/>
  <c r="AB526" i="38"/>
  <c r="AF526" i="38"/>
  <c r="AH526" i="38"/>
  <c r="AA219" i="38"/>
  <c r="BR219" i="38"/>
  <c r="AC219" i="38"/>
  <c r="AE219" i="38"/>
  <c r="BT219" i="38" s="1"/>
  <c r="AG219" i="38"/>
  <c r="BU219" i="38" s="1"/>
  <c r="AA200" i="38"/>
  <c r="AE200" i="38"/>
  <c r="BT200" i="38" s="1"/>
  <c r="AG200" i="38"/>
  <c r="BU200" i="38" s="1"/>
  <c r="AC200" i="38"/>
  <c r="BS200" i="38" s="1"/>
  <c r="AB128" i="38"/>
  <c r="AD128" i="38"/>
  <c r="AH128" i="38"/>
  <c r="Z128" i="38"/>
  <c r="AA218" i="38"/>
  <c r="AC218" i="38"/>
  <c r="BS218" i="38"/>
  <c r="AE218" i="38"/>
  <c r="BT218" i="38"/>
  <c r="AG218" i="38"/>
  <c r="BU218" i="38" s="1"/>
  <c r="AE199" i="38"/>
  <c r="AG199" i="38"/>
  <c r="BU199" i="38" s="1"/>
  <c r="AA199" i="38"/>
  <c r="AC199" i="38"/>
  <c r="BS199" i="38" s="1"/>
  <c r="BV199" i="38" s="1"/>
  <c r="AE217" i="38"/>
  <c r="BT217" i="38" s="1"/>
  <c r="AA210" i="38"/>
  <c r="AC210" i="38"/>
  <c r="BS210" i="38" s="1"/>
  <c r="AE210" i="38"/>
  <c r="BT210" i="38" s="1"/>
  <c r="AG210" i="38"/>
  <c r="BU210" i="38" s="1"/>
  <c r="AA198" i="38"/>
  <c r="AC198" i="38"/>
  <c r="BS198" i="38" s="1"/>
  <c r="AE198" i="38"/>
  <c r="BT198" i="38" s="1"/>
  <c r="AG198" i="38"/>
  <c r="BU198" i="38" s="1"/>
  <c r="AB126" i="38"/>
  <c r="AI126" i="38" s="1"/>
  <c r="AD126" i="38"/>
  <c r="AF126" i="38"/>
  <c r="AH126" i="38"/>
  <c r="Z126" i="38"/>
  <c r="AB81" i="38"/>
  <c r="AE216" i="38"/>
  <c r="BT216" i="38"/>
  <c r="AG216" i="38"/>
  <c r="BU216" i="38"/>
  <c r="AA216" i="38"/>
  <c r="AC216" i="38"/>
  <c r="BS216" i="38" s="1"/>
  <c r="AA209" i="38"/>
  <c r="AE209" i="38"/>
  <c r="BT209" i="38" s="1"/>
  <c r="AC209" i="38"/>
  <c r="BS209" i="38" s="1"/>
  <c r="AG209" i="38"/>
  <c r="BU209" i="38" s="1"/>
  <c r="AA197" i="38"/>
  <c r="AC197" i="38"/>
  <c r="AE197" i="38"/>
  <c r="BT197" i="38" s="1"/>
  <c r="BV197" i="38" s="1"/>
  <c r="AG197" i="38"/>
  <c r="BU197" i="38" s="1"/>
  <c r="AB80" i="38"/>
  <c r="AA449" i="38"/>
  <c r="AC449" i="38"/>
  <c r="AA208" i="38"/>
  <c r="AC208" i="38"/>
  <c r="BS208" i="38" s="1"/>
  <c r="AE208" i="38"/>
  <c r="BT208" i="38" s="1"/>
  <c r="AG208" i="38"/>
  <c r="BU208" i="38" s="1"/>
  <c r="AA196" i="38"/>
  <c r="AC196" i="38"/>
  <c r="AE196" i="38"/>
  <c r="BT196" i="38" s="1"/>
  <c r="BV196" i="38" s="1"/>
  <c r="AG196" i="38"/>
  <c r="BU196" i="38" s="1"/>
  <c r="Z136" i="38"/>
  <c r="AD136" i="38"/>
  <c r="AH136" i="38"/>
  <c r="AF136" i="38"/>
  <c r="Z124" i="38"/>
  <c r="AI124" i="38" s="1"/>
  <c r="AB124" i="38"/>
  <c r="AD124" i="38"/>
  <c r="AF124" i="38"/>
  <c r="AH124" i="38"/>
  <c r="AB79" i="38"/>
  <c r="AH79" i="38"/>
  <c r="V179" i="38"/>
  <c r="BU179" i="38" s="1"/>
  <c r="AP261" i="38"/>
  <c r="BT261" i="38" s="1"/>
  <c r="AP232" i="38"/>
  <c r="BT232" i="38" s="1"/>
  <c r="BJ333" i="38"/>
  <c r="BS333" i="38" s="1"/>
  <c r="AN263" i="38"/>
  <c r="BS263" i="38" s="1"/>
  <c r="BL339" i="38"/>
  <c r="BT339" i="38" s="1"/>
  <c r="BJ314" i="38"/>
  <c r="BS314" i="38" s="1"/>
  <c r="BH388" i="38"/>
  <c r="AN261" i="38"/>
  <c r="BS261" i="38" s="1"/>
  <c r="AV528" i="38"/>
  <c r="BN333" i="38"/>
  <c r="BU333" i="38" s="1"/>
  <c r="BL333" i="38"/>
  <c r="BT333" i="38" s="1"/>
  <c r="R166" i="38"/>
  <c r="BS166" i="38" s="1"/>
  <c r="BA272" i="38"/>
  <c r="BT272" i="38" s="1"/>
  <c r="AU302" i="38"/>
  <c r="AU342" i="38"/>
  <c r="R162" i="38"/>
  <c r="BS162" i="38" s="1"/>
  <c r="AR263" i="38"/>
  <c r="BU263" i="38"/>
  <c r="AR261" i="38"/>
  <c r="BU261" i="38" s="1"/>
  <c r="AR239" i="38"/>
  <c r="BU239" i="38" s="1"/>
  <c r="AP245" i="38"/>
  <c r="BT245" i="38" s="1"/>
  <c r="BL308" i="38"/>
  <c r="BT308" i="38" s="1"/>
  <c r="V162" i="38"/>
  <c r="BU162" i="38" s="1"/>
  <c r="BA268" i="38"/>
  <c r="BT268" i="38" s="1"/>
  <c r="N388" i="38"/>
  <c r="BC299" i="38"/>
  <c r="BU299" i="38"/>
  <c r="V156" i="38"/>
  <c r="BU156" i="38" s="1"/>
  <c r="AP239" i="38"/>
  <c r="BT239" i="38" s="1"/>
  <c r="AN242" i="38"/>
  <c r="T185" i="38"/>
  <c r="BT185" i="38" s="1"/>
  <c r="AN239" i="38"/>
  <c r="BS239" i="38" s="1"/>
  <c r="BC294" i="38"/>
  <c r="BU294" i="38" s="1"/>
  <c r="AW388" i="38"/>
  <c r="BQ211" i="38"/>
  <c r="P157" i="38"/>
  <c r="BR157" i="38" s="1"/>
  <c r="R157" i="38"/>
  <c r="BS157" i="38" s="1"/>
  <c r="AW267" i="38"/>
  <c r="BR267" i="38"/>
  <c r="BB528" i="38"/>
  <c r="P186" i="38"/>
  <c r="BR186" i="38" s="1"/>
  <c r="BV186" i="38" s="1"/>
  <c r="R186" i="38"/>
  <c r="BS186" i="38"/>
  <c r="AL253" i="38"/>
  <c r="BR253" i="38"/>
  <c r="AR253" i="38"/>
  <c r="BU253" i="38" s="1"/>
  <c r="AL246" i="38"/>
  <c r="BR246" i="38" s="1"/>
  <c r="AR246" i="38"/>
  <c r="BU246" i="38" s="1"/>
  <c r="AL234" i="38"/>
  <c r="BR234" i="38" s="1"/>
  <c r="AN234" i="38"/>
  <c r="BS234" i="38" s="1"/>
  <c r="AP234" i="38"/>
  <c r="BT234" i="38" s="1"/>
  <c r="BH334" i="38"/>
  <c r="BR334" i="38"/>
  <c r="BN334" i="38"/>
  <c r="BU334" i="38"/>
  <c r="BL334" i="38"/>
  <c r="BT334" i="38"/>
  <c r="BH315" i="38"/>
  <c r="BR315" i="38" s="1"/>
  <c r="BJ315" i="38"/>
  <c r="BS315" i="38" s="1"/>
  <c r="BL315" i="38"/>
  <c r="BT315" i="38" s="1"/>
  <c r="R155" i="38"/>
  <c r="BS155" i="38" s="1"/>
  <c r="V155" i="38"/>
  <c r="BU155" i="38"/>
  <c r="BH332" i="38"/>
  <c r="BR332" i="38" s="1"/>
  <c r="BH313" i="38"/>
  <c r="BR313" i="38" s="1"/>
  <c r="BN313" i="38"/>
  <c r="BU313" i="38" s="1"/>
  <c r="BO528" i="38"/>
  <c r="P165" i="38"/>
  <c r="T165" i="38"/>
  <c r="BT165" i="38"/>
  <c r="R165" i="38"/>
  <c r="BS165" i="38" s="1"/>
  <c r="BV165" i="38" s="1"/>
  <c r="P153" i="38"/>
  <c r="BR153" i="38" s="1"/>
  <c r="P182" i="38"/>
  <c r="BR182" i="38" s="1"/>
  <c r="BL313" i="38"/>
  <c r="BT313" i="38" s="1"/>
  <c r="AW290" i="38"/>
  <c r="BR290" i="38" s="1"/>
  <c r="AY290" i="38"/>
  <c r="BS290" i="38" s="1"/>
  <c r="BC290" i="38"/>
  <c r="BU290" i="38" s="1"/>
  <c r="AW283" i="38"/>
  <c r="BR283" i="38" s="1"/>
  <c r="BV283" i="38" s="1"/>
  <c r="AY283" i="38"/>
  <c r="BS283" i="38"/>
  <c r="BC283" i="38"/>
  <c r="BU283" i="38" s="1"/>
  <c r="AW271" i="38"/>
  <c r="BR271" i="38" s="1"/>
  <c r="BC271" i="38"/>
  <c r="BU271" i="38" s="1"/>
  <c r="AL238" i="38"/>
  <c r="BR238" i="38" s="1"/>
  <c r="AW301" i="38"/>
  <c r="BR301" i="38" s="1"/>
  <c r="X375" i="38"/>
  <c r="BC300" i="38"/>
  <c r="BU300" i="38" s="1"/>
  <c r="AY300" i="38"/>
  <c r="BS300" i="38" s="1"/>
  <c r="BA300" i="38"/>
  <c r="BT300" i="38" s="1"/>
  <c r="AW300" i="38"/>
  <c r="AW269" i="38"/>
  <c r="BR269" i="38" s="1"/>
  <c r="BV269" i="38" s="1"/>
  <c r="BC269" i="38"/>
  <c r="BU269" i="38"/>
  <c r="V165" i="38"/>
  <c r="BU165" i="38" s="1"/>
  <c r="AL255" i="38"/>
  <c r="AR255" i="38"/>
  <c r="BU255" i="38" s="1"/>
  <c r="AN255" i="38"/>
  <c r="BS255" i="38" s="1"/>
  <c r="BV255" i="38" s="1"/>
  <c r="AP255" i="38"/>
  <c r="BT255" i="38" s="1"/>
  <c r="AN248" i="38"/>
  <c r="BS248" i="38"/>
  <c r="AR236" i="38"/>
  <c r="BU236" i="38" s="1"/>
  <c r="BH317" i="38"/>
  <c r="BN317" i="38"/>
  <c r="BU317" i="38" s="1"/>
  <c r="BJ317" i="38"/>
  <c r="BS317" i="38" s="1"/>
  <c r="V163" i="38"/>
  <c r="BU163" i="38"/>
  <c r="T158" i="38"/>
  <c r="BT158" i="38" s="1"/>
  <c r="BO526" i="38"/>
  <c r="AU287" i="38"/>
  <c r="V159" i="38"/>
  <c r="BU159" i="38" s="1"/>
  <c r="AL388" i="38"/>
  <c r="AR388" i="38"/>
  <c r="AY285" i="38"/>
  <c r="BS285" i="38" s="1"/>
  <c r="AS526" i="38"/>
  <c r="BM526" i="38"/>
  <c r="N188" i="38"/>
  <c r="N342" i="38" s="1"/>
  <c r="AU388" i="38"/>
  <c r="AJ264" i="38"/>
  <c r="AJ342" i="38" s="1"/>
  <c r="BC273" i="38"/>
  <c r="BU273" i="38"/>
  <c r="AM526" i="38"/>
  <c r="AJ249" i="38"/>
  <c r="T171" i="38"/>
  <c r="BT171" i="38"/>
  <c r="R159" i="38"/>
  <c r="BN338" i="38"/>
  <c r="BU338" i="38" s="1"/>
  <c r="O526" i="38"/>
  <c r="BF340" i="38"/>
  <c r="BF342" i="38" s="1"/>
  <c r="BB526" i="38"/>
  <c r="BK526" i="38"/>
  <c r="BF325" i="38"/>
  <c r="BF341" i="38" s="1"/>
  <c r="AQ526" i="38"/>
  <c r="T143" i="29"/>
  <c r="R143" i="29"/>
  <c r="X199" i="29"/>
  <c r="V143" i="29"/>
  <c r="X281" i="30"/>
  <c r="X217" i="30"/>
  <c r="R164" i="30"/>
  <c r="T164" i="30"/>
  <c r="V164" i="30"/>
  <c r="P218" i="30"/>
  <c r="R218" i="30"/>
  <c r="P146" i="22"/>
  <c r="V146" i="22"/>
  <c r="V123" i="22"/>
  <c r="O61" i="22"/>
  <c r="W274" i="22"/>
  <c r="V134" i="22"/>
  <c r="P122" i="22"/>
  <c r="V122" i="22"/>
  <c r="O97" i="22"/>
  <c r="W276" i="22"/>
  <c r="P144" i="22"/>
  <c r="V144" i="22"/>
  <c r="T133" i="22"/>
  <c r="V133" i="22"/>
  <c r="P121" i="22"/>
  <c r="V121" i="22"/>
  <c r="W96" i="22"/>
  <c r="O277" i="22"/>
  <c r="W277" i="22"/>
  <c r="P143" i="22"/>
  <c r="V143" i="22"/>
  <c r="P132" i="22"/>
  <c r="V132" i="22"/>
  <c r="P120" i="22"/>
  <c r="V120" i="22"/>
  <c r="P142" i="22"/>
  <c r="V142" i="22"/>
  <c r="P131" i="22"/>
  <c r="V131" i="22"/>
  <c r="V119" i="22"/>
  <c r="P141" i="22"/>
  <c r="X141" i="22" s="1"/>
  <c r="V141" i="22"/>
  <c r="P130" i="22"/>
  <c r="V130" i="22"/>
  <c r="V118" i="22"/>
  <c r="P129" i="22"/>
  <c r="V129" i="22"/>
  <c r="P117" i="22"/>
  <c r="V117" i="22"/>
  <c r="V139" i="22"/>
  <c r="P128" i="22"/>
  <c r="V128" i="22"/>
  <c r="P116" i="22"/>
  <c r="V116" i="22"/>
  <c r="X204" i="22"/>
  <c r="P138" i="22"/>
  <c r="V138" i="22"/>
  <c r="P127" i="22"/>
  <c r="V127" i="22"/>
  <c r="V115" i="22"/>
  <c r="V149" i="22"/>
  <c r="P126" i="22"/>
  <c r="V126" i="22"/>
  <c r="R148" i="22"/>
  <c r="V148" i="22"/>
  <c r="P125" i="22"/>
  <c r="V125" i="22"/>
  <c r="P147" i="22"/>
  <c r="V147" i="22"/>
  <c r="P124" i="22"/>
  <c r="V124" i="22"/>
  <c r="O99" i="22"/>
  <c r="W99" i="22"/>
  <c r="W275" i="22"/>
  <c r="R129" i="22"/>
  <c r="R117" i="22"/>
  <c r="T117" i="22"/>
  <c r="T144" i="22"/>
  <c r="DY655" i="39"/>
  <c r="BP580" i="39"/>
  <c r="DS580" i="39"/>
  <c r="BV536" i="38"/>
  <c r="BV420" i="38"/>
  <c r="DT744" i="39"/>
  <c r="DY750" i="39"/>
  <c r="X613" i="39"/>
  <c r="CL568" i="39"/>
  <c r="DT264" i="39"/>
  <c r="DY723" i="39"/>
  <c r="DY717" i="39"/>
  <c r="DY720" i="39"/>
  <c r="DY602" i="39"/>
  <c r="DY590" i="39"/>
  <c r="DV744" i="39"/>
  <c r="AT580" i="39"/>
  <c r="DY550" i="39"/>
  <c r="DY538" i="39"/>
  <c r="DY553" i="39"/>
  <c r="DY541" i="39"/>
  <c r="DY733" i="39"/>
  <c r="BE613" i="39"/>
  <c r="AT568" i="39"/>
  <c r="DH580" i="39"/>
  <c r="DY661" i="39"/>
  <c r="DY658" i="39"/>
  <c r="P172" i="38"/>
  <c r="T172" i="38"/>
  <c r="BT172" i="38" s="1"/>
  <c r="V172" i="38"/>
  <c r="BU172" i="38" s="1"/>
  <c r="R172" i="38"/>
  <c r="BS172" i="38" s="1"/>
  <c r="P160" i="38"/>
  <c r="BR160" i="38"/>
  <c r="R160" i="38"/>
  <c r="BS160" i="38" s="1"/>
  <c r="BV160" i="38" s="1"/>
  <c r="BL388" i="38"/>
  <c r="DY716" i="39"/>
  <c r="DY719" i="39"/>
  <c r="DY738" i="39"/>
  <c r="DY731" i="39"/>
  <c r="T184" i="22"/>
  <c r="T127" i="22"/>
  <c r="DY774" i="39"/>
  <c r="V157" i="38"/>
  <c r="R154" i="38"/>
  <c r="BS154" i="38" s="1"/>
  <c r="AW295" i="38"/>
  <c r="BR295" i="38" s="1"/>
  <c r="BC295" i="38"/>
  <c r="BU295" i="38"/>
  <c r="BA295" i="38"/>
  <c r="BT295" i="38" s="1"/>
  <c r="AW276" i="38"/>
  <c r="BA276" i="38"/>
  <c r="BT276" i="38" s="1"/>
  <c r="BC276" i="38"/>
  <c r="BU276" i="38" s="1"/>
  <c r="DW613" i="39"/>
  <c r="DY588" i="39"/>
  <c r="DY612" i="39"/>
  <c r="DY600" i="39"/>
  <c r="DY679" i="39"/>
  <c r="DY667" i="39"/>
  <c r="DY678" i="39"/>
  <c r="DY677" i="39"/>
  <c r="DY688" i="39"/>
  <c r="DY676" i="39"/>
  <c r="DY687" i="39"/>
  <c r="DY675" i="39"/>
  <c r="DY686" i="39"/>
  <c r="DY674" i="39"/>
  <c r="DY673" i="39"/>
  <c r="DY684" i="39"/>
  <c r="DY672" i="39"/>
  <c r="DY734" i="39"/>
  <c r="DY739" i="39"/>
  <c r="DY727" i="39"/>
  <c r="DU308" i="39"/>
  <c r="DX308" i="39"/>
  <c r="DX523" i="39"/>
  <c r="DV523" i="39"/>
  <c r="DW523" i="39"/>
  <c r="DW516" i="39"/>
  <c r="DV516" i="39"/>
  <c r="DX516" i="39"/>
  <c r="DV504" i="39"/>
  <c r="DX504" i="39"/>
  <c r="DW504" i="39"/>
  <c r="DY547" i="39"/>
  <c r="DY570" i="39"/>
  <c r="DY562" i="39"/>
  <c r="DY611" i="39"/>
  <c r="DY599" i="39"/>
  <c r="DY587" i="39"/>
  <c r="DY737" i="39"/>
  <c r="DY730" i="39"/>
  <c r="R388" i="38"/>
  <c r="BA388" i="38"/>
  <c r="F21" i="42"/>
  <c r="DY771" i="39"/>
  <c r="DY743" i="39"/>
  <c r="DY735" i="39"/>
  <c r="DY740" i="39"/>
  <c r="DY728" i="39"/>
  <c r="R127" i="22"/>
  <c r="V153" i="38"/>
  <c r="BU153" i="38" s="1"/>
  <c r="R171" i="38"/>
  <c r="BS171" i="38"/>
  <c r="DY539" i="39"/>
  <c r="DY574" i="39"/>
  <c r="DY566" i="39"/>
  <c r="DY554" i="39"/>
  <c r="DY542" i="39"/>
  <c r="DY682" i="39"/>
  <c r="DY670" i="39"/>
  <c r="DY681" i="39"/>
  <c r="DY669" i="39"/>
  <c r="DY736" i="39"/>
  <c r="DV778" i="39"/>
  <c r="DY572" i="39"/>
  <c r="DY564" i="39"/>
  <c r="DY552" i="39"/>
  <c r="DY540" i="39"/>
  <c r="DY576" i="39"/>
  <c r="DY556" i="39"/>
  <c r="DU568" i="39"/>
  <c r="DY579" i="39"/>
  <c r="DY559" i="39"/>
  <c r="DX764" i="39"/>
  <c r="DY742" i="39"/>
  <c r="T138" i="22"/>
  <c r="V187" i="38"/>
  <c r="BU187" i="38" s="1"/>
  <c r="V170" i="38"/>
  <c r="BU170" i="38" s="1"/>
  <c r="DU580" i="39"/>
  <c r="DY663" i="39"/>
  <c r="DY660" i="39"/>
  <c r="DY759" i="39"/>
  <c r="DT764" i="39"/>
  <c r="V388" i="38"/>
  <c r="P388" i="38"/>
  <c r="AP388" i="38"/>
  <c r="BC388" i="38"/>
  <c r="V186" i="38"/>
  <c r="BU186" i="38"/>
  <c r="V166" i="38"/>
  <c r="BU166" i="38" s="1"/>
  <c r="DY577" i="39"/>
  <c r="DY571" i="39"/>
  <c r="DY563" i="39"/>
  <c r="DY551" i="39"/>
  <c r="DY662" i="39"/>
  <c r="DY760" i="39"/>
  <c r="DY748" i="39"/>
  <c r="DY755" i="39"/>
  <c r="DY567" i="39"/>
  <c r="DY555" i="39"/>
  <c r="DY543" i="39"/>
  <c r="DY558" i="39"/>
  <c r="DY546" i="39"/>
  <c r="DY561" i="39"/>
  <c r="DY549" i="39"/>
  <c r="DY573" i="39"/>
  <c r="DY753" i="39"/>
  <c r="R138" i="22"/>
  <c r="R115" i="22"/>
  <c r="V181" i="38"/>
  <c r="BU181" i="38" s="1"/>
  <c r="T170" i="38"/>
  <c r="BT170" i="38" s="1"/>
  <c r="R184" i="38"/>
  <c r="BS184" i="38" s="1"/>
  <c r="DY657" i="39"/>
  <c r="DY722" i="39"/>
  <c r="DY758" i="39"/>
  <c r="DY746" i="39"/>
  <c r="DY756" i="39"/>
  <c r="R133" i="22"/>
  <c r="E21" i="42"/>
  <c r="V180" i="38"/>
  <c r="BU180" i="38" s="1"/>
  <c r="T186" i="38"/>
  <c r="T166" i="38"/>
  <c r="R158" i="38"/>
  <c r="DY751" i="39"/>
  <c r="DY754" i="39"/>
  <c r="DY757" i="39"/>
  <c r="AP262" i="38"/>
  <c r="BT262" i="38"/>
  <c r="AN262" i="38"/>
  <c r="BS262" i="38" s="1"/>
  <c r="AL231" i="38"/>
  <c r="BR231" i="38" s="1"/>
  <c r="AN231" i="38"/>
  <c r="BS231" i="38" s="1"/>
  <c r="AR231" i="38"/>
  <c r="BU231" i="38"/>
  <c r="AP253" i="38"/>
  <c r="BT253" i="38"/>
  <c r="AP238" i="38"/>
  <c r="BT238" i="38" s="1"/>
  <c r="AN260" i="38"/>
  <c r="BC284" i="38"/>
  <c r="BU284" i="38" s="1"/>
  <c r="BA271" i="38"/>
  <c r="DX243" i="39"/>
  <c r="DV447" i="39"/>
  <c r="DW447" i="39"/>
  <c r="DX447" i="39"/>
  <c r="BJ328" i="38"/>
  <c r="BS328" i="38"/>
  <c r="BL328" i="38"/>
  <c r="BT328" i="38" s="1"/>
  <c r="DY697" i="39"/>
  <c r="DY700" i="39"/>
  <c r="AN254" i="38"/>
  <c r="BS254" i="38" s="1"/>
  <c r="BC291" i="38"/>
  <c r="BU291" i="38" s="1"/>
  <c r="AY291" i="38"/>
  <c r="BS291" i="38" s="1"/>
  <c r="AY272" i="38"/>
  <c r="DU277" i="39"/>
  <c r="DW277" i="39"/>
  <c r="DU492" i="39"/>
  <c r="DX492" i="39"/>
  <c r="DW492" i="39"/>
  <c r="DX473" i="39"/>
  <c r="DV473" i="39"/>
  <c r="DW473" i="39"/>
  <c r="DX461" i="39"/>
  <c r="DV461" i="39"/>
  <c r="AN247" i="38"/>
  <c r="BS247" i="38" s="1"/>
  <c r="BN328" i="38"/>
  <c r="BU328" i="38"/>
  <c r="AN246" i="38"/>
  <c r="BS246" i="38" s="1"/>
  <c r="BA285" i="38"/>
  <c r="BT285" i="38"/>
  <c r="AY267" i="38"/>
  <c r="BS267" i="38" s="1"/>
  <c r="DU293" i="39"/>
  <c r="DX293" i="39"/>
  <c r="AR260" i="38"/>
  <c r="BU260" i="38"/>
  <c r="BA284" i="38"/>
  <c r="BT284" i="38" s="1"/>
  <c r="S276" i="22"/>
  <c r="U276" i="22"/>
  <c r="AR256" i="38"/>
  <c r="BU256" i="38" s="1"/>
  <c r="AP263" i="38"/>
  <c r="AP247" i="38"/>
  <c r="BT247" i="38"/>
  <c r="AN241" i="38"/>
  <c r="BS241" i="38" s="1"/>
  <c r="BC272" i="38"/>
  <c r="BU272" i="38" s="1"/>
  <c r="BA282" i="38"/>
  <c r="BT282" i="38" s="1"/>
  <c r="AY284" i="38"/>
  <c r="P144" i="29"/>
  <c r="V144" i="29"/>
  <c r="P132" i="29"/>
  <c r="V132" i="29"/>
  <c r="DU355" i="39"/>
  <c r="DX355" i="39"/>
  <c r="DV355" i="39"/>
  <c r="DX343" i="39"/>
  <c r="DW343" i="39"/>
  <c r="DV343" i="39"/>
  <c r="DV387" i="39"/>
  <c r="DX387" i="39"/>
  <c r="DW387" i="39"/>
  <c r="AP260" i="38"/>
  <c r="BT260" i="38" s="1"/>
  <c r="BC297" i="38"/>
  <c r="BU297" i="38" s="1"/>
  <c r="BA291" i="38"/>
  <c r="BT291" i="38" s="1"/>
  <c r="AY282" i="38"/>
  <c r="DV405" i="39"/>
  <c r="DW405" i="39"/>
  <c r="DV179" i="39"/>
  <c r="DX179" i="39"/>
  <c r="P161" i="30"/>
  <c r="R161" i="30"/>
  <c r="T161" i="30"/>
  <c r="V161" i="30"/>
  <c r="P138" i="30"/>
  <c r="T138" i="30"/>
  <c r="R138" i="30"/>
  <c r="V138" i="30"/>
  <c r="R164" i="29"/>
  <c r="T164" i="29"/>
  <c r="BA273" i="38"/>
  <c r="BT273" i="38"/>
  <c r="BN339" i="38"/>
  <c r="BU339" i="38" s="1"/>
  <c r="DV427" i="39"/>
  <c r="DW427" i="39"/>
  <c r="DX427" i="39"/>
  <c r="BP491" i="38"/>
  <c r="DY707" i="39"/>
  <c r="N212" i="29"/>
  <c r="X713" i="39"/>
  <c r="DW139" i="39"/>
  <c r="DV145" i="39"/>
  <c r="DU142" i="39"/>
  <c r="DW138" i="39"/>
  <c r="DU138" i="39"/>
  <c r="DT138" i="39"/>
  <c r="DH713" i="39"/>
  <c r="DU139" i="39"/>
  <c r="T218" i="30"/>
  <c r="BJ334" i="38"/>
  <c r="X281" i="29"/>
  <c r="S98" i="30"/>
  <c r="O103" i="30"/>
  <c r="S103" i="30"/>
  <c r="U103" i="30"/>
  <c r="N654" i="39"/>
  <c r="BD770" i="39"/>
  <c r="AZ770" i="39"/>
  <c r="BK770" i="39"/>
  <c r="W770" i="39"/>
  <c r="BG770" i="39"/>
  <c r="BO770" i="39"/>
  <c r="AM770" i="39"/>
  <c r="BI770" i="39"/>
  <c r="AO770" i="39"/>
  <c r="S769" i="39"/>
  <c r="BG769" i="39"/>
  <c r="U769" i="39"/>
  <c r="AS769" i="39"/>
  <c r="BB769" i="39"/>
  <c r="BO769" i="39"/>
  <c r="BK769" i="39"/>
  <c r="AX769" i="39"/>
  <c r="O769" i="39"/>
  <c r="W769" i="39"/>
  <c r="BD769" i="39"/>
  <c r="BG768" i="39"/>
  <c r="AS768" i="39"/>
  <c r="AO768" i="39"/>
  <c r="AZ767" i="39"/>
  <c r="AM767" i="39"/>
  <c r="DU147" i="39"/>
  <c r="DT139" i="39"/>
  <c r="DU145" i="39"/>
  <c r="DV147" i="39"/>
  <c r="DT145" i="39"/>
  <c r="DV143" i="39"/>
  <c r="DT143" i="39"/>
  <c r="DW143" i="39"/>
  <c r="DW142" i="39"/>
  <c r="DT141" i="39"/>
  <c r="BD527" i="38"/>
  <c r="BK527" i="38"/>
  <c r="AX527" i="38"/>
  <c r="BO527" i="38"/>
  <c r="AK527" i="38"/>
  <c r="AV527" i="38"/>
  <c r="AM527" i="38"/>
  <c r="S526" i="38"/>
  <c r="AK526" i="38"/>
  <c r="BG526" i="38"/>
  <c r="W526" i="38"/>
  <c r="AZ526" i="38"/>
  <c r="BI526" i="38"/>
  <c r="AV526" i="38"/>
  <c r="BD526" i="38"/>
  <c r="Q526" i="38"/>
  <c r="U526" i="38"/>
  <c r="AX526" i="38"/>
  <c r="W266" i="29"/>
  <c r="S266" i="29"/>
  <c r="O266" i="29"/>
  <c r="U266" i="29"/>
  <c r="U274" i="22"/>
  <c r="S274" i="22"/>
  <c r="Q100" i="22"/>
  <c r="Q274" i="22"/>
  <c r="O274" i="22"/>
  <c r="O276" i="22"/>
  <c r="R146" i="22"/>
  <c r="R123" i="22"/>
  <c r="U275" i="22"/>
  <c r="O275" i="22"/>
  <c r="R122" i="22"/>
  <c r="X254" i="22"/>
  <c r="T146" i="22"/>
  <c r="T122" i="22"/>
  <c r="R126" i="22"/>
  <c r="T126" i="22"/>
  <c r="DT226" i="39"/>
  <c r="DY689" i="39"/>
  <c r="R121" i="22"/>
  <c r="P133" i="22"/>
  <c r="DT690" i="39"/>
  <c r="DV580" i="39"/>
  <c r="DX613" i="39"/>
  <c r="DU690" i="39"/>
  <c r="DX725" i="39"/>
  <c r="DT613" i="39"/>
  <c r="DV690" i="39"/>
  <c r="DY747" i="39"/>
  <c r="DW744" i="39"/>
  <c r="DU613" i="39"/>
  <c r="DW690" i="39"/>
  <c r="DU764" i="39"/>
  <c r="R144" i="22"/>
  <c r="X144" i="22" s="1"/>
  <c r="DV613" i="39"/>
  <c r="DY685" i="39"/>
  <c r="DX690" i="39"/>
  <c r="DW725" i="39"/>
  <c r="DX744" i="39"/>
  <c r="DX568" i="39"/>
  <c r="DV725" i="39"/>
  <c r="DT725" i="39"/>
  <c r="T121" i="22"/>
  <c r="R142" i="22"/>
  <c r="DX580" i="39"/>
  <c r="DW580" i="39"/>
  <c r="DV568" i="39"/>
  <c r="DT568" i="39"/>
  <c r="DU725" i="39"/>
  <c r="DT580" i="39"/>
  <c r="DW764" i="39"/>
  <c r="AN388" i="38"/>
  <c r="DW568" i="39"/>
  <c r="DU744" i="39"/>
  <c r="R184" i="22"/>
  <c r="X285" i="22"/>
  <c r="V182" i="38"/>
  <c r="BU182" i="38" s="1"/>
  <c r="V154" i="38"/>
  <c r="BU154" i="38" s="1"/>
  <c r="T180" i="38"/>
  <c r="BT180" i="38" s="1"/>
  <c r="R170" i="38"/>
  <c r="BS170" i="38" s="1"/>
  <c r="R153" i="38"/>
  <c r="AR247" i="38"/>
  <c r="AR229" i="38"/>
  <c r="BU229" i="38"/>
  <c r="AP256" i="38"/>
  <c r="BT256" i="38" s="1"/>
  <c r="AP246" i="38"/>
  <c r="AP231" i="38"/>
  <c r="AN256" i="38"/>
  <c r="AN245" i="38"/>
  <c r="BC285" i="38"/>
  <c r="BU285" i="38" s="1"/>
  <c r="BC268" i="38"/>
  <c r="BU268" i="38" s="1"/>
  <c r="BA296" i="38"/>
  <c r="BT296" i="38" s="1"/>
  <c r="AY297" i="38"/>
  <c r="AY269" i="38"/>
  <c r="BS269" i="38"/>
  <c r="AW285" i="38"/>
  <c r="BN332" i="38"/>
  <c r="BU332" i="38" s="1"/>
  <c r="BN314" i="38"/>
  <c r="BU314" i="38" s="1"/>
  <c r="BL338" i="38"/>
  <c r="BT338" i="38" s="1"/>
  <c r="BJ313" i="38"/>
  <c r="AY296" i="38"/>
  <c r="AY268" i="38"/>
  <c r="DX778" i="39"/>
  <c r="DY777" i="39"/>
  <c r="R164" i="38"/>
  <c r="AN253" i="38"/>
  <c r="V164" i="38"/>
  <c r="BU164" i="38" s="1"/>
  <c r="T164" i="38"/>
  <c r="BT164" i="38" s="1"/>
  <c r="R180" i="38"/>
  <c r="R163" i="38"/>
  <c r="AR241" i="38"/>
  <c r="BU241" i="38"/>
  <c r="AP241" i="38"/>
  <c r="AN252" i="38"/>
  <c r="BS252" i="38" s="1"/>
  <c r="AN238" i="38"/>
  <c r="BC301" i="38"/>
  <c r="BU301" i="38" s="1"/>
  <c r="BC278" i="38"/>
  <c r="BA290" i="38"/>
  <c r="BA283" i="38"/>
  <c r="BN308" i="38"/>
  <c r="BL332" i="38"/>
  <c r="BL314" i="38"/>
  <c r="BJ339" i="38"/>
  <c r="BJ324" i="38"/>
  <c r="BJ307" i="38"/>
  <c r="BS307" i="38" s="1"/>
  <c r="BT537" i="38"/>
  <c r="DU778" i="39"/>
  <c r="BJ338" i="38"/>
  <c r="DY776" i="39"/>
  <c r="D21" i="42"/>
  <c r="DW778" i="39"/>
  <c r="BV535" i="38"/>
  <c r="DY775" i="39"/>
  <c r="DT778" i="39"/>
  <c r="AY301" i="38"/>
  <c r="BQ537" i="38"/>
  <c r="T181" i="38"/>
  <c r="BT181" i="38"/>
  <c r="BA297" i="38"/>
  <c r="BT297" i="38" s="1"/>
  <c r="DX169" i="39"/>
  <c r="DW180" i="39"/>
  <c r="DV182" i="39"/>
  <c r="DX182" i="39"/>
  <c r="DW353" i="39"/>
  <c r="DW165" i="39"/>
  <c r="DW366" i="39"/>
  <c r="DV366" i="39"/>
  <c r="DX164" i="39"/>
  <c r="DW164" i="39"/>
  <c r="DW159" i="39"/>
  <c r="DW365" i="39"/>
  <c r="DX171" i="39"/>
  <c r="DW182" i="39"/>
  <c r="DW153" i="39"/>
  <c r="DX187" i="39"/>
  <c r="DX153" i="39"/>
  <c r="DX365" i="39"/>
  <c r="DU156" i="39"/>
  <c r="DW156" i="39"/>
  <c r="DW361" i="39"/>
  <c r="DV349" i="39"/>
  <c r="DX295" i="39"/>
  <c r="DX286" i="39"/>
  <c r="DX467" i="39"/>
  <c r="DW261" i="39"/>
  <c r="DV261" i="39"/>
  <c r="DX261" i="39"/>
  <c r="DW243" i="39"/>
  <c r="DV243" i="39"/>
  <c r="V212" i="29"/>
  <c r="DX285" i="39"/>
  <c r="DW270" i="39"/>
  <c r="DW144" i="39"/>
  <c r="DV300" i="39"/>
  <c r="R160" i="29"/>
  <c r="V160" i="29"/>
  <c r="T160" i="29"/>
  <c r="P139" i="29"/>
  <c r="V139" i="29"/>
  <c r="R139" i="29"/>
  <c r="DV142" i="39"/>
  <c r="DX314" i="39"/>
  <c r="DV529" i="39"/>
  <c r="DX529" i="39"/>
  <c r="Q264" i="29"/>
  <c r="U264" i="29"/>
  <c r="DX292" i="39"/>
  <c r="BH331" i="39"/>
  <c r="BN331" i="39"/>
  <c r="DX331" i="39"/>
  <c r="BL331" i="39"/>
  <c r="DW331" i="39"/>
  <c r="DW313" i="39"/>
  <c r="DV313" i="39"/>
  <c r="DV509" i="39"/>
  <c r="DW509" i="39"/>
  <c r="DV430" i="39"/>
  <c r="DX424" i="39"/>
  <c r="DW424" i="39"/>
  <c r="DW314" i="39"/>
  <c r="DW423" i="39"/>
  <c r="DV423" i="39"/>
  <c r="DW407" i="39"/>
  <c r="DW293" i="39"/>
  <c r="DW281" i="39"/>
  <c r="DW467" i="39"/>
  <c r="P153" i="30"/>
  <c r="R153" i="30"/>
  <c r="T153" i="30"/>
  <c r="DW292" i="39"/>
  <c r="DU144" i="39"/>
  <c r="DW433" i="39"/>
  <c r="DX433" i="39"/>
  <c r="P162" i="30"/>
  <c r="V162" i="30"/>
  <c r="P152" i="30"/>
  <c r="V152" i="30"/>
  <c r="R152" i="30"/>
  <c r="T152" i="30"/>
  <c r="P140" i="30"/>
  <c r="R140" i="30"/>
  <c r="T140" i="30"/>
  <c r="DU321" i="39"/>
  <c r="DX321" i="39"/>
  <c r="DW321" i="39"/>
  <c r="DV321" i="39"/>
  <c r="DV524" i="39"/>
  <c r="DW254" i="39"/>
  <c r="DU248" i="39"/>
  <c r="DX248" i="39"/>
  <c r="DU236" i="39"/>
  <c r="DV236" i="39"/>
  <c r="DW452" i="39"/>
  <c r="DX452" i="39"/>
  <c r="DW235" i="39"/>
  <c r="DV235" i="39"/>
  <c r="DX235" i="39"/>
  <c r="DV319" i="39"/>
  <c r="DW319" i="39"/>
  <c r="DX319" i="39"/>
  <c r="DU307" i="39"/>
  <c r="DV522" i="39"/>
  <c r="DX522" i="39"/>
  <c r="DV515" i="39"/>
  <c r="DX515" i="39"/>
  <c r="DU503" i="39"/>
  <c r="DW430" i="39"/>
  <c r="DX430" i="39"/>
  <c r="BH336" i="39"/>
  <c r="DU336" i="39"/>
  <c r="DX441" i="39"/>
  <c r="DV441" i="39"/>
  <c r="BV476" i="38"/>
  <c r="BV485" i="38"/>
  <c r="DX405" i="39"/>
  <c r="DW275" i="39"/>
  <c r="DX253" i="39"/>
  <c r="DV452" i="39"/>
  <c r="DW428" i="39"/>
  <c r="N151" i="29"/>
  <c r="V159" i="29"/>
  <c r="BV479" i="38"/>
  <c r="S275" i="22"/>
  <c r="W271" i="30"/>
  <c r="N166" i="29"/>
  <c r="BV481" i="38"/>
  <c r="BV484" i="38"/>
  <c r="CL713" i="39"/>
  <c r="O99" i="30"/>
  <c r="V150" i="29"/>
  <c r="T159" i="29"/>
  <c r="BV483" i="38"/>
  <c r="BT491" i="38"/>
  <c r="U271" i="30"/>
  <c r="S271" i="30"/>
  <c r="T132" i="29"/>
  <c r="R132" i="29"/>
  <c r="DY695" i="39"/>
  <c r="DX713" i="39"/>
  <c r="V169" i="30"/>
  <c r="BV487" i="38"/>
  <c r="DS713" i="39"/>
  <c r="BV489" i="38"/>
  <c r="T169" i="30"/>
  <c r="R169" i="30"/>
  <c r="R146" i="30"/>
  <c r="T144" i="29"/>
  <c r="R144" i="29"/>
  <c r="AI713" i="39"/>
  <c r="X297" i="22"/>
  <c r="X323" i="29"/>
  <c r="V164" i="29"/>
  <c r="DY701" i="39"/>
  <c r="DY703" i="39"/>
  <c r="DY709" i="39"/>
  <c r="DV428" i="39"/>
  <c r="CW713" i="39"/>
  <c r="DY711" i="39"/>
  <c r="DT144" i="39"/>
  <c r="DV144" i="39"/>
  <c r="DT142" i="39"/>
  <c r="AM768" i="39"/>
  <c r="AV768" i="39"/>
  <c r="BO768" i="39"/>
  <c r="BM768" i="39"/>
  <c r="O768" i="39"/>
  <c r="AV767" i="39"/>
  <c r="BO767" i="39"/>
  <c r="BM767" i="39"/>
  <c r="BK768" i="39"/>
  <c r="O767" i="39"/>
  <c r="AK768" i="39"/>
  <c r="BK767" i="39"/>
  <c r="BI768" i="39"/>
  <c r="AK767" i="39"/>
  <c r="BI767" i="39"/>
  <c r="W768" i="39"/>
  <c r="BD768" i="39"/>
  <c r="BB768" i="39"/>
  <c r="AZ768" i="39"/>
  <c r="AX768" i="39"/>
  <c r="AV529" i="38"/>
  <c r="O529" i="38"/>
  <c r="W529" i="38"/>
  <c r="U529" i="38"/>
  <c r="S529" i="38"/>
  <c r="Q529" i="38"/>
  <c r="AK529" i="38"/>
  <c r="AS529" i="38"/>
  <c r="AQ529" i="38"/>
  <c r="AO529" i="38"/>
  <c r="AM529" i="38"/>
  <c r="O528" i="38"/>
  <c r="W528" i="38"/>
  <c r="U528" i="38"/>
  <c r="S528" i="38"/>
  <c r="Q528" i="38"/>
  <c r="AK528" i="38"/>
  <c r="AS528" i="38"/>
  <c r="AQ528" i="38"/>
  <c r="AO528" i="38"/>
  <c r="AM528" i="38"/>
  <c r="BI529" i="38"/>
  <c r="AX529" i="38"/>
  <c r="BG529" i="38"/>
  <c r="BK529" i="38"/>
  <c r="BI528" i="38"/>
  <c r="AZ529" i="38"/>
  <c r="AX528" i="38"/>
  <c r="BG528" i="38"/>
  <c r="BM529" i="38"/>
  <c r="BK528" i="38"/>
  <c r="BD529" i="38"/>
  <c r="BB529" i="38"/>
  <c r="AZ528" i="38"/>
  <c r="BO529" i="38"/>
  <c r="BM528" i="38"/>
  <c r="W264" i="29"/>
  <c r="S264" i="29"/>
  <c r="O264" i="29"/>
  <c r="U270" i="30"/>
  <c r="W270" i="30"/>
  <c r="S270" i="30"/>
  <c r="O270" i="30"/>
  <c r="Q275" i="22"/>
  <c r="DV406" i="39"/>
  <c r="DX406" i="39"/>
  <c r="DW406" i="39"/>
  <c r="DU510" i="39"/>
  <c r="DW510" i="39"/>
  <c r="DW502" i="39"/>
  <c r="DV439" i="39"/>
  <c r="DW439" i="39"/>
  <c r="DX439" i="39"/>
  <c r="P141" i="30"/>
  <c r="T141" i="30"/>
  <c r="R141" i="30"/>
  <c r="V141" i="30"/>
  <c r="DW413" i="39"/>
  <c r="DV274" i="39"/>
  <c r="DW274" i="39"/>
  <c r="DX274" i="39"/>
  <c r="DU528" i="39"/>
  <c r="DX528" i="39"/>
  <c r="DV262" i="39"/>
  <c r="DW262" i="39"/>
  <c r="P148" i="30"/>
  <c r="R148" i="30"/>
  <c r="V148" i="30"/>
  <c r="P176" i="38"/>
  <c r="BR176" i="38" s="1"/>
  <c r="DW462" i="39"/>
  <c r="DU316" i="39"/>
  <c r="DX316" i="39"/>
  <c r="P145" i="29"/>
  <c r="T145" i="29"/>
  <c r="R145" i="29"/>
  <c r="V145" i="29"/>
  <c r="P154" i="38"/>
  <c r="DX413" i="39"/>
  <c r="DU323" i="39"/>
  <c r="P160" i="30"/>
  <c r="R160" i="30"/>
  <c r="V160" i="30"/>
  <c r="P148" i="22"/>
  <c r="DU475" i="39"/>
  <c r="DX446" i="39"/>
  <c r="DW446" i="39"/>
  <c r="DV446" i="39"/>
  <c r="R156" i="29"/>
  <c r="V156" i="29"/>
  <c r="T156" i="29"/>
  <c r="BH338" i="39"/>
  <c r="BL338" i="39"/>
  <c r="DW338" i="39"/>
  <c r="BN338" i="39"/>
  <c r="DX338" i="39"/>
  <c r="BJ338" i="39"/>
  <c r="DV338" i="39"/>
  <c r="DV453" i="39"/>
  <c r="DW453" i="39"/>
  <c r="DX453" i="39"/>
  <c r="T148" i="30"/>
  <c r="DV269" i="39"/>
  <c r="DW269" i="39"/>
  <c r="DX269" i="39"/>
  <c r="DW231" i="39"/>
  <c r="DV231" i="39"/>
  <c r="DX231" i="39"/>
  <c r="DV419" i="39"/>
  <c r="DW419" i="39"/>
  <c r="DX419" i="39"/>
  <c r="DU399" i="39"/>
  <c r="DW399" i="39"/>
  <c r="DW392" i="39"/>
  <c r="DV392" i="39"/>
  <c r="DX392" i="39"/>
  <c r="DV462" i="39"/>
  <c r="DX246" i="39"/>
  <c r="DV246" i="39"/>
  <c r="DW246" i="39"/>
  <c r="DX238" i="39"/>
  <c r="DV238" i="39"/>
  <c r="P160" i="29"/>
  <c r="DW489" i="39"/>
  <c r="DV489" i="39"/>
  <c r="DX489" i="39"/>
  <c r="BH337" i="38"/>
  <c r="BL337" i="38"/>
  <c r="BT337" i="38" s="1"/>
  <c r="BJ337" i="38"/>
  <c r="BS337" i="38" s="1"/>
  <c r="BN337" i="38"/>
  <c r="BU337" i="38" s="1"/>
  <c r="BH331" i="38"/>
  <c r="BN331" i="38"/>
  <c r="BL331" i="38"/>
  <c r="BT331" i="38" s="1"/>
  <c r="BJ331" i="38"/>
  <c r="BS331" i="38" s="1"/>
  <c r="BH306" i="38"/>
  <c r="BN306" i="38"/>
  <c r="BL306" i="38"/>
  <c r="BP306" i="38" s="1"/>
  <c r="BJ306" i="38"/>
  <c r="BS306" i="38" s="1"/>
  <c r="P131" i="29"/>
  <c r="T131" i="29"/>
  <c r="V131" i="29"/>
  <c r="R131" i="29"/>
  <c r="DV527" i="39"/>
  <c r="DW527" i="39"/>
  <c r="DX527" i="39"/>
  <c r="BJ336" i="38"/>
  <c r="BS336" i="38" s="1"/>
  <c r="BV336" i="38" s="1"/>
  <c r="BL336" i="38"/>
  <c r="BT336" i="38"/>
  <c r="BN336" i="38"/>
  <c r="BU336" i="38"/>
  <c r="BH311" i="38"/>
  <c r="BN311" i="38"/>
  <c r="BU311" i="38" s="1"/>
  <c r="BL311" i="38"/>
  <c r="BT311" i="38" s="1"/>
  <c r="BJ311" i="38"/>
  <c r="BS311" i="38" s="1"/>
  <c r="BH329" i="38"/>
  <c r="BL329" i="38"/>
  <c r="BT329" i="38" s="1"/>
  <c r="BJ329" i="38"/>
  <c r="BS329" i="38" s="1"/>
  <c r="BN329" i="38"/>
  <c r="BU329" i="38"/>
  <c r="BH330" i="38"/>
  <c r="BN330" i="38"/>
  <c r="BU330" i="38" s="1"/>
  <c r="BL330" i="38"/>
  <c r="BT330" i="38"/>
  <c r="BJ330" i="38"/>
  <c r="BH305" i="38"/>
  <c r="BN305" i="38"/>
  <c r="BU305" i="38" s="1"/>
  <c r="BL305" i="38"/>
  <c r="BT305" i="38" s="1"/>
  <c r="BJ305" i="38"/>
  <c r="BS305" i="38" s="1"/>
  <c r="DU315" i="39"/>
  <c r="DV315" i="39"/>
  <c r="DW517" i="39"/>
  <c r="DX517" i="39"/>
  <c r="DV517" i="39"/>
  <c r="P178" i="38"/>
  <c r="T178" i="38"/>
  <c r="BT178" i="38" s="1"/>
  <c r="R178" i="38"/>
  <c r="BS178" i="38" s="1"/>
  <c r="V178" i="38"/>
  <c r="BU178" i="38" s="1"/>
  <c r="R149" i="22"/>
  <c r="T149" i="22"/>
  <c r="P149" i="22"/>
  <c r="R161" i="38"/>
  <c r="BS161" i="38"/>
  <c r="T161" i="38"/>
  <c r="BT161" i="38" s="1"/>
  <c r="V161" i="38"/>
  <c r="BU161" i="38" s="1"/>
  <c r="R167" i="38"/>
  <c r="BS167" i="38" s="1"/>
  <c r="DY431" i="39"/>
  <c r="P119" i="22"/>
  <c r="R119" i="22"/>
  <c r="P177" i="38"/>
  <c r="BR177" i="38" s="1"/>
  <c r="V177" i="38"/>
  <c r="BU177" i="38" s="1"/>
  <c r="BU188" i="38" s="1"/>
  <c r="P118" i="22"/>
  <c r="R118" i="22"/>
  <c r="T118" i="22"/>
  <c r="V184" i="38"/>
  <c r="BU184" i="38" s="1"/>
  <c r="T184" i="38"/>
  <c r="AW280" i="38"/>
  <c r="BA280" i="38"/>
  <c r="BT280" i="38" s="1"/>
  <c r="BC280" i="38"/>
  <c r="BU280" i="38" s="1"/>
  <c r="AY280" i="38"/>
  <c r="BS280" i="38" s="1"/>
  <c r="P139" i="22"/>
  <c r="R139" i="22"/>
  <c r="T139" i="22"/>
  <c r="R124" i="22"/>
  <c r="T124" i="22"/>
  <c r="T183" i="38"/>
  <c r="BT183" i="38"/>
  <c r="R183" i="38"/>
  <c r="BS183" i="38" s="1"/>
  <c r="BV183" i="38" s="1"/>
  <c r="P156" i="38"/>
  <c r="R156" i="38"/>
  <c r="BS156" i="38"/>
  <c r="AW286" i="38"/>
  <c r="AY286" i="38"/>
  <c r="BS286" i="38" s="1"/>
  <c r="BA286" i="38"/>
  <c r="BT286" i="38"/>
  <c r="BC286" i="38"/>
  <c r="BU286" i="38" s="1"/>
  <c r="AW279" i="38"/>
  <c r="AY279" i="38"/>
  <c r="BS279" i="38" s="1"/>
  <c r="BA279" i="38"/>
  <c r="BT279" i="38" s="1"/>
  <c r="P123" i="22"/>
  <c r="T123" i="22"/>
  <c r="V183" i="38"/>
  <c r="BU183" i="38" s="1"/>
  <c r="R169" i="38"/>
  <c r="BS169" i="38" s="1"/>
  <c r="T169" i="38"/>
  <c r="BT169" i="38"/>
  <c r="V169" i="38"/>
  <c r="BU169" i="38" s="1"/>
  <c r="P162" i="38"/>
  <c r="P155" i="38"/>
  <c r="T155" i="38"/>
  <c r="BT155" i="38" s="1"/>
  <c r="AW293" i="38"/>
  <c r="BR293" i="38" s="1"/>
  <c r="BV293" i="38" s="1"/>
  <c r="AY293" i="38"/>
  <c r="BS293" i="38" s="1"/>
  <c r="T119" i="22"/>
  <c r="P134" i="22"/>
  <c r="R134" i="22"/>
  <c r="T134" i="22"/>
  <c r="T177" i="38"/>
  <c r="BT177" i="38" s="1"/>
  <c r="P168" i="38"/>
  <c r="T168" i="38"/>
  <c r="BT168" i="38"/>
  <c r="R168" i="38"/>
  <c r="BS168" i="38" s="1"/>
  <c r="V168" i="38"/>
  <c r="BU168" i="38" s="1"/>
  <c r="AL259" i="38"/>
  <c r="AN259" i="38"/>
  <c r="BS259" i="38" s="1"/>
  <c r="AR259" i="38"/>
  <c r="BU259" i="38" s="1"/>
  <c r="AP252" i="38"/>
  <c r="AL237" i="38"/>
  <c r="AN237" i="38"/>
  <c r="BS237" i="38" s="1"/>
  <c r="AR237" i="38"/>
  <c r="BU237" i="38" s="1"/>
  <c r="AP230" i="38"/>
  <c r="BT230" i="38" s="1"/>
  <c r="AN230" i="38"/>
  <c r="BC279" i="38"/>
  <c r="BU279" i="38" s="1"/>
  <c r="AL243" i="38"/>
  <c r="AN243" i="38"/>
  <c r="BS243" i="38" s="1"/>
  <c r="AW299" i="38"/>
  <c r="BR299" i="38" s="1"/>
  <c r="BV299" i="38" s="1"/>
  <c r="BA299" i="38"/>
  <c r="BT299" i="38" s="1"/>
  <c r="AW292" i="38"/>
  <c r="T148" i="22"/>
  <c r="X148" i="22" s="1"/>
  <c r="V160" i="38"/>
  <c r="BU160" i="38" s="1"/>
  <c r="T182" i="38"/>
  <c r="BT182" i="38" s="1"/>
  <c r="R182" i="38"/>
  <c r="AN229" i="38"/>
  <c r="AL257" i="38"/>
  <c r="AN257" i="38"/>
  <c r="AL235" i="38"/>
  <c r="AN235" i="38"/>
  <c r="BS235" i="38" s="1"/>
  <c r="AP235" i="38"/>
  <c r="BT235" i="38" s="1"/>
  <c r="AW298" i="38"/>
  <c r="BA298" i="38"/>
  <c r="BT298" i="38" s="1"/>
  <c r="AY298" i="38"/>
  <c r="BS298" i="38"/>
  <c r="BC298" i="38"/>
  <c r="BU298" i="38" s="1"/>
  <c r="AW270" i="38"/>
  <c r="AY270" i="38"/>
  <c r="BS270" i="38" s="1"/>
  <c r="BV270" i="38" s="1"/>
  <c r="BH316" i="38"/>
  <c r="BL310" i="38"/>
  <c r="BT310" i="38" s="1"/>
  <c r="BJ310" i="38"/>
  <c r="AR258" i="38"/>
  <c r="BU258" i="38" s="1"/>
  <c r="BN310" i="38"/>
  <c r="BU310" i="38" s="1"/>
  <c r="BL316" i="38"/>
  <c r="BT316" i="38" s="1"/>
  <c r="BH322" i="38"/>
  <c r="BN322" i="38"/>
  <c r="BU322" i="38" s="1"/>
  <c r="BL322" i="38"/>
  <c r="BT322" i="38" s="1"/>
  <c r="T160" i="38"/>
  <c r="AR257" i="38"/>
  <c r="BU257" i="38" s="1"/>
  <c r="AR243" i="38"/>
  <c r="BU243" i="38" s="1"/>
  <c r="AP229" i="38"/>
  <c r="BT229" i="38" s="1"/>
  <c r="BA292" i="38"/>
  <c r="BT292" i="38" s="1"/>
  <c r="AW275" i="38"/>
  <c r="BA275" i="38"/>
  <c r="BT275" i="38" s="1"/>
  <c r="BC275" i="38"/>
  <c r="BU275" i="38" s="1"/>
  <c r="BH321" i="38"/>
  <c r="BN321" i="38"/>
  <c r="BU321" i="38"/>
  <c r="BL321" i="38"/>
  <c r="BT321" i="38"/>
  <c r="BJ321" i="38"/>
  <c r="BS321" i="38" s="1"/>
  <c r="BN315" i="38"/>
  <c r="V176" i="38"/>
  <c r="AW281" i="38"/>
  <c r="BA281" i="38"/>
  <c r="BT281" i="38"/>
  <c r="BC281" i="38"/>
  <c r="BU281" i="38" s="1"/>
  <c r="AY281" i="38"/>
  <c r="BS281" i="38" s="1"/>
  <c r="AW274" i="38"/>
  <c r="BA274" i="38"/>
  <c r="BT274" i="38" s="1"/>
  <c r="BV274" i="38" s="1"/>
  <c r="BC274" i="38"/>
  <c r="BU274" i="38" s="1"/>
  <c r="AY274" i="38"/>
  <c r="BS274" i="38"/>
  <c r="BH320" i="38"/>
  <c r="BN320" i="38"/>
  <c r="BU320" i="38" s="1"/>
  <c r="BL320" i="38"/>
  <c r="BT320" i="38"/>
  <c r="BJ320" i="38"/>
  <c r="BS320" i="38" s="1"/>
  <c r="BH328" i="38"/>
  <c r="BH319" i="38"/>
  <c r="DW374" i="39"/>
  <c r="DX374" i="39"/>
  <c r="DV374" i="39"/>
  <c r="DU184" i="39"/>
  <c r="DX184" i="39"/>
  <c r="DW184" i="39"/>
  <c r="DV177" i="39"/>
  <c r="DX155" i="39"/>
  <c r="BJ319" i="38"/>
  <c r="BS319" i="38" s="1"/>
  <c r="DU176" i="39"/>
  <c r="DW176" i="39"/>
  <c r="DX176" i="39"/>
  <c r="BL319" i="38"/>
  <c r="BT319" i="38" s="1"/>
  <c r="DV267" i="39"/>
  <c r="DU488" i="39"/>
  <c r="DW488" i="39"/>
  <c r="P154" i="29"/>
  <c r="R154" i="29"/>
  <c r="T154" i="29"/>
  <c r="V154" i="29"/>
  <c r="DW291" i="39"/>
  <c r="DV291" i="39"/>
  <c r="DX291" i="39"/>
  <c r="DX283" i="39"/>
  <c r="DV283" i="39"/>
  <c r="DW283" i="39"/>
  <c r="DW272" i="39"/>
  <c r="DV272" i="39"/>
  <c r="DX272" i="39"/>
  <c r="DV403" i="39"/>
  <c r="DX403" i="39"/>
  <c r="DW403" i="39"/>
  <c r="DV178" i="39"/>
  <c r="DW178" i="39"/>
  <c r="DX178" i="39"/>
  <c r="DV367" i="39"/>
  <c r="DX367" i="39"/>
  <c r="DW367" i="39"/>
  <c r="DU346" i="39"/>
  <c r="DX409" i="39"/>
  <c r="DV183" i="39"/>
  <c r="DX183" i="39"/>
  <c r="DW168" i="39"/>
  <c r="DV168" i="39"/>
  <c r="DV154" i="39"/>
  <c r="DX154" i="39"/>
  <c r="DX373" i="39"/>
  <c r="DW373" i="39"/>
  <c r="DW359" i="39"/>
  <c r="DV296" i="39"/>
  <c r="DW290" i="39"/>
  <c r="DV290" i="39"/>
  <c r="DX290" i="39"/>
  <c r="DV320" i="39"/>
  <c r="DW320" i="39"/>
  <c r="DX320" i="39"/>
  <c r="DV161" i="39"/>
  <c r="DX161" i="39"/>
  <c r="DU358" i="39"/>
  <c r="DX352" i="39"/>
  <c r="DW352" i="39"/>
  <c r="DW166" i="39"/>
  <c r="DV166" i="39"/>
  <c r="DW160" i="39"/>
  <c r="DW357" i="39"/>
  <c r="DX351" i="39"/>
  <c r="DV351" i="39"/>
  <c r="DW351" i="39"/>
  <c r="DX301" i="39"/>
  <c r="DW301" i="39"/>
  <c r="DX357" i="39"/>
  <c r="DV359" i="39"/>
  <c r="DV357" i="39"/>
  <c r="DX399" i="39"/>
  <c r="DV282" i="39"/>
  <c r="DX282" i="39"/>
  <c r="DW282" i="39"/>
  <c r="DX277" i="39"/>
  <c r="DX460" i="39"/>
  <c r="DW460" i="39"/>
  <c r="DV460" i="39"/>
  <c r="DU187" i="39"/>
  <c r="DX276" i="39"/>
  <c r="DW271" i="39"/>
  <c r="DW465" i="39"/>
  <c r="DV465" i="39"/>
  <c r="DX465" i="39"/>
  <c r="DV477" i="39"/>
  <c r="DX477" i="39"/>
  <c r="DW477" i="39"/>
  <c r="DX470" i="39"/>
  <c r="DU179" i="39"/>
  <c r="DU169" i="39"/>
  <c r="DW414" i="39"/>
  <c r="DV471" i="39"/>
  <c r="DX271" i="39"/>
  <c r="DV276" i="39"/>
  <c r="DV297" i="39"/>
  <c r="DX297" i="39"/>
  <c r="DX490" i="39"/>
  <c r="DW490" i="39"/>
  <c r="DV490" i="39"/>
  <c r="DU483" i="39"/>
  <c r="DX476" i="39"/>
  <c r="DW476" i="39"/>
  <c r="BJ334" i="39"/>
  <c r="DV334" i="39"/>
  <c r="BH334" i="39"/>
  <c r="BN334" i="39"/>
  <c r="DX334" i="39"/>
  <c r="BL334" i="39"/>
  <c r="DW334" i="39"/>
  <c r="BH328" i="39"/>
  <c r="DU328" i="39"/>
  <c r="BL328" i="39"/>
  <c r="DW328" i="39"/>
  <c r="BN328" i="39"/>
  <c r="DX429" i="39"/>
  <c r="DV429" i="39"/>
  <c r="DW429" i="39"/>
  <c r="DW505" i="39"/>
  <c r="DX505" i="39"/>
  <c r="DV505" i="39"/>
  <c r="DV498" i="39"/>
  <c r="DV241" i="39"/>
  <c r="DX448" i="39"/>
  <c r="DW448" i="39"/>
  <c r="DV448" i="39"/>
  <c r="DV434" i="39"/>
  <c r="DW434" i="39"/>
  <c r="DX434" i="39"/>
  <c r="P150" i="30"/>
  <c r="R150" i="30"/>
  <c r="T150" i="30"/>
  <c r="DU511" i="39"/>
  <c r="DX511" i="39"/>
  <c r="P163" i="29"/>
  <c r="R163" i="29"/>
  <c r="T163" i="29"/>
  <c r="V163" i="29"/>
  <c r="P147" i="29"/>
  <c r="R147" i="29"/>
  <c r="T147" i="29"/>
  <c r="DX498" i="39"/>
  <c r="DW498" i="39"/>
  <c r="DX309" i="39"/>
  <c r="DV309" i="39"/>
  <c r="DW309" i="39"/>
  <c r="DV247" i="39"/>
  <c r="DX247" i="39"/>
  <c r="DX454" i="39"/>
  <c r="DV454" i="39"/>
  <c r="DW454" i="39"/>
  <c r="P166" i="30"/>
  <c r="R166" i="30"/>
  <c r="T166" i="30"/>
  <c r="P156" i="30"/>
  <c r="T156" i="30"/>
  <c r="V156" i="30"/>
  <c r="R156" i="30"/>
  <c r="DU312" i="39"/>
  <c r="DU529" i="39"/>
  <c r="P156" i="29"/>
  <c r="P164" i="29"/>
  <c r="U128" i="38"/>
  <c r="O128" i="38"/>
  <c r="S128" i="38"/>
  <c r="Q128" i="38"/>
  <c r="T657" i="39"/>
  <c r="W123" i="38"/>
  <c r="BB123" i="38"/>
  <c r="P659" i="39"/>
  <c r="AP659" i="39"/>
  <c r="R663" i="39"/>
  <c r="Q126" i="38"/>
  <c r="T663" i="39"/>
  <c r="R657" i="39"/>
  <c r="U136" i="38"/>
  <c r="R659" i="39"/>
  <c r="P657" i="39"/>
  <c r="AL657" i="39"/>
  <c r="BA657" i="39"/>
  <c r="P663" i="39"/>
  <c r="AN659" i="39"/>
  <c r="S126" i="38"/>
  <c r="Q136" i="38"/>
  <c r="Q124" i="38"/>
  <c r="O136" i="38"/>
  <c r="O124" i="38"/>
  <c r="AK128" i="38"/>
  <c r="W126" i="38"/>
  <c r="S124" i="38"/>
  <c r="AQ128" i="38"/>
  <c r="AK126" i="38"/>
  <c r="W136" i="38"/>
  <c r="W124" i="38"/>
  <c r="U124" i="38"/>
  <c r="O126" i="38"/>
  <c r="AL663" i="39"/>
  <c r="BC659" i="39"/>
  <c r="BL657" i="39"/>
  <c r="AZ123" i="38"/>
  <c r="AP656" i="39"/>
  <c r="BC656" i="39"/>
  <c r="AN656" i="39"/>
  <c r="AR656" i="39"/>
  <c r="T656" i="39"/>
  <c r="T654" i="39"/>
  <c r="P654" i="39"/>
  <c r="R656" i="39"/>
  <c r="AW656" i="39"/>
  <c r="R654" i="39"/>
  <c r="AX81" i="38"/>
  <c r="BM136" i="38"/>
  <c r="AS136" i="38"/>
  <c r="AM136" i="38"/>
  <c r="BM124" i="38"/>
  <c r="AM126" i="38"/>
  <c r="AX136" i="38"/>
  <c r="AY657" i="39"/>
  <c r="BH656" i="39"/>
  <c r="BJ656" i="39"/>
  <c r="AZ81" i="38"/>
  <c r="AZ128" i="38"/>
  <c r="AO80" i="38"/>
  <c r="AM80" i="38"/>
  <c r="BM80" i="38"/>
  <c r="AS80" i="38"/>
  <c r="BB80" i="38"/>
  <c r="AQ80" i="38"/>
  <c r="AP452" i="38"/>
  <c r="AY663" i="39"/>
  <c r="BN657" i="39"/>
  <c r="O63" i="29"/>
  <c r="BA663" i="39"/>
  <c r="AW659" i="39"/>
  <c r="BJ659" i="39"/>
  <c r="AN452" i="38"/>
  <c r="BN663" i="39"/>
  <c r="BL663" i="39"/>
  <c r="U90" i="29"/>
  <c r="AP451" i="38"/>
  <c r="AS78" i="38"/>
  <c r="AX132" i="38"/>
  <c r="BG132" i="38"/>
  <c r="BI132" i="38"/>
  <c r="AM132" i="38"/>
  <c r="BR132" i="38" s="1"/>
  <c r="Q132" i="38"/>
  <c r="BB132" i="38"/>
  <c r="AQ132" i="38"/>
  <c r="AV132" i="38"/>
  <c r="AK132" i="38"/>
  <c r="S132" i="38"/>
  <c r="U132" i="38"/>
  <c r="BI95" i="38"/>
  <c r="AM95" i="38"/>
  <c r="AS95" i="38"/>
  <c r="AM97" i="38"/>
  <c r="AQ97" i="38"/>
  <c r="BI79" i="38"/>
  <c r="AZ79" i="38"/>
  <c r="AO79" i="38"/>
  <c r="BD79" i="38"/>
  <c r="AM79" i="38"/>
  <c r="AS79" i="38"/>
  <c r="AO132" i="38"/>
  <c r="U61" i="22"/>
  <c r="W132" i="38"/>
  <c r="AS132" i="38"/>
  <c r="O132" i="38"/>
  <c r="AZ132" i="38"/>
  <c r="AL449" i="38"/>
  <c r="O80" i="29"/>
  <c r="AR657" i="39"/>
  <c r="AP663" i="39"/>
  <c r="AP654" i="39"/>
  <c r="BC657" i="39"/>
  <c r="BA659" i="39"/>
  <c r="BN656" i="39"/>
  <c r="BL656" i="39"/>
  <c r="BJ657" i="39"/>
  <c r="AR663" i="39"/>
  <c r="AR654" i="39"/>
  <c r="AN654" i="39"/>
  <c r="BC663" i="39"/>
  <c r="BA656" i="39"/>
  <c r="BN659" i="39"/>
  <c r="BJ663" i="39"/>
  <c r="S80" i="22"/>
  <c r="Q98" i="29"/>
  <c r="S88" i="29"/>
  <c r="S85" i="30"/>
  <c r="W79" i="30"/>
  <c r="Q68" i="30"/>
  <c r="Q101" i="29"/>
  <c r="Q99" i="29"/>
  <c r="AL451" i="38"/>
  <c r="AN451" i="38"/>
  <c r="AR449" i="38"/>
  <c r="AP449" i="38"/>
  <c r="BA447" i="38"/>
  <c r="AR447" i="38"/>
  <c r="AY447" i="38"/>
  <c r="AP447" i="38"/>
  <c r="Q79" i="29"/>
  <c r="BL655" i="39"/>
  <c r="AY655" i="39"/>
  <c r="BA655" i="39"/>
  <c r="AP655" i="39"/>
  <c r="BJ655" i="39"/>
  <c r="BN655" i="39"/>
  <c r="BC655" i="39"/>
  <c r="BH655" i="39"/>
  <c r="AL655" i="39"/>
  <c r="AN655" i="39"/>
  <c r="AR655" i="39"/>
  <c r="R655" i="39"/>
  <c r="AW655" i="39"/>
  <c r="T655" i="39"/>
  <c r="P655" i="39"/>
  <c r="BB95" i="38"/>
  <c r="AW662" i="39"/>
  <c r="BL662" i="39"/>
  <c r="AY662" i="39"/>
  <c r="BA662" i="39"/>
  <c r="AP662" i="39"/>
  <c r="BJ662" i="39"/>
  <c r="BN662" i="39"/>
  <c r="BC662" i="39"/>
  <c r="BH662" i="39"/>
  <c r="AR662" i="39"/>
  <c r="T662" i="39"/>
  <c r="R662" i="39"/>
  <c r="P662" i="39"/>
  <c r="AL662" i="39"/>
  <c r="AN662" i="39"/>
  <c r="BL660" i="39"/>
  <c r="AY660" i="39"/>
  <c r="BA660" i="39"/>
  <c r="AP660" i="39"/>
  <c r="BJ660" i="39"/>
  <c r="BN660" i="39"/>
  <c r="BC660" i="39"/>
  <c r="BH660" i="39"/>
  <c r="AL660" i="39"/>
  <c r="AN660" i="39"/>
  <c r="AR660" i="39"/>
  <c r="AW660" i="39"/>
  <c r="P660" i="39"/>
  <c r="BM95" i="38"/>
  <c r="R125" i="30"/>
  <c r="U61" i="30"/>
  <c r="U74" i="29"/>
  <c r="Q70" i="29"/>
  <c r="U66" i="29"/>
  <c r="O70" i="30"/>
  <c r="S97" i="29"/>
  <c r="S80" i="29"/>
  <c r="U91" i="30"/>
  <c r="U80" i="29"/>
  <c r="AL452" i="38"/>
  <c r="AR452" i="38"/>
  <c r="BC452" i="38"/>
  <c r="U64" i="29"/>
  <c r="BL447" i="38"/>
  <c r="BJ658" i="39"/>
  <c r="BA658" i="39"/>
  <c r="BL658" i="39"/>
  <c r="AN658" i="39"/>
  <c r="AP658" i="39"/>
  <c r="AR658" i="39"/>
  <c r="AY658" i="39"/>
  <c r="BC658" i="39"/>
  <c r="BN658" i="39"/>
  <c r="S81" i="22"/>
  <c r="BK123" i="38"/>
  <c r="S61" i="22"/>
  <c r="AK123" i="38"/>
  <c r="AM123" i="38"/>
  <c r="AO123" i="38"/>
  <c r="AQ123" i="38"/>
  <c r="AS123" i="38"/>
  <c r="BD123" i="38"/>
  <c r="O123" i="38"/>
  <c r="Q123" i="38"/>
  <c r="AV123" i="38"/>
  <c r="O66" i="29"/>
  <c r="W102" i="30"/>
  <c r="U66" i="30"/>
  <c r="S64" i="30"/>
  <c r="Q100" i="29"/>
  <c r="BL661" i="39"/>
  <c r="AY661" i="39"/>
  <c r="BC661" i="39"/>
  <c r="AN661" i="39"/>
  <c r="AP661" i="39"/>
  <c r="AR661" i="39"/>
  <c r="BJ661" i="39"/>
  <c r="BN661" i="39"/>
  <c r="BA661" i="39"/>
  <c r="T127" i="30"/>
  <c r="AN453" i="38"/>
  <c r="Q74" i="30"/>
  <c r="Q84" i="29"/>
  <c r="Q89" i="30"/>
  <c r="W65" i="30"/>
  <c r="O98" i="29"/>
  <c r="S98" i="29"/>
  <c r="Q88" i="29"/>
  <c r="BU375" i="38"/>
  <c r="BS375" i="38"/>
  <c r="BQ375" i="38"/>
  <c r="BT375" i="38"/>
  <c r="BR375" i="38"/>
  <c r="BU387" i="38"/>
  <c r="DT211" i="39"/>
  <c r="Q104" i="22"/>
  <c r="S99" i="22"/>
  <c r="Q99" i="22"/>
  <c r="Q98" i="22"/>
  <c r="U97" i="22"/>
  <c r="S97" i="22"/>
  <c r="Q97" i="22"/>
  <c r="S123" i="38"/>
  <c r="AX123" i="38"/>
  <c r="BV533" i="38"/>
  <c r="AP244" i="38"/>
  <c r="BT244" i="38" s="1"/>
  <c r="AP236" i="38"/>
  <c r="BT236" i="38" s="1"/>
  <c r="AL262" i="38"/>
  <c r="AL258" i="38"/>
  <c r="AL254" i="38"/>
  <c r="AL248" i="38"/>
  <c r="AL244" i="38"/>
  <c r="AL240" i="38"/>
  <c r="AL236" i="38"/>
  <c r="AL232" i="38"/>
  <c r="AR248" i="38"/>
  <c r="BU248" i="38" s="1"/>
  <c r="AR240" i="38"/>
  <c r="BU240" i="38"/>
  <c r="AR232" i="38"/>
  <c r="AN244" i="38"/>
  <c r="BS244" i="38" s="1"/>
  <c r="AN236" i="38"/>
  <c r="BS236" i="38" s="1"/>
  <c r="T187" i="38"/>
  <c r="BT187" i="38" s="1"/>
  <c r="T179" i="38"/>
  <c r="BT179" i="38" s="1"/>
  <c r="R181" i="38"/>
  <c r="P187" i="38"/>
  <c r="P183" i="38"/>
  <c r="P179" i="38"/>
  <c r="P169" i="38"/>
  <c r="P161" i="38"/>
  <c r="AP258" i="38"/>
  <c r="BT258" i="38" s="1"/>
  <c r="AY299" i="38"/>
  <c r="AP248" i="38"/>
  <c r="BT248" i="38" s="1"/>
  <c r="AR262" i="38"/>
  <c r="BU262" i="38" s="1"/>
  <c r="AR254" i="38"/>
  <c r="R185" i="38"/>
  <c r="R177" i="38"/>
  <c r="BA293" i="38"/>
  <c r="DV163" i="39"/>
  <c r="DW163" i="39"/>
  <c r="DW185" i="39"/>
  <c r="DX185" i="39"/>
  <c r="DV372" i="39"/>
  <c r="DW372" i="39"/>
  <c r="DV155" i="39"/>
  <c r="DW177" i="39"/>
  <c r="DX167" i="39"/>
  <c r="DV167" i="39"/>
  <c r="DV376" i="39"/>
  <c r="DW376" i="39"/>
  <c r="DX376" i="39"/>
  <c r="DW167" i="39"/>
  <c r="DX159" i="39"/>
  <c r="DV159" i="39"/>
  <c r="DX372" i="39"/>
  <c r="DV181" i="39"/>
  <c r="DX181" i="39"/>
  <c r="DV171" i="39"/>
  <c r="DW171" i="39"/>
  <c r="DV368" i="39"/>
  <c r="DW368" i="39"/>
  <c r="DX368" i="39"/>
  <c r="DX354" i="39"/>
  <c r="DX346" i="39"/>
  <c r="DW354" i="39"/>
  <c r="DW346" i="39"/>
  <c r="DX358" i="39"/>
  <c r="DX350" i="39"/>
  <c r="DW358" i="39"/>
  <c r="DW350" i="39"/>
  <c r="DW386" i="39"/>
  <c r="DX494" i="39"/>
  <c r="DW494" i="39"/>
  <c r="DX475" i="39"/>
  <c r="DW475" i="39"/>
  <c r="DX488" i="39"/>
  <c r="DW525" i="39"/>
  <c r="DX525" i="39"/>
  <c r="DV502" i="39"/>
  <c r="DX502" i="39"/>
  <c r="DW323" i="39"/>
  <c r="DX323" i="39"/>
  <c r="DW511" i="39"/>
  <c r="DW316" i="39"/>
  <c r="DW528" i="39"/>
  <c r="DX510" i="39"/>
  <c r="DX315" i="39"/>
  <c r="BJ337" i="39"/>
  <c r="BJ333" i="39"/>
  <c r="BL333" i="39"/>
  <c r="DW503" i="39"/>
  <c r="BL337" i="39"/>
  <c r="DW337" i="39"/>
  <c r="DW324" i="39"/>
  <c r="DW308" i="39"/>
  <c r="DV263" i="39"/>
  <c r="DW263" i="39"/>
  <c r="DX263" i="39"/>
  <c r="DV450" i="39"/>
  <c r="DW241" i="39"/>
  <c r="DX241" i="39"/>
  <c r="Q101" i="30"/>
  <c r="DV255" i="39"/>
  <c r="DW255" i="39"/>
  <c r="BJ336" i="39"/>
  <c r="BJ328" i="39"/>
  <c r="DW233" i="39"/>
  <c r="DX233" i="39"/>
  <c r="DW245" i="39"/>
  <c r="DX245" i="39"/>
  <c r="DW259" i="39"/>
  <c r="DX259" i="39"/>
  <c r="DV245" i="39"/>
  <c r="DW237" i="39"/>
  <c r="DX237" i="39"/>
  <c r="N172" i="30"/>
  <c r="N157" i="30"/>
  <c r="Q277" i="22"/>
  <c r="S277" i="22"/>
  <c r="U277" i="22"/>
  <c r="N218" i="30"/>
  <c r="X305" i="30"/>
  <c r="P223" i="22"/>
  <c r="Q102" i="30"/>
  <c r="P163" i="30"/>
  <c r="R163" i="30"/>
  <c r="V163" i="30"/>
  <c r="Q99" i="30"/>
  <c r="P167" i="30"/>
  <c r="T167" i="30"/>
  <c r="V167" i="30"/>
  <c r="Q276" i="22"/>
  <c r="T163" i="30"/>
  <c r="R167" i="30"/>
  <c r="Q103" i="30"/>
  <c r="P171" i="30"/>
  <c r="R171" i="30"/>
  <c r="X324" i="29"/>
  <c r="X293" i="29"/>
  <c r="Q272" i="30"/>
  <c r="U272" i="30"/>
  <c r="S272" i="30"/>
  <c r="X320" i="29"/>
  <c r="X313" i="29"/>
  <c r="V171" i="30"/>
  <c r="O103" i="29"/>
  <c r="P150" i="29"/>
  <c r="T150" i="29"/>
  <c r="R150" i="29"/>
  <c r="P134" i="29"/>
  <c r="T134" i="29"/>
  <c r="R134" i="29"/>
  <c r="Q102" i="29"/>
  <c r="BV488" i="38"/>
  <c r="BQ491" i="38"/>
  <c r="BV480" i="38"/>
  <c r="Q267" i="29"/>
  <c r="U267" i="29"/>
  <c r="S267" i="29"/>
  <c r="BV490" i="38"/>
  <c r="BV482" i="38"/>
  <c r="BV474" i="38"/>
  <c r="BR491" i="38"/>
  <c r="P138" i="29"/>
  <c r="R138" i="29"/>
  <c r="V138" i="29"/>
  <c r="T138" i="29"/>
  <c r="BV486" i="38"/>
  <c r="BV478" i="38"/>
  <c r="P142" i="29"/>
  <c r="T142" i="29"/>
  <c r="R142" i="29"/>
  <c r="AT491" i="38"/>
  <c r="BU491" i="38"/>
  <c r="BS491" i="38"/>
  <c r="W267" i="29"/>
  <c r="V134" i="29"/>
  <c r="P146" i="29"/>
  <c r="R146" i="29"/>
  <c r="V146" i="29"/>
  <c r="T146" i="29"/>
  <c r="X491" i="38"/>
  <c r="BE491" i="38"/>
  <c r="P159" i="29"/>
  <c r="DY710" i="39"/>
  <c r="DY702" i="39"/>
  <c r="DY694" i="39"/>
  <c r="CA713" i="39"/>
  <c r="AT713" i="39"/>
  <c r="DY712" i="39"/>
  <c r="DY704" i="39"/>
  <c r="DY696" i="39"/>
  <c r="BP713" i="39"/>
  <c r="DY706" i="39"/>
  <c r="DY698" i="39"/>
  <c r="DT713" i="39"/>
  <c r="DY692" i="39"/>
  <c r="BE713" i="39"/>
  <c r="DY708" i="39"/>
  <c r="DW713" i="39"/>
  <c r="DV713" i="39"/>
  <c r="DU713" i="39"/>
  <c r="H21" i="42"/>
  <c r="C20" i="42"/>
  <c r="AW772" i="39"/>
  <c r="X161" i="29"/>
  <c r="X145" i="30"/>
  <c r="X151" i="30"/>
  <c r="DH487" i="39"/>
  <c r="DY436" i="39"/>
  <c r="CW431" i="39"/>
  <c r="DY230" i="39"/>
  <c r="X162" i="29"/>
  <c r="X137" i="30"/>
  <c r="X139" i="30"/>
  <c r="DH468" i="39"/>
  <c r="DH493" i="39"/>
  <c r="CL381" i="39"/>
  <c r="AT230" i="39"/>
  <c r="DY421" i="39"/>
  <c r="X141" i="29"/>
  <c r="X149" i="30"/>
  <c r="BP312" i="38"/>
  <c r="CW421" i="39"/>
  <c r="X136" i="29"/>
  <c r="DY393" i="39"/>
  <c r="CW436" i="39"/>
  <c r="X133" i="29"/>
  <c r="X170" i="30"/>
  <c r="X273" i="30"/>
  <c r="DY284" i="39"/>
  <c r="DH478" i="39"/>
  <c r="DY244" i="39"/>
  <c r="DY513" i="39"/>
  <c r="X160" i="29"/>
  <c r="X148" i="29"/>
  <c r="CL393" i="39"/>
  <c r="DY456" i="39"/>
  <c r="X147" i="30"/>
  <c r="DY242" i="39"/>
  <c r="X154" i="30"/>
  <c r="CW456" i="39"/>
  <c r="X115" i="22"/>
  <c r="DY268" i="39"/>
  <c r="DH486" i="39"/>
  <c r="X164" i="29"/>
  <c r="AT242" i="39"/>
  <c r="X165" i="29"/>
  <c r="X265" i="29"/>
  <c r="T269" i="29"/>
  <c r="T322" i="29"/>
  <c r="X155" i="29"/>
  <c r="X158" i="29"/>
  <c r="X149" i="29"/>
  <c r="X139" i="29"/>
  <c r="X137" i="29"/>
  <c r="X156" i="29"/>
  <c r="X157" i="29"/>
  <c r="X159" i="29"/>
  <c r="V269" i="29"/>
  <c r="V322" i="29"/>
  <c r="X142" i="29"/>
  <c r="X134" i="29"/>
  <c r="X154" i="29"/>
  <c r="X145" i="29"/>
  <c r="P269" i="29"/>
  <c r="P322" i="29"/>
  <c r="X143" i="29"/>
  <c r="X135" i="29"/>
  <c r="X150" i="29"/>
  <c r="X140" i="29"/>
  <c r="X138" i="29"/>
  <c r="X146" i="29"/>
  <c r="X132" i="29"/>
  <c r="X131" i="29"/>
  <c r="X144" i="29"/>
  <c r="X147" i="29"/>
  <c r="X267" i="29"/>
  <c r="X163" i="29"/>
  <c r="O91" i="29"/>
  <c r="O70" i="29"/>
  <c r="X264" i="29"/>
  <c r="X266" i="29"/>
  <c r="X155" i="30"/>
  <c r="X165" i="30"/>
  <c r="X143" i="30"/>
  <c r="X142" i="30"/>
  <c r="X146" i="30"/>
  <c r="X168" i="30"/>
  <c r="V275" i="30"/>
  <c r="X166" i="30"/>
  <c r="X140" i="30"/>
  <c r="X153" i="30"/>
  <c r="X272" i="30"/>
  <c r="X271" i="30"/>
  <c r="X148" i="30"/>
  <c r="X169" i="30"/>
  <c r="X162" i="30"/>
  <c r="X138" i="30"/>
  <c r="X164" i="30"/>
  <c r="X144" i="30"/>
  <c r="X160" i="30"/>
  <c r="X167" i="30"/>
  <c r="X163" i="30"/>
  <c r="X150" i="30"/>
  <c r="X156" i="30"/>
  <c r="X141" i="30"/>
  <c r="X152" i="30"/>
  <c r="X171" i="30"/>
  <c r="X161" i="30"/>
  <c r="O68" i="30"/>
  <c r="O82" i="30"/>
  <c r="X270" i="30"/>
  <c r="X133" i="22"/>
  <c r="X134" i="22"/>
  <c r="X274" i="22"/>
  <c r="X118" i="22"/>
  <c r="X124" i="22"/>
  <c r="X127" i="22"/>
  <c r="X116" i="22"/>
  <c r="X119" i="22"/>
  <c r="X121" i="22"/>
  <c r="X126" i="22"/>
  <c r="X138" i="22"/>
  <c r="X120" i="22"/>
  <c r="X277" i="22"/>
  <c r="X147" i="22"/>
  <c r="X123" i="22"/>
  <c r="X276" i="22"/>
  <c r="X122" i="22"/>
  <c r="V135" i="22"/>
  <c r="X146" i="22"/>
  <c r="T279" i="22"/>
  <c r="X149" i="22"/>
  <c r="X275" i="22"/>
  <c r="X117" i="22"/>
  <c r="AT244" i="39"/>
  <c r="BE268" i="39"/>
  <c r="DY514" i="39"/>
  <c r="DS513" i="39"/>
  <c r="X180" i="39"/>
  <c r="BE278" i="39"/>
  <c r="BA772" i="39"/>
  <c r="DS514" i="39"/>
  <c r="DY469" i="39"/>
  <c r="DY501" i="39"/>
  <c r="DS501" i="39"/>
  <c r="CA767" i="39"/>
  <c r="DS506" i="39"/>
  <c r="DY532" i="39"/>
  <c r="DY455" i="39"/>
  <c r="DS521" i="39"/>
  <c r="DY232" i="39"/>
  <c r="DH464" i="39"/>
  <c r="CL390" i="39"/>
  <c r="DY422" i="39"/>
  <c r="DY479" i="39"/>
  <c r="DY410" i="39"/>
  <c r="DY425" i="39"/>
  <c r="AT232" i="39"/>
  <c r="BE284" i="39"/>
  <c r="DY299" i="39"/>
  <c r="X158" i="39"/>
  <c r="CL394" i="39"/>
  <c r="DY257" i="39"/>
  <c r="DY445" i="39"/>
  <c r="DT173" i="39"/>
  <c r="DH467" i="39"/>
  <c r="BE274" i="39"/>
  <c r="DW581" i="39"/>
  <c r="CA375" i="39"/>
  <c r="BE270" i="39"/>
  <c r="DH466" i="39"/>
  <c r="DY141" i="39"/>
  <c r="CL391" i="39"/>
  <c r="DY240" i="39"/>
  <c r="DY258" i="39"/>
  <c r="DY305" i="39"/>
  <c r="DY239" i="39"/>
  <c r="DY279" i="39"/>
  <c r="CA356" i="39"/>
  <c r="DS527" i="39"/>
  <c r="CL408" i="39"/>
  <c r="AT239" i="39"/>
  <c r="DH469" i="39"/>
  <c r="DS532" i="39"/>
  <c r="DY310" i="39"/>
  <c r="CL410" i="39"/>
  <c r="DH479" i="39"/>
  <c r="AT258" i="39"/>
  <c r="AT240" i="39"/>
  <c r="BP305" i="39"/>
  <c r="DY156" i="39"/>
  <c r="DY322" i="39"/>
  <c r="DY306" i="39"/>
  <c r="DY530" i="39"/>
  <c r="DS499" i="39"/>
  <c r="DY317" i="39"/>
  <c r="DY273" i="39"/>
  <c r="CW445" i="39"/>
  <c r="DT581" i="39"/>
  <c r="BP322" i="39"/>
  <c r="BP317" i="39"/>
  <c r="BP306" i="39"/>
  <c r="BP318" i="39"/>
  <c r="DT495" i="39"/>
  <c r="DY484" i="39"/>
  <c r="DH485" i="39"/>
  <c r="DY725" i="39"/>
  <c r="DV499" i="39"/>
  <c r="DY499" i="39"/>
  <c r="DY335" i="39"/>
  <c r="DT533" i="39"/>
  <c r="BE273" i="39"/>
  <c r="DY234" i="39"/>
  <c r="AR772" i="39"/>
  <c r="DS507" i="39"/>
  <c r="DY500" i="39"/>
  <c r="DS530" i="39"/>
  <c r="BE280" i="39"/>
  <c r="BP311" i="39"/>
  <c r="CL384" i="39"/>
  <c r="DY329" i="39"/>
  <c r="CW422" i="39"/>
  <c r="DT377" i="39"/>
  <c r="CA348" i="39"/>
  <c r="BF772" i="39"/>
  <c r="DT249" i="39"/>
  <c r="DY398" i="39"/>
  <c r="DH474" i="39"/>
  <c r="CL412" i="39"/>
  <c r="AT137" i="39"/>
  <c r="DY435" i="39"/>
  <c r="DH484" i="39"/>
  <c r="X153" i="39"/>
  <c r="DS770" i="39"/>
  <c r="AT257" i="39"/>
  <c r="DY531" i="39"/>
  <c r="T772" i="39"/>
  <c r="AP772" i="39"/>
  <c r="DT415" i="39"/>
  <c r="CA345" i="39"/>
  <c r="DT442" i="39"/>
  <c r="BE295" i="39"/>
  <c r="BE767" i="39"/>
  <c r="AT32" i="39"/>
  <c r="DT302" i="39"/>
  <c r="DT518" i="39"/>
  <c r="DY463" i="39"/>
  <c r="AN772" i="39"/>
  <c r="X767" i="39"/>
  <c r="BN772" i="39"/>
  <c r="DY138" i="39"/>
  <c r="DT287" i="39"/>
  <c r="DY298" i="39"/>
  <c r="BE285" i="39"/>
  <c r="BP310" i="39"/>
  <c r="DH491" i="39"/>
  <c r="DS38" i="39"/>
  <c r="DS767" i="39"/>
  <c r="AT234" i="39"/>
  <c r="AT767" i="39"/>
  <c r="X165" i="39"/>
  <c r="CA344" i="39"/>
  <c r="CA371" i="39"/>
  <c r="CL405" i="39"/>
  <c r="CL137" i="39"/>
  <c r="CL389" i="39"/>
  <c r="BE299" i="39"/>
  <c r="DT188" i="39"/>
  <c r="X160" i="39"/>
  <c r="CA353" i="39"/>
  <c r="CW440" i="39"/>
  <c r="P772" i="39"/>
  <c r="AT770" i="39"/>
  <c r="CL398" i="39"/>
  <c r="DS41" i="39"/>
  <c r="BP319" i="39"/>
  <c r="BP329" i="39"/>
  <c r="DY72" i="39"/>
  <c r="BE281" i="39"/>
  <c r="DY764" i="39"/>
  <c r="CW439" i="39"/>
  <c r="CW441" i="39"/>
  <c r="DH16" i="39"/>
  <c r="DS26" i="39"/>
  <c r="DS526" i="39"/>
  <c r="CW31" i="39"/>
  <c r="BP333" i="39"/>
  <c r="DX770" i="39"/>
  <c r="CL380" i="39"/>
  <c r="BP331" i="39"/>
  <c r="DH489" i="39"/>
  <c r="CL406" i="39"/>
  <c r="AT235" i="39"/>
  <c r="DT362" i="39"/>
  <c r="BE291" i="39"/>
  <c r="AT252" i="39"/>
  <c r="BE297" i="39"/>
  <c r="CA351" i="39"/>
  <c r="X168" i="39"/>
  <c r="AT262" i="39"/>
  <c r="AT254" i="39"/>
  <c r="CW433" i="39"/>
  <c r="CA770" i="39"/>
  <c r="DH473" i="39"/>
  <c r="AI137" i="39"/>
  <c r="AI648" i="39"/>
  <c r="AT261" i="39"/>
  <c r="DY182" i="39"/>
  <c r="DY690" i="39"/>
  <c r="CW438" i="39"/>
  <c r="X185" i="39"/>
  <c r="AT54" i="39"/>
  <c r="AI52" i="39"/>
  <c r="AI57" i="39"/>
  <c r="DH490" i="39"/>
  <c r="DH465" i="39"/>
  <c r="CA373" i="39"/>
  <c r="CA374" i="39"/>
  <c r="CL392" i="39"/>
  <c r="BE292" i="39"/>
  <c r="DY321" i="39"/>
  <c r="DT480" i="39"/>
  <c r="DT400" i="39"/>
  <c r="AI19" i="39"/>
  <c r="AI45" i="39"/>
  <c r="BE272" i="39"/>
  <c r="CW419" i="39"/>
  <c r="BE770" i="39"/>
  <c r="AI22" i="39"/>
  <c r="AI644" i="39"/>
  <c r="AI223" i="39"/>
  <c r="AT16" i="39"/>
  <c r="DS498" i="39"/>
  <c r="BE271" i="39"/>
  <c r="BE301" i="39"/>
  <c r="BE296" i="39"/>
  <c r="AI41" i="39"/>
  <c r="AT229" i="39"/>
  <c r="CA350" i="39"/>
  <c r="AT46" i="39"/>
  <c r="DH46" i="39"/>
  <c r="DY143" i="39"/>
  <c r="AT260" i="39"/>
  <c r="AI20" i="39"/>
  <c r="DH470" i="39"/>
  <c r="X154" i="39"/>
  <c r="DY512" i="39"/>
  <c r="DY330" i="39"/>
  <c r="AI38" i="39"/>
  <c r="AI650" i="39"/>
  <c r="CL385" i="39"/>
  <c r="AI54" i="39"/>
  <c r="DT457" i="39"/>
  <c r="AI219" i="39"/>
  <c r="AI643" i="39"/>
  <c r="DH477" i="39"/>
  <c r="CA359" i="39"/>
  <c r="CL403" i="39"/>
  <c r="DH462" i="39"/>
  <c r="BE275" i="39"/>
  <c r="AT243" i="39"/>
  <c r="DS516" i="39"/>
  <c r="DS523" i="39"/>
  <c r="AE772" i="39"/>
  <c r="AI126" i="39"/>
  <c r="AI128" i="39"/>
  <c r="AI49" i="39"/>
  <c r="AI134" i="39"/>
  <c r="CA368" i="39"/>
  <c r="X167" i="39"/>
  <c r="CW448" i="39"/>
  <c r="CA360" i="39"/>
  <c r="CA357" i="39"/>
  <c r="CA352" i="39"/>
  <c r="X178" i="39"/>
  <c r="DS517" i="39"/>
  <c r="CW453" i="39"/>
  <c r="CW430" i="39"/>
  <c r="DS522" i="39"/>
  <c r="AT253" i="39"/>
  <c r="DT325" i="39"/>
  <c r="DH461" i="39"/>
  <c r="X162" i="39"/>
  <c r="BP339" i="39"/>
  <c r="AI769" i="39"/>
  <c r="AI48" i="39"/>
  <c r="AI37" i="39"/>
  <c r="DS46" i="39"/>
  <c r="CW454" i="39"/>
  <c r="BP309" i="39"/>
  <c r="BE290" i="39"/>
  <c r="CW446" i="39"/>
  <c r="BE286" i="39"/>
  <c r="CA349" i="39"/>
  <c r="AI46" i="39"/>
  <c r="AI646" i="39"/>
  <c r="AI55" i="39"/>
  <c r="CL651" i="39"/>
  <c r="AT37" i="39"/>
  <c r="DS16" i="39"/>
  <c r="BE648" i="39"/>
  <c r="AT26" i="39"/>
  <c r="DS51" i="39"/>
  <c r="AI651" i="39"/>
  <c r="AI767" i="39"/>
  <c r="AI25" i="39"/>
  <c r="BP337" i="39"/>
  <c r="AT247" i="39"/>
  <c r="BP334" i="39"/>
  <c r="DH476" i="39"/>
  <c r="DH471" i="39"/>
  <c r="BE267" i="39"/>
  <c r="CL413" i="39"/>
  <c r="CW424" i="39"/>
  <c r="CA361" i="39"/>
  <c r="CW418" i="39"/>
  <c r="CW420" i="39"/>
  <c r="AA772" i="39"/>
  <c r="AI34" i="39"/>
  <c r="AI35" i="39"/>
  <c r="AI17" i="39"/>
  <c r="AI31" i="39"/>
  <c r="AI202" i="39"/>
  <c r="AI13" i="39"/>
  <c r="AI51" i="39"/>
  <c r="DS14" i="39"/>
  <c r="CW437" i="39"/>
  <c r="DH35" i="39"/>
  <c r="CW434" i="39"/>
  <c r="CW429" i="39"/>
  <c r="CL409" i="39"/>
  <c r="AT238" i="39"/>
  <c r="DS515" i="39"/>
  <c r="CW423" i="39"/>
  <c r="DX769" i="39"/>
  <c r="CW770" i="39"/>
  <c r="CA343" i="39"/>
  <c r="CW426" i="39"/>
  <c r="CW449" i="39"/>
  <c r="DH472" i="39"/>
  <c r="AI216" i="39"/>
  <c r="AI210" i="39"/>
  <c r="AI217" i="39"/>
  <c r="AI23" i="39"/>
  <c r="AI649" i="39"/>
  <c r="AT233" i="39"/>
  <c r="CW450" i="39"/>
  <c r="CA367" i="39"/>
  <c r="X177" i="39"/>
  <c r="CA648" i="39"/>
  <c r="DH40" i="39"/>
  <c r="CA366" i="39"/>
  <c r="X768" i="39"/>
  <c r="DS524" i="39"/>
  <c r="CA365" i="39"/>
  <c r="AI26" i="39"/>
  <c r="AI40" i="39"/>
  <c r="AI642" i="39"/>
  <c r="BE282" i="39"/>
  <c r="BE276" i="39"/>
  <c r="DH460" i="39"/>
  <c r="AT231" i="39"/>
  <c r="BP338" i="39"/>
  <c r="BP313" i="39"/>
  <c r="X164" i="39"/>
  <c r="DS504" i="39"/>
  <c r="AT256" i="39"/>
  <c r="AI14" i="39"/>
  <c r="AI768" i="39"/>
  <c r="AI195" i="39"/>
  <c r="AI770" i="39"/>
  <c r="AI16" i="39"/>
  <c r="AI44" i="39"/>
  <c r="CL648" i="39"/>
  <c r="BE24" i="39"/>
  <c r="DS505" i="39"/>
  <c r="BE283" i="39"/>
  <c r="BE269" i="39"/>
  <c r="CW452" i="39"/>
  <c r="CW427" i="39"/>
  <c r="CL387" i="39"/>
  <c r="AI645" i="39"/>
  <c r="AI125" i="39"/>
  <c r="AI131" i="39"/>
  <c r="DS508" i="39"/>
  <c r="AI32" i="39"/>
  <c r="DS125" i="39"/>
  <c r="X181" i="39"/>
  <c r="AT131" i="39"/>
  <c r="AT44" i="39"/>
  <c r="BP644" i="39"/>
  <c r="CL414" i="39"/>
  <c r="X166" i="39"/>
  <c r="BP320" i="39"/>
  <c r="AT246" i="39"/>
  <c r="CW428" i="39"/>
  <c r="DS509" i="39"/>
  <c r="BP314" i="39"/>
  <c r="CL407" i="39"/>
  <c r="DH770" i="39"/>
  <c r="CW447" i="39"/>
  <c r="CW432" i="39"/>
  <c r="BP332" i="39"/>
  <c r="CA347" i="39"/>
  <c r="CW451" i="39"/>
  <c r="CW455" i="39"/>
  <c r="CW119" i="39"/>
  <c r="CW55" i="39"/>
  <c r="AT17" i="39"/>
  <c r="DH648" i="39"/>
  <c r="AU655" i="39"/>
  <c r="BE643" i="39"/>
  <c r="CW34" i="39"/>
  <c r="CW51" i="39"/>
  <c r="BE36" i="39"/>
  <c r="CA354" i="39"/>
  <c r="X163" i="39"/>
  <c r="CW643" i="39"/>
  <c r="DH651" i="39"/>
  <c r="CW54" i="39"/>
  <c r="AT87" i="39"/>
  <c r="AT22" i="39"/>
  <c r="X648" i="39"/>
  <c r="X650" i="39"/>
  <c r="BE650" i="39"/>
  <c r="AJ655" i="39"/>
  <c r="AT643" i="39"/>
  <c r="AT34" i="39"/>
  <c r="AT40" i="39"/>
  <c r="AT51" i="39"/>
  <c r="DS502" i="39"/>
  <c r="CA650" i="39"/>
  <c r="CW40" i="39"/>
  <c r="CW645" i="39"/>
  <c r="DS645" i="39"/>
  <c r="AT241" i="39"/>
  <c r="CA342" i="39"/>
  <c r="DH650" i="39"/>
  <c r="BP32" i="39"/>
  <c r="DH642" i="39"/>
  <c r="CA372" i="39"/>
  <c r="CL643" i="39"/>
  <c r="CW79" i="39"/>
  <c r="CW14" i="39"/>
  <c r="CW648" i="39"/>
  <c r="BP650" i="39"/>
  <c r="CA643" i="39"/>
  <c r="CW23" i="39"/>
  <c r="AT45" i="39"/>
  <c r="DS17" i="39"/>
  <c r="DS23" i="39"/>
  <c r="BP31" i="39"/>
  <c r="DS768" i="39"/>
  <c r="DS525" i="39"/>
  <c r="DX649" i="39"/>
  <c r="DX648" i="39"/>
  <c r="CW32" i="39"/>
  <c r="CL644" i="39"/>
  <c r="DS55" i="39"/>
  <c r="CW25" i="39"/>
  <c r="DS31" i="39"/>
  <c r="AT41" i="39"/>
  <c r="DH22" i="39"/>
  <c r="BE20" i="39"/>
  <c r="AT237" i="39"/>
  <c r="AT259" i="39"/>
  <c r="X155" i="39"/>
  <c r="DS643" i="39"/>
  <c r="CW46" i="39"/>
  <c r="CW35" i="39"/>
  <c r="CW16" i="39"/>
  <c r="AT23" i="39"/>
  <c r="AT648" i="39"/>
  <c r="BP648" i="39"/>
  <c r="V662" i="39"/>
  <c r="DX650" i="39"/>
  <c r="CL650" i="39"/>
  <c r="CW13" i="39"/>
  <c r="CW26" i="39"/>
  <c r="AT13" i="39"/>
  <c r="AT25" i="39"/>
  <c r="AT31" i="39"/>
  <c r="CW41" i="39"/>
  <c r="DH645" i="39"/>
  <c r="AT255" i="39"/>
  <c r="DH494" i="39"/>
  <c r="CA376" i="39"/>
  <c r="DH643" i="39"/>
  <c r="AT52" i="39"/>
  <c r="AT650" i="39"/>
  <c r="CW650" i="39"/>
  <c r="BP20" i="39"/>
  <c r="AT112" i="39"/>
  <c r="AT48" i="39"/>
  <c r="X171" i="39"/>
  <c r="CW651" i="39"/>
  <c r="BF655" i="39"/>
  <c r="BP643" i="39"/>
  <c r="AT57" i="39"/>
  <c r="DS20" i="39"/>
  <c r="CW48" i="39"/>
  <c r="CL386" i="39"/>
  <c r="AT14" i="39"/>
  <c r="N655" i="39"/>
  <c r="X643" i="39"/>
  <c r="BP16" i="39"/>
  <c r="CW20" i="39"/>
  <c r="CW49" i="39"/>
  <c r="AT245" i="39"/>
  <c r="AT263" i="39"/>
  <c r="BP324" i="39"/>
  <c r="X159" i="39"/>
  <c r="CW52" i="39"/>
  <c r="CW37" i="39"/>
  <c r="DS87" i="39"/>
  <c r="DS22" i="39"/>
  <c r="V655" i="39"/>
  <c r="DX643" i="39"/>
  <c r="DS52" i="39"/>
  <c r="CA642" i="39"/>
  <c r="AT35" i="39"/>
  <c r="BE644" i="39"/>
  <c r="DH50" i="39"/>
  <c r="BE48" i="39"/>
  <c r="AT20" i="39"/>
  <c r="DH24" i="39"/>
  <c r="DS126" i="39"/>
  <c r="BE13" i="39"/>
  <c r="BE37" i="39"/>
  <c r="BE39" i="39"/>
  <c r="BE45" i="39"/>
  <c r="CA49" i="39"/>
  <c r="DH42" i="39"/>
  <c r="X20" i="39"/>
  <c r="X54" i="39"/>
  <c r="CA645" i="39"/>
  <c r="AT768" i="39"/>
  <c r="CW768" i="39"/>
  <c r="CL767" i="39"/>
  <c r="BP307" i="39"/>
  <c r="X646" i="39"/>
  <c r="AI197" i="39"/>
  <c r="DU197" i="39"/>
  <c r="AI112" i="39"/>
  <c r="BP312" i="39"/>
  <c r="AI218" i="39"/>
  <c r="DU218" i="39"/>
  <c r="DY218" i="39"/>
  <c r="DS510" i="39"/>
  <c r="BP335" i="39"/>
  <c r="BP316" i="39"/>
  <c r="AI204" i="39"/>
  <c r="DU204" i="39"/>
  <c r="AT49" i="39"/>
  <c r="BE22" i="39"/>
  <c r="BP44" i="39"/>
  <c r="DH48" i="39"/>
  <c r="DH13" i="39"/>
  <c r="CL19" i="39"/>
  <c r="DH37" i="39"/>
  <c r="DH45" i="39"/>
  <c r="BE47" i="39"/>
  <c r="BE49" i="39"/>
  <c r="X125" i="39"/>
  <c r="DS44" i="39"/>
  <c r="CA87" i="39"/>
  <c r="CA22" i="39"/>
  <c r="DH54" i="39"/>
  <c r="N656" i="39"/>
  <c r="X644" i="39"/>
  <c r="AJ659" i="39"/>
  <c r="X23" i="39"/>
  <c r="BP767" i="39"/>
  <c r="AC772" i="39"/>
  <c r="CL388" i="39"/>
  <c r="AG654" i="39"/>
  <c r="CL383" i="39"/>
  <c r="AI203" i="39"/>
  <c r="DU203" i="39"/>
  <c r="X179" i="39"/>
  <c r="X186" i="39"/>
  <c r="DS500" i="39"/>
  <c r="CL13" i="39"/>
  <c r="AT55" i="39"/>
  <c r="BE18" i="39"/>
  <c r="DH20" i="39"/>
  <c r="BE54" i="39"/>
  <c r="DX20" i="39"/>
  <c r="BE23" i="39"/>
  <c r="BE25" i="39"/>
  <c r="DH39" i="39"/>
  <c r="BE43" i="39"/>
  <c r="DH49" i="39"/>
  <c r="AT646" i="39"/>
  <c r="BE44" i="39"/>
  <c r="CL22" i="39"/>
  <c r="X44" i="39"/>
  <c r="X55" i="39"/>
  <c r="V772" i="39"/>
  <c r="DX768" i="39"/>
  <c r="CW767" i="39"/>
  <c r="DS769" i="39"/>
  <c r="AI193" i="39"/>
  <c r="AI207" i="39"/>
  <c r="DU207" i="39"/>
  <c r="AI214" i="39"/>
  <c r="DU214" i="39"/>
  <c r="Y659" i="39"/>
  <c r="AT236" i="39"/>
  <c r="BE294" i="39"/>
  <c r="X22" i="39"/>
  <c r="AE654" i="39"/>
  <c r="AI113" i="39"/>
  <c r="DS529" i="39"/>
  <c r="CL395" i="39"/>
  <c r="X770" i="39"/>
  <c r="BE279" i="39"/>
  <c r="CL404" i="39"/>
  <c r="CL397" i="39"/>
  <c r="DS512" i="39"/>
  <c r="CA51" i="39"/>
  <c r="CW44" i="39"/>
  <c r="DX38" i="39"/>
  <c r="DX32" i="39"/>
  <c r="DH19" i="39"/>
  <c r="DH25" i="39"/>
  <c r="X17" i="39"/>
  <c r="V654" i="39"/>
  <c r="X654" i="39" s="1"/>
  <c r="DX642" i="39"/>
  <c r="CL48" i="39"/>
  <c r="AU661" i="39"/>
  <c r="BE649" i="39"/>
  <c r="CA32" i="39"/>
  <c r="CL44" i="39"/>
  <c r="N659" i="39"/>
  <c r="DH769" i="39"/>
  <c r="CA20" i="39"/>
  <c r="AI225" i="39"/>
  <c r="DU225" i="39"/>
  <c r="AT248" i="39"/>
  <c r="Y654" i="39"/>
  <c r="AI101" i="39"/>
  <c r="DH492" i="39"/>
  <c r="X156" i="39"/>
  <c r="Y655" i="39"/>
  <c r="CA369" i="39"/>
  <c r="Y662" i="39"/>
  <c r="BE46" i="39"/>
  <c r="DH644" i="39"/>
  <c r="BF657" i="39"/>
  <c r="BP645" i="39"/>
  <c r="DH27" i="39"/>
  <c r="BE33" i="39"/>
  <c r="CL109" i="39"/>
  <c r="CL45" i="39"/>
  <c r="CL55" i="39"/>
  <c r="DX17" i="39"/>
  <c r="CA17" i="39"/>
  <c r="DH14" i="39"/>
  <c r="CL38" i="39"/>
  <c r="X32" i="39"/>
  <c r="CA44" i="39"/>
  <c r="CA121" i="39"/>
  <c r="CA57" i="39"/>
  <c r="AU654" i="39"/>
  <c r="BE642" i="39"/>
  <c r="BP769" i="39"/>
  <c r="R772" i="39"/>
  <c r="CL645" i="39"/>
  <c r="BP308" i="39"/>
  <c r="AI99" i="39"/>
  <c r="AI209" i="39"/>
  <c r="DU209" i="39"/>
  <c r="CL37" i="39"/>
  <c r="AI119" i="39"/>
  <c r="CL382" i="39"/>
  <c r="AA652" i="39"/>
  <c r="AA655" i="39"/>
  <c r="AA664" i="39" s="1"/>
  <c r="X38" i="39"/>
  <c r="DS511" i="39"/>
  <c r="BP336" i="39"/>
  <c r="X184" i="39"/>
  <c r="X172" i="39"/>
  <c r="AT19" i="39"/>
  <c r="BE52" i="39"/>
  <c r="DH32" i="39"/>
  <c r="CW38" i="39"/>
  <c r="DH116" i="39"/>
  <c r="DH52" i="39"/>
  <c r="DS57" i="39"/>
  <c r="DX14" i="39"/>
  <c r="BF663" i="39"/>
  <c r="BP651" i="39"/>
  <c r="DH15" i="39"/>
  <c r="DH33" i="39"/>
  <c r="CL113" i="39"/>
  <c r="CL49" i="39"/>
  <c r="DH51" i="39"/>
  <c r="X37" i="39"/>
  <c r="V656" i="39"/>
  <c r="CL14" i="39"/>
  <c r="CL54" i="39"/>
  <c r="CA14" i="39"/>
  <c r="CA26" i="39"/>
  <c r="CL32" i="39"/>
  <c r="CA46" i="39"/>
  <c r="X57" i="39"/>
  <c r="X51" i="39"/>
  <c r="BE55" i="39"/>
  <c r="CW769" i="39"/>
  <c r="DH646" i="39"/>
  <c r="Y663" i="39"/>
  <c r="X161" i="39"/>
  <c r="AI81" i="39"/>
  <c r="AI118" i="39"/>
  <c r="AI198" i="39"/>
  <c r="AI222" i="39"/>
  <c r="DU222" i="39"/>
  <c r="CA370" i="39"/>
  <c r="DH483" i="39"/>
  <c r="CW57" i="39"/>
  <c r="CW45" i="39"/>
  <c r="CW19" i="39"/>
  <c r="BP23" i="39"/>
  <c r="DS45" i="39"/>
  <c r="DS49" i="39"/>
  <c r="BE57" i="39"/>
  <c r="DH18" i="39"/>
  <c r="BP14" i="39"/>
  <c r="BP26" i="39"/>
  <c r="DS32" i="39"/>
  <c r="DH44" i="39"/>
  <c r="DX22" i="39"/>
  <c r="CW644" i="39"/>
  <c r="BE15" i="39"/>
  <c r="BE17" i="39"/>
  <c r="BE19" i="39"/>
  <c r="BE21" i="39"/>
  <c r="DH31" i="39"/>
  <c r="CL115" i="39"/>
  <c r="CL51" i="39"/>
  <c r="CA37" i="39"/>
  <c r="CL16" i="39"/>
  <c r="CL34" i="39"/>
  <c r="X14" i="39"/>
  <c r="DH26" i="39"/>
  <c r="X46" i="39"/>
  <c r="CL57" i="39"/>
  <c r="CA769" i="39"/>
  <c r="X642" i="39"/>
  <c r="AT769" i="39"/>
  <c r="CL769" i="39"/>
  <c r="AI205" i="39"/>
  <c r="BP321" i="39"/>
  <c r="BE293" i="39"/>
  <c r="CW642" i="39"/>
  <c r="X157" i="39"/>
  <c r="X176" i="39"/>
  <c r="BP17" i="39"/>
  <c r="BE34" i="39"/>
  <c r="DX16" i="39"/>
  <c r="CL642" i="39"/>
  <c r="CL125" i="39"/>
  <c r="DH17" i="39"/>
  <c r="DH21" i="39"/>
  <c r="DH56" i="39"/>
  <c r="CL25" i="39"/>
  <c r="X41" i="39"/>
  <c r="BE16" i="39"/>
  <c r="X16" i="39"/>
  <c r="X26" i="39"/>
  <c r="CL46" i="39"/>
  <c r="AJ657" i="39"/>
  <c r="AT645" i="39"/>
  <c r="AU657" i="39"/>
  <c r="BE645" i="39"/>
  <c r="BE768" i="39"/>
  <c r="CL770" i="39"/>
  <c r="CL768" i="39"/>
  <c r="DX767" i="39"/>
  <c r="AI194" i="39"/>
  <c r="Y658" i="39"/>
  <c r="AI658" i="39" s="1"/>
  <c r="AI196" i="39"/>
  <c r="Y660" i="39"/>
  <c r="AI660" i="39" s="1"/>
  <c r="BE277" i="39"/>
  <c r="AI201" i="39"/>
  <c r="DU201" i="39"/>
  <c r="X169" i="39"/>
  <c r="BE26" i="39"/>
  <c r="DH36" i="39"/>
  <c r="BP38" i="39"/>
  <c r="BE42" i="39"/>
  <c r="CA644" i="39"/>
  <c r="DH649" i="39"/>
  <c r="DX26" i="39"/>
  <c r="CL17" i="39"/>
  <c r="BE27" i="39"/>
  <c r="BE41" i="39"/>
  <c r="DX23" i="39"/>
  <c r="CA105" i="39"/>
  <c r="CA41" i="39"/>
  <c r="DH38" i="39"/>
  <c r="CA16" i="39"/>
  <c r="CA52" i="39"/>
  <c r="CA23" i="39"/>
  <c r="X31" i="39"/>
  <c r="DH768" i="39"/>
  <c r="BP768" i="39"/>
  <c r="DH767" i="39"/>
  <c r="DS503" i="39"/>
  <c r="CA355" i="39"/>
  <c r="AI199" i="39"/>
  <c r="DU199" i="39"/>
  <c r="DY199" i="39"/>
  <c r="CA55" i="39"/>
  <c r="BP315" i="39"/>
  <c r="X170" i="39"/>
  <c r="DS531" i="39"/>
  <c r="DH463" i="39"/>
  <c r="AI192" i="39"/>
  <c r="DU192" i="39"/>
  <c r="BP328" i="39"/>
  <c r="CW17" i="39"/>
  <c r="BE14" i="39"/>
  <c r="CW87" i="39"/>
  <c r="CW22" i="39"/>
  <c r="BE38" i="39"/>
  <c r="BE50" i="39"/>
  <c r="DH57" i="39"/>
  <c r="CA649" i="39"/>
  <c r="DX44" i="39"/>
  <c r="CW649" i="39"/>
  <c r="DH41" i="39"/>
  <c r="DH47" i="39"/>
  <c r="DH55" i="39"/>
  <c r="BE56" i="39"/>
  <c r="DX31" i="39"/>
  <c r="CL649" i="39"/>
  <c r="X45" i="39"/>
  <c r="CL40" i="39"/>
  <c r="AU663" i="39"/>
  <c r="BE651" i="39"/>
  <c r="CL52" i="39"/>
  <c r="BF654" i="39"/>
  <c r="BP642" i="39"/>
  <c r="CA99" i="39"/>
  <c r="CA35" i="39"/>
  <c r="AJ661" i="39"/>
  <c r="AT649" i="39"/>
  <c r="CA768" i="39"/>
  <c r="BP770" i="39"/>
  <c r="CL399" i="39"/>
  <c r="X35" i="39"/>
  <c r="AG772" i="39"/>
  <c r="AI87" i="39"/>
  <c r="Y661" i="39"/>
  <c r="AI661" i="39" s="1"/>
  <c r="BE298" i="39"/>
  <c r="DH475" i="39"/>
  <c r="BE300" i="39"/>
  <c r="AI191" i="39"/>
  <c r="DU191" i="39"/>
  <c r="X182" i="39"/>
  <c r="AI115" i="39"/>
  <c r="AT38" i="39"/>
  <c r="CL23" i="39"/>
  <c r="BE31" i="39"/>
  <c r="BE51" i="39"/>
  <c r="BE53" i="39"/>
  <c r="CA45" i="39"/>
  <c r="AU658" i="39"/>
  <c r="BE646" i="39"/>
  <c r="CL26" i="39"/>
  <c r="BE40" i="39"/>
  <c r="AJ663" i="39"/>
  <c r="AT651" i="39"/>
  <c r="CA40" i="39"/>
  <c r="X52" i="39"/>
  <c r="BE35" i="39"/>
  <c r="N661" i="39"/>
  <c r="X649" i="39"/>
  <c r="N663" i="39"/>
  <c r="X651" i="39"/>
  <c r="CA38" i="39"/>
  <c r="BE769" i="39"/>
  <c r="CA651" i="39"/>
  <c r="CW435" i="39"/>
  <c r="DH488" i="39"/>
  <c r="BP330" i="39"/>
  <c r="CL411" i="39"/>
  <c r="BP323" i="39"/>
  <c r="CL41" i="39"/>
  <c r="CA346" i="39"/>
  <c r="CA31" i="39"/>
  <c r="Y656" i="39"/>
  <c r="AI656" i="39" s="1"/>
  <c r="DS37" i="39"/>
  <c r="DH34" i="39"/>
  <c r="BE32" i="39"/>
  <c r="BP22" i="39"/>
  <c r="BF661" i="39"/>
  <c r="BP649" i="39"/>
  <c r="CL31" i="39"/>
  <c r="CL35" i="39"/>
  <c r="DH53" i="39"/>
  <c r="CA125" i="39"/>
  <c r="X49" i="39"/>
  <c r="BF658" i="39"/>
  <c r="BP646" i="39"/>
  <c r="CL20" i="39"/>
  <c r="X40" i="39"/>
  <c r="CA118" i="39"/>
  <c r="CA54" i="39"/>
  <c r="AJ654" i="39"/>
  <c r="AT642" i="39"/>
  <c r="N657" i="39"/>
  <c r="X645" i="39"/>
  <c r="V657" i="39"/>
  <c r="DX645" i="39"/>
  <c r="V663" i="39"/>
  <c r="DX651" i="39"/>
  <c r="AJ656" i="39"/>
  <c r="AT644" i="39"/>
  <c r="X769" i="39"/>
  <c r="Y652" i="39"/>
  <c r="Y657" i="39"/>
  <c r="AI657" i="39" s="1"/>
  <c r="AI224" i="39"/>
  <c r="AI206" i="39"/>
  <c r="Y772" i="39"/>
  <c r="AI105" i="39"/>
  <c r="CW425" i="39"/>
  <c r="AI208" i="39"/>
  <c r="DU208" i="39"/>
  <c r="AI215" i="39"/>
  <c r="DU215" i="39"/>
  <c r="AC652" i="39"/>
  <c r="AC659" i="39"/>
  <c r="CA358" i="39"/>
  <c r="DH23" i="39"/>
  <c r="DS528" i="39"/>
  <c r="AI200" i="39"/>
  <c r="AI220" i="39"/>
  <c r="CL396" i="39"/>
  <c r="AI221" i="39"/>
  <c r="X183" i="39"/>
  <c r="X187" i="39"/>
  <c r="DY63" i="39"/>
  <c r="DH135" i="39"/>
  <c r="CA95" i="39"/>
  <c r="DH134" i="39"/>
  <c r="CA119" i="39"/>
  <c r="DS131" i="39"/>
  <c r="CL128" i="39"/>
  <c r="AT134" i="39"/>
  <c r="AT126" i="39"/>
  <c r="BE137" i="39"/>
  <c r="CL101" i="39"/>
  <c r="CA131" i="39"/>
  <c r="X126" i="39"/>
  <c r="CA126" i="39"/>
  <c r="CW128" i="39"/>
  <c r="CW126" i="39"/>
  <c r="BE136" i="39"/>
  <c r="AT125" i="39"/>
  <c r="BE127" i="39"/>
  <c r="X128" i="39"/>
  <c r="CW125" i="39"/>
  <c r="DH126" i="39"/>
  <c r="DS134" i="39"/>
  <c r="CL134" i="39"/>
  <c r="DS119" i="39"/>
  <c r="CA134" i="39"/>
  <c r="CA128" i="39"/>
  <c r="CL131" i="39"/>
  <c r="BE123" i="39"/>
  <c r="AT128" i="39"/>
  <c r="CW131" i="39"/>
  <c r="CW137" i="39"/>
  <c r="CW134" i="39"/>
  <c r="DS128" i="39"/>
  <c r="X134" i="39"/>
  <c r="BE126" i="39"/>
  <c r="X131" i="39"/>
  <c r="DU260" i="39"/>
  <c r="DY260" i="39"/>
  <c r="AY772" i="39"/>
  <c r="DY236" i="39"/>
  <c r="DV526" i="39"/>
  <c r="DY526" i="39"/>
  <c r="BC772" i="39"/>
  <c r="DU437" i="39"/>
  <c r="DY437" i="39"/>
  <c r="DY396" i="39"/>
  <c r="DY388" i="39"/>
  <c r="DU581" i="39"/>
  <c r="DY451" i="39"/>
  <c r="DY440" i="39"/>
  <c r="DV347" i="39"/>
  <c r="DY347" i="39"/>
  <c r="DV204" i="39"/>
  <c r="CW581" i="39"/>
  <c r="DU426" i="39"/>
  <c r="DY426" i="39"/>
  <c r="BP581" i="39"/>
  <c r="DW208" i="39"/>
  <c r="DU438" i="39"/>
  <c r="DY438" i="39"/>
  <c r="DU472" i="39"/>
  <c r="DY472" i="39"/>
  <c r="DU385" i="39"/>
  <c r="DY385" i="39"/>
  <c r="DY248" i="39"/>
  <c r="DY508" i="39"/>
  <c r="DU339" i="39"/>
  <c r="DY339" i="39"/>
  <c r="DU449" i="39"/>
  <c r="DY449" i="39"/>
  <c r="DW207" i="39"/>
  <c r="DU252" i="39"/>
  <c r="DY252" i="39"/>
  <c r="DY778" i="39"/>
  <c r="DY397" i="39"/>
  <c r="AL772" i="39"/>
  <c r="BL772" i="39"/>
  <c r="DY744" i="39"/>
  <c r="DY568" i="39"/>
  <c r="DW172" i="39"/>
  <c r="DY172" i="39"/>
  <c r="DU256" i="39"/>
  <c r="DY256" i="39"/>
  <c r="X581" i="39"/>
  <c r="DV162" i="39"/>
  <c r="DY162" i="39"/>
  <c r="DU380" i="39"/>
  <c r="DY380" i="39"/>
  <c r="DU420" i="39"/>
  <c r="DY420" i="39"/>
  <c r="DU432" i="39"/>
  <c r="DY432" i="39"/>
  <c r="DV389" i="39"/>
  <c r="DY389" i="39"/>
  <c r="DU418" i="39"/>
  <c r="DY418" i="39"/>
  <c r="DU332" i="39"/>
  <c r="DY332" i="39"/>
  <c r="DV191" i="39"/>
  <c r="DY613" i="39"/>
  <c r="DW383" i="39"/>
  <c r="DY383" i="39"/>
  <c r="DT535" i="39"/>
  <c r="DV197" i="39"/>
  <c r="BE581" i="39"/>
  <c r="DY580" i="39"/>
  <c r="DV209" i="39"/>
  <c r="X183" i="38"/>
  <c r="X158" i="38"/>
  <c r="X154" i="38"/>
  <c r="AT526" i="38"/>
  <c r="X161" i="38"/>
  <c r="BE527" i="38"/>
  <c r="BT526" i="38"/>
  <c r="AT527" i="38"/>
  <c r="BP339" i="38"/>
  <c r="BP328" i="38"/>
  <c r="AT46" i="38"/>
  <c r="AT255" i="38"/>
  <c r="BE300" i="38"/>
  <c r="X169" i="38"/>
  <c r="BE272" i="38"/>
  <c r="BU526" i="38"/>
  <c r="BQ35" i="38"/>
  <c r="AT50" i="38"/>
  <c r="BR31" i="38"/>
  <c r="AI191" i="38"/>
  <c r="AT232" i="38"/>
  <c r="BE270" i="38"/>
  <c r="BP337" i="38"/>
  <c r="BE285" i="38"/>
  <c r="AT229" i="38"/>
  <c r="BE280" i="38"/>
  <c r="BU528" i="38"/>
  <c r="BE529" i="38"/>
  <c r="BE297" i="38"/>
  <c r="BE526" i="38"/>
  <c r="BP527" i="38"/>
  <c r="BE281" i="38"/>
  <c r="BE298" i="38"/>
  <c r="BE279" i="38"/>
  <c r="BP331" i="38"/>
  <c r="BP526" i="38"/>
  <c r="AI35" i="38"/>
  <c r="AI197" i="38"/>
  <c r="AI198" i="38"/>
  <c r="AI38" i="38"/>
  <c r="AI18" i="38"/>
  <c r="AI200" i="38"/>
  <c r="AI526" i="38"/>
  <c r="AI527" i="38"/>
  <c r="AI204" i="38"/>
  <c r="BP321" i="38"/>
  <c r="AT529" i="38"/>
  <c r="BE268" i="38"/>
  <c r="BS526" i="38"/>
  <c r="BE282" i="38"/>
  <c r="X172" i="38"/>
  <c r="AT236" i="38"/>
  <c r="BP305" i="38"/>
  <c r="AI205" i="38"/>
  <c r="AT230" i="38"/>
  <c r="BE286" i="38"/>
  <c r="BP329" i="38"/>
  <c r="BE274" i="38"/>
  <c r="AT235" i="38"/>
  <c r="BE35" i="38"/>
  <c r="AT243" i="38"/>
  <c r="BP330" i="38"/>
  <c r="AI208" i="38"/>
  <c r="AI207" i="38"/>
  <c r="AT258" i="38"/>
  <c r="AT244" i="38"/>
  <c r="AT262" i="38"/>
  <c r="AT248" i="38"/>
  <c r="T453" i="38"/>
  <c r="U96" i="38"/>
  <c r="BS17" i="38"/>
  <c r="BE123" i="38"/>
  <c r="BS24" i="38"/>
  <c r="S95" i="38"/>
  <c r="T449" i="38"/>
  <c r="AU451" i="38"/>
  <c r="U97" i="38"/>
  <c r="AJ450" i="38"/>
  <c r="AT16" i="38"/>
  <c r="BS44" i="38"/>
  <c r="BR528" i="38"/>
  <c r="BT529" i="38"/>
  <c r="AI209" i="38"/>
  <c r="BR210" i="38"/>
  <c r="AI210" i="38"/>
  <c r="AI222" i="38"/>
  <c r="BP336" i="38"/>
  <c r="AT233" i="38"/>
  <c r="BE290" i="38"/>
  <c r="AT56" i="38"/>
  <c r="BS41" i="38"/>
  <c r="BG96" i="38"/>
  <c r="S80" i="38"/>
  <c r="AT38" i="38"/>
  <c r="BE50" i="38"/>
  <c r="BS528" i="38"/>
  <c r="BU529" i="38"/>
  <c r="BR526" i="38"/>
  <c r="BQ526" i="38"/>
  <c r="AI47" i="38"/>
  <c r="AI50" i="38"/>
  <c r="AI194" i="38"/>
  <c r="BS56" i="38"/>
  <c r="AT41" i="38"/>
  <c r="BS50" i="38"/>
  <c r="AK78" i="38"/>
  <c r="BQ18" i="38"/>
  <c r="BT528" i="38"/>
  <c r="BQ529" i="38"/>
  <c r="BE528" i="38"/>
  <c r="BQ50" i="38"/>
  <c r="AI220" i="38"/>
  <c r="AI22" i="38"/>
  <c r="AI24" i="38"/>
  <c r="BQ44" i="38"/>
  <c r="BS527" i="38"/>
  <c r="BP334" i="38"/>
  <c r="W78" i="38"/>
  <c r="BS38" i="38"/>
  <c r="BQ527" i="38"/>
  <c r="BE299" i="38"/>
  <c r="BP313" i="38"/>
  <c r="T447" i="38"/>
  <c r="BT438" i="38"/>
  <c r="AT17" i="38"/>
  <c r="BP529" i="38"/>
  <c r="BQ528" i="38"/>
  <c r="AJ449" i="38"/>
  <c r="AT440" i="38"/>
  <c r="BS43" i="38"/>
  <c r="AT47" i="38"/>
  <c r="AK95" i="38"/>
  <c r="R452" i="38"/>
  <c r="AT15" i="38"/>
  <c r="AT53" i="38"/>
  <c r="AI40" i="38"/>
  <c r="AI202" i="38"/>
  <c r="AI192" i="38"/>
  <c r="AI206" i="38"/>
  <c r="BE293" i="38"/>
  <c r="BT55" i="38"/>
  <c r="V449" i="38"/>
  <c r="T452" i="38"/>
  <c r="BT18" i="38"/>
  <c r="AI199" i="38"/>
  <c r="AI528" i="38"/>
  <c r="AI41" i="38"/>
  <c r="AT231" i="38"/>
  <c r="BE271" i="38"/>
  <c r="BR38" i="38"/>
  <c r="P447" i="38"/>
  <c r="R449" i="38"/>
  <c r="U78" i="38"/>
  <c r="BT47" i="38"/>
  <c r="AT132" i="38"/>
  <c r="BE18" i="38"/>
  <c r="AT44" i="38"/>
  <c r="BT40" i="38"/>
  <c r="BQ25" i="38"/>
  <c r="AI193" i="38"/>
  <c r="BR527" i="38"/>
  <c r="BP315" i="38"/>
  <c r="BE267" i="38"/>
  <c r="BP333" i="38"/>
  <c r="BT41" i="38"/>
  <c r="BR47" i="38"/>
  <c r="BT53" i="38"/>
  <c r="AV95" i="38"/>
  <c r="T451" i="38"/>
  <c r="Q80" i="38"/>
  <c r="BR15" i="38"/>
  <c r="BE46" i="38"/>
  <c r="AT52" i="38"/>
  <c r="AT25" i="38"/>
  <c r="BQ24" i="38"/>
  <c r="AJ341" i="38"/>
  <c r="AU341" i="38"/>
  <c r="AU343" i="38" s="1"/>
  <c r="AI19" i="38"/>
  <c r="AI56" i="38"/>
  <c r="BU527" i="38"/>
  <c r="AT253" i="38"/>
  <c r="AT234" i="38"/>
  <c r="BE283" i="38"/>
  <c r="AT443" i="38"/>
  <c r="BT38" i="38"/>
  <c r="X132" i="38"/>
  <c r="U109" i="38"/>
  <c r="W97" i="38"/>
  <c r="AV80" i="38"/>
  <c r="BS40" i="38"/>
  <c r="BE19" i="38"/>
  <c r="AT246" i="38"/>
  <c r="BE273" i="38"/>
  <c r="AJ451" i="38"/>
  <c r="Q79" i="38"/>
  <c r="U99" i="38"/>
  <c r="BT35" i="38"/>
  <c r="S97" i="38"/>
  <c r="AT18" i="38"/>
  <c r="U100" i="38"/>
  <c r="U108" i="38"/>
  <c r="BT44" i="38"/>
  <c r="Q104" i="38"/>
  <c r="X156" i="38"/>
  <c r="BR529" i="38"/>
  <c r="AI201" i="38"/>
  <c r="AI52" i="38"/>
  <c r="AI443" i="38"/>
  <c r="AI529" i="38"/>
  <c r="BT527" i="38"/>
  <c r="BE269" i="38"/>
  <c r="AT239" i="38"/>
  <c r="R451" i="38"/>
  <c r="AU447" i="38"/>
  <c r="BE438" i="38"/>
  <c r="AT14" i="38"/>
  <c r="BR35" i="38"/>
  <c r="S78" i="38"/>
  <c r="BR50" i="38"/>
  <c r="BQ40" i="38"/>
  <c r="BP528" i="38"/>
  <c r="AT528" i="38"/>
  <c r="BS529" i="38"/>
  <c r="AI196" i="38"/>
  <c r="AI53" i="38"/>
  <c r="AI203" i="38"/>
  <c r="AI132" i="38"/>
  <c r="AI195" i="38"/>
  <c r="X187" i="38"/>
  <c r="X178" i="38"/>
  <c r="X164" i="38"/>
  <c r="X166" i="38"/>
  <c r="X528" i="38"/>
  <c r="X165" i="38"/>
  <c r="X159" i="38"/>
  <c r="X50" i="38"/>
  <c r="X168" i="38"/>
  <c r="X155" i="38"/>
  <c r="N447" i="38"/>
  <c r="X153" i="38"/>
  <c r="X47" i="38"/>
  <c r="X31" i="38"/>
  <c r="O121" i="38"/>
  <c r="X57" i="38"/>
  <c r="X44" i="38"/>
  <c r="X527" i="38"/>
  <c r="O107" i="38"/>
  <c r="X43" i="38"/>
  <c r="N452" i="38"/>
  <c r="X27" i="38"/>
  <c r="O110" i="38"/>
  <c r="X46" i="38"/>
  <c r="X529" i="38"/>
  <c r="X157" i="38"/>
  <c r="X160" i="38"/>
  <c r="O101" i="38"/>
  <c r="X37" i="38"/>
  <c r="X526" i="38"/>
  <c r="X33" i="38"/>
  <c r="N449" i="38"/>
  <c r="O102" i="38"/>
  <c r="X38" i="38"/>
  <c r="O117" i="38"/>
  <c r="X53" i="38"/>
  <c r="X13" i="38"/>
  <c r="X24" i="38"/>
  <c r="X25" i="38"/>
  <c r="X182" i="38"/>
  <c r="X186" i="38"/>
  <c r="X55" i="38"/>
  <c r="N448" i="38"/>
  <c r="X26" i="38"/>
  <c r="X177" i="38"/>
  <c r="X441" i="38"/>
  <c r="O104" i="38"/>
  <c r="X40" i="38"/>
  <c r="X35" i="38"/>
  <c r="O109" i="38"/>
  <c r="X45" i="38"/>
  <c r="BR196" i="38"/>
  <c r="AE531" i="38"/>
  <c r="Z99" i="38"/>
  <c r="AA531" i="38"/>
  <c r="BR191" i="38"/>
  <c r="BR194" i="38"/>
  <c r="BR197" i="38"/>
  <c r="Y452" i="38"/>
  <c r="AI452" i="38" s="1"/>
  <c r="AA211" i="38"/>
  <c r="AA341" i="38" s="1"/>
  <c r="Z120" i="38"/>
  <c r="BR224" i="38"/>
  <c r="Z96" i="38"/>
  <c r="BR195" i="38"/>
  <c r="Z79" i="38"/>
  <c r="BR199" i="38"/>
  <c r="Y449" i="38"/>
  <c r="AG531" i="38"/>
  <c r="BR203" i="38"/>
  <c r="BR193" i="38"/>
  <c r="AB78" i="38"/>
  <c r="Z101" i="38"/>
  <c r="BR222" i="38"/>
  <c r="BV222" i="38" s="1"/>
  <c r="Z78" i="38"/>
  <c r="AG211" i="38"/>
  <c r="AG341" i="38"/>
  <c r="Y447" i="38"/>
  <c r="Z121" i="38"/>
  <c r="BR214" i="38"/>
  <c r="Z110" i="38"/>
  <c r="BR209" i="38"/>
  <c r="Y531" i="38"/>
  <c r="AH95" i="38"/>
  <c r="AC531" i="38"/>
  <c r="BR205" i="38"/>
  <c r="Z119" i="38"/>
  <c r="Z80" i="38"/>
  <c r="BR216" i="38"/>
  <c r="Z114" i="38"/>
  <c r="Y451" i="38"/>
  <c r="Z116" i="38"/>
  <c r="AE211" i="38"/>
  <c r="AE341" i="38"/>
  <c r="AB95" i="38"/>
  <c r="Z109" i="38"/>
  <c r="Z112" i="38"/>
  <c r="AC211" i="38"/>
  <c r="AC341" i="38" s="1"/>
  <c r="Z95" i="38"/>
  <c r="BA531" i="38"/>
  <c r="BS242" i="38"/>
  <c r="AN531" i="38"/>
  <c r="BR300" i="38"/>
  <c r="BN531" i="38"/>
  <c r="BR317" i="38"/>
  <c r="BR165" i="38"/>
  <c r="BS159" i="38"/>
  <c r="BV159" i="38" s="1"/>
  <c r="BC531" i="38"/>
  <c r="BR255" i="38"/>
  <c r="X218" i="30"/>
  <c r="R279" i="22"/>
  <c r="V279" i="22"/>
  <c r="W61" i="22"/>
  <c r="DY142" i="39"/>
  <c r="CL581" i="39"/>
  <c r="DU447" i="39"/>
  <c r="DY447" i="39"/>
  <c r="T275" i="30"/>
  <c r="AI581" i="39"/>
  <c r="DU769" i="39"/>
  <c r="BS284" i="38"/>
  <c r="BT186" i="38"/>
  <c r="BU157" i="38"/>
  <c r="BT166" i="38"/>
  <c r="DS581" i="39"/>
  <c r="AP531" i="38"/>
  <c r="AT581" i="39"/>
  <c r="BS334" i="38"/>
  <c r="BV334" i="38"/>
  <c r="DU194" i="39"/>
  <c r="DY194" i="39"/>
  <c r="BS260" i="38"/>
  <c r="BT224" i="38"/>
  <c r="DU343" i="39"/>
  <c r="DY343" i="39"/>
  <c r="BT263" i="38"/>
  <c r="DU461" i="39"/>
  <c r="DY461" i="39"/>
  <c r="DU516" i="39"/>
  <c r="DY516" i="39"/>
  <c r="DU473" i="39"/>
  <c r="DY473" i="39"/>
  <c r="DY147" i="39"/>
  <c r="DY139" i="39"/>
  <c r="BS272" i="38"/>
  <c r="BR172" i="38"/>
  <c r="BV172" i="38" s="1"/>
  <c r="DU427" i="39"/>
  <c r="DY427" i="39"/>
  <c r="BJ531" i="38"/>
  <c r="N167" i="29"/>
  <c r="DU198" i="39"/>
  <c r="DY198" i="39"/>
  <c r="DU504" i="39"/>
  <c r="DY504" i="39"/>
  <c r="DU523" i="39"/>
  <c r="DY523" i="39"/>
  <c r="BS282" i="38"/>
  <c r="DU387" i="39"/>
  <c r="DY387" i="39"/>
  <c r="BT271" i="38"/>
  <c r="BS158" i="38"/>
  <c r="AW531" i="38"/>
  <c r="BR276" i="38"/>
  <c r="DT770" i="39"/>
  <c r="DW770" i="39"/>
  <c r="DU770" i="39"/>
  <c r="DV770" i="39"/>
  <c r="DT769" i="39"/>
  <c r="DW769" i="39"/>
  <c r="DV769" i="39"/>
  <c r="DY145" i="39"/>
  <c r="DY144" i="39"/>
  <c r="BV138" i="38"/>
  <c r="BV139" i="38"/>
  <c r="AY531" i="38"/>
  <c r="AR531" i="38"/>
  <c r="BL531" i="38"/>
  <c r="R269" i="29"/>
  <c r="R322" i="29"/>
  <c r="N279" i="22"/>
  <c r="DW767" i="39"/>
  <c r="DV200" i="39"/>
  <c r="DY200" i="39"/>
  <c r="DV493" i="39"/>
  <c r="DY493" i="39"/>
  <c r="DW457" i="39"/>
  <c r="DV411" i="39"/>
  <c r="DY411" i="39"/>
  <c r="DU522" i="39"/>
  <c r="DY522" i="39"/>
  <c r="DU452" i="39"/>
  <c r="DY452" i="39"/>
  <c r="DV433" i="39"/>
  <c r="DY433" i="39"/>
  <c r="DV215" i="39"/>
  <c r="DU313" i="39"/>
  <c r="DY313" i="39"/>
  <c r="DV286" i="39"/>
  <c r="DY286" i="39"/>
  <c r="DV371" i="39"/>
  <c r="DY371" i="39"/>
  <c r="DX186" i="39"/>
  <c r="DY186" i="39"/>
  <c r="BS324" i="38"/>
  <c r="BU247" i="38"/>
  <c r="DW486" i="39"/>
  <c r="DY486" i="39"/>
  <c r="DV193" i="39"/>
  <c r="DY193" i="39"/>
  <c r="DU524" i="39"/>
  <c r="DY524" i="39"/>
  <c r="DX478" i="39"/>
  <c r="DY478" i="39"/>
  <c r="DX466" i="39"/>
  <c r="DY466" i="39"/>
  <c r="DV408" i="39"/>
  <c r="DY408" i="39"/>
  <c r="DU243" i="39"/>
  <c r="DY243" i="39"/>
  <c r="BS339" i="38"/>
  <c r="DV203" i="39"/>
  <c r="DU331" i="39"/>
  <c r="DY331" i="39"/>
  <c r="DU261" i="39"/>
  <c r="DY261" i="39"/>
  <c r="DU349" i="39"/>
  <c r="DY349" i="39"/>
  <c r="DV353" i="39"/>
  <c r="DY353" i="39"/>
  <c r="BT314" i="38"/>
  <c r="BS163" i="38"/>
  <c r="BS297" i="38"/>
  <c r="BS245" i="38"/>
  <c r="V157" i="30"/>
  <c r="DU441" i="39"/>
  <c r="DY441" i="39"/>
  <c r="DU253" i="39"/>
  <c r="DY253" i="39"/>
  <c r="DU254" i="39"/>
  <c r="DY254" i="39"/>
  <c r="DU468" i="39"/>
  <c r="DY468" i="39"/>
  <c r="DU423" i="39"/>
  <c r="DY423" i="39"/>
  <c r="DV381" i="39"/>
  <c r="DY381" i="39"/>
  <c r="DV225" i="39"/>
  <c r="DW485" i="39"/>
  <c r="DY485" i="39"/>
  <c r="DV158" i="39"/>
  <c r="DY158" i="39"/>
  <c r="DY157" i="39"/>
  <c r="BT283" i="38"/>
  <c r="BS238" i="38"/>
  <c r="BS180" i="38"/>
  <c r="T172" i="30"/>
  <c r="BH531" i="38"/>
  <c r="DW390" i="39"/>
  <c r="DY390" i="39"/>
  <c r="DV278" i="39"/>
  <c r="DY278" i="39"/>
  <c r="DV407" i="39"/>
  <c r="DY407" i="39"/>
  <c r="DU361" i="39"/>
  <c r="DY361" i="39"/>
  <c r="DX170" i="39"/>
  <c r="DY170" i="39"/>
  <c r="DW369" i="39"/>
  <c r="DY369" i="39"/>
  <c r="DV365" i="39"/>
  <c r="DY365" i="39"/>
  <c r="CA581" i="39"/>
  <c r="BS338" i="38"/>
  <c r="BT332" i="38"/>
  <c r="BS256" i="38"/>
  <c r="DU509" i="39"/>
  <c r="DY509" i="39"/>
  <c r="DU314" i="39"/>
  <c r="DY314" i="39"/>
  <c r="DU487" i="39"/>
  <c r="DY487" i="39"/>
  <c r="DW412" i="39"/>
  <c r="DY412" i="39"/>
  <c r="DV164" i="39"/>
  <c r="DY164" i="39"/>
  <c r="BU308" i="38"/>
  <c r="BT290" i="38"/>
  <c r="BS253" i="38"/>
  <c r="BV253" i="38" s="1"/>
  <c r="DV581" i="39"/>
  <c r="DX581" i="39"/>
  <c r="DV293" i="39"/>
  <c r="DY293" i="39"/>
  <c r="DX382" i="39"/>
  <c r="DY382" i="39"/>
  <c r="DV492" i="39"/>
  <c r="DY492" i="39"/>
  <c r="DX294" i="39"/>
  <c r="DY294" i="39"/>
  <c r="DV192" i="39"/>
  <c r="DW370" i="39"/>
  <c r="DY370" i="39"/>
  <c r="BS219" i="38"/>
  <c r="BT231" i="38"/>
  <c r="BS153" i="38"/>
  <c r="T166" i="29"/>
  <c r="DU428" i="39"/>
  <c r="DY428" i="39"/>
  <c r="DU430" i="39"/>
  <c r="DY430" i="39"/>
  <c r="DV275" i="39"/>
  <c r="DY275" i="39"/>
  <c r="DX395" i="39"/>
  <c r="DY395" i="39"/>
  <c r="DV424" i="39"/>
  <c r="DY424" i="39"/>
  <c r="DV285" i="39"/>
  <c r="DY285" i="39"/>
  <c r="DW355" i="39"/>
  <c r="DY355" i="39"/>
  <c r="BU278" i="38"/>
  <c r="BT241" i="38"/>
  <c r="BT199" i="38"/>
  <c r="BT246" i="38"/>
  <c r="T157" i="30"/>
  <c r="DV292" i="39"/>
  <c r="DY292" i="39"/>
  <c r="DV391" i="39"/>
  <c r="DY391" i="39"/>
  <c r="BS313" i="38"/>
  <c r="R275" i="30"/>
  <c r="DU515" i="39"/>
  <c r="DY515" i="39"/>
  <c r="DU235" i="39"/>
  <c r="DY235" i="39"/>
  <c r="DU165" i="39"/>
  <c r="DY165" i="39"/>
  <c r="BS301" i="38"/>
  <c r="BS164" i="38"/>
  <c r="BS268" i="38"/>
  <c r="DV767" i="39"/>
  <c r="DY280" i="39"/>
  <c r="DV384" i="39"/>
  <c r="DY384" i="39"/>
  <c r="X212" i="29"/>
  <c r="BS296" i="38"/>
  <c r="BR285" i="38"/>
  <c r="DH581" i="39"/>
  <c r="AU772" i="39"/>
  <c r="N772" i="39"/>
  <c r="DT767" i="39"/>
  <c r="BH772" i="39"/>
  <c r="BJ772" i="39"/>
  <c r="DU767" i="39"/>
  <c r="AJ772" i="39"/>
  <c r="AJ531" i="38"/>
  <c r="AU531" i="38"/>
  <c r="P531" i="38"/>
  <c r="R531" i="38"/>
  <c r="N531" i="38"/>
  <c r="BF531" i="38"/>
  <c r="T531" i="38"/>
  <c r="V531" i="38"/>
  <c r="AL531" i="38"/>
  <c r="N269" i="29"/>
  <c r="N322" i="29"/>
  <c r="N275" i="30"/>
  <c r="P279" i="22"/>
  <c r="R157" i="30"/>
  <c r="V166" i="29"/>
  <c r="DU231" i="39"/>
  <c r="DY231" i="39"/>
  <c r="DU338" i="39"/>
  <c r="DY338" i="39"/>
  <c r="DU202" i="39"/>
  <c r="DY202" i="39"/>
  <c r="DU246" i="39"/>
  <c r="DY246" i="39"/>
  <c r="DU311" i="39"/>
  <c r="DY311" i="39"/>
  <c r="DU392" i="39"/>
  <c r="DY392" i="39"/>
  <c r="DU446" i="39"/>
  <c r="DY446" i="39"/>
  <c r="DX518" i="39"/>
  <c r="DU281" i="39"/>
  <c r="DY281" i="39"/>
  <c r="DU217" i="39"/>
  <c r="DY217" i="39"/>
  <c r="BR201" i="38"/>
  <c r="DU419" i="39"/>
  <c r="DY419" i="39"/>
  <c r="DU195" i="39"/>
  <c r="DY195" i="39"/>
  <c r="DU356" i="39"/>
  <c r="DY356" i="39"/>
  <c r="DU413" i="39"/>
  <c r="DY413" i="39"/>
  <c r="DU462" i="39"/>
  <c r="DY462" i="39"/>
  <c r="DU295" i="39"/>
  <c r="DY295" i="39"/>
  <c r="DU453" i="39"/>
  <c r="DY453" i="39"/>
  <c r="DU153" i="39"/>
  <c r="DY153" i="39"/>
  <c r="DU219" i="39"/>
  <c r="DY219" i="39"/>
  <c r="DU344" i="39"/>
  <c r="DY344" i="39"/>
  <c r="DU406" i="39"/>
  <c r="DY406" i="39"/>
  <c r="BR154" i="38"/>
  <c r="BV154" i="38" s="1"/>
  <c r="BR202" i="38"/>
  <c r="BV202" i="38" s="1"/>
  <c r="DU366" i="39"/>
  <c r="DY366" i="39"/>
  <c r="DW264" i="39"/>
  <c r="BL340" i="38"/>
  <c r="BL342" i="38" s="1"/>
  <c r="DU238" i="39"/>
  <c r="DY238" i="39"/>
  <c r="DU269" i="39"/>
  <c r="DY269" i="39"/>
  <c r="DU210" i="39"/>
  <c r="DY210" i="39"/>
  <c r="DU262" i="39"/>
  <c r="DY262" i="39"/>
  <c r="DU439" i="39"/>
  <c r="DY439" i="39"/>
  <c r="DU471" i="39"/>
  <c r="DY471" i="39"/>
  <c r="DU297" i="39"/>
  <c r="DY297" i="39"/>
  <c r="DW442" i="39"/>
  <c r="DU309" i="39"/>
  <c r="DU434" i="39"/>
  <c r="DY434" i="39"/>
  <c r="DX328" i="39"/>
  <c r="DU360" i="39"/>
  <c r="DY360" i="39"/>
  <c r="DU359" i="39"/>
  <c r="DY359" i="39"/>
  <c r="DW409" i="39"/>
  <c r="BT252" i="38"/>
  <c r="DV223" i="39"/>
  <c r="DY223" i="39"/>
  <c r="V151" i="29"/>
  <c r="DX296" i="39"/>
  <c r="DU517" i="39"/>
  <c r="BS330" i="38"/>
  <c r="BS230" i="38"/>
  <c r="BR259" i="38"/>
  <c r="V172" i="30"/>
  <c r="DX226" i="39"/>
  <c r="DU220" i="39"/>
  <c r="DY220" i="39"/>
  <c r="BC302" i="38"/>
  <c r="BC342" i="38"/>
  <c r="BS257" i="38"/>
  <c r="AN264" i="38"/>
  <c r="AN342" i="38" s="1"/>
  <c r="BR279" i="38"/>
  <c r="BV279" i="38" s="1"/>
  <c r="BR286" i="38"/>
  <c r="BT160" i="38"/>
  <c r="BR178" i="38"/>
  <c r="DW300" i="39"/>
  <c r="DY300" i="39"/>
  <c r="DU357" i="39"/>
  <c r="DY357" i="39"/>
  <c r="BR321" i="38"/>
  <c r="BR220" i="38"/>
  <c r="R172" i="30"/>
  <c r="DW518" i="39"/>
  <c r="DU267" i="39"/>
  <c r="BR257" i="38"/>
  <c r="BR207" i="38"/>
  <c r="BV207" i="38" s="1"/>
  <c r="P135" i="22"/>
  <c r="P157" i="30"/>
  <c r="DX533" i="39"/>
  <c r="BR337" i="38"/>
  <c r="R151" i="29"/>
  <c r="P172" i="30"/>
  <c r="BU193" i="38"/>
  <c r="BT306" i="38"/>
  <c r="DU319" i="39"/>
  <c r="DY319" i="39"/>
  <c r="DU247" i="39"/>
  <c r="DY247" i="39"/>
  <c r="DU334" i="39"/>
  <c r="DV476" i="39"/>
  <c r="DY476" i="39"/>
  <c r="DV464" i="39"/>
  <c r="DU221" i="39"/>
  <c r="DY221" i="39"/>
  <c r="DU160" i="39"/>
  <c r="DY160" i="39"/>
  <c r="DV409" i="39"/>
  <c r="DX415" i="39"/>
  <c r="DU291" i="39"/>
  <c r="DY291" i="39"/>
  <c r="BR316" i="38"/>
  <c r="BS229" i="38"/>
  <c r="BS193" i="38"/>
  <c r="BR311" i="38"/>
  <c r="BV311" i="38" s="1"/>
  <c r="BU306" i="38"/>
  <c r="DU429" i="39"/>
  <c r="DY429" i="39"/>
  <c r="DU490" i="39"/>
  <c r="DY490" i="39"/>
  <c r="DV414" i="39"/>
  <c r="DY414" i="39"/>
  <c r="DU477" i="39"/>
  <c r="DY477" i="39"/>
  <c r="DU272" i="39"/>
  <c r="DW267" i="39"/>
  <c r="BR281" i="38"/>
  <c r="BS310" i="38"/>
  <c r="BR270" i="38"/>
  <c r="BR298" i="38"/>
  <c r="BV298" i="38" s="1"/>
  <c r="BS182" i="38"/>
  <c r="BS197" i="38"/>
  <c r="BR198" i="38"/>
  <c r="BR206" i="38"/>
  <c r="BR305" i="38"/>
  <c r="DU470" i="39"/>
  <c r="DY470" i="39"/>
  <c r="DU348" i="39"/>
  <c r="DY348" i="39"/>
  <c r="DU465" i="39"/>
  <c r="DY465" i="39"/>
  <c r="DV271" i="39"/>
  <c r="DY271" i="39"/>
  <c r="DU276" i="39"/>
  <c r="DY276" i="39"/>
  <c r="DV352" i="39"/>
  <c r="DY352" i="39"/>
  <c r="DU320" i="39"/>
  <c r="DY320" i="39"/>
  <c r="DU290" i="39"/>
  <c r="DU296" i="39"/>
  <c r="DU154" i="39"/>
  <c r="DY154" i="39"/>
  <c r="DU283" i="39"/>
  <c r="DY283" i="39"/>
  <c r="BR319" i="38"/>
  <c r="BR237" i="38"/>
  <c r="BR168" i="38"/>
  <c r="BV168" i="38" s="1"/>
  <c r="BR280" i="38"/>
  <c r="BR330" i="38"/>
  <c r="DX377" i="39"/>
  <c r="DU506" i="39"/>
  <c r="DY506" i="39"/>
  <c r="DU454" i="39"/>
  <c r="DY454" i="39"/>
  <c r="DU505" i="39"/>
  <c r="DY505" i="39"/>
  <c r="DV399" i="39"/>
  <c r="DY399" i="39"/>
  <c r="DU166" i="39"/>
  <c r="DY166" i="39"/>
  <c r="D20" i="42"/>
  <c r="DU345" i="39"/>
  <c r="DU373" i="39"/>
  <c r="DY373" i="39"/>
  <c r="DU178" i="39"/>
  <c r="DY178" i="39"/>
  <c r="DU403" i="39"/>
  <c r="DU374" i="39"/>
  <c r="DY374" i="39"/>
  <c r="BR274" i="38"/>
  <c r="BR292" i="38"/>
  <c r="BN340" i="38"/>
  <c r="BN342" i="38" s="1"/>
  <c r="BU331" i="38"/>
  <c r="DV270" i="39"/>
  <c r="DY270" i="39"/>
  <c r="DU448" i="39"/>
  <c r="DY448" i="39"/>
  <c r="DU498" i="39"/>
  <c r="DU351" i="39"/>
  <c r="DY351" i="39"/>
  <c r="DU206" i="39"/>
  <c r="BR275" i="38"/>
  <c r="BR322" i="38"/>
  <c r="BR243" i="38"/>
  <c r="BR155" i="38"/>
  <c r="BV155" i="38" s="1"/>
  <c r="BR156" i="38"/>
  <c r="BT184" i="38"/>
  <c r="BR306" i="38"/>
  <c r="DU489" i="39"/>
  <c r="DY489" i="39"/>
  <c r="DV277" i="39"/>
  <c r="DY277" i="39"/>
  <c r="DU460" i="39"/>
  <c r="DV301" i="39"/>
  <c r="DY301" i="39"/>
  <c r="DU168" i="39"/>
  <c r="DY168" i="39"/>
  <c r="DX267" i="39"/>
  <c r="BR328" i="38"/>
  <c r="BR320" i="38"/>
  <c r="V188" i="38"/>
  <c r="V342" i="38"/>
  <c r="BU176" i="38"/>
  <c r="BU315" i="38"/>
  <c r="BR235" i="38"/>
  <c r="BV235" i="38" s="1"/>
  <c r="BR162" i="38"/>
  <c r="BR329" i="38"/>
  <c r="BR331" i="38"/>
  <c r="DW131" i="39"/>
  <c r="AN652" i="39"/>
  <c r="AM108" i="38"/>
  <c r="P656" i="39"/>
  <c r="AK116" i="38"/>
  <c r="AJ658" i="39"/>
  <c r="P652" i="39"/>
  <c r="CA115" i="39"/>
  <c r="BE97" i="39"/>
  <c r="DH99" i="39"/>
  <c r="BE120" i="39"/>
  <c r="DH109" i="39"/>
  <c r="DH88" i="39"/>
  <c r="AK110" i="38"/>
  <c r="AK114" i="38"/>
  <c r="DV126" i="39"/>
  <c r="AZ80" i="38"/>
  <c r="AK80" i="38"/>
  <c r="DT41" i="39"/>
  <c r="DH112" i="39"/>
  <c r="DH121" i="39"/>
  <c r="DT649" i="39"/>
  <c r="BE116" i="39"/>
  <c r="V122" i="29"/>
  <c r="AP657" i="39"/>
  <c r="AP664" i="39" s="1"/>
  <c r="AP665" i="39" s="1"/>
  <c r="AP779" i="39" s="1"/>
  <c r="AP652" i="39"/>
  <c r="O95" i="38"/>
  <c r="AJ652" i="39"/>
  <c r="CW115" i="39"/>
  <c r="DH104" i="39"/>
  <c r="AV104" i="38"/>
  <c r="DU55" i="39"/>
  <c r="AK79" i="38"/>
  <c r="DU128" i="39"/>
  <c r="DU644" i="39"/>
  <c r="AX111" i="38"/>
  <c r="DW17" i="39"/>
  <c r="DH110" i="39"/>
  <c r="BE112" i="39"/>
  <c r="BE98" i="39"/>
  <c r="R652" i="39"/>
  <c r="DV55" i="39"/>
  <c r="W113" i="38"/>
  <c r="AQ79" i="38"/>
  <c r="U101" i="38"/>
  <c r="AX105" i="38"/>
  <c r="BK105" i="38"/>
  <c r="DW38" i="39"/>
  <c r="DU38" i="39"/>
  <c r="DV14" i="39"/>
  <c r="DT45" i="39"/>
  <c r="AK103" i="38"/>
  <c r="BK107" i="38"/>
  <c r="O120" i="38"/>
  <c r="AM120" i="38"/>
  <c r="AX120" i="38"/>
  <c r="BG120" i="38"/>
  <c r="BK108" i="38"/>
  <c r="DW22" i="39"/>
  <c r="DU32" i="39"/>
  <c r="DT17" i="39"/>
  <c r="DW57" i="39"/>
  <c r="DW32" i="39"/>
  <c r="DT20" i="39"/>
  <c r="DU26" i="39"/>
  <c r="DT51" i="39"/>
  <c r="DS121" i="39"/>
  <c r="N652" i="39"/>
  <c r="AO95" i="38"/>
  <c r="DV51" i="39"/>
  <c r="DU49" i="39"/>
  <c r="DT126" i="39"/>
  <c r="DS115" i="39"/>
  <c r="DS109" i="39"/>
  <c r="AY659" i="39"/>
  <c r="AN657" i="39"/>
  <c r="O79" i="38"/>
  <c r="Q109" i="38"/>
  <c r="Q105" i="38"/>
  <c r="BL659" i="39"/>
  <c r="BF656" i="39"/>
  <c r="AN663" i="39"/>
  <c r="BH663" i="39"/>
  <c r="AU656" i="39"/>
  <c r="AK99" i="38"/>
  <c r="AK111" i="38"/>
  <c r="AM109" i="38"/>
  <c r="AV115" i="38"/>
  <c r="CL656" i="39"/>
  <c r="AW657" i="39"/>
  <c r="DW26" i="39"/>
  <c r="DS105" i="39"/>
  <c r="Q117" i="38"/>
  <c r="BH657" i="39"/>
  <c r="BP657" i="39" s="1"/>
  <c r="AY656" i="39"/>
  <c r="DV644" i="39"/>
  <c r="AL659" i="39"/>
  <c r="AW663" i="39"/>
  <c r="AL656" i="39"/>
  <c r="N451" i="38"/>
  <c r="AV99" i="38"/>
  <c r="Q78" i="38"/>
  <c r="AM117" i="38"/>
  <c r="AK115" i="38"/>
  <c r="AM113" i="38"/>
  <c r="DT40" i="39"/>
  <c r="AV113" i="38"/>
  <c r="AV117" i="38"/>
  <c r="DW121" i="39"/>
  <c r="AN449" i="38"/>
  <c r="AT449" i="38" s="1"/>
  <c r="DT57" i="39"/>
  <c r="DV41" i="39"/>
  <c r="DU51" i="39"/>
  <c r="DU57" i="39"/>
  <c r="DV26" i="39"/>
  <c r="DV38" i="39"/>
  <c r="DU41" i="39"/>
  <c r="DW134" i="39"/>
  <c r="AL447" i="38"/>
  <c r="DV49" i="39"/>
  <c r="DW115" i="39"/>
  <c r="DW51" i="39"/>
  <c r="DS91" i="39"/>
  <c r="DT26" i="39"/>
  <c r="DT38" i="39"/>
  <c r="BI80" i="38"/>
  <c r="DV31" i="39"/>
  <c r="AJ660" i="39"/>
  <c r="AT660" i="39" s="1"/>
  <c r="CL660" i="39"/>
  <c r="N662" i="39"/>
  <c r="X662" i="39" s="1"/>
  <c r="W102" i="38"/>
  <c r="AM102" i="38"/>
  <c r="BI102" i="38"/>
  <c r="Q63" i="30"/>
  <c r="AN450" i="38"/>
  <c r="AJ452" i="38"/>
  <c r="AT452" i="38" s="1"/>
  <c r="CW95" i="39"/>
  <c r="DT31" i="39"/>
  <c r="DU134" i="39"/>
  <c r="DV134" i="39"/>
  <c r="DU17" i="39"/>
  <c r="DU23" i="39"/>
  <c r="V660" i="39"/>
  <c r="CW660" i="39"/>
  <c r="AU660" i="39"/>
  <c r="CA660" i="39"/>
  <c r="AX95" i="38"/>
  <c r="U95" i="38"/>
  <c r="AU662" i="39"/>
  <c r="BE662" i="39" s="1"/>
  <c r="BF662" i="39"/>
  <c r="BP662" i="39" s="1"/>
  <c r="Q102" i="38"/>
  <c r="U102" i="38"/>
  <c r="DT23" i="39"/>
  <c r="N660" i="39"/>
  <c r="R660" i="39"/>
  <c r="BF660" i="39"/>
  <c r="W95" i="38"/>
  <c r="AM106" i="38"/>
  <c r="Q118" i="38"/>
  <c r="AJ662" i="39"/>
  <c r="AT662" i="39" s="1"/>
  <c r="DW14" i="39"/>
  <c r="P452" i="38"/>
  <c r="DU31" i="39"/>
  <c r="DW31" i="39"/>
  <c r="DV23" i="39"/>
  <c r="DW23" i="39"/>
  <c r="DT134" i="39"/>
  <c r="O94" i="30"/>
  <c r="DU115" i="39"/>
  <c r="T660" i="39"/>
  <c r="Q95" i="38"/>
  <c r="Q106" i="38"/>
  <c r="AM118" i="38"/>
  <c r="CA662" i="39"/>
  <c r="DW128" i="39"/>
  <c r="DT643" i="39"/>
  <c r="DW644" i="39"/>
  <c r="DW643" i="39"/>
  <c r="DU651" i="39"/>
  <c r="V448" i="38"/>
  <c r="P451" i="38"/>
  <c r="AW451" i="38"/>
  <c r="DU126" i="39"/>
  <c r="DV32" i="39"/>
  <c r="DV17" i="39"/>
  <c r="DW44" i="39"/>
  <c r="DT44" i="39"/>
  <c r="DT46" i="39"/>
  <c r="DT52" i="39"/>
  <c r="CW663" i="39"/>
  <c r="V451" i="38"/>
  <c r="DT131" i="39"/>
  <c r="DT32" i="39"/>
  <c r="DW119" i="39"/>
  <c r="DW55" i="39"/>
  <c r="U62" i="29"/>
  <c r="AW661" i="39"/>
  <c r="Q73" i="29"/>
  <c r="DW20" i="39"/>
  <c r="DV52" i="39"/>
  <c r="CW118" i="39"/>
  <c r="CL663" i="39"/>
  <c r="DT651" i="39"/>
  <c r="AW450" i="38"/>
  <c r="DW41" i="39"/>
  <c r="DU45" i="39"/>
  <c r="DV45" i="39"/>
  <c r="T661" i="39"/>
  <c r="R661" i="39"/>
  <c r="DV20" i="39"/>
  <c r="DW46" i="39"/>
  <c r="DV46" i="39"/>
  <c r="DU52" i="39"/>
  <c r="DV119" i="39"/>
  <c r="DV643" i="39"/>
  <c r="DU643" i="39"/>
  <c r="DT55" i="39"/>
  <c r="DV57" i="39"/>
  <c r="Q69" i="29"/>
  <c r="AJ453" i="38"/>
  <c r="O75" i="29"/>
  <c r="DW45" i="39"/>
  <c r="V661" i="39"/>
  <c r="P661" i="39"/>
  <c r="DU649" i="39"/>
  <c r="AL661" i="39"/>
  <c r="BH661" i="39"/>
  <c r="DU20" i="39"/>
  <c r="DY20" i="39" s="1"/>
  <c r="DU44" i="39"/>
  <c r="DV44" i="39"/>
  <c r="DU46" i="39"/>
  <c r="DW52" i="39"/>
  <c r="DU54" i="39"/>
  <c r="CW101" i="39"/>
  <c r="DW101" i="39"/>
  <c r="DW37" i="39"/>
  <c r="DU40" i="39"/>
  <c r="DW16" i="39"/>
  <c r="W119" i="38"/>
  <c r="T658" i="39"/>
  <c r="DV37" i="39"/>
  <c r="DS79" i="39"/>
  <c r="DV16" i="39"/>
  <c r="DV22" i="39"/>
  <c r="S96" i="38"/>
  <c r="Q119" i="38"/>
  <c r="R658" i="39"/>
  <c r="AW658" i="39"/>
  <c r="BE658" i="39" s="1"/>
  <c r="DU37" i="39"/>
  <c r="DU14" i="39"/>
  <c r="DU16" i="39"/>
  <c r="DT16" i="39"/>
  <c r="DT22" i="39"/>
  <c r="DU22" i="39"/>
  <c r="Q96" i="38"/>
  <c r="U119" i="38"/>
  <c r="AX119" i="38"/>
  <c r="AL658" i="39"/>
  <c r="BH658" i="39"/>
  <c r="DW35" i="39"/>
  <c r="DT37" i="39"/>
  <c r="DT14" i="39"/>
  <c r="DS81" i="39"/>
  <c r="S119" i="38"/>
  <c r="P658" i="39"/>
  <c r="V658" i="39"/>
  <c r="BA652" i="39"/>
  <c r="BA654" i="39"/>
  <c r="DW642" i="39"/>
  <c r="DU255" i="39"/>
  <c r="DU241" i="39"/>
  <c r="DY241" i="39"/>
  <c r="DT128" i="39"/>
  <c r="DX229" i="39"/>
  <c r="DX249" i="39"/>
  <c r="DU125" i="39"/>
  <c r="DW333" i="39"/>
  <c r="DV316" i="39"/>
  <c r="DY316" i="39"/>
  <c r="DW307" i="39"/>
  <c r="DW483" i="39"/>
  <c r="DX483" i="39"/>
  <c r="DX495" i="39"/>
  <c r="DV494" i="39"/>
  <c r="DY494" i="39"/>
  <c r="DU282" i="39"/>
  <c r="DY282" i="39"/>
  <c r="DV214" i="39"/>
  <c r="DU375" i="39"/>
  <c r="DY375" i="39"/>
  <c r="DW183" i="39"/>
  <c r="DY183" i="39"/>
  <c r="DU171" i="39"/>
  <c r="DY171" i="39"/>
  <c r="DU167" i="39"/>
  <c r="DY167" i="39"/>
  <c r="DU163" i="39"/>
  <c r="DY163" i="39"/>
  <c r="BR200" i="38"/>
  <c r="BV200" i="38" s="1"/>
  <c r="BR169" i="38"/>
  <c r="BR262" i="38"/>
  <c r="AW652" i="39"/>
  <c r="AW654" i="39"/>
  <c r="P275" i="30"/>
  <c r="DU245" i="39"/>
  <c r="DY245" i="39"/>
  <c r="DV333" i="39"/>
  <c r="DV528" i="39"/>
  <c r="DV386" i="39"/>
  <c r="DV222" i="39"/>
  <c r="DV404" i="39"/>
  <c r="DU405" i="39"/>
  <c r="DV342" i="39"/>
  <c r="DW161" i="39"/>
  <c r="DY161" i="39"/>
  <c r="DU177" i="39"/>
  <c r="DU155" i="39"/>
  <c r="BS177" i="38"/>
  <c r="BR208" i="38"/>
  <c r="BV208" i="38" s="1"/>
  <c r="BS196" i="38"/>
  <c r="BU232" i="38"/>
  <c r="BS222" i="38"/>
  <c r="BR232" i="38"/>
  <c r="DV768" i="39"/>
  <c r="BL652" i="39"/>
  <c r="BL654" i="39"/>
  <c r="AW447" i="38"/>
  <c r="U63" i="29"/>
  <c r="R166" i="29"/>
  <c r="DW318" i="39"/>
  <c r="DY318" i="39"/>
  <c r="DW229" i="39"/>
  <c r="DW249" i="39"/>
  <c r="DV308" i="39"/>
  <c r="DY308" i="39"/>
  <c r="DV307" i="39"/>
  <c r="DV503" i="39"/>
  <c r="DY503" i="39"/>
  <c r="DV511" i="39"/>
  <c r="DY511" i="39"/>
  <c r="DV474" i="39"/>
  <c r="DY474" i="39"/>
  <c r="DV467" i="39"/>
  <c r="DV394" i="39"/>
  <c r="DY394" i="39"/>
  <c r="DV350" i="39"/>
  <c r="DY350" i="39"/>
  <c r="DW342" i="39"/>
  <c r="DW169" i="39"/>
  <c r="DY169" i="39"/>
  <c r="DU180" i="39"/>
  <c r="DY180" i="39"/>
  <c r="DU181" i="39"/>
  <c r="DY181" i="39"/>
  <c r="BS185" i="38"/>
  <c r="BS204" i="38"/>
  <c r="BR236" i="38"/>
  <c r="BV236" i="38" s="1"/>
  <c r="BC447" i="38"/>
  <c r="P151" i="29"/>
  <c r="P166" i="29"/>
  <c r="DU237" i="39"/>
  <c r="DY237" i="39"/>
  <c r="DV229" i="39"/>
  <c r="DV249" i="39"/>
  <c r="DU527" i="39"/>
  <c r="DY527" i="39"/>
  <c r="DU450" i="39"/>
  <c r="DU229" i="39"/>
  <c r="DU502" i="39"/>
  <c r="DV510" i="39"/>
  <c r="DY510" i="39"/>
  <c r="DV475" i="39"/>
  <c r="DY475" i="39"/>
  <c r="DU216" i="39"/>
  <c r="DU196" i="39"/>
  <c r="DV358" i="39"/>
  <c r="DY358" i="39"/>
  <c r="DV346" i="39"/>
  <c r="DU368" i="39"/>
  <c r="DY368" i="39"/>
  <c r="BS181" i="38"/>
  <c r="BR240" i="38"/>
  <c r="DU768" i="39"/>
  <c r="AY652" i="39"/>
  <c r="AY654" i="39"/>
  <c r="AY664" i="39" s="1"/>
  <c r="AY665" i="39" s="1"/>
  <c r="AY779" i="39" s="1"/>
  <c r="BH654" i="39"/>
  <c r="BV491" i="38"/>
  <c r="DV259" i="39"/>
  <c r="DY259" i="39"/>
  <c r="DX255" i="39"/>
  <c r="DX264" i="39"/>
  <c r="DV324" i="39"/>
  <c r="DY324" i="39"/>
  <c r="DW529" i="39"/>
  <c r="DY529" i="39"/>
  <c r="DV507" i="39"/>
  <c r="DY507" i="39"/>
  <c r="DU521" i="39"/>
  <c r="DU224" i="39"/>
  <c r="DY224" i="39"/>
  <c r="DW179" i="39"/>
  <c r="DY179" i="39"/>
  <c r="DV354" i="39"/>
  <c r="DY354" i="39"/>
  <c r="DU376" i="39"/>
  <c r="DY376" i="39"/>
  <c r="DU372" i="39"/>
  <c r="DY372" i="39"/>
  <c r="AR264" i="38"/>
  <c r="AR342" i="38" s="1"/>
  <c r="BU254" i="38"/>
  <c r="BR244" i="38"/>
  <c r="BC287" i="38"/>
  <c r="T188" i="38"/>
  <c r="T342" i="38" s="1"/>
  <c r="DT768" i="39"/>
  <c r="BC654" i="39"/>
  <c r="BC664" i="39" s="1"/>
  <c r="BC652" i="39"/>
  <c r="BN652" i="39"/>
  <c r="BN654" i="39"/>
  <c r="BP654" i="39" s="1"/>
  <c r="Q78" i="30"/>
  <c r="DU233" i="39"/>
  <c r="DY233" i="39"/>
  <c r="DX450" i="39"/>
  <c r="DX457" i="39"/>
  <c r="DV125" i="39"/>
  <c r="DV483" i="39"/>
  <c r="DW187" i="39"/>
  <c r="DY187" i="39"/>
  <c r="DV176" i="39"/>
  <c r="BR179" i="38"/>
  <c r="BR248" i="38"/>
  <c r="BV248" i="38" s="1"/>
  <c r="R173" i="38"/>
  <c r="R341" i="38" s="1"/>
  <c r="BV375" i="38"/>
  <c r="DU645" i="39"/>
  <c r="DT645" i="39"/>
  <c r="AL652" i="39"/>
  <c r="AL654" i="39"/>
  <c r="DU642" i="39"/>
  <c r="BJ652" i="39"/>
  <c r="BJ654" i="39"/>
  <c r="BJ664" i="39" s="1"/>
  <c r="DY713" i="39"/>
  <c r="N173" i="30"/>
  <c r="DV328" i="39"/>
  <c r="DU525" i="39"/>
  <c r="DY525" i="39"/>
  <c r="DV337" i="39"/>
  <c r="DY337" i="39"/>
  <c r="DV488" i="39"/>
  <c r="DY488" i="39"/>
  <c r="DW214" i="39"/>
  <c r="DW226" i="39"/>
  <c r="DV201" i="39"/>
  <c r="DV184" i="39"/>
  <c r="DY184" i="39"/>
  <c r="DU159" i="39"/>
  <c r="DY159" i="39"/>
  <c r="DU185" i="39"/>
  <c r="DY185" i="39"/>
  <c r="BR218" i="38"/>
  <c r="BR183" i="38"/>
  <c r="BR254" i="38"/>
  <c r="BA287" i="38"/>
  <c r="DW768" i="39"/>
  <c r="DU650" i="39"/>
  <c r="DW645" i="39"/>
  <c r="DV645" i="39"/>
  <c r="T151" i="29"/>
  <c r="P132" i="30"/>
  <c r="DW125" i="39"/>
  <c r="DV336" i="39"/>
  <c r="DY336" i="39"/>
  <c r="DU263" i="39"/>
  <c r="DY263" i="39"/>
  <c r="DT125" i="39"/>
  <c r="DW315" i="39"/>
  <c r="DY315" i="39"/>
  <c r="DV312" i="39"/>
  <c r="DY312" i="39"/>
  <c r="DV323" i="39"/>
  <c r="DY323" i="39"/>
  <c r="DX307" i="39"/>
  <c r="DX325" i="39"/>
  <c r="DU491" i="39"/>
  <c r="DU274" i="39"/>
  <c r="DV205" i="39"/>
  <c r="DY205" i="39"/>
  <c r="DX342" i="39"/>
  <c r="DU367" i="39"/>
  <c r="DX177" i="39"/>
  <c r="DW155" i="39"/>
  <c r="BT293" i="38"/>
  <c r="BS299" i="38"/>
  <c r="BR192" i="38"/>
  <c r="BR161" i="38"/>
  <c r="BR187" i="38"/>
  <c r="BR258" i="38"/>
  <c r="E20" i="42"/>
  <c r="F20" i="42"/>
  <c r="G20" i="42"/>
  <c r="H20" i="42"/>
  <c r="DH84" i="39"/>
  <c r="CL121" i="39"/>
  <c r="DH89" i="39"/>
  <c r="DT534" i="39"/>
  <c r="V173" i="30"/>
  <c r="DH80" i="39"/>
  <c r="DS95" i="39"/>
  <c r="CW109" i="39"/>
  <c r="CL81" i="39"/>
  <c r="BE96" i="39"/>
  <c r="CA79" i="39"/>
  <c r="BE113" i="39"/>
  <c r="DH111" i="39"/>
  <c r="R173" i="30"/>
  <c r="DY203" i="39"/>
  <c r="DY225" i="39"/>
  <c r="DY197" i="39"/>
  <c r="DY204" i="39"/>
  <c r="V167" i="29"/>
  <c r="X269" i="29"/>
  <c r="X322" i="29"/>
  <c r="X166" i="29"/>
  <c r="T167" i="29"/>
  <c r="T173" i="30"/>
  <c r="X172" i="30"/>
  <c r="DY215" i="39"/>
  <c r="DH119" i="39"/>
  <c r="X81" i="39"/>
  <c r="DH113" i="39"/>
  <c r="BE101" i="39"/>
  <c r="CL95" i="39"/>
  <c r="BE86" i="39"/>
  <c r="DY222" i="39"/>
  <c r="DH90" i="39"/>
  <c r="DS85" i="39"/>
  <c r="X101" i="39"/>
  <c r="DV377" i="39"/>
  <c r="BE114" i="39"/>
  <c r="CA101" i="39"/>
  <c r="DX442" i="39"/>
  <c r="X87" i="39"/>
  <c r="X118" i="39"/>
  <c r="X99" i="39"/>
  <c r="X109" i="39"/>
  <c r="DH86" i="39"/>
  <c r="DY191" i="39"/>
  <c r="DT119" i="39"/>
  <c r="CL772" i="39"/>
  <c r="CW121" i="39"/>
  <c r="CA81" i="39"/>
  <c r="DY192" i="39"/>
  <c r="X121" i="39"/>
  <c r="DY209" i="39"/>
  <c r="DX188" i="39"/>
  <c r="BE110" i="39"/>
  <c r="CL85" i="39"/>
  <c r="DH101" i="39"/>
  <c r="CA109" i="39"/>
  <c r="AI772" i="39"/>
  <c r="AT772" i="39"/>
  <c r="AT79" i="39"/>
  <c r="DH92" i="39"/>
  <c r="DY207" i="39"/>
  <c r="DW362" i="39"/>
  <c r="BE104" i="39"/>
  <c r="BE88" i="39"/>
  <c r="DY296" i="39"/>
  <c r="X119" i="39"/>
  <c r="BE100" i="39"/>
  <c r="X115" i="39"/>
  <c r="DT87" i="39"/>
  <c r="DU772" i="39"/>
  <c r="X85" i="39"/>
  <c r="DH81" i="39"/>
  <c r="CL91" i="39"/>
  <c r="CL112" i="39"/>
  <c r="CL118" i="39"/>
  <c r="DW772" i="39"/>
  <c r="DH87" i="39"/>
  <c r="DX173" i="39"/>
  <c r="X105" i="39"/>
  <c r="DS101" i="39"/>
  <c r="BE92" i="39"/>
  <c r="X95" i="39"/>
  <c r="AA665" i="39"/>
  <c r="AA779" i="39" s="1"/>
  <c r="AI654" i="39"/>
  <c r="DT85" i="39"/>
  <c r="AT113" i="39"/>
  <c r="AI655" i="39"/>
  <c r="X113" i="39"/>
  <c r="DW495" i="39"/>
  <c r="CW81" i="39"/>
  <c r="DX362" i="39"/>
  <c r="CA663" i="39"/>
  <c r="X79" i="39"/>
  <c r="CA113" i="39"/>
  <c r="CW85" i="39"/>
  <c r="AT95" i="39"/>
  <c r="CW661" i="39"/>
  <c r="DY208" i="39"/>
  <c r="AT663" i="39"/>
  <c r="BP663" i="39"/>
  <c r="CL662" i="39"/>
  <c r="CL654" i="39"/>
  <c r="CW656" i="39"/>
  <c r="CW98" i="39"/>
  <c r="DH661" i="39"/>
  <c r="Y664" i="39"/>
  <c r="CA661" i="39"/>
  <c r="X656" i="39"/>
  <c r="BP658" i="39"/>
  <c r="X663" i="39"/>
  <c r="BE657" i="39"/>
  <c r="CA656" i="39"/>
  <c r="CW662" i="39"/>
  <c r="AT658" i="39"/>
  <c r="X657" i="39"/>
  <c r="DH656" i="39"/>
  <c r="DV772" i="39"/>
  <c r="CW99" i="39"/>
  <c r="CA85" i="39"/>
  <c r="AT85" i="39"/>
  <c r="CW112" i="39"/>
  <c r="AT115" i="39"/>
  <c r="CW113" i="39"/>
  <c r="CW105" i="39"/>
  <c r="AT118" i="39"/>
  <c r="AT105" i="39"/>
  <c r="CW91" i="39"/>
  <c r="AT109" i="39"/>
  <c r="AT121" i="39"/>
  <c r="CW84" i="39"/>
  <c r="DH85" i="39"/>
  <c r="BE90" i="39"/>
  <c r="AT81" i="39"/>
  <c r="CL105" i="39"/>
  <c r="DS113" i="39"/>
  <c r="CL79" i="39"/>
  <c r="AT99" i="39"/>
  <c r="AT91" i="39"/>
  <c r="BE89" i="39"/>
  <c r="AT119" i="39"/>
  <c r="AT101" i="39"/>
  <c r="DX302" i="39"/>
  <c r="DX287" i="39"/>
  <c r="DY581" i="39"/>
  <c r="DV442" i="39"/>
  <c r="DV457" i="39"/>
  <c r="DW415" i="39"/>
  <c r="DX480" i="39"/>
  <c r="DY334" i="39"/>
  <c r="DX400" i="39"/>
  <c r="DX211" i="39"/>
  <c r="DY409" i="39"/>
  <c r="DT536" i="39"/>
  <c r="DY333" i="39"/>
  <c r="BR95" i="38"/>
  <c r="BA341" i="38"/>
  <c r="BC341" i="38"/>
  <c r="BC343" i="38" s="1"/>
  <c r="BE447" i="38"/>
  <c r="AI531" i="38"/>
  <c r="AI211" i="38"/>
  <c r="R167" i="29"/>
  <c r="X275" i="30"/>
  <c r="DY206" i="39"/>
  <c r="DW400" i="39"/>
  <c r="DY769" i="39"/>
  <c r="DY770" i="39"/>
  <c r="CA772" i="39"/>
  <c r="CW772" i="39"/>
  <c r="BE772" i="39"/>
  <c r="DS772" i="39"/>
  <c r="BE531" i="38"/>
  <c r="BV527" i="38"/>
  <c r="BT531" i="38"/>
  <c r="BP531" i="38"/>
  <c r="DY517" i="39"/>
  <c r="X772" i="39"/>
  <c r="BU531" i="38"/>
  <c r="BR531" i="38"/>
  <c r="BP772" i="39"/>
  <c r="P173" i="30"/>
  <c r="DY767" i="39"/>
  <c r="DX772" i="39"/>
  <c r="BV526" i="38"/>
  <c r="BS531" i="38"/>
  <c r="BV529" i="38"/>
  <c r="BV528" i="38"/>
  <c r="BQ531" i="38"/>
  <c r="X531" i="38"/>
  <c r="AT531" i="38"/>
  <c r="DV264" i="39"/>
  <c r="X157" i="30"/>
  <c r="DY272" i="39"/>
  <c r="DW287" i="39"/>
  <c r="DY464" i="39"/>
  <c r="DV173" i="39"/>
  <c r="DY498" i="39"/>
  <c r="DY346" i="39"/>
  <c r="DV302" i="39"/>
  <c r="DW173" i="39"/>
  <c r="DY403" i="39"/>
  <c r="DY267" i="39"/>
  <c r="DX535" i="39"/>
  <c r="BE302" i="39"/>
  <c r="DW377" i="39"/>
  <c r="DY309" i="39"/>
  <c r="BE535" i="39"/>
  <c r="DY460" i="39"/>
  <c r="DU480" i="39"/>
  <c r="DY345" i="39"/>
  <c r="DU362" i="39"/>
  <c r="DY290" i="39"/>
  <c r="DU302" i="39"/>
  <c r="DV287" i="39"/>
  <c r="DU325" i="39"/>
  <c r="DW480" i="39"/>
  <c r="DV113" i="39"/>
  <c r="DV101" i="39"/>
  <c r="DV95" i="39"/>
  <c r="DV109" i="39"/>
  <c r="DW81" i="39"/>
  <c r="DV105" i="39"/>
  <c r="DT109" i="39"/>
  <c r="DU119" i="39"/>
  <c r="DV115" i="39"/>
  <c r="DU113" i="39"/>
  <c r="DU105" i="39"/>
  <c r="DV81" i="39"/>
  <c r="R664" i="39"/>
  <c r="R665" i="39" s="1"/>
  <c r="R779" i="39" s="1"/>
  <c r="DT95" i="39"/>
  <c r="DT115" i="39"/>
  <c r="DW87" i="39"/>
  <c r="DT121" i="39"/>
  <c r="DU85" i="39"/>
  <c r="DV79" i="39"/>
  <c r="DV91" i="39"/>
  <c r="DT81" i="39"/>
  <c r="DU121" i="39"/>
  <c r="DU81" i="39"/>
  <c r="DT79" i="39"/>
  <c r="DY38" i="39"/>
  <c r="P664" i="39"/>
  <c r="P665" i="39" s="1"/>
  <c r="P779" i="39" s="1"/>
  <c r="DU87" i="39"/>
  <c r="DT105" i="39"/>
  <c r="DU95" i="39"/>
  <c r="DT101" i="39"/>
  <c r="DU101" i="39"/>
  <c r="DV121" i="39"/>
  <c r="DV85" i="39"/>
  <c r="DW109" i="39"/>
  <c r="DU109" i="39"/>
  <c r="DU442" i="39"/>
  <c r="AT249" i="39"/>
  <c r="DY467" i="39"/>
  <c r="DV480" i="39"/>
  <c r="DU173" i="39"/>
  <c r="DY155" i="39"/>
  <c r="DY405" i="39"/>
  <c r="DU415" i="39"/>
  <c r="DY386" i="39"/>
  <c r="DV400" i="39"/>
  <c r="DW188" i="39"/>
  <c r="DY255" i="39"/>
  <c r="DU264" i="39"/>
  <c r="AT535" i="39"/>
  <c r="AI226" i="39"/>
  <c r="BP535" i="39"/>
  <c r="AI211" i="39"/>
  <c r="BP325" i="39"/>
  <c r="DS518" i="39"/>
  <c r="DU211" i="39"/>
  <c r="DY196" i="39"/>
  <c r="DY450" i="39"/>
  <c r="DU457" i="39"/>
  <c r="DV533" i="39"/>
  <c r="DY528" i="39"/>
  <c r="AI535" i="39"/>
  <c r="CA377" i="39"/>
  <c r="DV211" i="39"/>
  <c r="DY201" i="39"/>
  <c r="BP534" i="39"/>
  <c r="DY328" i="39"/>
  <c r="CW535" i="39"/>
  <c r="CW457" i="39"/>
  <c r="DH480" i="39"/>
  <c r="CA535" i="39"/>
  <c r="DH535" i="39"/>
  <c r="DH495" i="39"/>
  <c r="DV188" i="39"/>
  <c r="DY176" i="39"/>
  <c r="DU400" i="39"/>
  <c r="X188" i="39"/>
  <c r="DX534" i="39"/>
  <c r="DW211" i="39"/>
  <c r="DU188" i="39"/>
  <c r="DY177" i="39"/>
  <c r="DH534" i="39"/>
  <c r="BE287" i="39"/>
  <c r="DY367" i="39"/>
  <c r="DU377" i="39"/>
  <c r="DW302" i="39"/>
  <c r="DW534" i="39"/>
  <c r="CL535" i="39"/>
  <c r="CL415" i="39"/>
  <c r="DV535" i="39"/>
  <c r="DY216" i="39"/>
  <c r="DU226" i="39"/>
  <c r="P167" i="29"/>
  <c r="X151" i="29"/>
  <c r="DY404" i="39"/>
  <c r="DV415" i="39"/>
  <c r="DU287" i="39"/>
  <c r="DY274" i="39"/>
  <c r="X173" i="39"/>
  <c r="DV495" i="39"/>
  <c r="DY483" i="39"/>
  <c r="DY521" i="39"/>
  <c r="DU533" i="39"/>
  <c r="DV325" i="39"/>
  <c r="DY307" i="39"/>
  <c r="DY342" i="39"/>
  <c r="DV362" i="39"/>
  <c r="DW533" i="39"/>
  <c r="CL400" i="39"/>
  <c r="DV518" i="39"/>
  <c r="DW535" i="39"/>
  <c r="DY768" i="39"/>
  <c r="DT772" i="39"/>
  <c r="DU518" i="39"/>
  <c r="DY502" i="39"/>
  <c r="X279" i="22"/>
  <c r="DV534" i="39"/>
  <c r="CA362" i="39"/>
  <c r="CL534" i="39"/>
  <c r="DV226" i="39"/>
  <c r="DY214" i="39"/>
  <c r="CW442" i="39"/>
  <c r="DY491" i="39"/>
  <c r="DU495" i="39"/>
  <c r="DS535" i="39"/>
  <c r="DS533" i="39"/>
  <c r="DH772" i="39"/>
  <c r="DU249" i="39"/>
  <c r="DY229" i="39"/>
  <c r="DW325" i="39"/>
  <c r="AT264" i="39"/>
  <c r="CW534" i="39"/>
  <c r="DY457" i="39"/>
  <c r="X173" i="30"/>
  <c r="DX536" i="39"/>
  <c r="DY287" i="39"/>
  <c r="DY264" i="39"/>
  <c r="DY442" i="39"/>
  <c r="DV536" i="39"/>
  <c r="DY173" i="39"/>
  <c r="DY249" i="39"/>
  <c r="CL536" i="39"/>
  <c r="DY772" i="39"/>
  <c r="X167" i="29"/>
  <c r="DY400" i="39"/>
  <c r="BV531" i="38"/>
  <c r="DH536" i="39"/>
  <c r="DY302" i="39"/>
  <c r="DY362" i="39"/>
  <c r="DY188" i="39"/>
  <c r="DY377" i="39"/>
  <c r="DY480" i="39"/>
  <c r="DY495" i="39"/>
  <c r="DY325" i="39"/>
  <c r="DY226" i="39"/>
  <c r="AT534" i="39"/>
  <c r="DY533" i="39"/>
  <c r="DY211" i="39"/>
  <c r="DS534" i="39"/>
  <c r="AI534" i="39"/>
  <c r="X535" i="39"/>
  <c r="DU535" i="39"/>
  <c r="DY535" i="39"/>
  <c r="BE534" i="39"/>
  <c r="CA534" i="39"/>
  <c r="DY518" i="39"/>
  <c r="DW536" i="39"/>
  <c r="BP536" i="39"/>
  <c r="DU534" i="39"/>
  <c r="X534" i="39"/>
  <c r="DY415" i="39"/>
  <c r="BE536" i="39"/>
  <c r="DS536" i="39"/>
  <c r="CA536" i="39"/>
  <c r="CW536" i="39"/>
  <c r="AI536" i="39"/>
  <c r="X536" i="39"/>
  <c r="AT536" i="39"/>
  <c r="DY534" i="39"/>
  <c r="DU536" i="39"/>
  <c r="DY536" i="39"/>
  <c r="DH105" i="39" l="1"/>
  <c r="DH91" i="39"/>
  <c r="DH129" i="39"/>
  <c r="BE656" i="39"/>
  <c r="W62" i="22"/>
  <c r="U54" i="22"/>
  <c r="Q34" i="30"/>
  <c r="Q82" i="30" s="1"/>
  <c r="S86" i="30"/>
  <c r="O121" i="30"/>
  <c r="N131" i="30" s="1"/>
  <c r="Q17" i="29"/>
  <c r="Q66" i="29" s="1"/>
  <c r="BS55" i="38"/>
  <c r="BE44" i="38"/>
  <c r="DY31" i="39"/>
  <c r="O24" i="22"/>
  <c r="O73" i="22" s="1"/>
  <c r="O45" i="22"/>
  <c r="W211" i="22"/>
  <c r="W12" i="30"/>
  <c r="W61" i="30" s="1"/>
  <c r="U52" i="30"/>
  <c r="U99" i="30" s="1"/>
  <c r="Q117" i="30"/>
  <c r="Q119" i="30"/>
  <c r="P129" i="30" s="1"/>
  <c r="S26" i="29"/>
  <c r="S75" i="29" s="1"/>
  <c r="W44" i="29"/>
  <c r="Q38" i="29"/>
  <c r="Q86" i="29" s="1"/>
  <c r="W32" i="29"/>
  <c r="U56" i="29"/>
  <c r="U103" i="29" s="1"/>
  <c r="AZ95" i="38"/>
  <c r="BK25" i="38"/>
  <c r="BM19" i="38"/>
  <c r="BO31" i="38"/>
  <c r="BO95" i="38" s="1"/>
  <c r="BD69" i="38"/>
  <c r="AQ63" i="38"/>
  <c r="AQ126" i="38" s="1"/>
  <c r="AK55" i="38"/>
  <c r="AK119" i="38" s="1"/>
  <c r="AX49" i="38"/>
  <c r="BE49" i="38" s="1"/>
  <c r="AV43" i="38"/>
  <c r="AV107" i="38" s="1"/>
  <c r="S17" i="22"/>
  <c r="Q64" i="30"/>
  <c r="W43" i="30"/>
  <c r="W91" i="30" s="1"/>
  <c r="O37" i="30"/>
  <c r="S96" i="30"/>
  <c r="S15" i="29"/>
  <c r="S64" i="29" s="1"/>
  <c r="O31" i="29"/>
  <c r="O79" i="29" s="1"/>
  <c r="BE56" i="38"/>
  <c r="DY44" i="39"/>
  <c r="X124" i="38"/>
  <c r="Q42" i="22"/>
  <c r="U20" i="30"/>
  <c r="Q79" i="30"/>
  <c r="R128" i="30"/>
  <c r="O42" i="29"/>
  <c r="O90" i="29" s="1"/>
  <c r="Q96" i="29"/>
  <c r="BB74" i="38"/>
  <c r="DY26" i="39"/>
  <c r="O13" i="22"/>
  <c r="O62" i="22" s="1"/>
  <c r="Q36" i="22"/>
  <c r="U25" i="30"/>
  <c r="U74" i="30" s="1"/>
  <c r="S19" i="30"/>
  <c r="S68" i="30" s="1"/>
  <c r="X68" i="30" s="1"/>
  <c r="U41" i="30"/>
  <c r="U89" i="30" s="1"/>
  <c r="S42" i="30"/>
  <c r="S90" i="30" s="1"/>
  <c r="O96" i="30"/>
  <c r="U26" i="29"/>
  <c r="U75" i="29" s="1"/>
  <c r="O34" i="29"/>
  <c r="O82" i="29" s="1"/>
  <c r="U34" i="29"/>
  <c r="U82" i="29" s="1"/>
  <c r="U36" i="29"/>
  <c r="U84" i="29" s="1"/>
  <c r="O54" i="29"/>
  <c r="O101" i="29" s="1"/>
  <c r="Q104" i="29"/>
  <c r="W80" i="38"/>
  <c r="AX80" i="38"/>
  <c r="AX61" i="38"/>
  <c r="AX124" i="38" s="1"/>
  <c r="DH108" i="39"/>
  <c r="Q42" i="39"/>
  <c r="BX42" i="39"/>
  <c r="BX106" i="39" s="1"/>
  <c r="CK42" i="39"/>
  <c r="CK106" i="39" s="1"/>
  <c r="DJ42" i="39"/>
  <c r="BR42" i="39"/>
  <c r="AK42" i="39"/>
  <c r="CP42" i="39"/>
  <c r="CG42" i="39"/>
  <c r="CG106" i="39" s="1"/>
  <c r="AH42" i="39"/>
  <c r="AH106" i="39" s="1"/>
  <c r="CR42" i="39"/>
  <c r="CR106" i="39" s="1"/>
  <c r="BG42" i="39"/>
  <c r="BG106" i="39" s="1"/>
  <c r="DP42" i="39"/>
  <c r="DP106" i="39" s="1"/>
  <c r="DN42" i="39"/>
  <c r="DN106" i="39" s="1"/>
  <c r="U42" i="39"/>
  <c r="AM42" i="39"/>
  <c r="AM106" i="39" s="1"/>
  <c r="AO42" i="39"/>
  <c r="AO106" i="39" s="1"/>
  <c r="S42" i="39"/>
  <c r="W42" i="39"/>
  <c r="W106" i="39" s="1"/>
  <c r="Z42" i="39"/>
  <c r="CE42" i="39"/>
  <c r="CI42" i="39"/>
  <c r="CI106" i="39" s="1"/>
  <c r="BM42" i="39"/>
  <c r="BM106" i="39" s="1"/>
  <c r="O42" i="39"/>
  <c r="BT42" i="39"/>
  <c r="BT106" i="39" s="1"/>
  <c r="BI42" i="39"/>
  <c r="BI106" i="39" s="1"/>
  <c r="DL42" i="39"/>
  <c r="DL106" i="39" s="1"/>
  <c r="BZ42" i="39"/>
  <c r="BZ106" i="39" s="1"/>
  <c r="AD42" i="39"/>
  <c r="AD106" i="39" s="1"/>
  <c r="BK42" i="39"/>
  <c r="BK106" i="39" s="1"/>
  <c r="AF42" i="39"/>
  <c r="AF106" i="39" s="1"/>
  <c r="DR42" i="39"/>
  <c r="DR106" i="39" s="1"/>
  <c r="BV42" i="39"/>
  <c r="BV106" i="39" s="1"/>
  <c r="CT42" i="39"/>
  <c r="CT106" i="39" s="1"/>
  <c r="BO36" i="39"/>
  <c r="O36" i="39"/>
  <c r="S36" i="39"/>
  <c r="W36" i="39"/>
  <c r="Z36" i="39"/>
  <c r="CE36" i="39"/>
  <c r="CE100" i="39" s="1"/>
  <c r="CI36" i="39"/>
  <c r="CI100" i="39" s="1"/>
  <c r="AQ36" i="39"/>
  <c r="AQ100" i="39" s="1"/>
  <c r="BT36" i="39"/>
  <c r="BT100" i="39" s="1"/>
  <c r="AD36" i="39"/>
  <c r="AD100" i="39" s="1"/>
  <c r="BM36" i="39"/>
  <c r="BM100" i="39" s="1"/>
  <c r="BI36" i="39"/>
  <c r="DL36" i="39"/>
  <c r="DL100" i="39" s="1"/>
  <c r="BZ36" i="39"/>
  <c r="BZ100" i="39" s="1"/>
  <c r="BY148" i="39" s="1"/>
  <c r="AF36" i="39"/>
  <c r="BK36" i="39"/>
  <c r="BK100" i="39" s="1"/>
  <c r="CC36" i="39"/>
  <c r="AB36" i="39"/>
  <c r="AB100" i="39" s="1"/>
  <c r="CN36" i="39"/>
  <c r="CT36" i="39"/>
  <c r="CT100" i="39" s="1"/>
  <c r="BV36" i="39"/>
  <c r="BV100" i="39" s="1"/>
  <c r="CK36" i="39"/>
  <c r="CK100" i="39" s="1"/>
  <c r="DR36" i="39"/>
  <c r="DR100" i="39" s="1"/>
  <c r="Q36" i="39"/>
  <c r="BX36" i="39"/>
  <c r="BX100" i="39" s="1"/>
  <c r="DJ36" i="39"/>
  <c r="BR36" i="39"/>
  <c r="AH36" i="39"/>
  <c r="AH100" i="39" s="1"/>
  <c r="AK36" i="39"/>
  <c r="CP36" i="39"/>
  <c r="CP100" i="39" s="1"/>
  <c r="CR36" i="39"/>
  <c r="CR100" i="39" s="1"/>
  <c r="CG36" i="39"/>
  <c r="CG100" i="39" s="1"/>
  <c r="AM36" i="39"/>
  <c r="AM100" i="39" s="1"/>
  <c r="AO36" i="39"/>
  <c r="AO100" i="39" s="1"/>
  <c r="BO27" i="39"/>
  <c r="CC27" i="39"/>
  <c r="AB27" i="39"/>
  <c r="AB92" i="39" s="1"/>
  <c r="CN27" i="39"/>
  <c r="CT27" i="39"/>
  <c r="CT92" i="39" s="1"/>
  <c r="CK27" i="39"/>
  <c r="CK92" i="39" s="1"/>
  <c r="BV27" i="39"/>
  <c r="BV92" i="39" s="1"/>
  <c r="CR27" i="39"/>
  <c r="CR92" i="39" s="1"/>
  <c r="Q27" i="39"/>
  <c r="Q92" i="39" s="1"/>
  <c r="BX27" i="39"/>
  <c r="BX92" i="39" s="1"/>
  <c r="AH27" i="39"/>
  <c r="AK27" i="39"/>
  <c r="CP27" i="39"/>
  <c r="CP92" i="39" s="1"/>
  <c r="DJ27" i="39"/>
  <c r="DJ92" i="39" s="1"/>
  <c r="BR27" i="39"/>
  <c r="CG27" i="39"/>
  <c r="CG92" i="39" s="1"/>
  <c r="DP27" i="39"/>
  <c r="DP92" i="39" s="1"/>
  <c r="AO27" i="39"/>
  <c r="AO92" i="39" s="1"/>
  <c r="DN27" i="39"/>
  <c r="DN92" i="39" s="1"/>
  <c r="U27" i="39"/>
  <c r="U92" i="39" s="1"/>
  <c r="AM27" i="39"/>
  <c r="AM92" i="39" s="1"/>
  <c r="AQ27" i="39"/>
  <c r="AQ92" i="39" s="1"/>
  <c r="W27" i="39"/>
  <c r="W92" i="39" s="1"/>
  <c r="Z27" i="39"/>
  <c r="CE27" i="39"/>
  <c r="CE92" i="39" s="1"/>
  <c r="CI27" i="39"/>
  <c r="CI92" i="39" s="1"/>
  <c r="O27" i="39"/>
  <c r="S27" i="39"/>
  <c r="S92" i="39" s="1"/>
  <c r="AD27" i="39"/>
  <c r="AD92" i="39" s="1"/>
  <c r="DL27" i="39"/>
  <c r="DL92" i="39" s="1"/>
  <c r="AF27" i="39"/>
  <c r="AF92" i="39" s="1"/>
  <c r="BO21" i="39"/>
  <c r="DJ21" i="39"/>
  <c r="DJ86" i="39" s="1"/>
  <c r="DP21" i="39"/>
  <c r="DP86" i="39" s="1"/>
  <c r="U21" i="39"/>
  <c r="U86" i="39" s="1"/>
  <c r="AM21" i="39"/>
  <c r="AQ21" i="39"/>
  <c r="AQ86" i="39" s="1"/>
  <c r="DN21" i="39"/>
  <c r="DN86" i="39" s="1"/>
  <c r="W21" i="39"/>
  <c r="W86" i="39" s="1"/>
  <c r="Z21" i="39"/>
  <c r="CE21" i="39"/>
  <c r="CE86" i="39" s="1"/>
  <c r="AD21" i="39"/>
  <c r="AD86" i="39" s="1"/>
  <c r="CI21" i="39"/>
  <c r="CI86" i="39" s="1"/>
  <c r="O21" i="39"/>
  <c r="S21" i="39"/>
  <c r="S86" i="39" s="1"/>
  <c r="BZ21" i="39"/>
  <c r="BZ86" i="39" s="1"/>
  <c r="BT21" i="39"/>
  <c r="BT86" i="39" s="1"/>
  <c r="AF21" i="39"/>
  <c r="AF86" i="39" s="1"/>
  <c r="CT21" i="39"/>
  <c r="CT86" i="39" s="1"/>
  <c r="DL21" i="39"/>
  <c r="DL86" i="39" s="1"/>
  <c r="CC21" i="39"/>
  <c r="AB21" i="39"/>
  <c r="AB86" i="39" s="1"/>
  <c r="CN21" i="39"/>
  <c r="CK21" i="39"/>
  <c r="CK86" i="39" s="1"/>
  <c r="CR21" i="39"/>
  <c r="CR86" i="39" s="1"/>
  <c r="AH21" i="39"/>
  <c r="AH86" i="39" s="1"/>
  <c r="BR21" i="39"/>
  <c r="Q21" i="39"/>
  <c r="Q86" i="39" s="1"/>
  <c r="CG21" i="39"/>
  <c r="CG86" i="39" s="1"/>
  <c r="AO21" i="39"/>
  <c r="AO86" i="39" s="1"/>
  <c r="BO15" i="39"/>
  <c r="BZ15" i="39"/>
  <c r="BZ80" i="39" s="1"/>
  <c r="O15" i="39"/>
  <c r="S15" i="39"/>
  <c r="S80" i="39" s="1"/>
  <c r="AF15" i="39"/>
  <c r="AF80" i="39" s="1"/>
  <c r="CT15" i="39"/>
  <c r="CT80" i="39" s="1"/>
  <c r="BT15" i="39"/>
  <c r="BT80" i="39" s="1"/>
  <c r="CC15" i="39"/>
  <c r="AB15" i="39"/>
  <c r="CN15" i="39"/>
  <c r="CR15" i="39"/>
  <c r="CR80" i="39" s="1"/>
  <c r="DL15" i="39"/>
  <c r="DL80" i="39" s="1"/>
  <c r="CK15" i="39"/>
  <c r="CK80" i="39" s="1"/>
  <c r="AH15" i="39"/>
  <c r="AH80" i="39" s="1"/>
  <c r="AK15" i="39"/>
  <c r="CP15" i="39"/>
  <c r="CP80" i="39" s="1"/>
  <c r="CO93" i="39" s="1"/>
  <c r="AO15" i="39"/>
  <c r="AO80" i="39" s="1"/>
  <c r="BV15" i="39"/>
  <c r="BV80" i="39" s="1"/>
  <c r="BX15" i="39"/>
  <c r="BX80" i="39" s="1"/>
  <c r="CG15" i="39"/>
  <c r="CG80" i="39" s="1"/>
  <c r="BR15" i="39"/>
  <c r="Q15" i="39"/>
  <c r="Q80" i="39" s="1"/>
  <c r="AQ15" i="39"/>
  <c r="AQ80" i="39" s="1"/>
  <c r="DR15" i="39"/>
  <c r="DR80" i="39" s="1"/>
  <c r="DP15" i="39"/>
  <c r="DP80" i="39" s="1"/>
  <c r="DJ15" i="39"/>
  <c r="AM15" i="39"/>
  <c r="AM80" i="39" s="1"/>
  <c r="U15" i="39"/>
  <c r="U80" i="39" s="1"/>
  <c r="Q15" i="22"/>
  <c r="Q64" i="22" s="1"/>
  <c r="S74" i="30"/>
  <c r="S13" i="30"/>
  <c r="S62" i="30" s="1"/>
  <c r="U79" i="30"/>
  <c r="O122" i="30"/>
  <c r="N132" i="30" s="1"/>
  <c r="S23" i="29"/>
  <c r="O99" i="29"/>
  <c r="AM78" i="38"/>
  <c r="BM97" i="38"/>
  <c r="AM120" i="39"/>
  <c r="AO120" i="39"/>
  <c r="BR108" i="39"/>
  <c r="CR108" i="39"/>
  <c r="BI108" i="39"/>
  <c r="DN108" i="39"/>
  <c r="AF108" i="39"/>
  <c r="AK108" i="39"/>
  <c r="CG108" i="39"/>
  <c r="CK108" i="39"/>
  <c r="CT108" i="39"/>
  <c r="DP108" i="39"/>
  <c r="O108" i="39"/>
  <c r="S108" i="39"/>
  <c r="CE108" i="39"/>
  <c r="DR108" i="39"/>
  <c r="CP108" i="39"/>
  <c r="DL108" i="39"/>
  <c r="DS108" i="39" s="1"/>
  <c r="BT108" i="39"/>
  <c r="BX108" i="39"/>
  <c r="AD108" i="39"/>
  <c r="CC108" i="39"/>
  <c r="AB108" i="39"/>
  <c r="Q108" i="39"/>
  <c r="AO108" i="39"/>
  <c r="CT102" i="39"/>
  <c r="CW102" i="39" s="1"/>
  <c r="CK102" i="39"/>
  <c r="BK102" i="39"/>
  <c r="U102" i="39"/>
  <c r="CG102" i="39"/>
  <c r="DR102" i="39"/>
  <c r="W102" i="39"/>
  <c r="BT102" i="39"/>
  <c r="CA102" i="39" s="1"/>
  <c r="BX102" i="39"/>
  <c r="AD102" i="39"/>
  <c r="BZ102" i="39"/>
  <c r="BM102" i="39"/>
  <c r="BG102" i="39"/>
  <c r="BV102" i="39"/>
  <c r="Z102" i="39"/>
  <c r="AM102" i="39"/>
  <c r="AO102" i="39"/>
  <c r="BI102" i="39"/>
  <c r="AF102" i="39"/>
  <c r="BK96" i="39"/>
  <c r="O96" i="39"/>
  <c r="DR96" i="39"/>
  <c r="BT96" i="39"/>
  <c r="DL96" i="39"/>
  <c r="AD96" i="39"/>
  <c r="BZ96" i="39"/>
  <c r="AM96" i="39"/>
  <c r="BG96" i="39"/>
  <c r="BV96" i="39"/>
  <c r="CC96" i="39"/>
  <c r="CL96" i="39" s="1"/>
  <c r="AB96" i="39"/>
  <c r="DJ96" i="39"/>
  <c r="BR96" i="39"/>
  <c r="Q96" i="39"/>
  <c r="AF96" i="39"/>
  <c r="BI96" i="39"/>
  <c r="DN96" i="39"/>
  <c r="DV96" i="39" s="1"/>
  <c r="DP96" i="39"/>
  <c r="CG96" i="39"/>
  <c r="CP96" i="39"/>
  <c r="AD88" i="39"/>
  <c r="AM88" i="39"/>
  <c r="BG88" i="39"/>
  <c r="BX88" i="39"/>
  <c r="Q88" i="39"/>
  <c r="BZ88" i="39"/>
  <c r="BR88" i="39"/>
  <c r="CN88" i="39"/>
  <c r="CW88" i="39" s="1"/>
  <c r="AF88" i="39"/>
  <c r="AH88" i="39"/>
  <c r="BI88" i="39"/>
  <c r="DP88" i="39"/>
  <c r="CG88" i="39"/>
  <c r="CP88" i="39"/>
  <c r="BK88" i="39"/>
  <c r="W88" i="39"/>
  <c r="Q82" i="39"/>
  <c r="AB82" i="39"/>
  <c r="CC82" i="39"/>
  <c r="AO82" i="39"/>
  <c r="AF82" i="39"/>
  <c r="DN82" i="39"/>
  <c r="U82" i="39"/>
  <c r="CK82" i="39"/>
  <c r="BI82" i="39"/>
  <c r="CG82" i="39"/>
  <c r="CP82" i="39"/>
  <c r="BK82" i="39"/>
  <c r="AK82" i="39"/>
  <c r="O82" i="39"/>
  <c r="S82" i="39"/>
  <c r="DL82" i="39"/>
  <c r="DS82" i="39" s="1"/>
  <c r="CE82" i="39"/>
  <c r="CD93" i="39" s="1"/>
  <c r="BG82" i="39"/>
  <c r="BR82" i="39"/>
  <c r="BV82" i="39"/>
  <c r="BX82" i="39"/>
  <c r="BZ82" i="39"/>
  <c r="Z82" i="39"/>
  <c r="BM73" i="39"/>
  <c r="BM136" i="39" s="1"/>
  <c r="DP73" i="39"/>
  <c r="DP136" i="39" s="1"/>
  <c r="U73" i="39"/>
  <c r="CG73" i="39"/>
  <c r="CG136" i="39" s="1"/>
  <c r="CK73" i="39"/>
  <c r="CK136" i="39" s="1"/>
  <c r="AH73" i="39"/>
  <c r="AH136" i="39" s="1"/>
  <c r="CP73" i="39"/>
  <c r="CP136" i="39" s="1"/>
  <c r="CT73" i="39"/>
  <c r="CT136" i="39" s="1"/>
  <c r="BI73" i="39"/>
  <c r="BI136" i="39" s="1"/>
  <c r="AK73" i="39"/>
  <c r="BK73" i="39"/>
  <c r="BK136" i="39" s="1"/>
  <c r="S73" i="39"/>
  <c r="DL73" i="39"/>
  <c r="DL136" i="39" s="1"/>
  <c r="O73" i="39"/>
  <c r="CR73" i="39"/>
  <c r="CR136" i="39" s="1"/>
  <c r="DR73" i="39"/>
  <c r="DR136" i="39" s="1"/>
  <c r="BT73" i="39"/>
  <c r="BT136" i="39" s="1"/>
  <c r="W73" i="39"/>
  <c r="W136" i="39" s="1"/>
  <c r="CE73" i="39"/>
  <c r="CE136" i="39" s="1"/>
  <c r="AM73" i="39"/>
  <c r="AM136" i="39" s="1"/>
  <c r="Z73" i="39"/>
  <c r="AD73" i="39"/>
  <c r="AD136" i="39" s="1"/>
  <c r="CI73" i="39"/>
  <c r="CI136" i="39" s="1"/>
  <c r="BG73" i="39"/>
  <c r="BG136" i="39" s="1"/>
  <c r="Q73" i="39"/>
  <c r="BV73" i="39"/>
  <c r="BV136" i="39" s="1"/>
  <c r="BX73" i="39"/>
  <c r="BX136" i="39" s="1"/>
  <c r="BZ73" i="39"/>
  <c r="BZ136" i="39" s="1"/>
  <c r="DJ73" i="39"/>
  <c r="BR73" i="39"/>
  <c r="AB73" i="39"/>
  <c r="AB136" i="39" s="1"/>
  <c r="CN73" i="39"/>
  <c r="DN73" i="39"/>
  <c r="DN136" i="39" s="1"/>
  <c r="CC73" i="39"/>
  <c r="DL67" i="39"/>
  <c r="DL130" i="39" s="1"/>
  <c r="O67" i="39"/>
  <c r="BT67" i="39"/>
  <c r="BT130" i="39" s="1"/>
  <c r="AM67" i="39"/>
  <c r="CR67" i="39"/>
  <c r="CR130" i="39" s="1"/>
  <c r="DR67" i="39"/>
  <c r="DR130" i="39" s="1"/>
  <c r="W67" i="39"/>
  <c r="CE67" i="39"/>
  <c r="CE130" i="39" s="1"/>
  <c r="Z67" i="39"/>
  <c r="CI67" i="39"/>
  <c r="CI130" i="39" s="1"/>
  <c r="BZ67" i="39"/>
  <c r="BZ130" i="39" s="1"/>
  <c r="AD67" i="39"/>
  <c r="AD130" i="39" s="1"/>
  <c r="BG67" i="39"/>
  <c r="Q67" i="39"/>
  <c r="BV67" i="39"/>
  <c r="BV130" i="39" s="1"/>
  <c r="BX67" i="39"/>
  <c r="BX130" i="39" s="1"/>
  <c r="AO67" i="39"/>
  <c r="AO130" i="39" s="1"/>
  <c r="DJ67" i="39"/>
  <c r="BR67" i="39"/>
  <c r="AB67" i="39"/>
  <c r="AB130" i="39" s="1"/>
  <c r="AF67" i="39"/>
  <c r="AF130" i="39" s="1"/>
  <c r="CN67" i="39"/>
  <c r="CC67" i="39"/>
  <c r="DN67" i="39"/>
  <c r="DN130" i="39" s="1"/>
  <c r="U67" i="39"/>
  <c r="BM67" i="39"/>
  <c r="BM130" i="39" s="1"/>
  <c r="DP67" i="39"/>
  <c r="DP130" i="39" s="1"/>
  <c r="CK67" i="39"/>
  <c r="CK130" i="39" s="1"/>
  <c r="CT67" i="39"/>
  <c r="CT130" i="39" s="1"/>
  <c r="CG67" i="39"/>
  <c r="CG130" i="39" s="1"/>
  <c r="AH67" i="39"/>
  <c r="AH130" i="39" s="1"/>
  <c r="CP67" i="39"/>
  <c r="CP130" i="39" s="1"/>
  <c r="BK67" i="39"/>
  <c r="BK130" i="39" s="1"/>
  <c r="S67" i="39"/>
  <c r="DJ61" i="39"/>
  <c r="DJ124" i="39" s="1"/>
  <c r="BR61" i="39"/>
  <c r="AB61" i="39"/>
  <c r="AB124" i="39" s="1"/>
  <c r="AF61" i="39"/>
  <c r="AF124" i="39" s="1"/>
  <c r="CN61" i="39"/>
  <c r="CC61" i="39"/>
  <c r="DN61" i="39"/>
  <c r="DN124" i="39" s="1"/>
  <c r="U61" i="39"/>
  <c r="CT61" i="39"/>
  <c r="CT124" i="39" s="1"/>
  <c r="DP61" i="39"/>
  <c r="DP124" i="39" s="1"/>
  <c r="CK61" i="39"/>
  <c r="CK124" i="39" s="1"/>
  <c r="BM61" i="39"/>
  <c r="BM124" i="39" s="1"/>
  <c r="CG61" i="39"/>
  <c r="CG124" i="39" s="1"/>
  <c r="AH61" i="39"/>
  <c r="AH124" i="39" s="1"/>
  <c r="AK61" i="39"/>
  <c r="CP61" i="39"/>
  <c r="CP124" i="39" s="1"/>
  <c r="S61" i="39"/>
  <c r="S124" i="39" s="1"/>
  <c r="CR61" i="39"/>
  <c r="CR124" i="39" s="1"/>
  <c r="DL61" i="39"/>
  <c r="DL124" i="39" s="1"/>
  <c r="O61" i="39"/>
  <c r="BT61" i="39"/>
  <c r="BT124" i="39" s="1"/>
  <c r="AM61" i="39"/>
  <c r="AM124" i="39" s="1"/>
  <c r="W61" i="39"/>
  <c r="W124" i="39" s="1"/>
  <c r="CE61" i="39"/>
  <c r="CE124" i="39" s="1"/>
  <c r="Z61" i="39"/>
  <c r="CI61" i="39"/>
  <c r="CI124" i="39" s="1"/>
  <c r="Q61" i="39"/>
  <c r="Q124" i="39" s="1"/>
  <c r="BX61" i="39"/>
  <c r="BX124" i="39" s="1"/>
  <c r="CR53" i="39"/>
  <c r="CR117" i="39" s="1"/>
  <c r="AM53" i="39"/>
  <c r="AM117" i="39" s="1"/>
  <c r="S53" i="39"/>
  <c r="S117" i="39" s="1"/>
  <c r="O53" i="39"/>
  <c r="O117" i="39" s="1"/>
  <c r="BT53" i="39"/>
  <c r="W53" i="39"/>
  <c r="W117" i="39" s="1"/>
  <c r="CE53" i="39"/>
  <c r="CE117" i="39" s="1"/>
  <c r="Z53" i="39"/>
  <c r="CI53" i="39"/>
  <c r="CI117" i="39" s="1"/>
  <c r="AO53" i="39"/>
  <c r="AO117" i="39" s="1"/>
  <c r="BZ53" i="39"/>
  <c r="BZ117" i="39" s="1"/>
  <c r="AD53" i="39"/>
  <c r="AD117" i="39" s="1"/>
  <c r="AB53" i="39"/>
  <c r="AB117" i="39" s="1"/>
  <c r="AF53" i="39"/>
  <c r="AF117" i="39" s="1"/>
  <c r="CN53" i="39"/>
  <c r="CC53" i="39"/>
  <c r="CT53" i="39"/>
  <c r="CT117" i="39" s="1"/>
  <c r="CG53" i="39"/>
  <c r="CG117" i="39" s="1"/>
  <c r="AH53" i="39"/>
  <c r="AH117" i="39" s="1"/>
  <c r="AK53" i="39"/>
  <c r="BI47" i="39"/>
  <c r="BI111" i="39" s="1"/>
  <c r="DL47" i="39"/>
  <c r="DL111" i="39" s="1"/>
  <c r="BZ47" i="39"/>
  <c r="BZ111" i="39" s="1"/>
  <c r="AD47" i="39"/>
  <c r="BK47" i="39"/>
  <c r="BK111" i="39" s="1"/>
  <c r="AB47" i="39"/>
  <c r="AB111" i="39" s="1"/>
  <c r="AF47" i="39"/>
  <c r="AF111" i="39" s="1"/>
  <c r="CN47" i="39"/>
  <c r="DR47" i="39"/>
  <c r="DR111" i="39" s="1"/>
  <c r="BV47" i="39"/>
  <c r="BV111" i="39" s="1"/>
  <c r="CC47" i="39"/>
  <c r="CT47" i="39"/>
  <c r="CT111" i="39" s="1"/>
  <c r="Q47" i="39"/>
  <c r="BX47" i="39"/>
  <c r="BX111" i="39" s="1"/>
  <c r="DJ47" i="39"/>
  <c r="BR47" i="39"/>
  <c r="CK47" i="39"/>
  <c r="CK111" i="39" s="1"/>
  <c r="AK47" i="39"/>
  <c r="CP47" i="39"/>
  <c r="CP111" i="39" s="1"/>
  <c r="CG47" i="39"/>
  <c r="CG111" i="39" s="1"/>
  <c r="AH47" i="39"/>
  <c r="AH111" i="39" s="1"/>
  <c r="CR47" i="39"/>
  <c r="CR111" i="39" s="1"/>
  <c r="BG47" i="39"/>
  <c r="DP47" i="39"/>
  <c r="DP111" i="39" s="1"/>
  <c r="DN47" i="39"/>
  <c r="DN111" i="39" s="1"/>
  <c r="U47" i="39"/>
  <c r="AM47" i="39"/>
  <c r="AM111" i="39" s="1"/>
  <c r="BM47" i="39"/>
  <c r="BM111" i="39" s="1"/>
  <c r="O47" i="39"/>
  <c r="BT47" i="39"/>
  <c r="BT111" i="39" s="1"/>
  <c r="Z47" i="39"/>
  <c r="CI47" i="39"/>
  <c r="CI111" i="39" s="1"/>
  <c r="S21" i="22"/>
  <c r="S70" i="22" s="1"/>
  <c r="O53" i="22"/>
  <c r="O100" i="22" s="1"/>
  <c r="U18" i="30"/>
  <c r="U67" i="30" s="1"/>
  <c r="U62" i="30"/>
  <c r="O30" i="30"/>
  <c r="O78" i="30" s="1"/>
  <c r="W54" i="30"/>
  <c r="W101" i="30" s="1"/>
  <c r="U102" i="29"/>
  <c r="AI57" i="38"/>
  <c r="AI44" i="38"/>
  <c r="BS60" i="38"/>
  <c r="V131" i="30"/>
  <c r="P126" i="30"/>
  <c r="BR49" i="38"/>
  <c r="AQ13" i="38"/>
  <c r="AQ78" i="38" s="1"/>
  <c r="BO22" i="38"/>
  <c r="AV16" i="38"/>
  <c r="BE16" i="38" s="1"/>
  <c r="U15" i="22"/>
  <c r="U64" i="22" s="1"/>
  <c r="U42" i="22"/>
  <c r="Q216" i="22"/>
  <c r="P226" i="22" s="1"/>
  <c r="W17" i="30"/>
  <c r="W66" i="30" s="1"/>
  <c r="Q94" i="30"/>
  <c r="S82" i="30"/>
  <c r="S22" i="29"/>
  <c r="S71" i="29" s="1"/>
  <c r="U16" i="29"/>
  <c r="U65" i="29" s="1"/>
  <c r="W103" i="38"/>
  <c r="W128" i="38"/>
  <c r="X128" i="38" s="1"/>
  <c r="AI17" i="38"/>
  <c r="AK27" i="38"/>
  <c r="BB21" i="38"/>
  <c r="BE21" i="38" s="1"/>
  <c r="BD15" i="38"/>
  <c r="BE663" i="39"/>
  <c r="X95" i="38"/>
  <c r="O26" i="22"/>
  <c r="S20" i="22"/>
  <c r="S69" i="22" s="1"/>
  <c r="O14" i="22"/>
  <c r="Q35" i="22"/>
  <c r="S17" i="30"/>
  <c r="S66" i="30" s="1"/>
  <c r="W46" i="30"/>
  <c r="W94" i="30" s="1"/>
  <c r="S121" i="30"/>
  <c r="O15" i="29"/>
  <c r="O64" i="29" s="1"/>
  <c r="Q46" i="29"/>
  <c r="Q94" i="29" s="1"/>
  <c r="W40" i="29"/>
  <c r="Q34" i="29"/>
  <c r="Q82" i="29" s="1"/>
  <c r="Q50" i="29"/>
  <c r="Q97" i="29" s="1"/>
  <c r="U117" i="29"/>
  <c r="AT74" i="38"/>
  <c r="BM128" i="38"/>
  <c r="AD45" i="38"/>
  <c r="AI45" i="38" s="1"/>
  <c r="AQ39" i="38"/>
  <c r="AQ103" i="38" s="1"/>
  <c r="BD33" i="38"/>
  <c r="BD97" i="38" s="1"/>
  <c r="BO441" i="38"/>
  <c r="BU441" i="38" s="1"/>
  <c r="DH128" i="39"/>
  <c r="DY14" i="39"/>
  <c r="S61" i="29"/>
  <c r="W98" i="29"/>
  <c r="AT35" i="38"/>
  <c r="BJ665" i="39"/>
  <c r="BJ779" i="39" s="1"/>
  <c r="Q13" i="22"/>
  <c r="Q62" i="22" s="1"/>
  <c r="X62" i="22" s="1"/>
  <c r="Q40" i="22"/>
  <c r="W34" i="22"/>
  <c r="Q38" i="30"/>
  <c r="Q86" i="30" s="1"/>
  <c r="U45" i="30"/>
  <c r="U93" i="30" s="1"/>
  <c r="O39" i="30"/>
  <c r="O87" i="30" s="1"/>
  <c r="W33" i="30"/>
  <c r="S53" i="30"/>
  <c r="S100" i="30" s="1"/>
  <c r="O120" i="30"/>
  <c r="N130" i="30" s="1"/>
  <c r="Q67" i="29"/>
  <c r="W20" i="29"/>
  <c r="W69" i="29" s="1"/>
  <c r="W45" i="29"/>
  <c r="W93" i="29" s="1"/>
  <c r="Q116" i="29"/>
  <c r="P123" i="29" s="1"/>
  <c r="X41" i="38"/>
  <c r="BA450" i="38"/>
  <c r="AF440" i="38"/>
  <c r="AE449" i="38" s="1"/>
  <c r="AI449" i="38" s="1"/>
  <c r="BE128" i="39"/>
  <c r="CN108" i="39"/>
  <c r="CW108" i="39" s="1"/>
  <c r="CL126" i="39"/>
  <c r="CL661" i="39"/>
  <c r="AI85" i="39"/>
  <c r="AI91" i="39"/>
  <c r="CR114" i="39"/>
  <c r="AB88" i="39"/>
  <c r="CC88" i="39"/>
  <c r="Q102" i="39"/>
  <c r="DL88" i="39"/>
  <c r="BO67" i="39"/>
  <c r="BO130" i="39" s="1"/>
  <c r="BO61" i="39"/>
  <c r="BO47" i="39"/>
  <c r="CT88" i="39"/>
  <c r="AK114" i="39"/>
  <c r="CI108" i="39"/>
  <c r="BT88" i="39"/>
  <c r="BM108" i="39"/>
  <c r="DN651" i="39"/>
  <c r="AO133" i="39"/>
  <c r="AO96" i="39"/>
  <c r="AK127" i="39"/>
  <c r="AB102" i="39"/>
  <c r="CC102" i="39"/>
  <c r="W108" i="39"/>
  <c r="S88" i="39"/>
  <c r="O88" i="39"/>
  <c r="BO52" i="39"/>
  <c r="BO46" i="39"/>
  <c r="DN649" i="39"/>
  <c r="CT114" i="39"/>
  <c r="AH82" i="39"/>
  <c r="CT127" i="39"/>
  <c r="AH96" i="39"/>
  <c r="CI88" i="39"/>
  <c r="CE88" i="39"/>
  <c r="Z88" i="39"/>
  <c r="BZ133" i="39"/>
  <c r="BX96" i="39"/>
  <c r="DL102" i="39"/>
  <c r="BV97" i="39"/>
  <c r="CK89" i="39"/>
  <c r="BK83" i="39"/>
  <c r="CR82" i="39"/>
  <c r="CN82" i="39"/>
  <c r="U108" i="39"/>
  <c r="BT82" i="39"/>
  <c r="DN88" i="39"/>
  <c r="CN127" i="39"/>
  <c r="S120" i="39"/>
  <c r="DR114" i="39"/>
  <c r="AQ88" i="39"/>
  <c r="CT82" i="39"/>
  <c r="CR120" i="39"/>
  <c r="AH108" i="39"/>
  <c r="CI102" i="39"/>
  <c r="CE102" i="39"/>
  <c r="S102" i="39"/>
  <c r="O102" i="39"/>
  <c r="CG70" i="39"/>
  <c r="CG133" i="39" s="1"/>
  <c r="CT96" i="39"/>
  <c r="AM133" i="39"/>
  <c r="CN96" i="39"/>
  <c r="BT133" i="39"/>
  <c r="DJ88" i="39"/>
  <c r="S129" i="39"/>
  <c r="CN116" i="39"/>
  <c r="S110" i="39"/>
  <c r="Z84" i="39"/>
  <c r="AO127" i="39"/>
  <c r="AO114" i="39"/>
  <c r="AO88" i="39"/>
  <c r="CP120" i="39"/>
  <c r="BY657" i="39"/>
  <c r="BV127" i="39"/>
  <c r="BM96" i="39"/>
  <c r="BO55" i="39"/>
  <c r="AK88" i="39"/>
  <c r="AT88" i="39" s="1"/>
  <c r="CI82" i="39"/>
  <c r="W82" i="39"/>
  <c r="BV108" i="39"/>
  <c r="BV88" i="39"/>
  <c r="DN102" i="39"/>
  <c r="DV102" i="39" s="1"/>
  <c r="DP102" i="39"/>
  <c r="BC665" i="39"/>
  <c r="BC779" i="39" s="1"/>
  <c r="S81" i="38"/>
  <c r="BS16" i="38"/>
  <c r="AB136" i="38"/>
  <c r="AI136" i="38" s="1"/>
  <c r="AI73" i="38"/>
  <c r="AF123" i="38"/>
  <c r="AI123" i="38" s="1"/>
  <c r="AI60" i="38"/>
  <c r="AC447" i="38"/>
  <c r="AG449" i="38"/>
  <c r="AI440" i="38"/>
  <c r="U80" i="38"/>
  <c r="BE38" i="38"/>
  <c r="BQ38" i="38"/>
  <c r="AT661" i="39"/>
  <c r="DW126" i="39"/>
  <c r="X12" i="22"/>
  <c r="Q61" i="22"/>
  <c r="Z125" i="38"/>
  <c r="U125" i="38"/>
  <c r="AX125" i="38"/>
  <c r="BB125" i="38"/>
  <c r="AM125" i="38"/>
  <c r="BD125" i="38"/>
  <c r="S125" i="38"/>
  <c r="Q125" i="38"/>
  <c r="AZ125" i="38"/>
  <c r="AB125" i="38"/>
  <c r="AS125" i="38"/>
  <c r="AH125" i="38"/>
  <c r="AO125" i="38"/>
  <c r="AF125" i="38"/>
  <c r="AD125" i="38"/>
  <c r="BG125" i="38"/>
  <c r="O115" i="38"/>
  <c r="Z115" i="38"/>
  <c r="O103" i="38"/>
  <c r="Z103" i="38"/>
  <c r="AD81" i="38"/>
  <c r="BK81" i="38"/>
  <c r="AV81" i="38"/>
  <c r="AF81" i="38"/>
  <c r="BG81" i="38"/>
  <c r="U81" i="38"/>
  <c r="AK81" i="38"/>
  <c r="Z81" i="38"/>
  <c r="W81" i="38"/>
  <c r="AS81" i="38"/>
  <c r="AO81" i="38"/>
  <c r="AM81" i="38"/>
  <c r="Q81" i="38"/>
  <c r="BB81" i="38"/>
  <c r="BD81" i="38"/>
  <c r="AQ81" i="38"/>
  <c r="P450" i="38"/>
  <c r="N450" i="38"/>
  <c r="BC450" i="38"/>
  <c r="AP450" i="38"/>
  <c r="V450" i="38"/>
  <c r="T450" i="38"/>
  <c r="Y450" i="38"/>
  <c r="R450" i="38"/>
  <c r="AR450" i="38"/>
  <c r="AU450" i="38"/>
  <c r="U23" i="30"/>
  <c r="U72" i="30" s="1"/>
  <c r="Q23" i="30"/>
  <c r="Q72" i="30" s="1"/>
  <c r="S23" i="30"/>
  <c r="S72" i="30" s="1"/>
  <c r="O23" i="30"/>
  <c r="O72" i="30" s="1"/>
  <c r="W41" i="29"/>
  <c r="W89" i="29" s="1"/>
  <c r="U41" i="29"/>
  <c r="U89" i="29" s="1"/>
  <c r="AV119" i="38"/>
  <c r="BE55" i="38"/>
  <c r="S136" i="38"/>
  <c r="X73" i="38"/>
  <c r="U123" i="38"/>
  <c r="X60" i="38"/>
  <c r="X63" i="38"/>
  <c r="U126" i="38"/>
  <c r="X126" i="38" s="1"/>
  <c r="V452" i="38"/>
  <c r="X452" i="38" s="1"/>
  <c r="X443" i="38"/>
  <c r="Z113" i="38"/>
  <c r="AT441" i="38"/>
  <c r="AL450" i="38"/>
  <c r="AV79" i="38"/>
  <c r="BE14" i="38"/>
  <c r="BQ27" i="38"/>
  <c r="S74" i="22"/>
  <c r="W51" i="22"/>
  <c r="S51" i="22"/>
  <c r="S98" i="22" s="1"/>
  <c r="O51" i="22"/>
  <c r="O98" i="22" s="1"/>
  <c r="U51" i="22"/>
  <c r="U98" i="22" s="1"/>
  <c r="AK125" i="38"/>
  <c r="X451" i="38"/>
  <c r="X658" i="39"/>
  <c r="AT26" i="38"/>
  <c r="BQ56" i="38"/>
  <c r="X56" i="38"/>
  <c r="AT657" i="39"/>
  <c r="W23" i="22"/>
  <c r="O23" i="22"/>
  <c r="O72" i="22" s="1"/>
  <c r="BN664" i="39"/>
  <c r="BN665" i="39" s="1"/>
  <c r="BN779" i="39" s="1"/>
  <c r="W49" i="30"/>
  <c r="U49" i="30"/>
  <c r="U96" i="30" s="1"/>
  <c r="Q49" i="30"/>
  <c r="Q96" i="30" s="1"/>
  <c r="AD80" i="38"/>
  <c r="AT36" i="38"/>
  <c r="AK100" i="38"/>
  <c r="DY22" i="39"/>
  <c r="U43" i="22"/>
  <c r="U91" i="22" s="1"/>
  <c r="Q43" i="22"/>
  <c r="S43" i="22"/>
  <c r="O43" i="22"/>
  <c r="X43" i="22" s="1"/>
  <c r="O37" i="22"/>
  <c r="U37" i="22"/>
  <c r="S31" i="22"/>
  <c r="S79" i="22" s="1"/>
  <c r="U31" i="22"/>
  <c r="U79" i="22" s="1"/>
  <c r="Q31" i="22"/>
  <c r="Q79" i="22" s="1"/>
  <c r="O212" i="22"/>
  <c r="W212" i="22"/>
  <c r="DY32" i="39"/>
  <c r="W18" i="29"/>
  <c r="O18" i="29"/>
  <c r="O67" i="29" s="1"/>
  <c r="U18" i="29"/>
  <c r="U67" i="29" s="1"/>
  <c r="BQ132" i="38"/>
  <c r="S15" i="22"/>
  <c r="S64" i="22" s="1"/>
  <c r="U40" i="22"/>
  <c r="W43" i="22"/>
  <c r="W37" i="22"/>
  <c r="W31" i="22"/>
  <c r="W79" i="22" s="1"/>
  <c r="U52" i="22"/>
  <c r="U99" i="22" s="1"/>
  <c r="X99" i="22" s="1"/>
  <c r="O12" i="30"/>
  <c r="Q13" i="30"/>
  <c r="Q62" i="30" s="1"/>
  <c r="U15" i="30"/>
  <c r="U64" i="30" s="1"/>
  <c r="W23" i="30"/>
  <c r="O45" i="30"/>
  <c r="O93" i="30" s="1"/>
  <c r="Q33" i="30"/>
  <c r="Q81" i="30" s="1"/>
  <c r="Q42" i="30"/>
  <c r="Q12" i="29"/>
  <c r="Q61" i="29" s="1"/>
  <c r="O38" i="29"/>
  <c r="O86" i="29" s="1"/>
  <c r="O40" i="29"/>
  <c r="O88" i="29" s="1"/>
  <c r="W34" i="29"/>
  <c r="U14" i="38"/>
  <c r="W14" i="38"/>
  <c r="AF27" i="38"/>
  <c r="AH26" i="38"/>
  <c r="U51" i="38"/>
  <c r="U115" i="38" s="1"/>
  <c r="W51" i="38"/>
  <c r="AM27" i="38"/>
  <c r="BR27" i="38" s="1"/>
  <c r="AS33" i="38"/>
  <c r="AS65" i="38"/>
  <c r="AS128" i="38" s="1"/>
  <c r="AX14" i="38"/>
  <c r="AX79" i="38" s="1"/>
  <c r="BB26" i="38"/>
  <c r="BG33" i="38"/>
  <c r="BI45" i="38"/>
  <c r="BI109" i="38" s="1"/>
  <c r="BD442" i="38"/>
  <c r="BC451" i="38" s="1"/>
  <c r="BM442" i="38"/>
  <c r="BL451" i="38" s="1"/>
  <c r="BK442" i="38"/>
  <c r="BJ451" i="38" s="1"/>
  <c r="BB442" i="38"/>
  <c r="BG442" i="38"/>
  <c r="AS442" i="38"/>
  <c r="AZ442" i="38"/>
  <c r="AB442" i="38"/>
  <c r="X78" i="38"/>
  <c r="S13" i="22"/>
  <c r="S62" i="22" s="1"/>
  <c r="U22" i="22"/>
  <c r="Q34" i="22"/>
  <c r="Q82" i="22" s="1"/>
  <c r="O55" i="22"/>
  <c r="S12" i="30"/>
  <c r="S61" i="30" s="1"/>
  <c r="O41" i="30"/>
  <c r="O89" i="30" s="1"/>
  <c r="O35" i="30"/>
  <c r="O83" i="30" s="1"/>
  <c r="O55" i="30"/>
  <c r="O102" i="30" s="1"/>
  <c r="S55" i="30"/>
  <c r="S102" i="30" s="1"/>
  <c r="Q16" i="29"/>
  <c r="Q65" i="29" s="1"/>
  <c r="O36" i="29"/>
  <c r="O84" i="29" s="1"/>
  <c r="S36" i="29"/>
  <c r="S84" i="29" s="1"/>
  <c r="U52" i="29"/>
  <c r="U99" i="29" s="1"/>
  <c r="T124" i="29"/>
  <c r="S14" i="38"/>
  <c r="AF26" i="38"/>
  <c r="Q39" i="38"/>
  <c r="Z33" i="38"/>
  <c r="AB33" i="38"/>
  <c r="AB97" i="38" s="1"/>
  <c r="AK33" i="38"/>
  <c r="AX33" i="38"/>
  <c r="AX97" i="38" s="1"/>
  <c r="AT80" i="38"/>
  <c r="O15" i="22"/>
  <c r="U20" i="22"/>
  <c r="U69" i="22" s="1"/>
  <c r="O40" i="22"/>
  <c r="W216" i="22"/>
  <c r="V226" i="22" s="1"/>
  <c r="O38" i="30"/>
  <c r="O86" i="30" s="1"/>
  <c r="S46" i="30"/>
  <c r="S94" i="30" s="1"/>
  <c r="X94" i="30" s="1"/>
  <c r="W89" i="30"/>
  <c r="O53" i="30"/>
  <c r="O100" i="30" s="1"/>
  <c r="S54" i="30"/>
  <c r="S101" i="30" s="1"/>
  <c r="Q118" i="30"/>
  <c r="P128" i="30" s="1"/>
  <c r="S120" i="30"/>
  <c r="O22" i="29"/>
  <c r="O71" i="29" s="1"/>
  <c r="W16" i="29"/>
  <c r="W65" i="29" s="1"/>
  <c r="O115" i="29"/>
  <c r="BS36" i="38"/>
  <c r="AV33" i="38"/>
  <c r="AZ27" i="38"/>
  <c r="BE27" i="38" s="1"/>
  <c r="BI27" i="38"/>
  <c r="U49" i="29"/>
  <c r="U96" i="29" s="1"/>
  <c r="O49" i="29"/>
  <c r="O96" i="29" s="1"/>
  <c r="BO65" i="38"/>
  <c r="BI65" i="38"/>
  <c r="BI128" i="38" s="1"/>
  <c r="AO65" i="38"/>
  <c r="AO128" i="38" s="1"/>
  <c r="AM65" i="38"/>
  <c r="BI51" i="38"/>
  <c r="BI115" i="38" s="1"/>
  <c r="S51" i="38"/>
  <c r="X51" i="38" s="1"/>
  <c r="S39" i="38"/>
  <c r="AS39" i="38"/>
  <c r="AS103" i="38" s="1"/>
  <c r="BO33" i="38"/>
  <c r="BO97" i="38" s="1"/>
  <c r="BK33" i="38"/>
  <c r="BK97" i="38" s="1"/>
  <c r="AZ33" i="38"/>
  <c r="AZ97" i="38" s="1"/>
  <c r="AF33" i="38"/>
  <c r="BB33" i="38"/>
  <c r="BB97" i="38" s="1"/>
  <c r="AO33" i="38"/>
  <c r="AO97" i="38" s="1"/>
  <c r="AD33" i="38"/>
  <c r="Q21" i="22"/>
  <c r="Q70" i="22" s="1"/>
  <c r="W21" i="22"/>
  <c r="S41" i="22"/>
  <c r="U216" i="22"/>
  <c r="T226" i="22" s="1"/>
  <c r="O16" i="30"/>
  <c r="O65" i="30" s="1"/>
  <c r="Q21" i="30"/>
  <c r="Q70" i="30" s="1"/>
  <c r="W15" i="30"/>
  <c r="W64" i="30" s="1"/>
  <c r="O33" i="30"/>
  <c r="O81" i="30" s="1"/>
  <c r="U46" i="30"/>
  <c r="U94" i="30" s="1"/>
  <c r="U34" i="30"/>
  <c r="U82" i="30" s="1"/>
  <c r="O50" i="30"/>
  <c r="O97" i="30" s="1"/>
  <c r="S52" i="30"/>
  <c r="S99" i="30" s="1"/>
  <c r="U119" i="30"/>
  <c r="T129" i="30" s="1"/>
  <c r="O20" i="29"/>
  <c r="O69" i="29" s="1"/>
  <c r="S25" i="29"/>
  <c r="S74" i="29" s="1"/>
  <c r="Q44" i="29"/>
  <c r="Q92" i="29" s="1"/>
  <c r="W33" i="29"/>
  <c r="W81" i="29" s="1"/>
  <c r="W57" i="29"/>
  <c r="W104" i="29" s="1"/>
  <c r="O57" i="29"/>
  <c r="O104" i="29" s="1"/>
  <c r="S57" i="29"/>
  <c r="S104" i="29" s="1"/>
  <c r="S119" i="29"/>
  <c r="R126" i="29" s="1"/>
  <c r="BI33" i="38"/>
  <c r="BI97" i="38" s="1"/>
  <c r="BM26" i="38"/>
  <c r="BM91" i="38" s="1"/>
  <c r="AZ26" i="38"/>
  <c r="AB26" i="38"/>
  <c r="BK14" i="38"/>
  <c r="BK79" i="38" s="1"/>
  <c r="BM14" i="38"/>
  <c r="BM79" i="38" s="1"/>
  <c r="AF14" i="38"/>
  <c r="AF79" i="38" s="1"/>
  <c r="BB14" i="38"/>
  <c r="BB79" i="38" s="1"/>
  <c r="AD14" i="38"/>
  <c r="AI662" i="39"/>
  <c r="Q20" i="22"/>
  <c r="Q69" i="22" s="1"/>
  <c r="U26" i="22"/>
  <c r="O20" i="22"/>
  <c r="O69" i="22" s="1"/>
  <c r="O46" i="22"/>
  <c r="O94" i="22" s="1"/>
  <c r="W40" i="22"/>
  <c r="U213" i="22"/>
  <c r="T223" i="22" s="1"/>
  <c r="O15" i="30"/>
  <c r="Q26" i="30"/>
  <c r="S45" i="30"/>
  <c r="S93" i="30" s="1"/>
  <c r="S33" i="30"/>
  <c r="S81" i="30" s="1"/>
  <c r="S50" i="30"/>
  <c r="S97" i="30" s="1"/>
  <c r="W53" i="30"/>
  <c r="W100" i="30" s="1"/>
  <c r="S20" i="29"/>
  <c r="S69" i="29" s="1"/>
  <c r="Q42" i="29"/>
  <c r="Q90" i="29" s="1"/>
  <c r="AQ51" i="38"/>
  <c r="O35" i="22"/>
  <c r="O83" i="22" s="1"/>
  <c r="S216" i="22"/>
  <c r="R226" i="22" s="1"/>
  <c r="Q12" i="30"/>
  <c r="Q61" i="30" s="1"/>
  <c r="W81" i="30"/>
  <c r="S49" i="29"/>
  <c r="S96" i="29" s="1"/>
  <c r="O55" i="29"/>
  <c r="O102" i="29" s="1"/>
  <c r="W55" i="29"/>
  <c r="W102" i="29" s="1"/>
  <c r="S55" i="29"/>
  <c r="S102" i="29" s="1"/>
  <c r="X61" i="22"/>
  <c r="O32" i="22"/>
  <c r="O80" i="22" s="1"/>
  <c r="S35" i="22"/>
  <c r="U214" i="22"/>
  <c r="Q43" i="30"/>
  <c r="Q91" i="30" s="1"/>
  <c r="U118" i="30"/>
  <c r="T128" i="30" s="1"/>
  <c r="Q26" i="29"/>
  <c r="Q75" i="29" s="1"/>
  <c r="Q14" i="29"/>
  <c r="Q63" i="29" s="1"/>
  <c r="W37" i="29"/>
  <c r="W85" i="29" s="1"/>
  <c r="U115" i="29"/>
  <c r="T122" i="29" s="1"/>
  <c r="S115" i="29"/>
  <c r="R122" i="29" s="1"/>
  <c r="Q115" i="29"/>
  <c r="P122" i="29" s="1"/>
  <c r="AK57" i="38"/>
  <c r="AV65" i="38"/>
  <c r="AV128" i="38" s="1"/>
  <c r="AX65" i="38"/>
  <c r="AX128" i="38" s="1"/>
  <c r="S34" i="22"/>
  <c r="W45" i="22"/>
  <c r="W93" i="22" s="1"/>
  <c r="U33" i="22"/>
  <c r="U81" i="22" s="1"/>
  <c r="Q214" i="22"/>
  <c r="P224" i="22" s="1"/>
  <c r="W19" i="30"/>
  <c r="S14" i="30"/>
  <c r="S63" i="30" s="1"/>
  <c r="S31" i="30"/>
  <c r="S79" i="30" s="1"/>
  <c r="U38" i="30"/>
  <c r="U86" i="30" s="1"/>
  <c r="Q53" i="30"/>
  <c r="Q100" i="30" s="1"/>
  <c r="U115" i="30"/>
  <c r="T125" i="30" s="1"/>
  <c r="S13" i="29"/>
  <c r="S62" i="29" s="1"/>
  <c r="S19" i="29"/>
  <c r="S68" i="29" s="1"/>
  <c r="Q32" i="29"/>
  <c r="Q80" i="29" s="1"/>
  <c r="S53" i="29"/>
  <c r="S100" i="29" s="1"/>
  <c r="W53" i="29"/>
  <c r="W100" i="29" s="1"/>
  <c r="O119" i="29"/>
  <c r="N126" i="29" s="1"/>
  <c r="BG14" i="38"/>
  <c r="BI57" i="38"/>
  <c r="X98" i="29"/>
  <c r="W97" i="30"/>
  <c r="Q22" i="29"/>
  <c r="Q71" i="29" s="1"/>
  <c r="V126" i="29"/>
  <c r="AI51" i="38"/>
  <c r="AO57" i="38"/>
  <c r="AC664" i="39"/>
  <c r="AI663" i="39"/>
  <c r="W24" i="22"/>
  <c r="W73" i="22" s="1"/>
  <c r="U13" i="22"/>
  <c r="U62" i="22" s="1"/>
  <c r="S44" i="22"/>
  <c r="W38" i="22"/>
  <c r="W32" i="22"/>
  <c r="W80" i="22" s="1"/>
  <c r="U56" i="22"/>
  <c r="W24" i="30"/>
  <c r="W73" i="30" s="1"/>
  <c r="O18" i="30"/>
  <c r="O67" i="30" s="1"/>
  <c r="O13" i="30"/>
  <c r="O62" i="30" s="1"/>
  <c r="Q37" i="30"/>
  <c r="Q85" i="30" s="1"/>
  <c r="W37" i="30"/>
  <c r="W85" i="30" s="1"/>
  <c r="Q50" i="30"/>
  <c r="Q97" i="30" s="1"/>
  <c r="U50" i="30"/>
  <c r="U97" i="30" s="1"/>
  <c r="S122" i="30"/>
  <c r="R132" i="30" s="1"/>
  <c r="U116" i="30"/>
  <c r="T126" i="30" s="1"/>
  <c r="W24" i="29"/>
  <c r="W73" i="29" s="1"/>
  <c r="O44" i="29"/>
  <c r="O92" i="29" s="1"/>
  <c r="S44" i="29"/>
  <c r="S92" i="29" s="1"/>
  <c r="S30" i="29"/>
  <c r="S78" i="29" s="1"/>
  <c r="O53" i="29"/>
  <c r="O100" i="29" s="1"/>
  <c r="AV39" i="38"/>
  <c r="AV103" i="38" s="1"/>
  <c r="W36" i="29"/>
  <c r="O16" i="38"/>
  <c r="Q18" i="38"/>
  <c r="Q83" i="38" s="1"/>
  <c r="S19" i="38"/>
  <c r="U21" i="38"/>
  <c r="W22" i="38"/>
  <c r="X22" i="38" s="1"/>
  <c r="AD13" i="38"/>
  <c r="AF15" i="38"/>
  <c r="AF80" i="38" s="1"/>
  <c r="AH16" i="38"/>
  <c r="AI16" i="38" s="1"/>
  <c r="O49" i="38"/>
  <c r="S52" i="38"/>
  <c r="U54" i="38"/>
  <c r="X54" i="38" s="1"/>
  <c r="U42" i="38"/>
  <c r="X42" i="38" s="1"/>
  <c r="O74" i="38"/>
  <c r="O62" i="38"/>
  <c r="O125" i="38" s="1"/>
  <c r="S68" i="38"/>
  <c r="X68" i="38" s="1"/>
  <c r="W74" i="38"/>
  <c r="W62" i="38"/>
  <c r="W125" i="38" s="1"/>
  <c r="Q440" i="38"/>
  <c r="W438" i="38"/>
  <c r="Z21" i="38"/>
  <c r="Z54" i="38"/>
  <c r="Z42" i="38"/>
  <c r="AI42" i="38" s="1"/>
  <c r="AD31" i="38"/>
  <c r="AD46" i="38"/>
  <c r="AH49" i="38"/>
  <c r="AI49" i="38" s="1"/>
  <c r="AH36" i="38"/>
  <c r="AI36" i="38" s="1"/>
  <c r="Z66" i="38"/>
  <c r="AI66" i="38" s="1"/>
  <c r="AD72" i="38"/>
  <c r="AK21" i="38"/>
  <c r="AM22" i="38"/>
  <c r="AO22" i="38"/>
  <c r="BS22" i="38" s="1"/>
  <c r="AQ22" i="38"/>
  <c r="AS24" i="38"/>
  <c r="AT24" i="38" s="1"/>
  <c r="AK43" i="38"/>
  <c r="AM55" i="38"/>
  <c r="AM40" i="38"/>
  <c r="AT40" i="38" s="1"/>
  <c r="AO49" i="38"/>
  <c r="AQ43" i="38"/>
  <c r="BT43" i="38" s="1"/>
  <c r="AO438" i="38"/>
  <c r="AN447" i="38" s="1"/>
  <c r="AV17" i="38"/>
  <c r="AX24" i="38"/>
  <c r="AX72" i="38"/>
  <c r="AZ74" i="38"/>
  <c r="AZ52" i="38"/>
  <c r="BB52" i="38"/>
  <c r="BT52" i="38" s="1"/>
  <c r="BD43" i="38"/>
  <c r="BE43" i="38" s="1"/>
  <c r="BG21" i="38"/>
  <c r="BG52" i="38"/>
  <c r="BI24" i="38"/>
  <c r="BI55" i="38"/>
  <c r="BI119" i="38" s="1"/>
  <c r="BK21" i="38"/>
  <c r="BK86" i="38" s="1"/>
  <c r="BK52" i="38"/>
  <c r="BM16" i="38"/>
  <c r="BM49" i="38"/>
  <c r="BT49" i="38" s="1"/>
  <c r="BO14" i="38"/>
  <c r="BO79" i="38" s="1"/>
  <c r="CI647" i="39"/>
  <c r="CH659" i="39" s="1"/>
  <c r="CN647" i="39"/>
  <c r="CC647" i="39"/>
  <c r="DJ647" i="39"/>
  <c r="DI659" i="39" s="1"/>
  <c r="BV647" i="39"/>
  <c r="BR647" i="39"/>
  <c r="CK647" i="39"/>
  <c r="CJ659" i="39" s="1"/>
  <c r="CJ664" i="39" s="1"/>
  <c r="BZ647" i="39"/>
  <c r="BY659" i="39" s="1"/>
  <c r="CE647" i="39"/>
  <c r="CD659" i="39" s="1"/>
  <c r="BT647" i="39"/>
  <c r="BS659" i="39" s="1"/>
  <c r="BX647" i="39"/>
  <c r="BW659" i="39" s="1"/>
  <c r="CG647" i="39"/>
  <c r="CF659" i="39" s="1"/>
  <c r="CV647" i="39"/>
  <c r="CU659" i="39" s="1"/>
  <c r="CY647" i="39"/>
  <c r="CR647" i="39"/>
  <c r="CQ659" i="39" s="1"/>
  <c r="CT647" i="39"/>
  <c r="CS659" i="39" s="1"/>
  <c r="CP647" i="39"/>
  <c r="CO659" i="39" s="1"/>
  <c r="BG647" i="39"/>
  <c r="AS647" i="39"/>
  <c r="AF647" i="39"/>
  <c r="U647" i="39"/>
  <c r="DA647" i="39"/>
  <c r="CZ659" i="39" s="1"/>
  <c r="DC647" i="39"/>
  <c r="BI647" i="39"/>
  <c r="AV647" i="39"/>
  <c r="AH647" i="39"/>
  <c r="W647" i="39"/>
  <c r="S35" i="29"/>
  <c r="S83" i="29" s="1"/>
  <c r="O15" i="38"/>
  <c r="Q17" i="38"/>
  <c r="X17" i="38" s="1"/>
  <c r="S18" i="38"/>
  <c r="S83" i="38" s="1"/>
  <c r="U19" i="38"/>
  <c r="BT19" i="38" s="1"/>
  <c r="W21" i="38"/>
  <c r="AB25" i="38"/>
  <c r="AD27" i="38"/>
  <c r="AI27" i="38" s="1"/>
  <c r="AF13" i="38"/>
  <c r="AF78" i="38" s="1"/>
  <c r="AH15" i="38"/>
  <c r="AH80" i="38" s="1"/>
  <c r="O48" i="38"/>
  <c r="O112" i="38" s="1"/>
  <c r="O36" i="38"/>
  <c r="S438" i="38"/>
  <c r="W444" i="38"/>
  <c r="V453" i="38" s="1"/>
  <c r="AB55" i="38"/>
  <c r="AB43" i="38"/>
  <c r="AB107" i="38" s="1"/>
  <c r="AF31" i="38"/>
  <c r="AH48" i="38"/>
  <c r="AI48" i="38" s="1"/>
  <c r="AB441" i="38"/>
  <c r="AH438" i="38"/>
  <c r="AG447" i="38" s="1"/>
  <c r="AI447" i="38" s="1"/>
  <c r="AK19" i="38"/>
  <c r="AM21" i="38"/>
  <c r="AO21" i="38"/>
  <c r="AS22" i="38"/>
  <c r="AK42" i="38"/>
  <c r="AO48" i="38"/>
  <c r="AQ31" i="38"/>
  <c r="AQ62" i="38"/>
  <c r="AK438" i="38"/>
  <c r="AV62" i="38"/>
  <c r="AX22" i="38"/>
  <c r="AZ25" i="38"/>
  <c r="BS25" i="38" s="1"/>
  <c r="AZ72" i="38"/>
  <c r="BD40" i="38"/>
  <c r="BE40" i="38" s="1"/>
  <c r="AZ441" i="38"/>
  <c r="BG19" i="38"/>
  <c r="BI22" i="38"/>
  <c r="BK18" i="38"/>
  <c r="BK19" i="38"/>
  <c r="BO64" i="38"/>
  <c r="BO127" i="38" s="1"/>
  <c r="BO56" i="38"/>
  <c r="BO50" i="38"/>
  <c r="BO114" i="38" s="1"/>
  <c r="DH136" i="39"/>
  <c r="BN450" i="38"/>
  <c r="BE129" i="39"/>
  <c r="BI18" i="38"/>
  <c r="BK31" i="38"/>
  <c r="BK95" i="38" s="1"/>
  <c r="AK37" i="38"/>
  <c r="BM74" i="38"/>
  <c r="BT74" i="38" s="1"/>
  <c r="AZ68" i="38"/>
  <c r="DH120" i="39"/>
  <c r="DH96" i="39"/>
  <c r="DH118" i="39"/>
  <c r="BM62" i="38"/>
  <c r="BM125" i="38" s="1"/>
  <c r="BO16" i="38"/>
  <c r="BO81" i="38" s="1"/>
  <c r="BK62" i="38"/>
  <c r="BK125" i="38" s="1"/>
  <c r="BS125" i="38" s="1"/>
  <c r="BI62" i="38"/>
  <c r="BO21" i="38"/>
  <c r="BG15" i="38"/>
  <c r="BG80" i="38" s="1"/>
  <c r="BO53" i="38"/>
  <c r="BO47" i="38"/>
  <c r="BO35" i="38"/>
  <c r="AD444" i="38"/>
  <c r="DD657" i="39"/>
  <c r="CT33" i="39"/>
  <c r="CT97" i="39" s="1"/>
  <c r="CT18" i="39"/>
  <c r="CT83" i="39" s="1"/>
  <c r="CR70" i="39"/>
  <c r="CR133" i="39" s="1"/>
  <c r="AM84" i="39"/>
  <c r="AT84" i="39" s="1"/>
  <c r="AM129" i="39"/>
  <c r="AM116" i="39"/>
  <c r="BM72" i="38"/>
  <c r="BT72" i="38" s="1"/>
  <c r="BI60" i="38"/>
  <c r="BO52" i="38"/>
  <c r="BO46" i="38"/>
  <c r="BO110" i="38" s="1"/>
  <c r="DB657" i="39"/>
  <c r="DH130" i="39"/>
  <c r="DH117" i="39"/>
  <c r="CZ657" i="39"/>
  <c r="BE131" i="39"/>
  <c r="BE118" i="39"/>
  <c r="BE106" i="39"/>
  <c r="CT56" i="39"/>
  <c r="CT120" i="39" s="1"/>
  <c r="AO135" i="39"/>
  <c r="AO123" i="39"/>
  <c r="AO98" i="39"/>
  <c r="AT98" i="39" s="1"/>
  <c r="CR104" i="39"/>
  <c r="CW104" i="39" s="1"/>
  <c r="CR90" i="39"/>
  <c r="CR78" i="39"/>
  <c r="AM64" i="39"/>
  <c r="AM50" i="39"/>
  <c r="CN50" i="39"/>
  <c r="CI84" i="39"/>
  <c r="CB657" i="39"/>
  <c r="BW657" i="39"/>
  <c r="BX110" i="39"/>
  <c r="Q116" i="39"/>
  <c r="DN104" i="39"/>
  <c r="BI64" i="39"/>
  <c r="BI127" i="39" s="1"/>
  <c r="CG116" i="39"/>
  <c r="DH103" i="39"/>
  <c r="BT104" i="39"/>
  <c r="CO657" i="39"/>
  <c r="BM33" i="39"/>
  <c r="BM97" i="39" s="1"/>
  <c r="BR33" i="39"/>
  <c r="U33" i="39"/>
  <c r="AM33" i="39"/>
  <c r="AM97" i="39" s="1"/>
  <c r="BI33" i="39"/>
  <c r="BI97" i="39" s="1"/>
  <c r="BZ33" i="39"/>
  <c r="BZ97" i="39" s="1"/>
  <c r="CC33" i="39"/>
  <c r="CG33" i="39"/>
  <c r="CG97" i="39" s="1"/>
  <c r="DJ33" i="39"/>
  <c r="S33" i="39"/>
  <c r="AB33" i="39"/>
  <c r="AB97" i="39" s="1"/>
  <c r="Z33" i="39"/>
  <c r="CI33" i="39"/>
  <c r="CI97" i="39" s="1"/>
  <c r="CN33" i="39"/>
  <c r="DN33" i="39"/>
  <c r="DN97" i="39" s="1"/>
  <c r="DL33" i="39"/>
  <c r="DL97" i="39" s="1"/>
  <c r="BT33" i="39"/>
  <c r="BT97" i="39" s="1"/>
  <c r="AD33" i="39"/>
  <c r="AD97" i="39" s="1"/>
  <c r="CK33" i="39"/>
  <c r="CK97" i="39" s="1"/>
  <c r="AH33" i="39"/>
  <c r="AH97" i="39" s="1"/>
  <c r="BG33" i="39"/>
  <c r="BG97" i="39" s="1"/>
  <c r="DP33" i="39"/>
  <c r="DP97" i="39" s="1"/>
  <c r="O33" i="39"/>
  <c r="CE33" i="39"/>
  <c r="Q33" i="39"/>
  <c r="AF33" i="39"/>
  <c r="AF97" i="39" s="1"/>
  <c r="AK33" i="39"/>
  <c r="BK33" i="39"/>
  <c r="BK97" i="39" s="1"/>
  <c r="BX33" i="39"/>
  <c r="BX97" i="39" s="1"/>
  <c r="W33" i="39"/>
  <c r="W97" i="39" s="1"/>
  <c r="DR33" i="39"/>
  <c r="DR97" i="39" s="1"/>
  <c r="CP33" i="39"/>
  <c r="CP97" i="39" s="1"/>
  <c r="DP24" i="39"/>
  <c r="DP89" i="39" s="1"/>
  <c r="O24" i="39"/>
  <c r="AF24" i="39"/>
  <c r="AF89" i="39" s="1"/>
  <c r="AK24" i="39"/>
  <c r="BG24" i="39"/>
  <c r="Q24" i="39"/>
  <c r="BX24" i="39"/>
  <c r="BX89" i="39" s="1"/>
  <c r="W24" i="39"/>
  <c r="BK24" i="39"/>
  <c r="BK89" i="39" s="1"/>
  <c r="CP24" i="39"/>
  <c r="CP89" i="39" s="1"/>
  <c r="DR24" i="39"/>
  <c r="DR89" i="39" s="1"/>
  <c r="BV24" i="39"/>
  <c r="BV89" i="39" s="1"/>
  <c r="BR24" i="39"/>
  <c r="U24" i="39"/>
  <c r="AM24" i="39"/>
  <c r="AM89" i="39" s="1"/>
  <c r="BZ24" i="39"/>
  <c r="BZ89" i="39" s="1"/>
  <c r="CC24" i="39"/>
  <c r="CG24" i="39"/>
  <c r="CG89" i="39" s="1"/>
  <c r="BM24" i="39"/>
  <c r="BM89" i="39" s="1"/>
  <c r="AB24" i="39"/>
  <c r="AB89" i="39" s="1"/>
  <c r="BI24" i="39"/>
  <c r="BI89" i="39" s="1"/>
  <c r="DJ24" i="39"/>
  <c r="S24" i="39"/>
  <c r="Z24" i="39"/>
  <c r="CI24" i="39"/>
  <c r="CI89" i="39" s="1"/>
  <c r="CN24" i="39"/>
  <c r="CM28" i="39" s="1"/>
  <c r="DN24" i="39"/>
  <c r="DN89" i="39" s="1"/>
  <c r="DL24" i="39"/>
  <c r="DL89" i="39" s="1"/>
  <c r="BT24" i="39"/>
  <c r="BT89" i="39" s="1"/>
  <c r="CE24" i="39"/>
  <c r="CE89" i="39" s="1"/>
  <c r="DR18" i="39"/>
  <c r="DR83" i="39" s="1"/>
  <c r="BV18" i="39"/>
  <c r="BV83" i="39" s="1"/>
  <c r="AM18" i="39"/>
  <c r="AM83" i="39" s="1"/>
  <c r="BR18" i="39"/>
  <c r="U18" i="39"/>
  <c r="BZ18" i="39"/>
  <c r="BZ83" i="39" s="1"/>
  <c r="CC18" i="39"/>
  <c r="CG18" i="39"/>
  <c r="CG83" i="39" s="1"/>
  <c r="AB18" i="39"/>
  <c r="AB83" i="39" s="1"/>
  <c r="Z18" i="39"/>
  <c r="CI18" i="39"/>
  <c r="CI83" i="39" s="1"/>
  <c r="CN18" i="39"/>
  <c r="BM18" i="39"/>
  <c r="BM83" i="39" s="1"/>
  <c r="DJ18" i="39"/>
  <c r="S18" i="39"/>
  <c r="AD18" i="39"/>
  <c r="AD83" i="39" s="1"/>
  <c r="CK18" i="39"/>
  <c r="CK83" i="39" s="1"/>
  <c r="AH18" i="39"/>
  <c r="BI18" i="39"/>
  <c r="BI83" i="39" s="1"/>
  <c r="CE18" i="39"/>
  <c r="CE83" i="39" s="1"/>
  <c r="DP18" i="39"/>
  <c r="DP83" i="39" s="1"/>
  <c r="DN18" i="39"/>
  <c r="DN83" i="39" s="1"/>
  <c r="DL18" i="39"/>
  <c r="DL83" i="39" s="1"/>
  <c r="BT18" i="39"/>
  <c r="BT83" i="39" s="1"/>
  <c r="AF18" i="39"/>
  <c r="AF83" i="39" s="1"/>
  <c r="AK18" i="39"/>
  <c r="O18" i="39"/>
  <c r="Q18" i="39"/>
  <c r="W18" i="39"/>
  <c r="BG18" i="39"/>
  <c r="BX18" i="39"/>
  <c r="BX83" i="39" s="1"/>
  <c r="CP18" i="39"/>
  <c r="CP83" i="39" s="1"/>
  <c r="DH83" i="39"/>
  <c r="BE87" i="39"/>
  <c r="BR64" i="39"/>
  <c r="U64" i="39"/>
  <c r="W64" i="39"/>
  <c r="BG64" i="39"/>
  <c r="CP64" i="39"/>
  <c r="DJ64" i="39"/>
  <c r="S64" i="39"/>
  <c r="DN64" i="39"/>
  <c r="DN127" i="39" s="1"/>
  <c r="DL64" i="39"/>
  <c r="DL127" i="39" s="1"/>
  <c r="BK64" i="39"/>
  <c r="BK127" i="39" s="1"/>
  <c r="BT64" i="39"/>
  <c r="BT127" i="39" s="1"/>
  <c r="BZ64" i="39"/>
  <c r="BZ127" i="39" s="1"/>
  <c r="CG64" i="39"/>
  <c r="CG127" i="39" s="1"/>
  <c r="O64" i="39"/>
  <c r="Q64" i="39"/>
  <c r="CC64" i="39"/>
  <c r="AB64" i="39"/>
  <c r="AB127" i="39" s="1"/>
  <c r="DR64" i="39"/>
  <c r="DR127" i="39" s="1"/>
  <c r="DP64" i="39"/>
  <c r="DP127" i="39" s="1"/>
  <c r="BX64" i="39"/>
  <c r="BX127" i="39" s="1"/>
  <c r="Z64" i="39"/>
  <c r="AD64" i="39"/>
  <c r="AD127" i="39" s="1"/>
  <c r="CI64" i="39"/>
  <c r="CI127" i="39" s="1"/>
  <c r="AH64" i="39"/>
  <c r="AH127" i="39" s="1"/>
  <c r="BM64" i="39"/>
  <c r="BM127" i="39" s="1"/>
  <c r="CE64" i="39"/>
  <c r="CE127" i="39" s="1"/>
  <c r="CK64" i="39"/>
  <c r="CK127" i="39" s="1"/>
  <c r="AF64" i="39"/>
  <c r="AF127" i="39" s="1"/>
  <c r="BK56" i="39"/>
  <c r="BK120" i="39" s="1"/>
  <c r="BT56" i="39"/>
  <c r="BT120" i="39" s="1"/>
  <c r="CC56" i="39"/>
  <c r="AB56" i="39"/>
  <c r="AB120" i="39" s="1"/>
  <c r="DP56" i="39"/>
  <c r="DP120" i="39" s="1"/>
  <c r="O56" i="39"/>
  <c r="Q56" i="39"/>
  <c r="CN56" i="39"/>
  <c r="DR56" i="39"/>
  <c r="DR120" i="39" s="1"/>
  <c r="Z56" i="39"/>
  <c r="AD56" i="39"/>
  <c r="CI56" i="39"/>
  <c r="CI120" i="39" s="1"/>
  <c r="AH56" i="39"/>
  <c r="AH120" i="39" s="1"/>
  <c r="BX56" i="39"/>
  <c r="BX120" i="39" s="1"/>
  <c r="CE56" i="39"/>
  <c r="CE120" i="39" s="1"/>
  <c r="CK56" i="39"/>
  <c r="CK120" i="39" s="1"/>
  <c r="BM56" i="39"/>
  <c r="BM120" i="39" s="1"/>
  <c r="AK56" i="39"/>
  <c r="AJ75" i="39" s="1"/>
  <c r="BV56" i="39"/>
  <c r="BV120" i="39" s="1"/>
  <c r="AF56" i="39"/>
  <c r="AF120" i="39" s="1"/>
  <c r="BI56" i="39"/>
  <c r="BI120" i="39" s="1"/>
  <c r="W56" i="39"/>
  <c r="BR56" i="39"/>
  <c r="U56" i="39"/>
  <c r="BG56" i="39"/>
  <c r="DJ56" i="39"/>
  <c r="DN56" i="39"/>
  <c r="DN120" i="39" s="1"/>
  <c r="DL56" i="39"/>
  <c r="DL120" i="39" s="1"/>
  <c r="BZ56" i="39"/>
  <c r="BZ120" i="39" s="1"/>
  <c r="CG56" i="39"/>
  <c r="CG120" i="39" s="1"/>
  <c r="BO50" i="39"/>
  <c r="BO114" i="39" s="1"/>
  <c r="BM50" i="39"/>
  <c r="BM114" i="39" s="1"/>
  <c r="BV50" i="39"/>
  <c r="BV114" i="39" s="1"/>
  <c r="W50" i="39"/>
  <c r="CP50" i="39"/>
  <c r="CP114" i="39" s="1"/>
  <c r="BI50" i="39"/>
  <c r="BI114" i="39" s="1"/>
  <c r="BR50" i="39"/>
  <c r="U50" i="39"/>
  <c r="DJ50" i="39"/>
  <c r="S50" i="39"/>
  <c r="BG50" i="39"/>
  <c r="BZ50" i="39"/>
  <c r="BZ114" i="39" s="1"/>
  <c r="CG50" i="39"/>
  <c r="CG114" i="39" s="1"/>
  <c r="DN50" i="39"/>
  <c r="DN114" i="39" s="1"/>
  <c r="DL50" i="39"/>
  <c r="DL114" i="39" s="1"/>
  <c r="BT50" i="39"/>
  <c r="BT114" i="39" s="1"/>
  <c r="CC50" i="39"/>
  <c r="AB50" i="39"/>
  <c r="AB114" i="39" s="1"/>
  <c r="O50" i="39"/>
  <c r="BK50" i="39"/>
  <c r="BK114" i="39" s="1"/>
  <c r="DP50" i="39"/>
  <c r="DP114" i="39" s="1"/>
  <c r="Q50" i="39"/>
  <c r="Z50" i="39"/>
  <c r="AD50" i="39"/>
  <c r="AD114" i="39" s="1"/>
  <c r="CI50" i="39"/>
  <c r="CI114" i="39" s="1"/>
  <c r="AH50" i="39"/>
  <c r="AH114" i="39" s="1"/>
  <c r="CE50" i="39"/>
  <c r="CE114" i="39" s="1"/>
  <c r="CK50" i="39"/>
  <c r="CK114" i="39" s="1"/>
  <c r="AF50" i="39"/>
  <c r="AF114" i="39" s="1"/>
  <c r="BO39" i="39"/>
  <c r="BK39" i="39"/>
  <c r="BK103" i="39" s="1"/>
  <c r="AF39" i="39"/>
  <c r="AF103" i="39" s="1"/>
  <c r="AK39" i="39"/>
  <c r="BX39" i="39"/>
  <c r="BX103" i="39" s="1"/>
  <c r="DR39" i="39"/>
  <c r="DR103" i="39" s="1"/>
  <c r="W39" i="39"/>
  <c r="BV39" i="39"/>
  <c r="BV103" i="39" s="1"/>
  <c r="CP39" i="39"/>
  <c r="CP103" i="39" s="1"/>
  <c r="BM39" i="39"/>
  <c r="BM103" i="39" s="1"/>
  <c r="BI39" i="39"/>
  <c r="BI103" i="39" s="1"/>
  <c r="BR39" i="39"/>
  <c r="U39" i="39"/>
  <c r="AM39" i="39"/>
  <c r="AM103" i="39" s="1"/>
  <c r="DJ39" i="39"/>
  <c r="S39" i="39"/>
  <c r="BZ39" i="39"/>
  <c r="BZ103" i="39" s="1"/>
  <c r="CC39" i="39"/>
  <c r="CG39" i="39"/>
  <c r="CG103" i="39" s="1"/>
  <c r="AB39" i="39"/>
  <c r="AB103" i="39" s="1"/>
  <c r="BG39" i="39"/>
  <c r="DN39" i="39"/>
  <c r="DN103" i="39" s="1"/>
  <c r="DL39" i="39"/>
  <c r="DL103" i="39" s="1"/>
  <c r="BT39" i="39"/>
  <c r="BT103" i="39" s="1"/>
  <c r="Z39" i="39"/>
  <c r="CI39" i="39"/>
  <c r="CI103" i="39" s="1"/>
  <c r="CN39" i="39"/>
  <c r="DP39" i="39"/>
  <c r="DP103" i="39" s="1"/>
  <c r="Q39" i="39"/>
  <c r="CE39" i="39"/>
  <c r="CE103" i="39" s="1"/>
  <c r="BE117" i="39"/>
  <c r="DW105" i="39"/>
  <c r="DW91" i="39"/>
  <c r="BE79" i="39"/>
  <c r="DH663" i="39"/>
  <c r="DH660" i="39"/>
  <c r="BO70" i="39"/>
  <c r="DP70" i="39"/>
  <c r="DP133" i="39" s="1"/>
  <c r="CC70" i="39"/>
  <c r="CN70" i="39"/>
  <c r="BM70" i="39"/>
  <c r="BM133" i="39" s="1"/>
  <c r="BX70" i="39"/>
  <c r="BX133" i="39" s="1"/>
  <c r="AD70" i="39"/>
  <c r="AD133" i="39" s="1"/>
  <c r="AH70" i="39"/>
  <c r="AH133" i="39" s="1"/>
  <c r="Z70" i="39"/>
  <c r="CE70" i="39"/>
  <c r="CE133" i="39" s="1"/>
  <c r="CI70" i="39"/>
  <c r="CI133" i="39" s="1"/>
  <c r="BI70" i="39"/>
  <c r="BI133" i="39" s="1"/>
  <c r="BV70" i="39"/>
  <c r="BV133" i="39" s="1"/>
  <c r="CK70" i="39"/>
  <c r="CK133" i="39" s="1"/>
  <c r="AK70" i="39"/>
  <c r="BR70" i="39"/>
  <c r="W70" i="39"/>
  <c r="AF70" i="39"/>
  <c r="AF133" i="39" s="1"/>
  <c r="BG70" i="39"/>
  <c r="U70" i="39"/>
  <c r="CP70" i="39"/>
  <c r="CP133" i="39" s="1"/>
  <c r="DJ70" i="39"/>
  <c r="S70" i="39"/>
  <c r="BK70" i="39"/>
  <c r="BK133" i="39" s="1"/>
  <c r="DN70" i="39"/>
  <c r="DN133" i="39" s="1"/>
  <c r="DL70" i="39"/>
  <c r="DL133" i="39" s="1"/>
  <c r="DR70" i="39"/>
  <c r="DR133" i="39" s="1"/>
  <c r="O70" i="39"/>
  <c r="Q70" i="39"/>
  <c r="AB70" i="39"/>
  <c r="AB133" i="39" s="1"/>
  <c r="BO64" i="39"/>
  <c r="BO127" i="39" s="1"/>
  <c r="BE133" i="39"/>
  <c r="BE108" i="39"/>
  <c r="BE82" i="39"/>
  <c r="BE125" i="39"/>
  <c r="CQ657" i="39"/>
  <c r="DJ135" i="39"/>
  <c r="AH135" i="39"/>
  <c r="O135" i="39"/>
  <c r="AB135" i="39"/>
  <c r="BT135" i="39"/>
  <c r="BX135" i="39"/>
  <c r="CC135" i="39"/>
  <c r="AD135" i="39"/>
  <c r="BM135" i="39"/>
  <c r="Q135" i="39"/>
  <c r="U135" i="39"/>
  <c r="CI135" i="39"/>
  <c r="CN135" i="39"/>
  <c r="BG135" i="39"/>
  <c r="Z135" i="39"/>
  <c r="AI135" i="39" s="1"/>
  <c r="CE135" i="39"/>
  <c r="AK135" i="39"/>
  <c r="BR135" i="39"/>
  <c r="BI129" i="39"/>
  <c r="O129" i="39"/>
  <c r="W129" i="39"/>
  <c r="CC129" i="39"/>
  <c r="BT129" i="39"/>
  <c r="Q129" i="39"/>
  <c r="CP129" i="39"/>
  <c r="CN129" i="39"/>
  <c r="BV129" i="39"/>
  <c r="AK129" i="39"/>
  <c r="AT129" i="39" s="1"/>
  <c r="CE129" i="39"/>
  <c r="DP129" i="39"/>
  <c r="DJ129" i="39"/>
  <c r="BR129" i="39"/>
  <c r="DN129" i="39"/>
  <c r="Z123" i="39"/>
  <c r="CI123" i="39"/>
  <c r="CN123" i="39"/>
  <c r="CE123" i="39"/>
  <c r="AK123" i="39"/>
  <c r="AT123" i="39" s="1"/>
  <c r="AH123" i="39"/>
  <c r="CC123" i="39"/>
  <c r="AB123" i="39"/>
  <c r="AD123" i="39"/>
  <c r="DN116" i="39"/>
  <c r="DV116" i="39" s="1"/>
  <c r="S116" i="39"/>
  <c r="O116" i="39"/>
  <c r="BT116" i="39"/>
  <c r="AB116" i="39"/>
  <c r="CP116" i="39"/>
  <c r="CW116" i="39" s="1"/>
  <c r="BI116" i="39"/>
  <c r="CC116" i="39"/>
  <c r="W116" i="39"/>
  <c r="BV116" i="39"/>
  <c r="AK116" i="39"/>
  <c r="AT116" i="39" s="1"/>
  <c r="CE116" i="39"/>
  <c r="DJ116" i="39"/>
  <c r="BR116" i="39"/>
  <c r="AB110" i="39"/>
  <c r="CC110" i="39"/>
  <c r="AD110" i="39"/>
  <c r="AH110" i="39"/>
  <c r="Q110" i="39"/>
  <c r="Z110" i="39"/>
  <c r="CN110" i="39"/>
  <c r="CE110" i="39"/>
  <c r="CI110" i="39"/>
  <c r="AK110" i="39"/>
  <c r="AT110" i="39" s="1"/>
  <c r="BV110" i="39"/>
  <c r="BG110" i="39"/>
  <c r="U110" i="39"/>
  <c r="BR110" i="39"/>
  <c r="DJ110" i="39"/>
  <c r="O110" i="39"/>
  <c r="BT110" i="39"/>
  <c r="DP104" i="39"/>
  <c r="BV104" i="39"/>
  <c r="BX104" i="39"/>
  <c r="W104" i="39"/>
  <c r="AK104" i="39"/>
  <c r="AT104" i="39" s="1"/>
  <c r="CE104" i="39"/>
  <c r="DJ104" i="39"/>
  <c r="BR104" i="39"/>
  <c r="S104" i="39"/>
  <c r="BZ104" i="39"/>
  <c r="O104" i="39"/>
  <c r="AB104" i="39"/>
  <c r="BI104" i="39"/>
  <c r="Q104" i="39"/>
  <c r="CC104" i="39"/>
  <c r="CG104" i="39"/>
  <c r="AB98" i="39"/>
  <c r="CC98" i="39"/>
  <c r="AD98" i="39"/>
  <c r="Z98" i="39"/>
  <c r="CI98" i="39"/>
  <c r="AH98" i="39"/>
  <c r="CE98" i="39"/>
  <c r="AB90" i="39"/>
  <c r="CG90" i="39"/>
  <c r="CC90" i="39"/>
  <c r="BX90" i="39"/>
  <c r="AH90" i="39"/>
  <c r="CE90" i="39"/>
  <c r="AK90" i="39"/>
  <c r="AT90" i="39" s="1"/>
  <c r="W90" i="39"/>
  <c r="CP90" i="39"/>
  <c r="CW90" i="39" s="1"/>
  <c r="BZ90" i="39"/>
  <c r="BY93" i="39" s="1"/>
  <c r="AB84" i="39"/>
  <c r="CC84" i="39"/>
  <c r="AD84" i="39"/>
  <c r="CK84" i="39"/>
  <c r="AH84" i="39"/>
  <c r="BZ78" i="39"/>
  <c r="CG78" i="39"/>
  <c r="AB78" i="39"/>
  <c r="BX78" i="39"/>
  <c r="CC78" i="39"/>
  <c r="AH78" i="39"/>
  <c r="CE78" i="39"/>
  <c r="AK78" i="39"/>
  <c r="CP78" i="39"/>
  <c r="BE107" i="39"/>
  <c r="CU657" i="39"/>
  <c r="CS657" i="39"/>
  <c r="BO438" i="38"/>
  <c r="BN447" i="38" s="1"/>
  <c r="AQ439" i="38"/>
  <c r="AH116" i="39"/>
  <c r="CI129" i="39"/>
  <c r="Z116" i="39"/>
  <c r="BZ116" i="39"/>
  <c r="BX50" i="39"/>
  <c r="BX114" i="39" s="1"/>
  <c r="CM657" i="39"/>
  <c r="CK129" i="39"/>
  <c r="CK116" i="39"/>
  <c r="CK104" i="39"/>
  <c r="CK90" i="39"/>
  <c r="CK78" i="39"/>
  <c r="CH657" i="39"/>
  <c r="AD104" i="39"/>
  <c r="AD90" i="39"/>
  <c r="AD78" i="39"/>
  <c r="BK135" i="39"/>
  <c r="BK84" i="39"/>
  <c r="BO51" i="39"/>
  <c r="DO657" i="39"/>
  <c r="DQ660" i="39"/>
  <c r="CP123" i="39"/>
  <c r="CP110" i="39"/>
  <c r="W98" i="39"/>
  <c r="W84" i="39"/>
  <c r="BO56" i="39"/>
  <c r="BO120" i="39" s="1"/>
  <c r="BO24" i="39"/>
  <c r="BO18" i="39"/>
  <c r="DP647" i="39"/>
  <c r="CP135" i="39"/>
  <c r="CF657" i="39"/>
  <c r="AB129" i="39"/>
  <c r="W123" i="39"/>
  <c r="W110" i="39"/>
  <c r="BK98" i="39"/>
  <c r="BM49" i="39"/>
  <c r="AF135" i="39"/>
  <c r="AF123" i="39"/>
  <c r="AF110" i="39"/>
  <c r="AF98" i="39"/>
  <c r="AF84" i="39"/>
  <c r="CL99" i="39"/>
  <c r="W135" i="39"/>
  <c r="U90" i="39"/>
  <c r="BS657" i="39"/>
  <c r="BR90" i="39"/>
  <c r="DP84" i="39"/>
  <c r="DR110" i="39"/>
  <c r="BG116" i="39"/>
  <c r="DM658" i="39"/>
  <c r="U104" i="39"/>
  <c r="DP98" i="39"/>
  <c r="BO68" i="39"/>
  <c r="BI118" i="39"/>
  <c r="DU118" i="39" s="1"/>
  <c r="DM657" i="39"/>
  <c r="CJ657" i="39"/>
  <c r="CK135" i="39"/>
  <c r="CK123" i="39"/>
  <c r="CK110" i="39"/>
  <c r="CK98" i="39"/>
  <c r="BQ657" i="39"/>
  <c r="DP110" i="39"/>
  <c r="BK110" i="39"/>
  <c r="BO73" i="39"/>
  <c r="BO62" i="39"/>
  <c r="DK657" i="39"/>
  <c r="DQ657" i="39"/>
  <c r="U116" i="39"/>
  <c r="BU657" i="39"/>
  <c r="DR123" i="39"/>
  <c r="BO42" i="39"/>
  <c r="DP123" i="39"/>
  <c r="BG129" i="39"/>
  <c r="BO124" i="39"/>
  <c r="BO92" i="39"/>
  <c r="BO86" i="39"/>
  <c r="BO80" i="39"/>
  <c r="DX80" i="39" s="1"/>
  <c r="DI657" i="39"/>
  <c r="DS657" i="39" s="1"/>
  <c r="CG98" i="39"/>
  <c r="CG84" i="39"/>
  <c r="BZ98" i="39"/>
  <c r="BZ84" i="39"/>
  <c r="U129" i="39"/>
  <c r="DP135" i="39"/>
  <c r="BK123" i="39"/>
  <c r="BO66" i="39"/>
  <c r="BO129" i="39" s="1"/>
  <c r="BO41" i="39"/>
  <c r="AF129" i="39"/>
  <c r="AF116" i="39"/>
  <c r="AF104" i="39"/>
  <c r="AF90" i="39"/>
  <c r="AF78" i="39"/>
  <c r="CL119" i="39"/>
  <c r="CG123" i="39"/>
  <c r="CG110" i="39"/>
  <c r="BZ123" i="39"/>
  <c r="BZ110" i="39"/>
  <c r="DR135" i="39"/>
  <c r="DR84" i="39"/>
  <c r="BO99" i="39"/>
  <c r="CG135" i="39"/>
  <c r="BZ135" i="39"/>
  <c r="BX116" i="39"/>
  <c r="BO65" i="39"/>
  <c r="BO40" i="39"/>
  <c r="BO104" i="39" s="1"/>
  <c r="BG90" i="39"/>
  <c r="DP651" i="39"/>
  <c r="DW79" i="39"/>
  <c r="W98" i="22"/>
  <c r="X98" i="22" s="1"/>
  <c r="AI79" i="39"/>
  <c r="AT450" i="38"/>
  <c r="BE130" i="39"/>
  <c r="X56" i="30"/>
  <c r="W103" i="30"/>
  <c r="X40" i="29"/>
  <c r="W88" i="29"/>
  <c r="X88" i="29" s="1"/>
  <c r="X23" i="30"/>
  <c r="W72" i="30"/>
  <c r="X72" i="30" s="1"/>
  <c r="BE91" i="39"/>
  <c r="DY645" i="39"/>
  <c r="BP62" i="38"/>
  <c r="BO125" i="38"/>
  <c r="BU125" i="38" s="1"/>
  <c r="BE124" i="39"/>
  <c r="BE111" i="39"/>
  <c r="BE85" i="39"/>
  <c r="DH106" i="39"/>
  <c r="X50" i="22"/>
  <c r="W97" i="22"/>
  <c r="BE135" i="39"/>
  <c r="BE84" i="39"/>
  <c r="BE134" i="39"/>
  <c r="DU79" i="39"/>
  <c r="DY23" i="39"/>
  <c r="W92" i="29"/>
  <c r="DH131" i="39"/>
  <c r="DH115" i="39"/>
  <c r="DH655" i="39"/>
  <c r="BE119" i="39"/>
  <c r="AT79" i="38"/>
  <c r="W80" i="29"/>
  <c r="X80" i="29" s="1"/>
  <c r="X32" i="29"/>
  <c r="DH114" i="39"/>
  <c r="BE105" i="39"/>
  <c r="DH82" i="39"/>
  <c r="W99" i="30"/>
  <c r="X99" i="30" s="1"/>
  <c r="X52" i="30"/>
  <c r="W68" i="30"/>
  <c r="DH137" i="39"/>
  <c r="DH125" i="39"/>
  <c r="DH100" i="39"/>
  <c r="W84" i="29"/>
  <c r="X36" i="29"/>
  <c r="DH124" i="39"/>
  <c r="BE115" i="39"/>
  <c r="DH123" i="39"/>
  <c r="DH98" i="39"/>
  <c r="BE102" i="39"/>
  <c r="Y665" i="39"/>
  <c r="BP655" i="39"/>
  <c r="Q90" i="30"/>
  <c r="O85" i="30"/>
  <c r="P127" i="30"/>
  <c r="R131" i="30"/>
  <c r="S101" i="29"/>
  <c r="AC453" i="38"/>
  <c r="AP448" i="38"/>
  <c r="BA28" i="39"/>
  <c r="AW28" i="39"/>
  <c r="AP28" i="39"/>
  <c r="CE84" i="39"/>
  <c r="CL84" i="39" s="1"/>
  <c r="DR98" i="39"/>
  <c r="BE654" i="39"/>
  <c r="BE661" i="39"/>
  <c r="BP661" i="39"/>
  <c r="X660" i="39"/>
  <c r="BR145" i="38"/>
  <c r="O25" i="30"/>
  <c r="O74" i="30" s="1"/>
  <c r="X74" i="30" s="1"/>
  <c r="W20" i="30"/>
  <c r="W69" i="30" s="1"/>
  <c r="X53" i="30"/>
  <c r="R130" i="30"/>
  <c r="S72" i="29"/>
  <c r="W67" i="29"/>
  <c r="BO17" i="38"/>
  <c r="BO69" i="38"/>
  <c r="CE97" i="39"/>
  <c r="BE660" i="39"/>
  <c r="BU146" i="38"/>
  <c r="BV146" i="38" s="1"/>
  <c r="U69" i="30"/>
  <c r="W120" i="30"/>
  <c r="V130" i="30" s="1"/>
  <c r="O23" i="29"/>
  <c r="O72" i="29" s="1"/>
  <c r="W17" i="29"/>
  <c r="W66" i="29" s="1"/>
  <c r="O46" i="29"/>
  <c r="W38" i="29"/>
  <c r="W86" i="29" s="1"/>
  <c r="BS655" i="39"/>
  <c r="BR69" i="39"/>
  <c r="O69" i="39"/>
  <c r="S69" i="39"/>
  <c r="BI69" i="39"/>
  <c r="BI132" i="39" s="1"/>
  <c r="BX69" i="39"/>
  <c r="BX132" i="39" s="1"/>
  <c r="DN69" i="39"/>
  <c r="DN132" i="39" s="1"/>
  <c r="DL69" i="39"/>
  <c r="DL132" i="39" s="1"/>
  <c r="DJ69" i="39"/>
  <c r="Q69" i="39"/>
  <c r="BV69" i="39"/>
  <c r="BV132" i="39" s="1"/>
  <c r="BK69" i="39"/>
  <c r="DR69" i="39"/>
  <c r="DR132" i="39" s="1"/>
  <c r="DP69" i="39"/>
  <c r="DP132" i="39" s="1"/>
  <c r="BM69" i="39"/>
  <c r="BM132" i="39" s="1"/>
  <c r="BT69" i="39"/>
  <c r="BT132" i="39" s="1"/>
  <c r="BG69" i="39"/>
  <c r="BZ69" i="39"/>
  <c r="BZ132" i="39" s="1"/>
  <c r="AB69" i="39"/>
  <c r="CG69" i="39"/>
  <c r="CG132" i="39" s="1"/>
  <c r="AQ69" i="39"/>
  <c r="AK69" i="39"/>
  <c r="AH69" i="39"/>
  <c r="AH132" i="39" s="1"/>
  <c r="CN69" i="39"/>
  <c r="CY69" i="39"/>
  <c r="CP69" i="39"/>
  <c r="CP132" i="39" s="1"/>
  <c r="CE69" i="39"/>
  <c r="CT69" i="39"/>
  <c r="CT132" i="39" s="1"/>
  <c r="W69" i="39"/>
  <c r="AD69" i="39"/>
  <c r="AD132" i="39" s="1"/>
  <c r="AM69" i="39"/>
  <c r="AM132" i="39" s="1"/>
  <c r="CR69" i="39"/>
  <c r="CR132" i="39" s="1"/>
  <c r="AS69" i="39"/>
  <c r="AS132" i="39" s="1"/>
  <c r="N222" i="22"/>
  <c r="W45" i="30"/>
  <c r="U122" i="30"/>
  <c r="T132" i="30" s="1"/>
  <c r="S46" i="29"/>
  <c r="S94" i="29" s="1"/>
  <c r="X55" i="29"/>
  <c r="Q119" i="29"/>
  <c r="P126" i="29" s="1"/>
  <c r="BA93" i="39"/>
  <c r="DB28" i="39"/>
  <c r="BQ655" i="39"/>
  <c r="BU655" i="39"/>
  <c r="CJ655" i="39"/>
  <c r="CQ655" i="39"/>
  <c r="CU655" i="39"/>
  <c r="CS655" i="39"/>
  <c r="CH655" i="39"/>
  <c r="DK655" i="39"/>
  <c r="DP646" i="39"/>
  <c r="DO658" i="39" s="1"/>
  <c r="DL646" i="39"/>
  <c r="DK658" i="39" s="1"/>
  <c r="BX646" i="39"/>
  <c r="BV646" i="39"/>
  <c r="DJ646" i="39"/>
  <c r="BR646" i="39"/>
  <c r="BT646" i="39"/>
  <c r="CI646" i="39"/>
  <c r="CP646" i="39"/>
  <c r="CO658" i="39" s="1"/>
  <c r="CC646" i="39"/>
  <c r="BZ646" i="39"/>
  <c r="CG646" i="39"/>
  <c r="CF658" i="39" s="1"/>
  <c r="CK646" i="39"/>
  <c r="CJ658" i="39" s="1"/>
  <c r="CN646" i="39"/>
  <c r="CR646" i="39"/>
  <c r="CQ658" i="39" s="1"/>
  <c r="CE646" i="39"/>
  <c r="CD658" i="39" s="1"/>
  <c r="CV646" i="39"/>
  <c r="CU652" i="39" s="1"/>
  <c r="U217" i="22"/>
  <c r="T227" i="22" s="1"/>
  <c r="W42" i="29"/>
  <c r="W90" i="29" s="1"/>
  <c r="U57" i="29"/>
  <c r="U104" i="29" s="1"/>
  <c r="X104" i="29" s="1"/>
  <c r="Q117" i="29"/>
  <c r="P124" i="29" s="1"/>
  <c r="BG438" i="38"/>
  <c r="BI442" i="38"/>
  <c r="BM140" i="39"/>
  <c r="BT140" i="39"/>
  <c r="BG140" i="39"/>
  <c r="U140" i="39"/>
  <c r="S140" i="39"/>
  <c r="BI140" i="39"/>
  <c r="BR140" i="39"/>
  <c r="O140" i="39"/>
  <c r="BX140" i="39"/>
  <c r="BO140" i="39"/>
  <c r="Q140" i="39"/>
  <c r="BV140" i="39"/>
  <c r="BK140" i="39"/>
  <c r="DP140" i="39"/>
  <c r="DN140" i="39"/>
  <c r="DR140" i="39"/>
  <c r="DL140" i="39"/>
  <c r="DJ140" i="39"/>
  <c r="CE140" i="39"/>
  <c r="AF140" i="39"/>
  <c r="CK140" i="39"/>
  <c r="AM140" i="39"/>
  <c r="Z140" i="39"/>
  <c r="W140" i="39"/>
  <c r="CC140" i="39"/>
  <c r="AD140" i="39"/>
  <c r="CI140" i="39"/>
  <c r="CR140" i="39"/>
  <c r="BZ140" i="39"/>
  <c r="AH140" i="39"/>
  <c r="AK140" i="39"/>
  <c r="AO140" i="39"/>
  <c r="AB140" i="39"/>
  <c r="CG140" i="39"/>
  <c r="CV140" i="39"/>
  <c r="CN140" i="39"/>
  <c r="CW140" i="39" s="1"/>
  <c r="AS140" i="39"/>
  <c r="CY140" i="39"/>
  <c r="DH140" i="39" s="1"/>
  <c r="BR43" i="39"/>
  <c r="O43" i="39"/>
  <c r="S43" i="39"/>
  <c r="BI43" i="39"/>
  <c r="BI107" i="39" s="1"/>
  <c r="BX43" i="39"/>
  <c r="BX107" i="39" s="1"/>
  <c r="DN43" i="39"/>
  <c r="DN107" i="39" s="1"/>
  <c r="DL43" i="39"/>
  <c r="DL107" i="39" s="1"/>
  <c r="DJ43" i="39"/>
  <c r="Q43" i="39"/>
  <c r="BV43" i="39"/>
  <c r="BV107" i="39" s="1"/>
  <c r="BK43" i="39"/>
  <c r="BK107" i="39" s="1"/>
  <c r="DR43" i="39"/>
  <c r="DR107" i="39" s="1"/>
  <c r="DP43" i="39"/>
  <c r="DP107" i="39" s="1"/>
  <c r="BM43" i="39"/>
  <c r="BM107" i="39" s="1"/>
  <c r="BT43" i="39"/>
  <c r="BT107" i="39" s="1"/>
  <c r="BG43" i="39"/>
  <c r="BZ43" i="39"/>
  <c r="BZ107" i="39" s="1"/>
  <c r="AB43" i="39"/>
  <c r="CG43" i="39"/>
  <c r="CG107" i="39" s="1"/>
  <c r="AQ43" i="39"/>
  <c r="AQ107" i="39" s="1"/>
  <c r="AK43" i="39"/>
  <c r="AH43" i="39"/>
  <c r="CN43" i="39"/>
  <c r="CY43" i="39"/>
  <c r="CP43" i="39"/>
  <c r="CP107" i="39" s="1"/>
  <c r="CE43" i="39"/>
  <c r="CT43" i="39"/>
  <c r="CT107" i="39" s="1"/>
  <c r="W43" i="39"/>
  <c r="U43" i="39"/>
  <c r="AD43" i="39"/>
  <c r="AD107" i="39" s="1"/>
  <c r="AM43" i="39"/>
  <c r="AM107" i="39" s="1"/>
  <c r="CR43" i="39"/>
  <c r="CR107" i="39" s="1"/>
  <c r="AS43" i="39"/>
  <c r="AS107" i="39" s="1"/>
  <c r="X102" i="29"/>
  <c r="W33" i="22"/>
  <c r="W81" i="22" s="1"/>
  <c r="Q49" i="22"/>
  <c r="Q96" i="22" s="1"/>
  <c r="W13" i="30"/>
  <c r="U120" i="30"/>
  <c r="U12" i="29"/>
  <c r="U61" i="29" s="1"/>
  <c r="W21" i="29"/>
  <c r="W70" i="29" s="1"/>
  <c r="AI74" i="38"/>
  <c r="BK67" i="38"/>
  <c r="BS67" i="38" s="1"/>
  <c r="AY93" i="39"/>
  <c r="DB75" i="39"/>
  <c r="DB76" i="39" s="1"/>
  <c r="E198" i="42" s="1"/>
  <c r="AQ78" i="39"/>
  <c r="AT78" i="39" s="1"/>
  <c r="W44" i="22"/>
  <c r="U49" i="22"/>
  <c r="U96" i="22" s="1"/>
  <c r="V222" i="22"/>
  <c r="U39" i="30"/>
  <c r="U87" i="30" s="1"/>
  <c r="W34" i="30"/>
  <c r="W46" i="29"/>
  <c r="W94" i="29" s="1"/>
  <c r="U119" i="29"/>
  <c r="T126" i="29" s="1"/>
  <c r="W116" i="29"/>
  <c r="V123" i="29" s="1"/>
  <c r="BO15" i="38"/>
  <c r="BK438" i="38"/>
  <c r="DF652" i="39"/>
  <c r="DB93" i="39"/>
  <c r="AF95" i="39"/>
  <c r="AI95" i="39" s="1"/>
  <c r="U42" i="30"/>
  <c r="U90" i="30" s="1"/>
  <c r="W117" i="30"/>
  <c r="V127" i="30" s="1"/>
  <c r="W52" i="29"/>
  <c r="W99" i="29" s="1"/>
  <c r="X99" i="29" s="1"/>
  <c r="X71" i="38"/>
  <c r="BU62" i="38"/>
  <c r="BU140" i="38"/>
  <c r="W38" i="30"/>
  <c r="W25" i="29"/>
  <c r="W74" i="29" s="1"/>
  <c r="X51" i="29"/>
  <c r="AF97" i="38"/>
  <c r="BO25" i="38"/>
  <c r="BP25" i="38" s="1"/>
  <c r="BO60" i="38"/>
  <c r="BG441" i="38"/>
  <c r="DD652" i="39"/>
  <c r="BA75" i="39"/>
  <c r="CG87" i="39"/>
  <c r="AT655" i="39"/>
  <c r="X103" i="30"/>
  <c r="BR141" i="38"/>
  <c r="O214" i="22"/>
  <c r="Q75" i="30"/>
  <c r="W21" i="30"/>
  <c r="W70" i="30" s="1"/>
  <c r="W49" i="29"/>
  <c r="BD440" i="38"/>
  <c r="X655" i="39"/>
  <c r="W42" i="30"/>
  <c r="W90" i="30" s="1"/>
  <c r="DF75" i="39"/>
  <c r="W25" i="30"/>
  <c r="W74" i="30" s="1"/>
  <c r="Q19" i="29"/>
  <c r="Q68" i="29" s="1"/>
  <c r="W13" i="29"/>
  <c r="W62" i="29" s="1"/>
  <c r="X48" i="38"/>
  <c r="BM24" i="38"/>
  <c r="BT24" i="38" s="1"/>
  <c r="BO70" i="38"/>
  <c r="BU70" i="38" s="1"/>
  <c r="W96" i="39"/>
  <c r="U78" i="39"/>
  <c r="BR78" i="39"/>
  <c r="CU28" i="39"/>
  <c r="Y75" i="39"/>
  <c r="BY28" i="39"/>
  <c r="BT117" i="39"/>
  <c r="O91" i="39"/>
  <c r="BM74" i="39"/>
  <c r="BM137" i="39" s="1"/>
  <c r="BT74" i="39"/>
  <c r="BT137" i="39" s="1"/>
  <c r="BG74" i="39"/>
  <c r="U74" i="39"/>
  <c r="BR74" i="39"/>
  <c r="O74" i="39"/>
  <c r="S74" i="39"/>
  <c r="BI74" i="39"/>
  <c r="BI137" i="39" s="1"/>
  <c r="BX74" i="39"/>
  <c r="BX137" i="39" s="1"/>
  <c r="DN74" i="39"/>
  <c r="DN137" i="39" s="1"/>
  <c r="DL74" i="39"/>
  <c r="DL137" i="39" s="1"/>
  <c r="DJ74" i="39"/>
  <c r="Q74" i="39"/>
  <c r="BV74" i="39"/>
  <c r="BV137" i="39" s="1"/>
  <c r="BK74" i="39"/>
  <c r="BK137" i="39" s="1"/>
  <c r="DR74" i="39"/>
  <c r="DP74" i="39"/>
  <c r="DP137" i="39" s="1"/>
  <c r="DO655" i="39"/>
  <c r="CJ28" i="39"/>
  <c r="CB28" i="39"/>
  <c r="S146" i="39"/>
  <c r="BI146" i="39"/>
  <c r="BR146" i="39"/>
  <c r="O146" i="39"/>
  <c r="BX146" i="39"/>
  <c r="Q146" i="39"/>
  <c r="BV146" i="39"/>
  <c r="BK146" i="39"/>
  <c r="DP146" i="39"/>
  <c r="DN146" i="39"/>
  <c r="DR146" i="39"/>
  <c r="DX146" i="39" s="1"/>
  <c r="DL146" i="39"/>
  <c r="DJ146" i="39"/>
  <c r="BM146" i="39"/>
  <c r="BO146" i="39"/>
  <c r="BT146" i="39"/>
  <c r="BG146" i="39"/>
  <c r="U146" i="39"/>
  <c r="BM48" i="39"/>
  <c r="BM112" i="39" s="1"/>
  <c r="BT48" i="39"/>
  <c r="BT112" i="39" s="1"/>
  <c r="BG48" i="39"/>
  <c r="U48" i="39"/>
  <c r="BR48" i="39"/>
  <c r="O48" i="39"/>
  <c r="S48" i="39"/>
  <c r="BI48" i="39"/>
  <c r="BI112" i="39" s="1"/>
  <c r="BX48" i="39"/>
  <c r="BX112" i="39" s="1"/>
  <c r="BO48" i="39"/>
  <c r="DN48" i="39"/>
  <c r="DN112" i="39" s="1"/>
  <c r="DL48" i="39"/>
  <c r="DL112" i="39" s="1"/>
  <c r="DJ48" i="39"/>
  <c r="Q48" i="39"/>
  <c r="BV48" i="39"/>
  <c r="BV112" i="39" s="1"/>
  <c r="BK48" i="39"/>
  <c r="BK112" i="39" s="1"/>
  <c r="DR48" i="39"/>
  <c r="DR112" i="39" s="1"/>
  <c r="DP48" i="39"/>
  <c r="DP112" i="39" s="1"/>
  <c r="V28" i="39"/>
  <c r="CD652" i="39"/>
  <c r="BW652" i="39"/>
  <c r="BW654" i="39"/>
  <c r="BM82" i="39"/>
  <c r="BO53" i="39"/>
  <c r="BI53" i="39"/>
  <c r="BI117" i="39" s="1"/>
  <c r="BX53" i="39"/>
  <c r="BX117" i="39" s="1"/>
  <c r="DN53" i="39"/>
  <c r="DN117" i="39" s="1"/>
  <c r="DL53" i="39"/>
  <c r="DL117" i="39" s="1"/>
  <c r="DJ53" i="39"/>
  <c r="Q53" i="39"/>
  <c r="BV53" i="39"/>
  <c r="BV117" i="39" s="1"/>
  <c r="BK53" i="39"/>
  <c r="DR53" i="39"/>
  <c r="DR117" i="39" s="1"/>
  <c r="DP53" i="39"/>
  <c r="BM53" i="39"/>
  <c r="BM117" i="39" s="1"/>
  <c r="BG53" i="39"/>
  <c r="U53" i="39"/>
  <c r="BR53" i="39"/>
  <c r="CM655" i="39"/>
  <c r="DI655" i="39"/>
  <c r="Z78" i="39"/>
  <c r="BT60" i="39"/>
  <c r="BT123" i="39" s="1"/>
  <c r="BG60" i="39"/>
  <c r="U60" i="39"/>
  <c r="BR60" i="39"/>
  <c r="O60" i="39"/>
  <c r="S60" i="39"/>
  <c r="BI60" i="39"/>
  <c r="BI123" i="39" s="1"/>
  <c r="BX60" i="39"/>
  <c r="BX123" i="39" s="1"/>
  <c r="DN60" i="39"/>
  <c r="DN123" i="39" s="1"/>
  <c r="DL60" i="39"/>
  <c r="DL123" i="39" s="1"/>
  <c r="DJ60" i="39"/>
  <c r="Q60" i="39"/>
  <c r="BV60" i="39"/>
  <c r="BV123" i="39" s="1"/>
  <c r="BO60" i="39"/>
  <c r="DX60" i="39" s="1"/>
  <c r="BM60" i="39"/>
  <c r="BM123" i="39" s="1"/>
  <c r="AP93" i="39"/>
  <c r="DN25" i="39"/>
  <c r="DN90" i="39" s="1"/>
  <c r="DL25" i="39"/>
  <c r="DL90" i="39" s="1"/>
  <c r="DJ25" i="39"/>
  <c r="Q25" i="39"/>
  <c r="BV25" i="39"/>
  <c r="BK25" i="39"/>
  <c r="BK90" i="39" s="1"/>
  <c r="DR25" i="39"/>
  <c r="DR90" i="39" s="1"/>
  <c r="DP25" i="39"/>
  <c r="DP90" i="39" s="1"/>
  <c r="BM25" i="39"/>
  <c r="BT25" i="39"/>
  <c r="O25" i="39"/>
  <c r="S25" i="39"/>
  <c r="BI25" i="39"/>
  <c r="BT19" i="39"/>
  <c r="BT84" i="39" s="1"/>
  <c r="BG19" i="39"/>
  <c r="BR19" i="39"/>
  <c r="BQ28" i="39" s="1"/>
  <c r="U19" i="39"/>
  <c r="T28" i="39" s="1"/>
  <c r="O19" i="39"/>
  <c r="S19" i="39"/>
  <c r="BI19" i="39"/>
  <c r="BI84" i="39" s="1"/>
  <c r="BX19" i="39"/>
  <c r="BX84" i="39" s="1"/>
  <c r="DN19" i="39"/>
  <c r="DN84" i="39" s="1"/>
  <c r="DL19" i="39"/>
  <c r="DL84" i="39" s="1"/>
  <c r="DJ19" i="39"/>
  <c r="Q19" i="39"/>
  <c r="BV19" i="39"/>
  <c r="BV84" i="39" s="1"/>
  <c r="BM19" i="39"/>
  <c r="BM84" i="39" s="1"/>
  <c r="DN13" i="39"/>
  <c r="DL13" i="39"/>
  <c r="DJ13" i="39"/>
  <c r="Q13" i="39"/>
  <c r="BV13" i="39"/>
  <c r="BV78" i="39" s="1"/>
  <c r="BK13" i="39"/>
  <c r="BK78" i="39" s="1"/>
  <c r="DR13" i="39"/>
  <c r="DR78" i="39" s="1"/>
  <c r="DP13" i="39"/>
  <c r="DP78" i="39" s="1"/>
  <c r="BM13" i="39"/>
  <c r="BT13" i="39"/>
  <c r="O13" i="39"/>
  <c r="S13" i="39"/>
  <c r="BI13" i="39"/>
  <c r="BI78" i="39" s="1"/>
  <c r="CQ664" i="39"/>
  <c r="AC28" i="39"/>
  <c r="CB75" i="39"/>
  <c r="BT91" i="39"/>
  <c r="CA91" i="39" s="1"/>
  <c r="BG13" i="39"/>
  <c r="BT34" i="39"/>
  <c r="BT98" i="39" s="1"/>
  <c r="BG34" i="39"/>
  <c r="U34" i="39"/>
  <c r="BR34" i="39"/>
  <c r="O34" i="39"/>
  <c r="S34" i="39"/>
  <c r="BI34" i="39"/>
  <c r="BI98" i="39" s="1"/>
  <c r="BX34" i="39"/>
  <c r="BX98" i="39" s="1"/>
  <c r="DN34" i="39"/>
  <c r="DN98" i="39" s="1"/>
  <c r="DL34" i="39"/>
  <c r="DJ34" i="39"/>
  <c r="Q34" i="39"/>
  <c r="P75" i="39" s="1"/>
  <c r="BV34" i="39"/>
  <c r="BV98" i="39" s="1"/>
  <c r="BO34" i="39"/>
  <c r="DX34" i="39" s="1"/>
  <c r="BM34" i="39"/>
  <c r="BM98" i="39" s="1"/>
  <c r="BO135" i="39"/>
  <c r="BO116" i="39"/>
  <c r="BO110" i="39"/>
  <c r="DX110" i="39" s="1"/>
  <c r="BO98" i="39"/>
  <c r="DM655" i="39"/>
  <c r="DR21" i="39"/>
  <c r="BG54" i="39"/>
  <c r="BG27" i="39"/>
  <c r="BG15" i="39"/>
  <c r="BK21" i="39"/>
  <c r="BO49" i="39"/>
  <c r="DN642" i="39"/>
  <c r="DV642" i="39" s="1"/>
  <c r="DR61" i="39"/>
  <c r="DR35" i="39"/>
  <c r="BK61" i="39"/>
  <c r="BK35" i="39"/>
  <c r="BO128" i="39"/>
  <c r="BO103" i="39"/>
  <c r="BO91" i="39"/>
  <c r="BO85" i="39"/>
  <c r="BO79" i="39"/>
  <c r="DJ648" i="39"/>
  <c r="DO659" i="39"/>
  <c r="BI21" i="39"/>
  <c r="BO133" i="39"/>
  <c r="BO108" i="39"/>
  <c r="BP108" i="39" s="1"/>
  <c r="BO102" i="39"/>
  <c r="BO96" i="39"/>
  <c r="BP96" i="39" s="1"/>
  <c r="BO69" i="39"/>
  <c r="BO132" i="39" s="1"/>
  <c r="BO43" i="39"/>
  <c r="BO107" i="39" s="1"/>
  <c r="BO25" i="39"/>
  <c r="BO19" i="39"/>
  <c r="BO13" i="39"/>
  <c r="DX13" i="39" s="1"/>
  <c r="DR646" i="39"/>
  <c r="DQ658" i="39" s="1"/>
  <c r="DL135" i="39"/>
  <c r="DL110" i="39"/>
  <c r="BI61" i="39"/>
  <c r="BI35" i="39"/>
  <c r="BM54" i="39"/>
  <c r="BM27" i="39"/>
  <c r="BM15" i="39"/>
  <c r="BO57" i="39"/>
  <c r="BO33" i="39"/>
  <c r="BS652" i="39"/>
  <c r="DN135" i="39"/>
  <c r="DV135" i="39" s="1"/>
  <c r="DN110" i="39"/>
  <c r="BG49" i="39"/>
  <c r="BM95" i="39"/>
  <c r="BO136" i="39"/>
  <c r="BO111" i="39"/>
  <c r="BO83" i="39"/>
  <c r="DO28" i="39"/>
  <c r="DR54" i="39"/>
  <c r="DR27" i="39"/>
  <c r="BG21" i="39"/>
  <c r="BK54" i="39"/>
  <c r="BK27" i="39"/>
  <c r="BK15" i="39"/>
  <c r="BM66" i="39"/>
  <c r="BM40" i="39"/>
  <c r="BO126" i="39"/>
  <c r="BO37" i="39"/>
  <c r="DJ642" i="39"/>
  <c r="DL648" i="39"/>
  <c r="BQ652" i="39"/>
  <c r="BG61" i="39"/>
  <c r="BG35" i="39"/>
  <c r="BO137" i="39"/>
  <c r="BO131" i="39"/>
  <c r="BP131" i="39" s="1"/>
  <c r="BO125" i="39"/>
  <c r="BO118" i="39"/>
  <c r="BO112" i="39"/>
  <c r="BO106" i="39"/>
  <c r="BO100" i="39"/>
  <c r="BO115" i="39"/>
  <c r="BO88" i="39"/>
  <c r="BO82" i="39"/>
  <c r="DX82" i="39" s="1"/>
  <c r="DN648" i="39"/>
  <c r="DQ662" i="39"/>
  <c r="DM656" i="39"/>
  <c r="BU652" i="39"/>
  <c r="DR66" i="39"/>
  <c r="DR40" i="39"/>
  <c r="BI135" i="39"/>
  <c r="BI110" i="39"/>
  <c r="BK66" i="39"/>
  <c r="BK40" i="39"/>
  <c r="BM116" i="39"/>
  <c r="DP649" i="39"/>
  <c r="BI27" i="39"/>
  <c r="BI15" i="39"/>
  <c r="BO119" i="39"/>
  <c r="BO87" i="39"/>
  <c r="BO81" i="39"/>
  <c r="DP648" i="39"/>
  <c r="DQ655" i="39"/>
  <c r="BU654" i="39"/>
  <c r="DL129" i="39"/>
  <c r="DL116" i="39"/>
  <c r="DR116" i="39"/>
  <c r="BM21" i="39"/>
  <c r="BO71" i="39"/>
  <c r="BO45" i="39"/>
  <c r="BE655" i="39"/>
  <c r="BP660" i="39"/>
  <c r="BL664" i="39"/>
  <c r="BL665" i="39" s="1"/>
  <c r="BL779" i="39" s="1"/>
  <c r="DY643" i="39"/>
  <c r="Y779" i="39"/>
  <c r="AJ664" i="39"/>
  <c r="AT654" i="39"/>
  <c r="X661" i="39"/>
  <c r="N664" i="39"/>
  <c r="AL664" i="39"/>
  <c r="AL665" i="39" s="1"/>
  <c r="AL779" i="39" s="1"/>
  <c r="DY17" i="39"/>
  <c r="AW664" i="39"/>
  <c r="AI125" i="38"/>
  <c r="DY16" i="39"/>
  <c r="AT656" i="39"/>
  <c r="AN664" i="39"/>
  <c r="AN665" i="39" s="1"/>
  <c r="AN779" i="39" s="1"/>
  <c r="BP656" i="39"/>
  <c r="O83" i="29"/>
  <c r="Q97" i="38"/>
  <c r="X136" i="38"/>
  <c r="BT97" i="38"/>
  <c r="AT123" i="38"/>
  <c r="BA664" i="39"/>
  <c r="BA665" i="39" s="1"/>
  <c r="BA779" i="39" s="1"/>
  <c r="X84" i="29"/>
  <c r="BE81" i="38"/>
  <c r="AI39" i="38"/>
  <c r="O63" i="22"/>
  <c r="X97" i="22"/>
  <c r="Q32" i="30"/>
  <c r="U32" i="30"/>
  <c r="U80" i="30" s="1"/>
  <c r="W32" i="30"/>
  <c r="W80" i="30" s="1"/>
  <c r="O32" i="30"/>
  <c r="S32" i="30"/>
  <c r="S80" i="30" s="1"/>
  <c r="Q39" i="29"/>
  <c r="Q87" i="29" s="1"/>
  <c r="U39" i="29"/>
  <c r="U87" i="29" s="1"/>
  <c r="U14" i="22"/>
  <c r="U63" i="22" s="1"/>
  <c r="W39" i="29"/>
  <c r="W87" i="29" s="1"/>
  <c r="U30" i="22"/>
  <c r="U78" i="22" s="1"/>
  <c r="W30" i="22"/>
  <c r="W78" i="22" s="1"/>
  <c r="S30" i="22"/>
  <c r="S78" i="22" s="1"/>
  <c r="O30" i="22"/>
  <c r="AE450" i="38"/>
  <c r="AG450" i="38"/>
  <c r="AC450" i="38"/>
  <c r="Q19" i="22"/>
  <c r="Q68" i="22" s="1"/>
  <c r="W19" i="22"/>
  <c r="W68" i="22" s="1"/>
  <c r="O36" i="30"/>
  <c r="S36" i="30"/>
  <c r="S84" i="30" s="1"/>
  <c r="W36" i="30"/>
  <c r="W84" i="30" s="1"/>
  <c r="Q36" i="30"/>
  <c r="Q84" i="30" s="1"/>
  <c r="U36" i="30"/>
  <c r="U84" i="30" s="1"/>
  <c r="U100" i="30"/>
  <c r="X100" i="30" s="1"/>
  <c r="Q39" i="22"/>
  <c r="U39" i="22"/>
  <c r="S39" i="22"/>
  <c r="S43" i="29"/>
  <c r="S91" i="29" s="1"/>
  <c r="Q118" i="29"/>
  <c r="U118" i="29"/>
  <c r="T125" i="29" s="1"/>
  <c r="W118" i="29"/>
  <c r="V125" i="29" s="1"/>
  <c r="O118" i="29"/>
  <c r="S118" i="29"/>
  <c r="R125" i="29" s="1"/>
  <c r="BS123" i="38"/>
  <c r="Q40" i="30"/>
  <c r="Q88" i="30" s="1"/>
  <c r="U40" i="30"/>
  <c r="U88" i="30" s="1"/>
  <c r="W40" i="30"/>
  <c r="W88" i="30" s="1"/>
  <c r="S40" i="30"/>
  <c r="S88" i="30" s="1"/>
  <c r="AI62" i="38"/>
  <c r="BS62" i="38"/>
  <c r="AI65" i="38"/>
  <c r="AF128" i="38"/>
  <c r="AI128" i="38" s="1"/>
  <c r="BT80" i="38"/>
  <c r="Q30" i="22"/>
  <c r="O22" i="30"/>
  <c r="S22" i="30"/>
  <c r="S71" i="30" s="1"/>
  <c r="O104" i="30"/>
  <c r="O30" i="29"/>
  <c r="AI71" i="38"/>
  <c r="X123" i="38"/>
  <c r="BT447" i="38"/>
  <c r="Q22" i="30"/>
  <c r="Q71" i="30" s="1"/>
  <c r="Q44" i="30"/>
  <c r="Q92" i="30" s="1"/>
  <c r="U44" i="30"/>
  <c r="U92" i="30" s="1"/>
  <c r="W44" i="30"/>
  <c r="W92" i="30" s="1"/>
  <c r="O44" i="30"/>
  <c r="S44" i="30"/>
  <c r="S92" i="30" s="1"/>
  <c r="BR79" i="38"/>
  <c r="BQ74" i="38"/>
  <c r="X74" i="38"/>
  <c r="X65" i="38"/>
  <c r="S26" i="30"/>
  <c r="S75" i="30" s="1"/>
  <c r="O40" i="30"/>
  <c r="Q43" i="29"/>
  <c r="S31" i="29"/>
  <c r="N224" i="22"/>
  <c r="Q14" i="22"/>
  <c r="Q63" i="22" s="1"/>
  <c r="S14" i="22"/>
  <c r="S63" i="22" s="1"/>
  <c r="W26" i="22"/>
  <c r="O33" i="22"/>
  <c r="Q37" i="22"/>
  <c r="U44" i="22"/>
  <c r="U92" i="22" s="1"/>
  <c r="U32" i="22"/>
  <c r="U80" i="22" s="1"/>
  <c r="S217" i="22"/>
  <c r="R227" i="22" s="1"/>
  <c r="O217" i="22"/>
  <c r="O17" i="30"/>
  <c r="Q20" i="30"/>
  <c r="Q69" i="30" s="1"/>
  <c r="U26" i="30"/>
  <c r="U75" i="30" s="1"/>
  <c r="U14" i="30"/>
  <c r="Q39" i="30"/>
  <c r="U37" i="30"/>
  <c r="W57" i="30"/>
  <c r="W104" i="30" s="1"/>
  <c r="W51" i="30"/>
  <c r="W98" i="30" s="1"/>
  <c r="Q115" i="30"/>
  <c r="S119" i="30"/>
  <c r="R129" i="30" s="1"/>
  <c r="W115" i="30"/>
  <c r="W119" i="30"/>
  <c r="V129" i="30" s="1"/>
  <c r="O12" i="29"/>
  <c r="O16" i="29"/>
  <c r="S21" i="29"/>
  <c r="U24" i="29"/>
  <c r="U73" i="29" s="1"/>
  <c r="W12" i="29"/>
  <c r="W23" i="29"/>
  <c r="W72" i="29" s="1"/>
  <c r="W19" i="29"/>
  <c r="W68" i="29" s="1"/>
  <c r="W15" i="29"/>
  <c r="W64" i="29" s="1"/>
  <c r="Q37" i="29"/>
  <c r="Q85" i="29" s="1"/>
  <c r="S42" i="29"/>
  <c r="U30" i="29"/>
  <c r="U35" i="29"/>
  <c r="U83" i="29" s="1"/>
  <c r="W56" i="29"/>
  <c r="W103" i="29" s="1"/>
  <c r="W50" i="29"/>
  <c r="W97" i="29" s="1"/>
  <c r="AD68" i="38"/>
  <c r="AI68" i="38" s="1"/>
  <c r="AF444" i="38"/>
  <c r="AE453" i="38" s="1"/>
  <c r="AH439" i="38"/>
  <c r="AK54" i="38"/>
  <c r="AQ444" i="38"/>
  <c r="AV13" i="38"/>
  <c r="BD444" i="38"/>
  <c r="BC453" i="38" s="1"/>
  <c r="BO20" i="38"/>
  <c r="BD20" i="38"/>
  <c r="BB20" i="38"/>
  <c r="AQ66" i="38"/>
  <c r="BG66" i="38"/>
  <c r="AZ66" i="38"/>
  <c r="BS66" i="38" s="1"/>
  <c r="BM66" i="38"/>
  <c r="BI66" i="38"/>
  <c r="AM66" i="38"/>
  <c r="BO66" i="38"/>
  <c r="BB66" i="38"/>
  <c r="AX66" i="38"/>
  <c r="AX129" i="38" s="1"/>
  <c r="DF148" i="39"/>
  <c r="AY75" i="39"/>
  <c r="AX83" i="39"/>
  <c r="W104" i="22"/>
  <c r="BO34" i="38"/>
  <c r="BO98" i="38" s="1"/>
  <c r="BI34" i="38"/>
  <c r="BI98" i="38" s="1"/>
  <c r="BB34" i="38"/>
  <c r="BB98" i="38" s="1"/>
  <c r="AO34" i="38"/>
  <c r="AO98" i="38" s="1"/>
  <c r="AX34" i="38"/>
  <c r="AX98" i="38" s="1"/>
  <c r="BG34" i="38"/>
  <c r="AS34" i="38"/>
  <c r="AS98" i="38" s="1"/>
  <c r="AZ34" i="38"/>
  <c r="AZ98" i="38" s="1"/>
  <c r="BM34" i="38"/>
  <c r="BM98" i="38" s="1"/>
  <c r="AW148" i="39"/>
  <c r="S26" i="22"/>
  <c r="O31" i="22"/>
  <c r="W41" i="22"/>
  <c r="W217" i="22"/>
  <c r="V227" i="22" s="1"/>
  <c r="S214" i="22"/>
  <c r="Q18" i="30"/>
  <c r="S21" i="30"/>
  <c r="U24" i="30"/>
  <c r="U73" i="30" s="1"/>
  <c r="U30" i="30"/>
  <c r="U35" i="30"/>
  <c r="U83" i="30" s="1"/>
  <c r="O54" i="30"/>
  <c r="Q51" i="30"/>
  <c r="Q98" i="30" s="1"/>
  <c r="U57" i="30"/>
  <c r="U104" i="30" s="1"/>
  <c r="Q121" i="30"/>
  <c r="S117" i="30"/>
  <c r="R127" i="30" s="1"/>
  <c r="Q30" i="29"/>
  <c r="Q35" i="29"/>
  <c r="Q83" i="29" s="1"/>
  <c r="U45" i="29"/>
  <c r="U93" i="29" s="1"/>
  <c r="U33" i="29"/>
  <c r="U81" i="29" s="1"/>
  <c r="O34" i="38"/>
  <c r="W34" i="38"/>
  <c r="AD34" i="38"/>
  <c r="AD98" i="38" s="1"/>
  <c r="AQ34" i="38"/>
  <c r="AQ98" i="38" s="1"/>
  <c r="BB71" i="38"/>
  <c r="AS71" i="38"/>
  <c r="AX71" i="38"/>
  <c r="BK71" i="38"/>
  <c r="BD71" i="38"/>
  <c r="BD134" i="38" s="1"/>
  <c r="BG71" i="38"/>
  <c r="BO71" i="38"/>
  <c r="AZ71" i="38"/>
  <c r="AO71" i="38"/>
  <c r="BM71" i="38"/>
  <c r="AV71" i="38"/>
  <c r="AV134" i="38" s="1"/>
  <c r="DF93" i="39"/>
  <c r="CZ75" i="39"/>
  <c r="Q26" i="22"/>
  <c r="U24" i="22"/>
  <c r="U73" i="22" s="1"/>
  <c r="W20" i="22"/>
  <c r="O42" i="22"/>
  <c r="X42" i="22" s="1"/>
  <c r="Q46" i="22"/>
  <c r="S38" i="22"/>
  <c r="U41" i="22"/>
  <c r="W46" i="22"/>
  <c r="W35" i="22"/>
  <c r="O49" i="22"/>
  <c r="S213" i="22"/>
  <c r="R223" i="22" s="1"/>
  <c r="O216" i="22"/>
  <c r="O26" i="30"/>
  <c r="O14" i="30"/>
  <c r="Q17" i="30"/>
  <c r="Q66" i="30" s="1"/>
  <c r="S20" i="30"/>
  <c r="S69" i="30" s="1"/>
  <c r="O43" i="30"/>
  <c r="O31" i="30"/>
  <c r="S41" i="30"/>
  <c r="Q120" i="30"/>
  <c r="S116" i="30"/>
  <c r="W122" i="30"/>
  <c r="W118" i="30"/>
  <c r="V128" i="30" s="1"/>
  <c r="O25" i="29"/>
  <c r="O13" i="29"/>
  <c r="Q15" i="29"/>
  <c r="S18" i="29"/>
  <c r="U21" i="29"/>
  <c r="U70" i="29" s="1"/>
  <c r="W26" i="29"/>
  <c r="W22" i="29"/>
  <c r="W14" i="29"/>
  <c r="O41" i="29"/>
  <c r="S39" i="29"/>
  <c r="S87" i="29" s="1"/>
  <c r="U54" i="29"/>
  <c r="U101" i="29" s="1"/>
  <c r="S117" i="29"/>
  <c r="R124" i="29" s="1"/>
  <c r="Z444" i="38"/>
  <c r="AB439" i="38"/>
  <c r="AO37" i="38"/>
  <c r="AQ48" i="38"/>
  <c r="AS61" i="38"/>
  <c r="BB32" i="38"/>
  <c r="BI71" i="38"/>
  <c r="BO45" i="38"/>
  <c r="BB45" i="38"/>
  <c r="AX45" i="38"/>
  <c r="BK45" i="38"/>
  <c r="BK109" i="38" s="1"/>
  <c r="BD45" i="38"/>
  <c r="BG45" i="38"/>
  <c r="AS45" i="38"/>
  <c r="AZ45" i="38"/>
  <c r="BM45" i="38"/>
  <c r="BM109" i="38" s="1"/>
  <c r="AV45" i="38"/>
  <c r="AQ45" i="38"/>
  <c r="BG39" i="38"/>
  <c r="AZ39" i="38"/>
  <c r="BM39" i="38"/>
  <c r="BB39" i="38"/>
  <c r="AO39" i="38"/>
  <c r="AX39" i="38"/>
  <c r="BK39" i="38"/>
  <c r="BD39" i="38"/>
  <c r="AM39" i="38"/>
  <c r="BC28" i="39"/>
  <c r="AY148" i="39"/>
  <c r="AY149" i="39" s="1"/>
  <c r="DB148" i="39"/>
  <c r="DB149" i="39" s="1"/>
  <c r="Q24" i="22"/>
  <c r="S24" i="22"/>
  <c r="S73" i="22" s="1"/>
  <c r="U23" i="22"/>
  <c r="U72" i="22" s="1"/>
  <c r="W25" i="22"/>
  <c r="O41" i="22"/>
  <c r="O89" i="22" s="1"/>
  <c r="Q45" i="22"/>
  <c r="Q33" i="22"/>
  <c r="Q81" i="22" s="1"/>
  <c r="S37" i="22"/>
  <c r="O57" i="22"/>
  <c r="O104" i="22" s="1"/>
  <c r="W214" i="22"/>
  <c r="S212" i="22"/>
  <c r="R222" i="22" s="1"/>
  <c r="W215" i="22"/>
  <c r="V225" i="22" s="1"/>
  <c r="Q16" i="30"/>
  <c r="U22" i="30"/>
  <c r="U71" i="30" s="1"/>
  <c r="O42" i="30"/>
  <c r="Q35" i="30"/>
  <c r="U33" i="30"/>
  <c r="U55" i="30"/>
  <c r="O115" i="30"/>
  <c r="O24" i="29"/>
  <c r="S17" i="29"/>
  <c r="U20" i="29"/>
  <c r="Q45" i="29"/>
  <c r="Q93" i="29" s="1"/>
  <c r="Q33" i="29"/>
  <c r="Q81" i="29" s="1"/>
  <c r="S38" i="29"/>
  <c r="U43" i="29"/>
  <c r="U91" i="29" s="1"/>
  <c r="U31" i="29"/>
  <c r="U79" i="29" s="1"/>
  <c r="O50" i="29"/>
  <c r="S56" i="29"/>
  <c r="S103" i="29" s="1"/>
  <c r="U53" i="29"/>
  <c r="W54" i="29"/>
  <c r="W101" i="29" s="1"/>
  <c r="S116" i="29"/>
  <c r="O32" i="38"/>
  <c r="W32" i="38"/>
  <c r="Q444" i="38"/>
  <c r="S439" i="38"/>
  <c r="AD32" i="38"/>
  <c r="AO13" i="38"/>
  <c r="AQ32" i="38"/>
  <c r="AK61" i="38"/>
  <c r="AM61" i="38"/>
  <c r="AM439" i="38"/>
  <c r="AX439" i="38"/>
  <c r="AW448" i="38" s="1"/>
  <c r="BI39" i="38"/>
  <c r="BO57" i="38"/>
  <c r="BB57" i="38"/>
  <c r="AX57" i="38"/>
  <c r="BR57" i="38" s="1"/>
  <c r="BK57" i="38"/>
  <c r="BD57" i="38"/>
  <c r="BG57" i="38"/>
  <c r="AS57" i="38"/>
  <c r="AZ57" i="38"/>
  <c r="BM57" i="38"/>
  <c r="AV57" i="38"/>
  <c r="AQ57" i="38"/>
  <c r="BO51" i="38"/>
  <c r="BG51" i="38"/>
  <c r="BQ51" i="38" s="1"/>
  <c r="AZ51" i="38"/>
  <c r="BM51" i="38"/>
  <c r="BP51" i="38" s="1"/>
  <c r="BB51" i="38"/>
  <c r="AO51" i="38"/>
  <c r="AX51" i="38"/>
  <c r="BK51" i="38"/>
  <c r="BD51" i="38"/>
  <c r="AM51" i="38"/>
  <c r="AM115" i="38" s="1"/>
  <c r="DD75" i="39"/>
  <c r="Q23" i="22"/>
  <c r="Q72" i="22" s="1"/>
  <c r="S23" i="22"/>
  <c r="S72" i="22" s="1"/>
  <c r="U21" i="22"/>
  <c r="U70" i="22" s="1"/>
  <c r="S19" i="22"/>
  <c r="W14" i="22"/>
  <c r="W63" i="22" s="1"/>
  <c r="Q44" i="22"/>
  <c r="Q32" i="22"/>
  <c r="S36" i="22"/>
  <c r="W39" i="22"/>
  <c r="W213" i="22"/>
  <c r="V223" i="22" s="1"/>
  <c r="Q217" i="22"/>
  <c r="P227" i="22" s="1"/>
  <c r="O24" i="30"/>
  <c r="S18" i="30"/>
  <c r="S67" i="30" s="1"/>
  <c r="U21" i="30"/>
  <c r="U70" i="30" s="1"/>
  <c r="W26" i="30"/>
  <c r="W75" i="30" s="1"/>
  <c r="W22" i="30"/>
  <c r="W71" i="30" s="1"/>
  <c r="W18" i="30"/>
  <c r="W67" i="30" s="1"/>
  <c r="W14" i="30"/>
  <c r="S39" i="30"/>
  <c r="S87" i="30" s="1"/>
  <c r="O51" i="30"/>
  <c r="S57" i="30"/>
  <c r="S104" i="30" s="1"/>
  <c r="U54" i="30"/>
  <c r="U101" i="30" s="1"/>
  <c r="Q25" i="29"/>
  <c r="Q74" i="29" s="1"/>
  <c r="Q13" i="29"/>
  <c r="S16" i="29"/>
  <c r="U19" i="29"/>
  <c r="O39" i="29"/>
  <c r="S37" i="29"/>
  <c r="S85" i="29" s="1"/>
  <c r="W30" i="29"/>
  <c r="W43" i="29"/>
  <c r="W91" i="29" s="1"/>
  <c r="W35" i="29"/>
  <c r="W83" i="29" s="1"/>
  <c r="W31" i="29"/>
  <c r="W79" i="29" s="1"/>
  <c r="O117" i="29"/>
  <c r="Q34" i="38"/>
  <c r="AF34" i="38"/>
  <c r="AH37" i="38"/>
  <c r="AF439" i="38"/>
  <c r="AK73" i="38"/>
  <c r="AV34" i="38"/>
  <c r="BD66" i="38"/>
  <c r="BU66" i="38" s="1"/>
  <c r="BO63" i="38"/>
  <c r="BO126" i="38" s="1"/>
  <c r="AZ63" i="38"/>
  <c r="AZ126" i="38" s="1"/>
  <c r="AO63" i="38"/>
  <c r="BM63" i="38"/>
  <c r="BM126" i="38" s="1"/>
  <c r="AV63" i="38"/>
  <c r="BI63" i="38"/>
  <c r="BI126" i="38" s="1"/>
  <c r="BB63" i="38"/>
  <c r="AS63" i="38"/>
  <c r="AX63" i="38"/>
  <c r="BK63" i="38"/>
  <c r="BK126" i="38" s="1"/>
  <c r="BD63" i="38"/>
  <c r="BD126" i="38" s="1"/>
  <c r="BG63" i="38"/>
  <c r="AY28" i="39"/>
  <c r="AY76" i="39" s="1"/>
  <c r="DA97" i="39"/>
  <c r="BK34" i="38"/>
  <c r="BK98" i="38" s="1"/>
  <c r="AO23" i="38"/>
  <c r="BG23" i="38"/>
  <c r="AO32" i="38"/>
  <c r="AX32" i="38"/>
  <c r="BK32" i="38"/>
  <c r="BD32" i="38"/>
  <c r="BD96" i="38" s="1"/>
  <c r="AS32" i="38"/>
  <c r="AZ32" i="38"/>
  <c r="AV32" i="38"/>
  <c r="BK444" i="38"/>
  <c r="BJ453" i="38" s="1"/>
  <c r="BS453" i="38" s="1"/>
  <c r="AV444" i="38"/>
  <c r="AZ444" i="38"/>
  <c r="AY453" i="38" s="1"/>
  <c r="AM444" i="38"/>
  <c r="AX444" i="38"/>
  <c r="AW453" i="38" s="1"/>
  <c r="AS444" i="38"/>
  <c r="AR453" i="38" s="1"/>
  <c r="BB444" i="38"/>
  <c r="BA453" i="38" s="1"/>
  <c r="BO439" i="38"/>
  <c r="AZ439" i="38"/>
  <c r="AY448" i="38" s="1"/>
  <c r="BK439" i="38"/>
  <c r="BJ448" i="38" s="1"/>
  <c r="BD439" i="38"/>
  <c r="BC448" i="38" s="1"/>
  <c r="AO439" i="38"/>
  <c r="BB439" i="38"/>
  <c r="BA448" i="38" s="1"/>
  <c r="AK439" i="38"/>
  <c r="BM439" i="38"/>
  <c r="BL448" i="38" s="1"/>
  <c r="AV439" i="38"/>
  <c r="BC93" i="39"/>
  <c r="CZ652" i="39"/>
  <c r="CZ658" i="39"/>
  <c r="CZ664" i="39" s="1"/>
  <c r="S66" i="22"/>
  <c r="W18" i="22"/>
  <c r="S16" i="30"/>
  <c r="W30" i="30"/>
  <c r="W39" i="30"/>
  <c r="W87" i="30" s="1"/>
  <c r="W35" i="30"/>
  <c r="W83" i="30" s="1"/>
  <c r="Q23" i="29"/>
  <c r="O37" i="29"/>
  <c r="Q56" i="29"/>
  <c r="Q103" i="29" s="1"/>
  <c r="U50" i="29"/>
  <c r="U97" i="29" s="1"/>
  <c r="W117" i="29"/>
  <c r="AH444" i="38"/>
  <c r="AG453" i="38" s="1"/>
  <c r="AM23" i="38"/>
  <c r="AM34" i="38"/>
  <c r="AM98" i="38" s="1"/>
  <c r="BG13" i="38"/>
  <c r="AZ13" i="38"/>
  <c r="AZ78" i="38" s="1"/>
  <c r="BM13" i="38"/>
  <c r="BM78" i="38" s="1"/>
  <c r="BI13" i="38"/>
  <c r="BI78" i="38" s="1"/>
  <c r="BB13" i="38"/>
  <c r="BO13" i="38"/>
  <c r="BO78" i="38" s="1"/>
  <c r="AX13" i="38"/>
  <c r="BK13" i="38"/>
  <c r="BK78" i="38" s="1"/>
  <c r="BD13" i="38"/>
  <c r="AX68" i="38"/>
  <c r="AX131" i="38" s="1"/>
  <c r="BK68" i="38"/>
  <c r="BD68" i="38"/>
  <c r="AQ68" i="38"/>
  <c r="BG68" i="38"/>
  <c r="BG131" i="38" s="1"/>
  <c r="BM68" i="38"/>
  <c r="AV68" i="38"/>
  <c r="AV131" i="38" s="1"/>
  <c r="BI68" i="38"/>
  <c r="AM68" i="38"/>
  <c r="BB68" i="38"/>
  <c r="AK68" i="38"/>
  <c r="BO32" i="38"/>
  <c r="BO96" i="38" s="1"/>
  <c r="BI444" i="38"/>
  <c r="BH453" i="38" s="1"/>
  <c r="DD148" i="39"/>
  <c r="DD28" i="39"/>
  <c r="DD76" i="39" s="1"/>
  <c r="CZ28" i="39"/>
  <c r="CZ76" i="39" s="1"/>
  <c r="O21" i="22"/>
  <c r="O70" i="22" s="1"/>
  <c r="U16" i="22"/>
  <c r="U36" i="22"/>
  <c r="U84" i="22" s="1"/>
  <c r="Q24" i="30"/>
  <c r="Q73" i="30" s="1"/>
  <c r="Q57" i="30"/>
  <c r="Q104" i="30" s="1"/>
  <c r="U51" i="30"/>
  <c r="U98" i="30" s="1"/>
  <c r="O119" i="30"/>
  <c r="Q41" i="29"/>
  <c r="Q89" i="29" s="1"/>
  <c r="S34" i="38"/>
  <c r="Z34" i="38"/>
  <c r="AH34" i="38"/>
  <c r="AH98" i="38" s="1"/>
  <c r="Z439" i="38"/>
  <c r="AK34" i="38"/>
  <c r="BD34" i="38"/>
  <c r="BD98" i="38" s="1"/>
  <c r="AZ37" i="38"/>
  <c r="AZ101" i="38" s="1"/>
  <c r="BM37" i="38"/>
  <c r="AV37" i="38"/>
  <c r="AQ37" i="38"/>
  <c r="BI37" i="38"/>
  <c r="BI101" i="38" s="1"/>
  <c r="BB37" i="38"/>
  <c r="BO37" i="38"/>
  <c r="AX37" i="38"/>
  <c r="AX101" i="38" s="1"/>
  <c r="BK37" i="38"/>
  <c r="BD37" i="38"/>
  <c r="AM37" i="38"/>
  <c r="AM101" i="38" s="1"/>
  <c r="BG37" i="38"/>
  <c r="BC75" i="39"/>
  <c r="DB652" i="39"/>
  <c r="DB659" i="39"/>
  <c r="Q18" i="22"/>
  <c r="O36" i="22"/>
  <c r="Q212" i="22"/>
  <c r="P222" i="22" s="1"/>
  <c r="O20" i="30"/>
  <c r="S30" i="30"/>
  <c r="S35" i="30"/>
  <c r="S83" i="30" s="1"/>
  <c r="O118" i="30"/>
  <c r="W116" i="30"/>
  <c r="V126" i="30" s="1"/>
  <c r="O19" i="29"/>
  <c r="S24" i="29"/>
  <c r="S73" i="29" s="1"/>
  <c r="S45" i="29"/>
  <c r="S93" i="29" s="1"/>
  <c r="S33" i="29"/>
  <c r="S81" i="29" s="1"/>
  <c r="U38" i="29"/>
  <c r="U86" i="29" s="1"/>
  <c r="U116" i="29"/>
  <c r="O444" i="38"/>
  <c r="Q439" i="38"/>
  <c r="AM32" i="38"/>
  <c r="AS68" i="38"/>
  <c r="AV73" i="38"/>
  <c r="BI73" i="38"/>
  <c r="BB73" i="38"/>
  <c r="BB136" i="38" s="1"/>
  <c r="BK73" i="38"/>
  <c r="BK136" i="38" s="1"/>
  <c r="BD73" i="38"/>
  <c r="BD136" i="38" s="1"/>
  <c r="AQ73" i="38"/>
  <c r="BG73" i="38"/>
  <c r="BG136" i="38" s="1"/>
  <c r="AZ73" i="38"/>
  <c r="AZ136" i="38" s="1"/>
  <c r="AO73" i="38"/>
  <c r="AX42" i="38"/>
  <c r="BK42" i="38"/>
  <c r="BD42" i="38"/>
  <c r="BG42" i="38"/>
  <c r="BG106" i="38" s="1"/>
  <c r="AV42" i="38"/>
  <c r="AQ42" i="38"/>
  <c r="BB42" i="38"/>
  <c r="BB106" i="38" s="1"/>
  <c r="AO42" i="38"/>
  <c r="Q16" i="22"/>
  <c r="S16" i="22"/>
  <c r="U16" i="30"/>
  <c r="U65" i="30" s="1"/>
  <c r="O117" i="30"/>
  <c r="U37" i="29"/>
  <c r="U85" i="29" s="1"/>
  <c r="AH32" i="38"/>
  <c r="AB444" i="38"/>
  <c r="AA453" i="38" s="1"/>
  <c r="AD439" i="38"/>
  <c r="AK32" i="38"/>
  <c r="AV61" i="38"/>
  <c r="BI61" i="38"/>
  <c r="BI124" i="38" s="1"/>
  <c r="BB61" i="38"/>
  <c r="BB124" i="38" s="1"/>
  <c r="AQ61" i="38"/>
  <c r="AZ61" i="38"/>
  <c r="AZ124" i="38" s="1"/>
  <c r="AO61" i="38"/>
  <c r="BO54" i="38"/>
  <c r="AX54" i="38"/>
  <c r="BK54" i="38"/>
  <c r="BD54" i="38"/>
  <c r="BG54" i="38"/>
  <c r="BM54" i="38"/>
  <c r="AV54" i="38"/>
  <c r="AQ54" i="38"/>
  <c r="BT54" i="38" s="1"/>
  <c r="BI54" i="38"/>
  <c r="BI118" i="38" s="1"/>
  <c r="BB54" i="38"/>
  <c r="AO54" i="38"/>
  <c r="BO48" i="38"/>
  <c r="BM48" i="38"/>
  <c r="AV48" i="38"/>
  <c r="AV112" i="38" s="1"/>
  <c r="BI48" i="38"/>
  <c r="BB48" i="38"/>
  <c r="BB112" i="38" s="1"/>
  <c r="AX48" i="38"/>
  <c r="BK48" i="38"/>
  <c r="BS48" i="38" s="1"/>
  <c r="BD48" i="38"/>
  <c r="AM48" i="38"/>
  <c r="BG48" i="38"/>
  <c r="BG112" i="38" s="1"/>
  <c r="AS48" i="38"/>
  <c r="BG439" i="38"/>
  <c r="BF448" i="38" s="1"/>
  <c r="BA148" i="39"/>
  <c r="BA149" i="39" s="1"/>
  <c r="BA76" i="39"/>
  <c r="DE78" i="39"/>
  <c r="AW75" i="39"/>
  <c r="AW76" i="39" s="1"/>
  <c r="CZ93" i="39"/>
  <c r="O16" i="22"/>
  <c r="W22" i="22"/>
  <c r="W17" i="22"/>
  <c r="O34" i="22"/>
  <c r="O82" i="22" s="1"/>
  <c r="Q38" i="22"/>
  <c r="S42" i="22"/>
  <c r="U45" i="22"/>
  <c r="S49" i="22"/>
  <c r="S96" i="22" s="1"/>
  <c r="U212" i="22"/>
  <c r="T222" i="22" s="1"/>
  <c r="Q218" i="22"/>
  <c r="P228" i="22" s="1"/>
  <c r="S24" i="30"/>
  <c r="S73" i="30" s="1"/>
  <c r="O116" i="30"/>
  <c r="O45" i="29"/>
  <c r="O33" i="29"/>
  <c r="U34" i="38"/>
  <c r="S444" i="38"/>
  <c r="R453" i="38" s="1"/>
  <c r="U439" i="38"/>
  <c r="AB34" i="38"/>
  <c r="AS37" i="38"/>
  <c r="AS439" i="38"/>
  <c r="AZ54" i="38"/>
  <c r="BO61" i="38"/>
  <c r="BO124" i="38" s="1"/>
  <c r="BI439" i="38"/>
  <c r="BH448" i="38" s="1"/>
  <c r="BD99" i="39"/>
  <c r="DF28" i="39"/>
  <c r="DF76" i="39" s="1"/>
  <c r="DQ654" i="39"/>
  <c r="BD65" i="38"/>
  <c r="BD128" i="38" s="1"/>
  <c r="BG26" i="38"/>
  <c r="BQ26" i="38" s="1"/>
  <c r="BG31" i="38"/>
  <c r="BI21" i="38"/>
  <c r="BR21" i="38" s="1"/>
  <c r="BI70" i="38"/>
  <c r="BI56" i="38"/>
  <c r="BR56" i="38" s="1"/>
  <c r="BI44" i="38"/>
  <c r="BR44" i="38" s="1"/>
  <c r="BI32" i="38"/>
  <c r="BK15" i="38"/>
  <c r="BK65" i="38"/>
  <c r="BM60" i="38"/>
  <c r="BM46" i="38"/>
  <c r="BT46" i="38" s="1"/>
  <c r="BO19" i="38"/>
  <c r="BO73" i="38"/>
  <c r="BO136" i="38" s="1"/>
  <c r="BO68" i="38"/>
  <c r="BO39" i="38"/>
  <c r="BI438" i="38"/>
  <c r="BM441" i="38"/>
  <c r="CS664" i="39"/>
  <c r="CH28" i="39"/>
  <c r="AD82" i="39"/>
  <c r="BM22" i="38"/>
  <c r="BM87" i="38" s="1"/>
  <c r="AR93" i="39"/>
  <c r="AN93" i="39"/>
  <c r="CJ93" i="39"/>
  <c r="BD26" i="38"/>
  <c r="BE26" i="38" s="1"/>
  <c r="BD31" i="38"/>
  <c r="BG61" i="38"/>
  <c r="BG47" i="38"/>
  <c r="BQ47" i="38" s="1"/>
  <c r="BI42" i="38"/>
  <c r="BI106" i="38" s="1"/>
  <c r="BK27" i="38"/>
  <c r="BM21" i="38"/>
  <c r="BT21" i="38" s="1"/>
  <c r="BM70" i="38"/>
  <c r="BT70" i="38" s="1"/>
  <c r="BM56" i="38"/>
  <c r="BT56" i="38" s="1"/>
  <c r="BM32" i="38"/>
  <c r="BO72" i="38"/>
  <c r="BO67" i="38"/>
  <c r="BU67" i="38" s="1"/>
  <c r="BV67" i="38" s="1"/>
  <c r="BO44" i="38"/>
  <c r="BO38" i="38"/>
  <c r="BU38" i="38" s="1"/>
  <c r="BV38" i="38" s="1"/>
  <c r="CS28" i="39"/>
  <c r="AG28" i="39"/>
  <c r="BB17" i="38"/>
  <c r="BD25" i="38"/>
  <c r="BD74" i="38"/>
  <c r="BE74" i="38" s="1"/>
  <c r="BD36" i="38"/>
  <c r="BE36" i="38" s="1"/>
  <c r="BG72" i="38"/>
  <c r="BQ72" i="38" s="1"/>
  <c r="BG60" i="38"/>
  <c r="BG46" i="38"/>
  <c r="BQ46" i="38" s="1"/>
  <c r="BI17" i="38"/>
  <c r="BR17" i="38" s="1"/>
  <c r="BI67" i="38"/>
  <c r="BR67" i="38" s="1"/>
  <c r="BI53" i="38"/>
  <c r="BR53" i="38" s="1"/>
  <c r="BI41" i="38"/>
  <c r="BR41" i="38" s="1"/>
  <c r="BK26" i="38"/>
  <c r="BS26" i="38" s="1"/>
  <c r="BK74" i="38"/>
  <c r="BS74" i="38" s="1"/>
  <c r="BM69" i="38"/>
  <c r="BO24" i="38"/>
  <c r="BO55" i="38"/>
  <c r="BO49" i="38"/>
  <c r="BP49" i="38" s="1"/>
  <c r="BI441" i="38"/>
  <c r="BO440" i="38"/>
  <c r="BN449" i="38" s="1"/>
  <c r="AU75" i="39"/>
  <c r="CB76" i="39"/>
  <c r="BO78" i="39"/>
  <c r="BB65" i="38"/>
  <c r="BD61" i="38"/>
  <c r="BD124" i="38" s="1"/>
  <c r="BD47" i="38"/>
  <c r="BE47" i="38" s="1"/>
  <c r="BG22" i="38"/>
  <c r="BQ22" i="38" s="1"/>
  <c r="BI16" i="38"/>
  <c r="BI52" i="38"/>
  <c r="BR52" i="38" s="1"/>
  <c r="BI40" i="38"/>
  <c r="BR40" i="38" s="1"/>
  <c r="BK61" i="38"/>
  <c r="BK124" i="38" s="1"/>
  <c r="BK47" i="38"/>
  <c r="BS47" i="38" s="1"/>
  <c r="BK35" i="38"/>
  <c r="BS35" i="38" s="1"/>
  <c r="BO18" i="38"/>
  <c r="BO43" i="38"/>
  <c r="BI440" i="38"/>
  <c r="BH449" i="38" s="1"/>
  <c r="CY97" i="39"/>
  <c r="CQ28" i="39"/>
  <c r="CM75" i="39"/>
  <c r="CU75" i="39"/>
  <c r="CU76" i="39" s="1"/>
  <c r="CS93" i="39"/>
  <c r="AN75" i="39"/>
  <c r="BO27" i="38"/>
  <c r="BU27" i="38" s="1"/>
  <c r="BO42" i="38"/>
  <c r="BO444" i="38"/>
  <c r="DD654" i="39"/>
  <c r="AU148" i="39"/>
  <c r="AR75" i="39"/>
  <c r="CH652" i="39"/>
  <c r="CH658" i="39"/>
  <c r="CH664" i="39" s="1"/>
  <c r="BO36" i="38"/>
  <c r="DF654" i="39"/>
  <c r="AU28" i="39"/>
  <c r="CV96" i="39"/>
  <c r="CQ93" i="39"/>
  <c r="CO652" i="39"/>
  <c r="CM652" i="39"/>
  <c r="CF664" i="39"/>
  <c r="BG17" i="38"/>
  <c r="BG67" i="38"/>
  <c r="BQ67" i="38" s="1"/>
  <c r="BG53" i="38"/>
  <c r="BG41" i="38"/>
  <c r="BQ41" i="38" s="1"/>
  <c r="BI26" i="38"/>
  <c r="BR26" i="38" s="1"/>
  <c r="BI74" i="38"/>
  <c r="BI36" i="38"/>
  <c r="BR36" i="38" s="1"/>
  <c r="BK69" i="38"/>
  <c r="BM64" i="38"/>
  <c r="BT64" i="38" s="1"/>
  <c r="BM50" i="38"/>
  <c r="BT50" i="38" s="1"/>
  <c r="BO74" i="38"/>
  <c r="BO41" i="38"/>
  <c r="BG444" i="38"/>
  <c r="BF453" i="38" s="1"/>
  <c r="BK441" i="38"/>
  <c r="BM443" i="38"/>
  <c r="BL452" i="38" s="1"/>
  <c r="CX28" i="39"/>
  <c r="AO97" i="39"/>
  <c r="BM27" i="38"/>
  <c r="BT27" i="38" s="1"/>
  <c r="CX652" i="39"/>
  <c r="CX658" i="39"/>
  <c r="AR148" i="39"/>
  <c r="CU93" i="39"/>
  <c r="CF652" i="39"/>
  <c r="BO95" i="39"/>
  <c r="BB22" i="38"/>
  <c r="BD17" i="38"/>
  <c r="BU17" i="38" s="1"/>
  <c r="BD53" i="38"/>
  <c r="BE53" i="38" s="1"/>
  <c r="BD41" i="38"/>
  <c r="BE41" i="38" s="1"/>
  <c r="BG65" i="38"/>
  <c r="BI46" i="38"/>
  <c r="BR46" i="38" s="1"/>
  <c r="BK53" i="38"/>
  <c r="BS53" i="38" s="1"/>
  <c r="BM36" i="38"/>
  <c r="BO26" i="38"/>
  <c r="AD20" i="38"/>
  <c r="BO442" i="38"/>
  <c r="BN451" i="38" s="1"/>
  <c r="AV78" i="39"/>
  <c r="CY78" i="39"/>
  <c r="AR28" i="39"/>
  <c r="CS652" i="39"/>
  <c r="AN28" i="39"/>
  <c r="AN76" i="39" s="1"/>
  <c r="AJ28" i="39"/>
  <c r="CQ652" i="39"/>
  <c r="DM654" i="39"/>
  <c r="CU658" i="39"/>
  <c r="CO655" i="39"/>
  <c r="CM654" i="39"/>
  <c r="CD655" i="39"/>
  <c r="CB658" i="39"/>
  <c r="DJ644" i="39"/>
  <c r="DL647" i="39"/>
  <c r="DN650" i="39"/>
  <c r="DO654" i="39"/>
  <c r="DR644" i="39"/>
  <c r="DI654" i="39"/>
  <c r="DP650" i="39"/>
  <c r="DR647" i="39"/>
  <c r="BQ654" i="39"/>
  <c r="DJ650" i="39"/>
  <c r="DK654" i="39"/>
  <c r="DU654" i="39" s="1"/>
  <c r="DU664" i="39" s="1"/>
  <c r="V184" i="22"/>
  <c r="P184" i="22"/>
  <c r="AD140" i="38"/>
  <c r="Z140" i="38"/>
  <c r="BQ140" i="38" s="1"/>
  <c r="AF140" i="38"/>
  <c r="BT140" i="38" s="1"/>
  <c r="BQ142" i="38"/>
  <c r="AH142" i="38"/>
  <c r="BU142" i="38" s="1"/>
  <c r="Z141" i="38"/>
  <c r="AF142" i="38"/>
  <c r="BT142" i="38" s="1"/>
  <c r="AH141" i="38"/>
  <c r="BU141" i="38" s="1"/>
  <c r="AF141" i="38"/>
  <c r="BT141" i="38" s="1"/>
  <c r="AD141" i="38"/>
  <c r="BS141" i="38" s="1"/>
  <c r="X388" i="38"/>
  <c r="AT375" i="38"/>
  <c r="BE375" i="38"/>
  <c r="BP375" i="38"/>
  <c r="BU388" i="38"/>
  <c r="BR318" i="38"/>
  <c r="BV318" i="38" s="1"/>
  <c r="BP318" i="38"/>
  <c r="BR310" i="38"/>
  <c r="BP310" i="38"/>
  <c r="BR309" i="38"/>
  <c r="BP309" i="38"/>
  <c r="BR308" i="38"/>
  <c r="BP308" i="38"/>
  <c r="BR307" i="38"/>
  <c r="BP307" i="38"/>
  <c r="BP311" i="38"/>
  <c r="BV321" i="38"/>
  <c r="BV306" i="38"/>
  <c r="N225" i="22"/>
  <c r="N226" i="22"/>
  <c r="N227" i="22"/>
  <c r="V221" i="22"/>
  <c r="N223" i="22"/>
  <c r="X223" i="22" s="1"/>
  <c r="X213" i="22"/>
  <c r="R224" i="22"/>
  <c r="U218" i="22"/>
  <c r="T228" i="22" s="1"/>
  <c r="S218" i="22"/>
  <c r="R228" i="22" s="1"/>
  <c r="T224" i="22"/>
  <c r="W218" i="22"/>
  <c r="V228" i="22" s="1"/>
  <c r="Q215" i="22"/>
  <c r="P225" i="22" s="1"/>
  <c r="V224" i="22"/>
  <c r="O211" i="22"/>
  <c r="S215" i="22"/>
  <c r="R225" i="22" s="1"/>
  <c r="Q211" i="22"/>
  <c r="U215" i="22"/>
  <c r="T225" i="22" s="1"/>
  <c r="S211" i="22"/>
  <c r="U211" i="22"/>
  <c r="O218" i="22"/>
  <c r="X184" i="22"/>
  <c r="X183" i="22"/>
  <c r="N151" i="22"/>
  <c r="R145" i="22"/>
  <c r="R140" i="22"/>
  <c r="R150" i="22" s="1"/>
  <c r="X139" i="22"/>
  <c r="T145" i="22"/>
  <c r="T150" i="22" s="1"/>
  <c r="V140" i="22"/>
  <c r="V150" i="22" s="1"/>
  <c r="V151" i="22" s="1"/>
  <c r="P145" i="22"/>
  <c r="P140" i="22"/>
  <c r="X128" i="22"/>
  <c r="R135" i="22"/>
  <c r="X125" i="22"/>
  <c r="T135" i="22"/>
  <c r="U100" i="22"/>
  <c r="W66" i="22"/>
  <c r="W72" i="22"/>
  <c r="X72" i="22" s="1"/>
  <c r="W74" i="22"/>
  <c r="U101" i="22"/>
  <c r="S101" i="22"/>
  <c r="Q101" i="22"/>
  <c r="O103" i="22"/>
  <c r="W102" i="22"/>
  <c r="W101" i="22"/>
  <c r="S103" i="22"/>
  <c r="Q103" i="22"/>
  <c r="U103" i="22"/>
  <c r="Q102" i="22"/>
  <c r="O102" i="22"/>
  <c r="O54" i="22"/>
  <c r="S57" i="22"/>
  <c r="U57" i="22"/>
  <c r="U104" i="22" s="1"/>
  <c r="S55" i="22"/>
  <c r="U55" i="22"/>
  <c r="U102" i="22" s="1"/>
  <c r="W53" i="22"/>
  <c r="W100" i="22" s="1"/>
  <c r="S53" i="22"/>
  <c r="W56" i="22"/>
  <c r="W103" i="22" s="1"/>
  <c r="O85" i="22"/>
  <c r="Q85" i="22"/>
  <c r="S85" i="22"/>
  <c r="U85" i="22"/>
  <c r="W91" i="22"/>
  <c r="W92" i="22"/>
  <c r="Q92" i="22"/>
  <c r="S92" i="22"/>
  <c r="O92" i="22"/>
  <c r="W84" i="22"/>
  <c r="Q84" i="22"/>
  <c r="O84" i="22"/>
  <c r="S84" i="22"/>
  <c r="W94" i="22"/>
  <c r="W83" i="22"/>
  <c r="Q91" i="22"/>
  <c r="O91" i="22"/>
  <c r="S91" i="22"/>
  <c r="S83" i="22"/>
  <c r="U83" i="22"/>
  <c r="Q83" i="22"/>
  <c r="W90" i="22"/>
  <c r="W86" i="22"/>
  <c r="X38" i="22"/>
  <c r="U90" i="22"/>
  <c r="Q90" i="22"/>
  <c r="S90" i="22"/>
  <c r="S82" i="22"/>
  <c r="U82" i="22"/>
  <c r="W82" i="22"/>
  <c r="Q89" i="22"/>
  <c r="S89" i="22"/>
  <c r="U89" i="22"/>
  <c r="Q94" i="22"/>
  <c r="S94" i="22"/>
  <c r="W89" i="22"/>
  <c r="X37" i="22"/>
  <c r="W85" i="22"/>
  <c r="O88" i="22"/>
  <c r="S88" i="22"/>
  <c r="U88" i="22"/>
  <c r="Q88" i="22"/>
  <c r="U93" i="22"/>
  <c r="O93" i="22"/>
  <c r="S93" i="22"/>
  <c r="Q93" i="22"/>
  <c r="W88" i="22"/>
  <c r="X40" i="22"/>
  <c r="S87" i="22"/>
  <c r="Q87" i="22"/>
  <c r="O87" i="22"/>
  <c r="U87" i="22"/>
  <c r="O86" i="22"/>
  <c r="U86" i="22"/>
  <c r="Q86" i="22"/>
  <c r="S86" i="22"/>
  <c r="X39" i="22"/>
  <c r="W87" i="22"/>
  <c r="U46" i="22"/>
  <c r="X23" i="22"/>
  <c r="W69" i="22"/>
  <c r="X20" i="22"/>
  <c r="U75" i="22"/>
  <c r="O75" i="22"/>
  <c r="Q75" i="22"/>
  <c r="W75" i="22"/>
  <c r="S75" i="22"/>
  <c r="U65" i="22"/>
  <c r="Q65" i="22"/>
  <c r="S65" i="22"/>
  <c r="O65" i="22"/>
  <c r="S68" i="22"/>
  <c r="X16" i="22"/>
  <c r="W65" i="22"/>
  <c r="W67" i="22"/>
  <c r="U67" i="22"/>
  <c r="O67" i="22"/>
  <c r="S67" i="22"/>
  <c r="Q67" i="22"/>
  <c r="U71" i="22"/>
  <c r="W71" i="22"/>
  <c r="W70" i="22"/>
  <c r="O19" i="22"/>
  <c r="Q25" i="22"/>
  <c r="Q74" i="22" s="1"/>
  <c r="Q17" i="22"/>
  <c r="S22" i="22"/>
  <c r="S71" i="22" s="1"/>
  <c r="O25" i="22"/>
  <c r="O17" i="22"/>
  <c r="U19" i="22"/>
  <c r="U68" i="22" s="1"/>
  <c r="Q22" i="22"/>
  <c r="Q71" i="22" s="1"/>
  <c r="U25" i="22"/>
  <c r="U74" i="22" s="1"/>
  <c r="U17" i="22"/>
  <c r="O22" i="22"/>
  <c r="AD92" i="38"/>
  <c r="BB92" i="38"/>
  <c r="AV92" i="38"/>
  <c r="AF92" i="38"/>
  <c r="BM92" i="38"/>
  <c r="AH92" i="38"/>
  <c r="BK92" i="38"/>
  <c r="BG92" i="38"/>
  <c r="Z92" i="38"/>
  <c r="AZ92" i="38"/>
  <c r="W92" i="38"/>
  <c r="AS92" i="38"/>
  <c r="AO92" i="38"/>
  <c r="U92" i="38"/>
  <c r="AK92" i="38"/>
  <c r="AQ92" i="38"/>
  <c r="S92" i="38"/>
  <c r="BD92" i="38"/>
  <c r="O92" i="38"/>
  <c r="Q92" i="38"/>
  <c r="AX92" i="38"/>
  <c r="AB92" i="38"/>
  <c r="BI92" i="38"/>
  <c r="AV84" i="38"/>
  <c r="BO84" i="38"/>
  <c r="BB84" i="38"/>
  <c r="AB84" i="38"/>
  <c r="AQ84" i="38"/>
  <c r="AZ84" i="38"/>
  <c r="AD84" i="38"/>
  <c r="AM84" i="38"/>
  <c r="AX84" i="38"/>
  <c r="AK84" i="38"/>
  <c r="AF84" i="38"/>
  <c r="AO84" i="38"/>
  <c r="Q84" i="38"/>
  <c r="BK84" i="38"/>
  <c r="AH84" i="38"/>
  <c r="BG84" i="38"/>
  <c r="O84" i="38"/>
  <c r="Z84" i="38"/>
  <c r="BD84" i="38"/>
  <c r="AS84" i="38"/>
  <c r="BM84" i="38"/>
  <c r="BI84" i="38"/>
  <c r="W84" i="38"/>
  <c r="BO86" i="38"/>
  <c r="BU21" i="38"/>
  <c r="AZ91" i="38"/>
  <c r="W91" i="38"/>
  <c r="AK91" i="38"/>
  <c r="AX91" i="38"/>
  <c r="Z91" i="38"/>
  <c r="AB91" i="38"/>
  <c r="AM91" i="38"/>
  <c r="BI91" i="38"/>
  <c r="Q91" i="38"/>
  <c r="S91" i="38"/>
  <c r="U91" i="38"/>
  <c r="AD91" i="38"/>
  <c r="BB91" i="38"/>
  <c r="AF91" i="38"/>
  <c r="AQ91" i="38"/>
  <c r="AV91" i="38"/>
  <c r="AH91" i="38"/>
  <c r="AO91" i="38"/>
  <c r="AS91" i="38"/>
  <c r="O91" i="38"/>
  <c r="BD91" i="38"/>
  <c r="BK91" i="38"/>
  <c r="AQ83" i="38"/>
  <c r="AS83" i="38"/>
  <c r="BI83" i="38"/>
  <c r="AX83" i="38"/>
  <c r="AB83" i="38"/>
  <c r="BB83" i="38"/>
  <c r="W83" i="38"/>
  <c r="BG83" i="38"/>
  <c r="AK83" i="38"/>
  <c r="AD83" i="38"/>
  <c r="BD83" i="38"/>
  <c r="AV83" i="38"/>
  <c r="AF83" i="38"/>
  <c r="AO83" i="38"/>
  <c r="BM83" i="38"/>
  <c r="O83" i="38"/>
  <c r="Z83" i="38"/>
  <c r="AH83" i="38"/>
  <c r="AZ83" i="38"/>
  <c r="BK83" i="38"/>
  <c r="U83" i="38"/>
  <c r="AM83" i="38"/>
  <c r="AD85" i="38"/>
  <c r="AM90" i="38"/>
  <c r="BM90" i="38"/>
  <c r="AS90" i="38"/>
  <c r="AV90" i="38"/>
  <c r="O90" i="38"/>
  <c r="BO90" i="38"/>
  <c r="BG90" i="38"/>
  <c r="AZ90" i="38"/>
  <c r="BI90" i="38"/>
  <c r="Z90" i="38"/>
  <c r="AB90" i="38"/>
  <c r="BB90" i="38"/>
  <c r="W90" i="38"/>
  <c r="AD90" i="38"/>
  <c r="AO90" i="38"/>
  <c r="S90" i="38"/>
  <c r="AQ90" i="38"/>
  <c r="AF90" i="38"/>
  <c r="BD90" i="38"/>
  <c r="U90" i="38"/>
  <c r="AK90" i="38"/>
  <c r="Q90" i="38"/>
  <c r="AH90" i="38"/>
  <c r="BK90" i="38"/>
  <c r="AX90" i="38"/>
  <c r="BO82" i="38"/>
  <c r="AZ82" i="38"/>
  <c r="AM82" i="38"/>
  <c r="AO82" i="38"/>
  <c r="AK82" i="38"/>
  <c r="W82" i="38"/>
  <c r="O82" i="38"/>
  <c r="AX82" i="38"/>
  <c r="AF82" i="38"/>
  <c r="BM82" i="38"/>
  <c r="AS82" i="38"/>
  <c r="BG82" i="38"/>
  <c r="Z82" i="38"/>
  <c r="AH82" i="38"/>
  <c r="BB82" i="38"/>
  <c r="BK82" i="38"/>
  <c r="AV82" i="38"/>
  <c r="Q82" i="38"/>
  <c r="U82" i="38"/>
  <c r="AB82" i="38"/>
  <c r="AQ82" i="38"/>
  <c r="AD82" i="38"/>
  <c r="S82" i="38"/>
  <c r="BU24" i="38"/>
  <c r="BO89" i="38"/>
  <c r="BP24" i="38"/>
  <c r="BO85" i="38"/>
  <c r="W89" i="38"/>
  <c r="BB89" i="38"/>
  <c r="AH89" i="38"/>
  <c r="AS89" i="38"/>
  <c r="Z89" i="38"/>
  <c r="AB89" i="38"/>
  <c r="AO89" i="38"/>
  <c r="AD89" i="38"/>
  <c r="BK89" i="38"/>
  <c r="AZ89" i="38"/>
  <c r="U89" i="38"/>
  <c r="BI89" i="38"/>
  <c r="AF89" i="38"/>
  <c r="AQ89" i="38"/>
  <c r="AV89" i="38"/>
  <c r="AK89" i="38"/>
  <c r="BD89" i="38"/>
  <c r="AM89" i="38"/>
  <c r="Q89" i="38"/>
  <c r="BM89" i="38"/>
  <c r="BG89" i="38"/>
  <c r="AX89" i="38"/>
  <c r="O89" i="38"/>
  <c r="S89" i="38"/>
  <c r="Q88" i="38"/>
  <c r="BG88" i="38"/>
  <c r="AM88" i="38"/>
  <c r="AO88" i="38"/>
  <c r="AX87" i="38"/>
  <c r="BB87" i="38"/>
  <c r="BI87" i="38"/>
  <c r="AM87" i="38"/>
  <c r="AQ87" i="38"/>
  <c r="AS87" i="38"/>
  <c r="AZ87" i="38"/>
  <c r="O87" i="38"/>
  <c r="BD87" i="38"/>
  <c r="AD87" i="38"/>
  <c r="AO87" i="38"/>
  <c r="BK87" i="38"/>
  <c r="S87" i="38"/>
  <c r="AF87" i="38"/>
  <c r="U87" i="38"/>
  <c r="AH87" i="38"/>
  <c r="AV87" i="38"/>
  <c r="AK87" i="38"/>
  <c r="AB87" i="38"/>
  <c r="W87" i="38"/>
  <c r="Q87" i="38"/>
  <c r="Z87" i="38"/>
  <c r="BO91" i="38"/>
  <c r="BU26" i="38"/>
  <c r="AX86" i="38"/>
  <c r="S86" i="38"/>
  <c r="AV86" i="38"/>
  <c r="W86" i="38"/>
  <c r="BD86" i="38"/>
  <c r="U86" i="38"/>
  <c r="AK86" i="38"/>
  <c r="O86" i="38"/>
  <c r="AQ86" i="38"/>
  <c r="AB86" i="38"/>
  <c r="AS86" i="38"/>
  <c r="AD86" i="38"/>
  <c r="BM86" i="38"/>
  <c r="Z86" i="38"/>
  <c r="AZ86" i="38"/>
  <c r="AF86" i="38"/>
  <c r="BI86" i="38"/>
  <c r="BB86" i="38"/>
  <c r="AH86" i="38"/>
  <c r="AO86" i="38"/>
  <c r="Q86" i="38"/>
  <c r="BG86" i="38"/>
  <c r="AM86" i="38"/>
  <c r="BU22" i="38"/>
  <c r="BO87" i="38"/>
  <c r="Z85" i="38"/>
  <c r="BB85" i="38"/>
  <c r="AB85" i="38"/>
  <c r="BD85" i="38"/>
  <c r="AS85" i="38"/>
  <c r="W85" i="38"/>
  <c r="BO83" i="38"/>
  <c r="BP18" i="38"/>
  <c r="BU18" i="38"/>
  <c r="O23" i="38"/>
  <c r="U20" i="38"/>
  <c r="AK23" i="38"/>
  <c r="AQ20" i="38"/>
  <c r="AV23" i="38"/>
  <c r="BI23" i="38"/>
  <c r="S20" i="38"/>
  <c r="AH23" i="38"/>
  <c r="AH88" i="38" s="1"/>
  <c r="AO20" i="38"/>
  <c r="AX23" i="38"/>
  <c r="AX88" i="38" s="1"/>
  <c r="BK23" i="38"/>
  <c r="BK88" i="38" s="1"/>
  <c r="Q20" i="38"/>
  <c r="AF23" i="38"/>
  <c r="AF88" i="38" s="1"/>
  <c r="AM20" i="38"/>
  <c r="AZ23" i="38"/>
  <c r="AZ88" i="38" s="1"/>
  <c r="BG20" i="38"/>
  <c r="BM23" i="38"/>
  <c r="BM88" i="38" s="1"/>
  <c r="O20" i="38"/>
  <c r="AD23" i="38"/>
  <c r="AD88" i="38" s="1"/>
  <c r="AK20" i="38"/>
  <c r="AV20" i="38"/>
  <c r="BI20" i="38"/>
  <c r="W23" i="38"/>
  <c r="AB23" i="38"/>
  <c r="AH20" i="38"/>
  <c r="Z23" i="38"/>
  <c r="AS23" i="38"/>
  <c r="AX20" i="38"/>
  <c r="BB23" i="38"/>
  <c r="BD23" i="38"/>
  <c r="BK20" i="38"/>
  <c r="U23" i="38"/>
  <c r="AF20" i="38"/>
  <c r="AQ23" i="38"/>
  <c r="AQ88" i="38" s="1"/>
  <c r="AZ20" i="38"/>
  <c r="BM20" i="38"/>
  <c r="BO23" i="38"/>
  <c r="BO88" i="38" s="1"/>
  <c r="S23" i="38"/>
  <c r="AF121" i="38"/>
  <c r="BB121" i="38"/>
  <c r="S121" i="38"/>
  <c r="AH121" i="38"/>
  <c r="AO121" i="38"/>
  <c r="AM121" i="38"/>
  <c r="W121" i="38"/>
  <c r="AK121" i="38"/>
  <c r="AB121" i="38"/>
  <c r="AQ121" i="38"/>
  <c r="BI121" i="38"/>
  <c r="AS121" i="38"/>
  <c r="BK121" i="38"/>
  <c r="BD121" i="38"/>
  <c r="Q121" i="38"/>
  <c r="U121" i="38"/>
  <c r="BG121" i="38"/>
  <c r="AV121" i="38"/>
  <c r="AD121" i="38"/>
  <c r="AZ121" i="38"/>
  <c r="BB113" i="38"/>
  <c r="AB113" i="38"/>
  <c r="AZ113" i="38"/>
  <c r="AK113" i="38"/>
  <c r="O113" i="38"/>
  <c r="AD113" i="38"/>
  <c r="BK113" i="38"/>
  <c r="AO113" i="38"/>
  <c r="BG113" i="38"/>
  <c r="U113" i="38"/>
  <c r="AF113" i="38"/>
  <c r="AX113" i="38"/>
  <c r="Q113" i="38"/>
  <c r="AH113" i="38"/>
  <c r="BI113" i="38"/>
  <c r="BM113" i="38"/>
  <c r="BD113" i="38"/>
  <c r="AQ113" i="38"/>
  <c r="S113" i="38"/>
  <c r="AS113" i="38"/>
  <c r="AF105" i="38"/>
  <c r="AS105" i="38"/>
  <c r="AV105" i="38"/>
  <c r="AH105" i="38"/>
  <c r="BD105" i="38"/>
  <c r="AK105" i="38"/>
  <c r="W105" i="38"/>
  <c r="BI105" i="38"/>
  <c r="AQ105" i="38"/>
  <c r="AO105" i="38"/>
  <c r="S105" i="38"/>
  <c r="O105" i="38"/>
  <c r="AZ105" i="38"/>
  <c r="BM105" i="38"/>
  <c r="AB105" i="38"/>
  <c r="BB105" i="38"/>
  <c r="U105" i="38"/>
  <c r="AD105" i="38"/>
  <c r="AM105" i="38"/>
  <c r="BG105" i="38"/>
  <c r="Z105" i="38"/>
  <c r="BP52" i="38"/>
  <c r="BO116" i="38"/>
  <c r="BU52" i="38"/>
  <c r="BU48" i="38"/>
  <c r="BO112" i="38"/>
  <c r="BP48" i="38"/>
  <c r="BU40" i="38"/>
  <c r="BV40" i="38" s="1"/>
  <c r="BO104" i="38"/>
  <c r="BP40" i="38"/>
  <c r="AH120" i="38"/>
  <c r="BB120" i="38"/>
  <c r="AS120" i="38"/>
  <c r="AK120" i="38"/>
  <c r="BD120" i="38"/>
  <c r="AQ120" i="38"/>
  <c r="S120" i="38"/>
  <c r="BK120" i="38"/>
  <c r="BI120" i="38"/>
  <c r="Q120" i="38"/>
  <c r="AB120" i="38"/>
  <c r="AO120" i="38"/>
  <c r="W120" i="38"/>
  <c r="AD120" i="38"/>
  <c r="AZ120" i="38"/>
  <c r="AF120" i="38"/>
  <c r="BM120" i="38"/>
  <c r="AV120" i="38"/>
  <c r="U120" i="38"/>
  <c r="AD112" i="38"/>
  <c r="BK112" i="38"/>
  <c r="AF112" i="38"/>
  <c r="AZ112" i="38"/>
  <c r="AX112" i="38"/>
  <c r="AK112" i="38"/>
  <c r="AH112" i="38"/>
  <c r="AS112" i="38"/>
  <c r="BI112" i="38"/>
  <c r="AO112" i="38"/>
  <c r="BD112" i="38"/>
  <c r="BM112" i="38"/>
  <c r="S112" i="38"/>
  <c r="U112" i="38"/>
  <c r="AQ112" i="38"/>
  <c r="W112" i="38"/>
  <c r="Q112" i="38"/>
  <c r="AB112" i="38"/>
  <c r="AD104" i="38"/>
  <c r="AQ104" i="38"/>
  <c r="AF104" i="38"/>
  <c r="AS104" i="38"/>
  <c r="BI104" i="38"/>
  <c r="AH104" i="38"/>
  <c r="BD104" i="38"/>
  <c r="AO104" i="38"/>
  <c r="U104" i="38"/>
  <c r="BM104" i="38"/>
  <c r="AK104" i="38"/>
  <c r="S104" i="38"/>
  <c r="Z104" i="38"/>
  <c r="AM104" i="38"/>
  <c r="AZ104" i="38"/>
  <c r="BK104" i="38"/>
  <c r="W104" i="38"/>
  <c r="BG104" i="38"/>
  <c r="AB104" i="38"/>
  <c r="BB104" i="38"/>
  <c r="AX104" i="38"/>
  <c r="BP44" i="38"/>
  <c r="BU44" i="38"/>
  <c r="BV44" i="38" s="1"/>
  <c r="BO108" i="38"/>
  <c r="AO119" i="38"/>
  <c r="AB119" i="38"/>
  <c r="AQ119" i="38"/>
  <c r="AD119" i="38"/>
  <c r="BS119" i="38" s="1"/>
  <c r="BB119" i="38"/>
  <c r="AZ119" i="38"/>
  <c r="AF119" i="38"/>
  <c r="BD119" i="38"/>
  <c r="O119" i="38"/>
  <c r="AH119" i="38"/>
  <c r="AS119" i="38"/>
  <c r="BK119" i="38"/>
  <c r="BM119" i="38"/>
  <c r="BG119" i="38"/>
  <c r="AF111" i="38"/>
  <c r="BB111" i="38"/>
  <c r="W111" i="38"/>
  <c r="U111" i="38"/>
  <c r="AH111" i="38"/>
  <c r="AM111" i="38"/>
  <c r="S111" i="38"/>
  <c r="O111" i="38"/>
  <c r="Z111" i="38"/>
  <c r="AS111" i="38"/>
  <c r="BD111" i="38"/>
  <c r="BI111" i="38"/>
  <c r="AQ111" i="38"/>
  <c r="BG111" i="38"/>
  <c r="BM111" i="38"/>
  <c r="Q111" i="38"/>
  <c r="BK111" i="38"/>
  <c r="AB111" i="38"/>
  <c r="AO111" i="38"/>
  <c r="AV111" i="38"/>
  <c r="AD111" i="38"/>
  <c r="AZ111" i="38"/>
  <c r="AZ103" i="38"/>
  <c r="Q103" i="38"/>
  <c r="AF103" i="38"/>
  <c r="BK103" i="38"/>
  <c r="BD103" i="38"/>
  <c r="S103" i="38"/>
  <c r="AH103" i="38"/>
  <c r="AX103" i="38"/>
  <c r="AM103" i="38"/>
  <c r="AB103" i="38"/>
  <c r="BM103" i="38"/>
  <c r="AD103" i="38"/>
  <c r="BI103" i="38"/>
  <c r="U103" i="38"/>
  <c r="BB103" i="38"/>
  <c r="BU55" i="38"/>
  <c r="BO119" i="38"/>
  <c r="BU51" i="38"/>
  <c r="BO115" i="38"/>
  <c r="BU47" i="38"/>
  <c r="BV47" i="38" s="1"/>
  <c r="BO111" i="38"/>
  <c r="BP47" i="38"/>
  <c r="BO100" i="38"/>
  <c r="BM118" i="38"/>
  <c r="AK118" i="38"/>
  <c r="O118" i="38"/>
  <c r="BB118" i="38"/>
  <c r="AO118" i="38"/>
  <c r="BK118" i="38"/>
  <c r="AB118" i="38"/>
  <c r="BD118" i="38"/>
  <c r="AD118" i="38"/>
  <c r="AS118" i="38"/>
  <c r="S118" i="38"/>
  <c r="U118" i="38"/>
  <c r="AF118" i="38"/>
  <c r="AZ118" i="38"/>
  <c r="BG118" i="38"/>
  <c r="AV118" i="38"/>
  <c r="AH118" i="38"/>
  <c r="W118" i="38"/>
  <c r="AS110" i="38"/>
  <c r="AQ110" i="38"/>
  <c r="W110" i="38"/>
  <c r="S110" i="38"/>
  <c r="AV110" i="38"/>
  <c r="BM110" i="38"/>
  <c r="BI110" i="38"/>
  <c r="BB110" i="38"/>
  <c r="Q110" i="38"/>
  <c r="AH110" i="38"/>
  <c r="BD110" i="38"/>
  <c r="AB110" i="38"/>
  <c r="AX110" i="38"/>
  <c r="BK110" i="38"/>
  <c r="AD110" i="38"/>
  <c r="AO110" i="38"/>
  <c r="U110" i="38"/>
  <c r="BG110" i="38"/>
  <c r="AF110" i="38"/>
  <c r="AI110" i="38" s="1"/>
  <c r="AZ110" i="38"/>
  <c r="AM110" i="38"/>
  <c r="AD102" i="38"/>
  <c r="BM102" i="38"/>
  <c r="AF102" i="38"/>
  <c r="BB102" i="38"/>
  <c r="AH102" i="38"/>
  <c r="BD102" i="38"/>
  <c r="AV102" i="38"/>
  <c r="BG102" i="38"/>
  <c r="AS102" i="38"/>
  <c r="AO102" i="38"/>
  <c r="BK102" i="38"/>
  <c r="AK102" i="38"/>
  <c r="S102" i="38"/>
  <c r="Z102" i="38"/>
  <c r="AZ102" i="38"/>
  <c r="AB102" i="38"/>
  <c r="BR102" i="38" s="1"/>
  <c r="AX102" i="38"/>
  <c r="AQ102" i="38"/>
  <c r="BU43" i="38"/>
  <c r="BO107" i="38"/>
  <c r="BP43" i="38"/>
  <c r="BO103" i="38"/>
  <c r="BP39" i="38"/>
  <c r="BD117" i="38"/>
  <c r="AQ117" i="38"/>
  <c r="AB117" i="38"/>
  <c r="BI117" i="38"/>
  <c r="AS117" i="38"/>
  <c r="BM117" i="38"/>
  <c r="W117" i="38"/>
  <c r="U117" i="38"/>
  <c r="AD117" i="38"/>
  <c r="BB117" i="38"/>
  <c r="AF117" i="38"/>
  <c r="AZ117" i="38"/>
  <c r="AH117" i="38"/>
  <c r="AO117" i="38"/>
  <c r="S117" i="38"/>
  <c r="BK117" i="38"/>
  <c r="AX117" i="38"/>
  <c r="AK117" i="38"/>
  <c r="Z117" i="38"/>
  <c r="BD109" i="38"/>
  <c r="AQ109" i="38"/>
  <c r="AO109" i="38"/>
  <c r="AK109" i="38"/>
  <c r="AT109" i="38" s="1"/>
  <c r="AS109" i="38"/>
  <c r="S109" i="38"/>
  <c r="AB109" i="38"/>
  <c r="BB109" i="38"/>
  <c r="AD109" i="38"/>
  <c r="BO109" i="38"/>
  <c r="W109" i="38"/>
  <c r="AF109" i="38"/>
  <c r="AH109" i="38"/>
  <c r="AX109" i="38"/>
  <c r="AZ109" i="38"/>
  <c r="AH101" i="38"/>
  <c r="AS101" i="38"/>
  <c r="AV101" i="38"/>
  <c r="S101" i="38"/>
  <c r="Q101" i="38"/>
  <c r="BK101" i="38"/>
  <c r="BD101" i="38"/>
  <c r="AQ101" i="38"/>
  <c r="AB101" i="38"/>
  <c r="BM101" i="38"/>
  <c r="AK101" i="38"/>
  <c r="W101" i="38"/>
  <c r="AD101" i="38"/>
  <c r="BO101" i="38"/>
  <c r="BB101" i="38"/>
  <c r="AF101" i="38"/>
  <c r="BO118" i="38"/>
  <c r="BP54" i="38"/>
  <c r="BP50" i="38"/>
  <c r="BU50" i="38"/>
  <c r="BV50" i="38" s="1"/>
  <c r="BU46" i="38"/>
  <c r="BP46" i="38"/>
  <c r="BO99" i="38"/>
  <c r="BP35" i="38"/>
  <c r="BU35" i="38"/>
  <c r="AS116" i="38"/>
  <c r="AZ116" i="38"/>
  <c r="BI116" i="38"/>
  <c r="Q116" i="38"/>
  <c r="BB116" i="38"/>
  <c r="AO116" i="38"/>
  <c r="AB116" i="38"/>
  <c r="AD116" i="38"/>
  <c r="AM116" i="38"/>
  <c r="AF116" i="38"/>
  <c r="AX116" i="38"/>
  <c r="AH116" i="38"/>
  <c r="BD116" i="38"/>
  <c r="BM116" i="38"/>
  <c r="AV116" i="38"/>
  <c r="U116" i="38"/>
  <c r="W116" i="38"/>
  <c r="AQ116" i="38"/>
  <c r="BK116" i="38"/>
  <c r="S116" i="38"/>
  <c r="O116" i="38"/>
  <c r="BG108" i="38"/>
  <c r="AK108" i="38"/>
  <c r="Q108" i="38"/>
  <c r="W108" i="38"/>
  <c r="O108" i="38"/>
  <c r="BD108" i="38"/>
  <c r="AD108" i="38"/>
  <c r="AO108" i="38"/>
  <c r="BB108" i="38"/>
  <c r="BI108" i="38"/>
  <c r="S108" i="38"/>
  <c r="AF108" i="38"/>
  <c r="AQ108" i="38"/>
  <c r="AX108" i="38"/>
  <c r="AZ108" i="38"/>
  <c r="BM108" i="38"/>
  <c r="AV108" i="38"/>
  <c r="Z108" i="38"/>
  <c r="AH108" i="38"/>
  <c r="AS108" i="38"/>
  <c r="AB108" i="38"/>
  <c r="AX100" i="38"/>
  <c r="BG100" i="38"/>
  <c r="BB100" i="38"/>
  <c r="BK100" i="38"/>
  <c r="AB100" i="38"/>
  <c r="BD100" i="38"/>
  <c r="Q100" i="38"/>
  <c r="W100" i="38"/>
  <c r="Z100" i="38"/>
  <c r="AD100" i="38"/>
  <c r="AS100" i="38"/>
  <c r="AF100" i="38"/>
  <c r="AO100" i="38"/>
  <c r="AV100" i="38"/>
  <c r="AZ100" i="38"/>
  <c r="AQ100" i="38"/>
  <c r="AM100" i="38"/>
  <c r="S100" i="38"/>
  <c r="BO106" i="38"/>
  <c r="AH115" i="38"/>
  <c r="AB115" i="38"/>
  <c r="AX115" i="38"/>
  <c r="AQ115" i="38"/>
  <c r="Q115" i="38"/>
  <c r="AD115" i="38"/>
  <c r="AO115" i="38"/>
  <c r="AZ115" i="38"/>
  <c r="BG115" i="38"/>
  <c r="BB115" i="38"/>
  <c r="AS115" i="38"/>
  <c r="W115" i="38"/>
  <c r="AF115" i="38"/>
  <c r="BK115" i="38"/>
  <c r="BD115" i="38"/>
  <c r="S115" i="38"/>
  <c r="AH107" i="38"/>
  <c r="BM107" i="38"/>
  <c r="AS107" i="38"/>
  <c r="S107" i="38"/>
  <c r="BI107" i="38"/>
  <c r="BD107" i="38"/>
  <c r="U107" i="38"/>
  <c r="AX107" i="38"/>
  <c r="Z107" i="38"/>
  <c r="AO107" i="38"/>
  <c r="BG107" i="38"/>
  <c r="AZ107" i="38"/>
  <c r="Q107" i="38"/>
  <c r="AD107" i="38"/>
  <c r="BB107" i="38"/>
  <c r="AF107" i="38"/>
  <c r="AM107" i="38"/>
  <c r="W107" i="38"/>
  <c r="BD99" i="38"/>
  <c r="BG99" i="38"/>
  <c r="AQ99" i="38"/>
  <c r="AB99" i="38"/>
  <c r="W99" i="38"/>
  <c r="AD99" i="38"/>
  <c r="AZ99" i="38"/>
  <c r="AF99" i="38"/>
  <c r="BB99" i="38"/>
  <c r="AH99" i="38"/>
  <c r="BM99" i="38"/>
  <c r="AO99" i="38"/>
  <c r="O99" i="38"/>
  <c r="AX99" i="38"/>
  <c r="AM99" i="38"/>
  <c r="BI99" i="38"/>
  <c r="AS99" i="38"/>
  <c r="S99" i="38"/>
  <c r="Q99" i="38"/>
  <c r="BU57" i="38"/>
  <c r="BO121" i="38"/>
  <c r="BP53" i="38"/>
  <c r="BO117" i="38"/>
  <c r="BU53" i="38"/>
  <c r="AM114" i="38"/>
  <c r="BD114" i="38"/>
  <c r="BM114" i="38"/>
  <c r="BK114" i="38"/>
  <c r="BI114" i="38"/>
  <c r="AQ114" i="38"/>
  <c r="AZ114" i="38"/>
  <c r="W114" i="38"/>
  <c r="AS114" i="38"/>
  <c r="AX114" i="38"/>
  <c r="AB114" i="38"/>
  <c r="BB114" i="38"/>
  <c r="AD114" i="38"/>
  <c r="AO114" i="38"/>
  <c r="AF114" i="38"/>
  <c r="AV114" i="38"/>
  <c r="O114" i="38"/>
  <c r="AH114" i="38"/>
  <c r="U114" i="38"/>
  <c r="Q114" i="38"/>
  <c r="BG114" i="38"/>
  <c r="S114" i="38"/>
  <c r="AF106" i="38"/>
  <c r="O106" i="38"/>
  <c r="AS106" i="38"/>
  <c r="W106" i="38"/>
  <c r="AH106" i="38"/>
  <c r="AO106" i="38"/>
  <c r="BK106" i="38"/>
  <c r="Z106" i="38"/>
  <c r="BM106" i="38"/>
  <c r="AZ106" i="38"/>
  <c r="AV106" i="38"/>
  <c r="S106" i="38"/>
  <c r="AB106" i="38"/>
  <c r="AQ106" i="38"/>
  <c r="AK106" i="38"/>
  <c r="AD106" i="38"/>
  <c r="BD106" i="38"/>
  <c r="U106" i="38"/>
  <c r="BP41" i="38"/>
  <c r="BU41" i="38"/>
  <c r="BV41" i="38" s="1"/>
  <c r="BO105" i="38"/>
  <c r="AH129" i="38"/>
  <c r="W129" i="38"/>
  <c r="U129" i="38"/>
  <c r="AS129" i="38"/>
  <c r="BD129" i="38"/>
  <c r="BI129" i="38"/>
  <c r="AF129" i="38"/>
  <c r="AM129" i="38"/>
  <c r="BM129" i="38"/>
  <c r="BB129" i="38"/>
  <c r="Q129" i="38"/>
  <c r="BG129" i="38"/>
  <c r="S129" i="38"/>
  <c r="O129" i="38"/>
  <c r="BK129" i="38"/>
  <c r="Z129" i="38"/>
  <c r="AQ129" i="38"/>
  <c r="AK129" i="38"/>
  <c r="AO129" i="38"/>
  <c r="AB129" i="38"/>
  <c r="AV129" i="38"/>
  <c r="AD129" i="38"/>
  <c r="BO129" i="38"/>
  <c r="O135" i="38"/>
  <c r="W135" i="38"/>
  <c r="AQ135" i="38"/>
  <c r="AV135" i="38"/>
  <c r="U135" i="38"/>
  <c r="BB135" i="38"/>
  <c r="AH135" i="38"/>
  <c r="S135" i="38"/>
  <c r="AK135" i="38"/>
  <c r="AD135" i="38"/>
  <c r="AZ135" i="38"/>
  <c r="BI135" i="38"/>
  <c r="BM135" i="38"/>
  <c r="Z135" i="38"/>
  <c r="BD135" i="38"/>
  <c r="AS135" i="38"/>
  <c r="AX135" i="38"/>
  <c r="BK135" i="38"/>
  <c r="AF135" i="38"/>
  <c r="AO135" i="38"/>
  <c r="AB135" i="38"/>
  <c r="AM135" i="38"/>
  <c r="Q135" i="38"/>
  <c r="BU65" i="38"/>
  <c r="BO128" i="38"/>
  <c r="AX134" i="38"/>
  <c r="W134" i="38"/>
  <c r="S134" i="38"/>
  <c r="AM134" i="38"/>
  <c r="AB134" i="38"/>
  <c r="Q134" i="38"/>
  <c r="AZ134" i="38"/>
  <c r="AD134" i="38"/>
  <c r="BK134" i="38"/>
  <c r="U134" i="38"/>
  <c r="BB134" i="38"/>
  <c r="BM134" i="38"/>
  <c r="AH134" i="38"/>
  <c r="AK134" i="38"/>
  <c r="Z134" i="38"/>
  <c r="AS134" i="38"/>
  <c r="AF134" i="38"/>
  <c r="BG134" i="38"/>
  <c r="BI134" i="38"/>
  <c r="AO134" i="38"/>
  <c r="BO134" i="38"/>
  <c r="O134" i="38"/>
  <c r="AQ134" i="38"/>
  <c r="BU68" i="38"/>
  <c r="BO131" i="38"/>
  <c r="AF133" i="38"/>
  <c r="Q133" i="38"/>
  <c r="AQ133" i="38"/>
  <c r="AK133" i="38"/>
  <c r="AV133" i="38"/>
  <c r="BI133" i="38"/>
  <c r="AM133" i="38"/>
  <c r="BB133" i="38"/>
  <c r="W133" i="38"/>
  <c r="AS133" i="38"/>
  <c r="BK133" i="38"/>
  <c r="BG133" i="38"/>
  <c r="AZ133" i="38"/>
  <c r="Z133" i="38"/>
  <c r="S133" i="38"/>
  <c r="BO133" i="38"/>
  <c r="AB133" i="38"/>
  <c r="AX133" i="38"/>
  <c r="AD133" i="38"/>
  <c r="AH133" i="38"/>
  <c r="U133" i="38"/>
  <c r="O133" i="38"/>
  <c r="AO133" i="38"/>
  <c r="BM133" i="38"/>
  <c r="BD133" i="38"/>
  <c r="AH127" i="38"/>
  <c r="BI127" i="38"/>
  <c r="AX127" i="38"/>
  <c r="AV127" i="38"/>
  <c r="AQ127" i="38"/>
  <c r="U127" i="38"/>
  <c r="O127" i="38"/>
  <c r="AZ127" i="38"/>
  <c r="Q127" i="38"/>
  <c r="Z127" i="38"/>
  <c r="BK127" i="38"/>
  <c r="AB127" i="38"/>
  <c r="AO127" i="38"/>
  <c r="AK127" i="38"/>
  <c r="AF127" i="38"/>
  <c r="AM127" i="38"/>
  <c r="BD127" i="38"/>
  <c r="W127" i="38"/>
  <c r="AS127" i="38"/>
  <c r="BG127" i="38"/>
  <c r="AD127" i="38"/>
  <c r="S127" i="38"/>
  <c r="BB127" i="38"/>
  <c r="BU72" i="38"/>
  <c r="BO135" i="38"/>
  <c r="BO130" i="38"/>
  <c r="AB137" i="38"/>
  <c r="BI137" i="38"/>
  <c r="W137" i="38"/>
  <c r="BK137" i="38"/>
  <c r="AH137" i="38"/>
  <c r="AX137" i="38"/>
  <c r="BM137" i="38"/>
  <c r="AD137" i="38"/>
  <c r="BB137" i="38"/>
  <c r="U137" i="38"/>
  <c r="AQ137" i="38"/>
  <c r="AV137" i="38"/>
  <c r="Z137" i="38"/>
  <c r="AK137" i="38"/>
  <c r="AS137" i="38"/>
  <c r="S137" i="38"/>
  <c r="AM137" i="38"/>
  <c r="AF137" i="38"/>
  <c r="Q137" i="38"/>
  <c r="O137" i="38"/>
  <c r="BG137" i="38"/>
  <c r="AO137" i="38"/>
  <c r="BD137" i="38"/>
  <c r="AZ137" i="38"/>
  <c r="BO137" i="38"/>
  <c r="AH131" i="38"/>
  <c r="O131" i="38"/>
  <c r="AB131" i="38"/>
  <c r="BM131" i="38"/>
  <c r="AF131" i="38"/>
  <c r="AS131" i="38"/>
  <c r="AM131" i="38"/>
  <c r="AQ131" i="38"/>
  <c r="BD131" i="38"/>
  <c r="W131" i="38"/>
  <c r="AK131" i="38"/>
  <c r="AZ131" i="38"/>
  <c r="U131" i="38"/>
  <c r="Q131" i="38"/>
  <c r="AO131" i="38"/>
  <c r="Z131" i="38"/>
  <c r="BI131" i="38"/>
  <c r="BB131" i="38"/>
  <c r="BK131" i="38"/>
  <c r="AD130" i="38"/>
  <c r="AQ130" i="38"/>
  <c r="BD130" i="38"/>
  <c r="U130" i="38"/>
  <c r="BG130" i="38"/>
  <c r="AX130" i="38"/>
  <c r="W130" i="38"/>
  <c r="BI130" i="38"/>
  <c r="AF130" i="38"/>
  <c r="S130" i="38"/>
  <c r="AO130" i="38"/>
  <c r="BB130" i="38"/>
  <c r="AH130" i="38"/>
  <c r="O130" i="38"/>
  <c r="AM130" i="38"/>
  <c r="Z130" i="38"/>
  <c r="AS130" i="38"/>
  <c r="Q130" i="38"/>
  <c r="AK130" i="38"/>
  <c r="BK130" i="38"/>
  <c r="AB130" i="38"/>
  <c r="AV130" i="38"/>
  <c r="AZ130" i="38"/>
  <c r="BM130" i="38"/>
  <c r="BU69" i="38"/>
  <c r="BP69" i="38"/>
  <c r="BO132" i="38"/>
  <c r="BQ120" i="38"/>
  <c r="BQ147" i="38"/>
  <c r="AI143" i="38"/>
  <c r="BR143" i="38"/>
  <c r="BR144" i="38"/>
  <c r="AB147" i="38"/>
  <c r="BR147" i="38" s="1"/>
  <c r="AH145" i="38"/>
  <c r="AF145" i="38"/>
  <c r="AI145" i="38" s="1"/>
  <c r="AD144" i="38"/>
  <c r="AI144" i="38" s="1"/>
  <c r="X171" i="38"/>
  <c r="BR171" i="38"/>
  <c r="BV164" i="38"/>
  <c r="BQ173" i="38"/>
  <c r="BV169" i="38"/>
  <c r="X170" i="38"/>
  <c r="BR170" i="38"/>
  <c r="BV170" i="38" s="1"/>
  <c r="BV158" i="38"/>
  <c r="BV153" i="38"/>
  <c r="X163" i="38"/>
  <c r="BR163" i="38"/>
  <c r="BV163" i="38" s="1"/>
  <c r="BT162" i="38"/>
  <c r="BT173" i="38" s="1"/>
  <c r="X162" i="38"/>
  <c r="BS173" i="38"/>
  <c r="BU167" i="38"/>
  <c r="BU173" i="38" s="1"/>
  <c r="V173" i="38"/>
  <c r="V341" i="38" s="1"/>
  <c r="V343" i="38" s="1"/>
  <c r="BV166" i="38"/>
  <c r="BV156" i="38"/>
  <c r="BV171" i="38"/>
  <c r="BV161" i="38"/>
  <c r="BV157" i="38"/>
  <c r="N173" i="38"/>
  <c r="T167" i="38"/>
  <c r="BT167" i="38" s="1"/>
  <c r="P167" i="38"/>
  <c r="Y388" i="38"/>
  <c r="BN388" i="38"/>
  <c r="BR388" i="38"/>
  <c r="BS388" i="38"/>
  <c r="BR537" i="38"/>
  <c r="BV537" i="38" s="1"/>
  <c r="BV497" i="38"/>
  <c r="BV495" i="38"/>
  <c r="BV494" i="38"/>
  <c r="BT503" i="38"/>
  <c r="BV503" i="38" s="1"/>
  <c r="X472" i="38"/>
  <c r="AT472" i="38"/>
  <c r="BP472" i="38"/>
  <c r="BT472" i="38"/>
  <c r="BS472" i="38"/>
  <c r="BU472" i="38"/>
  <c r="BU439" i="38"/>
  <c r="BN448" i="38"/>
  <c r="BN453" i="38"/>
  <c r="BC449" i="38"/>
  <c r="BU440" i="38"/>
  <c r="AV443" i="38"/>
  <c r="BB440" i="38"/>
  <c r="BK443" i="38"/>
  <c r="BJ452" i="38" s="1"/>
  <c r="AZ440" i="38"/>
  <c r="BI443" i="38"/>
  <c r="AX440" i="38"/>
  <c r="BG443" i="38"/>
  <c r="BM440" i="38"/>
  <c r="BO443" i="38"/>
  <c r="AV440" i="38"/>
  <c r="BK440" i="38"/>
  <c r="BB443" i="38"/>
  <c r="BG440" i="38"/>
  <c r="AZ443" i="38"/>
  <c r="BM444" i="38"/>
  <c r="AX443" i="38"/>
  <c r="BQ388" i="38"/>
  <c r="BT387" i="38"/>
  <c r="BT388" i="38" s="1"/>
  <c r="BV384" i="38"/>
  <c r="AE388" i="38"/>
  <c r="BV385" i="38"/>
  <c r="BV377" i="38"/>
  <c r="BF388" i="38"/>
  <c r="BP388" i="38" s="1"/>
  <c r="AJ388" i="38"/>
  <c r="AT388" i="38" s="1"/>
  <c r="AY388" i="38"/>
  <c r="BE388" i="38" s="1"/>
  <c r="AA388" i="38"/>
  <c r="BV333" i="38"/>
  <c r="BR338" i="38"/>
  <c r="BV338" i="38" s="1"/>
  <c r="BP338" i="38"/>
  <c r="BS340" i="38"/>
  <c r="BJ340" i="38"/>
  <c r="BJ342" i="38" s="1"/>
  <c r="BS332" i="38"/>
  <c r="BV332" i="38" s="1"/>
  <c r="BP332" i="38"/>
  <c r="BV328" i="38"/>
  <c r="BT340" i="38"/>
  <c r="BV339" i="38"/>
  <c r="BV331" i="38"/>
  <c r="BU340" i="38"/>
  <c r="BV330" i="38"/>
  <c r="BR335" i="38"/>
  <c r="BV335" i="38" s="1"/>
  <c r="BP335" i="38"/>
  <c r="BH340" i="38"/>
  <c r="BV337" i="38"/>
  <c r="BQ340" i="38"/>
  <c r="BV329" i="38"/>
  <c r="BV307" i="38"/>
  <c r="BQ325" i="38"/>
  <c r="BR324" i="38"/>
  <c r="BV324" i="38" s="1"/>
  <c r="BP324" i="38"/>
  <c r="BT317" i="38"/>
  <c r="BT325" i="38" s="1"/>
  <c r="BL325" i="38"/>
  <c r="BL341" i="38" s="1"/>
  <c r="BL343" i="38" s="1"/>
  <c r="BP317" i="38"/>
  <c r="BV310" i="38"/>
  <c r="BV305" i="38"/>
  <c r="BR323" i="38"/>
  <c r="BV323" i="38" s="1"/>
  <c r="BP323" i="38"/>
  <c r="BP316" i="38"/>
  <c r="BJ325" i="38"/>
  <c r="BJ341" i="38" s="1"/>
  <c r="BS316" i="38"/>
  <c r="BV316" i="38" s="1"/>
  <c r="BF343" i="38"/>
  <c r="BV313" i="38"/>
  <c r="BP322" i="38"/>
  <c r="BS322" i="38"/>
  <c r="BV322" i="38" s="1"/>
  <c r="BV309" i="38"/>
  <c r="BV320" i="38"/>
  <c r="BV315" i="38"/>
  <c r="BP314" i="38"/>
  <c r="BH325" i="38"/>
  <c r="BR314" i="38"/>
  <c r="BV314" i="38" s="1"/>
  <c r="BV308" i="38"/>
  <c r="BU319" i="38"/>
  <c r="BV319" i="38" s="1"/>
  <c r="BN325" i="38"/>
  <c r="BN341" i="38" s="1"/>
  <c r="BN343" i="38" s="1"/>
  <c r="BV312" i="38"/>
  <c r="BP319" i="38"/>
  <c r="BP320" i="38"/>
  <c r="BE291" i="38"/>
  <c r="BR291" i="38"/>
  <c r="BV291" i="38" s="1"/>
  <c r="AW302" i="38"/>
  <c r="BV296" i="38"/>
  <c r="BU302" i="38"/>
  <c r="BR296" i="38"/>
  <c r="BE296" i="38"/>
  <c r="BV290" i="38"/>
  <c r="BE295" i="38"/>
  <c r="BS295" i="38"/>
  <c r="BV300" i="38"/>
  <c r="BV295" i="38"/>
  <c r="BE301" i="38"/>
  <c r="BA302" i="38"/>
  <c r="BA342" i="38" s="1"/>
  <c r="BT301" i="38"/>
  <c r="BT302" i="38" s="1"/>
  <c r="BE294" i="38"/>
  <c r="BR294" i="38"/>
  <c r="BV294" i="38" s="1"/>
  <c r="BQ302" i="38"/>
  <c r="BS292" i="38"/>
  <c r="BV292" i="38" s="1"/>
  <c r="BE292" i="38"/>
  <c r="AY302" i="38"/>
  <c r="AY342" i="38" s="1"/>
  <c r="BV297" i="38"/>
  <c r="BR284" i="38"/>
  <c r="BV284" i="38" s="1"/>
  <c r="BE284" i="38"/>
  <c r="BR277" i="38"/>
  <c r="BE277" i="38"/>
  <c r="AW287" i="38"/>
  <c r="BS276" i="38"/>
  <c r="BV276" i="38" s="1"/>
  <c r="BE276" i="38"/>
  <c r="BU287" i="38"/>
  <c r="BE275" i="38"/>
  <c r="BS275" i="38"/>
  <c r="BS287" i="38" s="1"/>
  <c r="AY287" i="38"/>
  <c r="AY341" i="38" s="1"/>
  <c r="AY343" i="38" s="1"/>
  <c r="BV282" i="38"/>
  <c r="BV271" i="38"/>
  <c r="BT287" i="38"/>
  <c r="BV281" i="38"/>
  <c r="BV273" i="38"/>
  <c r="BV272" i="38"/>
  <c r="BV286" i="38"/>
  <c r="BV278" i="38"/>
  <c r="BV280" i="38"/>
  <c r="BV267" i="38"/>
  <c r="BV285" i="38"/>
  <c r="BE278" i="38"/>
  <c r="BR278" i="38"/>
  <c r="BR287" i="38"/>
  <c r="BV268" i="38"/>
  <c r="BV277" i="38"/>
  <c r="BQ287" i="38"/>
  <c r="BR263" i="38"/>
  <c r="AT263" i="38"/>
  <c r="AT257" i="38"/>
  <c r="BT257" i="38"/>
  <c r="BV257" i="38" s="1"/>
  <c r="BV262" i="38"/>
  <c r="BQ264" i="38"/>
  <c r="AT256" i="38"/>
  <c r="BR256" i="38"/>
  <c r="BV256" i="38" s="1"/>
  <c r="BU264" i="38"/>
  <c r="BR261" i="38"/>
  <c r="BV261" i="38" s="1"/>
  <c r="AT261" i="38"/>
  <c r="AT260" i="38"/>
  <c r="BR260" i="38"/>
  <c r="BV260" i="38" s="1"/>
  <c r="AT254" i="38"/>
  <c r="BT254" i="38"/>
  <c r="BT264" i="38" s="1"/>
  <c r="AP264" i="38"/>
  <c r="AP342" i="38" s="1"/>
  <c r="BS264" i="38"/>
  <c r="BT259" i="38"/>
  <c r="BV259" i="38" s="1"/>
  <c r="AT259" i="38"/>
  <c r="BV258" i="38"/>
  <c r="BR252" i="38"/>
  <c r="AL264" i="38"/>
  <c r="AT252" i="38"/>
  <c r="BV263" i="38"/>
  <c r="AJ343" i="38"/>
  <c r="BT237" i="38"/>
  <c r="AP249" i="38"/>
  <c r="AP341" i="38" s="1"/>
  <c r="AP343" i="38" s="1"/>
  <c r="AT237" i="38"/>
  <c r="BV232" i="38"/>
  <c r="BV231" i="38"/>
  <c r="BU249" i="38"/>
  <c r="BV243" i="38"/>
  <c r="BR247" i="38"/>
  <c r="BV247" i="38" s="1"/>
  <c r="AT247" i="38"/>
  <c r="BR242" i="38"/>
  <c r="BV242" i="38" s="1"/>
  <c r="AT242" i="38"/>
  <c r="AT241" i="38"/>
  <c r="AL249" i="38"/>
  <c r="BR241" i="38"/>
  <c r="BV241" i="38" s="1"/>
  <c r="BV230" i="38"/>
  <c r="BQ249" i="38"/>
  <c r="BV237" i="38"/>
  <c r="BT249" i="38"/>
  <c r="AT245" i="38"/>
  <c r="BR245" i="38"/>
  <c r="BV245" i="38" s="1"/>
  <c r="AN249" i="38"/>
  <c r="AN341" i="38" s="1"/>
  <c r="AN343" i="38" s="1"/>
  <c r="BS240" i="38"/>
  <c r="BV240" i="38" s="1"/>
  <c r="AT240" i="38"/>
  <c r="BV246" i="38"/>
  <c r="BV239" i="38"/>
  <c r="BR249" i="38"/>
  <c r="BV229" i="38"/>
  <c r="BV233" i="38"/>
  <c r="BV244" i="38"/>
  <c r="BV234" i="38"/>
  <c r="BU238" i="38"/>
  <c r="BV238" i="38" s="1"/>
  <c r="AR249" i="38"/>
  <c r="AR341" i="38" s="1"/>
  <c r="AR343" i="38" s="1"/>
  <c r="AT238" i="38"/>
  <c r="BV209" i="38"/>
  <c r="BV210" i="38"/>
  <c r="BU211" i="38"/>
  <c r="BT211" i="38"/>
  <c r="BV201" i="38"/>
  <c r="BS211" i="38"/>
  <c r="BV191" i="38"/>
  <c r="BV204" i="38"/>
  <c r="BV206" i="38"/>
  <c r="AI341" i="38"/>
  <c r="BV198" i="38"/>
  <c r="BR211" i="38"/>
  <c r="BV177" i="38"/>
  <c r="BQ188" i="38"/>
  <c r="X181" i="38"/>
  <c r="BR181" i="38"/>
  <c r="BV181" i="38" s="1"/>
  <c r="BV187" i="38"/>
  <c r="X180" i="38"/>
  <c r="BR180" i="38"/>
  <c r="BV180" i="38" s="1"/>
  <c r="P188" i="38"/>
  <c r="BS179" i="38"/>
  <c r="X179" i="38"/>
  <c r="BV178" i="38"/>
  <c r="BR185" i="38"/>
  <c r="BV185" i="38" s="1"/>
  <c r="X185" i="38"/>
  <c r="BV176" i="38"/>
  <c r="BV182" i="38"/>
  <c r="X184" i="38"/>
  <c r="BR184" i="38"/>
  <c r="BV184" i="38" s="1"/>
  <c r="BS176" i="38"/>
  <c r="BS188" i="38" s="1"/>
  <c r="X176" i="38"/>
  <c r="R188" i="38"/>
  <c r="R342" i="38" s="1"/>
  <c r="R343" i="38" s="1"/>
  <c r="BV179" i="38"/>
  <c r="BT188" i="38"/>
  <c r="Y342" i="38"/>
  <c r="BV219" i="38"/>
  <c r="BV220" i="38"/>
  <c r="BV214" i="38"/>
  <c r="BA343" i="38"/>
  <c r="AI221" i="38"/>
  <c r="AA215" i="38"/>
  <c r="AA223" i="38"/>
  <c r="BQ218" i="38"/>
  <c r="BV218" i="38" s="1"/>
  <c r="AC217" i="38"/>
  <c r="BS217" i="38" s="1"/>
  <c r="BS226" i="38" s="1"/>
  <c r="BQ216" i="38"/>
  <c r="AC226" i="38"/>
  <c r="AC342" i="38" s="1"/>
  <c r="AI216" i="38"/>
  <c r="AI214" i="38"/>
  <c r="AG215" i="38"/>
  <c r="AA217" i="38"/>
  <c r="AE223" i="38"/>
  <c r="BT223" i="38" s="1"/>
  <c r="AG225" i="38"/>
  <c r="BU225" i="38" s="1"/>
  <c r="BQ224" i="38"/>
  <c r="BV224" i="38" s="1"/>
  <c r="AE225" i="38"/>
  <c r="BT225" i="38" s="1"/>
  <c r="BV225" i="38" s="1"/>
  <c r="AI219" i="38"/>
  <c r="AE215" i="38"/>
  <c r="O105" i="22"/>
  <c r="AT118" i="38" l="1"/>
  <c r="DJ100" i="39"/>
  <c r="DS100" i="39" s="1"/>
  <c r="DS36" i="39"/>
  <c r="BU73" i="38"/>
  <c r="BP67" i="38"/>
  <c r="AT100" i="38"/>
  <c r="BV35" i="38"/>
  <c r="BP55" i="38"/>
  <c r="DI28" i="39"/>
  <c r="BW148" i="39"/>
  <c r="AE148" i="39"/>
  <c r="AE149" i="39" s="1"/>
  <c r="BN28" i="39"/>
  <c r="BW93" i="39"/>
  <c r="BW149" i="39" s="1"/>
  <c r="CL98" i="39"/>
  <c r="CL135" i="39"/>
  <c r="CH148" i="39"/>
  <c r="CF148" i="39"/>
  <c r="AE93" i="39"/>
  <c r="BP56" i="38"/>
  <c r="BS19" i="38"/>
  <c r="DW102" i="39"/>
  <c r="DV88" i="39"/>
  <c r="CL102" i="39"/>
  <c r="BG111" i="39"/>
  <c r="BP47" i="39"/>
  <c r="CL47" i="39"/>
  <c r="CC111" i="39"/>
  <c r="CL111" i="39" s="1"/>
  <c r="Z130" i="39"/>
  <c r="AI130" i="39" s="1"/>
  <c r="AI67" i="39"/>
  <c r="DW96" i="39"/>
  <c r="CA108" i="39"/>
  <c r="CN86" i="39"/>
  <c r="CW86" i="39" s="1"/>
  <c r="CW21" i="39"/>
  <c r="BR100" i="39"/>
  <c r="CA100" i="39" s="1"/>
  <c r="CA36" i="39"/>
  <c r="DW36" i="39"/>
  <c r="AF100" i="39"/>
  <c r="S100" i="39"/>
  <c r="DV100" i="39" s="1"/>
  <c r="DV36" i="39"/>
  <c r="AH100" i="38"/>
  <c r="CO28" i="39"/>
  <c r="CF28" i="39"/>
  <c r="BR130" i="39"/>
  <c r="CA130" i="39" s="1"/>
  <c r="CA67" i="39"/>
  <c r="W130" i="39"/>
  <c r="DX130" i="39" s="1"/>
  <c r="DX67" i="39"/>
  <c r="DJ136" i="39"/>
  <c r="DS136" i="39" s="1"/>
  <c r="DS73" i="39"/>
  <c r="X108" i="39"/>
  <c r="DT108" i="39"/>
  <c r="AK80" i="39"/>
  <c r="AT80" i="39" s="1"/>
  <c r="AT15" i="39"/>
  <c r="O80" i="39"/>
  <c r="X80" i="39" s="1"/>
  <c r="X15" i="39"/>
  <c r="CC86" i="39"/>
  <c r="CL86" i="39" s="1"/>
  <c r="CL21" i="39"/>
  <c r="O92" i="39"/>
  <c r="X92" i="39" s="1"/>
  <c r="X27" i="39"/>
  <c r="BR92" i="39"/>
  <c r="CA92" i="39" s="1"/>
  <c r="CA27" i="39"/>
  <c r="BE80" i="38"/>
  <c r="AD131" i="38"/>
  <c r="BU36" i="38"/>
  <c r="X35" i="22"/>
  <c r="CQ665" i="39"/>
  <c r="DS110" i="39"/>
  <c r="BO123" i="39"/>
  <c r="DX123" i="39" s="1"/>
  <c r="CD75" i="39"/>
  <c r="DW135" i="39"/>
  <c r="CW82" i="39"/>
  <c r="DU102" i="39"/>
  <c r="CN111" i="39"/>
  <c r="CW111" i="39" s="1"/>
  <c r="CW47" i="39"/>
  <c r="CC117" i="39"/>
  <c r="CL117" i="39" s="1"/>
  <c r="CL53" i="39"/>
  <c r="O124" i="39"/>
  <c r="X61" i="39"/>
  <c r="U124" i="39"/>
  <c r="DW61" i="39"/>
  <c r="DJ130" i="39"/>
  <c r="DS130" i="39" s="1"/>
  <c r="DS67" i="39"/>
  <c r="CL82" i="39"/>
  <c r="CA88" i="39"/>
  <c r="DU108" i="39"/>
  <c r="DW108" i="39"/>
  <c r="DJ80" i="39"/>
  <c r="DS80" i="39" s="1"/>
  <c r="DS15" i="39"/>
  <c r="CC92" i="39"/>
  <c r="CL92" i="39" s="1"/>
  <c r="CL27" i="39"/>
  <c r="Q100" i="39"/>
  <c r="DU36" i="39"/>
  <c r="BI100" i="39"/>
  <c r="BP36" i="39"/>
  <c r="BE69" i="38"/>
  <c r="BD132" i="38"/>
  <c r="BE132" i="38" s="1"/>
  <c r="BS444" i="38"/>
  <c r="BP64" i="38"/>
  <c r="BM127" i="38"/>
  <c r="BP26" i="38"/>
  <c r="CL88" i="39"/>
  <c r="Z111" i="39"/>
  <c r="AI47" i="39"/>
  <c r="CN117" i="39"/>
  <c r="CW117" i="39" s="1"/>
  <c r="CW53" i="39"/>
  <c r="U136" i="39"/>
  <c r="DW136" i="39" s="1"/>
  <c r="DW73" i="39"/>
  <c r="DT82" i="39"/>
  <c r="X82" i="39"/>
  <c r="DU96" i="39"/>
  <c r="AI108" i="39"/>
  <c r="DX15" i="39"/>
  <c r="CE106" i="39"/>
  <c r="CL106" i="39" s="1"/>
  <c r="CL42" i="39"/>
  <c r="Z86" i="39"/>
  <c r="AI86" i="39" s="1"/>
  <c r="AI21" i="39"/>
  <c r="CN92" i="39"/>
  <c r="CW92" i="39" s="1"/>
  <c r="CW27" i="39"/>
  <c r="O106" i="39"/>
  <c r="DT42" i="39"/>
  <c r="X42" i="39"/>
  <c r="BU64" i="38"/>
  <c r="BU54" i="38"/>
  <c r="DX135" i="39"/>
  <c r="X39" i="38"/>
  <c r="X51" i="22"/>
  <c r="DM663" i="39"/>
  <c r="DV651" i="39"/>
  <c r="AK111" i="39"/>
  <c r="AT111" i="39" s="1"/>
  <c r="AT47" i="39"/>
  <c r="CC124" i="39"/>
  <c r="CL124" i="39" s="1"/>
  <c r="CL61" i="39"/>
  <c r="AM130" i="39"/>
  <c r="AT130" i="39" s="1"/>
  <c r="AT67" i="39"/>
  <c r="O136" i="39"/>
  <c r="DT73" i="39"/>
  <c r="X73" i="39"/>
  <c r="AT82" i="39"/>
  <c r="DU82" i="39"/>
  <c r="DU88" i="39"/>
  <c r="CA96" i="39"/>
  <c r="DT96" i="39"/>
  <c r="CL108" i="39"/>
  <c r="AT21" i="39"/>
  <c r="AM86" i="39"/>
  <c r="AT86" i="39" s="1"/>
  <c r="Z92" i="39"/>
  <c r="AI27" i="39"/>
  <c r="AK92" i="39"/>
  <c r="AT92" i="39" s="1"/>
  <c r="AT27" i="39"/>
  <c r="Z106" i="39"/>
  <c r="AI106" i="39" s="1"/>
  <c r="AI42" i="39"/>
  <c r="CP106" i="39"/>
  <c r="CW106" i="39" s="1"/>
  <c r="CW42" i="39"/>
  <c r="AA93" i="39"/>
  <c r="BG91" i="38"/>
  <c r="AL93" i="39"/>
  <c r="DM661" i="39"/>
  <c r="DV649" i="39"/>
  <c r="O111" i="39"/>
  <c r="X47" i="39"/>
  <c r="DT47" i="39"/>
  <c r="CN124" i="39"/>
  <c r="CW124" i="39" s="1"/>
  <c r="CW61" i="39"/>
  <c r="Q136" i="39"/>
  <c r="DU136" i="39" s="1"/>
  <c r="DU73" i="39"/>
  <c r="DS96" i="39"/>
  <c r="AH92" i="39"/>
  <c r="AI109" i="39"/>
  <c r="AK106" i="39"/>
  <c r="AT106" i="39" s="1"/>
  <c r="AT42" i="39"/>
  <c r="BR136" i="39"/>
  <c r="CA136" i="39" s="1"/>
  <c r="CA73" i="39"/>
  <c r="AZ129" i="38"/>
  <c r="AR76" i="39"/>
  <c r="CO75" i="39"/>
  <c r="CO76" i="39" s="1"/>
  <c r="BP57" i="38"/>
  <c r="BS39" i="38"/>
  <c r="BR65" i="38"/>
  <c r="X25" i="30"/>
  <c r="AE75" i="39"/>
  <c r="AG75" i="39"/>
  <c r="CX75" i="39"/>
  <c r="AI129" i="39"/>
  <c r="CW78" i="39"/>
  <c r="CW123" i="39"/>
  <c r="BR14" i="38"/>
  <c r="BP55" i="39"/>
  <c r="DX55" i="39"/>
  <c r="DY55" i="39" s="1"/>
  <c r="DS88" i="39"/>
  <c r="DX46" i="39"/>
  <c r="DY46" i="39" s="1"/>
  <c r="BP46" i="39"/>
  <c r="BR111" i="39"/>
  <c r="CA111" i="39" s="1"/>
  <c r="CA47" i="39"/>
  <c r="AD111" i="39"/>
  <c r="DV47" i="39"/>
  <c r="Q130" i="39"/>
  <c r="DU67" i="39"/>
  <c r="O130" i="39"/>
  <c r="X67" i="39"/>
  <c r="DT67" i="39"/>
  <c r="S136" i="39"/>
  <c r="DV136" i="39" s="1"/>
  <c r="DV73" i="39"/>
  <c r="AI96" i="39"/>
  <c r="AT108" i="39"/>
  <c r="CN80" i="39"/>
  <c r="CW80" i="39" s="1"/>
  <c r="CW15" i="39"/>
  <c r="DW100" i="39"/>
  <c r="S106" i="39"/>
  <c r="DV42" i="39"/>
  <c r="BR106" i="39"/>
  <c r="CA106" i="39" s="1"/>
  <c r="CA42" i="39"/>
  <c r="BU107" i="38"/>
  <c r="AQ107" i="38"/>
  <c r="AT107" i="38" s="1"/>
  <c r="X62" i="38"/>
  <c r="BU450" i="38"/>
  <c r="X19" i="30"/>
  <c r="X92" i="29"/>
  <c r="AI80" i="38"/>
  <c r="DS102" i="39"/>
  <c r="DX52" i="39"/>
  <c r="DY52" i="39" s="1"/>
  <c r="BP52" i="39"/>
  <c r="BD80" i="38"/>
  <c r="BE15" i="38"/>
  <c r="DJ111" i="39"/>
  <c r="DS111" i="39" s="1"/>
  <c r="DS47" i="39"/>
  <c r="AK124" i="39"/>
  <c r="AT124" i="39" s="1"/>
  <c r="AT61" i="39"/>
  <c r="U130" i="39"/>
  <c r="DW130" i="39" s="1"/>
  <c r="DW67" i="39"/>
  <c r="BG130" i="39"/>
  <c r="BP130" i="39" s="1"/>
  <c r="BP67" i="39"/>
  <c r="BR80" i="39"/>
  <c r="CA80" i="39" s="1"/>
  <c r="CA15" i="39"/>
  <c r="AB80" i="39"/>
  <c r="AI80" i="39" s="1"/>
  <c r="AI15" i="39"/>
  <c r="BR86" i="39"/>
  <c r="CA86" i="39" s="1"/>
  <c r="CA21" i="39"/>
  <c r="CN100" i="39"/>
  <c r="CW100" i="39" s="1"/>
  <c r="CW36" i="39"/>
  <c r="DJ106" i="39"/>
  <c r="DS106" i="39" s="1"/>
  <c r="DS42" i="39"/>
  <c r="DW124" i="39"/>
  <c r="BK99" i="38"/>
  <c r="AQ118" i="38"/>
  <c r="BP112" i="38"/>
  <c r="X45" i="22"/>
  <c r="BQ62" i="38"/>
  <c r="CQ148" i="39"/>
  <c r="CL110" i="39"/>
  <c r="AI123" i="39"/>
  <c r="CJ148" i="39"/>
  <c r="CH93" i="39"/>
  <c r="CH149" i="39" s="1"/>
  <c r="F79" i="42" s="1"/>
  <c r="X88" i="39"/>
  <c r="DT88" i="39"/>
  <c r="U111" i="39"/>
  <c r="DW47" i="39"/>
  <c r="BR124" i="39"/>
  <c r="CA124" i="39" s="1"/>
  <c r="CA61" i="39"/>
  <c r="CC136" i="39"/>
  <c r="CL136" i="39" s="1"/>
  <c r="CL73" i="39"/>
  <c r="AK136" i="39"/>
  <c r="AT136" i="39" s="1"/>
  <c r="AT73" i="39"/>
  <c r="DV108" i="39"/>
  <c r="CC80" i="39"/>
  <c r="CL80" i="39" s="1"/>
  <c r="CL15" i="39"/>
  <c r="O86" i="39"/>
  <c r="X86" i="39" s="1"/>
  <c r="X21" i="39"/>
  <c r="BR80" i="38"/>
  <c r="O100" i="39"/>
  <c r="X36" i="39"/>
  <c r="DT36" i="39"/>
  <c r="BP65" i="38"/>
  <c r="BO92" i="38"/>
  <c r="BY75" i="39"/>
  <c r="AI98" i="39"/>
  <c r="X125" i="38"/>
  <c r="X46" i="30"/>
  <c r="DV111" i="39"/>
  <c r="Q111" i="39"/>
  <c r="DU111" i="39" s="1"/>
  <c r="DU47" i="39"/>
  <c r="Z124" i="39"/>
  <c r="AI124" i="39" s="1"/>
  <c r="AI61" i="39"/>
  <c r="CC130" i="39"/>
  <c r="CL130" i="39" s="1"/>
  <c r="CL67" i="39"/>
  <c r="Z136" i="39"/>
  <c r="AI136" i="39" s="1"/>
  <c r="AI73" i="39"/>
  <c r="DW88" i="39"/>
  <c r="AT102" i="39"/>
  <c r="AK100" i="39"/>
  <c r="AT100" i="39" s="1"/>
  <c r="AT36" i="39"/>
  <c r="CC100" i="39"/>
  <c r="CL100" i="39" s="1"/>
  <c r="CL36" i="39"/>
  <c r="Z100" i="39"/>
  <c r="AI36" i="39"/>
  <c r="U106" i="39"/>
  <c r="DW106" i="39" s="1"/>
  <c r="DW42" i="39"/>
  <c r="DT102" i="39"/>
  <c r="X102" i="39"/>
  <c r="BP73" i="38"/>
  <c r="AM92" i="38"/>
  <c r="BR33" i="38"/>
  <c r="Y28" i="39"/>
  <c r="Y76" i="39" s="1"/>
  <c r="X49" i="30"/>
  <c r="BQ55" i="38"/>
  <c r="AI88" i="39"/>
  <c r="DX47" i="39"/>
  <c r="DW111" i="39"/>
  <c r="AK117" i="39"/>
  <c r="AT117" i="39" s="1"/>
  <c r="AT53" i="39"/>
  <c r="Z117" i="39"/>
  <c r="AI117" i="39" s="1"/>
  <c r="AI53" i="39"/>
  <c r="S130" i="39"/>
  <c r="DV130" i="39" s="1"/>
  <c r="DV67" i="39"/>
  <c r="CN130" i="39"/>
  <c r="CW130" i="39" s="1"/>
  <c r="CW67" i="39"/>
  <c r="CN136" i="39"/>
  <c r="CW136" i="39" s="1"/>
  <c r="CW73" i="39"/>
  <c r="CA82" i="39"/>
  <c r="AT96" i="39"/>
  <c r="AI102" i="39"/>
  <c r="W100" i="39"/>
  <c r="DX36" i="39"/>
  <c r="DV106" i="39"/>
  <c r="DU42" i="39"/>
  <c r="Q106" i="39"/>
  <c r="DU106" i="39" s="1"/>
  <c r="BG133" i="39"/>
  <c r="BP70" i="39"/>
  <c r="AM127" i="39"/>
  <c r="AT127" i="39" s="1"/>
  <c r="AT64" i="39"/>
  <c r="BN445" i="38"/>
  <c r="BU453" i="38"/>
  <c r="BO120" i="38"/>
  <c r="BM121" i="38"/>
  <c r="BS68" i="38"/>
  <c r="X52" i="22"/>
  <c r="AA75" i="39"/>
  <c r="W96" i="30"/>
  <c r="X96" i="30" s="1"/>
  <c r="DX73" i="39"/>
  <c r="BP73" i="39"/>
  <c r="AI116" i="39"/>
  <c r="CL78" i="39"/>
  <c r="CA116" i="39"/>
  <c r="CA129" i="39"/>
  <c r="X129" i="39"/>
  <c r="DT129" i="39"/>
  <c r="U133" i="39"/>
  <c r="DW70" i="39"/>
  <c r="BG103" i="39"/>
  <c r="BP39" i="39"/>
  <c r="CN120" i="39"/>
  <c r="CW120" i="39" s="1"/>
  <c r="CW56" i="39"/>
  <c r="DV83" i="39"/>
  <c r="Z83" i="39"/>
  <c r="AI18" i="39"/>
  <c r="AK89" i="39"/>
  <c r="AT89" i="39" s="1"/>
  <c r="AT24" i="39"/>
  <c r="Z97" i="39"/>
  <c r="AI33" i="39"/>
  <c r="AM114" i="39"/>
  <c r="AT50" i="39"/>
  <c r="DH657" i="39"/>
  <c r="BE62" i="38"/>
  <c r="AV125" i="38"/>
  <c r="T652" i="39"/>
  <c r="X652" i="39" s="1"/>
  <c r="T659" i="39"/>
  <c r="X647" i="39"/>
  <c r="DW647" i="39"/>
  <c r="AI72" i="38"/>
  <c r="BS72" i="38"/>
  <c r="X21" i="38"/>
  <c r="BG79" i="38"/>
  <c r="BP14" i="38"/>
  <c r="BT26" i="38"/>
  <c r="W79" i="38"/>
  <c r="BU79" i="38" s="1"/>
  <c r="BU14" i="38"/>
  <c r="O61" i="30"/>
  <c r="X61" i="30" s="1"/>
  <c r="X12" i="30"/>
  <c r="BE99" i="38"/>
  <c r="BU87" i="38"/>
  <c r="S84" i="38"/>
  <c r="BS84" i="38" s="1"/>
  <c r="X34" i="22"/>
  <c r="BR45" i="38"/>
  <c r="BW75" i="39"/>
  <c r="X50" i="30"/>
  <c r="DW110" i="39"/>
  <c r="CA135" i="39"/>
  <c r="W103" i="39"/>
  <c r="DX103" i="39" s="1"/>
  <c r="DX39" i="39"/>
  <c r="AK120" i="39"/>
  <c r="AT120" i="39" s="1"/>
  <c r="AT56" i="39"/>
  <c r="O120" i="39"/>
  <c r="X56" i="39"/>
  <c r="DT56" i="39"/>
  <c r="CN89" i="39"/>
  <c r="CW89" i="39" s="1"/>
  <c r="CW24" i="39"/>
  <c r="U89" i="39"/>
  <c r="DW89" i="39" s="1"/>
  <c r="DW24" i="39"/>
  <c r="O89" i="39"/>
  <c r="X24" i="39"/>
  <c r="DT24" i="39"/>
  <c r="S97" i="39"/>
  <c r="DV33" i="39"/>
  <c r="AQ125" i="38"/>
  <c r="AT125" i="38" s="1"/>
  <c r="BT62" i="38"/>
  <c r="BR43" i="38"/>
  <c r="AI43" i="38"/>
  <c r="BS18" i="38"/>
  <c r="AT647" i="39"/>
  <c r="AR659" i="39"/>
  <c r="AR652" i="39"/>
  <c r="AT652" i="39" s="1"/>
  <c r="X18" i="38"/>
  <c r="BR18" i="38"/>
  <c r="BV18" i="38" s="1"/>
  <c r="BG97" i="38"/>
  <c r="BP97" i="38" s="1"/>
  <c r="BP33" i="38"/>
  <c r="X34" i="29"/>
  <c r="W82" i="29"/>
  <c r="X82" i="29" s="1"/>
  <c r="X13" i="22"/>
  <c r="BU442" i="38"/>
  <c r="BE115" i="38"/>
  <c r="BI82" i="38"/>
  <c r="U84" i="38"/>
  <c r="X226" i="22"/>
  <c r="CF75" i="39"/>
  <c r="CF76" i="39" s="1"/>
  <c r="E78" i="42" s="1"/>
  <c r="BL28" i="39"/>
  <c r="DX48" i="39"/>
  <c r="AL28" i="39"/>
  <c r="AA28" i="39"/>
  <c r="CA657" i="39"/>
  <c r="AT135" i="39"/>
  <c r="Q133" i="39"/>
  <c r="DU133" i="39" s="1"/>
  <c r="DU70" i="39"/>
  <c r="W133" i="39"/>
  <c r="DX70" i="39"/>
  <c r="CC103" i="39"/>
  <c r="CL103" i="39" s="1"/>
  <c r="CL39" i="39"/>
  <c r="Z114" i="39"/>
  <c r="AI114" i="39" s="1"/>
  <c r="AI50" i="39"/>
  <c r="BG114" i="39"/>
  <c r="BP50" i="39"/>
  <c r="DW120" i="39"/>
  <c r="Z127" i="39"/>
  <c r="AI127" i="39" s="1"/>
  <c r="AI64" i="39"/>
  <c r="CC83" i="39"/>
  <c r="CL18" i="39"/>
  <c r="BR89" i="39"/>
  <c r="CA89" i="39" s="1"/>
  <c r="CA24" i="39"/>
  <c r="DJ97" i="39"/>
  <c r="DS97" i="39" s="1"/>
  <c r="DS33" i="39"/>
  <c r="AQ95" i="38"/>
  <c r="AT31" i="38"/>
  <c r="BR55" i="38"/>
  <c r="BV55" i="38" s="1"/>
  <c r="AI55" i="38"/>
  <c r="BP647" i="39"/>
  <c r="BF659" i="39"/>
  <c r="BF652" i="39"/>
  <c r="BQ659" i="39"/>
  <c r="CA647" i="39"/>
  <c r="BS49" i="38"/>
  <c r="AT49" i="38"/>
  <c r="X16" i="38"/>
  <c r="BQ16" i="38"/>
  <c r="O81" i="38"/>
  <c r="AC665" i="39"/>
  <c r="O64" i="30"/>
  <c r="X64" i="30" s="1"/>
  <c r="X15" i="30"/>
  <c r="X115" i="29"/>
  <c r="N122" i="29"/>
  <c r="X122" i="29" s="1"/>
  <c r="X69" i="22"/>
  <c r="X216" i="22"/>
  <c r="DH658" i="39"/>
  <c r="BV62" i="38"/>
  <c r="BO89" i="39"/>
  <c r="BU148" i="39"/>
  <c r="BM113" i="39"/>
  <c r="DW113" i="39" s="1"/>
  <c r="DW49" i="39"/>
  <c r="CL104" i="39"/>
  <c r="CL123" i="39"/>
  <c r="O133" i="39"/>
  <c r="DT70" i="39"/>
  <c r="X70" i="39"/>
  <c r="BR133" i="39"/>
  <c r="CA133" i="39" s="1"/>
  <c r="CA70" i="39"/>
  <c r="CN133" i="39"/>
  <c r="CW133" i="39" s="1"/>
  <c r="CW70" i="39"/>
  <c r="Q103" i="39"/>
  <c r="X39" i="39"/>
  <c r="DU39" i="39"/>
  <c r="Q114" i="39"/>
  <c r="DU50" i="39"/>
  <c r="S114" i="39"/>
  <c r="DV114" i="39" s="1"/>
  <c r="DV50" i="39"/>
  <c r="BG83" i="39"/>
  <c r="BP18" i="39"/>
  <c r="AH83" i="39"/>
  <c r="AG93" i="39" s="1"/>
  <c r="AI100" i="39"/>
  <c r="Z89" i="39"/>
  <c r="AI89" i="39" s="1"/>
  <c r="AI24" i="39"/>
  <c r="X15" i="38"/>
  <c r="BQ15" i="38"/>
  <c r="O80" i="38"/>
  <c r="BU659" i="39"/>
  <c r="DV647" i="39"/>
  <c r="BQ52" i="38"/>
  <c r="BG116" i="38"/>
  <c r="BS46" i="38"/>
  <c r="BV46" i="38" s="1"/>
  <c r="AI46" i="38"/>
  <c r="AI26" i="38"/>
  <c r="O64" i="22"/>
  <c r="X64" i="22" s="1"/>
  <c r="X15" i="22"/>
  <c r="X19" i="38"/>
  <c r="DX41" i="39"/>
  <c r="DY41" i="39" s="1"/>
  <c r="BP41" i="39"/>
  <c r="BV26" i="38"/>
  <c r="AT90" i="38"/>
  <c r="BP21" i="38"/>
  <c r="AC75" i="39"/>
  <c r="BR68" i="38"/>
  <c r="DQ28" i="39"/>
  <c r="DQ76" i="39" s="1"/>
  <c r="X44" i="29"/>
  <c r="DO663" i="39"/>
  <c r="DS663" i="39" s="1"/>
  <c r="DS651" i="39"/>
  <c r="DW651" i="39"/>
  <c r="DY651" i="39" s="1"/>
  <c r="DX42" i="39"/>
  <c r="BP42" i="39"/>
  <c r="CL90" i="39"/>
  <c r="DU104" i="39"/>
  <c r="CW110" i="39"/>
  <c r="DT135" i="39"/>
  <c r="X135" i="39"/>
  <c r="AK133" i="39"/>
  <c r="AT133" i="39" s="1"/>
  <c r="AT70" i="39"/>
  <c r="CC133" i="39"/>
  <c r="CL133" i="39" s="1"/>
  <c r="CL70" i="39"/>
  <c r="S103" i="39"/>
  <c r="DV103" i="39" s="1"/>
  <c r="DV39" i="39"/>
  <c r="AK103" i="39"/>
  <c r="AT103" i="39" s="1"/>
  <c r="AT39" i="39"/>
  <c r="DJ114" i="39"/>
  <c r="DS114" i="39" s="1"/>
  <c r="DS50" i="39"/>
  <c r="DV120" i="39"/>
  <c r="CC120" i="39"/>
  <c r="CL120" i="39" s="1"/>
  <c r="CL56" i="39"/>
  <c r="S127" i="39"/>
  <c r="DV127" i="39" s="1"/>
  <c r="DV64" i="39"/>
  <c r="W83" i="39"/>
  <c r="DX18" i="39"/>
  <c r="U83" i="39"/>
  <c r="DW83" i="39" s="1"/>
  <c r="DW18" i="39"/>
  <c r="S89" i="39"/>
  <c r="DV89" i="39" s="1"/>
  <c r="DV24" i="39"/>
  <c r="CC97" i="39"/>
  <c r="CL97" i="39" s="1"/>
  <c r="CL33" i="39"/>
  <c r="R447" i="38"/>
  <c r="X438" i="38"/>
  <c r="AT55" i="38"/>
  <c r="AM119" i="38"/>
  <c r="BR119" i="38" s="1"/>
  <c r="BS31" i="38"/>
  <c r="AI31" i="38"/>
  <c r="AD95" i="38"/>
  <c r="AM128" i="38"/>
  <c r="AT65" i="38"/>
  <c r="AI442" i="38"/>
  <c r="AA451" i="38"/>
  <c r="AI451" i="38" s="1"/>
  <c r="AE659" i="39"/>
  <c r="AI647" i="39"/>
  <c r="AE652" i="39"/>
  <c r="BS14" i="38"/>
  <c r="X14" i="38"/>
  <c r="S79" i="38"/>
  <c r="X120" i="38"/>
  <c r="AI121" i="38"/>
  <c r="BU91" i="38"/>
  <c r="BE89" i="38"/>
  <c r="BR91" i="38"/>
  <c r="X41" i="22"/>
  <c r="DM652" i="39"/>
  <c r="X44" i="22"/>
  <c r="X63" i="22"/>
  <c r="AI110" i="39"/>
  <c r="CL116" i="39"/>
  <c r="CW129" i="39"/>
  <c r="DW133" i="39"/>
  <c r="CN103" i="39"/>
  <c r="CW103" i="39" s="1"/>
  <c r="CW39" i="39"/>
  <c r="DJ103" i="39"/>
  <c r="DS103" i="39" s="1"/>
  <c r="DS39" i="39"/>
  <c r="U114" i="39"/>
  <c r="DW114" i="39" s="1"/>
  <c r="DW50" i="39"/>
  <c r="DJ120" i="39"/>
  <c r="DS120" i="39" s="1"/>
  <c r="DS56" i="39"/>
  <c r="DJ127" i="39"/>
  <c r="DS127" i="39" s="1"/>
  <c r="DS64" i="39"/>
  <c r="Q83" i="39"/>
  <c r="DU18" i="39"/>
  <c r="BR83" i="39"/>
  <c r="CA83" i="39" s="1"/>
  <c r="CA18" i="39"/>
  <c r="DJ89" i="39"/>
  <c r="DS89" i="39" s="1"/>
  <c r="DS24" i="39"/>
  <c r="BR60" i="38"/>
  <c r="BI123" i="38"/>
  <c r="BR123" i="38" s="1"/>
  <c r="BQ36" i="38"/>
  <c r="O100" i="38"/>
  <c r="X36" i="38"/>
  <c r="V659" i="39"/>
  <c r="V664" i="39" s="1"/>
  <c r="V665" i="39" s="1"/>
  <c r="V779" i="39" s="1"/>
  <c r="V652" i="39"/>
  <c r="CB659" i="39"/>
  <c r="CL659" i="39" s="1"/>
  <c r="CL647" i="39"/>
  <c r="AT43" i="38"/>
  <c r="BQ43" i="38"/>
  <c r="AK107" i="38"/>
  <c r="BS52" i="38"/>
  <c r="X52" i="38"/>
  <c r="BS33" i="38"/>
  <c r="BV33" i="38" s="1"/>
  <c r="AD97" i="38"/>
  <c r="BS97" i="38" s="1"/>
  <c r="AY451" i="38"/>
  <c r="BE442" i="38"/>
  <c r="BS442" i="38"/>
  <c r="BU33" i="38"/>
  <c r="AS97" i="38"/>
  <c r="BU97" i="38" s="1"/>
  <c r="AT27" i="38"/>
  <c r="AT81" i="38"/>
  <c r="BT15" i="38"/>
  <c r="BS81" i="38"/>
  <c r="BO102" i="38"/>
  <c r="BQ111" i="38"/>
  <c r="BV52" i="38"/>
  <c r="BU83" i="38"/>
  <c r="DO93" i="39"/>
  <c r="CA655" i="39"/>
  <c r="AI90" i="39"/>
  <c r="AI104" i="39"/>
  <c r="CW135" i="39"/>
  <c r="O114" i="39"/>
  <c r="X50" i="39"/>
  <c r="DT50" i="39"/>
  <c r="BR114" i="39"/>
  <c r="CA114" i="39" s="1"/>
  <c r="CA50" i="39"/>
  <c r="BG120" i="39"/>
  <c r="BP120" i="39" s="1"/>
  <c r="BP56" i="39"/>
  <c r="CP127" i="39"/>
  <c r="CW64" i="39"/>
  <c r="O83" i="39"/>
  <c r="X18" i="39"/>
  <c r="DT18" i="39"/>
  <c r="S83" i="39"/>
  <c r="DV18" i="39"/>
  <c r="AY450" i="38"/>
  <c r="BE441" i="38"/>
  <c r="BS21" i="38"/>
  <c r="AG652" i="39"/>
  <c r="AG665" i="39" s="1"/>
  <c r="AG779" i="39" s="1"/>
  <c r="AG659" i="39"/>
  <c r="AG664" i="39" s="1"/>
  <c r="CX659" i="39"/>
  <c r="DH659" i="39" s="1"/>
  <c r="DH647" i="39"/>
  <c r="CM659" i="39"/>
  <c r="CW659" i="39" s="1"/>
  <c r="CW647" i="39"/>
  <c r="AI54" i="38"/>
  <c r="Z118" i="38"/>
  <c r="BQ49" i="38"/>
  <c r="X49" i="38"/>
  <c r="AT442" i="38"/>
  <c r="AR451" i="38"/>
  <c r="AT451" i="38" s="1"/>
  <c r="X450" i="38"/>
  <c r="AJ447" i="38"/>
  <c r="AT447" i="38" s="1"/>
  <c r="AT438" i="38"/>
  <c r="BP38" i="38"/>
  <c r="AL75" i="39"/>
  <c r="BT42" i="38"/>
  <c r="CJ75" i="39"/>
  <c r="CJ76" i="39" s="1"/>
  <c r="G78" i="42" s="1"/>
  <c r="CD28" i="39"/>
  <c r="DX65" i="39"/>
  <c r="DY65" i="39" s="1"/>
  <c r="BP65" i="39"/>
  <c r="DT104" i="39"/>
  <c r="X104" i="39"/>
  <c r="DT110" i="39"/>
  <c r="X110" i="39"/>
  <c r="Z103" i="39"/>
  <c r="AI39" i="39"/>
  <c r="DT39" i="39"/>
  <c r="U103" i="39"/>
  <c r="DW103" i="39" s="1"/>
  <c r="DW39" i="39"/>
  <c r="U120" i="39"/>
  <c r="DW56" i="39"/>
  <c r="CC127" i="39"/>
  <c r="CL127" i="39" s="1"/>
  <c r="CL64" i="39"/>
  <c r="BG127" i="39"/>
  <c r="BP64" i="39"/>
  <c r="AK83" i="39"/>
  <c r="AT18" i="39"/>
  <c r="DJ83" i="39"/>
  <c r="DS83" i="39" s="1"/>
  <c r="DS18" i="39"/>
  <c r="W89" i="39"/>
  <c r="DX24" i="39"/>
  <c r="AU659" i="39"/>
  <c r="BE647" i="39"/>
  <c r="AU652" i="39"/>
  <c r="BE652" i="39" s="1"/>
  <c r="DT647" i="39"/>
  <c r="BE52" i="38"/>
  <c r="AI21" i="38"/>
  <c r="BQ21" i="38"/>
  <c r="AH81" i="38"/>
  <c r="AI81" i="38" s="1"/>
  <c r="BU16" i="38"/>
  <c r="X97" i="30"/>
  <c r="AK97" i="38"/>
  <c r="AT33" i="38"/>
  <c r="BF451" i="38"/>
  <c r="BQ451" i="38" s="1"/>
  <c r="BQ442" i="38"/>
  <c r="BQ14" i="38"/>
  <c r="U79" i="38"/>
  <c r="BT79" i="38" s="1"/>
  <c r="BT14" i="38"/>
  <c r="AO103" i="38"/>
  <c r="AT103" i="38" s="1"/>
  <c r="CS665" i="39"/>
  <c r="BR71" i="38"/>
  <c r="DV110" i="39"/>
  <c r="DQ75" i="39"/>
  <c r="N28" i="39"/>
  <c r="DS655" i="39"/>
  <c r="CH75" i="39"/>
  <c r="BP51" i="39"/>
  <c r="DX51" i="39"/>
  <c r="DY51" i="39" s="1"/>
  <c r="CW657" i="39"/>
  <c r="AI84" i="39"/>
  <c r="S133" i="39"/>
  <c r="DV133" i="39" s="1"/>
  <c r="DV70" i="39"/>
  <c r="BR103" i="39"/>
  <c r="CA103" i="39" s="1"/>
  <c r="CA39" i="39"/>
  <c r="CC114" i="39"/>
  <c r="CL114" i="39" s="1"/>
  <c r="CL50" i="39"/>
  <c r="BR120" i="39"/>
  <c r="CA120" i="39" s="1"/>
  <c r="CA56" i="39"/>
  <c r="AD120" i="39"/>
  <c r="AC148" i="39" s="1"/>
  <c r="DV56" i="39"/>
  <c r="Q127" i="39"/>
  <c r="DU64" i="39"/>
  <c r="W127" i="39"/>
  <c r="DX127" i="39" s="1"/>
  <c r="DX64" i="39"/>
  <c r="AK97" i="39"/>
  <c r="AT33" i="39"/>
  <c r="U97" i="39"/>
  <c r="DW97" i="39" s="1"/>
  <c r="DW33" i="39"/>
  <c r="CL657" i="39"/>
  <c r="BI125" i="38"/>
  <c r="BP125" i="38" s="1"/>
  <c r="BR62" i="38"/>
  <c r="AT19" i="38"/>
  <c r="BQ19" i="38"/>
  <c r="BH659" i="39"/>
  <c r="BH664" i="39" s="1"/>
  <c r="BH665" i="39" s="1"/>
  <c r="BH779" i="39" s="1"/>
  <c r="BH652" i="39"/>
  <c r="V447" i="38"/>
  <c r="BU438" i="38"/>
  <c r="V445" i="38"/>
  <c r="BT33" i="38"/>
  <c r="BA451" i="38"/>
  <c r="BT451" i="38" s="1"/>
  <c r="BT442" i="38"/>
  <c r="AI15" i="38"/>
  <c r="AT62" i="38"/>
  <c r="BE79" i="38"/>
  <c r="Q120" i="39"/>
  <c r="DU120" i="39" s="1"/>
  <c r="DU56" i="39"/>
  <c r="O97" i="39"/>
  <c r="DT97" i="39" s="1"/>
  <c r="X33" i="39"/>
  <c r="DT33" i="39"/>
  <c r="BT31" i="38"/>
  <c r="AF95" i="38"/>
  <c r="AV97" i="38"/>
  <c r="BE97" i="38" s="1"/>
  <c r="BE33" i="38"/>
  <c r="BR125" i="38"/>
  <c r="BU56" i="38"/>
  <c r="BV56" i="38" s="1"/>
  <c r="AE28" i="39"/>
  <c r="BO105" i="39"/>
  <c r="BP133" i="39"/>
  <c r="BY149" i="39"/>
  <c r="G19" i="42" s="1"/>
  <c r="X126" i="29"/>
  <c r="CS148" i="39"/>
  <c r="R75" i="39"/>
  <c r="CA110" i="39"/>
  <c r="CL129" i="39"/>
  <c r="DJ133" i="39"/>
  <c r="DS133" i="39" s="1"/>
  <c r="DS70" i="39"/>
  <c r="W114" i="39"/>
  <c r="DX50" i="39"/>
  <c r="W120" i="39"/>
  <c r="DX120" i="39" s="1"/>
  <c r="DX56" i="39"/>
  <c r="Z120" i="39"/>
  <c r="AI120" i="39" s="1"/>
  <c r="AI56" i="39"/>
  <c r="O127" i="39"/>
  <c r="X64" i="39"/>
  <c r="DT64" i="39"/>
  <c r="U127" i="39"/>
  <c r="DW127" i="39" s="1"/>
  <c r="DW64" i="39"/>
  <c r="CN83" i="39"/>
  <c r="CW18" i="39"/>
  <c r="Q89" i="39"/>
  <c r="DU89" i="39" s="1"/>
  <c r="DU24" i="39"/>
  <c r="CN97" i="39"/>
  <c r="CW97" i="39" s="1"/>
  <c r="CW33" i="39"/>
  <c r="BR97" i="39"/>
  <c r="CA97" i="39" s="1"/>
  <c r="CA33" i="39"/>
  <c r="BE72" i="38"/>
  <c r="BR72" i="38"/>
  <c r="BV72" i="38" s="1"/>
  <c r="AT22" i="38"/>
  <c r="BR22" i="38"/>
  <c r="X440" i="38"/>
  <c r="P449" i="38"/>
  <c r="X449" i="38" s="1"/>
  <c r="AI13" i="38"/>
  <c r="AD78" i="38"/>
  <c r="AI78" i="38" s="1"/>
  <c r="Z97" i="38"/>
  <c r="BQ97" i="38" s="1"/>
  <c r="AI33" i="38"/>
  <c r="BQ33" i="38"/>
  <c r="BU444" i="38"/>
  <c r="S131" i="38"/>
  <c r="BE101" i="38"/>
  <c r="BE117" i="38"/>
  <c r="DM75" i="39"/>
  <c r="BP62" i="39"/>
  <c r="DX62" i="39"/>
  <c r="DY62" i="39" s="1"/>
  <c r="DX68" i="39"/>
  <c r="DY68" i="39" s="1"/>
  <c r="BP68" i="39"/>
  <c r="CA104" i="39"/>
  <c r="X116" i="39"/>
  <c r="DT116" i="39"/>
  <c r="Z133" i="39"/>
  <c r="AI133" i="39" s="1"/>
  <c r="AI70" i="39"/>
  <c r="BR127" i="39"/>
  <c r="CA127" i="39" s="1"/>
  <c r="CA64" i="39"/>
  <c r="CC89" i="39"/>
  <c r="CL89" i="39" s="1"/>
  <c r="CL24" i="39"/>
  <c r="BG89" i="39"/>
  <c r="BP24" i="39"/>
  <c r="Q97" i="39"/>
  <c r="DU33" i="39"/>
  <c r="CN114" i="39"/>
  <c r="CW114" i="39" s="1"/>
  <c r="CW50" i="39"/>
  <c r="BU81" i="38"/>
  <c r="AI441" i="38"/>
  <c r="AA450" i="38"/>
  <c r="AI450" i="38" s="1"/>
  <c r="AI25" i="38"/>
  <c r="BR25" i="38"/>
  <c r="BT16" i="38"/>
  <c r="BM81" i="38"/>
  <c r="BT81" i="38" s="1"/>
  <c r="BE24" i="38"/>
  <c r="BR24" i="38"/>
  <c r="BV24" i="38" s="1"/>
  <c r="AT21" i="38"/>
  <c r="AD79" i="38"/>
  <c r="AI79" i="38" s="1"/>
  <c r="AI14" i="38"/>
  <c r="BE450" i="38"/>
  <c r="AI438" i="38"/>
  <c r="BO113" i="38"/>
  <c r="BU113" i="38" s="1"/>
  <c r="BP36" i="38"/>
  <c r="X217" i="22"/>
  <c r="BT51" i="38"/>
  <c r="DO660" i="39"/>
  <c r="DW648" i="39"/>
  <c r="BK104" i="39"/>
  <c r="BP40" i="39"/>
  <c r="DV40" i="39"/>
  <c r="BJ28" i="39"/>
  <c r="BK80" i="39"/>
  <c r="DV15" i="39"/>
  <c r="DW95" i="39"/>
  <c r="BI124" i="39"/>
  <c r="DU124" i="39" s="1"/>
  <c r="DU61" i="39"/>
  <c r="DX91" i="39"/>
  <c r="BP91" i="39"/>
  <c r="BG80" i="39"/>
  <c r="BP15" i="39"/>
  <c r="DT15" i="39"/>
  <c r="BR98" i="39"/>
  <c r="BQ75" i="39"/>
  <c r="CA34" i="39"/>
  <c r="DM28" i="39"/>
  <c r="DN78" i="39"/>
  <c r="BR84" i="39"/>
  <c r="CA84" i="39" s="1"/>
  <c r="CA19" i="39"/>
  <c r="Q90" i="39"/>
  <c r="DU25" i="39"/>
  <c r="AI78" i="39"/>
  <c r="DO75" i="39"/>
  <c r="DO76" i="39" s="1"/>
  <c r="DP117" i="39"/>
  <c r="CA146" i="39"/>
  <c r="Q137" i="39"/>
  <c r="DU137" i="39" s="1"/>
  <c r="DU74" i="39"/>
  <c r="CN107" i="39"/>
  <c r="CW43" i="39"/>
  <c r="CL140" i="39"/>
  <c r="CM658" i="39"/>
  <c r="CW658" i="39" s="1"/>
  <c r="CW646" i="39"/>
  <c r="W132" i="39"/>
  <c r="DX132" i="39" s="1"/>
  <c r="DX69" i="39"/>
  <c r="BF75" i="39"/>
  <c r="BG132" i="39"/>
  <c r="BP132" i="39" s="1"/>
  <c r="BP69" i="39"/>
  <c r="BO109" i="39"/>
  <c r="BP45" i="39"/>
  <c r="DX45" i="39"/>
  <c r="DY45" i="39" s="1"/>
  <c r="DX102" i="39"/>
  <c r="DY102" i="39" s="1"/>
  <c r="BP102" i="39"/>
  <c r="DJ90" i="39"/>
  <c r="DS90" i="39" s="1"/>
  <c r="DS25" i="39"/>
  <c r="BC445" i="38"/>
  <c r="BC455" i="38" s="1"/>
  <c r="BC539" i="38" s="1"/>
  <c r="BP439" i="38"/>
  <c r="BU117" i="38"/>
  <c r="AI115" i="38"/>
  <c r="BP108" i="38"/>
  <c r="BT101" i="38"/>
  <c r="AI103" i="38"/>
  <c r="BO134" i="39"/>
  <c r="DX71" i="39"/>
  <c r="DY71" i="39" s="1"/>
  <c r="BP71" i="39"/>
  <c r="DX87" i="39"/>
  <c r="BP87" i="39"/>
  <c r="DU110" i="39"/>
  <c r="DY110" i="39" s="1"/>
  <c r="BP110" i="39"/>
  <c r="BP115" i="39"/>
  <c r="DX115" i="39"/>
  <c r="DY115" i="39" s="1"/>
  <c r="BK118" i="39"/>
  <c r="DV118" i="39" s="1"/>
  <c r="DV54" i="39"/>
  <c r="DS135" i="39"/>
  <c r="BP128" i="39"/>
  <c r="DX128" i="39"/>
  <c r="DY128" i="39" s="1"/>
  <c r="BG118" i="39"/>
  <c r="BP54" i="39"/>
  <c r="DT54" i="39"/>
  <c r="BG98" i="39"/>
  <c r="BP34" i="39"/>
  <c r="O78" i="39"/>
  <c r="X13" i="39"/>
  <c r="DT13" i="39"/>
  <c r="BK117" i="39"/>
  <c r="DV53" i="39"/>
  <c r="AP75" i="39"/>
  <c r="AP76" i="39" s="1"/>
  <c r="S112" i="39"/>
  <c r="DV48" i="39"/>
  <c r="DS146" i="39"/>
  <c r="DT91" i="39"/>
  <c r="X91" i="39"/>
  <c r="CQ75" i="39"/>
  <c r="CQ76" i="39" s="1"/>
  <c r="BF450" i="38"/>
  <c r="BQ450" i="38" s="1"/>
  <c r="BQ441" i="38"/>
  <c r="BJ447" i="38"/>
  <c r="BS438" i="38"/>
  <c r="AK107" i="39"/>
  <c r="AT43" i="39"/>
  <c r="Q107" i="39"/>
  <c r="DU43" i="39"/>
  <c r="AI140" i="39"/>
  <c r="DU140" i="39"/>
  <c r="BQ438" i="38"/>
  <c r="BF447" i="38"/>
  <c r="BQ447" i="38" s="1"/>
  <c r="CE132" i="39"/>
  <c r="CL132" i="39" s="1"/>
  <c r="CL69" i="39"/>
  <c r="O132" i="39"/>
  <c r="X69" i="39"/>
  <c r="DT69" i="39"/>
  <c r="BK92" i="39"/>
  <c r="DV92" i="39" s="1"/>
  <c r="DV27" i="39"/>
  <c r="BP68" i="38"/>
  <c r="BM115" i="38"/>
  <c r="BP115" i="38" s="1"/>
  <c r="BP86" i="38"/>
  <c r="BM86" i="39"/>
  <c r="DW86" i="39" s="1"/>
  <c r="DW21" i="39"/>
  <c r="BP119" i="39"/>
  <c r="DX119" i="39"/>
  <c r="DY119" i="39" s="1"/>
  <c r="BP135" i="39"/>
  <c r="DU135" i="39"/>
  <c r="BP100" i="39"/>
  <c r="DX100" i="39"/>
  <c r="BG86" i="39"/>
  <c r="BP21" i="39"/>
  <c r="DT21" i="39"/>
  <c r="DX114" i="39"/>
  <c r="BP114" i="39"/>
  <c r="BK99" i="39"/>
  <c r="DV35" i="39"/>
  <c r="DR86" i="39"/>
  <c r="DS21" i="39"/>
  <c r="DX21" i="39"/>
  <c r="BS148" i="39"/>
  <c r="BT78" i="39"/>
  <c r="CA13" i="39"/>
  <c r="Q84" i="39"/>
  <c r="DU84" i="39" s="1"/>
  <c r="DU19" i="39"/>
  <c r="BI90" i="39"/>
  <c r="BP25" i="39"/>
  <c r="O112" i="39"/>
  <c r="X48" i="39"/>
  <c r="DT48" i="39"/>
  <c r="DV137" i="39"/>
  <c r="BU60" i="38"/>
  <c r="BO123" i="38"/>
  <c r="BU123" i="38" s="1"/>
  <c r="BO80" i="38"/>
  <c r="BU80" i="38" s="1"/>
  <c r="BU15" i="38"/>
  <c r="DJ107" i="39"/>
  <c r="DS107" i="39" s="1"/>
  <c r="DS43" i="39"/>
  <c r="BY658" i="39"/>
  <c r="BY664" i="39" s="1"/>
  <c r="DX646" i="39"/>
  <c r="BR132" i="39"/>
  <c r="CA132" i="39" s="1"/>
  <c r="CA69" i="39"/>
  <c r="CD76" i="39"/>
  <c r="D78" i="42" s="1"/>
  <c r="DU91" i="39"/>
  <c r="BK129" i="39"/>
  <c r="BP66" i="39"/>
  <c r="DV66" i="39"/>
  <c r="BP103" i="39"/>
  <c r="BR442" i="38"/>
  <c r="BH451" i="38"/>
  <c r="BR451" i="38" s="1"/>
  <c r="BC454" i="38"/>
  <c r="AT106" i="38"/>
  <c r="BI100" i="38"/>
  <c r="BN75" i="39"/>
  <c r="BA150" i="39"/>
  <c r="BA615" i="39" s="1"/>
  <c r="BU39" i="38"/>
  <c r="BU45" i="38"/>
  <c r="X26" i="22"/>
  <c r="BT66" i="38"/>
  <c r="BH28" i="39"/>
  <c r="BI80" i="39"/>
  <c r="DU15" i="39"/>
  <c r="DR104" i="39"/>
  <c r="DS40" i="39"/>
  <c r="DX40" i="39"/>
  <c r="DX106" i="39"/>
  <c r="BP106" i="39"/>
  <c r="DR92" i="39"/>
  <c r="DS27" i="39"/>
  <c r="DX27" i="39"/>
  <c r="BK124" i="39"/>
  <c r="DV124" i="39" s="1"/>
  <c r="DV61" i="39"/>
  <c r="Q98" i="39"/>
  <c r="DU34" i="39"/>
  <c r="BM78" i="39"/>
  <c r="DW13" i="39"/>
  <c r="DJ84" i="39"/>
  <c r="DS84" i="39" s="1"/>
  <c r="DS19" i="39"/>
  <c r="S90" i="39"/>
  <c r="DV25" i="39"/>
  <c r="BW28" i="39"/>
  <c r="BW76" i="39" s="1"/>
  <c r="F18" i="42" s="1"/>
  <c r="S123" i="39"/>
  <c r="DV123" i="39" s="1"/>
  <c r="DV60" i="39"/>
  <c r="X53" i="39"/>
  <c r="Q117" i="39"/>
  <c r="DU53" i="39"/>
  <c r="DX112" i="39"/>
  <c r="BR112" i="39"/>
  <c r="CA112" i="39" s="1"/>
  <c r="CA48" i="39"/>
  <c r="CA78" i="39"/>
  <c r="CB652" i="39"/>
  <c r="CL646" i="39"/>
  <c r="CY132" i="39"/>
  <c r="DH132" i="39" s="1"/>
  <c r="DH69" i="39"/>
  <c r="O90" i="22"/>
  <c r="X90" i="22" s="1"/>
  <c r="X222" i="22"/>
  <c r="BH75" i="39"/>
  <c r="BI92" i="39"/>
  <c r="DU92" i="39" s="1"/>
  <c r="DU27" i="39"/>
  <c r="DR129" i="39"/>
  <c r="DX129" i="39" s="1"/>
  <c r="DS66" i="39"/>
  <c r="DX66" i="39"/>
  <c r="DR118" i="39"/>
  <c r="DS54" i="39"/>
  <c r="DX54" i="39"/>
  <c r="BU75" i="39"/>
  <c r="BP127" i="39"/>
  <c r="DJ98" i="39"/>
  <c r="DI75" i="39"/>
  <c r="DS34" i="39"/>
  <c r="BG78" i="39"/>
  <c r="BP13" i="39"/>
  <c r="O90" i="39"/>
  <c r="X25" i="39"/>
  <c r="DT25" i="39"/>
  <c r="O123" i="39"/>
  <c r="DT60" i="39"/>
  <c r="X60" i="39"/>
  <c r="DJ117" i="39"/>
  <c r="DS53" i="39"/>
  <c r="U112" i="39"/>
  <c r="DW112" i="39" s="1"/>
  <c r="DW48" i="39"/>
  <c r="DV146" i="39"/>
  <c r="BS75" i="39"/>
  <c r="X57" i="29"/>
  <c r="AB107" i="39"/>
  <c r="AI43" i="39"/>
  <c r="DT140" i="39"/>
  <c r="X140" i="39"/>
  <c r="W93" i="30"/>
  <c r="X93" i="30" s="1"/>
  <c r="X45" i="30"/>
  <c r="CN132" i="39"/>
  <c r="CW132" i="39" s="1"/>
  <c r="CW69" i="39"/>
  <c r="BJ75" i="39"/>
  <c r="BK132" i="39"/>
  <c r="BP72" i="38"/>
  <c r="BU102" i="38"/>
  <c r="V27" i="22"/>
  <c r="V58" i="22"/>
  <c r="X224" i="22"/>
  <c r="AI75" i="39"/>
  <c r="CS149" i="39"/>
  <c r="F139" i="42" s="1"/>
  <c r="BS54" i="38"/>
  <c r="DX116" i="39"/>
  <c r="DK660" i="39"/>
  <c r="DU648" i="39"/>
  <c r="BO97" i="39"/>
  <c r="DX33" i="39"/>
  <c r="BP33" i="39"/>
  <c r="DR99" i="39"/>
  <c r="DS99" i="39" s="1"/>
  <c r="DX35" i="39"/>
  <c r="DS35" i="39"/>
  <c r="DL98" i="39"/>
  <c r="DK148" i="39" s="1"/>
  <c r="DK75" i="39"/>
  <c r="BT90" i="39"/>
  <c r="CA25" i="39"/>
  <c r="BR123" i="39"/>
  <c r="CA123" i="39" s="1"/>
  <c r="CA60" i="39"/>
  <c r="BG112" i="39"/>
  <c r="BP112" i="39" s="1"/>
  <c r="BP48" i="39"/>
  <c r="DW146" i="39"/>
  <c r="CS75" i="39"/>
  <c r="CS76" i="39" s="1"/>
  <c r="S137" i="39"/>
  <c r="DV74" i="39"/>
  <c r="BY76" i="39"/>
  <c r="X52" i="29"/>
  <c r="U107" i="39"/>
  <c r="DW107" i="39" s="1"/>
  <c r="DW43" i="39"/>
  <c r="AT140" i="39"/>
  <c r="CA140" i="39"/>
  <c r="DX108" i="39"/>
  <c r="DY108" i="39" s="1"/>
  <c r="BE111" i="38"/>
  <c r="BU120" i="38"/>
  <c r="X212" i="22"/>
  <c r="DU116" i="39"/>
  <c r="DS116" i="39"/>
  <c r="DX125" i="39"/>
  <c r="DY125" i="39" s="1"/>
  <c r="BP125" i="39"/>
  <c r="DS642" i="39"/>
  <c r="DT642" i="39"/>
  <c r="DY642" i="39" s="1"/>
  <c r="BO121" i="39"/>
  <c r="BP57" i="39"/>
  <c r="DX57" i="39"/>
  <c r="DY57" i="39" s="1"/>
  <c r="BI86" i="39"/>
  <c r="DU86" i="39" s="1"/>
  <c r="DU21" i="39"/>
  <c r="DR124" i="39"/>
  <c r="DS61" i="39"/>
  <c r="DX61" i="39"/>
  <c r="DM148" i="39"/>
  <c r="BS28" i="39"/>
  <c r="BS76" i="39" s="1"/>
  <c r="D18" i="42" s="1"/>
  <c r="BM90" i="39"/>
  <c r="DW90" i="39" s="1"/>
  <c r="DW25" i="39"/>
  <c r="U123" i="39"/>
  <c r="DW123" i="39" s="1"/>
  <c r="DW60" i="39"/>
  <c r="DV117" i="39"/>
  <c r="Q112" i="39"/>
  <c r="DU112" i="39" s="1"/>
  <c r="DU48" i="39"/>
  <c r="O137" i="39"/>
  <c r="DT74" i="39"/>
  <c r="X74" i="39"/>
  <c r="X96" i="39"/>
  <c r="CF93" i="39"/>
  <c r="CF149" i="39" s="1"/>
  <c r="CL87" i="39"/>
  <c r="DV87" i="39"/>
  <c r="DY87" i="39" s="1"/>
  <c r="X34" i="30"/>
  <c r="W82" i="30"/>
  <c r="X82" i="30" s="1"/>
  <c r="W107" i="39"/>
  <c r="DX43" i="39"/>
  <c r="BG107" i="39"/>
  <c r="BP107" i="39" s="1"/>
  <c r="BP43" i="39"/>
  <c r="DS140" i="39"/>
  <c r="BS658" i="39"/>
  <c r="BS664" i="39" s="1"/>
  <c r="BS665" i="39" s="1"/>
  <c r="DU646" i="39"/>
  <c r="AK132" i="39"/>
  <c r="AT69" i="39"/>
  <c r="Q132" i="39"/>
  <c r="DU69" i="39"/>
  <c r="O94" i="29"/>
  <c r="X94" i="29" s="1"/>
  <c r="X46" i="29"/>
  <c r="BG113" i="39"/>
  <c r="BP49" i="39"/>
  <c r="DT49" i="39"/>
  <c r="R28" i="39"/>
  <c r="S78" i="39"/>
  <c r="DV13" i="39"/>
  <c r="S132" i="39"/>
  <c r="DV132" i="39" s="1"/>
  <c r="DV69" i="39"/>
  <c r="BE104" i="38"/>
  <c r="BT104" i="38"/>
  <c r="X70" i="22"/>
  <c r="CL658" i="39"/>
  <c r="CJ652" i="39"/>
  <c r="CJ665" i="39" s="1"/>
  <c r="BT37" i="38"/>
  <c r="X103" i="29"/>
  <c r="BS57" i="38"/>
  <c r="DU129" i="39"/>
  <c r="DO661" i="39"/>
  <c r="DS661" i="39" s="1"/>
  <c r="DS649" i="39"/>
  <c r="DW649" i="39"/>
  <c r="DY649" i="39" s="1"/>
  <c r="BO101" i="39"/>
  <c r="BP37" i="39"/>
  <c r="DX37" i="39"/>
  <c r="DY37" i="39" s="1"/>
  <c r="BP83" i="39"/>
  <c r="DX83" i="39"/>
  <c r="BM80" i="39"/>
  <c r="DW80" i="39" s="1"/>
  <c r="DW15" i="39"/>
  <c r="BO84" i="39"/>
  <c r="DX84" i="39" s="1"/>
  <c r="DX19" i="39"/>
  <c r="BG123" i="39"/>
  <c r="BP123" i="39" s="1"/>
  <c r="BP60" i="39"/>
  <c r="BR117" i="39"/>
  <c r="CA117" i="39" s="1"/>
  <c r="CA53" i="39"/>
  <c r="DJ112" i="39"/>
  <c r="DS112" i="39" s="1"/>
  <c r="DS48" i="39"/>
  <c r="BR137" i="39"/>
  <c r="CA137" i="39" s="1"/>
  <c r="CA74" i="39"/>
  <c r="V75" i="39"/>
  <c r="V76" i="39" s="1"/>
  <c r="X49" i="29"/>
  <c r="W96" i="29"/>
  <c r="X96" i="29" s="1"/>
  <c r="T130" i="30"/>
  <c r="T133" i="30" s="1"/>
  <c r="T123" i="30"/>
  <c r="S107" i="39"/>
  <c r="DV107" i="39" s="1"/>
  <c r="DV43" i="39"/>
  <c r="BQ658" i="39"/>
  <c r="CA646" i="39"/>
  <c r="DT646" i="39"/>
  <c r="AQ132" i="39"/>
  <c r="AP148" i="39" s="1"/>
  <c r="AP149" i="39" s="1"/>
  <c r="DW69" i="39"/>
  <c r="DJ132" i="39"/>
  <c r="DS132" i="39" s="1"/>
  <c r="DS69" i="39"/>
  <c r="DX81" i="39"/>
  <c r="DY81" i="39" s="1"/>
  <c r="BP81" i="39"/>
  <c r="U98" i="39"/>
  <c r="DW98" i="39" s="1"/>
  <c r="DW34" i="39"/>
  <c r="BP442" i="38"/>
  <c r="BG135" i="38"/>
  <c r="BP135" i="38" s="1"/>
  <c r="AT111" i="38"/>
  <c r="AX121" i="38"/>
  <c r="AI83" i="38"/>
  <c r="X21" i="22"/>
  <c r="DH75" i="39"/>
  <c r="DX105" i="39"/>
  <c r="DY105" i="39" s="1"/>
  <c r="BP105" i="39"/>
  <c r="DX126" i="39"/>
  <c r="DY126" i="39" s="1"/>
  <c r="BP126" i="39"/>
  <c r="DX89" i="39"/>
  <c r="BM92" i="39"/>
  <c r="DW92" i="39" s="1"/>
  <c r="DW27" i="39"/>
  <c r="BO90" i="39"/>
  <c r="BN93" i="39" s="1"/>
  <c r="DX25" i="39"/>
  <c r="DI660" i="39"/>
  <c r="DS648" i="39"/>
  <c r="DT648" i="39"/>
  <c r="P28" i="39"/>
  <c r="P76" i="39" s="1"/>
  <c r="Q78" i="39"/>
  <c r="DU13" i="39"/>
  <c r="S84" i="39"/>
  <c r="DV84" i="39" s="1"/>
  <c r="DV19" i="39"/>
  <c r="DX90" i="39"/>
  <c r="U117" i="39"/>
  <c r="DW53" i="39"/>
  <c r="DU146" i="39"/>
  <c r="DR137" i="39"/>
  <c r="DX137" i="39" s="1"/>
  <c r="DX74" i="39"/>
  <c r="U137" i="39"/>
  <c r="DW137" i="39" s="1"/>
  <c r="DW74" i="39"/>
  <c r="X38" i="30"/>
  <c r="W86" i="30"/>
  <c r="X86" i="30" s="1"/>
  <c r="W62" i="30"/>
  <c r="X62" i="30" s="1"/>
  <c r="X13" i="30"/>
  <c r="CE107" i="39"/>
  <c r="CL43" i="39"/>
  <c r="O107" i="39"/>
  <c r="X43" i="39"/>
  <c r="DT43" i="39"/>
  <c r="DX140" i="39"/>
  <c r="DI658" i="39"/>
  <c r="DS658" i="39" s="1"/>
  <c r="DS646" i="39"/>
  <c r="DX131" i="39"/>
  <c r="DY131" i="39" s="1"/>
  <c r="DX88" i="39"/>
  <c r="DY88" i="39" s="1"/>
  <c r="BP88" i="39"/>
  <c r="BF28" i="39"/>
  <c r="BF76" i="39" s="1"/>
  <c r="BG92" i="39"/>
  <c r="BP27" i="39"/>
  <c r="DT27" i="39"/>
  <c r="BG84" i="39"/>
  <c r="BP84" i="39" s="1"/>
  <c r="BP19" i="39"/>
  <c r="AH107" i="39"/>
  <c r="AG148" i="39" s="1"/>
  <c r="AI121" i="39"/>
  <c r="BV442" i="38"/>
  <c r="BN75" i="38"/>
  <c r="BU49" i="38"/>
  <c r="BV49" i="38" s="1"/>
  <c r="BS100" i="38"/>
  <c r="BE108" i="38"/>
  <c r="BR104" i="38"/>
  <c r="BR120" i="38"/>
  <c r="AT87" i="38"/>
  <c r="BD82" i="38"/>
  <c r="BE82" i="38" s="1"/>
  <c r="DT654" i="39"/>
  <c r="DT664" i="39" s="1"/>
  <c r="T75" i="39"/>
  <c r="T76" i="39" s="1"/>
  <c r="BG99" i="39"/>
  <c r="BP35" i="39"/>
  <c r="DT35" i="39"/>
  <c r="BM104" i="39"/>
  <c r="DW104" i="39" s="1"/>
  <c r="DW40" i="39"/>
  <c r="BP111" i="39"/>
  <c r="DX111" i="39"/>
  <c r="BM118" i="39"/>
  <c r="DW118" i="39" s="1"/>
  <c r="DW54" i="39"/>
  <c r="DX79" i="39"/>
  <c r="DY79" i="39" s="1"/>
  <c r="BP79" i="39"/>
  <c r="BO113" i="39"/>
  <c r="DX113" i="39" s="1"/>
  <c r="DX49" i="39"/>
  <c r="S98" i="39"/>
  <c r="DV34" i="39"/>
  <c r="DJ78" i="39"/>
  <c r="DT78" i="39" s="1"/>
  <c r="DS13" i="39"/>
  <c r="O84" i="39"/>
  <c r="X19" i="39"/>
  <c r="DT19" i="39"/>
  <c r="Q123" i="39"/>
  <c r="DU123" i="39" s="1"/>
  <c r="DU60" i="39"/>
  <c r="BG117" i="39"/>
  <c r="BP53" i="39"/>
  <c r="DT53" i="39"/>
  <c r="BO117" i="39"/>
  <c r="DX117" i="39" s="1"/>
  <c r="DX53" i="39"/>
  <c r="DV112" i="39"/>
  <c r="BP146" i="39"/>
  <c r="BG137" i="39"/>
  <c r="BP137" i="39" s="1"/>
  <c r="BP74" i="39"/>
  <c r="BR107" i="39"/>
  <c r="CA107" i="39" s="1"/>
  <c r="CA43" i="39"/>
  <c r="DV140" i="39"/>
  <c r="BP140" i="39"/>
  <c r="BU658" i="39"/>
  <c r="BU664" i="39" s="1"/>
  <c r="BU665" i="39" s="1"/>
  <c r="BU779" i="39" s="1"/>
  <c r="DV646" i="39"/>
  <c r="BY652" i="39"/>
  <c r="CA652" i="39" s="1"/>
  <c r="AB132" i="39"/>
  <c r="AI132" i="39" s="1"/>
  <c r="AI69" i="39"/>
  <c r="X119" i="29"/>
  <c r="DX133" i="39"/>
  <c r="DJ137" i="39"/>
  <c r="DS137" i="39" s="1"/>
  <c r="DS74" i="39"/>
  <c r="DQ148" i="39"/>
  <c r="DX98" i="39"/>
  <c r="BR131" i="38"/>
  <c r="AT99" i="38"/>
  <c r="AI99" i="38"/>
  <c r="BP107" i="38"/>
  <c r="BP22" i="38"/>
  <c r="BG87" i="38"/>
  <c r="BP87" i="38" s="1"/>
  <c r="X227" i="22"/>
  <c r="BS51" i="38"/>
  <c r="BP116" i="39"/>
  <c r="DW116" i="39"/>
  <c r="DM660" i="39"/>
  <c r="DM664" i="39" s="1"/>
  <c r="DM665" i="39" s="1"/>
  <c r="DV648" i="39"/>
  <c r="BG124" i="39"/>
  <c r="DT61" i="39"/>
  <c r="BP61" i="39"/>
  <c r="BM129" i="39"/>
  <c r="DW129" i="39" s="1"/>
  <c r="DW66" i="39"/>
  <c r="BP136" i="39"/>
  <c r="DX136" i="39"/>
  <c r="BI99" i="39"/>
  <c r="DU35" i="39"/>
  <c r="BP85" i="39"/>
  <c r="DX85" i="39"/>
  <c r="DY85" i="39" s="1"/>
  <c r="BK86" i="39"/>
  <c r="DV86" i="39" s="1"/>
  <c r="DV21" i="39"/>
  <c r="O98" i="39"/>
  <c r="N75" i="39"/>
  <c r="N76" i="39" s="1"/>
  <c r="X34" i="39"/>
  <c r="DT34" i="39"/>
  <c r="DK28" i="39"/>
  <c r="DS28" i="39" s="1"/>
  <c r="DL78" i="39"/>
  <c r="DK93" i="39" s="1"/>
  <c r="U84" i="39"/>
  <c r="T93" i="39" s="1"/>
  <c r="DW19" i="39"/>
  <c r="BU28" i="39"/>
  <c r="BV90" i="39"/>
  <c r="BU93" i="39" s="1"/>
  <c r="BU149" i="39" s="1"/>
  <c r="E19" i="42" s="1"/>
  <c r="DJ123" i="39"/>
  <c r="DS123" i="39" s="1"/>
  <c r="DS60" i="39"/>
  <c r="DW82" i="39"/>
  <c r="BP82" i="39"/>
  <c r="DT146" i="39"/>
  <c r="X146" i="39"/>
  <c r="BL75" i="39"/>
  <c r="BL76" i="39" s="1"/>
  <c r="DH43" i="39"/>
  <c r="CY107" i="39"/>
  <c r="DH107" i="39" s="1"/>
  <c r="DX107" i="39"/>
  <c r="DW140" i="39"/>
  <c r="BW658" i="39"/>
  <c r="BW664" i="39" s="1"/>
  <c r="BW665" i="39" s="1"/>
  <c r="DW646" i="39"/>
  <c r="D138" i="42"/>
  <c r="G138" i="42"/>
  <c r="E199" i="42"/>
  <c r="DB150" i="39"/>
  <c r="DB615" i="39" s="1"/>
  <c r="CD664" i="39"/>
  <c r="CD665" i="39" s="1"/>
  <c r="CL655" i="39"/>
  <c r="CJ779" i="39"/>
  <c r="G85" i="42"/>
  <c r="AC76" i="39"/>
  <c r="BG117" i="38"/>
  <c r="BP117" i="38" s="1"/>
  <c r="BQ53" i="38"/>
  <c r="BV53" i="38" s="1"/>
  <c r="CW652" i="39"/>
  <c r="BS779" i="39"/>
  <c r="D25" i="42"/>
  <c r="BP15" i="38"/>
  <c r="BS15" i="38"/>
  <c r="BV15" i="38" s="1"/>
  <c r="BK80" i="38"/>
  <c r="T448" i="38"/>
  <c r="T445" i="38"/>
  <c r="BT439" i="38"/>
  <c r="BS61" i="38"/>
  <c r="AO124" i="38"/>
  <c r="BS124" i="38" s="1"/>
  <c r="BS73" i="38"/>
  <c r="AO136" i="38"/>
  <c r="BS136" i="38" s="1"/>
  <c r="BQ444" i="38"/>
  <c r="N453" i="38"/>
  <c r="X444" i="38"/>
  <c r="N445" i="38"/>
  <c r="R75" i="38"/>
  <c r="BS34" i="38"/>
  <c r="S98" i="38"/>
  <c r="BS98" i="38" s="1"/>
  <c r="BK96" i="38"/>
  <c r="BJ75" i="38"/>
  <c r="BU63" i="38"/>
  <c r="AS126" i="38"/>
  <c r="BU126" i="38" s="1"/>
  <c r="AI37" i="38"/>
  <c r="BU37" i="38"/>
  <c r="Q62" i="29"/>
  <c r="P27" i="29"/>
  <c r="O73" i="30"/>
  <c r="X73" i="30" s="1"/>
  <c r="X24" i="30"/>
  <c r="W96" i="38"/>
  <c r="BU32" i="38"/>
  <c r="V75" i="38"/>
  <c r="X20" i="29"/>
  <c r="U69" i="29"/>
  <c r="X69" i="29" s="1"/>
  <c r="DB664" i="39"/>
  <c r="DB665" i="39" s="1"/>
  <c r="BE45" i="38"/>
  <c r="AV109" i="38"/>
  <c r="BQ45" i="38"/>
  <c r="BU61" i="38"/>
  <c r="AS124" i="38"/>
  <c r="X18" i="30"/>
  <c r="Q67" i="30"/>
  <c r="X67" i="30" s="1"/>
  <c r="S90" i="29"/>
  <c r="X90" i="29" s="1"/>
  <c r="X42" i="29"/>
  <c r="BR97" i="38"/>
  <c r="X97" i="38"/>
  <c r="AI133" i="38"/>
  <c r="AI106" i="38"/>
  <c r="BS118" i="38"/>
  <c r="AI105" i="38"/>
  <c r="AI20" i="38"/>
  <c r="BR90" i="38"/>
  <c r="DQ659" i="39"/>
  <c r="DQ664" i="39" s="1"/>
  <c r="DX647" i="39"/>
  <c r="CM664" i="39"/>
  <c r="CW654" i="39"/>
  <c r="AJ76" i="39"/>
  <c r="AT28" i="39"/>
  <c r="CF665" i="39"/>
  <c r="CL652" i="39"/>
  <c r="BJ450" i="38"/>
  <c r="BS450" i="38" s="1"/>
  <c r="BS441" i="38"/>
  <c r="BI96" i="38"/>
  <c r="BH75" i="38"/>
  <c r="BP32" i="38"/>
  <c r="T120" i="29"/>
  <c r="T123" i="29"/>
  <c r="T127" i="29" s="1"/>
  <c r="X36" i="22"/>
  <c r="BD78" i="38"/>
  <c r="BU78" i="38" s="1"/>
  <c r="BU13" i="38"/>
  <c r="V124" i="29"/>
  <c r="V127" i="29" s="1"/>
  <c r="V120" i="29"/>
  <c r="CZ665" i="39"/>
  <c r="AW75" i="38"/>
  <c r="AX96" i="38"/>
  <c r="BT63" i="38"/>
  <c r="BB126" i="38"/>
  <c r="BT126" i="38" s="1"/>
  <c r="AE75" i="38"/>
  <c r="AF98" i="38"/>
  <c r="O96" i="38"/>
  <c r="X32" i="38"/>
  <c r="N75" i="38"/>
  <c r="BQ32" i="38"/>
  <c r="S66" i="29"/>
  <c r="X66" i="29" s="1"/>
  <c r="X17" i="29"/>
  <c r="BC76" i="39"/>
  <c r="BT48" i="38"/>
  <c r="S67" i="29"/>
  <c r="X67" i="29" s="1"/>
  <c r="X18" i="29"/>
  <c r="BP71" i="38"/>
  <c r="X214" i="22"/>
  <c r="BE66" i="38"/>
  <c r="P123" i="30"/>
  <c r="P125" i="30"/>
  <c r="N125" i="29"/>
  <c r="X118" i="29"/>
  <c r="X56" i="29"/>
  <c r="Q80" i="30"/>
  <c r="P58" i="30"/>
  <c r="X87" i="22"/>
  <c r="DO662" i="39"/>
  <c r="DW650" i="39"/>
  <c r="CO664" i="39"/>
  <c r="CO665" i="39" s="1"/>
  <c r="CW655" i="39"/>
  <c r="BQ65" i="38"/>
  <c r="BG128" i="38"/>
  <c r="BQ128" i="38" s="1"/>
  <c r="BP17" i="38"/>
  <c r="BQ17" i="38"/>
  <c r="BP16" i="38"/>
  <c r="BR16" i="38"/>
  <c r="BV16" i="38" s="1"/>
  <c r="BI81" i="38"/>
  <c r="BE75" i="39"/>
  <c r="BL75" i="38"/>
  <c r="BM96" i="38"/>
  <c r="AL76" i="39"/>
  <c r="T75" i="38"/>
  <c r="BT34" i="38"/>
  <c r="U98" i="38"/>
  <c r="BT61" i="38"/>
  <c r="AQ124" i="38"/>
  <c r="BT124" i="38" s="1"/>
  <c r="X18" i="22"/>
  <c r="X119" i="30"/>
  <c r="N129" i="30"/>
  <c r="X129" i="30" s="1"/>
  <c r="AT68" i="38"/>
  <c r="AN75" i="38"/>
  <c r="AO96" i="38"/>
  <c r="Q98" i="38"/>
  <c r="BR34" i="38"/>
  <c r="R123" i="29"/>
  <c r="X116" i="29"/>
  <c r="R120" i="29"/>
  <c r="O73" i="29"/>
  <c r="X73" i="29" s="1"/>
  <c r="X24" i="29"/>
  <c r="AT39" i="38"/>
  <c r="BS45" i="38"/>
  <c r="BS37" i="38"/>
  <c r="AO101" i="38"/>
  <c r="X15" i="29"/>
  <c r="Q64" i="29"/>
  <c r="X64" i="29" s="1"/>
  <c r="N27" i="30"/>
  <c r="O63" i="30"/>
  <c r="X14" i="30"/>
  <c r="Q78" i="29"/>
  <c r="P58" i="29"/>
  <c r="AV78" i="38"/>
  <c r="BE13" i="38"/>
  <c r="BQ13" i="38"/>
  <c r="X44" i="30"/>
  <c r="O92" i="30"/>
  <c r="X92" i="30" s="1"/>
  <c r="P75" i="38"/>
  <c r="AI137" i="38"/>
  <c r="BE107" i="38"/>
  <c r="AT108" i="38"/>
  <c r="BR101" i="38"/>
  <c r="BT119" i="38"/>
  <c r="BP120" i="38"/>
  <c r="BR84" i="38"/>
  <c r="DS654" i="39"/>
  <c r="CQ149" i="39"/>
  <c r="E139" i="42" s="1"/>
  <c r="CH665" i="39"/>
  <c r="CX664" i="39"/>
  <c r="CX665" i="39" s="1"/>
  <c r="CJ149" i="39"/>
  <c r="BL450" i="38"/>
  <c r="BT450" i="38" s="1"/>
  <c r="BT441" i="38"/>
  <c r="G198" i="42"/>
  <c r="X33" i="29"/>
  <c r="O81" i="29"/>
  <c r="X81" i="29" s="1"/>
  <c r="BT73" i="38"/>
  <c r="AQ136" i="38"/>
  <c r="BR13" i="38"/>
  <c r="AX78" i="38"/>
  <c r="BR78" i="38" s="1"/>
  <c r="BQ63" i="38"/>
  <c r="BE63" i="38"/>
  <c r="AV126" i="38"/>
  <c r="N120" i="29"/>
  <c r="X117" i="29"/>
  <c r="N124" i="29"/>
  <c r="AT57" i="38"/>
  <c r="BT57" i="38"/>
  <c r="X115" i="30"/>
  <c r="N123" i="30"/>
  <c r="N125" i="30"/>
  <c r="AA448" i="38"/>
  <c r="AA454" i="38" s="1"/>
  <c r="AA445" i="38"/>
  <c r="X13" i="29"/>
  <c r="O62" i="29"/>
  <c r="O75" i="30"/>
  <c r="X75" i="30" s="1"/>
  <c r="X26" i="30"/>
  <c r="BG98" i="38"/>
  <c r="BP98" i="38" s="1"/>
  <c r="BP34" i="38"/>
  <c r="AP453" i="38"/>
  <c r="AP454" i="38" s="1"/>
  <c r="AP445" i="38"/>
  <c r="X33" i="22"/>
  <c r="O81" i="22"/>
  <c r="X81" i="22" s="1"/>
  <c r="BU74" i="38"/>
  <c r="O84" i="30"/>
  <c r="X84" i="30" s="1"/>
  <c r="X36" i="30"/>
  <c r="X35" i="29"/>
  <c r="AT105" i="38"/>
  <c r="AI113" i="38"/>
  <c r="BP90" i="38"/>
  <c r="R27" i="22"/>
  <c r="DQ656" i="39"/>
  <c r="DX644" i="39"/>
  <c r="DV654" i="39"/>
  <c r="DV664" i="39" s="1"/>
  <c r="CS779" i="39"/>
  <c r="F145" i="42"/>
  <c r="BR438" i="38"/>
  <c r="BP438" i="38"/>
  <c r="BH447" i="38"/>
  <c r="BR70" i="38"/>
  <c r="BV70" i="38" s="1"/>
  <c r="BP70" i="38"/>
  <c r="BC148" i="39"/>
  <c r="BC149" i="39" s="1"/>
  <c r="BE99" i="39"/>
  <c r="O93" i="29"/>
  <c r="X93" i="29" s="1"/>
  <c r="X45" i="29"/>
  <c r="AT48" i="38"/>
  <c r="BR48" i="38"/>
  <c r="AM112" i="38"/>
  <c r="AT42" i="38"/>
  <c r="BQ37" i="38"/>
  <c r="BE37" i="38"/>
  <c r="O85" i="29"/>
  <c r="X85" i="29" s="1"/>
  <c r="X37" i="29"/>
  <c r="BE439" i="38"/>
  <c r="AU448" i="38"/>
  <c r="BE448" i="38" s="1"/>
  <c r="AL453" i="38"/>
  <c r="AT444" i="38"/>
  <c r="X51" i="30"/>
  <c r="O98" i="30"/>
  <c r="X98" i="30" s="1"/>
  <c r="BQ57" i="38"/>
  <c r="BV57" i="38" s="1"/>
  <c r="BE57" i="38"/>
  <c r="AL448" i="38"/>
  <c r="AL454" i="38" s="1"/>
  <c r="AL445" i="38"/>
  <c r="U100" i="29"/>
  <c r="X100" i="29" s="1"/>
  <c r="X53" i="29"/>
  <c r="U102" i="30"/>
  <c r="X102" i="30" s="1"/>
  <c r="X55" i="30"/>
  <c r="BP45" i="38"/>
  <c r="BG109" i="38"/>
  <c r="AI444" i="38"/>
  <c r="Y453" i="38"/>
  <c r="AI453" i="38" s="1"/>
  <c r="O74" i="29"/>
  <c r="X74" i="29" s="1"/>
  <c r="X25" i="29"/>
  <c r="P131" i="30"/>
  <c r="X131" i="30" s="1"/>
  <c r="X121" i="30"/>
  <c r="O79" i="22"/>
  <c r="X79" i="22" s="1"/>
  <c r="X31" i="22"/>
  <c r="BR66" i="38"/>
  <c r="AT66" i="38"/>
  <c r="BQ54" i="38"/>
  <c r="AT54" i="38"/>
  <c r="U85" i="30"/>
  <c r="X85" i="30" s="1"/>
  <c r="X37" i="30"/>
  <c r="BQ68" i="38"/>
  <c r="P120" i="29"/>
  <c r="P125" i="29"/>
  <c r="P127" i="29" s="1"/>
  <c r="X14" i="22"/>
  <c r="X83" i="29"/>
  <c r="AW665" i="39"/>
  <c r="BU118" i="38"/>
  <c r="CQ779" i="39"/>
  <c r="E145" i="42"/>
  <c r="DH652" i="39"/>
  <c r="CU148" i="39"/>
  <c r="CU149" i="39" s="1"/>
  <c r="CW96" i="39"/>
  <c r="DX96" i="39"/>
  <c r="DH97" i="39"/>
  <c r="BP441" i="38"/>
  <c r="BR441" i="38"/>
  <c r="BH450" i="38"/>
  <c r="BQ60" i="38"/>
  <c r="BP60" i="38"/>
  <c r="BG123" i="38"/>
  <c r="N126" i="30"/>
  <c r="X116" i="30"/>
  <c r="BE54" i="38"/>
  <c r="BE61" i="38"/>
  <c r="AV124" i="38"/>
  <c r="BE124" i="38" s="1"/>
  <c r="BT13" i="38"/>
  <c r="BB78" i="38"/>
  <c r="BT78" i="38" s="1"/>
  <c r="Q72" i="29"/>
  <c r="X72" i="29" s="1"/>
  <c r="X23" i="29"/>
  <c r="AT63" i="38"/>
  <c r="BS63" i="38"/>
  <c r="AO126" i="38"/>
  <c r="Q80" i="22"/>
  <c r="X80" i="22" s="1"/>
  <c r="X32" i="22"/>
  <c r="AT51" i="38"/>
  <c r="BR51" i="38"/>
  <c r="BR61" i="38"/>
  <c r="AM124" i="38"/>
  <c r="BR124" i="38" s="1"/>
  <c r="X33" i="30"/>
  <c r="U81" i="30"/>
  <c r="X81" i="30" s="1"/>
  <c r="BE39" i="38"/>
  <c r="BU71" i="38"/>
  <c r="AG448" i="38"/>
  <c r="AG445" i="38"/>
  <c r="W61" i="29"/>
  <c r="V27" i="29"/>
  <c r="X39" i="30"/>
  <c r="Q87" i="30"/>
  <c r="X87" i="30" s="1"/>
  <c r="O78" i="29"/>
  <c r="X30" i="29"/>
  <c r="N58" i="29"/>
  <c r="BR39" i="38"/>
  <c r="N665" i="39"/>
  <c r="AT115" i="38"/>
  <c r="BS108" i="38"/>
  <c r="AI109" i="38"/>
  <c r="BE113" i="38"/>
  <c r="DM662" i="39"/>
  <c r="DV650" i="39"/>
  <c r="CX93" i="39"/>
  <c r="DH78" i="39"/>
  <c r="BT22" i="38"/>
  <c r="BE22" i="38"/>
  <c r="CU664" i="39"/>
  <c r="CU665" i="39" s="1"/>
  <c r="BE65" i="38"/>
  <c r="BT65" i="38"/>
  <c r="BB128" i="38"/>
  <c r="AE76" i="39"/>
  <c r="AI28" i="39"/>
  <c r="BS27" i="38"/>
  <c r="BV27" i="38" s="1"/>
  <c r="BP27" i="38"/>
  <c r="BP31" i="38"/>
  <c r="BQ31" i="38"/>
  <c r="BF75" i="38"/>
  <c r="BG95" i="38"/>
  <c r="AK96" i="38"/>
  <c r="AT32" i="38"/>
  <c r="AJ75" i="38"/>
  <c r="O68" i="29"/>
  <c r="X19" i="29"/>
  <c r="BE68" i="38"/>
  <c r="AT439" i="38"/>
  <c r="AJ448" i="38"/>
  <c r="AJ445" i="38"/>
  <c r="BE444" i="38"/>
  <c r="AU453" i="38"/>
  <c r="BE453" i="38" s="1"/>
  <c r="CZ148" i="39"/>
  <c r="CZ149" i="39" s="1"/>
  <c r="DU97" i="39"/>
  <c r="V27" i="30"/>
  <c r="W63" i="30"/>
  <c r="AT61" i="38"/>
  <c r="BQ61" i="38"/>
  <c r="AK124" i="38"/>
  <c r="X50" i="29"/>
  <c r="O97" i="29"/>
  <c r="X97" i="29" s="1"/>
  <c r="X35" i="30"/>
  <c r="Q83" i="30"/>
  <c r="X83" i="30" s="1"/>
  <c r="X101" i="29"/>
  <c r="V132" i="30"/>
  <c r="X132" i="30" s="1"/>
  <c r="X122" i="30"/>
  <c r="X49" i="22"/>
  <c r="O96" i="22"/>
  <c r="X96" i="22" s="1"/>
  <c r="BT71" i="38"/>
  <c r="U63" i="30"/>
  <c r="T76" i="30" s="1"/>
  <c r="T27" i="30"/>
  <c r="X104" i="30"/>
  <c r="X54" i="29"/>
  <c r="BE131" i="38"/>
  <c r="BT134" i="38"/>
  <c r="AI135" i="38"/>
  <c r="AT114" i="38"/>
  <c r="BT99" i="38"/>
  <c r="AI116" i="38"/>
  <c r="BE103" i="38"/>
  <c r="BT112" i="38"/>
  <c r="BE87" i="38"/>
  <c r="BR83" i="38"/>
  <c r="X82" i="22"/>
  <c r="DK659" i="39"/>
  <c r="DS647" i="39"/>
  <c r="DU647" i="39"/>
  <c r="AU93" i="39"/>
  <c r="BE78" i="39"/>
  <c r="BP95" i="39"/>
  <c r="DX95" i="39"/>
  <c r="BS69" i="38"/>
  <c r="BK132" i="38"/>
  <c r="BS132" i="38" s="1"/>
  <c r="AU76" i="39"/>
  <c r="BE28" i="39"/>
  <c r="DD664" i="39"/>
  <c r="DD665" i="39" s="1"/>
  <c r="DH654" i="39"/>
  <c r="DW654" i="39"/>
  <c r="DW664" i="39" s="1"/>
  <c r="BN76" i="39"/>
  <c r="AG76" i="39"/>
  <c r="BU124" i="38"/>
  <c r="AC448" i="38"/>
  <c r="AC454" i="38" s="1"/>
  <c r="AC445" i="38"/>
  <c r="BQ42" i="38"/>
  <c r="BE42" i="38"/>
  <c r="BR73" i="38"/>
  <c r="BI136" i="38"/>
  <c r="BR136" i="38" s="1"/>
  <c r="BP37" i="38"/>
  <c r="BG101" i="38"/>
  <c r="BQ101" i="38" s="1"/>
  <c r="AY150" i="39"/>
  <c r="AY615" i="39" s="1"/>
  <c r="W78" i="29"/>
  <c r="V110" i="29" s="1"/>
  <c r="V58" i="29"/>
  <c r="AP75" i="38"/>
  <c r="BT32" i="38"/>
  <c r="AQ96" i="38"/>
  <c r="X42" i="30"/>
  <c r="O90" i="30"/>
  <c r="X90" i="30" s="1"/>
  <c r="BT39" i="38"/>
  <c r="R126" i="30"/>
  <c r="R133" i="30" s="1"/>
  <c r="R123" i="30"/>
  <c r="DF149" i="39"/>
  <c r="G199" i="42" s="1"/>
  <c r="O101" i="30"/>
  <c r="X101" i="30" s="1"/>
  <c r="X54" i="30"/>
  <c r="S70" i="29"/>
  <c r="X70" i="29" s="1"/>
  <c r="X21" i="29"/>
  <c r="X57" i="30"/>
  <c r="BS107" i="38"/>
  <c r="BT108" i="38"/>
  <c r="AT110" i="38"/>
  <c r="AI120" i="38"/>
  <c r="BU121" i="38"/>
  <c r="BE91" i="38"/>
  <c r="V229" i="22"/>
  <c r="DI656" i="39"/>
  <c r="DS656" i="39" s="1"/>
  <c r="DS644" i="39"/>
  <c r="DT644" i="39"/>
  <c r="CM76" i="39"/>
  <c r="CW28" i="39"/>
  <c r="DF664" i="39"/>
  <c r="DF665" i="39" s="1"/>
  <c r="DX654" i="39"/>
  <c r="DX664" i="39" s="1"/>
  <c r="DX78" i="39"/>
  <c r="AR149" i="39"/>
  <c r="AR150" i="39" s="1"/>
  <c r="AR615" i="39" s="1"/>
  <c r="BU19" i="38"/>
  <c r="BV19" i="38" s="1"/>
  <c r="BP19" i="38"/>
  <c r="BP42" i="38"/>
  <c r="BE73" i="38"/>
  <c r="AV136" i="38"/>
  <c r="BE136" i="38" s="1"/>
  <c r="N128" i="30"/>
  <c r="X128" i="30" s="1"/>
  <c r="X118" i="30"/>
  <c r="BR37" i="38"/>
  <c r="AT37" i="38"/>
  <c r="AK98" i="38"/>
  <c r="AT98" i="38" s="1"/>
  <c r="AT34" i="38"/>
  <c r="W78" i="30"/>
  <c r="V58" i="30"/>
  <c r="AN448" i="38"/>
  <c r="AN454" i="38" s="1"/>
  <c r="AN445" i="38"/>
  <c r="AV96" i="38"/>
  <c r="BE32" i="38"/>
  <c r="AU75" i="38"/>
  <c r="BP63" i="38"/>
  <c r="BG126" i="38"/>
  <c r="BP126" i="38" s="1"/>
  <c r="BE51" i="38"/>
  <c r="AO78" i="38"/>
  <c r="AT13" i="38"/>
  <c r="BS13" i="38"/>
  <c r="X41" i="29"/>
  <c r="O89" i="29"/>
  <c r="X89" i="29" s="1"/>
  <c r="X120" i="30"/>
  <c r="P130" i="30"/>
  <c r="BQ71" i="38"/>
  <c r="BE71" i="38"/>
  <c r="BQ66" i="38"/>
  <c r="BV66" i="38" s="1"/>
  <c r="BP66" i="38"/>
  <c r="O65" i="29"/>
  <c r="X16" i="29"/>
  <c r="S79" i="29"/>
  <c r="X31" i="29"/>
  <c r="R58" i="29"/>
  <c r="AJ665" i="39"/>
  <c r="BU119" i="38"/>
  <c r="AI112" i="38"/>
  <c r="BV22" i="38"/>
  <c r="DK664" i="39"/>
  <c r="BP74" i="38"/>
  <c r="BR74" i="38"/>
  <c r="BT69" i="38"/>
  <c r="BV69" i="38" s="1"/>
  <c r="BM132" i="38"/>
  <c r="BT132" i="38" s="1"/>
  <c r="BE25" i="38"/>
  <c r="BU25" i="38"/>
  <c r="BV25" i="38" s="1"/>
  <c r="AP150" i="39"/>
  <c r="AP615" i="39" s="1"/>
  <c r="BP61" i="38"/>
  <c r="BG124" i="38"/>
  <c r="BP124" i="38" s="1"/>
  <c r="AR448" i="38"/>
  <c r="AR445" i="38"/>
  <c r="DD93" i="39"/>
  <c r="DD149" i="39" s="1"/>
  <c r="F199" i="42" s="1"/>
  <c r="AH96" i="38"/>
  <c r="AG75" i="38"/>
  <c r="BU42" i="38"/>
  <c r="Y445" i="38"/>
  <c r="AI439" i="38"/>
  <c r="Y448" i="38"/>
  <c r="BQ439" i="38"/>
  <c r="D198" i="42"/>
  <c r="BT68" i="38"/>
  <c r="BP13" i="38"/>
  <c r="BG78" i="38"/>
  <c r="BP78" i="38" s="1"/>
  <c r="S65" i="30"/>
  <c r="R27" i="30"/>
  <c r="AZ96" i="38"/>
  <c r="AY148" i="38" s="1"/>
  <c r="AY75" i="38"/>
  <c r="BE34" i="38"/>
  <c r="AV98" i="38"/>
  <c r="BE98" i="38" s="1"/>
  <c r="O87" i="29"/>
  <c r="X87" i="29" s="1"/>
  <c r="X39" i="29"/>
  <c r="AI32" i="38"/>
  <c r="AD96" i="38"/>
  <c r="AC75" i="38"/>
  <c r="BS32" i="38"/>
  <c r="X38" i="29"/>
  <c r="S86" i="29"/>
  <c r="X86" i="29" s="1"/>
  <c r="X16" i="30"/>
  <c r="P27" i="30"/>
  <c r="Q65" i="30"/>
  <c r="X24" i="22"/>
  <c r="Q73" i="22"/>
  <c r="X73" i="22" s="1"/>
  <c r="W63" i="29"/>
  <c r="X63" i="29" s="1"/>
  <c r="X14" i="29"/>
  <c r="X41" i="30"/>
  <c r="S89" i="30"/>
  <c r="X89" i="30" s="1"/>
  <c r="BU34" i="38"/>
  <c r="W98" i="38"/>
  <c r="BU98" i="38" s="1"/>
  <c r="U78" i="30"/>
  <c r="T58" i="30"/>
  <c r="X12" i="29"/>
  <c r="O61" i="29"/>
  <c r="N27" i="29"/>
  <c r="O66" i="30"/>
  <c r="X66" i="30" s="1"/>
  <c r="X17" i="30"/>
  <c r="X43" i="29"/>
  <c r="Q91" i="29"/>
  <c r="X91" i="29" s="1"/>
  <c r="O71" i="30"/>
  <c r="X71" i="30" s="1"/>
  <c r="X22" i="30"/>
  <c r="X30" i="22"/>
  <c r="O78" i="22"/>
  <c r="DI662" i="39"/>
  <c r="DT650" i="39"/>
  <c r="DS650" i="39"/>
  <c r="AN148" i="39"/>
  <c r="DV97" i="39"/>
  <c r="AT97" i="39"/>
  <c r="DI652" i="39"/>
  <c r="C78" i="42"/>
  <c r="BE17" i="38"/>
  <c r="BT17" i="38"/>
  <c r="BU31" i="38"/>
  <c r="BC75" i="38"/>
  <c r="BD95" i="38"/>
  <c r="BC148" i="38" s="1"/>
  <c r="BE31" i="38"/>
  <c r="AC93" i="39"/>
  <c r="AI82" i="39"/>
  <c r="DV82" i="39"/>
  <c r="BM123" i="38"/>
  <c r="BT123" i="38" s="1"/>
  <c r="BT60" i="38"/>
  <c r="DQ652" i="39"/>
  <c r="DD639" i="39"/>
  <c r="F204" i="42" s="1"/>
  <c r="BA781" i="39"/>
  <c r="BA623" i="39"/>
  <c r="BQ48" i="38"/>
  <c r="BE48" i="38"/>
  <c r="AX118" i="38"/>
  <c r="BE118" i="38" s="1"/>
  <c r="BR54" i="38"/>
  <c r="BV54" i="38" s="1"/>
  <c r="AL75" i="38"/>
  <c r="BR32" i="38"/>
  <c r="AM96" i="38"/>
  <c r="X30" i="30"/>
  <c r="R58" i="30"/>
  <c r="S78" i="30"/>
  <c r="F198" i="42"/>
  <c r="AS96" i="38"/>
  <c r="AR75" i="38"/>
  <c r="AT73" i="38"/>
  <c r="BQ73" i="38"/>
  <c r="AK136" i="38"/>
  <c r="U68" i="29"/>
  <c r="T27" i="29"/>
  <c r="R448" i="38"/>
  <c r="BS439" i="38"/>
  <c r="R445" i="38"/>
  <c r="BG103" i="38"/>
  <c r="BQ39" i="38"/>
  <c r="X22" i="29"/>
  <c r="W71" i="29"/>
  <c r="X71" i="29" s="1"/>
  <c r="N58" i="30"/>
  <c r="X31" i="30"/>
  <c r="O79" i="30"/>
  <c r="AT71" i="38"/>
  <c r="BS71" i="38"/>
  <c r="X34" i="38"/>
  <c r="BQ34" i="38"/>
  <c r="O98" i="38"/>
  <c r="AW93" i="39"/>
  <c r="AW149" i="39" s="1"/>
  <c r="AW150" i="39" s="1"/>
  <c r="AW615" i="39" s="1"/>
  <c r="BE83" i="39"/>
  <c r="DU83" i="39"/>
  <c r="P58" i="22"/>
  <c r="Q78" i="22"/>
  <c r="O80" i="30"/>
  <c r="X80" i="30" s="1"/>
  <c r="X32" i="30"/>
  <c r="BS42" i="38"/>
  <c r="BP114" i="38"/>
  <c r="AI108" i="38"/>
  <c r="BE116" i="38"/>
  <c r="BP116" i="38"/>
  <c r="AI101" i="38"/>
  <c r="BQ664" i="39"/>
  <c r="CA654" i="39"/>
  <c r="BT36" i="38"/>
  <c r="BM100" i="38"/>
  <c r="BT100" i="38" s="1"/>
  <c r="CX76" i="39"/>
  <c r="DH28" i="39"/>
  <c r="F258" i="42"/>
  <c r="CB664" i="39"/>
  <c r="DO652" i="39"/>
  <c r="CL28" i="39"/>
  <c r="BS65" i="38"/>
  <c r="BK128" i="38"/>
  <c r="BS128" i="38" s="1"/>
  <c r="DK652" i="39"/>
  <c r="AB98" i="38"/>
  <c r="AA75" i="38"/>
  <c r="N127" i="30"/>
  <c r="X127" i="30" s="1"/>
  <c r="X117" i="30"/>
  <c r="AX106" i="38"/>
  <c r="BR106" i="38" s="1"/>
  <c r="BR42" i="38"/>
  <c r="P445" i="38"/>
  <c r="BR439" i="38"/>
  <c r="X439" i="38"/>
  <c r="P448" i="38"/>
  <c r="X20" i="30"/>
  <c r="O69" i="30"/>
  <c r="X69" i="30" s="1"/>
  <c r="Y75" i="38"/>
  <c r="Z98" i="38"/>
  <c r="AI98" i="38" s="1"/>
  <c r="AI34" i="38"/>
  <c r="BR63" i="38"/>
  <c r="AX126" i="38"/>
  <c r="BR126" i="38" s="1"/>
  <c r="AE445" i="38"/>
  <c r="AE448" i="38"/>
  <c r="AE454" i="38" s="1"/>
  <c r="S65" i="29"/>
  <c r="R27" i="29"/>
  <c r="R59" i="29" s="1"/>
  <c r="P453" i="38"/>
  <c r="BR453" i="38" s="1"/>
  <c r="BR444" i="38"/>
  <c r="AT45" i="38"/>
  <c r="BT45" i="38"/>
  <c r="BB96" i="38"/>
  <c r="BA75" i="38"/>
  <c r="W75" i="29"/>
  <c r="X75" i="29" s="1"/>
  <c r="X26" i="29"/>
  <c r="X43" i="30"/>
  <c r="O91" i="30"/>
  <c r="X91" i="30" s="1"/>
  <c r="S70" i="30"/>
  <c r="X70" i="30" s="1"/>
  <c r="X21" i="30"/>
  <c r="U78" i="29"/>
  <c r="T58" i="29"/>
  <c r="V125" i="30"/>
  <c r="V123" i="30"/>
  <c r="O88" i="30"/>
  <c r="X88" i="30" s="1"/>
  <c r="X40" i="30"/>
  <c r="AI140" i="38"/>
  <c r="BS140" i="38"/>
  <c r="BV140" i="38" s="1"/>
  <c r="AI141" i="38"/>
  <c r="BQ141" i="38"/>
  <c r="BV141" i="38" s="1"/>
  <c r="BV142" i="38"/>
  <c r="AI142" i="38"/>
  <c r="BU325" i="38"/>
  <c r="P219" i="22"/>
  <c r="P221" i="22"/>
  <c r="P229" i="22" s="1"/>
  <c r="X211" i="22"/>
  <c r="N221" i="22"/>
  <c r="N219" i="22"/>
  <c r="X218" i="22"/>
  <c r="N228" i="22"/>
  <c r="X228" i="22" s="1"/>
  <c r="X215" i="22"/>
  <c r="T219" i="22"/>
  <c r="T221" i="22"/>
  <c r="T229" i="22" s="1"/>
  <c r="X225" i="22"/>
  <c r="R219" i="22"/>
  <c r="R221" i="22"/>
  <c r="R229" i="22" s="1"/>
  <c r="V219" i="22"/>
  <c r="V230" i="22" s="1"/>
  <c r="V299" i="22" s="1"/>
  <c r="T151" i="22"/>
  <c r="P150" i="22"/>
  <c r="X140" i="22"/>
  <c r="X145" i="22"/>
  <c r="R151" i="22"/>
  <c r="X135" i="22"/>
  <c r="S102" i="22"/>
  <c r="X102" i="22" s="1"/>
  <c r="X55" i="22"/>
  <c r="S104" i="22"/>
  <c r="X104" i="22" s="1"/>
  <c r="X57" i="22"/>
  <c r="N58" i="22"/>
  <c r="X54" i="22"/>
  <c r="O101" i="22"/>
  <c r="X101" i="22" s="1"/>
  <c r="X103" i="22"/>
  <c r="X56" i="22"/>
  <c r="V110" i="22"/>
  <c r="S100" i="22"/>
  <c r="X100" i="22" s="1"/>
  <c r="R58" i="22"/>
  <c r="R59" i="22" s="1"/>
  <c r="X53" i="22"/>
  <c r="X89" i="22"/>
  <c r="X84" i="22"/>
  <c r="X86" i="22"/>
  <c r="X46" i="22"/>
  <c r="U94" i="22"/>
  <c r="T110" i="22" s="1"/>
  <c r="T58" i="22"/>
  <c r="X93" i="22"/>
  <c r="X91" i="22"/>
  <c r="X92" i="22"/>
  <c r="X83" i="22"/>
  <c r="X88" i="22"/>
  <c r="X85" i="22"/>
  <c r="Q66" i="22"/>
  <c r="P27" i="22"/>
  <c r="X67" i="22"/>
  <c r="X75" i="22"/>
  <c r="O66" i="22"/>
  <c r="X17" i="22"/>
  <c r="N27" i="22"/>
  <c r="O68" i="22"/>
  <c r="X68" i="22" s="1"/>
  <c r="X19" i="22"/>
  <c r="X65" i="22"/>
  <c r="O74" i="22"/>
  <c r="X74" i="22" s="1"/>
  <c r="X25" i="22"/>
  <c r="R76" i="22"/>
  <c r="V76" i="22"/>
  <c r="X22" i="22"/>
  <c r="O71" i="22"/>
  <c r="X71" i="22" s="1"/>
  <c r="T27" i="22"/>
  <c r="U66" i="22"/>
  <c r="T76" i="22" s="1"/>
  <c r="AZ85" i="38"/>
  <c r="AY28" i="38"/>
  <c r="AY76" i="38" s="1"/>
  <c r="AR28" i="38"/>
  <c r="AR76" i="38" s="1"/>
  <c r="AS88" i="38"/>
  <c r="AR93" i="38" s="1"/>
  <c r="AT20" i="38"/>
  <c r="AJ28" i="38"/>
  <c r="AK85" i="38"/>
  <c r="Q85" i="38"/>
  <c r="BR20" i="38"/>
  <c r="P28" i="38"/>
  <c r="P76" i="38" s="1"/>
  <c r="AQ85" i="38"/>
  <c r="AP93" i="38" s="1"/>
  <c r="AP28" i="38"/>
  <c r="AP76" i="38" s="1"/>
  <c r="BN28" i="38"/>
  <c r="BN76" i="38" s="1"/>
  <c r="BT86" i="38"/>
  <c r="BS86" i="38"/>
  <c r="AI82" i="38"/>
  <c r="AT82" i="38"/>
  <c r="AT91" i="38"/>
  <c r="BT92" i="38"/>
  <c r="AI23" i="38"/>
  <c r="Y28" i="38"/>
  <c r="Z88" i="38"/>
  <c r="Y93" i="38" s="1"/>
  <c r="AK88" i="38"/>
  <c r="AT23" i="38"/>
  <c r="BS89" i="38"/>
  <c r="AT89" i="38"/>
  <c r="BP82" i="38"/>
  <c r="BU90" i="38"/>
  <c r="X83" i="38"/>
  <c r="BQ83" i="38"/>
  <c r="AT83" i="38"/>
  <c r="BS91" i="38"/>
  <c r="AF85" i="38"/>
  <c r="AE93" i="38" s="1"/>
  <c r="AE28" i="38"/>
  <c r="AE76" i="38" s="1"/>
  <c r="BU20" i="38"/>
  <c r="AG28" i="38"/>
  <c r="AG76" i="38" s="1"/>
  <c r="AH85" i="38"/>
  <c r="N28" i="38"/>
  <c r="O85" i="38"/>
  <c r="BQ20" i="38"/>
  <c r="X20" i="38"/>
  <c r="T28" i="38"/>
  <c r="U85" i="38"/>
  <c r="BT85" i="38" s="1"/>
  <c r="BT20" i="38"/>
  <c r="X86" i="38"/>
  <c r="BQ86" i="38"/>
  <c r="X89" i="38"/>
  <c r="BQ89" i="38"/>
  <c r="BT82" i="38"/>
  <c r="BQ90" i="38"/>
  <c r="X90" i="38"/>
  <c r="AC28" i="38"/>
  <c r="AC76" i="38" s="1"/>
  <c r="BP83" i="38"/>
  <c r="BR92" i="38"/>
  <c r="BT23" i="38"/>
  <c r="U88" i="38"/>
  <c r="AA28" i="38"/>
  <c r="AA76" i="38" s="1"/>
  <c r="AB88" i="38"/>
  <c r="AA93" i="38" s="1"/>
  <c r="BR23" i="38"/>
  <c r="AN28" i="38"/>
  <c r="AO85" i="38"/>
  <c r="O88" i="38"/>
  <c r="X23" i="38"/>
  <c r="BQ23" i="38"/>
  <c r="AT86" i="38"/>
  <c r="BU89" i="38"/>
  <c r="BR82" i="38"/>
  <c r="BT90" i="38"/>
  <c r="BE90" i="38"/>
  <c r="AI84" i="38"/>
  <c r="BQ92" i="38"/>
  <c r="X92" i="38"/>
  <c r="BU92" i="38"/>
  <c r="BS23" i="38"/>
  <c r="S88" i="38"/>
  <c r="BS88" i="38" s="1"/>
  <c r="BK85" i="38"/>
  <c r="BJ28" i="38"/>
  <c r="BJ76" i="38" s="1"/>
  <c r="W88" i="38"/>
  <c r="V93" i="38" s="1"/>
  <c r="BU23" i="38"/>
  <c r="V28" i="38"/>
  <c r="V76" i="38" s="1"/>
  <c r="BG85" i="38"/>
  <c r="BF28" i="38"/>
  <c r="BP20" i="38"/>
  <c r="BR86" i="38"/>
  <c r="AI86" i="38"/>
  <c r="X87" i="38"/>
  <c r="BP89" i="38"/>
  <c r="AI89" i="38"/>
  <c r="AY93" i="38"/>
  <c r="BT83" i="38"/>
  <c r="BU86" i="38"/>
  <c r="BQ84" i="38"/>
  <c r="X84" i="38"/>
  <c r="BD88" i="38"/>
  <c r="BC28" i="38"/>
  <c r="S85" i="38"/>
  <c r="R28" i="38"/>
  <c r="BS20" i="38"/>
  <c r="AI87" i="38"/>
  <c r="BT87" i="38"/>
  <c r="BS82" i="38"/>
  <c r="BN93" i="38"/>
  <c r="AI90" i="38"/>
  <c r="BP84" i="38"/>
  <c r="AT84" i="38"/>
  <c r="BU84" i="38"/>
  <c r="BS92" i="38"/>
  <c r="AI92" i="38"/>
  <c r="BE92" i="38"/>
  <c r="BA28" i="38"/>
  <c r="BB88" i="38"/>
  <c r="BI85" i="38"/>
  <c r="BH28" i="38"/>
  <c r="BH76" i="38" s="1"/>
  <c r="AM85" i="38"/>
  <c r="AL93" i="38" s="1"/>
  <c r="AL28" i="38"/>
  <c r="AL76" i="38" s="1"/>
  <c r="BI88" i="38"/>
  <c r="BP88" i="38" s="1"/>
  <c r="BP23" i="38"/>
  <c r="BR87" i="38"/>
  <c r="BR89" i="38"/>
  <c r="BT89" i="38"/>
  <c r="X82" i="38"/>
  <c r="BQ82" i="38"/>
  <c r="BE83" i="38"/>
  <c r="X91" i="38"/>
  <c r="BQ91" i="38"/>
  <c r="BT91" i="38"/>
  <c r="AI91" i="38"/>
  <c r="BE84" i="38"/>
  <c r="BP92" i="38"/>
  <c r="BM85" i="38"/>
  <c r="BL93" i="38" s="1"/>
  <c r="BL28" i="38"/>
  <c r="AX85" i="38"/>
  <c r="AW28" i="38"/>
  <c r="AW76" i="38" s="1"/>
  <c r="BE20" i="38"/>
  <c r="AU28" i="38"/>
  <c r="AV85" i="38"/>
  <c r="AV88" i="38"/>
  <c r="BE23" i="38"/>
  <c r="BE86" i="38"/>
  <c r="BS87" i="38"/>
  <c r="AG93" i="38"/>
  <c r="BS90" i="38"/>
  <c r="BS83" i="38"/>
  <c r="BP91" i="38"/>
  <c r="BT84" i="38"/>
  <c r="AT92" i="38"/>
  <c r="BS109" i="38"/>
  <c r="X109" i="38"/>
  <c r="BQ118" i="38"/>
  <c r="X118" i="38"/>
  <c r="BT113" i="38"/>
  <c r="BU129" i="38"/>
  <c r="BS114" i="38"/>
  <c r="X116" i="38"/>
  <c r="BQ116" i="38"/>
  <c r="BU101" i="38"/>
  <c r="BS120" i="38"/>
  <c r="BU112" i="38"/>
  <c r="BP113" i="38"/>
  <c r="BP137" i="38"/>
  <c r="BS127" i="38"/>
  <c r="T148" i="38"/>
  <c r="BU133" i="38"/>
  <c r="BU131" i="38"/>
  <c r="X99" i="38"/>
  <c r="BQ99" i="38"/>
  <c r="AI107" i="38"/>
  <c r="BQ107" i="38"/>
  <c r="BQ100" i="38"/>
  <c r="AI100" i="38"/>
  <c r="BS116" i="38"/>
  <c r="BR116" i="38"/>
  <c r="AT101" i="38"/>
  <c r="BT117" i="38"/>
  <c r="BU111" i="38"/>
  <c r="X119" i="38"/>
  <c r="BQ119" i="38"/>
  <c r="X112" i="38"/>
  <c r="BP105" i="38"/>
  <c r="BQ105" i="38"/>
  <c r="X105" i="38"/>
  <c r="BP106" i="38"/>
  <c r="BR114" i="38"/>
  <c r="BT114" i="38"/>
  <c r="BU99" i="38"/>
  <c r="BT107" i="38"/>
  <c r="BU109" i="38"/>
  <c r="BS117" i="38"/>
  <c r="X117" i="38"/>
  <c r="BE110" i="38"/>
  <c r="BQ110" i="38"/>
  <c r="BU100" i="38"/>
  <c r="BT111" i="38"/>
  <c r="BS105" i="38"/>
  <c r="BE105" i="38"/>
  <c r="X101" i="38"/>
  <c r="V148" i="38"/>
  <c r="BR137" i="38"/>
  <c r="BS106" i="38"/>
  <c r="AI114" i="38"/>
  <c r="BR99" i="38"/>
  <c r="BS115" i="38"/>
  <c r="BQ115" i="38"/>
  <c r="X100" i="38"/>
  <c r="BQ108" i="38"/>
  <c r="X108" i="38"/>
  <c r="BE102" i="38"/>
  <c r="BS110" i="38"/>
  <c r="BP118" i="38"/>
  <c r="BR103" i="38"/>
  <c r="X103" i="38"/>
  <c r="AI111" i="38"/>
  <c r="AI118" i="38"/>
  <c r="AI104" i="38"/>
  <c r="BQ104" i="38"/>
  <c r="AT120" i="38"/>
  <c r="BE121" i="38"/>
  <c r="BS121" i="38"/>
  <c r="BT106" i="38"/>
  <c r="BU114" i="38"/>
  <c r="BS99" i="38"/>
  <c r="BR107" i="38"/>
  <c r="X107" i="38"/>
  <c r="BE100" i="38"/>
  <c r="BU108" i="38"/>
  <c r="BU116" i="38"/>
  <c r="AT116" i="38"/>
  <c r="BP109" i="38"/>
  <c r="BU103" i="38"/>
  <c r="AI102" i="38"/>
  <c r="BQ102" i="38"/>
  <c r="BU110" i="38"/>
  <c r="BR111" i="38"/>
  <c r="X111" i="38"/>
  <c r="BP119" i="38"/>
  <c r="BE119" i="38"/>
  <c r="AI119" i="38"/>
  <c r="BS104" i="38"/>
  <c r="X104" i="38"/>
  <c r="BT120" i="38"/>
  <c r="BT105" i="38"/>
  <c r="BR113" i="38"/>
  <c r="X113" i="38"/>
  <c r="BQ113" i="38"/>
  <c r="BP121" i="38"/>
  <c r="BT121" i="38"/>
  <c r="BR115" i="38"/>
  <c r="X115" i="38"/>
  <c r="X114" i="38"/>
  <c r="BQ114" i="38"/>
  <c r="BP99" i="38"/>
  <c r="BR108" i="38"/>
  <c r="BT116" i="38"/>
  <c r="BT109" i="38"/>
  <c r="BS102" i="38"/>
  <c r="X102" i="38"/>
  <c r="BP110" i="38"/>
  <c r="BT103" i="38"/>
  <c r="BS111" i="38"/>
  <c r="AT104" i="38"/>
  <c r="BS112" i="38"/>
  <c r="BE112" i="38"/>
  <c r="BE120" i="38"/>
  <c r="BU104" i="38"/>
  <c r="AT113" i="38"/>
  <c r="AT117" i="38"/>
  <c r="X106" i="38"/>
  <c r="BQ106" i="38"/>
  <c r="BE114" i="38"/>
  <c r="BU106" i="38"/>
  <c r="BR109" i="38"/>
  <c r="AI117" i="38"/>
  <c r="BR117" i="38"/>
  <c r="AT102" i="38"/>
  <c r="BT102" i="38"/>
  <c r="BT110" i="38"/>
  <c r="BR110" i="38"/>
  <c r="X110" i="38"/>
  <c r="BT118" i="38"/>
  <c r="BU115" i="38"/>
  <c r="BS103" i="38"/>
  <c r="BP111" i="38"/>
  <c r="BP104" i="38"/>
  <c r="BQ112" i="38"/>
  <c r="BR105" i="38"/>
  <c r="BU105" i="38"/>
  <c r="BS113" i="38"/>
  <c r="BR121" i="38"/>
  <c r="X121" i="38"/>
  <c r="AT121" i="38"/>
  <c r="BQ121" i="38"/>
  <c r="BE127" i="38"/>
  <c r="AT127" i="38"/>
  <c r="BT133" i="38"/>
  <c r="AI130" i="38"/>
  <c r="BU136" i="38"/>
  <c r="AI131" i="38"/>
  <c r="AT131" i="38"/>
  <c r="BQ137" i="38"/>
  <c r="X137" i="38"/>
  <c r="BE137" i="38"/>
  <c r="BU135" i="38"/>
  <c r="BS133" i="38"/>
  <c r="BP134" i="38"/>
  <c r="BS134" i="38"/>
  <c r="BT135" i="38"/>
  <c r="BE129" i="38"/>
  <c r="R148" i="38"/>
  <c r="BP131" i="38"/>
  <c r="BQ131" i="38"/>
  <c r="X131" i="38"/>
  <c r="BP127" i="38"/>
  <c r="BQ133" i="38"/>
  <c r="X133" i="38"/>
  <c r="BQ129" i="38"/>
  <c r="X129" i="38"/>
  <c r="BE130" i="38"/>
  <c r="BQ130" i="38"/>
  <c r="X130" i="38"/>
  <c r="BJ148" i="38"/>
  <c r="BE133" i="38"/>
  <c r="BE135" i="38"/>
  <c r="BS129" i="38"/>
  <c r="BP130" i="38"/>
  <c r="BS131" i="38"/>
  <c r="BU137" i="38"/>
  <c r="BT137" i="38"/>
  <c r="AI127" i="38"/>
  <c r="BP133" i="38"/>
  <c r="AT133" i="38"/>
  <c r="BQ134" i="38"/>
  <c r="X134" i="38"/>
  <c r="AI134" i="38"/>
  <c r="BE134" i="38"/>
  <c r="BP128" i="38"/>
  <c r="BU128" i="38"/>
  <c r="BP129" i="38"/>
  <c r="BT130" i="38"/>
  <c r="BT131" i="38"/>
  <c r="BS137" i="38"/>
  <c r="BV64" i="38"/>
  <c r="P148" i="38"/>
  <c r="BR127" i="38"/>
  <c r="BU134" i="38"/>
  <c r="AT134" i="38"/>
  <c r="AT129" i="38"/>
  <c r="BR129" i="38"/>
  <c r="BU132" i="38"/>
  <c r="BV132" i="38" s="1"/>
  <c r="BP132" i="38"/>
  <c r="AT130" i="38"/>
  <c r="BU127" i="38"/>
  <c r="BR133" i="38"/>
  <c r="BR134" i="38"/>
  <c r="AT135" i="38"/>
  <c r="X135" i="38"/>
  <c r="BQ135" i="38"/>
  <c r="BT129" i="38"/>
  <c r="BR130" i="38"/>
  <c r="BS130" i="38"/>
  <c r="AT137" i="38"/>
  <c r="BU130" i="38"/>
  <c r="BT127" i="38"/>
  <c r="BA148" i="38"/>
  <c r="BQ127" i="38"/>
  <c r="X127" i="38"/>
  <c r="BR135" i="38"/>
  <c r="BS135" i="38"/>
  <c r="AI129" i="38"/>
  <c r="BV147" i="38"/>
  <c r="AI147" i="38"/>
  <c r="BS144" i="38"/>
  <c r="BT145" i="38"/>
  <c r="BV143" i="38"/>
  <c r="AG148" i="38"/>
  <c r="BU145" i="38"/>
  <c r="AA148" i="38"/>
  <c r="BR167" i="38"/>
  <c r="BV167" i="38" s="1"/>
  <c r="X167" i="38"/>
  <c r="T173" i="38"/>
  <c r="T341" i="38" s="1"/>
  <c r="N341" i="38"/>
  <c r="BV173" i="38"/>
  <c r="BV162" i="38"/>
  <c r="P173" i="38"/>
  <c r="P341" i="38" s="1"/>
  <c r="BR173" i="38"/>
  <c r="BV472" i="38"/>
  <c r="BT444" i="38"/>
  <c r="BV444" i="38" s="1"/>
  <c r="BL453" i="38"/>
  <c r="BL445" i="38"/>
  <c r="BL449" i="38"/>
  <c r="BP444" i="38"/>
  <c r="AY452" i="38"/>
  <c r="BS452" i="38" s="1"/>
  <c r="BS443" i="38"/>
  <c r="BF452" i="38"/>
  <c r="BP443" i="38"/>
  <c r="BU449" i="38"/>
  <c r="BF445" i="38"/>
  <c r="BF449" i="38"/>
  <c r="BP440" i="38"/>
  <c r="AW449" i="38"/>
  <c r="AW445" i="38"/>
  <c r="BR440" i="38"/>
  <c r="BT443" i="38"/>
  <c r="BA452" i="38"/>
  <c r="BT452" i="38" s="1"/>
  <c r="BH445" i="38"/>
  <c r="BH452" i="38"/>
  <c r="AY445" i="38"/>
  <c r="BS440" i="38"/>
  <c r="AY449" i="38"/>
  <c r="BV439" i="38"/>
  <c r="BJ445" i="38"/>
  <c r="BJ449" i="38"/>
  <c r="BP448" i="38"/>
  <c r="BR443" i="38"/>
  <c r="AW452" i="38"/>
  <c r="AU449" i="38"/>
  <c r="AU445" i="38"/>
  <c r="BE440" i="38"/>
  <c r="BQ440" i="38"/>
  <c r="BT440" i="38"/>
  <c r="BA445" i="38"/>
  <c r="BA449" i="38"/>
  <c r="BU443" i="38"/>
  <c r="BU445" i="38" s="1"/>
  <c r="BN452" i="38"/>
  <c r="BU452" i="38" s="1"/>
  <c r="AU452" i="38"/>
  <c r="BE443" i="38"/>
  <c r="BQ443" i="38"/>
  <c r="AI388" i="38"/>
  <c r="BV387" i="38"/>
  <c r="BV388" i="38"/>
  <c r="BR340" i="38"/>
  <c r="BV340" i="38" s="1"/>
  <c r="BJ343" i="38"/>
  <c r="BH342" i="38"/>
  <c r="BP342" i="38" s="1"/>
  <c r="BP340" i="38"/>
  <c r="BS325" i="38"/>
  <c r="BH341" i="38"/>
  <c r="BP325" i="38"/>
  <c r="BV317" i="38"/>
  <c r="BR325" i="38"/>
  <c r="BV325" i="38" s="1"/>
  <c r="BS302" i="38"/>
  <c r="BV301" i="38"/>
  <c r="BR302" i="38"/>
  <c r="BV302" i="38" s="1"/>
  <c r="AW342" i="38"/>
  <c r="BE342" i="38" s="1"/>
  <c r="BE302" i="38"/>
  <c r="BE287" i="38"/>
  <c r="AW341" i="38"/>
  <c r="BV275" i="38"/>
  <c r="BV287" i="38"/>
  <c r="AL342" i="38"/>
  <c r="AT342" i="38" s="1"/>
  <c r="AT264" i="38"/>
  <c r="BV252" i="38"/>
  <c r="BR264" i="38"/>
  <c r="BV254" i="38"/>
  <c r="BV264" i="38"/>
  <c r="AL341" i="38"/>
  <c r="AT249" i="38"/>
  <c r="BU341" i="38"/>
  <c r="BS341" i="38"/>
  <c r="BS249" i="38"/>
  <c r="BV249" i="38" s="1"/>
  <c r="BV211" i="38"/>
  <c r="X188" i="38"/>
  <c r="P342" i="38"/>
  <c r="BR188" i="38"/>
  <c r="BV188" i="38" s="1"/>
  <c r="BQ342" i="38"/>
  <c r="Y343" i="38"/>
  <c r="BV216" i="38"/>
  <c r="BQ226" i="38"/>
  <c r="AI225" i="38"/>
  <c r="AA226" i="38"/>
  <c r="AI215" i="38"/>
  <c r="BR215" i="38"/>
  <c r="AE226" i="38"/>
  <c r="AE342" i="38" s="1"/>
  <c r="BT215" i="38"/>
  <c r="BT226" i="38" s="1"/>
  <c r="AI217" i="38"/>
  <c r="BR217" i="38"/>
  <c r="BV217" i="38" s="1"/>
  <c r="BU215" i="38"/>
  <c r="BU226" i="38" s="1"/>
  <c r="AG226" i="38"/>
  <c r="AG342" i="38" s="1"/>
  <c r="BS342" i="38"/>
  <c r="AC343" i="38"/>
  <c r="AI223" i="38"/>
  <c r="BR223" i="38"/>
  <c r="BV223" i="38" s="1"/>
  <c r="X105" i="22"/>
  <c r="F19" i="42" l="1"/>
  <c r="BW150" i="39"/>
  <c r="BW615" i="39" s="1"/>
  <c r="X106" i="39"/>
  <c r="DT106" i="39"/>
  <c r="P110" i="22"/>
  <c r="DS662" i="39"/>
  <c r="AE150" i="39"/>
  <c r="AE615" i="39" s="1"/>
  <c r="T134" i="30"/>
  <c r="BH76" i="39"/>
  <c r="DU127" i="39"/>
  <c r="BN148" i="38"/>
  <c r="DY73" i="39"/>
  <c r="DY36" i="39"/>
  <c r="DY67" i="39"/>
  <c r="AC93" i="38"/>
  <c r="AY149" i="38"/>
  <c r="AY150" i="38" s="1"/>
  <c r="AY422" i="38" s="1"/>
  <c r="AY430" i="38" s="1"/>
  <c r="R93" i="39"/>
  <c r="DY50" i="39"/>
  <c r="N93" i="38"/>
  <c r="BV74" i="38"/>
  <c r="AC455" i="38"/>
  <c r="AC539" i="38" s="1"/>
  <c r="V76" i="30"/>
  <c r="R76" i="39"/>
  <c r="BP89" i="39"/>
  <c r="DY70" i="39"/>
  <c r="DT100" i="39"/>
  <c r="X100" i="39"/>
  <c r="X130" i="39"/>
  <c r="DT130" i="39"/>
  <c r="DY130" i="39" s="1"/>
  <c r="DU100" i="39"/>
  <c r="R76" i="38"/>
  <c r="BQ87" i="38"/>
  <c r="AG149" i="39"/>
  <c r="DY100" i="39"/>
  <c r="CL75" i="39"/>
  <c r="DY47" i="39"/>
  <c r="AI111" i="39"/>
  <c r="AW93" i="38"/>
  <c r="AT75" i="39"/>
  <c r="DM76" i="39"/>
  <c r="BV43" i="38"/>
  <c r="DU130" i="39"/>
  <c r="X124" i="39"/>
  <c r="AR454" i="38"/>
  <c r="DY135" i="39"/>
  <c r="DY42" i="39"/>
  <c r="DT111" i="39"/>
  <c r="X111" i="39"/>
  <c r="Y148" i="38"/>
  <c r="T59" i="22"/>
  <c r="V148" i="39"/>
  <c r="DY106" i="39"/>
  <c r="BS447" i="38"/>
  <c r="BP28" i="39"/>
  <c r="DY64" i="39"/>
  <c r="AE148" i="38"/>
  <c r="AE149" i="38" s="1"/>
  <c r="AE150" i="38" s="1"/>
  <c r="AI92" i="39"/>
  <c r="DT136" i="39"/>
  <c r="DY136" i="39" s="1"/>
  <c r="X136" i="39"/>
  <c r="BR96" i="38"/>
  <c r="BS79" i="38"/>
  <c r="BU451" i="38"/>
  <c r="BP136" i="38"/>
  <c r="DY96" i="39"/>
  <c r="DY111" i="39"/>
  <c r="DW117" i="39"/>
  <c r="BL454" i="38"/>
  <c r="BV21" i="38"/>
  <c r="AI83" i="39"/>
  <c r="CQ150" i="39"/>
  <c r="CQ615" i="39" s="1"/>
  <c r="E138" i="42"/>
  <c r="BS95" i="38"/>
  <c r="AI95" i="38"/>
  <c r="BP451" i="38"/>
  <c r="BV36" i="38"/>
  <c r="BV48" i="38"/>
  <c r="P59" i="30"/>
  <c r="AU664" i="39"/>
  <c r="BE659" i="39"/>
  <c r="V93" i="39"/>
  <c r="V149" i="39" s="1"/>
  <c r="V150" i="39" s="1"/>
  <c r="V615" i="39" s="1"/>
  <c r="X62" i="29"/>
  <c r="AI652" i="39"/>
  <c r="BJ454" i="38"/>
  <c r="BV120" i="38"/>
  <c r="BU28" i="38"/>
  <c r="X78" i="22"/>
  <c r="N148" i="38"/>
  <c r="E25" i="42"/>
  <c r="Y93" i="39"/>
  <c r="AT97" i="38"/>
  <c r="X133" i="39"/>
  <c r="DT133" i="39"/>
  <c r="DY133" i="39" s="1"/>
  <c r="CA659" i="39"/>
  <c r="BU82" i="38"/>
  <c r="T110" i="29"/>
  <c r="DV652" i="39"/>
  <c r="DO664" i="39"/>
  <c r="DO665" i="39" s="1"/>
  <c r="AA455" i="38"/>
  <c r="AA539" i="38" s="1"/>
  <c r="BL148" i="38"/>
  <c r="BL149" i="38" s="1"/>
  <c r="BV97" i="38"/>
  <c r="BS93" i="39"/>
  <c r="BS149" i="39" s="1"/>
  <c r="X127" i="39"/>
  <c r="DT127" i="39"/>
  <c r="DY127" i="39" s="1"/>
  <c r="DY39" i="39"/>
  <c r="X114" i="39"/>
  <c r="DT114" i="39"/>
  <c r="AI659" i="39"/>
  <c r="AE664" i="39"/>
  <c r="AI664" i="39" s="1"/>
  <c r="X80" i="38"/>
  <c r="BQ80" i="38"/>
  <c r="BP652" i="39"/>
  <c r="BF665" i="39"/>
  <c r="BV14" i="38"/>
  <c r="BE125" i="38"/>
  <c r="BQ125" i="38"/>
  <c r="DY25" i="39"/>
  <c r="X659" i="39"/>
  <c r="T664" i="39"/>
  <c r="X65" i="29"/>
  <c r="AN148" i="38"/>
  <c r="BP75" i="38"/>
  <c r="DY61" i="39"/>
  <c r="DV90" i="39"/>
  <c r="BU447" i="38"/>
  <c r="V454" i="38"/>
  <c r="V455" i="38" s="1"/>
  <c r="V539" i="38" s="1"/>
  <c r="DY18" i="39"/>
  <c r="BT125" i="38"/>
  <c r="X447" i="38"/>
  <c r="DU114" i="39"/>
  <c r="BF664" i="39"/>
  <c r="BP664" i="39" s="1"/>
  <c r="BP659" i="39"/>
  <c r="CL83" i="39"/>
  <c r="CB93" i="39"/>
  <c r="AT659" i="39"/>
  <c r="AR664" i="39"/>
  <c r="DT89" i="39"/>
  <c r="DY89" i="39" s="1"/>
  <c r="X89" i="39"/>
  <c r="AT119" i="38"/>
  <c r="CH76" i="39"/>
  <c r="BV51" i="38"/>
  <c r="DV75" i="39"/>
  <c r="BQ93" i="39"/>
  <c r="X97" i="39"/>
  <c r="AI103" i="39"/>
  <c r="DT103" i="39"/>
  <c r="BV61" i="38"/>
  <c r="AP148" i="38"/>
  <c r="BP100" i="38"/>
  <c r="AT83" i="39"/>
  <c r="AJ93" i="39"/>
  <c r="AT93" i="39" s="1"/>
  <c r="DT83" i="39"/>
  <c r="X83" i="39"/>
  <c r="CB148" i="39"/>
  <c r="AC779" i="39"/>
  <c r="BA76" i="38"/>
  <c r="T76" i="38"/>
  <c r="CX148" i="39"/>
  <c r="DX652" i="39"/>
  <c r="DY648" i="39"/>
  <c r="AT132" i="39"/>
  <c r="DS75" i="39"/>
  <c r="DW28" i="39"/>
  <c r="DY24" i="39"/>
  <c r="X103" i="39"/>
  <c r="DU103" i="39"/>
  <c r="BQ79" i="38"/>
  <c r="BV79" i="38" s="1"/>
  <c r="BP79" i="38"/>
  <c r="AT114" i="39"/>
  <c r="AL148" i="39"/>
  <c r="AL149" i="39" s="1"/>
  <c r="AL150" i="39" s="1"/>
  <c r="AL615" i="39" s="1"/>
  <c r="BP101" i="38"/>
  <c r="BP102" i="38"/>
  <c r="AR148" i="38"/>
  <c r="BU76" i="39"/>
  <c r="X76" i="39"/>
  <c r="DX28" i="39"/>
  <c r="BL93" i="39"/>
  <c r="CW127" i="39"/>
  <c r="CO148" i="39"/>
  <c r="CO149" i="39" s="1"/>
  <c r="X81" i="38"/>
  <c r="BQ81" i="38"/>
  <c r="AA76" i="39"/>
  <c r="AC148" i="38"/>
  <c r="AC149" i="38" s="1"/>
  <c r="DS660" i="39"/>
  <c r="DK149" i="39"/>
  <c r="D259" i="42" s="1"/>
  <c r="DS117" i="39"/>
  <c r="DW132" i="39"/>
  <c r="X79" i="38"/>
  <c r="BR128" i="38"/>
  <c r="AT128" i="38"/>
  <c r="AT95" i="38"/>
  <c r="BT95" i="38"/>
  <c r="DY56" i="39"/>
  <c r="AI97" i="39"/>
  <c r="Y148" i="39"/>
  <c r="CW83" i="39"/>
  <c r="CM93" i="39"/>
  <c r="CW93" i="39" s="1"/>
  <c r="BV68" i="38"/>
  <c r="AL148" i="38"/>
  <c r="DY114" i="39"/>
  <c r="AI97" i="38"/>
  <c r="BE451" i="38"/>
  <c r="BS451" i="38"/>
  <c r="BV451" i="38" s="1"/>
  <c r="X120" i="39"/>
  <c r="DT120" i="39"/>
  <c r="DY120" i="39" s="1"/>
  <c r="F138" i="42"/>
  <c r="CS150" i="39"/>
  <c r="CS615" i="39" s="1"/>
  <c r="F25" i="42"/>
  <c r="BW779" i="39"/>
  <c r="E79" i="42"/>
  <c r="CF150" i="39"/>
  <c r="CF615" i="39" s="1"/>
  <c r="D199" i="42"/>
  <c r="CZ150" i="39"/>
  <c r="CZ615" i="39" s="1"/>
  <c r="DX101" i="39"/>
  <c r="DY101" i="39" s="1"/>
  <c r="BP101" i="39"/>
  <c r="AJ148" i="38"/>
  <c r="BL76" i="38"/>
  <c r="BL150" i="38" s="1"/>
  <c r="BL422" i="38" s="1"/>
  <c r="BL432" i="38" s="1"/>
  <c r="BS101" i="38"/>
  <c r="BJ93" i="38"/>
  <c r="DD150" i="39"/>
  <c r="DD615" i="39" s="1"/>
  <c r="DD633" i="39" s="1"/>
  <c r="V110" i="30"/>
  <c r="AL455" i="38"/>
  <c r="AL539" i="38" s="1"/>
  <c r="BV65" i="38"/>
  <c r="DY53" i="39"/>
  <c r="R148" i="39"/>
  <c r="DS124" i="39"/>
  <c r="DX124" i="39"/>
  <c r="DY116" i="39"/>
  <c r="DI148" i="39"/>
  <c r="DS98" i="39"/>
  <c r="BP75" i="39"/>
  <c r="BP129" i="39"/>
  <c r="DV129" i="39"/>
  <c r="DY21" i="39"/>
  <c r="X78" i="39"/>
  <c r="N93" i="39"/>
  <c r="BP109" i="39"/>
  <c r="DX109" i="39"/>
  <c r="DY109" i="39" s="1"/>
  <c r="BL148" i="39"/>
  <c r="BP99" i="39"/>
  <c r="DT99" i="39"/>
  <c r="DS104" i="39"/>
  <c r="DX104" i="39"/>
  <c r="CA28" i="39"/>
  <c r="DT86" i="39"/>
  <c r="BP86" i="39"/>
  <c r="BP98" i="39"/>
  <c r="BF148" i="39"/>
  <c r="BQ76" i="39"/>
  <c r="CA75" i="39"/>
  <c r="BJ93" i="39"/>
  <c r="DV80" i="39"/>
  <c r="AT112" i="38"/>
  <c r="BQ117" i="38"/>
  <c r="BN148" i="39"/>
  <c r="DV665" i="39"/>
  <c r="DW652" i="39"/>
  <c r="BV45" i="38"/>
  <c r="P76" i="29"/>
  <c r="DU99" i="39"/>
  <c r="BH148" i="39"/>
  <c r="DU132" i="39"/>
  <c r="V59" i="22"/>
  <c r="DY60" i="39"/>
  <c r="X117" i="39"/>
  <c r="DU117" i="39"/>
  <c r="DU75" i="39"/>
  <c r="DY54" i="39"/>
  <c r="CA98" i="39"/>
  <c r="BQ148" i="39"/>
  <c r="BJ76" i="39"/>
  <c r="R93" i="38"/>
  <c r="R149" i="38" s="1"/>
  <c r="R150" i="38" s="1"/>
  <c r="R422" i="38" s="1"/>
  <c r="BT96" i="38"/>
  <c r="BP78" i="39"/>
  <c r="BT115" i="38"/>
  <c r="BT136" i="38"/>
  <c r="E258" i="42"/>
  <c r="DY33" i="39"/>
  <c r="DX75" i="39"/>
  <c r="DX76" i="39" s="1"/>
  <c r="AI107" i="39"/>
  <c r="AA148" i="39"/>
  <c r="X123" i="39"/>
  <c r="DT123" i="39"/>
  <c r="DY123" i="39" s="1"/>
  <c r="DU98" i="39"/>
  <c r="P148" i="39"/>
  <c r="BH93" i="39"/>
  <c r="DU80" i="39"/>
  <c r="DO148" i="39"/>
  <c r="DO149" i="39" s="1"/>
  <c r="DY15" i="39"/>
  <c r="DY40" i="39"/>
  <c r="E18" i="42"/>
  <c r="BU150" i="39"/>
  <c r="BU615" i="39" s="1"/>
  <c r="AG150" i="39"/>
  <c r="AG615" i="39" s="1"/>
  <c r="AG781" i="39" s="1"/>
  <c r="BC93" i="38"/>
  <c r="BC149" i="38" s="1"/>
  <c r="AN93" i="38"/>
  <c r="BR112" i="38"/>
  <c r="AN76" i="38"/>
  <c r="AI85" i="38"/>
  <c r="T110" i="30"/>
  <c r="R59" i="30"/>
  <c r="DY19" i="39"/>
  <c r="DT107" i="39"/>
  <c r="X107" i="39"/>
  <c r="DY129" i="39"/>
  <c r="DX97" i="39"/>
  <c r="BP97" i="39"/>
  <c r="DY48" i="39"/>
  <c r="DU107" i="39"/>
  <c r="BP118" i="39"/>
  <c r="DT118" i="39"/>
  <c r="DY140" i="39"/>
  <c r="BH148" i="38"/>
  <c r="V133" i="30"/>
  <c r="DK665" i="39"/>
  <c r="T76" i="29"/>
  <c r="DF150" i="39"/>
  <c r="DF615" i="39" s="1"/>
  <c r="DY34" i="39"/>
  <c r="DT75" i="39"/>
  <c r="DY27" i="39"/>
  <c r="DS129" i="39"/>
  <c r="DV28" i="39"/>
  <c r="DV76" i="39" s="1"/>
  <c r="DW84" i="39"/>
  <c r="BP121" i="39"/>
  <c r="DX121" i="39"/>
  <c r="DY121" i="39" s="1"/>
  <c r="DX118" i="39"/>
  <c r="DS118" i="39"/>
  <c r="BP80" i="39"/>
  <c r="DT80" i="39"/>
  <c r="DV104" i="39"/>
  <c r="DY104" i="39" s="1"/>
  <c r="BP104" i="39"/>
  <c r="X28" i="39"/>
  <c r="BU75" i="38"/>
  <c r="BS75" i="38"/>
  <c r="DW78" i="39"/>
  <c r="DW93" i="39" s="1"/>
  <c r="DX99" i="39"/>
  <c r="CW75" i="39"/>
  <c r="AW148" i="38"/>
  <c r="DY146" i="39"/>
  <c r="X84" i="39"/>
  <c r="DT84" i="39"/>
  <c r="BP92" i="39"/>
  <c r="DT92" i="39"/>
  <c r="CL107" i="39"/>
  <c r="CD148" i="39"/>
  <c r="DY646" i="39"/>
  <c r="R149" i="39"/>
  <c r="R150" i="39" s="1"/>
  <c r="R615" i="39" s="1"/>
  <c r="BU639" i="39" s="1"/>
  <c r="DY43" i="39"/>
  <c r="X90" i="39"/>
  <c r="DT90" i="39"/>
  <c r="BY665" i="39"/>
  <c r="X112" i="39"/>
  <c r="DT112" i="39"/>
  <c r="DY112" i="39" s="1"/>
  <c r="DS86" i="39"/>
  <c r="DX86" i="39"/>
  <c r="DQ93" i="39"/>
  <c r="DQ149" i="39" s="1"/>
  <c r="G259" i="42" s="1"/>
  <c r="DY69" i="39"/>
  <c r="AT107" i="39"/>
  <c r="AJ148" i="39"/>
  <c r="AJ149" i="39" s="1"/>
  <c r="BP134" i="39"/>
  <c r="DX134" i="39"/>
  <c r="DY134" i="39" s="1"/>
  <c r="BS445" i="38"/>
  <c r="BH93" i="38"/>
  <c r="X130" i="30"/>
  <c r="BV73" i="38"/>
  <c r="BT98" i="38"/>
  <c r="X75" i="39"/>
  <c r="DV98" i="39"/>
  <c r="CA90" i="39"/>
  <c r="DU90" i="39"/>
  <c r="DY91" i="39"/>
  <c r="BV438" i="38"/>
  <c r="BP117" i="39"/>
  <c r="DT117" i="39"/>
  <c r="AC150" i="38"/>
  <c r="BA93" i="38"/>
  <c r="X58" i="30"/>
  <c r="DH148" i="39"/>
  <c r="DT98" i="39"/>
  <c r="X98" i="39"/>
  <c r="N148" i="39"/>
  <c r="DI93" i="39"/>
  <c r="DS78" i="39"/>
  <c r="CA658" i="39"/>
  <c r="DY49" i="39"/>
  <c r="DY74" i="39"/>
  <c r="BF93" i="39"/>
  <c r="BF149" i="39" s="1"/>
  <c r="BF150" i="39" s="1"/>
  <c r="BF615" i="39" s="1"/>
  <c r="DS92" i="39"/>
  <c r="DX92" i="39"/>
  <c r="DV99" i="39"/>
  <c r="BJ148" i="39"/>
  <c r="X132" i="39"/>
  <c r="DT132" i="39"/>
  <c r="DI76" i="39"/>
  <c r="BR100" i="38"/>
  <c r="V128" i="29"/>
  <c r="V318" i="29" s="1"/>
  <c r="DT124" i="39"/>
  <c r="BP124" i="39"/>
  <c r="DU28" i="39"/>
  <c r="DW75" i="39"/>
  <c r="DW76" i="39" s="1"/>
  <c r="X137" i="39"/>
  <c r="DT137" i="39"/>
  <c r="DY137" i="39" s="1"/>
  <c r="G18" i="42"/>
  <c r="BY150" i="39"/>
  <c r="BY615" i="39" s="1"/>
  <c r="BY627" i="39" s="1"/>
  <c r="BY637" i="39" s="1"/>
  <c r="DK76" i="39"/>
  <c r="DY66" i="39"/>
  <c r="DT28" i="39"/>
  <c r="DY13" i="39"/>
  <c r="BV113" i="38"/>
  <c r="BR98" i="38"/>
  <c r="DY35" i="39"/>
  <c r="P93" i="39"/>
  <c r="P149" i="39" s="1"/>
  <c r="P150" i="39" s="1"/>
  <c r="P615" i="39" s="1"/>
  <c r="DU78" i="39"/>
  <c r="T148" i="39"/>
  <c r="T149" i="39" s="1"/>
  <c r="T150" i="39" s="1"/>
  <c r="T615" i="39" s="1"/>
  <c r="BP113" i="39"/>
  <c r="DT113" i="39"/>
  <c r="DY113" i="39" s="1"/>
  <c r="BP90" i="39"/>
  <c r="CW107" i="39"/>
  <c r="CM148" i="39"/>
  <c r="CM149" i="39" s="1"/>
  <c r="C139" i="42" s="1"/>
  <c r="DM93" i="39"/>
  <c r="DM149" i="39" s="1"/>
  <c r="DV78" i="39"/>
  <c r="DW148" i="39"/>
  <c r="G258" i="42"/>
  <c r="CU639" i="39"/>
  <c r="G144" i="42" s="1"/>
  <c r="AR621" i="39"/>
  <c r="G139" i="42"/>
  <c r="CU150" i="39"/>
  <c r="CU615" i="39" s="1"/>
  <c r="CZ639" i="39"/>
  <c r="D204" i="42" s="1"/>
  <c r="AW623" i="39"/>
  <c r="E265" i="42"/>
  <c r="DM779" i="39"/>
  <c r="CO779" i="39"/>
  <c r="D145" i="42"/>
  <c r="DB779" i="39"/>
  <c r="DB781" i="39" s="1"/>
  <c r="E205" i="42"/>
  <c r="BT445" i="38"/>
  <c r="AR149" i="38"/>
  <c r="AR150" i="38" s="1"/>
  <c r="AR422" i="38" s="1"/>
  <c r="BV119" i="38"/>
  <c r="BV135" i="38"/>
  <c r="AU148" i="38"/>
  <c r="BV102" i="38"/>
  <c r="BE106" i="38"/>
  <c r="BV83" i="38"/>
  <c r="BC76" i="38"/>
  <c r="P76" i="22"/>
  <c r="P111" i="22" s="1"/>
  <c r="R76" i="29"/>
  <c r="CH150" i="39"/>
  <c r="CH615" i="39" s="1"/>
  <c r="F78" i="42"/>
  <c r="H78" i="42" s="1"/>
  <c r="AC149" i="39"/>
  <c r="AC150" i="39" s="1"/>
  <c r="AC615" i="39" s="1"/>
  <c r="AI93" i="39"/>
  <c r="DS652" i="39"/>
  <c r="R76" i="30"/>
  <c r="BV42" i="38"/>
  <c r="BE76" i="39"/>
  <c r="DS659" i="39"/>
  <c r="BQ95" i="38"/>
  <c r="BP95" i="38"/>
  <c r="X78" i="29"/>
  <c r="N110" i="29"/>
  <c r="BV60" i="38"/>
  <c r="X120" i="29"/>
  <c r="BV13" i="38"/>
  <c r="CZ779" i="39"/>
  <c r="CZ781" i="39" s="1"/>
  <c r="D205" i="42"/>
  <c r="AT76" i="39"/>
  <c r="P59" i="29"/>
  <c r="BP80" i="38"/>
  <c r="BS80" i="38"/>
  <c r="BV80" i="38" s="1"/>
  <c r="DB633" i="39"/>
  <c r="BV37" i="38"/>
  <c r="X148" i="38"/>
  <c r="AW149" i="38"/>
  <c r="AW150" i="38" s="1"/>
  <c r="T93" i="38"/>
  <c r="T149" i="38" s="1"/>
  <c r="T150" i="38" s="1"/>
  <c r="AE455" i="38"/>
  <c r="AE539" i="38" s="1"/>
  <c r="CL664" i="39"/>
  <c r="CB665" i="39"/>
  <c r="BU95" i="38"/>
  <c r="BE95" i="38"/>
  <c r="BN149" i="39"/>
  <c r="BN150" i="39" s="1"/>
  <c r="BN615" i="39" s="1"/>
  <c r="AT448" i="38"/>
  <c r="AJ454" i="38"/>
  <c r="AT454" i="38" s="1"/>
  <c r="BV31" i="38"/>
  <c r="BQ75" i="38"/>
  <c r="BE148" i="39"/>
  <c r="BV441" i="38"/>
  <c r="P128" i="29"/>
  <c r="P318" i="29" s="1"/>
  <c r="BE78" i="38"/>
  <c r="BQ78" i="38"/>
  <c r="BP81" i="38"/>
  <c r="BR81" i="38"/>
  <c r="BV81" i="38" s="1"/>
  <c r="X125" i="29"/>
  <c r="BV32" i="38"/>
  <c r="CW664" i="39"/>
  <c r="BE109" i="38"/>
  <c r="BQ109" i="38"/>
  <c r="CM665" i="39"/>
  <c r="BP447" i="38"/>
  <c r="BR447" i="38"/>
  <c r="BV447" i="38" s="1"/>
  <c r="BV127" i="38"/>
  <c r="BU85" i="38"/>
  <c r="BR88" i="38"/>
  <c r="DU93" i="39"/>
  <c r="DY83" i="39"/>
  <c r="AI96" i="38"/>
  <c r="BS96" i="38"/>
  <c r="BE75" i="38"/>
  <c r="CU779" i="39"/>
  <c r="G145" i="42"/>
  <c r="V59" i="29"/>
  <c r="BV63" i="38"/>
  <c r="P133" i="30"/>
  <c r="P134" i="30" s="1"/>
  <c r="X75" i="38"/>
  <c r="AT445" i="38"/>
  <c r="BR452" i="38"/>
  <c r="BU88" i="38"/>
  <c r="BP85" i="38"/>
  <c r="T230" i="22"/>
  <c r="T299" i="22" s="1"/>
  <c r="BV39" i="38"/>
  <c r="BA637" i="39"/>
  <c r="BA783" i="39" s="1"/>
  <c r="DW623" i="39"/>
  <c r="AR455" i="38"/>
  <c r="AR539" i="38" s="1"/>
  <c r="BV71" i="38"/>
  <c r="DF779" i="39"/>
  <c r="G205" i="42"/>
  <c r="AN149" i="39"/>
  <c r="AN150" i="39" s="1"/>
  <c r="AN615" i="39" s="1"/>
  <c r="DY95" i="39"/>
  <c r="T59" i="30"/>
  <c r="AT124" i="38"/>
  <c r="BQ124" i="38"/>
  <c r="BV124" i="38" s="1"/>
  <c r="V76" i="29"/>
  <c r="V111" i="29" s="1"/>
  <c r="DY97" i="39"/>
  <c r="BR118" i="38"/>
  <c r="P110" i="29"/>
  <c r="P111" i="29" s="1"/>
  <c r="DW665" i="39"/>
  <c r="DF633" i="39"/>
  <c r="BV104" i="38"/>
  <c r="BQ103" i="38"/>
  <c r="BV103" i="38" s="1"/>
  <c r="BP103" i="38"/>
  <c r="CZ633" i="39"/>
  <c r="AJ779" i="39"/>
  <c r="BE96" i="38"/>
  <c r="CJ639" i="39"/>
  <c r="G84" i="42" s="1"/>
  <c r="AG619" i="39"/>
  <c r="T111" i="30"/>
  <c r="N779" i="39"/>
  <c r="AT126" i="38"/>
  <c r="BS126" i="38"/>
  <c r="X126" i="30"/>
  <c r="N133" i="30"/>
  <c r="X133" i="30" s="1"/>
  <c r="X125" i="30"/>
  <c r="BQ96" i="38"/>
  <c r="X96" i="38"/>
  <c r="DI664" i="39"/>
  <c r="DS664" i="39" s="1"/>
  <c r="BH454" i="38"/>
  <c r="BV115" i="38"/>
  <c r="X98" i="38"/>
  <c r="BQ98" i="38"/>
  <c r="R110" i="30"/>
  <c r="X78" i="30"/>
  <c r="DB639" i="39"/>
  <c r="E204" i="42" s="1"/>
  <c r="AY623" i="39"/>
  <c r="AY781" i="39"/>
  <c r="X68" i="29"/>
  <c r="BU448" i="38"/>
  <c r="AG454" i="38"/>
  <c r="AG455" i="38" s="1"/>
  <c r="AG539" i="38" s="1"/>
  <c r="CF629" i="39"/>
  <c r="DX665" i="39"/>
  <c r="X123" i="30"/>
  <c r="G79" i="42"/>
  <c r="CJ150" i="39"/>
  <c r="CJ615" i="39" s="1"/>
  <c r="N76" i="30"/>
  <c r="X63" i="30"/>
  <c r="R127" i="29"/>
  <c r="R128" i="29" s="1"/>
  <c r="R318" i="29" s="1"/>
  <c r="X123" i="29"/>
  <c r="AI76" i="39"/>
  <c r="BV109" i="38"/>
  <c r="AT88" i="38"/>
  <c r="V134" i="30"/>
  <c r="AI75" i="38"/>
  <c r="C198" i="42"/>
  <c r="DH76" i="39"/>
  <c r="BV34" i="38"/>
  <c r="DQ665" i="39"/>
  <c r="CL76" i="39"/>
  <c r="DY650" i="39"/>
  <c r="X27" i="29"/>
  <c r="N59" i="29"/>
  <c r="AI448" i="38"/>
  <c r="BQ448" i="38"/>
  <c r="Y454" i="38"/>
  <c r="AN455" i="38"/>
  <c r="AN539" i="38" s="1"/>
  <c r="R134" i="30"/>
  <c r="V111" i="30"/>
  <c r="AT453" i="38"/>
  <c r="AP455" i="38"/>
  <c r="AP539" i="38" s="1"/>
  <c r="DH664" i="39"/>
  <c r="X27" i="30"/>
  <c r="N59" i="30"/>
  <c r="T128" i="29"/>
  <c r="T318" i="29" s="1"/>
  <c r="DY664" i="39"/>
  <c r="BT75" i="38"/>
  <c r="BE126" i="38"/>
  <c r="BQ126" i="38"/>
  <c r="N454" i="38"/>
  <c r="X453" i="38"/>
  <c r="BQ453" i="38"/>
  <c r="BF148" i="38"/>
  <c r="BV91" i="38"/>
  <c r="X58" i="22"/>
  <c r="D265" i="42"/>
  <c r="DK779" i="39"/>
  <c r="R454" i="38"/>
  <c r="R455" i="38" s="1"/>
  <c r="R539" i="38" s="1"/>
  <c r="BS448" i="38"/>
  <c r="X61" i="29"/>
  <c r="N76" i="29"/>
  <c r="X65" i="30"/>
  <c r="P76" i="30"/>
  <c r="C138" i="42"/>
  <c r="CW76" i="39"/>
  <c r="DY78" i="39"/>
  <c r="DT93" i="39"/>
  <c r="V59" i="30"/>
  <c r="AT75" i="38"/>
  <c r="CX149" i="39"/>
  <c r="CX150" i="39" s="1"/>
  <c r="DH93" i="39"/>
  <c r="CQ781" i="39"/>
  <c r="CQ631" i="39"/>
  <c r="CH779" i="39"/>
  <c r="F85" i="42"/>
  <c r="BW781" i="39"/>
  <c r="BW627" i="39"/>
  <c r="DY654" i="39"/>
  <c r="BP450" i="38"/>
  <c r="BR450" i="38"/>
  <c r="BV450" i="38" s="1"/>
  <c r="BE88" i="38"/>
  <c r="T59" i="29"/>
  <c r="AI445" i="38"/>
  <c r="CS639" i="39"/>
  <c r="F144" i="42" s="1"/>
  <c r="AP781" i="39"/>
  <c r="AP621" i="39"/>
  <c r="X79" i="29"/>
  <c r="R110" i="29"/>
  <c r="AU149" i="39"/>
  <c r="BE149" i="39" s="1"/>
  <c r="BE93" i="39"/>
  <c r="BV17" i="38"/>
  <c r="BU96" i="38"/>
  <c r="BT448" i="38"/>
  <c r="T454" i="38"/>
  <c r="T455" i="38" s="1"/>
  <c r="T539" i="38" s="1"/>
  <c r="CD779" i="39"/>
  <c r="D85" i="42"/>
  <c r="BJ149" i="38"/>
  <c r="BJ150" i="38" s="1"/>
  <c r="BJ422" i="38" s="1"/>
  <c r="BJ432" i="38" s="1"/>
  <c r="BV111" i="38"/>
  <c r="BV107" i="38"/>
  <c r="BE85" i="38"/>
  <c r="BR448" i="38"/>
  <c r="P454" i="38"/>
  <c r="P455" i="38" s="1"/>
  <c r="P539" i="38" s="1"/>
  <c r="X448" i="38"/>
  <c r="BR75" i="38"/>
  <c r="DV93" i="39"/>
  <c r="DY82" i="39"/>
  <c r="DD779" i="39"/>
  <c r="DD781" i="39" s="1"/>
  <c r="F205" i="42"/>
  <c r="DU652" i="39"/>
  <c r="DU665" i="39" s="1"/>
  <c r="DY647" i="39"/>
  <c r="AT96" i="38"/>
  <c r="CH639" i="39"/>
  <c r="F84" i="42" s="1"/>
  <c r="AE619" i="39"/>
  <c r="X58" i="29"/>
  <c r="BP123" i="38"/>
  <c r="BQ123" i="38"/>
  <c r="BV123" i="38" s="1"/>
  <c r="AW779" i="39"/>
  <c r="X124" i="29"/>
  <c r="N127" i="29"/>
  <c r="N128" i="29" s="1"/>
  <c r="CF779" i="39"/>
  <c r="E85" i="42"/>
  <c r="AA149" i="38"/>
  <c r="AA150" i="38" s="1"/>
  <c r="BR85" i="38"/>
  <c r="P59" i="22"/>
  <c r="CA664" i="39"/>
  <c r="BQ665" i="39"/>
  <c r="X79" i="30"/>
  <c r="N110" i="30"/>
  <c r="BQ136" i="38"/>
  <c r="BV136" i="38" s="1"/>
  <c r="AT136" i="38"/>
  <c r="BS78" i="38"/>
  <c r="AT78" i="38"/>
  <c r="CS781" i="39"/>
  <c r="CS631" i="39"/>
  <c r="DY644" i="39"/>
  <c r="DT652" i="39"/>
  <c r="BT128" i="38"/>
  <c r="BE128" i="38"/>
  <c r="CX779" i="39"/>
  <c r="C205" i="42"/>
  <c r="DH665" i="39"/>
  <c r="P110" i="30"/>
  <c r="BC150" i="39"/>
  <c r="BC615" i="39" s="1"/>
  <c r="BP96" i="38"/>
  <c r="X445" i="38"/>
  <c r="N455" i="38"/>
  <c r="AC422" i="38"/>
  <c r="AC426" i="38" s="1"/>
  <c r="X219" i="22"/>
  <c r="R230" i="22"/>
  <c r="R299" i="22" s="1"/>
  <c r="X221" i="22"/>
  <c r="N229" i="22"/>
  <c r="X229" i="22" s="1"/>
  <c r="P230" i="22"/>
  <c r="P299" i="22" s="1"/>
  <c r="P151" i="22"/>
  <c r="X151" i="22" s="1"/>
  <c r="X150" i="22"/>
  <c r="V111" i="22"/>
  <c r="V112" i="22" s="1"/>
  <c r="V206" i="22" s="1"/>
  <c r="V301" i="22" s="1"/>
  <c r="X94" i="22"/>
  <c r="N110" i="22"/>
  <c r="R110" i="22"/>
  <c r="R111" i="22" s="1"/>
  <c r="R112" i="22" s="1"/>
  <c r="R206" i="22" s="1"/>
  <c r="T111" i="22"/>
  <c r="T112" i="22" s="1"/>
  <c r="T206" i="22" s="1"/>
  <c r="X66" i="22"/>
  <c r="N76" i="22"/>
  <c r="N59" i="22"/>
  <c r="X59" i="22" s="1"/>
  <c r="X27" i="22"/>
  <c r="BQ28" i="38"/>
  <c r="BV20" i="38"/>
  <c r="AP149" i="38"/>
  <c r="AP150" i="38" s="1"/>
  <c r="AP422" i="38" s="1"/>
  <c r="AP541" i="38" s="1"/>
  <c r="AN149" i="38"/>
  <c r="AN150" i="38" s="1"/>
  <c r="AN422" i="38" s="1"/>
  <c r="BV82" i="38"/>
  <c r="P93" i="38"/>
  <c r="X93" i="38" s="1"/>
  <c r="X85" i="38"/>
  <c r="BQ85" i="38"/>
  <c r="AT85" i="38"/>
  <c r="AU76" i="38"/>
  <c r="BE28" i="38"/>
  <c r="BU93" i="38"/>
  <c r="BV86" i="38"/>
  <c r="X28" i="38"/>
  <c r="N76" i="38"/>
  <c r="X76" i="38" s="1"/>
  <c r="AJ76" i="38"/>
  <c r="AT76" i="38" s="1"/>
  <c r="AT28" i="38"/>
  <c r="AG149" i="38"/>
  <c r="AG150" i="38" s="1"/>
  <c r="V149" i="38"/>
  <c r="V150" i="38" s="1"/>
  <c r="V422" i="38" s="1"/>
  <c r="V424" i="38" s="1"/>
  <c r="V435" i="38" s="1"/>
  <c r="BV84" i="38"/>
  <c r="BV90" i="38"/>
  <c r="N149" i="38"/>
  <c r="Y149" i="38"/>
  <c r="AL149" i="38"/>
  <c r="AL150" i="38" s="1"/>
  <c r="BV89" i="38"/>
  <c r="BV92" i="38"/>
  <c r="BS28" i="38"/>
  <c r="BS76" i="38" s="1"/>
  <c r="BV87" i="38"/>
  <c r="BT28" i="38"/>
  <c r="BT76" i="38" s="1"/>
  <c r="AJ93" i="38"/>
  <c r="AT93" i="38" s="1"/>
  <c r="BN149" i="38"/>
  <c r="BN150" i="38" s="1"/>
  <c r="BN422" i="38" s="1"/>
  <c r="BN432" i="38" s="1"/>
  <c r="BN435" i="38" s="1"/>
  <c r="BV23" i="38"/>
  <c r="BT88" i="38"/>
  <c r="BT93" i="38" s="1"/>
  <c r="P149" i="38"/>
  <c r="P150" i="38" s="1"/>
  <c r="BP28" i="38"/>
  <c r="BF76" i="38"/>
  <c r="BP76" i="38" s="1"/>
  <c r="BA149" i="38"/>
  <c r="BA150" i="38" s="1"/>
  <c r="BA422" i="38" s="1"/>
  <c r="BA430" i="38" s="1"/>
  <c r="BH149" i="38"/>
  <c r="BH150" i="38" s="1"/>
  <c r="BS85" i="38"/>
  <c r="BF93" i="38"/>
  <c r="BP93" i="38" s="1"/>
  <c r="AI88" i="38"/>
  <c r="AU93" i="38"/>
  <c r="X88" i="38"/>
  <c r="BQ88" i="38"/>
  <c r="AI93" i="38"/>
  <c r="Y76" i="38"/>
  <c r="AI76" i="38" s="1"/>
  <c r="AI28" i="38"/>
  <c r="BR28" i="38"/>
  <c r="BR76" i="38" s="1"/>
  <c r="BV105" i="38"/>
  <c r="BV121" i="38"/>
  <c r="BV117" i="38"/>
  <c r="BV116" i="38"/>
  <c r="BV100" i="38"/>
  <c r="BV118" i="38"/>
  <c r="BV110" i="38"/>
  <c r="BV112" i="38"/>
  <c r="BV114" i="38"/>
  <c r="BV108" i="38"/>
  <c r="BV106" i="38"/>
  <c r="BV99" i="38"/>
  <c r="BV101" i="38"/>
  <c r="BU148" i="38"/>
  <c r="BE148" i="38"/>
  <c r="AR541" i="38"/>
  <c r="AR428" i="38"/>
  <c r="BV129" i="38"/>
  <c r="BV134" i="38"/>
  <c r="BV133" i="38"/>
  <c r="BP148" i="38"/>
  <c r="BV75" i="38"/>
  <c r="BV130" i="38"/>
  <c r="BV137" i="38"/>
  <c r="AT148" i="38"/>
  <c r="BS148" i="38"/>
  <c r="BV131" i="38"/>
  <c r="AI148" i="38"/>
  <c r="BT148" i="38"/>
  <c r="BV145" i="38"/>
  <c r="BV144" i="38"/>
  <c r="X341" i="38"/>
  <c r="BQ341" i="38"/>
  <c r="N343" i="38"/>
  <c r="X173" i="38"/>
  <c r="T343" i="38"/>
  <c r="BT341" i="38"/>
  <c r="BS343" i="38"/>
  <c r="BQ452" i="38"/>
  <c r="BV452" i="38" s="1"/>
  <c r="BE452" i="38"/>
  <c r="BV440" i="38"/>
  <c r="BQ445" i="38"/>
  <c r="AY454" i="38"/>
  <c r="AY455" i="38" s="1"/>
  <c r="AY539" i="38" s="1"/>
  <c r="BS449" i="38"/>
  <c r="BS454" i="38" s="1"/>
  <c r="BS455" i="38" s="1"/>
  <c r="BP449" i="38"/>
  <c r="BF454" i="38"/>
  <c r="BF455" i="38" s="1"/>
  <c r="BP445" i="38"/>
  <c r="BE445" i="38"/>
  <c r="BJ455" i="38"/>
  <c r="BJ539" i="38" s="1"/>
  <c r="BE449" i="38"/>
  <c r="BQ449" i="38"/>
  <c r="AU454" i="38"/>
  <c r="BN454" i="38"/>
  <c r="BN455" i="38" s="1"/>
  <c r="BN539" i="38" s="1"/>
  <c r="BL455" i="38"/>
  <c r="BL539" i="38" s="1"/>
  <c r="BU454" i="38"/>
  <c r="BU455" i="38" s="1"/>
  <c r="BR445" i="38"/>
  <c r="BT453" i="38"/>
  <c r="BP453" i="38"/>
  <c r="BA454" i="38"/>
  <c r="BA455" i="38" s="1"/>
  <c r="BA539" i="38" s="1"/>
  <c r="BT449" i="38"/>
  <c r="BT454" i="38" s="1"/>
  <c r="BT455" i="38" s="1"/>
  <c r="BP452" i="38"/>
  <c r="BV443" i="38"/>
  <c r="BH455" i="38"/>
  <c r="BH539" i="38" s="1"/>
  <c r="BR449" i="38"/>
  <c r="AW454" i="38"/>
  <c r="AW455" i="38" s="1"/>
  <c r="AW539" i="38" s="1"/>
  <c r="BH343" i="38"/>
  <c r="BP341" i="38"/>
  <c r="AW343" i="38"/>
  <c r="BE341" i="38"/>
  <c r="BS430" i="38"/>
  <c r="AY435" i="38"/>
  <c r="AL343" i="38"/>
  <c r="AT341" i="38"/>
  <c r="BR341" i="38"/>
  <c r="P343" i="38"/>
  <c r="X342" i="38"/>
  <c r="BT342" i="38"/>
  <c r="AE343" i="38"/>
  <c r="AE422" i="38" s="1"/>
  <c r="BV226" i="38"/>
  <c r="AG343" i="38"/>
  <c r="BU342" i="38"/>
  <c r="BU343" i="38" s="1"/>
  <c r="BR226" i="38"/>
  <c r="BV215" i="38"/>
  <c r="AA342" i="38"/>
  <c r="AI226" i="38"/>
  <c r="BQ343" i="38"/>
  <c r="E259" i="42" l="1"/>
  <c r="DM150" i="39"/>
  <c r="DM615" i="39" s="1"/>
  <c r="DM635" i="39" s="1"/>
  <c r="DM637" i="39" s="1"/>
  <c r="DU148" i="39"/>
  <c r="DY148" i="39" s="1"/>
  <c r="BV128" i="38"/>
  <c r="P112" i="22"/>
  <c r="P206" i="22" s="1"/>
  <c r="P208" i="22" s="1"/>
  <c r="DY103" i="39"/>
  <c r="BU76" i="38"/>
  <c r="DT148" i="39"/>
  <c r="T111" i="29"/>
  <c r="T112" i="29" s="1"/>
  <c r="T295" i="29" s="1"/>
  <c r="T315" i="29" s="1"/>
  <c r="T325" i="29" s="1"/>
  <c r="T327" i="29" s="1"/>
  <c r="T329" i="29" s="1"/>
  <c r="AT149" i="39"/>
  <c r="CA93" i="39"/>
  <c r="DX627" i="39"/>
  <c r="AL621" i="39"/>
  <c r="CO639" i="39"/>
  <c r="D144" i="42" s="1"/>
  <c r="AL781" i="39"/>
  <c r="DO779" i="39"/>
  <c r="F265" i="42"/>
  <c r="BR93" i="38"/>
  <c r="BP93" i="39"/>
  <c r="DV148" i="39"/>
  <c r="DX93" i="39"/>
  <c r="BV453" i="38"/>
  <c r="N150" i="38"/>
  <c r="H205" i="42"/>
  <c r="G23" i="42"/>
  <c r="G28" i="42" s="1"/>
  <c r="G48" i="42" s="1"/>
  <c r="BC150" i="38"/>
  <c r="BC422" i="38" s="1"/>
  <c r="BC430" i="38" s="1"/>
  <c r="DX148" i="39"/>
  <c r="T665" i="39"/>
  <c r="X664" i="39"/>
  <c r="DV149" i="39"/>
  <c r="DV150" i="39" s="1"/>
  <c r="DY117" i="39"/>
  <c r="X76" i="22"/>
  <c r="AJ150" i="39"/>
  <c r="AJ615" i="39" s="1"/>
  <c r="DY86" i="39"/>
  <c r="DY90" i="39"/>
  <c r="DY107" i="39"/>
  <c r="BV125" i="38"/>
  <c r="AE665" i="39"/>
  <c r="D19" i="42"/>
  <c r="BS150" i="39"/>
  <c r="BS615" i="39" s="1"/>
  <c r="Y149" i="39"/>
  <c r="Y150" i="39" s="1"/>
  <c r="Y615" i="39" s="1"/>
  <c r="H139" i="42"/>
  <c r="BF779" i="39"/>
  <c r="BP779" i="39" s="1"/>
  <c r="BP665" i="39"/>
  <c r="AC541" i="38"/>
  <c r="X110" i="22"/>
  <c r="AI454" i="38"/>
  <c r="R617" i="39"/>
  <c r="DV617" i="39" s="1"/>
  <c r="DY118" i="39"/>
  <c r="AR665" i="39"/>
  <c r="AT664" i="39"/>
  <c r="AU665" i="39"/>
  <c r="BE664" i="39"/>
  <c r="R781" i="39"/>
  <c r="DY98" i="39"/>
  <c r="BL149" i="39"/>
  <c r="BL150" i="39" s="1"/>
  <c r="BL615" i="39" s="1"/>
  <c r="BL781" i="39" s="1"/>
  <c r="CO150" i="39"/>
  <c r="CO615" i="39" s="1"/>
  <c r="CO631" i="39" s="1"/>
  <c r="CO637" i="39" s="1"/>
  <c r="D139" i="42"/>
  <c r="CB149" i="39"/>
  <c r="CL93" i="39"/>
  <c r="BT432" i="38"/>
  <c r="BL435" i="38"/>
  <c r="BL543" i="38" s="1"/>
  <c r="P617" i="39"/>
  <c r="BS639" i="39"/>
  <c r="P781" i="39"/>
  <c r="DO639" i="39"/>
  <c r="F264" i="42" s="1"/>
  <c r="BL541" i="38"/>
  <c r="BQ148" i="38"/>
  <c r="BV148" i="38" s="1"/>
  <c r="BE76" i="38"/>
  <c r="BV98" i="38"/>
  <c r="DY132" i="39"/>
  <c r="DS93" i="39"/>
  <c r="BU627" i="39"/>
  <c r="BU781" i="39"/>
  <c r="C18" i="42"/>
  <c r="H18" i="42" s="1"/>
  <c r="CA76" i="39"/>
  <c r="BR454" i="38"/>
  <c r="BR455" i="38" s="1"/>
  <c r="BV88" i="38"/>
  <c r="R541" i="38"/>
  <c r="V112" i="30"/>
  <c r="V307" i="30" s="1"/>
  <c r="V309" i="30" s="1"/>
  <c r="V311" i="30" s="1"/>
  <c r="BV126" i="38"/>
  <c r="CW148" i="39"/>
  <c r="BR148" i="38"/>
  <c r="BV78" i="38"/>
  <c r="X148" i="39"/>
  <c r="DY99" i="39"/>
  <c r="BQ149" i="39"/>
  <c r="BQ150" i="39" s="1"/>
  <c r="CA148" i="39"/>
  <c r="N149" i="39"/>
  <c r="X93" i="39"/>
  <c r="DQ150" i="39"/>
  <c r="DQ615" i="39" s="1"/>
  <c r="DQ635" i="39" s="1"/>
  <c r="DW149" i="39"/>
  <c r="DW150" i="39" s="1"/>
  <c r="V617" i="39"/>
  <c r="BY639" i="39"/>
  <c r="G24" i="42" s="1"/>
  <c r="V781" i="39"/>
  <c r="F259" i="42"/>
  <c r="DO150" i="39"/>
  <c r="DO615" i="39" s="1"/>
  <c r="T617" i="39"/>
  <c r="BW639" i="39"/>
  <c r="F24" i="42" s="1"/>
  <c r="CD149" i="39"/>
  <c r="CL148" i="39"/>
  <c r="DU76" i="39"/>
  <c r="BP148" i="39"/>
  <c r="BT539" i="38"/>
  <c r="T422" i="38"/>
  <c r="T541" i="38" s="1"/>
  <c r="BS93" i="38"/>
  <c r="DV779" i="39"/>
  <c r="CM150" i="39"/>
  <c r="CM615" i="39" s="1"/>
  <c r="R111" i="30"/>
  <c r="R112" i="30" s="1"/>
  <c r="R307" i="30" s="1"/>
  <c r="R309" i="30" s="1"/>
  <c r="R311" i="30" s="1"/>
  <c r="DY124" i="39"/>
  <c r="BH149" i="39"/>
  <c r="BH150" i="39" s="1"/>
  <c r="BH615" i="39" s="1"/>
  <c r="DY28" i="39"/>
  <c r="DT76" i="39"/>
  <c r="DY92" i="39"/>
  <c r="DY75" i="39"/>
  <c r="BU149" i="38"/>
  <c r="N422" i="38"/>
  <c r="N424" i="38" s="1"/>
  <c r="AN541" i="38"/>
  <c r="BP76" i="39"/>
  <c r="AG422" i="38"/>
  <c r="AG541" i="38" s="1"/>
  <c r="CW149" i="39"/>
  <c r="AT148" i="39"/>
  <c r="DY84" i="39"/>
  <c r="DY80" i="39"/>
  <c r="DI149" i="39"/>
  <c r="DS148" i="39"/>
  <c r="D258" i="42"/>
  <c r="DK150" i="39"/>
  <c r="DK615" i="39" s="1"/>
  <c r="DK635" i="39" s="1"/>
  <c r="BY779" i="39"/>
  <c r="BY781" i="39" s="1"/>
  <c r="G25" i="42"/>
  <c r="BJ149" i="39"/>
  <c r="C258" i="42"/>
  <c r="DS76" i="39"/>
  <c r="AA149" i="39"/>
  <c r="AA150" i="39" s="1"/>
  <c r="AA615" i="39" s="1"/>
  <c r="AI148" i="39"/>
  <c r="BR149" i="38"/>
  <c r="BR150" i="38" s="1"/>
  <c r="X127" i="29"/>
  <c r="CF781" i="39"/>
  <c r="BV96" i="38"/>
  <c r="DB637" i="39"/>
  <c r="DB783" i="39" s="1"/>
  <c r="H795" i="39" s="1"/>
  <c r="E203" i="42"/>
  <c r="E208" i="42" s="1"/>
  <c r="E228" i="42" s="1"/>
  <c r="DV633" i="39"/>
  <c r="AN428" i="38"/>
  <c r="BV85" i="38"/>
  <c r="X149" i="38"/>
  <c r="DF639" i="39"/>
  <c r="BC781" i="39"/>
  <c r="BC623" i="39"/>
  <c r="H138" i="42"/>
  <c r="DQ639" i="39"/>
  <c r="BN625" i="39"/>
  <c r="BN781" i="39"/>
  <c r="BY783" i="39"/>
  <c r="N792" i="39" s="1"/>
  <c r="N797" i="39" s="1"/>
  <c r="DI665" i="39"/>
  <c r="AG637" i="39"/>
  <c r="DX619" i="39"/>
  <c r="DI639" i="39"/>
  <c r="BF625" i="39"/>
  <c r="BF781" i="39"/>
  <c r="X110" i="29"/>
  <c r="D143" i="42"/>
  <c r="D148" i="42" s="1"/>
  <c r="D168" i="42" s="1"/>
  <c r="DX633" i="39"/>
  <c r="G203" i="42"/>
  <c r="G208" i="42" s="1"/>
  <c r="G228" i="42" s="1"/>
  <c r="DF637" i="39"/>
  <c r="CB779" i="39"/>
  <c r="CL779" i="39" s="1"/>
  <c r="C85" i="42"/>
  <c r="H85" i="42" s="1"/>
  <c r="CL665" i="39"/>
  <c r="AW637" i="39"/>
  <c r="DU623" i="39"/>
  <c r="DU779" i="39"/>
  <c r="CQ637" i="39"/>
  <c r="DV631" i="39"/>
  <c r="E143" i="42"/>
  <c r="E148" i="42" s="1"/>
  <c r="E168" i="42" s="1"/>
  <c r="H198" i="42"/>
  <c r="DF781" i="39"/>
  <c r="P112" i="29"/>
  <c r="P295" i="29" s="1"/>
  <c r="P315" i="29" s="1"/>
  <c r="P325" i="29" s="1"/>
  <c r="P327" i="29" s="1"/>
  <c r="P329" i="29" s="1"/>
  <c r="AW781" i="39"/>
  <c r="BJ541" i="38"/>
  <c r="AI149" i="38"/>
  <c r="DH779" i="39"/>
  <c r="AP637" i="39"/>
  <c r="AP783" i="39" s="1"/>
  <c r="DW621" i="39"/>
  <c r="P111" i="30"/>
  <c r="P112" i="30" s="1"/>
  <c r="P307" i="30" s="1"/>
  <c r="P309" i="30" s="1"/>
  <c r="P311" i="30" s="1"/>
  <c r="BV448" i="38"/>
  <c r="CX615" i="39"/>
  <c r="DH150" i="39"/>
  <c r="N111" i="30"/>
  <c r="N112" i="30" s="1"/>
  <c r="X76" i="30"/>
  <c r="DV623" i="39"/>
  <c r="AY637" i="39"/>
  <c r="AY783" i="39" s="1"/>
  <c r="T112" i="30"/>
  <c r="T307" i="30" s="1"/>
  <c r="T309" i="30" s="1"/>
  <c r="T311" i="30" s="1"/>
  <c r="AJ455" i="38"/>
  <c r="V112" i="29"/>
  <c r="V295" i="29" s="1"/>
  <c r="V315" i="29" s="1"/>
  <c r="V325" i="29" s="1"/>
  <c r="V327" i="29" s="1"/>
  <c r="V329" i="29" s="1"/>
  <c r="BV95" i="38"/>
  <c r="CH781" i="39"/>
  <c r="CH629" i="39"/>
  <c r="CB639" i="39"/>
  <c r="Y781" i="39"/>
  <c r="Y619" i="39"/>
  <c r="CJ781" i="39"/>
  <c r="CJ629" i="39"/>
  <c r="CM779" i="39"/>
  <c r="CW779" i="39" s="1"/>
  <c r="C145" i="42"/>
  <c r="H145" i="42" s="1"/>
  <c r="CW665" i="39"/>
  <c r="R111" i="29"/>
  <c r="R112" i="29" s="1"/>
  <c r="R295" i="29" s="1"/>
  <c r="R315" i="29" s="1"/>
  <c r="R325" i="29" s="1"/>
  <c r="R327" i="29" s="1"/>
  <c r="R329" i="29" s="1"/>
  <c r="CU781" i="39"/>
  <c r="CU631" i="39"/>
  <c r="N111" i="22"/>
  <c r="X111" i="22" s="1"/>
  <c r="C199" i="42"/>
  <c r="H199" i="42" s="1"/>
  <c r="DH149" i="39"/>
  <c r="X76" i="29"/>
  <c r="N111" i="29"/>
  <c r="X59" i="30"/>
  <c r="X59" i="29"/>
  <c r="DD637" i="39"/>
  <c r="DD783" i="39" s="1"/>
  <c r="K795" i="39" s="1"/>
  <c r="F203" i="42"/>
  <c r="F208" i="42" s="1"/>
  <c r="F228" i="42" s="1"/>
  <c r="DW633" i="39"/>
  <c r="V541" i="38"/>
  <c r="DY652" i="39"/>
  <c r="DT665" i="39"/>
  <c r="DY665" i="39" s="1"/>
  <c r="X110" i="30"/>
  <c r="Y455" i="38"/>
  <c r="N134" i="30"/>
  <c r="X134" i="30" s="1"/>
  <c r="R637" i="39"/>
  <c r="D203" i="42"/>
  <c r="D208" i="42" s="1"/>
  <c r="D228" i="42" s="1"/>
  <c r="DU633" i="39"/>
  <c r="CZ637" i="39"/>
  <c r="CZ783" i="39" s="1"/>
  <c r="E795" i="39" s="1"/>
  <c r="CQ639" i="39"/>
  <c r="AN781" i="39"/>
  <c r="AN621" i="39"/>
  <c r="AU150" i="39"/>
  <c r="DW619" i="39"/>
  <c r="AE637" i="39"/>
  <c r="BW637" i="39"/>
  <c r="F23" i="42"/>
  <c r="F28" i="42" s="1"/>
  <c r="F48" i="42" s="1"/>
  <c r="DW627" i="39"/>
  <c r="X454" i="38"/>
  <c r="AR637" i="39"/>
  <c r="DX621" i="39"/>
  <c r="X455" i="38"/>
  <c r="N539" i="38"/>
  <c r="X539" i="38" s="1"/>
  <c r="DW631" i="39"/>
  <c r="F143" i="42"/>
  <c r="F148" i="42" s="1"/>
  <c r="F168" i="42" s="1"/>
  <c r="CS637" i="39"/>
  <c r="CS783" i="39" s="1"/>
  <c r="K794" i="39" s="1"/>
  <c r="BQ779" i="39"/>
  <c r="C25" i="42"/>
  <c r="CA665" i="39"/>
  <c r="DY93" i="39"/>
  <c r="DT149" i="39"/>
  <c r="CF639" i="39"/>
  <c r="E84" i="42" s="1"/>
  <c r="AC781" i="39"/>
  <c r="AC619" i="39"/>
  <c r="AL637" i="39"/>
  <c r="DU621" i="39"/>
  <c r="G265" i="42"/>
  <c r="DQ779" i="39"/>
  <c r="DV629" i="39"/>
  <c r="E83" i="42"/>
  <c r="E88" i="42" s="1"/>
  <c r="E108" i="42" s="1"/>
  <c r="CF637" i="39"/>
  <c r="E24" i="42"/>
  <c r="N318" i="29"/>
  <c r="X318" i="29" s="1"/>
  <c r="X128" i="29"/>
  <c r="BU424" i="38"/>
  <c r="X150" i="38"/>
  <c r="V543" i="38"/>
  <c r="R424" i="38"/>
  <c r="R435" i="38" s="1"/>
  <c r="R543" i="38" s="1"/>
  <c r="BN541" i="38"/>
  <c r="BN543" i="38" s="1"/>
  <c r="AP428" i="38"/>
  <c r="BS422" i="38"/>
  <c r="P301" i="22"/>
  <c r="P303" i="22" s="1"/>
  <c r="N230" i="22"/>
  <c r="V208" i="22"/>
  <c r="V303" i="22" s="1"/>
  <c r="R208" i="22"/>
  <c r="R301" i="22"/>
  <c r="T208" i="22"/>
  <c r="T301" i="22"/>
  <c r="BQ93" i="38"/>
  <c r="BV93" i="38" s="1"/>
  <c r="BT149" i="38"/>
  <c r="BT150" i="38" s="1"/>
  <c r="BE93" i="38"/>
  <c r="AU149" i="38"/>
  <c r="BS149" i="38"/>
  <c r="BS150" i="38" s="1"/>
  <c r="BF149" i="38"/>
  <c r="BF150" i="38" s="1"/>
  <c r="BU432" i="38"/>
  <c r="BQ76" i="38"/>
  <c r="BV76" i="38" s="1"/>
  <c r="BV28" i="38"/>
  <c r="Y150" i="38"/>
  <c r="AI150" i="38" s="1"/>
  <c r="AJ149" i="38"/>
  <c r="AT149" i="38" s="1"/>
  <c r="BU428" i="38"/>
  <c r="AR435" i="38"/>
  <c r="AR543" i="38" s="1"/>
  <c r="BU150" i="38"/>
  <c r="T424" i="38"/>
  <c r="BV341" i="38"/>
  <c r="BT343" i="38"/>
  <c r="BR539" i="38"/>
  <c r="BU539" i="38"/>
  <c r="AY541" i="38"/>
  <c r="BS539" i="38"/>
  <c r="BV445" i="38"/>
  <c r="BP455" i="38"/>
  <c r="BF539" i="38"/>
  <c r="BV449" i="38"/>
  <c r="BQ454" i="38"/>
  <c r="BA541" i="38"/>
  <c r="BE454" i="38"/>
  <c r="AU455" i="38"/>
  <c r="BP454" i="38"/>
  <c r="BS432" i="38"/>
  <c r="BJ435" i="38"/>
  <c r="BH422" i="38"/>
  <c r="BP343" i="38"/>
  <c r="AW422" i="38"/>
  <c r="BE343" i="38"/>
  <c r="AL422" i="38"/>
  <c r="AT343" i="38"/>
  <c r="X343" i="38"/>
  <c r="P422" i="38"/>
  <c r="AE541" i="38"/>
  <c r="BT422" i="38"/>
  <c r="AE426" i="38"/>
  <c r="BS426" i="38"/>
  <c r="AC435" i="38"/>
  <c r="AA343" i="38"/>
  <c r="BR342" i="38"/>
  <c r="AI342" i="38"/>
  <c r="BT430" i="38"/>
  <c r="BA435" i="38"/>
  <c r="BU422" i="38"/>
  <c r="E263" i="42" l="1"/>
  <c r="DV635" i="39"/>
  <c r="BL625" i="39"/>
  <c r="BL637" i="39" s="1"/>
  <c r="BL783" i="39" s="1"/>
  <c r="DX149" i="39"/>
  <c r="DX150" i="39" s="1"/>
  <c r="DU149" i="39"/>
  <c r="DU150" i="39" s="1"/>
  <c r="AG426" i="38"/>
  <c r="X111" i="29"/>
  <c r="BP149" i="39"/>
  <c r="DM781" i="39"/>
  <c r="BC541" i="38"/>
  <c r="DY76" i="39"/>
  <c r="BQ149" i="38"/>
  <c r="BU541" i="38"/>
  <c r="DW615" i="39"/>
  <c r="DF783" i="39"/>
  <c r="N795" i="39" s="1"/>
  <c r="BV454" i="38"/>
  <c r="N541" i="38"/>
  <c r="DW639" i="39"/>
  <c r="DK781" i="39"/>
  <c r="AU779" i="39"/>
  <c r="BE779" i="39" s="1"/>
  <c r="BE665" i="39"/>
  <c r="BS627" i="39"/>
  <c r="BS781" i="39"/>
  <c r="CW150" i="39"/>
  <c r="AR779" i="39"/>
  <c r="AT665" i="39"/>
  <c r="AE779" i="39"/>
  <c r="AI665" i="39"/>
  <c r="H25" i="42"/>
  <c r="AT150" i="39"/>
  <c r="T779" i="39"/>
  <c r="X665" i="39"/>
  <c r="BW783" i="39"/>
  <c r="K792" i="39" s="1"/>
  <c r="K797" i="39" s="1"/>
  <c r="DU631" i="39"/>
  <c r="C79" i="42"/>
  <c r="CB150" i="39"/>
  <c r="CB615" i="39" s="1"/>
  <c r="CB629" i="39" s="1"/>
  <c r="CB637" i="39" s="1"/>
  <c r="CO781" i="39"/>
  <c r="CO783" i="39" s="1"/>
  <c r="E794" i="39" s="1"/>
  <c r="BS541" i="38"/>
  <c r="BQ615" i="39"/>
  <c r="CA150" i="39"/>
  <c r="AJ150" i="38"/>
  <c r="CF783" i="39"/>
  <c r="H793" i="39" s="1"/>
  <c r="AI150" i="39"/>
  <c r="DO635" i="39"/>
  <c r="DO781" i="39"/>
  <c r="C259" i="42"/>
  <c r="H259" i="42" s="1"/>
  <c r="DS149" i="39"/>
  <c r="DQ781" i="39"/>
  <c r="DQ783" i="39" s="1"/>
  <c r="N796" i="39" s="1"/>
  <c r="BJ150" i="39"/>
  <c r="BJ615" i="39" s="1"/>
  <c r="BQ150" i="38"/>
  <c r="BV150" i="38" s="1"/>
  <c r="H258" i="42"/>
  <c r="DI150" i="39"/>
  <c r="V637" i="39"/>
  <c r="V783" i="39" s="1"/>
  <c r="DX617" i="39"/>
  <c r="BU637" i="39"/>
  <c r="BU783" i="39" s="1"/>
  <c r="H792" i="39" s="1"/>
  <c r="H797" i="39" s="1"/>
  <c r="E23" i="42"/>
  <c r="E28" i="42" s="1"/>
  <c r="E48" i="42" s="1"/>
  <c r="DV627" i="39"/>
  <c r="D24" i="42"/>
  <c r="AA781" i="39"/>
  <c r="AA619" i="39"/>
  <c r="CD639" i="39"/>
  <c r="D84" i="42" s="1"/>
  <c r="R303" i="22"/>
  <c r="DX615" i="39"/>
  <c r="DK639" i="39"/>
  <c r="D264" i="42" s="1"/>
  <c r="BH625" i="39"/>
  <c r="BH781" i="39"/>
  <c r="P637" i="39"/>
  <c r="P783" i="39" s="1"/>
  <c r="DU617" i="39"/>
  <c r="AI149" i="39"/>
  <c r="G263" i="42"/>
  <c r="DQ637" i="39"/>
  <c r="DX635" i="39"/>
  <c r="C19" i="42"/>
  <c r="H19" i="42" s="1"/>
  <c r="CA149" i="39"/>
  <c r="AI615" i="39"/>
  <c r="X111" i="30"/>
  <c r="CD150" i="39"/>
  <c r="D79" i="42"/>
  <c r="H79" i="42" s="1"/>
  <c r="CL149" i="39"/>
  <c r="BC435" i="38"/>
  <c r="BC543" i="38" s="1"/>
  <c r="BU430" i="38"/>
  <c r="T637" i="39"/>
  <c r="DW617" i="39"/>
  <c r="DX779" i="39"/>
  <c r="D263" i="42"/>
  <c r="D268" i="42" s="1"/>
  <c r="D288" i="42" s="1"/>
  <c r="DU635" i="39"/>
  <c r="DK637" i="39"/>
  <c r="X149" i="39"/>
  <c r="N150" i="39"/>
  <c r="AI619" i="39"/>
  <c r="Y637" i="39"/>
  <c r="DT619" i="39"/>
  <c r="DY619" i="39" s="1"/>
  <c r="N112" i="22"/>
  <c r="N112" i="29"/>
  <c r="C84" i="42"/>
  <c r="H84" i="42" s="1"/>
  <c r="CL639" i="39"/>
  <c r="C264" i="42"/>
  <c r="R783" i="39"/>
  <c r="AU615" i="39"/>
  <c r="BE150" i="39"/>
  <c r="AN637" i="39"/>
  <c r="AN783" i="39" s="1"/>
  <c r="DV621" i="39"/>
  <c r="X112" i="30"/>
  <c r="N307" i="30"/>
  <c r="CX781" i="39"/>
  <c r="DH781" i="39" s="1"/>
  <c r="DH615" i="39"/>
  <c r="CX633" i="39"/>
  <c r="AW783" i="39"/>
  <c r="AG783" i="39"/>
  <c r="CA779" i="39"/>
  <c r="CM639" i="39"/>
  <c r="AJ781" i="39"/>
  <c r="AT615" i="39"/>
  <c r="AJ621" i="39"/>
  <c r="CL629" i="39"/>
  <c r="DT629" i="39"/>
  <c r="DY629" i="39" s="1"/>
  <c r="CM781" i="39"/>
  <c r="CW781" i="39" s="1"/>
  <c r="CW615" i="39"/>
  <c r="CM631" i="39"/>
  <c r="AL783" i="39"/>
  <c r="DW629" i="39"/>
  <c r="CH637" i="39"/>
  <c r="CH783" i="39" s="1"/>
  <c r="K793" i="39" s="1"/>
  <c r="F83" i="42"/>
  <c r="F88" i="42" s="1"/>
  <c r="F108" i="42" s="1"/>
  <c r="DX623" i="39"/>
  <c r="BC637" i="39"/>
  <c r="BC783" i="39" s="1"/>
  <c r="BQ455" i="38"/>
  <c r="BV455" i="38" s="1"/>
  <c r="C265" i="42"/>
  <c r="H265" i="42" s="1"/>
  <c r="DI779" i="39"/>
  <c r="DS665" i="39"/>
  <c r="G204" i="42"/>
  <c r="DX639" i="39"/>
  <c r="BJ543" i="38"/>
  <c r="CJ637" i="39"/>
  <c r="CJ783" i="39" s="1"/>
  <c r="N793" i="39" s="1"/>
  <c r="DX629" i="39"/>
  <c r="G83" i="42"/>
  <c r="G88" i="42" s="1"/>
  <c r="G108" i="42" s="1"/>
  <c r="AJ539" i="38"/>
  <c r="AT539" i="38" s="1"/>
  <c r="AT455" i="38"/>
  <c r="BS428" i="38"/>
  <c r="AN435" i="38"/>
  <c r="AN543" i="38" s="1"/>
  <c r="E144" i="42"/>
  <c r="CQ783" i="39"/>
  <c r="H794" i="39" s="1"/>
  <c r="BN637" i="39"/>
  <c r="BN783" i="39" s="1"/>
  <c r="DX625" i="39"/>
  <c r="AC637" i="39"/>
  <c r="AC783" i="39" s="1"/>
  <c r="DV619" i="39"/>
  <c r="DY149" i="39"/>
  <c r="DT150" i="39"/>
  <c r="Y539" i="38"/>
  <c r="AI539" i="38" s="1"/>
  <c r="AI455" i="38"/>
  <c r="G143" i="42"/>
  <c r="G148" i="42" s="1"/>
  <c r="G168" i="42" s="1"/>
  <c r="DX631" i="39"/>
  <c r="CU637" i="39"/>
  <c r="CU783" i="39" s="1"/>
  <c r="N794" i="39" s="1"/>
  <c r="BF637" i="39"/>
  <c r="BP625" i="39"/>
  <c r="DT625" i="39"/>
  <c r="DY625" i="39" s="1"/>
  <c r="G264" i="42"/>
  <c r="BS424" i="38"/>
  <c r="BV149" i="38"/>
  <c r="Y422" i="38"/>
  <c r="BT428" i="38"/>
  <c r="AP435" i="38"/>
  <c r="AP543" i="38" s="1"/>
  <c r="N299" i="22"/>
  <c r="X299" i="22" s="1"/>
  <c r="X230" i="22"/>
  <c r="T303" i="22"/>
  <c r="AU150" i="38"/>
  <c r="BE149" i="38"/>
  <c r="BP149" i="38"/>
  <c r="AJ422" i="38"/>
  <c r="AT150" i="38"/>
  <c r="BP150" i="38"/>
  <c r="BF422" i="38"/>
  <c r="BF432" i="38" s="1"/>
  <c r="AY543" i="38"/>
  <c r="BQ424" i="38"/>
  <c r="N435" i="38"/>
  <c r="N543" i="38" s="1"/>
  <c r="T435" i="38"/>
  <c r="T543" i="38" s="1"/>
  <c r="BT424" i="38"/>
  <c r="BA543" i="38"/>
  <c r="AU539" i="38"/>
  <c r="BE455" i="38"/>
  <c r="BP539" i="38"/>
  <c r="BT541" i="38"/>
  <c r="BH541" i="38"/>
  <c r="BH432" i="38"/>
  <c r="AW430" i="38"/>
  <c r="AW541" i="38"/>
  <c r="AL428" i="38"/>
  <c r="AL541" i="38"/>
  <c r="AT422" i="38"/>
  <c r="P541" i="38"/>
  <c r="X541" i="38" s="1"/>
  <c r="P424" i="38"/>
  <c r="X424" i="38" s="1"/>
  <c r="X422" i="38"/>
  <c r="AC543" i="38"/>
  <c r="AA422" i="38"/>
  <c r="AI343" i="38"/>
  <c r="AE435" i="38"/>
  <c r="BT426" i="38"/>
  <c r="BR343" i="38"/>
  <c r="BV343" i="38" s="1"/>
  <c r="BV342" i="38"/>
  <c r="BU426" i="38"/>
  <c r="AG435" i="38"/>
  <c r="N206" i="22"/>
  <c r="X112" i="22"/>
  <c r="BS435" i="38" l="1"/>
  <c r="C83" i="42"/>
  <c r="DW625" i="39"/>
  <c r="DY150" i="39"/>
  <c r="DK783" i="39"/>
  <c r="E796" i="39" s="1"/>
  <c r="CB781" i="39"/>
  <c r="BS637" i="39"/>
  <c r="BS783" i="39" s="1"/>
  <c r="E792" i="39" s="1"/>
  <c r="E797" i="39" s="1"/>
  <c r="DU627" i="39"/>
  <c r="D23" i="42"/>
  <c r="D28" i="42" s="1"/>
  <c r="D48" i="42" s="1"/>
  <c r="DW779" i="39"/>
  <c r="X779" i="39"/>
  <c r="T781" i="39"/>
  <c r="T783" i="39" s="1"/>
  <c r="AE781" i="39"/>
  <c r="AI779" i="39"/>
  <c r="DT779" i="39"/>
  <c r="DY779" i="39" s="1"/>
  <c r="AR781" i="39"/>
  <c r="AR783" i="39" s="1"/>
  <c r="DX783" i="39" s="1"/>
  <c r="N799" i="39" s="1"/>
  <c r="N801" i="39" s="1"/>
  <c r="AT779" i="39"/>
  <c r="CA615" i="39"/>
  <c r="BQ627" i="39"/>
  <c r="N615" i="39"/>
  <c r="X150" i="39"/>
  <c r="DU639" i="39"/>
  <c r="DW635" i="39"/>
  <c r="F263" i="42"/>
  <c r="DO637" i="39"/>
  <c r="DO783" i="39" s="1"/>
  <c r="K796" i="39" s="1"/>
  <c r="CD615" i="39"/>
  <c r="CL150" i="39"/>
  <c r="DU625" i="39"/>
  <c r="BH637" i="39"/>
  <c r="BH783" i="39" s="1"/>
  <c r="DI615" i="39"/>
  <c r="DS150" i="39"/>
  <c r="BQ781" i="39"/>
  <c r="CA781" i="39" s="1"/>
  <c r="AA637" i="39"/>
  <c r="AA783" i="39" s="1"/>
  <c r="DU619" i="39"/>
  <c r="DM639" i="39"/>
  <c r="BJ781" i="39"/>
  <c r="DV781" i="39" s="1"/>
  <c r="BJ625" i="39"/>
  <c r="DV615" i="39"/>
  <c r="BP615" i="39"/>
  <c r="BP150" i="39"/>
  <c r="CB783" i="39"/>
  <c r="CL637" i="39"/>
  <c r="C203" i="42"/>
  <c r="CX637" i="39"/>
  <c r="DH633" i="39"/>
  <c r="DT633" i="39"/>
  <c r="DY633" i="39" s="1"/>
  <c r="X307" i="30"/>
  <c r="N309" i="30"/>
  <c r="X309" i="30" s="1"/>
  <c r="DS779" i="39"/>
  <c r="DI781" i="39"/>
  <c r="C143" i="42"/>
  <c r="DT631" i="39"/>
  <c r="DY631" i="39" s="1"/>
  <c r="CW631" i="39"/>
  <c r="CM637" i="39"/>
  <c r="C144" i="42"/>
  <c r="H144" i="42" s="1"/>
  <c r="CW639" i="39"/>
  <c r="AJ637" i="39"/>
  <c r="DT621" i="39"/>
  <c r="DY621" i="39" s="1"/>
  <c r="AT621" i="39"/>
  <c r="N295" i="29"/>
  <c r="X112" i="29"/>
  <c r="BF783" i="39"/>
  <c r="BP783" i="39" s="1"/>
  <c r="BP2" i="39" s="1"/>
  <c r="BP637" i="39"/>
  <c r="DX637" i="39"/>
  <c r="CX639" i="39"/>
  <c r="AU781" i="39"/>
  <c r="BE781" i="39" s="1"/>
  <c r="AU623" i="39"/>
  <c r="BE615" i="39"/>
  <c r="DT615" i="39"/>
  <c r="Y783" i="39"/>
  <c r="AI783" i="39" s="1"/>
  <c r="AI2" i="39" s="1"/>
  <c r="AI637" i="39"/>
  <c r="C88" i="42"/>
  <c r="C108" i="42" s="1"/>
  <c r="H108" i="42" s="1"/>
  <c r="H83" i="42"/>
  <c r="H88" i="42" s="1"/>
  <c r="Y426" i="38"/>
  <c r="Y541" i="38"/>
  <c r="BP422" i="38"/>
  <c r="BS543" i="38"/>
  <c r="BE150" i="38"/>
  <c r="AU422" i="38"/>
  <c r="AU541" i="38" s="1"/>
  <c r="BF541" i="38"/>
  <c r="BP541" i="38" s="1"/>
  <c r="BQ432" i="38"/>
  <c r="BP432" i="38"/>
  <c r="BF435" i="38"/>
  <c r="AJ428" i="38"/>
  <c r="AJ541" i="38"/>
  <c r="AT541" i="38" s="1"/>
  <c r="BE539" i="38"/>
  <c r="BQ539" i="38"/>
  <c r="BV539" i="38" s="1"/>
  <c r="BR432" i="38"/>
  <c r="BH435" i="38"/>
  <c r="BH543" i="38" s="1"/>
  <c r="AW435" i="38"/>
  <c r="AW543" i="38" s="1"/>
  <c r="BR430" i="38"/>
  <c r="AL435" i="38"/>
  <c r="BR428" i="38"/>
  <c r="BR424" i="38"/>
  <c r="BV424" i="38" s="1"/>
  <c r="P435" i="38"/>
  <c r="AA541" i="38"/>
  <c r="BR422" i="38"/>
  <c r="AA426" i="38"/>
  <c r="AI422" i="38"/>
  <c r="AE543" i="38"/>
  <c r="BT543" i="38" s="1"/>
  <c r="BT435" i="38"/>
  <c r="AG543" i="38"/>
  <c r="BU543" i="38" s="1"/>
  <c r="BU435" i="38"/>
  <c r="N301" i="22"/>
  <c r="X301" i="22" s="1"/>
  <c r="N208" i="22"/>
  <c r="X206" i="22"/>
  <c r="AT781" i="39" l="1"/>
  <c r="BP781" i="39"/>
  <c r="AI426" i="38"/>
  <c r="AI781" i="39"/>
  <c r="AE783" i="39"/>
  <c r="DW781" i="39"/>
  <c r="DW637" i="39"/>
  <c r="DX781" i="39"/>
  <c r="BJ637" i="39"/>
  <c r="DV625" i="39"/>
  <c r="CD629" i="39"/>
  <c r="CD781" i="39"/>
  <c r="CL615" i="39"/>
  <c r="DU615" i="39"/>
  <c r="DY615" i="39" s="1"/>
  <c r="E264" i="42"/>
  <c r="H264" i="42" s="1"/>
  <c r="DM783" i="39"/>
  <c r="H796" i="39" s="1"/>
  <c r="DV639" i="39"/>
  <c r="DS639" i="39"/>
  <c r="BQ637" i="39"/>
  <c r="CA627" i="39"/>
  <c r="C23" i="42"/>
  <c r="DT627" i="39"/>
  <c r="DY627" i="39" s="1"/>
  <c r="DW783" i="39"/>
  <c r="K799" i="39" s="1"/>
  <c r="K801" i="39" s="1"/>
  <c r="DI635" i="39"/>
  <c r="DS615" i="39"/>
  <c r="BQ639" i="39"/>
  <c r="X615" i="39"/>
  <c r="N781" i="39"/>
  <c r="X781" i="39" s="1"/>
  <c r="N617" i="39"/>
  <c r="AT637" i="39"/>
  <c r="AJ783" i="39"/>
  <c r="CM783" i="39"/>
  <c r="CW637" i="39"/>
  <c r="H143" i="42"/>
  <c r="H148" i="42" s="1"/>
  <c r="C148" i="42"/>
  <c r="C168" i="42" s="1"/>
  <c r="H168" i="42" s="1"/>
  <c r="DH637" i="39"/>
  <c r="CX783" i="39"/>
  <c r="DS781" i="39"/>
  <c r="H203" i="42"/>
  <c r="H208" i="42" s="1"/>
  <c r="C208" i="42"/>
  <c r="C228" i="42" s="1"/>
  <c r="H228" i="42" s="1"/>
  <c r="BE623" i="39"/>
  <c r="AU637" i="39"/>
  <c r="DT623" i="39"/>
  <c r="DY623" i="39" s="1"/>
  <c r="X295" i="29"/>
  <c r="N315" i="29"/>
  <c r="C204" i="42"/>
  <c r="H204" i="42" s="1"/>
  <c r="DH639" i="39"/>
  <c r="N311" i="30"/>
  <c r="X311" i="30" s="1"/>
  <c r="D5" i="30" s="1"/>
  <c r="D793" i="39"/>
  <c r="P793" i="39" s="1"/>
  <c r="CL783" i="39"/>
  <c r="CL2" i="39" s="1"/>
  <c r="BV432" i="38"/>
  <c r="BQ426" i="38"/>
  <c r="Y435" i="38"/>
  <c r="Y543" i="38" s="1"/>
  <c r="BP435" i="38"/>
  <c r="AU430" i="38"/>
  <c r="AU435" i="38" s="1"/>
  <c r="BE422" i="38"/>
  <c r="BQ422" i="38"/>
  <c r="BV422" i="38" s="1"/>
  <c r="BF543" i="38"/>
  <c r="BP543" i="38" s="1"/>
  <c r="BP2" i="38" s="1"/>
  <c r="AJ435" i="38"/>
  <c r="AT435" i="38" s="1"/>
  <c r="BQ428" i="38"/>
  <c r="BV428" i="38" s="1"/>
  <c r="AT428" i="38"/>
  <c r="AL543" i="38"/>
  <c r="P543" i="38"/>
  <c r="X543" i="38" s="1"/>
  <c r="X2" i="38" s="1"/>
  <c r="X435" i="38"/>
  <c r="BQ541" i="38"/>
  <c r="BE541" i="38"/>
  <c r="BR426" i="38"/>
  <c r="AA435" i="38"/>
  <c r="BR541" i="38"/>
  <c r="AI541" i="38"/>
  <c r="N303" i="22"/>
  <c r="X303" i="22" s="1"/>
  <c r="D5" i="22" s="1"/>
  <c r="X208" i="22"/>
  <c r="N637" i="39" l="1"/>
  <c r="DT617" i="39"/>
  <c r="DY617" i="39" s="1"/>
  <c r="X617" i="39"/>
  <c r="BQ783" i="39"/>
  <c r="CA637" i="39"/>
  <c r="CA639" i="39"/>
  <c r="C24" i="42"/>
  <c r="H24" i="42" s="1"/>
  <c r="DT639" i="39"/>
  <c r="DY639" i="39" s="1"/>
  <c r="DT781" i="39"/>
  <c r="DT635" i="39"/>
  <c r="DY635" i="39" s="1"/>
  <c r="C263" i="42"/>
  <c r="DS635" i="39"/>
  <c r="DI637" i="39"/>
  <c r="DU781" i="39"/>
  <c r="CL781" i="39"/>
  <c r="D83" i="42"/>
  <c r="D88" i="42" s="1"/>
  <c r="D108" i="42" s="1"/>
  <c r="DU629" i="39"/>
  <c r="CD637" i="39"/>
  <c r="C28" i="42"/>
  <c r="C48" i="42" s="1"/>
  <c r="H48" i="42" s="1"/>
  <c r="H23" i="42"/>
  <c r="H28" i="42" s="1"/>
  <c r="BJ783" i="39"/>
  <c r="DV783" i="39" s="1"/>
  <c r="H799" i="39" s="1"/>
  <c r="H801" i="39" s="1"/>
  <c r="DV637" i="39"/>
  <c r="N325" i="29"/>
  <c r="X315" i="29"/>
  <c r="AU783" i="39"/>
  <c r="BE783" i="39" s="1"/>
  <c r="BE637" i="39"/>
  <c r="CW783" i="39"/>
  <c r="CW2" i="39" s="1"/>
  <c r="D794" i="39"/>
  <c r="P794" i="39" s="1"/>
  <c r="D795" i="39"/>
  <c r="P795" i="39" s="1"/>
  <c r="DH783" i="39"/>
  <c r="DH2" i="39" s="1"/>
  <c r="AT783" i="39"/>
  <c r="AI435" i="38"/>
  <c r="BV426" i="38"/>
  <c r="BQ430" i="38"/>
  <c r="BV430" i="38" s="1"/>
  <c r="BE430" i="38"/>
  <c r="AJ543" i="38"/>
  <c r="AT543" i="38" s="1"/>
  <c r="AT2" i="38" s="1"/>
  <c r="BQ435" i="38"/>
  <c r="BV541" i="38"/>
  <c r="AA543" i="38"/>
  <c r="BR435" i="38"/>
  <c r="DS637" i="39" l="1"/>
  <c r="DI783" i="39"/>
  <c r="X637" i="39"/>
  <c r="N783" i="39"/>
  <c r="DT637" i="39"/>
  <c r="DY637" i="39" s="1"/>
  <c r="C268" i="42"/>
  <c r="C288" i="42" s="1"/>
  <c r="H288" i="42" s="1"/>
  <c r="H263" i="42"/>
  <c r="H268" i="42" s="1"/>
  <c r="DY781" i="39"/>
  <c r="CD783" i="39"/>
  <c r="DU637" i="39"/>
  <c r="D792" i="39"/>
  <c r="CA783" i="39"/>
  <c r="CA2" i="39" s="1"/>
  <c r="AT2" i="39"/>
  <c r="X325" i="29"/>
  <c r="N327" i="29"/>
  <c r="BV435" i="38"/>
  <c r="BE435" i="38"/>
  <c r="AU543" i="38"/>
  <c r="BR543" i="38"/>
  <c r="AI543" i="38"/>
  <c r="AI2" i="38" s="1"/>
  <c r="D796" i="39" l="1"/>
  <c r="P796" i="39" s="1"/>
  <c r="DS783" i="39"/>
  <c r="P792" i="39"/>
  <c r="P797" i="39" s="1"/>
  <c r="D797" i="39"/>
  <c r="E793" i="39"/>
  <c r="DU783" i="39"/>
  <c r="E799" i="39" s="1"/>
  <c r="E801" i="39" s="1"/>
  <c r="X783" i="39"/>
  <c r="DT783" i="39"/>
  <c r="X327" i="29"/>
  <c r="N329" i="29"/>
  <c r="X329" i="29" s="1"/>
  <c r="D5" i="29" s="1"/>
  <c r="BE543" i="38"/>
  <c r="BE2" i="38" s="1"/>
  <c r="BQ543" i="38"/>
  <c r="BV543" i="38" s="1"/>
  <c r="D5" i="38" s="1"/>
  <c r="D799" i="39" l="1"/>
  <c r="DY783" i="39"/>
  <c r="L4" i="39" s="1"/>
  <c r="X2" i="39"/>
  <c r="L2" i="39"/>
  <c r="DS2" i="39"/>
  <c r="L3" i="39"/>
  <c r="L5" i="39" l="1"/>
  <c r="C72" i="42"/>
  <c r="C192" i="42"/>
  <c r="C132" i="42"/>
  <c r="C12" i="42"/>
  <c r="C252" i="42"/>
  <c r="P799" i="39"/>
  <c r="P801" i="39" s="1"/>
  <c r="D801" i="39"/>
</calcChain>
</file>

<file path=xl/comments1.xml><?xml version="1.0" encoding="utf-8"?>
<comments xmlns="http://schemas.openxmlformats.org/spreadsheetml/2006/main">
  <authors>
    <author>Tapiana Wray</author>
    <author>University of Alaska</author>
    <author>fnlvc</author>
    <author>Erin Albertson</author>
  </authors>
  <commentList>
    <comment ref="C6" authorId="0" shapeId="0">
      <text>
        <r>
          <rPr>
            <sz val="20"/>
            <color indexed="81"/>
            <rFont val="Tahoma"/>
            <family val="2"/>
          </rPr>
          <t xml:space="preserve">Department/Unit number should be used for departmental reference only.  This number should </t>
        </r>
        <r>
          <rPr>
            <b/>
            <sz val="20"/>
            <color indexed="81"/>
            <rFont val="Tahoma"/>
            <family val="2"/>
          </rPr>
          <t>NOT</t>
        </r>
        <r>
          <rPr>
            <sz val="20"/>
            <color indexed="81"/>
            <rFont val="Tahoma"/>
            <family val="2"/>
          </rPr>
          <t xml:space="preserve"> be used for external correspondence.</t>
        </r>
      </text>
    </comment>
    <comment ref="N6" authorId="0" shapeId="0">
      <text>
        <r>
          <rPr>
            <b/>
            <sz val="9"/>
            <color indexed="81"/>
            <rFont val="Tahoma"/>
            <family val="2"/>
          </rPr>
          <t>Tapiana Wray:</t>
        </r>
        <r>
          <rPr>
            <sz val="9"/>
            <color indexed="81"/>
            <rFont val="Tahoma"/>
            <family val="2"/>
          </rPr>
          <t xml:space="preserve">
</t>
        </r>
        <r>
          <rPr>
            <sz val="11"/>
            <color indexed="81"/>
            <rFont val="Tahoma"/>
            <family val="2"/>
          </rPr>
          <t>Budget spreadsheet directions
We've included a few basic tips to help you navigate the budget spreadsheet. If you have any unanswered questions, please feel free to contact the Office of Sponsored Programs and we'll do our best to provide answers. To hide these pesky yellow and orange comment boxes, select View in the tool bar and click Comments in Excel 2003. In Excel 2007, select the Comments group within the Review tab and select Show All Comments twice. You can re-expose individual comment boxes by holding your mouse over a red triangle.
The budget spreadsheet is so big!
The budget spreadsheet is designed to allow flexibility between simple, one-year, one-budget-item budgets and  more complex multi-year budgets. Most budgets will not need all of the rows available for salaries, travel, contractual services, etc.  All the year columns won’t be required for projects less than five years in duration.
Any rows and columns not needed for your budget can be “hidden.” Highlight the rows or columns that you do not need, right click, and select Hide. Another way to do this is to highlight the rows and columns that aren’t needed, select the Window menu in the tool bar, and click Hide. To unhide any columns or rows, highlight the columns or rows and follow the same directions to hide a selection, except click Unhide.
How can I print the budget so it is readable? How can I change the number of print out pages?
If you've hidden all unnecessary columns and rows and the budget is still printing small, you probably have a large budget and will have to adjust the settings. A multiple year budget with many budget line items, as well as a multi-unit budget or match/cost-share budget, will probably need to be printed on landscape and/or on multiple pages. 
To print landscape, select the File menu in the tool bar, click Page Setup, and click the Page tab.  Under Orientation, select Landscape.
To change the number of print out pages, first select the File menu in the tool bar, click Page Setup, and click the Page tab. Under Scaling, select Fit to. If your budget is large and the font too small when the budget is printed on one page, then change the numbers to "one page(s) wide by two page(s) tall."  If you have a small budget and want to print the budget on only one page, change the numbers to "one page(s) wide by one page(s) tall." 
To  move the page breaks exactly where you need them, select the View menu in the tool bar, click Page Break Preview, and move the blue lines to how you need the budget to print.
The spreadsheet is really small on my computer screen. How can I fix this?
Select the View menu in the tool bar, click Zoom. Recommended zoom is 100%.
Note: The excel directions may be different for Microsoft Excel 2007.</t>
        </r>
      </text>
    </comment>
    <comment ref="C7" authorId="0" shapeId="0">
      <text>
        <r>
          <rPr>
            <sz val="20"/>
            <color indexed="81"/>
            <rFont val="Tahoma"/>
            <family val="2"/>
          </rPr>
          <t xml:space="preserve">BANNER S/G Number should be used will all official correspondence at UAF and to outside entities.  This number is used for data analytics by UAF and UA.  </t>
        </r>
      </text>
    </comment>
    <comment ref="K10" authorId="1" shapeId="0">
      <text>
        <r>
          <rPr>
            <b/>
            <sz val="8"/>
            <color indexed="81"/>
            <rFont val="Tahoma"/>
            <family val="2"/>
          </rPr>
          <t xml:space="preserve">UAF Office of Sponsored Programs:
</t>
        </r>
        <r>
          <rPr>
            <sz val="8"/>
            <color indexed="81"/>
            <rFont val="Tahoma"/>
            <family val="2"/>
          </rPr>
          <t xml:space="preserve">The hourly wage for current UAF employees can be found on the NBAJOBS Banner screen. Please consult your departmental Human Resources manager for help selecting hourly wages for project employees not </t>
        </r>
        <r>
          <rPr>
            <b/>
            <sz val="8"/>
            <color indexed="81"/>
            <rFont val="Tahoma"/>
            <family val="2"/>
          </rPr>
          <t>yet</t>
        </r>
        <r>
          <rPr>
            <sz val="8"/>
            <color indexed="81"/>
            <rFont val="Tahoma"/>
            <family val="2"/>
          </rPr>
          <t xml:space="preserve"> employed at UAF.
The UAF Graduate School sets minimum rates of pay for graduate students. Departments are free to set their own rates of pay as long as those rates are higher than the Graduate School minimums. The Graduate School rates can be found here: http://www.uaf.edu/gradsch/general/FAQ.html#grad_assistantships</t>
        </r>
        <r>
          <rPr>
            <sz val="8"/>
            <color indexed="81"/>
            <rFont val="Tahoma"/>
            <family val="2"/>
          </rPr>
          <t xml:space="preserve">
</t>
        </r>
      </text>
    </comment>
    <comment ref="L10" authorId="1" shapeId="0">
      <text>
        <r>
          <rPr>
            <b/>
            <sz val="8"/>
            <color indexed="81"/>
            <rFont val="Tahoma"/>
            <family val="2"/>
          </rPr>
          <t>UAF Office of Sponsored Programs:</t>
        </r>
        <r>
          <rPr>
            <sz val="8"/>
            <color indexed="81"/>
            <rFont val="Tahoma"/>
            <family val="2"/>
          </rPr>
          <t xml:space="preserve">
The leave and fringe rates will autopopulate once an e-class is selected.</t>
        </r>
      </text>
    </comment>
    <comment ref="E113" authorId="1" shapeId="0">
      <text>
        <r>
          <rPr>
            <b/>
            <sz val="8"/>
            <color indexed="81"/>
            <rFont val="Tahoma"/>
            <family val="2"/>
          </rPr>
          <t xml:space="preserve">UAF Office of Sponsored Programs:
</t>
        </r>
        <r>
          <rPr>
            <sz val="8"/>
            <color indexed="81"/>
            <rFont val="Tahoma"/>
            <family val="2"/>
          </rPr>
          <t>Total number of airfares, days per diem, car rentals, or mileage for each trip.</t>
        </r>
      </text>
    </comment>
    <comment ref="C114" authorId="1" shapeId="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'Alaska PerDiem' or "Domestic PerDiem' worksheet for rates</t>
        </r>
      </text>
    </comment>
    <comment ref="E136" authorId="1" shapeId="0">
      <text>
        <r>
          <rPr>
            <b/>
            <sz val="8"/>
            <color indexed="81"/>
            <rFont val="Tahoma"/>
            <family val="2"/>
          </rPr>
          <t xml:space="preserve">UAF Office of Sponsored Programs:
</t>
        </r>
        <r>
          <rPr>
            <sz val="8"/>
            <color indexed="81"/>
            <rFont val="Tahoma"/>
            <family val="2"/>
          </rPr>
          <t>Total number of airfares, days per diem, or car rentals for each trip.</t>
        </r>
      </text>
    </comment>
    <comment ref="C137" authorId="1" shapeId="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'Foreign PerDiem' worksheet for rates</t>
        </r>
      </text>
    </comment>
    <comment ref="C152" authorId="1" shapeId="0">
      <text>
        <r>
          <rPr>
            <b/>
            <sz val="8"/>
            <color indexed="81"/>
            <rFont val="Tahoma"/>
            <family val="2"/>
          </rPr>
          <t>UAF Office of Sponsored Programs:</t>
        </r>
        <r>
          <rPr>
            <sz val="8"/>
            <color indexed="81"/>
            <rFont val="Tahoma"/>
            <family val="2"/>
          </rPr>
          <t xml:space="preserve">
For definitions of contractual services account codes, please visit: http://www.uaf.edu/finsvcs/AcctCodes/AC3Contractual.html#CONTRACTUAL</t>
        </r>
      </text>
    </comment>
    <comment ref="C172" authorId="1" shapeId="0">
      <text>
        <r>
          <rPr>
            <b/>
            <sz val="8"/>
            <color indexed="81"/>
            <rFont val="Tahoma"/>
            <family val="2"/>
          </rPr>
          <t>UAF Office of Sponsored Programs:</t>
        </r>
        <r>
          <rPr>
            <sz val="8"/>
            <color indexed="81"/>
            <rFont val="Tahoma"/>
            <family val="2"/>
          </rPr>
          <t xml:space="preserve">
List the name of each subaward on a different line.</t>
        </r>
      </text>
    </comment>
    <comment ref="C185" authorId="1" shapeId="0">
      <text>
        <r>
          <rPr>
            <b/>
            <sz val="8"/>
            <color indexed="81"/>
            <rFont val="Tahoma"/>
            <family val="2"/>
          </rPr>
          <t>UAF Office of Sponsored Programs:</t>
        </r>
        <r>
          <rPr>
            <sz val="8"/>
            <color indexed="81"/>
            <rFont val="Tahoma"/>
            <family val="2"/>
          </rPr>
          <t xml:space="preserve">
For definitions of commodity account codes, please visit: http://www.uaf.edu/finsvcs/AcctCodes/AC4Commodities.html</t>
        </r>
      </text>
    </comment>
    <comment ref="C231" authorId="1" shapeId="0">
      <text>
        <r>
          <rPr>
            <b/>
            <sz val="8"/>
            <color indexed="81"/>
            <rFont val="Tahoma"/>
            <family val="2"/>
          </rPr>
          <t xml:space="preserve">UAF OGCA: 
</t>
        </r>
        <r>
          <rPr>
            <sz val="8"/>
            <color indexed="81"/>
            <rFont val="Tahoma"/>
            <family val="2"/>
          </rPr>
          <t>Participant support costs (stipends, travel, subsistence, other) and DoEd training stipends are exempt from F&amp;A. These costs apply to non-UAF employees only that benefit from the activity being supported by the sponsor (workshop, meeting, etc.)</t>
        </r>
      </text>
    </comment>
    <comment ref="C255" authorId="2" shapeId="0">
      <text>
        <r>
          <rPr>
            <b/>
            <sz val="8"/>
            <color indexed="81"/>
            <rFont val="Tahoma"/>
            <family val="2"/>
          </rPr>
          <t>UAF OGCA:</t>
        </r>
        <r>
          <rPr>
            <sz val="8"/>
            <color indexed="81"/>
            <rFont val="Tahoma"/>
            <family val="2"/>
          </rPr>
          <t xml:space="preserve">
List all equipment over $5,000 that has useful life of more than one year</t>
        </r>
      </text>
    </comment>
    <comment ref="C272" authorId="3" shapeId="0">
      <text>
        <r>
          <rPr>
            <sz val="9"/>
            <color indexed="81"/>
            <rFont val="Helvetica"/>
            <family val="2"/>
          </rPr>
          <t xml:space="preserve">Tuition (http://www.uaf.edu/register/expenses/#tuitcalc)
</t>
        </r>
      </text>
    </comment>
    <comment ref="C280" authorId="2" shapeId="0">
      <text>
        <r>
          <rPr>
            <b/>
            <sz val="12"/>
            <color indexed="81"/>
            <rFont val="Tahoma"/>
            <family val="2"/>
          </rPr>
          <t>SIKULIAQ:</t>
        </r>
        <r>
          <rPr>
            <sz val="12"/>
            <color indexed="81"/>
            <rFont val="Tahoma"/>
            <family val="2"/>
          </rPr>
          <t xml:space="preserve">
Budget for time on the Sikuliaq at a rate of $54,434/day (estimated day rate for CY17). Rate includes F&amp;A at 35%
</t>
        </r>
        <r>
          <rPr>
            <b/>
            <sz val="12"/>
            <color indexed="81"/>
            <rFont val="Tahoma"/>
            <family val="2"/>
          </rPr>
          <t>HAARP:</t>
        </r>
        <r>
          <rPr>
            <sz val="12"/>
            <color indexed="81"/>
            <rFont val="Tahoma"/>
            <family val="2"/>
          </rPr>
          <t xml:space="preserve">
Budget for use of the HAARP facility at $5,000/hour. Rate includes F&amp;A at 26% Off-campus rate.
</t>
        </r>
      </text>
    </comment>
    <comment ref="C286" authorId="1" shapeId="0">
      <text>
        <r>
          <rPr>
            <b/>
            <sz val="8"/>
            <color indexed="81"/>
            <rFont val="Tahoma"/>
            <family val="2"/>
          </rPr>
          <t>UAF Office of Sponsored Programs:</t>
        </r>
        <r>
          <rPr>
            <sz val="8"/>
            <color indexed="81"/>
            <rFont val="Tahoma"/>
            <family val="2"/>
          </rPr>
          <t xml:space="preserve">
For definitions of commodity account codes, please visit: http://www.uaf.edu/finsvcs/AcctCodes/AC4Commodities.html</t>
        </r>
      </text>
    </comment>
  </commentList>
</comments>
</file>

<file path=xl/comments2.xml><?xml version="1.0" encoding="utf-8"?>
<comments xmlns="http://schemas.openxmlformats.org/spreadsheetml/2006/main">
  <authors>
    <author>Tapiana Wray</author>
    <author>University of Alaska</author>
    <author>fnlvc</author>
    <author>Erin Albertson</author>
  </authors>
  <commentList>
    <comment ref="C6" authorId="0" shapeId="0">
      <text>
        <r>
          <rPr>
            <sz val="20"/>
            <color indexed="81"/>
            <rFont val="Tahoma"/>
            <family val="2"/>
          </rPr>
          <t xml:space="preserve">Department/Unit number should be used for departmental reference only.  This number should </t>
        </r>
        <r>
          <rPr>
            <b/>
            <sz val="20"/>
            <color indexed="81"/>
            <rFont val="Tahoma"/>
            <family val="2"/>
          </rPr>
          <t>NOT</t>
        </r>
        <r>
          <rPr>
            <sz val="20"/>
            <color indexed="81"/>
            <rFont val="Tahoma"/>
            <family val="2"/>
          </rPr>
          <t xml:space="preserve"> be used for external correspondence.</t>
        </r>
      </text>
    </comment>
    <comment ref="C7" authorId="0" shapeId="0">
      <text>
        <r>
          <rPr>
            <sz val="20"/>
            <color indexed="81"/>
            <rFont val="Tahoma"/>
            <family val="2"/>
          </rPr>
          <t xml:space="preserve">BANNER S/G Number should be used will all official correspondence at UAF and to outside entities.  This number is used for data analytics by UAF and UA.  </t>
        </r>
      </text>
    </comment>
    <comment ref="K10" authorId="1" shapeId="0">
      <text>
        <r>
          <rPr>
            <b/>
            <sz val="8"/>
            <color rgb="FF000000"/>
            <rFont val="Tahoma"/>
            <family val="2"/>
          </rPr>
          <t>UAF Office of Sponsored Programs:</t>
        </r>
        <r>
          <rPr>
            <sz val="8"/>
            <color rgb="FF000000"/>
            <rFont val="Tahoma"/>
            <family val="2"/>
          </rPr>
          <t xml:space="preserve">
</t>
        </r>
        <r>
          <rPr>
            <sz val="8"/>
            <color rgb="FF000000"/>
            <rFont val="Tahoma"/>
            <family val="2"/>
          </rPr>
          <t xml:space="preserve">The hourly wage for current UAF employees can be found on the NBAJOBS Banner screen. Please consult your departmental Human Resources manager for help selecting hourly wages for project employees not </t>
        </r>
        <r>
          <rPr>
            <b/>
            <sz val="8"/>
            <color rgb="FF000000"/>
            <rFont val="Tahoma"/>
            <family val="2"/>
          </rPr>
          <t>yet</t>
        </r>
        <r>
          <rPr>
            <sz val="8"/>
            <color rgb="FF000000"/>
            <rFont val="Tahoma"/>
            <family val="2"/>
          </rPr>
          <t xml:space="preserve"> employed at UAF.
</t>
        </r>
        <r>
          <rPr>
            <sz val="8"/>
            <color rgb="FF000000"/>
            <rFont val="Tahoma"/>
            <family val="2"/>
          </rPr>
          <t xml:space="preserve">
</t>
        </r>
        <r>
          <rPr>
            <sz val="8"/>
            <color rgb="FF000000"/>
            <rFont val="Tahoma"/>
            <family val="2"/>
          </rPr>
          <t>The UAF Graduate School sets minimum rates of pay for graduate students. Departments are free to set their own rates of pay as long as those rates are higher than the Graduate School minimums. The Graduate School rates can be found here: http://www.uaf.edu/gradsch/general/FAQ.html#grad_assistantships</t>
        </r>
      </text>
    </comment>
    <comment ref="L10" authorId="1" shapeId="0">
      <text>
        <r>
          <rPr>
            <b/>
            <sz val="8"/>
            <color rgb="FF000000"/>
            <rFont val="Tahoma"/>
            <family val="2"/>
          </rPr>
          <t>UAF Office of Sponsored Programs:</t>
        </r>
        <r>
          <rPr>
            <sz val="8"/>
            <color rgb="FF000000"/>
            <rFont val="Tahoma"/>
            <family val="2"/>
          </rPr>
          <t xml:space="preserve">
</t>
        </r>
        <r>
          <rPr>
            <sz val="8"/>
            <color rgb="FF000000"/>
            <rFont val="Tahoma"/>
            <family val="2"/>
          </rPr>
          <t>The leave and fringe rates will autopopulate once an e-class is selected.</t>
        </r>
      </text>
    </comment>
    <comment ref="E135" authorId="1" shapeId="0">
      <text>
        <r>
          <rPr>
            <b/>
            <sz val="8"/>
            <color rgb="FF000000"/>
            <rFont val="Tahoma"/>
            <family val="2"/>
          </rPr>
          <t xml:space="preserve">UAF Office of Sponsored Programs:
</t>
        </r>
        <r>
          <rPr>
            <sz val="8"/>
            <color rgb="FF000000"/>
            <rFont val="Tahoma"/>
            <family val="2"/>
          </rPr>
          <t>Total number of airfares, days per diem, car rentals, or mileage for each trip.</t>
        </r>
      </text>
    </comment>
    <comment ref="C136" authorId="1" shapeId="0">
      <text>
        <r>
          <rPr>
            <b/>
            <sz val="8"/>
            <color rgb="FF000000"/>
            <rFont val="Tahoma"/>
            <family val="2"/>
          </rPr>
          <t xml:space="preserve">UAF Office of Sponsored Programs:
</t>
        </r>
        <r>
          <rPr>
            <sz val="8"/>
            <color rgb="FF000000"/>
            <rFont val="Tahoma"/>
            <family val="2"/>
          </rPr>
          <t xml:space="preserve">List each travel destination on a separate line.
</t>
        </r>
        <r>
          <rPr>
            <sz val="8"/>
            <color rgb="FF000000"/>
            <rFont val="Tahoma"/>
            <family val="2"/>
          </rPr>
          <t>Consult the 'Alaska PerDiem' or "Domestic PerDiem' worksheet for rates</t>
        </r>
      </text>
    </comment>
    <comment ref="E158" authorId="1" shapeId="0">
      <text>
        <r>
          <rPr>
            <b/>
            <sz val="8"/>
            <color rgb="FF000000"/>
            <rFont val="Tahoma"/>
            <family val="2"/>
          </rPr>
          <t xml:space="preserve">UAF Office of Sponsored Programs:
</t>
        </r>
        <r>
          <rPr>
            <sz val="8"/>
            <color rgb="FF000000"/>
            <rFont val="Tahoma"/>
            <family val="2"/>
          </rPr>
          <t>Total number of airfares, days per diem, or car rentals for each trip.</t>
        </r>
      </text>
    </comment>
    <comment ref="C159" authorId="1" shapeId="0">
      <text>
        <r>
          <rPr>
            <b/>
            <sz val="8"/>
            <color rgb="FF000000"/>
            <rFont val="Tahoma"/>
            <family val="2"/>
          </rPr>
          <t xml:space="preserve">UAF Office of Sponsored Programs:
</t>
        </r>
        <r>
          <rPr>
            <sz val="8"/>
            <color rgb="FF000000"/>
            <rFont val="Tahoma"/>
            <family val="2"/>
          </rPr>
          <t xml:space="preserve">List each travel destination on a separate line.
</t>
        </r>
        <r>
          <rPr>
            <sz val="8"/>
            <color rgb="FF000000"/>
            <rFont val="Tahoma"/>
            <family val="2"/>
          </rPr>
          <t>Consult the 'Foreign PerDiem' worksheet for rates</t>
        </r>
      </text>
    </comment>
    <comment ref="C174" authorId="1" shapeId="0">
      <text>
        <r>
          <rPr>
            <b/>
            <sz val="8"/>
            <color rgb="FF000000"/>
            <rFont val="Tahoma"/>
            <family val="2"/>
          </rPr>
          <t>UAF Office of Sponsored Programs:</t>
        </r>
        <r>
          <rPr>
            <sz val="8"/>
            <color rgb="FF000000"/>
            <rFont val="Tahoma"/>
            <family val="2"/>
          </rPr>
          <t xml:space="preserve">
</t>
        </r>
        <r>
          <rPr>
            <sz val="8"/>
            <color rgb="FF000000"/>
            <rFont val="Tahoma"/>
            <family val="2"/>
          </rPr>
          <t>For definitions of contractual services account codes, please visit: http://www.uaf.edu/finsvcs/AcctCodes/AC3Contractual.html#CONTRACTUAL</t>
        </r>
      </text>
    </comment>
    <comment ref="C206" authorId="1" shapeId="0">
      <text>
        <r>
          <rPr>
            <b/>
            <sz val="8"/>
            <color rgb="FF000000"/>
            <rFont val="Tahoma"/>
            <family val="2"/>
          </rPr>
          <t>UAF Office of Sponsored Programs:</t>
        </r>
        <r>
          <rPr>
            <sz val="8"/>
            <color rgb="FF000000"/>
            <rFont val="Tahoma"/>
            <family val="2"/>
          </rPr>
          <t xml:space="preserve">
</t>
        </r>
        <r>
          <rPr>
            <sz val="8"/>
            <color rgb="FF000000"/>
            <rFont val="Tahoma"/>
            <family val="2"/>
          </rPr>
          <t>List the name of each subaward on a different line.</t>
        </r>
      </text>
    </comment>
    <comment ref="C219" authorId="1" shapeId="0">
      <text>
        <r>
          <rPr>
            <b/>
            <sz val="8"/>
            <color rgb="FF000000"/>
            <rFont val="Tahoma"/>
            <family val="2"/>
          </rPr>
          <t>UAF Office of Sponsored Programs:</t>
        </r>
        <r>
          <rPr>
            <sz val="8"/>
            <color rgb="FF000000"/>
            <rFont val="Tahoma"/>
            <family val="2"/>
          </rPr>
          <t xml:space="preserve">
</t>
        </r>
        <r>
          <rPr>
            <sz val="8"/>
            <color rgb="FF000000"/>
            <rFont val="Tahoma"/>
            <family val="2"/>
          </rPr>
          <t>For definitions of commodity account codes, please visit: http://www.uaf.edu/finsvcs/AcctCodes/AC4Commodities.html</t>
        </r>
      </text>
    </comment>
    <comment ref="C251" authorId="2" shapeId="0">
      <text>
        <r>
          <rPr>
            <b/>
            <sz val="8"/>
            <color rgb="FF000000"/>
            <rFont val="Tahoma"/>
            <family val="2"/>
          </rPr>
          <t>UAF Office of Sponsored Programs:</t>
        </r>
        <r>
          <rPr>
            <sz val="8"/>
            <color rgb="FF000000"/>
            <rFont val="Tahoma"/>
            <family val="2"/>
          </rPr>
          <t xml:space="preserve">
</t>
        </r>
        <r>
          <rPr>
            <sz val="8"/>
            <color rgb="FF000000"/>
            <rFont val="Tahoma"/>
            <family val="2"/>
          </rPr>
          <t>List all equipment over $5,000 that has useful life of more than one year</t>
        </r>
      </text>
    </comment>
    <comment ref="C268" authorId="3" shapeId="0">
      <text>
        <r>
          <rPr>
            <sz val="9"/>
            <color rgb="FF000000"/>
            <rFont val="Helvetica"/>
            <family val="2"/>
          </rPr>
          <t xml:space="preserve">Tuition (http://www.uaf.edu/register/expenses/#tuitcalc)
</t>
        </r>
        <r>
          <rPr>
            <sz val="9"/>
            <color rgb="FF000000"/>
            <rFont val="Helvetica"/>
            <family val="2"/>
          </rPr>
          <t xml:space="preserve">
</t>
        </r>
      </text>
    </comment>
    <comment ref="C276" authorId="2" shapeId="0">
      <text>
        <r>
          <rPr>
            <b/>
            <sz val="12"/>
            <color rgb="FF000000"/>
            <rFont val="Tahoma"/>
            <family val="2"/>
          </rPr>
          <t>SIKULIAQ:</t>
        </r>
        <r>
          <rPr>
            <sz val="12"/>
            <color rgb="FF000000"/>
            <rFont val="Tahoma"/>
            <family val="2"/>
          </rPr>
          <t xml:space="preserve">
</t>
        </r>
        <r>
          <rPr>
            <sz val="12"/>
            <color rgb="FF000000"/>
            <rFont val="Tahoma"/>
            <family val="2"/>
          </rPr>
          <t xml:space="preserve">Budget for time on the Sikuliaq at a rate of $54,434/day (estimated day rate for CY17). Rate includes F&amp;A at 35%
</t>
        </r>
        <r>
          <rPr>
            <sz val="12"/>
            <color rgb="FF000000"/>
            <rFont val="Tahoma"/>
            <family val="2"/>
          </rPr>
          <t xml:space="preserve">
</t>
        </r>
        <r>
          <rPr>
            <b/>
            <sz val="12"/>
            <color rgb="FF000000"/>
            <rFont val="Tahoma"/>
            <family val="2"/>
          </rPr>
          <t>HAARP:</t>
        </r>
        <r>
          <rPr>
            <sz val="12"/>
            <color rgb="FF000000"/>
            <rFont val="Tahoma"/>
            <family val="2"/>
          </rPr>
          <t xml:space="preserve">
</t>
        </r>
        <r>
          <rPr>
            <sz val="12"/>
            <color rgb="FF000000"/>
            <rFont val="Tahoma"/>
            <family val="2"/>
          </rPr>
          <t xml:space="preserve">Budget for use of the HAARP facility at $5,000/hour. Rate includes F&amp;A at 26% Off-campus rate.
</t>
        </r>
      </text>
    </comment>
    <comment ref="C282" authorId="1" shapeId="0">
      <text>
        <r>
          <rPr>
            <b/>
            <sz val="8"/>
            <color rgb="FF000000"/>
            <rFont val="Tahoma"/>
            <family val="2"/>
          </rPr>
          <t>UAF Office of Sponsored Programs:</t>
        </r>
        <r>
          <rPr>
            <sz val="8"/>
            <color rgb="FF000000"/>
            <rFont val="Tahoma"/>
            <family val="2"/>
          </rPr>
          <t xml:space="preserve">
</t>
        </r>
        <r>
          <rPr>
            <sz val="8"/>
            <color rgb="FF000000"/>
            <rFont val="Tahoma"/>
            <family val="2"/>
          </rPr>
          <t>For definitions of commodity account codes, please visit: http://www.uaf.edu/finsvcs/AcctCodes/AC4Commodities.html</t>
        </r>
      </text>
    </comment>
    <comment ref="C294" authorId="1" shapeId="0">
      <text>
        <r>
          <rPr>
            <b/>
            <sz val="8"/>
            <color rgb="FF000000"/>
            <rFont val="Tahoma"/>
            <family val="2"/>
          </rPr>
          <t xml:space="preserve">UAF OGCA: 
</t>
        </r>
        <r>
          <rPr>
            <sz val="8"/>
            <color rgb="FF000000"/>
            <rFont val="Tahoma"/>
            <family val="2"/>
          </rPr>
          <t>Participant support costs (stipends, travel, subsistence, other) and DoEd training stipends are exempt from F&amp;A. These costs apply to non-UAF employees only that benefit from the activity being supported by the sponsor (workshop, meeting, etc.)</t>
        </r>
      </text>
    </comment>
  </commentList>
</comments>
</file>

<file path=xl/comments3.xml><?xml version="1.0" encoding="utf-8"?>
<comments xmlns="http://schemas.openxmlformats.org/spreadsheetml/2006/main">
  <authors>
    <author>Tapiana Wray</author>
    <author>University of Alaska</author>
    <author>fnlvc</author>
    <author>Erin Albertson</author>
  </authors>
  <commentList>
    <comment ref="C6" authorId="0" shapeId="0">
      <text>
        <r>
          <rPr>
            <sz val="20"/>
            <color indexed="81"/>
            <rFont val="Tahoma"/>
            <family val="2"/>
          </rPr>
          <t xml:space="preserve">Department/Unit number should be used for departmental reference only.  This number should </t>
        </r>
        <r>
          <rPr>
            <b/>
            <sz val="20"/>
            <color indexed="81"/>
            <rFont val="Tahoma"/>
            <family val="2"/>
          </rPr>
          <t>NOT</t>
        </r>
        <r>
          <rPr>
            <sz val="20"/>
            <color indexed="81"/>
            <rFont val="Tahoma"/>
            <family val="2"/>
          </rPr>
          <t xml:space="preserve"> be used for external correspondence.</t>
        </r>
      </text>
    </comment>
    <comment ref="C7" authorId="0" shapeId="0">
      <text>
        <r>
          <rPr>
            <sz val="20"/>
            <color indexed="81"/>
            <rFont val="Tahoma"/>
            <family val="2"/>
          </rPr>
          <t xml:space="preserve">BANNER S/G Number should be used will all official correspondence at UAF and to outside entities.  This number is used for data analytics by UAF and UA.  </t>
        </r>
      </text>
    </comment>
    <comment ref="K10" authorId="1" shapeId="0">
      <text>
        <r>
          <rPr>
            <b/>
            <sz val="8"/>
            <color indexed="81"/>
            <rFont val="Tahoma"/>
            <family val="2"/>
          </rPr>
          <t>UAF Office of Sponsored Programs:</t>
        </r>
        <r>
          <rPr>
            <sz val="8"/>
            <color indexed="81"/>
            <rFont val="Tahoma"/>
            <family val="2"/>
          </rPr>
          <t xml:space="preserve">
The hourly wage for current UAF employees can be found on the NBAJOBS Banner screen. Please consult your departmental Human Resources manager for help selecting hourly wages for project employees not </t>
        </r>
        <r>
          <rPr>
            <b/>
            <sz val="8"/>
            <color indexed="81"/>
            <rFont val="Tahoma"/>
            <family val="2"/>
          </rPr>
          <t>yet</t>
        </r>
        <r>
          <rPr>
            <sz val="8"/>
            <color indexed="81"/>
            <rFont val="Tahoma"/>
            <family val="2"/>
          </rPr>
          <t xml:space="preserve"> employed at UAF.
The UAF Graduate School sets minimum rates of pay for graduate students. Departments are free to set their own rates of pay as long as those rates are higher than the Graduate School minimums. The Graduate School rates can be found here: http://www.uaf.edu/gradsch/general/FAQ.html#grad_assistantships</t>
        </r>
      </text>
    </comment>
    <comment ref="L10" authorId="1" shapeId="0">
      <text>
        <r>
          <rPr>
            <b/>
            <sz val="8"/>
            <color indexed="81"/>
            <rFont val="Tahoma"/>
            <family val="2"/>
          </rPr>
          <t>UAF Office of Sponsored Programs:</t>
        </r>
        <r>
          <rPr>
            <sz val="8"/>
            <color indexed="81"/>
            <rFont val="Tahoma"/>
            <family val="2"/>
          </rPr>
          <t xml:space="preserve">
The leave and fringe rates will autopopulate once an e-class is selected.</t>
        </r>
      </text>
    </comment>
    <comment ref="E129" authorId="1" shapeId="0">
      <text>
        <r>
          <rPr>
            <b/>
            <sz val="8"/>
            <color indexed="81"/>
            <rFont val="Tahoma"/>
            <family val="2"/>
          </rPr>
          <t xml:space="preserve">UAF Office of Sponsored Programs:
</t>
        </r>
        <r>
          <rPr>
            <sz val="8"/>
            <color indexed="81"/>
            <rFont val="Tahoma"/>
            <family val="2"/>
          </rPr>
          <t>Total number of airfares, days per diem, car rentals, or mileage for each trip.</t>
        </r>
      </text>
    </comment>
    <comment ref="C130" authorId="1" shapeId="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'Alaska PerDiem' or "Domestic PerDiem' worksheet for rates</t>
        </r>
      </text>
    </comment>
    <comment ref="E152" authorId="1" shapeId="0">
      <text>
        <r>
          <rPr>
            <b/>
            <sz val="8"/>
            <color indexed="81"/>
            <rFont val="Tahoma"/>
            <family val="2"/>
          </rPr>
          <t xml:space="preserve">UAF Office of Sponsored Programs:
</t>
        </r>
        <r>
          <rPr>
            <sz val="8"/>
            <color indexed="81"/>
            <rFont val="Tahoma"/>
            <family val="2"/>
          </rPr>
          <t>Total number of airfares, days per diem, or car rentals for each trip.</t>
        </r>
      </text>
    </comment>
    <comment ref="C153" authorId="1" shapeId="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'Foreign PerDiem' worksheet for rates</t>
        </r>
      </text>
    </comment>
    <comment ref="C168" authorId="1" shapeId="0">
      <text>
        <r>
          <rPr>
            <b/>
            <sz val="8"/>
            <color indexed="81"/>
            <rFont val="Tahoma"/>
            <family val="2"/>
          </rPr>
          <t>UAF Office of Sponsored Programs:</t>
        </r>
        <r>
          <rPr>
            <sz val="8"/>
            <color indexed="81"/>
            <rFont val="Tahoma"/>
            <family val="2"/>
          </rPr>
          <t xml:space="preserve">
For definitions of contractual services account codes, please visit: http://www.uaf.edu/finsvcs/AcctCodes/AC3Contractual.html#CONTRACTUAL</t>
        </r>
      </text>
    </comment>
    <comment ref="C200" authorId="1" shapeId="0">
      <text>
        <r>
          <rPr>
            <b/>
            <sz val="8"/>
            <color indexed="81"/>
            <rFont val="Tahoma"/>
            <family val="2"/>
          </rPr>
          <t>UAF Office of Sponsored Programs:</t>
        </r>
        <r>
          <rPr>
            <sz val="8"/>
            <color indexed="81"/>
            <rFont val="Tahoma"/>
            <family val="2"/>
          </rPr>
          <t xml:space="preserve">
List the name of each subaward on a different line.</t>
        </r>
      </text>
    </comment>
    <comment ref="C213" authorId="1" shapeId="0">
      <text>
        <r>
          <rPr>
            <b/>
            <sz val="8"/>
            <color indexed="81"/>
            <rFont val="Tahoma"/>
            <family val="2"/>
          </rPr>
          <t>UAF Office of Sponsored Programs:</t>
        </r>
        <r>
          <rPr>
            <sz val="8"/>
            <color indexed="81"/>
            <rFont val="Tahoma"/>
            <family val="2"/>
          </rPr>
          <t xml:space="preserve">
For definitions of commodity account codes, please visit: http://www.uaf.edu/finsvcs/AcctCodes/AC4Commodities.html</t>
        </r>
      </text>
    </comment>
    <comment ref="C245" authorId="2" shapeId="0">
      <text>
        <r>
          <rPr>
            <b/>
            <sz val="8"/>
            <color indexed="81"/>
            <rFont val="Tahoma"/>
            <family val="2"/>
          </rPr>
          <t>UAF Office of Sponsored Programs:</t>
        </r>
        <r>
          <rPr>
            <sz val="8"/>
            <color indexed="81"/>
            <rFont val="Tahoma"/>
            <family val="2"/>
          </rPr>
          <t xml:space="preserve">
List all equipment over $5,000 that has useful life of more than one year</t>
        </r>
      </text>
    </comment>
    <comment ref="C262" authorId="3" shapeId="0">
      <text>
        <r>
          <rPr>
            <sz val="9"/>
            <color indexed="81"/>
            <rFont val="Helvetica"/>
            <family val="2"/>
          </rPr>
          <t xml:space="preserve">Tuition (http://www.uaf.edu/register/expenses/#tuitcalc)
</t>
        </r>
      </text>
    </comment>
    <comment ref="C270" authorId="1" shapeId="0">
      <text>
        <r>
          <rPr>
            <b/>
            <sz val="8"/>
            <color indexed="81"/>
            <rFont val="Tahoma"/>
            <family val="2"/>
          </rPr>
          <t xml:space="preserve">UAF OGCA: 
</t>
        </r>
        <r>
          <rPr>
            <sz val="8"/>
            <color indexed="81"/>
            <rFont val="Tahoma"/>
            <family val="2"/>
          </rPr>
          <t>Participant support costs (stipends, travel, subsistence, other) and DoEd training stipends are exempt from F&amp;A. These costs apply to non-UAF employees only that benefit from the activity being supported by the sponsor (workshop, meeting, etc.)</t>
        </r>
      </text>
    </comment>
    <comment ref="C282" authorId="1" shapeId="0">
      <text>
        <r>
          <rPr>
            <b/>
            <sz val="8"/>
            <color indexed="81"/>
            <rFont val="Tahoma"/>
            <family val="2"/>
          </rPr>
          <t>UAF Office of Sponsored Programs:</t>
        </r>
        <r>
          <rPr>
            <sz val="8"/>
            <color indexed="81"/>
            <rFont val="Tahoma"/>
            <family val="2"/>
          </rPr>
          <t xml:space="preserve">
For definitions of commodity account codes, please visit: http://www.uaf.edu/finsvcs/AcctCodes/AC4Commodities.html</t>
        </r>
      </text>
    </comment>
    <comment ref="C308" authorId="2" shapeId="0">
      <text>
        <r>
          <rPr>
            <b/>
            <sz val="12"/>
            <color rgb="FF000000"/>
            <rFont val="Tahoma"/>
            <family val="2"/>
          </rPr>
          <t>SIKULIAQ:</t>
        </r>
        <r>
          <rPr>
            <sz val="12"/>
            <color rgb="FF000000"/>
            <rFont val="Tahoma"/>
            <family val="2"/>
          </rPr>
          <t xml:space="preserve">
</t>
        </r>
        <r>
          <rPr>
            <sz val="12"/>
            <color rgb="FF000000"/>
            <rFont val="Tahoma"/>
            <family val="2"/>
          </rPr>
          <t xml:space="preserve">Budget for time on the Sikuliaq at a rate of $54,434/day (estimated day rate for CY17). Rate includes F&amp;A at 35%
</t>
        </r>
        <r>
          <rPr>
            <sz val="12"/>
            <color rgb="FF000000"/>
            <rFont val="Tahoma"/>
            <family val="2"/>
          </rPr>
          <t xml:space="preserve">
</t>
        </r>
        <r>
          <rPr>
            <b/>
            <sz val="12"/>
            <color rgb="FF000000"/>
            <rFont val="Tahoma"/>
            <family val="2"/>
          </rPr>
          <t>HAARP:</t>
        </r>
        <r>
          <rPr>
            <sz val="12"/>
            <color rgb="FF000000"/>
            <rFont val="Tahoma"/>
            <family val="2"/>
          </rPr>
          <t xml:space="preserve">
</t>
        </r>
        <r>
          <rPr>
            <sz val="12"/>
            <color rgb="FF000000"/>
            <rFont val="Tahoma"/>
            <family val="2"/>
          </rPr>
          <t xml:space="preserve">Budget for use of the HAARP facility at $5,000/hour. Rate includes F&amp;A at 26% Off-campus rate.
</t>
        </r>
      </text>
    </comment>
  </commentList>
</comments>
</file>

<file path=xl/comments4.xml><?xml version="1.0" encoding="utf-8"?>
<comments xmlns="http://schemas.openxmlformats.org/spreadsheetml/2006/main">
  <authors>
    <author>Tapiana Wray</author>
    <author>University of Alaska</author>
    <author>fnlvc</author>
    <author>Erin Albertson</author>
  </authors>
  <commentList>
    <comment ref="C6" authorId="0" shapeId="0">
      <text>
        <r>
          <rPr>
            <sz val="20"/>
            <color indexed="81"/>
            <rFont val="Tahoma"/>
            <family val="2"/>
          </rPr>
          <t xml:space="preserve">Department/Unit number should be used for departmental reference only.  This number should </t>
        </r>
        <r>
          <rPr>
            <b/>
            <sz val="20"/>
            <color indexed="81"/>
            <rFont val="Tahoma"/>
            <family val="2"/>
          </rPr>
          <t>NOT</t>
        </r>
        <r>
          <rPr>
            <sz val="20"/>
            <color indexed="81"/>
            <rFont val="Tahoma"/>
            <family val="2"/>
          </rPr>
          <t xml:space="preserve"> be used for external correspondence.</t>
        </r>
      </text>
    </comment>
    <comment ref="C7" authorId="0" shapeId="0">
      <text>
        <r>
          <rPr>
            <sz val="20"/>
            <color indexed="81"/>
            <rFont val="Tahoma"/>
            <family val="2"/>
          </rPr>
          <t xml:space="preserve">BANNER S/G Number should be used will all official correspondence at UAF and to outside entities.  This number is used for data analytics by UAF and UA.  </t>
        </r>
      </text>
    </comment>
    <comment ref="K11" authorId="1" shapeId="0">
      <text>
        <r>
          <rPr>
            <b/>
            <sz val="8"/>
            <color indexed="81"/>
            <rFont val="Tahoma"/>
            <family val="2"/>
          </rPr>
          <t>UAF Office of Sponsored Programs:</t>
        </r>
        <r>
          <rPr>
            <sz val="8"/>
            <color indexed="81"/>
            <rFont val="Tahoma"/>
            <family val="2"/>
          </rPr>
          <t xml:space="preserve">
The hourly wage for current UAF employees can be found on the NBAJOBS Banner screen. Please consult your departmental Human Resources manager for help selecting hourly wages for project employees not </t>
        </r>
        <r>
          <rPr>
            <b/>
            <sz val="8"/>
            <color indexed="81"/>
            <rFont val="Tahoma"/>
            <family val="2"/>
          </rPr>
          <t>yet</t>
        </r>
        <r>
          <rPr>
            <sz val="8"/>
            <color indexed="81"/>
            <rFont val="Tahoma"/>
            <family val="2"/>
          </rPr>
          <t xml:space="preserve"> employed at UAF.
The UAF Graduate School sets minimum rates of pay for graduate students. Departments are free to set their own rates of pay as long as those rates are higher than the Graduate School minimums. The Graduate School rates can be found here: http://www.uaf.edu/gradsch/general/FAQ.html#grad_assistantships</t>
        </r>
      </text>
    </comment>
    <comment ref="L11" authorId="1" shapeId="0">
      <text>
        <r>
          <rPr>
            <b/>
            <sz val="8"/>
            <color indexed="81"/>
            <rFont val="Tahoma"/>
            <family val="2"/>
          </rPr>
          <t>UAF Office of Sponsored Programs:</t>
        </r>
        <r>
          <rPr>
            <sz val="8"/>
            <color indexed="81"/>
            <rFont val="Tahoma"/>
            <family val="2"/>
          </rPr>
          <t xml:space="preserve">
The leave and fringe rates will autopopulate once an e-class is selected.</t>
        </r>
      </text>
    </comment>
    <comment ref="E151" authorId="1" shapeId="0">
      <text>
        <r>
          <rPr>
            <b/>
            <sz val="8"/>
            <color indexed="81"/>
            <rFont val="Tahoma"/>
            <family val="2"/>
          </rPr>
          <t xml:space="preserve">UAF Office of Sponsored Programs:
</t>
        </r>
        <r>
          <rPr>
            <sz val="8"/>
            <color indexed="81"/>
            <rFont val="Tahoma"/>
            <family val="2"/>
          </rPr>
          <t>Total number of airfares, days per diem, car rentals, or mileage for each trip.</t>
        </r>
      </text>
    </comment>
    <comment ref="C152" authorId="1" shapeId="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'Alaska PerDiem' or "Domestic PerDiem' worksheet for rates</t>
        </r>
      </text>
    </comment>
    <comment ref="E174" authorId="1" shapeId="0">
      <text>
        <r>
          <rPr>
            <b/>
            <sz val="8"/>
            <color indexed="81"/>
            <rFont val="Tahoma"/>
            <family val="2"/>
          </rPr>
          <t xml:space="preserve">UAF Office of Sponsored Programs:
</t>
        </r>
        <r>
          <rPr>
            <sz val="8"/>
            <color indexed="81"/>
            <rFont val="Tahoma"/>
            <family val="2"/>
          </rPr>
          <t>Total number of airfares, days per diem, or car rentals for each trip.</t>
        </r>
      </text>
    </comment>
    <comment ref="C175" authorId="1" shapeId="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'Foreign PerDiem' worksheet for rates</t>
        </r>
      </text>
    </comment>
    <comment ref="E189" authorId="1" shapeId="0">
      <text>
        <r>
          <rPr>
            <b/>
            <sz val="8"/>
            <color indexed="81"/>
            <rFont val="Tahoma"/>
            <family val="2"/>
          </rPr>
          <t xml:space="preserve">UAF Office of Sponsored Programs:
</t>
        </r>
        <r>
          <rPr>
            <sz val="8"/>
            <color indexed="81"/>
            <rFont val="Tahoma"/>
            <family val="2"/>
          </rPr>
          <t>Total number of airfares, days per diem, car rentals, or mileage for each trip.</t>
        </r>
      </text>
    </comment>
    <comment ref="C190" authorId="1" shapeId="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'Alaska PerDiem' or "Domestic PerDiem' worksheet for rates</t>
        </r>
      </text>
    </comment>
    <comment ref="E212" authorId="1" shapeId="0">
      <text>
        <r>
          <rPr>
            <b/>
            <sz val="8"/>
            <color indexed="81"/>
            <rFont val="Tahoma"/>
            <family val="2"/>
          </rPr>
          <t xml:space="preserve">UAF Office of Sponsored Programs:
</t>
        </r>
        <r>
          <rPr>
            <sz val="8"/>
            <color indexed="81"/>
            <rFont val="Tahoma"/>
            <family val="2"/>
          </rPr>
          <t>Total number of airfares, days per diem, or car rentals for each trip.</t>
        </r>
      </text>
    </comment>
    <comment ref="C213" authorId="1" shapeId="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'Foreign PerDiem' worksheet for rates</t>
        </r>
      </text>
    </comment>
    <comment ref="E227" authorId="1" shapeId="0">
      <text>
        <r>
          <rPr>
            <b/>
            <sz val="8"/>
            <color indexed="81"/>
            <rFont val="Tahoma"/>
            <family val="2"/>
          </rPr>
          <t xml:space="preserve">UAF Office of Sponsored Programs:
</t>
        </r>
        <r>
          <rPr>
            <sz val="8"/>
            <color indexed="81"/>
            <rFont val="Tahoma"/>
            <family val="2"/>
          </rPr>
          <t>Total number of airfares, days per diem, car rentals, or mileage for each trip.</t>
        </r>
      </text>
    </comment>
    <comment ref="C228" authorId="1" shapeId="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'Alaska PerDiem' or "Domestic PerDiem' worksheet for rates</t>
        </r>
      </text>
    </comment>
    <comment ref="E250" authorId="1" shapeId="0">
      <text>
        <r>
          <rPr>
            <b/>
            <sz val="8"/>
            <color indexed="81"/>
            <rFont val="Tahoma"/>
            <family val="2"/>
          </rPr>
          <t xml:space="preserve">UAF Office of Sponsored Programs:
</t>
        </r>
        <r>
          <rPr>
            <sz val="8"/>
            <color indexed="81"/>
            <rFont val="Tahoma"/>
            <family val="2"/>
          </rPr>
          <t>Total number of airfares, days per diem, or car rentals for each trip.</t>
        </r>
      </text>
    </comment>
    <comment ref="C251" authorId="1" shapeId="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'Foreign PerDiem' worksheet for rates</t>
        </r>
      </text>
    </comment>
    <comment ref="E265" authorId="1" shapeId="0">
      <text>
        <r>
          <rPr>
            <b/>
            <sz val="8"/>
            <color indexed="81"/>
            <rFont val="Tahoma"/>
            <family val="2"/>
          </rPr>
          <t xml:space="preserve">UAF Office of Sponsored Programs:
</t>
        </r>
        <r>
          <rPr>
            <sz val="8"/>
            <color indexed="81"/>
            <rFont val="Tahoma"/>
            <family val="2"/>
          </rPr>
          <t>Total number of airfares, days per diem, car rentals, or mileage for each trip.</t>
        </r>
      </text>
    </comment>
    <comment ref="C266" authorId="1" shapeId="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'Alaska PerDiem' or "Domestic PerDiem' worksheet for rates</t>
        </r>
      </text>
    </comment>
    <comment ref="E288" authorId="1" shapeId="0">
      <text>
        <r>
          <rPr>
            <b/>
            <sz val="8"/>
            <color indexed="81"/>
            <rFont val="Tahoma"/>
            <family val="2"/>
          </rPr>
          <t xml:space="preserve">UAF Office of Sponsored Programs:
</t>
        </r>
        <r>
          <rPr>
            <sz val="8"/>
            <color indexed="81"/>
            <rFont val="Tahoma"/>
            <family val="2"/>
          </rPr>
          <t>Total number of airfares, days per diem, or car rentals for each trip.</t>
        </r>
      </text>
    </comment>
    <comment ref="C289" authorId="1" shapeId="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'Foreign PerDiem' worksheet for rates</t>
        </r>
      </text>
    </comment>
    <comment ref="E303" authorId="1" shapeId="0">
      <text>
        <r>
          <rPr>
            <b/>
            <sz val="8"/>
            <color indexed="81"/>
            <rFont val="Tahoma"/>
            <family val="2"/>
          </rPr>
          <t xml:space="preserve">UAF Office of Sponsored Programs:
</t>
        </r>
        <r>
          <rPr>
            <sz val="8"/>
            <color indexed="81"/>
            <rFont val="Tahoma"/>
            <family val="2"/>
          </rPr>
          <t>Total number of airfares, days per diem, car rentals, or mileage for each trip.</t>
        </r>
      </text>
    </comment>
    <comment ref="C304" authorId="1" shapeId="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'Alaska PerDiem' or "Domestic PerDiem' worksheet for rates</t>
        </r>
      </text>
    </comment>
    <comment ref="E326" authorId="1" shapeId="0">
      <text>
        <r>
          <rPr>
            <b/>
            <sz val="8"/>
            <color indexed="81"/>
            <rFont val="Tahoma"/>
            <family val="2"/>
          </rPr>
          <t xml:space="preserve">UAF Office of Sponsored Programs:
</t>
        </r>
        <r>
          <rPr>
            <sz val="8"/>
            <color indexed="81"/>
            <rFont val="Tahoma"/>
            <family val="2"/>
          </rPr>
          <t>Total number of airfares, days per diem, or car rentals for each trip.</t>
        </r>
      </text>
    </comment>
    <comment ref="C327" authorId="1" shapeId="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'Foreign PerDiem' worksheet for rates</t>
        </r>
      </text>
    </comment>
    <comment ref="C344" authorId="1" shapeId="0">
      <text>
        <r>
          <rPr>
            <b/>
            <sz val="8"/>
            <color indexed="81"/>
            <rFont val="Tahoma"/>
            <family val="2"/>
          </rPr>
          <t>UAF Office of Sponsored Programs:</t>
        </r>
        <r>
          <rPr>
            <sz val="8"/>
            <color indexed="81"/>
            <rFont val="Tahoma"/>
            <family val="2"/>
          </rPr>
          <t xml:space="preserve">
For definitions of contractual services account codes, please visit: http://www.uaf.edu/finsvcs/AcctCodes/AC3Contractual.html#CONTRACTUAL</t>
        </r>
      </text>
    </comment>
    <comment ref="C376" authorId="1" shapeId="0">
      <text>
        <r>
          <rPr>
            <b/>
            <sz val="8"/>
            <color indexed="81"/>
            <rFont val="Tahoma"/>
            <family val="2"/>
          </rPr>
          <t>UAF Office of Sponsored Programs:</t>
        </r>
        <r>
          <rPr>
            <sz val="8"/>
            <color indexed="81"/>
            <rFont val="Tahoma"/>
            <family val="2"/>
          </rPr>
          <t xml:space="preserve">
List the name of each subaward on a different line.</t>
        </r>
      </text>
    </comment>
    <comment ref="C389" authorId="1" shapeId="0">
      <text>
        <r>
          <rPr>
            <b/>
            <sz val="8"/>
            <color indexed="81"/>
            <rFont val="Tahoma"/>
            <family val="2"/>
          </rPr>
          <t>UAF Office of Sponsored Programs:</t>
        </r>
        <r>
          <rPr>
            <sz val="8"/>
            <color indexed="81"/>
            <rFont val="Tahoma"/>
            <family val="2"/>
          </rPr>
          <t xml:space="preserve">
For definitions of commodity account codes, please visit: http://www.uaf.edu/finsvcs/AcctCodes/AC4Commodities.html</t>
        </r>
      </text>
    </comment>
    <comment ref="C456" authorId="1" shapeId="0">
      <text>
        <r>
          <rPr>
            <b/>
            <sz val="8"/>
            <color indexed="81"/>
            <rFont val="Tahoma"/>
            <family val="2"/>
          </rPr>
          <t xml:space="preserve">UAF Office of Sponsored Programs: 
</t>
        </r>
        <r>
          <rPr>
            <sz val="8"/>
            <color indexed="81"/>
            <rFont val="Tahoma"/>
            <family val="2"/>
          </rPr>
          <t xml:space="preserve">NSF participant support costs (stipends, travel, subsistence, other) and DoEd training stipends are exempt from F&amp;A. </t>
        </r>
      </text>
    </comment>
    <comment ref="C473" authorId="1" shapeId="0">
      <text>
        <r>
          <rPr>
            <b/>
            <sz val="8"/>
            <color indexed="81"/>
            <rFont val="Tahoma"/>
            <family val="2"/>
          </rPr>
          <t xml:space="preserve">UAF Office of Sponsored Programs: 
</t>
        </r>
        <r>
          <rPr>
            <sz val="8"/>
            <color indexed="81"/>
            <rFont val="Tahoma"/>
            <family val="2"/>
          </rPr>
          <t xml:space="preserve">NSF participant support costs (stipends, travel, subsistence, other) and DoEd training stipends are exempt from F&amp;A. </t>
        </r>
      </text>
    </comment>
    <comment ref="C504" authorId="2" shapeId="0">
      <text>
        <r>
          <rPr>
            <b/>
            <sz val="8"/>
            <color indexed="81"/>
            <rFont val="Tahoma"/>
            <family val="2"/>
          </rPr>
          <t>UAF Office of Sponsored Programs:</t>
        </r>
        <r>
          <rPr>
            <sz val="8"/>
            <color indexed="81"/>
            <rFont val="Tahoma"/>
            <family val="2"/>
          </rPr>
          <t xml:space="preserve">
List all equipment over $5,000 that has useful life of more than one year</t>
        </r>
      </text>
    </comment>
    <comment ref="C524" authorId="3" shapeId="0">
      <text>
        <r>
          <rPr>
            <sz val="9"/>
            <color indexed="81"/>
            <rFont val="Helvetica"/>
            <family val="2"/>
          </rPr>
          <t xml:space="preserve">Tuition (http://www.uaf.edu/register/expenses/#tuitcalc)
</t>
        </r>
      </text>
    </comment>
    <comment ref="C532" authorId="2" shapeId="0">
      <text>
        <r>
          <rPr>
            <b/>
            <sz val="12"/>
            <color indexed="81"/>
            <rFont val="Tahoma"/>
            <family val="2"/>
          </rPr>
          <t>SIKULIAQ:</t>
        </r>
        <r>
          <rPr>
            <sz val="12"/>
            <color indexed="81"/>
            <rFont val="Tahoma"/>
            <family val="2"/>
          </rPr>
          <t xml:space="preserve">
Budget for time on the Sikuliaq at a rate of $54,434/day (estimated day rate for CY17). Rate includes F&amp;A at 35%
</t>
        </r>
        <r>
          <rPr>
            <b/>
            <sz val="12"/>
            <color indexed="81"/>
            <rFont val="Tahoma"/>
            <family val="2"/>
          </rPr>
          <t>HAARP:</t>
        </r>
        <r>
          <rPr>
            <sz val="12"/>
            <color indexed="81"/>
            <rFont val="Tahoma"/>
            <family val="2"/>
          </rPr>
          <t xml:space="preserve">
Budget for use of the HAARP facility at $5,000/hour. Rate includes F&amp;A at 26% Off-campus rate.
</t>
        </r>
      </text>
    </comment>
  </commentList>
</comments>
</file>

<file path=xl/comments5.xml><?xml version="1.0" encoding="utf-8"?>
<comments xmlns="http://schemas.openxmlformats.org/spreadsheetml/2006/main">
  <authors>
    <author>Tapiana Wray</author>
    <author>University of Alaska</author>
    <author>Erin Albertson</author>
    <author>fnlvc</author>
  </authors>
  <commentList>
    <comment ref="C5" authorId="0" shapeId="0">
      <text>
        <r>
          <rPr>
            <sz val="20"/>
            <color indexed="81"/>
            <rFont val="Tahoma"/>
            <family val="2"/>
          </rPr>
          <t xml:space="preserve">Department/Unit number should be used for departmental reference only.  This number should </t>
        </r>
        <r>
          <rPr>
            <b/>
            <sz val="20"/>
            <color indexed="81"/>
            <rFont val="Tahoma"/>
            <family val="2"/>
          </rPr>
          <t>NOT</t>
        </r>
        <r>
          <rPr>
            <sz val="20"/>
            <color indexed="81"/>
            <rFont val="Tahoma"/>
            <family val="2"/>
          </rPr>
          <t xml:space="preserve"> be used for external correspondence.</t>
        </r>
      </text>
    </comment>
    <comment ref="C6" authorId="0" shapeId="0">
      <text>
        <r>
          <rPr>
            <sz val="20"/>
            <color indexed="81"/>
            <rFont val="Tahoma"/>
            <family val="2"/>
          </rPr>
          <t xml:space="preserve">BANNER S/G Number should be used will all official correspondence at UAF and to outside entities.  This number is used for data analytics by UAF and UA.  </t>
        </r>
      </text>
    </comment>
    <comment ref="K11" authorId="1" shapeId="0">
      <text>
        <r>
          <rPr>
            <b/>
            <sz val="8"/>
            <color indexed="81"/>
            <rFont val="Tahoma"/>
            <family val="2"/>
          </rPr>
          <t>UAF Office of Sponsored Programs:</t>
        </r>
        <r>
          <rPr>
            <sz val="8"/>
            <color indexed="81"/>
            <rFont val="Tahoma"/>
            <family val="2"/>
          </rPr>
          <t xml:space="preserve">
The hourly wage for current UAF employees can be found on the NBAJOBS Banner screen. Please consult your departmental Human Resources manager for help selecting hourly wages for project employees not </t>
        </r>
        <r>
          <rPr>
            <b/>
            <sz val="8"/>
            <color indexed="81"/>
            <rFont val="Tahoma"/>
            <family val="2"/>
          </rPr>
          <t>yet</t>
        </r>
        <r>
          <rPr>
            <sz val="8"/>
            <color indexed="81"/>
            <rFont val="Tahoma"/>
            <family val="2"/>
          </rPr>
          <t xml:space="preserve"> employed at UAF.
The UAF Graduate School sets minimum rates of pay for graduate students. Departments are free to set their own rates of pay as long as those rates are higher than the Graduate School minimums. The Graduate School rates can be found here: http://www.uaf.edu/gradsch/general/FAQ.html#grad_assistantships</t>
        </r>
      </text>
    </comment>
    <comment ref="L11" authorId="1" shapeId="0">
      <text>
        <r>
          <rPr>
            <b/>
            <sz val="8"/>
            <color indexed="81"/>
            <rFont val="Tahoma"/>
            <family val="2"/>
          </rPr>
          <t>UAF Office of Sponsored Programs:</t>
        </r>
        <r>
          <rPr>
            <sz val="8"/>
            <color indexed="81"/>
            <rFont val="Tahoma"/>
            <family val="2"/>
          </rPr>
          <t xml:space="preserve">
The leave and fringe rates will autopopulate once an e-class is selected.</t>
        </r>
      </text>
    </comment>
    <comment ref="E151" authorId="1" shapeId="0">
      <text>
        <r>
          <rPr>
            <b/>
            <sz val="8"/>
            <color indexed="81"/>
            <rFont val="Tahoma"/>
            <family val="2"/>
          </rPr>
          <t xml:space="preserve">UAF Office of Sponsored Programs:
</t>
        </r>
        <r>
          <rPr>
            <sz val="8"/>
            <color indexed="81"/>
            <rFont val="Tahoma"/>
            <family val="2"/>
          </rPr>
          <t>Total number of airfares, days per diem, car rentals, or mileage for each trip.</t>
        </r>
      </text>
    </comment>
    <comment ref="C152" authorId="1" shapeId="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'Alaska PerDiem' or "Domestic PerDiem' worksheet for rates</t>
        </r>
      </text>
    </comment>
    <comment ref="E174" authorId="1" shapeId="0">
      <text>
        <r>
          <rPr>
            <b/>
            <sz val="8"/>
            <color indexed="81"/>
            <rFont val="Tahoma"/>
            <family val="2"/>
          </rPr>
          <t xml:space="preserve">UAF Office of Sponsored Programs:
</t>
        </r>
        <r>
          <rPr>
            <sz val="8"/>
            <color indexed="81"/>
            <rFont val="Tahoma"/>
            <family val="2"/>
          </rPr>
          <t>Total number of airfares, days per diem, or car rentals for each trip.</t>
        </r>
      </text>
    </comment>
    <comment ref="C175" authorId="1" shapeId="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'Foreign PerDiem' worksheet for rates</t>
        </r>
      </text>
    </comment>
    <comment ref="E189" authorId="1" shapeId="0">
      <text>
        <r>
          <rPr>
            <b/>
            <sz val="8"/>
            <color indexed="81"/>
            <rFont val="Tahoma"/>
            <family val="2"/>
          </rPr>
          <t xml:space="preserve">UAF Office of Sponsored Programs:
</t>
        </r>
        <r>
          <rPr>
            <sz val="8"/>
            <color indexed="81"/>
            <rFont val="Tahoma"/>
            <family val="2"/>
          </rPr>
          <t>Total number of airfares, days per diem, car rentals, or mileage for each trip.</t>
        </r>
      </text>
    </comment>
    <comment ref="C190" authorId="1" shapeId="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'Alaska PerDiem' or "Domestic PerDiem' worksheet for rates</t>
        </r>
      </text>
    </comment>
    <comment ref="E212" authorId="1" shapeId="0">
      <text>
        <r>
          <rPr>
            <b/>
            <sz val="8"/>
            <color indexed="81"/>
            <rFont val="Tahoma"/>
            <family val="2"/>
          </rPr>
          <t xml:space="preserve">UAF Office of Sponsored Programs:
</t>
        </r>
        <r>
          <rPr>
            <sz val="8"/>
            <color indexed="81"/>
            <rFont val="Tahoma"/>
            <family val="2"/>
          </rPr>
          <t>Total number of airfares, days per diem, or car rentals for each trip.</t>
        </r>
      </text>
    </comment>
    <comment ref="C213" authorId="1" shapeId="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'Foreign PerDiem' worksheet for rates</t>
        </r>
      </text>
    </comment>
    <comment ref="E227" authorId="1" shapeId="0">
      <text>
        <r>
          <rPr>
            <b/>
            <sz val="8"/>
            <color indexed="81"/>
            <rFont val="Tahoma"/>
            <family val="2"/>
          </rPr>
          <t xml:space="preserve">UAF Office of Sponsored Programs:
</t>
        </r>
        <r>
          <rPr>
            <sz val="8"/>
            <color indexed="81"/>
            <rFont val="Tahoma"/>
            <family val="2"/>
          </rPr>
          <t>Total number of airfares, days per diem, car rentals, or mileage for each trip.</t>
        </r>
      </text>
    </comment>
    <comment ref="C228" authorId="1" shapeId="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'Alaska PerDiem' or "Domestic PerDiem' worksheet for rates</t>
        </r>
      </text>
    </comment>
    <comment ref="E250" authorId="1" shapeId="0">
      <text>
        <r>
          <rPr>
            <b/>
            <sz val="8"/>
            <color indexed="81"/>
            <rFont val="Tahoma"/>
            <family val="2"/>
          </rPr>
          <t xml:space="preserve">UAF Office of Sponsored Programs:
</t>
        </r>
        <r>
          <rPr>
            <sz val="8"/>
            <color indexed="81"/>
            <rFont val="Tahoma"/>
            <family val="2"/>
          </rPr>
          <t>Total number of airfares, days per diem, or car rentals for each trip.</t>
        </r>
      </text>
    </comment>
    <comment ref="C251" authorId="1" shapeId="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'Foreign PerDiem' worksheet for rates</t>
        </r>
      </text>
    </comment>
    <comment ref="E265" authorId="1" shapeId="0">
      <text>
        <r>
          <rPr>
            <b/>
            <sz val="8"/>
            <color indexed="81"/>
            <rFont val="Tahoma"/>
            <family val="2"/>
          </rPr>
          <t xml:space="preserve">UAF Office of Sponsored Programs:
</t>
        </r>
        <r>
          <rPr>
            <sz val="8"/>
            <color indexed="81"/>
            <rFont val="Tahoma"/>
            <family val="2"/>
          </rPr>
          <t>Total number of airfares, days per diem, car rentals, or mileage for each trip.</t>
        </r>
      </text>
    </comment>
    <comment ref="C266" authorId="1" shapeId="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'Alaska PerDiem' or "Domestic PerDiem' worksheet for rates</t>
        </r>
      </text>
    </comment>
    <comment ref="E288" authorId="1" shapeId="0">
      <text>
        <r>
          <rPr>
            <b/>
            <sz val="8"/>
            <color indexed="81"/>
            <rFont val="Tahoma"/>
            <family val="2"/>
          </rPr>
          <t xml:space="preserve">UAF Office of Sponsored Programs:
</t>
        </r>
        <r>
          <rPr>
            <sz val="8"/>
            <color indexed="81"/>
            <rFont val="Tahoma"/>
            <family val="2"/>
          </rPr>
          <t>Total number of airfares, days per diem, or car rentals for each trip.</t>
        </r>
      </text>
    </comment>
    <comment ref="C289" authorId="1" shapeId="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'Foreign PerDiem' worksheet for rates</t>
        </r>
      </text>
    </comment>
    <comment ref="E303" authorId="1" shapeId="0">
      <text>
        <r>
          <rPr>
            <b/>
            <sz val="8"/>
            <color indexed="81"/>
            <rFont val="Tahoma"/>
            <family val="2"/>
          </rPr>
          <t xml:space="preserve">UAF Office of Sponsored Programs:
</t>
        </r>
        <r>
          <rPr>
            <sz val="8"/>
            <color indexed="81"/>
            <rFont val="Tahoma"/>
            <family val="2"/>
          </rPr>
          <t>Total number of airfares, days per diem, car rentals, or mileage for each trip.</t>
        </r>
      </text>
    </comment>
    <comment ref="C304" authorId="1" shapeId="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'Alaska PerDiem' or "Domestic PerDiem' worksheet for rates</t>
        </r>
      </text>
    </comment>
    <comment ref="E326" authorId="1" shapeId="0">
      <text>
        <r>
          <rPr>
            <b/>
            <sz val="8"/>
            <color indexed="81"/>
            <rFont val="Tahoma"/>
            <family val="2"/>
          </rPr>
          <t xml:space="preserve">UAF Office of Sponsored Programs:
</t>
        </r>
        <r>
          <rPr>
            <sz val="8"/>
            <color indexed="81"/>
            <rFont val="Tahoma"/>
            <family val="2"/>
          </rPr>
          <t>Total number of airfares, days per diem, or car rentals for each trip.</t>
        </r>
      </text>
    </comment>
    <comment ref="C327" authorId="1" shapeId="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'Foreign PerDiem' worksheet for rates</t>
        </r>
      </text>
    </comment>
    <comment ref="E340" authorId="1" shapeId="0">
      <text>
        <r>
          <rPr>
            <b/>
            <sz val="8"/>
            <color indexed="81"/>
            <rFont val="Tahoma"/>
            <family val="2"/>
          </rPr>
          <t xml:space="preserve">UAF Office of Sponsored Programs:
</t>
        </r>
        <r>
          <rPr>
            <sz val="8"/>
            <color indexed="81"/>
            <rFont val="Tahoma"/>
            <family val="2"/>
          </rPr>
          <t>Total number of airfares, days per diem, car rentals, or mileage for each trip.</t>
        </r>
      </text>
    </comment>
    <comment ref="C341" authorId="1" shapeId="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'Alaska PerDiem' or "Domestic PerDiem' worksheet for rates</t>
        </r>
      </text>
    </comment>
    <comment ref="E363" authorId="1" shapeId="0">
      <text>
        <r>
          <rPr>
            <b/>
            <sz val="8"/>
            <color indexed="81"/>
            <rFont val="Tahoma"/>
            <family val="2"/>
          </rPr>
          <t xml:space="preserve">UAF Office of Sponsored Programs:
</t>
        </r>
        <r>
          <rPr>
            <sz val="8"/>
            <color indexed="81"/>
            <rFont val="Tahoma"/>
            <family val="2"/>
          </rPr>
          <t>Total number of airfares, days per diem, or car rentals for each trip.</t>
        </r>
      </text>
    </comment>
    <comment ref="C364" authorId="1" shapeId="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'Foreign PerDiem' worksheet for rates</t>
        </r>
      </text>
    </comment>
    <comment ref="E378" authorId="1" shapeId="0">
      <text>
        <r>
          <rPr>
            <b/>
            <sz val="8"/>
            <color indexed="81"/>
            <rFont val="Tahoma"/>
            <family val="2"/>
          </rPr>
          <t xml:space="preserve">UAF Office of Sponsored Programs:
</t>
        </r>
        <r>
          <rPr>
            <sz val="8"/>
            <color indexed="81"/>
            <rFont val="Tahoma"/>
            <family val="2"/>
          </rPr>
          <t>Total number of airfares, days per diem, car rentals, or mileage for each trip.</t>
        </r>
      </text>
    </comment>
    <comment ref="C379" authorId="1" shapeId="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'Alaska PerDiem' or "Domestic PerDiem' worksheet for rates</t>
        </r>
      </text>
    </comment>
    <comment ref="E401" authorId="1" shapeId="0">
      <text>
        <r>
          <rPr>
            <b/>
            <sz val="8"/>
            <color indexed="81"/>
            <rFont val="Tahoma"/>
            <family val="2"/>
          </rPr>
          <t xml:space="preserve">UAF Office of Sponsored Programs:
</t>
        </r>
        <r>
          <rPr>
            <sz val="8"/>
            <color indexed="81"/>
            <rFont val="Tahoma"/>
            <family val="2"/>
          </rPr>
          <t>Total number of airfares, days per diem, or car rentals for each trip.</t>
        </r>
      </text>
    </comment>
    <comment ref="C402" authorId="1" shapeId="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'Foreign PerDiem' worksheet for rates</t>
        </r>
      </text>
    </comment>
    <comment ref="E416" authorId="1" shapeId="0">
      <text>
        <r>
          <rPr>
            <b/>
            <sz val="8"/>
            <color indexed="81"/>
            <rFont val="Tahoma"/>
            <family val="2"/>
          </rPr>
          <t xml:space="preserve">UAF Office of Sponsored Programs:
</t>
        </r>
        <r>
          <rPr>
            <sz val="8"/>
            <color indexed="81"/>
            <rFont val="Tahoma"/>
            <family val="2"/>
          </rPr>
          <t>Total number of airfares, days per diem, car rentals, or mileage for each trip.</t>
        </r>
      </text>
    </comment>
    <comment ref="C417" authorId="1" shapeId="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'Alaska PerDiem' or "Domestic PerDiem' worksheet for rates</t>
        </r>
      </text>
    </comment>
    <comment ref="E443" authorId="1" shapeId="0">
      <text>
        <r>
          <rPr>
            <b/>
            <sz val="8"/>
            <color indexed="81"/>
            <rFont val="Tahoma"/>
            <family val="2"/>
          </rPr>
          <t xml:space="preserve">UAF Office of Sponsored Programs:
</t>
        </r>
        <r>
          <rPr>
            <sz val="8"/>
            <color indexed="81"/>
            <rFont val="Tahoma"/>
            <family val="2"/>
          </rPr>
          <t>Total number of airfares, days per diem, or car rentals for each trip.</t>
        </r>
      </text>
    </comment>
    <comment ref="C444" authorId="1" shapeId="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'Foreign PerDiem' worksheet for rates</t>
        </r>
      </text>
    </comment>
    <comment ref="E458" authorId="1" shapeId="0">
      <text>
        <r>
          <rPr>
            <b/>
            <sz val="8"/>
            <color indexed="81"/>
            <rFont val="Tahoma"/>
            <family val="2"/>
          </rPr>
          <t xml:space="preserve">UAF Office of Sponsored Programs:
</t>
        </r>
        <r>
          <rPr>
            <sz val="8"/>
            <color indexed="81"/>
            <rFont val="Tahoma"/>
            <family val="2"/>
          </rPr>
          <t>Total number of airfares, days per diem, car rentals, or mileage for each trip.</t>
        </r>
      </text>
    </comment>
    <comment ref="C459" authorId="1" shapeId="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'Alaska PerDiem' or "Domestic PerDiem' worksheet for rates</t>
        </r>
      </text>
    </comment>
    <comment ref="E481" authorId="1" shapeId="0">
      <text>
        <r>
          <rPr>
            <b/>
            <sz val="8"/>
            <color indexed="81"/>
            <rFont val="Tahoma"/>
            <family val="2"/>
          </rPr>
          <t xml:space="preserve">UAF Office of Sponsored Programs:
</t>
        </r>
        <r>
          <rPr>
            <sz val="8"/>
            <color indexed="81"/>
            <rFont val="Tahoma"/>
            <family val="2"/>
          </rPr>
          <t>Total number of airfares, days per diem, or car rentals for each trip.</t>
        </r>
      </text>
    </comment>
    <comment ref="C482" authorId="1" shapeId="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'Foreign PerDiem' worksheet for rates</t>
        </r>
      </text>
    </comment>
    <comment ref="E496" authorId="1" shapeId="0">
      <text>
        <r>
          <rPr>
            <b/>
            <sz val="8"/>
            <color indexed="81"/>
            <rFont val="Tahoma"/>
            <family val="2"/>
          </rPr>
          <t xml:space="preserve">UAF Office of Sponsored Programs:
</t>
        </r>
        <r>
          <rPr>
            <sz val="8"/>
            <color indexed="81"/>
            <rFont val="Tahoma"/>
            <family val="2"/>
          </rPr>
          <t>Total number of airfares, days per diem, car rentals, or mileage for each trip.</t>
        </r>
      </text>
    </comment>
    <comment ref="C497" authorId="1" shapeId="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'Alaska PerDiem' or "Domestic PerDiem' worksheet for rates</t>
        </r>
      </text>
    </comment>
    <comment ref="E519" authorId="1" shapeId="0">
      <text>
        <r>
          <rPr>
            <b/>
            <sz val="8"/>
            <color indexed="81"/>
            <rFont val="Tahoma"/>
            <family val="2"/>
          </rPr>
          <t xml:space="preserve">UAF Office of Sponsored Programs:
</t>
        </r>
        <r>
          <rPr>
            <sz val="8"/>
            <color indexed="81"/>
            <rFont val="Tahoma"/>
            <family val="2"/>
          </rPr>
          <t>Total number of airfares, days per diem, or car rentals for each trip.</t>
        </r>
      </text>
    </comment>
    <comment ref="C520" authorId="1" shapeId="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'Foreign PerDiem' worksheet for rates</t>
        </r>
      </text>
    </comment>
    <comment ref="C537" authorId="1" shapeId="0">
      <text>
        <r>
          <rPr>
            <b/>
            <sz val="8"/>
            <color indexed="81"/>
            <rFont val="Tahoma"/>
            <family val="2"/>
          </rPr>
          <t>UAF Office of Sponsored Programs:</t>
        </r>
        <r>
          <rPr>
            <sz val="8"/>
            <color indexed="81"/>
            <rFont val="Tahoma"/>
            <family val="2"/>
          </rPr>
          <t xml:space="preserve">
For definitions of contractual services account codes, please visit: http://www.uaf.edu/finsvcs/AcctCodes/AC3Contractual.html#CONTRACTUAL</t>
        </r>
      </text>
    </comment>
    <comment ref="C569" authorId="1" shapeId="0">
      <text>
        <r>
          <rPr>
            <b/>
            <sz val="8"/>
            <color indexed="81"/>
            <rFont val="Tahoma"/>
            <family val="2"/>
          </rPr>
          <t>UAF Office of Sponsored Programs:</t>
        </r>
        <r>
          <rPr>
            <sz val="8"/>
            <color indexed="81"/>
            <rFont val="Tahoma"/>
            <family val="2"/>
          </rPr>
          <t xml:space="preserve">
List the name of each subaward on a different line.</t>
        </r>
      </text>
    </comment>
    <comment ref="C582" authorId="1" shapeId="0">
      <text>
        <r>
          <rPr>
            <b/>
            <sz val="8"/>
            <color indexed="81"/>
            <rFont val="Tahoma"/>
            <family val="2"/>
          </rPr>
          <t>UAF Office of Sponsored Programs:</t>
        </r>
        <r>
          <rPr>
            <sz val="8"/>
            <color indexed="81"/>
            <rFont val="Tahoma"/>
            <family val="2"/>
          </rPr>
          <t xml:space="preserve">
For definitions of commodity account codes, please visit: http://www.uaf.edu/finsvcs/AcctCodes/AC4Commodities.html</t>
        </r>
      </text>
    </comment>
    <comment ref="C639" authorId="2" shapeId="0">
      <text>
        <r>
          <rPr>
            <b/>
            <sz val="14"/>
            <color indexed="81"/>
            <rFont val="Helvetica"/>
            <family val="2"/>
          </rPr>
          <t xml:space="preserve">Unrecovered F&amp;A:
</t>
        </r>
        <r>
          <rPr>
            <sz val="14"/>
            <color indexed="81"/>
            <rFont val="Helvetica"/>
            <family val="2"/>
          </rPr>
          <t xml:space="preserve">When allowed by the sponsor, </t>
        </r>
        <r>
          <rPr>
            <b/>
            <sz val="14"/>
            <color indexed="81"/>
            <rFont val="Helvetica"/>
            <family val="2"/>
          </rPr>
          <t>F&amp;A for requested funds</t>
        </r>
        <r>
          <rPr>
            <sz val="14"/>
            <color indexed="81"/>
            <rFont val="Helvetica"/>
            <family val="2"/>
          </rPr>
          <t xml:space="preserve"> would be unrecovered on line C. Enter the F&amp;A percentage on Unrecovered line (F&amp;A percentage allowed for the proposal). </t>
        </r>
        <r>
          <rPr>
            <b/>
            <sz val="14"/>
            <color indexed="81"/>
            <rFont val="Helvetica"/>
            <family val="2"/>
          </rPr>
          <t xml:space="preserve">
F&amp;A for match funds </t>
        </r>
        <r>
          <rPr>
            <sz val="14"/>
            <color indexed="81"/>
            <rFont val="Helvetica"/>
            <family val="2"/>
          </rPr>
          <t xml:space="preserve">would also be included on line B at the full Federally negotiated rate.
Example: For a CESU research proposal where the CESU F&amp;A rate is 17.5%, on line C enter 17.5%, and on line B (match F&amp;A) enter 50.5%
</t>
        </r>
        <r>
          <rPr>
            <b/>
            <sz val="14"/>
            <color indexed="81"/>
            <rFont val="Helvetica"/>
            <family val="2"/>
          </rPr>
          <t xml:space="preserve">
Please note that formulas for unrecovered F&amp;A are tied between request and match departments. (Dept #1 Match column formulas are tied to the Dept#1 Request columns. In some cases formulas may need to be revised.
</t>
        </r>
      </text>
    </comment>
    <comment ref="M639" authorId="1" shapeId="0">
      <text>
        <r>
          <rPr>
            <b/>
            <sz val="8"/>
            <color indexed="81"/>
            <rFont val="Tahoma"/>
            <family val="2"/>
          </rPr>
          <t xml:space="preserve">UAF Office of Sponsored Programs:
</t>
        </r>
        <r>
          <rPr>
            <sz val="8"/>
            <color indexed="81"/>
            <rFont val="Tahoma"/>
            <family val="2"/>
          </rPr>
          <t>UAF can use unrecovered F&amp;A as match if, and only if, the agency gives permission. Unrecovered F&amp;A is the difference between UAF's full negotiated F&amp;A rate and the reduced rate allowed by the agency. For example, if an agency allows for F&amp;A recovery at a reduced rate of 25% on a research proposal, UAF's unrecovered F&amp;A would be 50.5% - 25% = 25.5%.  You would enter 25.5% in this cell and it would calculate on the agency request direct costs.</t>
        </r>
      </text>
    </comment>
    <comment ref="C666" authorId="1" shapeId="0">
      <text>
        <r>
          <rPr>
            <b/>
            <sz val="8"/>
            <color indexed="81"/>
            <rFont val="Tahoma"/>
            <family val="2"/>
          </rPr>
          <t xml:space="preserve">UAF Office of Sponsored Programs: 
</t>
        </r>
        <r>
          <rPr>
            <sz val="8"/>
            <color indexed="81"/>
            <rFont val="Tahoma"/>
            <family val="2"/>
          </rPr>
          <t xml:space="preserve">NSF participant support costs (stipends, travel, subsistence, other) and DoEd training stipends are exempt from F&amp;A. </t>
        </r>
      </text>
    </comment>
    <comment ref="C691" authorId="1" shapeId="0">
      <text>
        <r>
          <rPr>
            <b/>
            <sz val="8"/>
            <color indexed="81"/>
            <rFont val="Tahoma"/>
            <family val="2"/>
          </rPr>
          <t xml:space="preserve">UAF Office of Sponsored Programs: 
</t>
        </r>
        <r>
          <rPr>
            <sz val="8"/>
            <color indexed="81"/>
            <rFont val="Tahoma"/>
            <family val="2"/>
          </rPr>
          <t xml:space="preserve">NSF participant support costs (stipends, travel, subsistence, other) and DoEd training stipends are exempt from F&amp;A. </t>
        </r>
      </text>
    </comment>
    <comment ref="C726" authorId="0" shapeId="0">
      <text>
        <r>
          <rPr>
            <b/>
            <sz val="9"/>
            <color indexed="81"/>
            <rFont val="Tahoma"/>
            <charset val="1"/>
          </rPr>
          <t>Tapiana Wray:</t>
        </r>
        <r>
          <rPr>
            <sz val="9"/>
            <color indexed="81"/>
            <rFont val="Tahoma"/>
            <charset val="1"/>
          </rPr>
          <t xml:space="preserve">
If using an awarded sponsored project to meet match please list in the following format:
</t>
        </r>
        <r>
          <rPr>
            <b/>
            <sz val="9"/>
            <color indexed="81"/>
            <rFont val="Tahoma"/>
            <family val="2"/>
          </rPr>
          <t>Entity, Source , Fund
Example:  AKDOT G12345   (If using full grant for match)
                 UA Foundation G56789  
                AKDOT G45678  Fund 3456789  (if using a specific fund(s) for match)</t>
        </r>
        <r>
          <rPr>
            <sz val="9"/>
            <color indexed="81"/>
            <rFont val="Tahoma"/>
            <charset val="1"/>
          </rPr>
          <t xml:space="preserve">
Departments are responsible for ensuring that grants being used for match are allowable, applicable and all permissions have been received.</t>
        </r>
      </text>
    </comment>
    <comment ref="C745" authorId="3" shapeId="0">
      <text>
        <r>
          <rPr>
            <b/>
            <sz val="8"/>
            <color indexed="81"/>
            <rFont val="Tahoma"/>
            <family val="2"/>
          </rPr>
          <t>UAF Office of Sponsored Programs:</t>
        </r>
        <r>
          <rPr>
            <sz val="8"/>
            <color indexed="81"/>
            <rFont val="Tahoma"/>
            <family val="2"/>
          </rPr>
          <t xml:space="preserve">
List all equipment over $5,000 that has useful life of more than one year</t>
        </r>
      </text>
    </comment>
    <comment ref="C765" authorId="2" shapeId="0">
      <text>
        <r>
          <rPr>
            <sz val="9"/>
            <color indexed="81"/>
            <rFont val="Helvetica"/>
            <family val="2"/>
          </rPr>
          <t xml:space="preserve">Tuition (http://www.uaf.edu/register/expenses/#tuitcalc)
</t>
        </r>
      </text>
    </comment>
    <comment ref="C773" authorId="3" shapeId="0">
      <text>
        <r>
          <rPr>
            <b/>
            <sz val="12"/>
            <color indexed="81"/>
            <rFont val="Tahoma"/>
            <family val="2"/>
          </rPr>
          <t>SIKULIAQ:</t>
        </r>
        <r>
          <rPr>
            <sz val="12"/>
            <color indexed="81"/>
            <rFont val="Tahoma"/>
            <family val="2"/>
          </rPr>
          <t xml:space="preserve">
Budget for time on the Sikuliaq at a rate of $54,434/day (estimated day rate for CY17). Rate includes F&amp;A at 35%
</t>
        </r>
        <r>
          <rPr>
            <b/>
            <sz val="12"/>
            <color indexed="81"/>
            <rFont val="Tahoma"/>
            <family val="2"/>
          </rPr>
          <t>HAARP:</t>
        </r>
        <r>
          <rPr>
            <sz val="12"/>
            <color indexed="81"/>
            <rFont val="Tahoma"/>
            <family val="2"/>
          </rPr>
          <t xml:space="preserve">
Budget for use of the HAARP facility at $5,000/hour. Rate includes F&amp;A at 26% Off-campus rate.
</t>
        </r>
      </text>
    </comment>
  </commentList>
</comments>
</file>

<file path=xl/comments6.xml><?xml version="1.0" encoding="utf-8"?>
<comments xmlns="http://schemas.openxmlformats.org/spreadsheetml/2006/main">
  <authors>
    <author>Tapiana Wray</author>
  </authors>
  <commentList>
    <comment ref="B9" authorId="0" shapeId="0">
      <text>
        <r>
          <rPr>
            <sz val="20"/>
            <color indexed="81"/>
            <rFont val="Tahoma"/>
            <family val="2"/>
          </rPr>
          <t xml:space="preserve">Department/Unit number should be used for departmental reference only.  This number should </t>
        </r>
        <r>
          <rPr>
            <b/>
            <sz val="20"/>
            <color indexed="81"/>
            <rFont val="Tahoma"/>
            <family val="2"/>
          </rPr>
          <t>NOT</t>
        </r>
        <r>
          <rPr>
            <sz val="20"/>
            <color indexed="81"/>
            <rFont val="Tahoma"/>
            <family val="2"/>
          </rPr>
          <t xml:space="preserve"> be used for external correspondence.</t>
        </r>
      </text>
    </comment>
    <comment ref="B10" authorId="0" shapeId="0">
      <text>
        <r>
          <rPr>
            <sz val="20"/>
            <color indexed="81"/>
            <rFont val="Tahoma"/>
            <family val="2"/>
          </rPr>
          <t xml:space="preserve">BANNER S/G Number should be used will all official correspondence at UAF and to outside entities.  This number is used for data analytics by UAF and UA.  </t>
        </r>
      </text>
    </comment>
    <comment ref="B11" authorId="0" shapeId="0">
      <text>
        <r>
          <rPr>
            <sz val="16"/>
            <color indexed="81"/>
            <rFont val="Tahoma"/>
            <family val="2"/>
          </rPr>
          <t xml:space="preserve">Enter match terms according to funding opportunity announcement:
Example:  20% TPC
               1:1 Match Required
               Pitman Robertson Funds 25% Match
</t>
        </r>
        <r>
          <rPr>
            <sz val="9"/>
            <color indexed="81"/>
            <rFont val="Tahoma"/>
            <family val="2"/>
          </rPr>
          <t xml:space="preserve">
</t>
        </r>
      </text>
    </comment>
    <comment ref="B20" authorId="0" shapeId="0">
      <text>
        <r>
          <rPr>
            <b/>
            <sz val="9"/>
            <color indexed="81"/>
            <rFont val="Tahoma"/>
            <family val="2"/>
          </rPr>
          <t>Tapiana Wray:</t>
        </r>
        <r>
          <rPr>
            <sz val="9"/>
            <color indexed="81"/>
            <rFont val="Tahoma"/>
            <family val="2"/>
          </rPr>
          <t xml:space="preserve">
Includes Domestic and Foreign</t>
        </r>
      </text>
    </comment>
    <comment ref="B25" authorId="0" shapeId="0">
      <text>
        <r>
          <rPr>
            <b/>
            <sz val="9"/>
            <color indexed="81"/>
            <rFont val="Tahoma"/>
            <family val="2"/>
          </rPr>
          <t>Tapiana Wray:</t>
        </r>
        <r>
          <rPr>
            <sz val="9"/>
            <color indexed="81"/>
            <rFont val="Tahoma"/>
            <family val="2"/>
          </rPr>
          <t xml:space="preserve">
Sum of Fabrication, Rental, Participant Support</t>
        </r>
      </text>
    </comment>
    <comment ref="B69" authorId="0" shapeId="0">
      <text>
        <r>
          <rPr>
            <sz val="20"/>
            <color indexed="81"/>
            <rFont val="Tahoma"/>
            <family val="2"/>
          </rPr>
          <t xml:space="preserve">Department/Unit number should be used for departmental reference only.  This number should </t>
        </r>
        <r>
          <rPr>
            <b/>
            <sz val="20"/>
            <color indexed="81"/>
            <rFont val="Tahoma"/>
            <family val="2"/>
          </rPr>
          <t>NOT</t>
        </r>
        <r>
          <rPr>
            <sz val="20"/>
            <color indexed="81"/>
            <rFont val="Tahoma"/>
            <family val="2"/>
          </rPr>
          <t xml:space="preserve"> be used for external correspondence.</t>
        </r>
      </text>
    </comment>
    <comment ref="B70" authorId="0" shapeId="0">
      <text>
        <r>
          <rPr>
            <sz val="20"/>
            <color indexed="81"/>
            <rFont val="Tahoma"/>
            <family val="2"/>
          </rPr>
          <t xml:space="preserve">BANNER S/G Number should be used will all official correspondence at UAF and to outside entities.  This number is used for data analytics by UAF and UA.  </t>
        </r>
      </text>
    </comment>
    <comment ref="B71" authorId="0" shapeId="0">
      <text>
        <r>
          <rPr>
            <b/>
            <sz val="9"/>
            <color indexed="81"/>
            <rFont val="Tahoma"/>
            <family val="2"/>
          </rPr>
          <t>Tapiana Wray:</t>
        </r>
        <r>
          <rPr>
            <sz val="9"/>
            <color indexed="81"/>
            <rFont val="Tahoma"/>
            <family val="2"/>
          </rPr>
          <t xml:space="preserve">
Enter match terms according to funding opportunity announcement:
Example:  20% TPC
               1:1 Match Required
               Pitman Robertson Funds 25% Match
</t>
        </r>
      </text>
    </comment>
    <comment ref="B80" authorId="0" shapeId="0">
      <text>
        <r>
          <rPr>
            <b/>
            <sz val="9"/>
            <color indexed="81"/>
            <rFont val="Tahoma"/>
            <family val="2"/>
          </rPr>
          <t>Tapiana Wray:</t>
        </r>
        <r>
          <rPr>
            <sz val="9"/>
            <color indexed="81"/>
            <rFont val="Tahoma"/>
            <family val="2"/>
          </rPr>
          <t xml:space="preserve">
Includes Domestic and Foreign</t>
        </r>
      </text>
    </comment>
    <comment ref="B85" authorId="0" shapeId="0">
      <text>
        <r>
          <rPr>
            <b/>
            <sz val="9"/>
            <color indexed="81"/>
            <rFont val="Tahoma"/>
            <family val="2"/>
          </rPr>
          <t>Tapiana Wray:</t>
        </r>
        <r>
          <rPr>
            <sz val="9"/>
            <color indexed="81"/>
            <rFont val="Tahoma"/>
            <family val="2"/>
          </rPr>
          <t xml:space="preserve">
Sum of Fabrication, Rental, Participant Support</t>
        </r>
      </text>
    </comment>
    <comment ref="B129" authorId="0" shapeId="0">
      <text>
        <r>
          <rPr>
            <sz val="20"/>
            <color indexed="81"/>
            <rFont val="Tahoma"/>
            <family val="2"/>
          </rPr>
          <t xml:space="preserve">Department/Unit number should be used for departmental reference only.  This number should </t>
        </r>
        <r>
          <rPr>
            <b/>
            <sz val="20"/>
            <color indexed="81"/>
            <rFont val="Tahoma"/>
            <family val="2"/>
          </rPr>
          <t>NOT</t>
        </r>
        <r>
          <rPr>
            <sz val="20"/>
            <color indexed="81"/>
            <rFont val="Tahoma"/>
            <family val="2"/>
          </rPr>
          <t xml:space="preserve"> be used for external correspondence.</t>
        </r>
      </text>
    </comment>
    <comment ref="B130" authorId="0" shapeId="0">
      <text>
        <r>
          <rPr>
            <sz val="20"/>
            <color indexed="81"/>
            <rFont val="Tahoma"/>
            <family val="2"/>
          </rPr>
          <t xml:space="preserve">BANNER S/G Number should be used will all official correspondence at UAF and to outside entities.  This number is used for data analytics by UAF and UA.  </t>
        </r>
      </text>
    </comment>
    <comment ref="B131" authorId="0" shapeId="0">
      <text>
        <r>
          <rPr>
            <b/>
            <sz val="9"/>
            <color indexed="81"/>
            <rFont val="Tahoma"/>
            <family val="2"/>
          </rPr>
          <t>Tapiana Wray:</t>
        </r>
        <r>
          <rPr>
            <sz val="9"/>
            <color indexed="81"/>
            <rFont val="Tahoma"/>
            <family val="2"/>
          </rPr>
          <t xml:space="preserve">
Enter match terms according to funding opportunity announcement:
Example:  20% TPC
               1:1 Match Required
               Pitman Robertson Funds 25% Match
</t>
        </r>
      </text>
    </comment>
    <comment ref="B140" authorId="0" shapeId="0">
      <text>
        <r>
          <rPr>
            <b/>
            <sz val="9"/>
            <color indexed="81"/>
            <rFont val="Tahoma"/>
            <family val="2"/>
          </rPr>
          <t>Tapiana Wray:</t>
        </r>
        <r>
          <rPr>
            <sz val="9"/>
            <color indexed="81"/>
            <rFont val="Tahoma"/>
            <family val="2"/>
          </rPr>
          <t xml:space="preserve">
Includes Domestic and Foreign</t>
        </r>
      </text>
    </comment>
    <comment ref="B145" authorId="0" shapeId="0">
      <text>
        <r>
          <rPr>
            <b/>
            <sz val="9"/>
            <color indexed="81"/>
            <rFont val="Tahoma"/>
            <family val="2"/>
          </rPr>
          <t>Tapiana Wray:</t>
        </r>
        <r>
          <rPr>
            <sz val="9"/>
            <color indexed="81"/>
            <rFont val="Tahoma"/>
            <family val="2"/>
          </rPr>
          <t xml:space="preserve">
Sum of Fabrication, Rental, Participant Support</t>
        </r>
      </text>
    </comment>
    <comment ref="B189" authorId="0" shapeId="0">
      <text>
        <r>
          <rPr>
            <sz val="20"/>
            <color indexed="81"/>
            <rFont val="Tahoma"/>
            <family val="2"/>
          </rPr>
          <t xml:space="preserve">Department/Unit number should be used for departmental reference only.  This number should </t>
        </r>
        <r>
          <rPr>
            <b/>
            <sz val="20"/>
            <color indexed="81"/>
            <rFont val="Tahoma"/>
            <family val="2"/>
          </rPr>
          <t>NOT</t>
        </r>
        <r>
          <rPr>
            <sz val="20"/>
            <color indexed="81"/>
            <rFont val="Tahoma"/>
            <family val="2"/>
          </rPr>
          <t xml:space="preserve"> be used for external correspondence.</t>
        </r>
      </text>
    </comment>
    <comment ref="B190" authorId="0" shapeId="0">
      <text>
        <r>
          <rPr>
            <sz val="20"/>
            <color indexed="81"/>
            <rFont val="Tahoma"/>
            <family val="2"/>
          </rPr>
          <t xml:space="preserve">BANNER S/G Number should be used will all official correspondence at UAF and to outside entities.  This number is used for data analytics by UAF and UA.  </t>
        </r>
      </text>
    </comment>
    <comment ref="B191" authorId="0" shapeId="0">
      <text>
        <r>
          <rPr>
            <b/>
            <sz val="9"/>
            <color indexed="81"/>
            <rFont val="Tahoma"/>
            <family val="2"/>
          </rPr>
          <t>Tapiana Wray:</t>
        </r>
        <r>
          <rPr>
            <sz val="9"/>
            <color indexed="81"/>
            <rFont val="Tahoma"/>
            <family val="2"/>
          </rPr>
          <t xml:space="preserve">
Enter match terms according to funding opportunity announcement:
Example:  20% TPC
               1:1 Match Required
               Pitman Robertson Funds 25% Match
</t>
        </r>
      </text>
    </comment>
    <comment ref="B200" authorId="0" shapeId="0">
      <text>
        <r>
          <rPr>
            <b/>
            <sz val="9"/>
            <color indexed="81"/>
            <rFont val="Tahoma"/>
            <family val="2"/>
          </rPr>
          <t>Tapiana Wray:</t>
        </r>
        <r>
          <rPr>
            <sz val="9"/>
            <color indexed="81"/>
            <rFont val="Tahoma"/>
            <family val="2"/>
          </rPr>
          <t xml:space="preserve">
Includes Domestic and Foreign</t>
        </r>
      </text>
    </comment>
    <comment ref="B205" authorId="0" shapeId="0">
      <text>
        <r>
          <rPr>
            <b/>
            <sz val="9"/>
            <color indexed="81"/>
            <rFont val="Tahoma"/>
            <family val="2"/>
          </rPr>
          <t>Tapiana Wray:</t>
        </r>
        <r>
          <rPr>
            <sz val="9"/>
            <color indexed="81"/>
            <rFont val="Tahoma"/>
            <family val="2"/>
          </rPr>
          <t xml:space="preserve">
Sum of Fabrication, Rental, Participant Support</t>
        </r>
      </text>
    </comment>
    <comment ref="B249" authorId="0" shapeId="0">
      <text>
        <r>
          <rPr>
            <sz val="20"/>
            <color indexed="81"/>
            <rFont val="Tahoma"/>
            <family val="2"/>
          </rPr>
          <t xml:space="preserve">Department/Unit number should be used for departmental reference only.  This number should </t>
        </r>
        <r>
          <rPr>
            <b/>
            <sz val="20"/>
            <color indexed="81"/>
            <rFont val="Tahoma"/>
            <family val="2"/>
          </rPr>
          <t>NOT</t>
        </r>
        <r>
          <rPr>
            <sz val="20"/>
            <color indexed="81"/>
            <rFont val="Tahoma"/>
            <family val="2"/>
          </rPr>
          <t xml:space="preserve"> be used for external correspondence.</t>
        </r>
      </text>
    </comment>
    <comment ref="B250" authorId="0" shapeId="0">
      <text>
        <r>
          <rPr>
            <sz val="20"/>
            <color indexed="81"/>
            <rFont val="Tahoma"/>
            <family val="2"/>
          </rPr>
          <t xml:space="preserve">BANNER S/G Number should be used will all official correspondence at UAF and to outside entities.  This number is used for data analytics by UAF and UA.  </t>
        </r>
      </text>
    </comment>
    <comment ref="B251" authorId="0" shapeId="0">
      <text>
        <r>
          <rPr>
            <sz val="9"/>
            <color indexed="81"/>
            <rFont val="Tahoma"/>
            <family val="2"/>
          </rPr>
          <t xml:space="preserve">Enter match terms according to funding opportunity announcement:
Example:  20% TPC
               1:1 Match Required
               Pitman Robertson Funds 25% Match
</t>
        </r>
      </text>
    </comment>
    <comment ref="B260" authorId="0" shapeId="0">
      <text>
        <r>
          <rPr>
            <b/>
            <sz val="9"/>
            <color indexed="81"/>
            <rFont val="Tahoma"/>
            <family val="2"/>
          </rPr>
          <t>Tapiana Wray:</t>
        </r>
        <r>
          <rPr>
            <sz val="9"/>
            <color indexed="81"/>
            <rFont val="Tahoma"/>
            <family val="2"/>
          </rPr>
          <t xml:space="preserve">
Includes Domestic and Foreign</t>
        </r>
      </text>
    </comment>
    <comment ref="B265" authorId="0" shapeId="0">
      <text>
        <r>
          <rPr>
            <b/>
            <sz val="9"/>
            <color indexed="81"/>
            <rFont val="Tahoma"/>
            <family val="2"/>
          </rPr>
          <t>Tapiana Wray:</t>
        </r>
        <r>
          <rPr>
            <sz val="9"/>
            <color indexed="81"/>
            <rFont val="Tahoma"/>
            <family val="2"/>
          </rPr>
          <t xml:space="preserve">
Sum of Fabrication, Rental, Participant Support</t>
        </r>
      </text>
    </comment>
  </commentList>
</comments>
</file>

<file path=xl/sharedStrings.xml><?xml version="1.0" encoding="utf-8"?>
<sst xmlns="http://schemas.openxmlformats.org/spreadsheetml/2006/main" count="3610" uniqueCount="522">
  <si>
    <t>TOTAL BUDGET:</t>
    <phoneticPr fontId="0" type="noConversion"/>
  </si>
  <si>
    <t>TOTAL BUDGET:</t>
    <phoneticPr fontId="5" type="noConversion"/>
  </si>
  <si>
    <t>Total Project</t>
    <phoneticPr fontId="5" type="noConversion"/>
  </si>
  <si>
    <t>Total Other Contractual Services</t>
    <phoneticPr fontId="0" type="noConversion"/>
  </si>
  <si>
    <t>Total Other Contractual Services</t>
    <phoneticPr fontId="5" type="noConversion"/>
  </si>
  <si>
    <t># Students</t>
    <phoneticPr fontId="0" type="noConversion"/>
  </si>
  <si>
    <t>Scholarship(s) or Fellowship(s)</t>
    <phoneticPr fontId="0" type="noConversion"/>
  </si>
  <si>
    <t># Credits</t>
  </si>
  <si>
    <t># Credits</t>
    <phoneticPr fontId="0" type="noConversion"/>
  </si>
  <si>
    <t>TOTAL BUDGET:</t>
    <phoneticPr fontId="0" type="noConversion"/>
  </si>
  <si>
    <t>SALARIES AND WAGES</t>
    <phoneticPr fontId="0" type="noConversion"/>
  </si>
  <si>
    <t>4013 - Supplies (Medical and Safety)</t>
  </si>
  <si>
    <t>4111 - Fuel for Vehicles, Aviation, and Boats</t>
  </si>
  <si>
    <t>4112 - Supplies and Accessories for Vehicles, Aviation and Boats</t>
  </si>
  <si>
    <t>3021/ 3028</t>
  </si>
  <si>
    <t>Meals &amp; Incidental Expenses</t>
  </si>
  <si>
    <t>3022/ 3029</t>
  </si>
  <si>
    <t>4021 - Food for Research Animals</t>
  </si>
  <si>
    <t xml:space="preserve">START DATE:  </t>
  </si>
  <si>
    <t>END DATE:</t>
  </si>
  <si>
    <t>Alaska Resident Tuition (graduate level)</t>
  </si>
  <si>
    <t>Non-Resident Tuition (graduate level)</t>
  </si>
  <si>
    <t>Reference</t>
  </si>
  <si>
    <t>Student Fees - Resident</t>
  </si>
  <si>
    <t>Student Fees - Non Resident</t>
  </si>
  <si>
    <t>Senior Personnel</t>
  </si>
  <si>
    <t>Other Personnel</t>
  </si>
  <si>
    <t>Student Employees</t>
  </si>
  <si>
    <t>Select Contractual Cost from List</t>
  </si>
  <si>
    <t>TOTAL CONTRACTUAL SERVICES</t>
  </si>
  <si>
    <t>1. Domestic Travel</t>
  </si>
  <si>
    <t>Ground Transportation</t>
  </si>
  <si>
    <t>3091 - GI Electronic Shop Service Center</t>
  </si>
  <si>
    <t>3092 - GI Machine Shop Service Center</t>
  </si>
  <si>
    <t>3094 - GI Computer Shop Service Center</t>
  </si>
  <si>
    <t>3095 - GI Digital Design Service Center</t>
  </si>
  <si>
    <t>3007 - Education Services Fees (Guest speakers, lecturers, artists, proctors)</t>
  </si>
  <si>
    <t>3222 - Software License/Maintenance Fees</t>
  </si>
  <si>
    <t>3333 - Film Processing and Development</t>
  </si>
  <si>
    <t>3448 - Program/Project Postage and Special Handling</t>
  </si>
  <si>
    <t>3662 - Per A-21 Allowable Dues and Membership Charges</t>
  </si>
  <si>
    <t>3RENT - Rental/Lease Services</t>
  </si>
  <si>
    <t>Item Cost</t>
  </si>
  <si>
    <t>2. Foreign Travel</t>
  </si>
  <si>
    <r>
      <t xml:space="preserve">3FEES </t>
    </r>
    <r>
      <rPr>
        <sz val="10"/>
        <rFont val="Verdana"/>
        <family val="2"/>
      </rPr>
      <t>- Contractual Services Sub Account</t>
    </r>
  </si>
  <si>
    <r>
      <t>3PUB</t>
    </r>
    <r>
      <rPr>
        <sz val="10"/>
        <rFont val="Verdana"/>
        <family val="2"/>
      </rPr>
      <t xml:space="preserve"> - Publicity and Advertising</t>
    </r>
  </si>
  <si>
    <t>DEPT #:</t>
  </si>
  <si>
    <t>3RESSC - Research Service Centers</t>
  </si>
  <si>
    <t>3111 - Office Equipment Rental/Lease Long Term</t>
  </si>
  <si>
    <t>3112 - Auto, Aircraft and Boat Rental/Charter Short-term</t>
  </si>
  <si>
    <t>3114 - Mainframe Computer Rental/Lease Long-term</t>
  </si>
  <si>
    <t>3115 - Space Rental/Lease Long-term</t>
  </si>
  <si>
    <t>3116 - Other Equipment Rental/Lease Long-term</t>
  </si>
  <si>
    <t>3117 - Other Equipment Rental/Lease Short-term</t>
  </si>
  <si>
    <t>3118 - Space Rental/Lease Short-term</t>
  </si>
  <si>
    <t>3119 - Personal Use - Auto/Other</t>
  </si>
  <si>
    <t>3DP - Data Processing Charges</t>
  </si>
  <si>
    <t>3221 - Computer Services</t>
  </si>
  <si>
    <t>3222 - Software License/Maint Fee</t>
  </si>
  <si>
    <t>3223 - UACN Network Services</t>
  </si>
  <si>
    <t>3REP - Reproduction Charges</t>
  </si>
  <si>
    <t>3331 - Duplicating Charges</t>
  </si>
  <si>
    <t>4325 - Utility Supplies</t>
  </si>
  <si>
    <t>4335 - Warehouse Material Issue</t>
  </si>
  <si>
    <t>4336 - Purchased - Undelivered</t>
  </si>
  <si>
    <t>4455 - Hazardous Materials</t>
  </si>
  <si>
    <t>3967 - Fines and Penalties</t>
  </si>
  <si>
    <t>3970 - Property Insurance Premium</t>
  </si>
  <si>
    <t>3971 - Liability Insurance Premium</t>
  </si>
  <si>
    <t>3972 - Aviation Insurance Premium</t>
  </si>
  <si>
    <t>3973 - Marine Insurance Premium</t>
  </si>
  <si>
    <t>3974 - Medical Malpractice Insurance Premium</t>
  </si>
  <si>
    <t>3975 - Other Insurance Premiums</t>
  </si>
  <si>
    <t>3081 - Res. Svc Ctr - SFOS-Publctns</t>
  </si>
  <si>
    <t>3083 - Res. Svc Ctr-SFOS-D/Proc</t>
  </si>
  <si>
    <t>3091 - Res. Svc Ctr-GI-Electronic</t>
  </si>
  <si>
    <t>3092 - Res. Svc Ctr-GI-Machine</t>
  </si>
  <si>
    <t>3093 - Res. Svc Ctr-GI-Steno Pool</t>
  </si>
  <si>
    <t>3094 - Res. Svc Ctr-GI-Computer</t>
  </si>
  <si>
    <t>3095 - Res. Svc Ctr-GI Digital Design</t>
  </si>
  <si>
    <t>4013 - Medical and Safety Supplies</t>
  </si>
  <si>
    <t>SALARIES AND WAGES</t>
  </si>
  <si>
    <t>4015 - Program/Project Supplies</t>
  </si>
  <si>
    <t>4016 - Taggable Project Supplies</t>
  </si>
  <si>
    <t>4020 - Animals for Research</t>
  </si>
  <si>
    <t>4021 - Food for Animals</t>
  </si>
  <si>
    <t>Scholarship(s) or Fellowship(s)</t>
  </si>
  <si>
    <t xml:space="preserve"> </t>
  </si>
  <si>
    <t>Year 4</t>
  </si>
  <si>
    <t>Year 5</t>
  </si>
  <si>
    <t>4014 - Computer Supplies</t>
  </si>
  <si>
    <t>Name: 'Leave Benefits'</t>
  </si>
  <si>
    <t>C. Total Costs Exempt from F&amp;A</t>
  </si>
  <si>
    <t>D. Total Direct Costs (A+C)</t>
  </si>
  <si>
    <t>E. Total Sponsor Request (B+D)</t>
  </si>
  <si>
    <t>Enter rate:</t>
  </si>
  <si>
    <t>Dept #1</t>
  </si>
  <si>
    <t>Total UAF</t>
  </si>
  <si>
    <t>EQUIPMENT FABRICATION SALARY COSTS</t>
  </si>
  <si>
    <t>Employee</t>
  </si>
  <si>
    <t>Total Subawards</t>
  </si>
  <si>
    <t>Total Fabrication Salary</t>
  </si>
  <si>
    <t>Fringe Rate</t>
  </si>
  <si>
    <t>Total Fabrication Benefits</t>
  </si>
  <si>
    <t>3011 - Consulting/Engineer Costs</t>
  </si>
  <si>
    <t>3013 - Architect Expenditures</t>
  </si>
  <si>
    <t>3014 - Participant Support</t>
  </si>
  <si>
    <t>3015 - Bond Costs</t>
  </si>
  <si>
    <t>3016 - Legal Fees</t>
  </si>
  <si>
    <t>3985 - General Liability Claims (Self-Insured)</t>
  </si>
  <si>
    <t>3986 - Other Liability Claim (Self-Insured)</t>
  </si>
  <si>
    <t>4152 - Custodial, Janitorial Materials and Supplies</t>
  </si>
  <si>
    <t>4OTCOM - Other commodities</t>
  </si>
  <si>
    <t>3978 - Self Insured IBNR Reserve Expenses</t>
  </si>
  <si>
    <t>3979 - Marine P&amp;I Claims</t>
  </si>
  <si>
    <t>3980 - Marine Hull Claims</t>
  </si>
  <si>
    <t>3981 - Property claims (Self-Insured)</t>
  </si>
  <si>
    <t>Select the "Settings" tab</t>
  </si>
  <si>
    <t>Then select "Validation"</t>
  </si>
  <si>
    <t>Allow "List"</t>
  </si>
  <si>
    <t>Type your list selections on this page, as the other examples</t>
  </si>
  <si>
    <t>Select "Name" and then "Define"</t>
  </si>
  <si>
    <t>Give the selections a descriptive name</t>
  </si>
  <si>
    <t>Put the cursor in the cell you want a drop-down list</t>
  </si>
  <si>
    <t xml:space="preserve">Find the name of your data </t>
  </si>
  <si>
    <t>Highlight the list (you only need to highlight the first column) and select "Insert" from the menu</t>
  </si>
  <si>
    <t>Select "Data" from the menu</t>
  </si>
  <si>
    <t>Drop-down list directions:</t>
  </si>
  <si>
    <t>Select Activity</t>
  </si>
  <si>
    <t>Sponsored Research</t>
  </si>
  <si>
    <t>Total</t>
  </si>
  <si>
    <t>Year 1</t>
  </si>
  <si>
    <t>Year 2</t>
  </si>
  <si>
    <t>Year 3</t>
  </si>
  <si>
    <t>Leave Rate</t>
  </si>
  <si>
    <t>Number of Students</t>
  </si>
  <si>
    <t>PROJECT TITLE:</t>
  </si>
  <si>
    <t>Total Number of Hours</t>
  </si>
  <si>
    <t xml:space="preserve">START:  </t>
  </si>
  <si>
    <t xml:space="preserve">END:  </t>
  </si>
  <si>
    <t xml:space="preserve">PI: </t>
  </si>
  <si>
    <t>Hourly Wage</t>
  </si>
  <si>
    <t>Hours</t>
  </si>
  <si>
    <t>Description</t>
  </si>
  <si>
    <t>Total Foreign Travel</t>
  </si>
  <si>
    <t>Total Domestic Travel</t>
  </si>
  <si>
    <t>Subaward #1</t>
  </si>
  <si>
    <t>Subaward #2</t>
  </si>
  <si>
    <t>Subaward #3</t>
  </si>
  <si>
    <t>4000 - Commodities</t>
  </si>
  <si>
    <t>4001 - Commodities Budget</t>
  </si>
  <si>
    <t>4012 - Professional, Technical and Scientific Supplies</t>
  </si>
  <si>
    <t>4038 - Food/Decorations for Fund Raising Events</t>
  </si>
  <si>
    <t>4077 - Clothing and Uniforms</t>
  </si>
  <si>
    <t>4082 - Res. Svc Center - Stockroom</t>
  </si>
  <si>
    <t>4MAINT - Maintenance/Repair Commodities</t>
  </si>
  <si>
    <t>3551 - Publications Printing - Resale</t>
  </si>
  <si>
    <t>3DUE - Dues/Memberships/Tuition/ Registration</t>
  </si>
  <si>
    <t>3661 - Tuition/Registration Fees</t>
  </si>
  <si>
    <t>3662 - Per A-21 Allowable Dues and Memberships</t>
  </si>
  <si>
    <t>3663 - Civic or Community Dues/Memberships</t>
  </si>
  <si>
    <t>3MAINT - Maintenance, Repair and Alterations</t>
  </si>
  <si>
    <t>3021/3028</t>
  </si>
  <si>
    <t>3022/3029</t>
  </si>
  <si>
    <t>Subaward #4</t>
  </si>
  <si>
    <r>
      <t>For a complete list of UAF Account Codes:</t>
    </r>
    <r>
      <rPr>
        <u/>
        <sz val="8"/>
        <color indexed="16"/>
        <rFont val="Helvetica"/>
        <family val="2"/>
      </rPr>
      <t xml:space="preserve"> http://www.uaf.edu/finsvcs/AcctCodes/index.html</t>
    </r>
  </si>
  <si>
    <t>Name: 'Travel' (for drop down list selection) and 'TravelIncrease' (for % increase selection)</t>
  </si>
  <si>
    <t>3051 - UACP Training Services</t>
  </si>
  <si>
    <t>3061 - FP&amp;C (Facilities, Planning and Construction or Facilities Planning Services) Administrative Expense Charged to Fund 5</t>
  </si>
  <si>
    <t>3062 - FP&amp;C Administrative Expense Charged to Funds 1,2</t>
  </si>
  <si>
    <t>3063 - FP&amp;C Administrative Expense Waived</t>
  </si>
  <si>
    <t>3991 - Other Contractual Services</t>
  </si>
  <si>
    <t>3993 - Game Guarantee</t>
  </si>
  <si>
    <t>4SUPP - Supplies</t>
  </si>
  <si>
    <t>4008 - Food/Decor for Spec Events</t>
  </si>
  <si>
    <t>4010 - Stationery/Office Supplies</t>
  </si>
  <si>
    <t>4011 - Teaching Supplies</t>
  </si>
  <si>
    <t>4018 - Match/Restricted Fund Self-catered</t>
  </si>
  <si>
    <t>3332 - Printing-Non Resale</t>
  </si>
  <si>
    <t>3333 - Film Processing and Developing</t>
  </si>
  <si>
    <t>3339 - Reproduction Costs-Other</t>
  </si>
  <si>
    <t>3FRGT - Shipping, Handling and Storage</t>
  </si>
  <si>
    <t>Number of Trips</t>
  </si>
  <si>
    <t>Name: 'Commodity'</t>
  </si>
  <si>
    <t>Name: 'Contractual'</t>
  </si>
  <si>
    <t>3018 - Matching/Restricted Fund Catering</t>
  </si>
  <si>
    <t>3019 - Foreign Wages and Salaries</t>
  </si>
  <si>
    <t>3351 - Freight and Parcel Post</t>
  </si>
  <si>
    <t>3355 - Demurrage/Storage</t>
  </si>
  <si>
    <t>3358 - Moving-Offices/Lab/Equip</t>
  </si>
  <si>
    <t>3444 - Postage</t>
  </si>
  <si>
    <t>3COMM - Communication Charges</t>
  </si>
  <si>
    <t>3441 - Phone Rental Charges</t>
  </si>
  <si>
    <t>3442 - Toll Charges (Long Distance)</t>
  </si>
  <si>
    <t>3443 - Leased Lines</t>
  </si>
  <si>
    <t>3445 - Audio Conference Charge</t>
  </si>
  <si>
    <t>3446 - Cellular Phone Charges</t>
  </si>
  <si>
    <t>3449 - Communication charges - other</t>
  </si>
  <si>
    <t>3501 - Other Advertising/Publicity</t>
  </si>
  <si>
    <t>3505 - Raffle Prize Payments</t>
  </si>
  <si>
    <t>3987 - Auto Physical Damage Claims (Self-insured)</t>
  </si>
  <si>
    <t>3988 - Athletics Injury Claims</t>
  </si>
  <si>
    <t>3989 - Other Claims (Self-insured)</t>
  </si>
  <si>
    <t>3OTCNS - Other Contractual Services</t>
  </si>
  <si>
    <t>3020 - Foreign Payroll Taxes and Benefits</t>
  </si>
  <si>
    <t>3021 - Sub-agreement (Sub-recipient) under $25,000</t>
  </si>
  <si>
    <t>3022 - Sub-agreement (Sub-recipient) over $25,000</t>
  </si>
  <si>
    <t>3025 - Sub-agreement (Other) under $25,000</t>
  </si>
  <si>
    <t>3026 - Sub-agreement (Other) over $25,000</t>
  </si>
  <si>
    <t>3027 - EVOS Sub-Agreement Over $250,000</t>
  </si>
  <si>
    <t>3028 - CFO Approved Vendor Service Contract Under $25,000</t>
  </si>
  <si>
    <t>3029 - CFO Approved Vendor Service Contract Over $25,000</t>
  </si>
  <si>
    <t>3031 - Research Subject Payments</t>
  </si>
  <si>
    <t>3510 - Recruitment and Procurement Advertising</t>
  </si>
  <si>
    <t>3520 - Program Reqd Advertising</t>
  </si>
  <si>
    <t>3CNRES - Contractual Services - Resale</t>
  </si>
  <si>
    <t>3000 - Contractual Services</t>
  </si>
  <si>
    <t>3001 - Contractual Services Budget</t>
  </si>
  <si>
    <t>3002 - Collection Agency Costs</t>
  </si>
  <si>
    <t>3003 - Administrative Support Services</t>
  </si>
  <si>
    <t>3004 - Due Diligence Service Fee</t>
  </si>
  <si>
    <t>3005 - Professional Fees - Other</t>
  </si>
  <si>
    <t>3007 - S/T Educ Services Fees</t>
  </si>
  <si>
    <t>3008 - Catering Special Events/Ceremonies</t>
  </si>
  <si>
    <t>Lodging</t>
  </si>
  <si>
    <t>3983 - Worker's Compensation Claims - Time Loss</t>
  </si>
  <si>
    <t>3984 - Worker's Compensation Claims - Medical Only</t>
  </si>
  <si>
    <t>4112 - Vehicle, Aviation, Boat Parts, Supplies and Accessories</t>
  </si>
  <si>
    <t>Mileage</t>
  </si>
  <si>
    <t>Name: 'Student' - Note: List selections must match same names on "Benefits and F&amp;A" spreadsheet</t>
  </si>
  <si>
    <t>Name: 'Fabrication' - Note: List selections must match same names on "Benefits and F&amp;A" worksheet</t>
  </si>
  <si>
    <t>Name: 'OtherPersonnel' - Note: List selections must match same names on "Benefits and F&amp;A" spreadsheet</t>
  </si>
  <si>
    <t>Name: 'Activity' (for drop down list selections) and 'F_A' (for F&amp;A rate calculations)</t>
  </si>
  <si>
    <t>A. MTDC (total costs subject to F&amp;A)</t>
  </si>
  <si>
    <t>3032 - Food Service/Vending Provider</t>
  </si>
  <si>
    <t>3038 - Catering for Fund Raising Events</t>
  </si>
  <si>
    <t>3040 - Lobbying Services</t>
  </si>
  <si>
    <t>3TEST - Testing Services</t>
  </si>
  <si>
    <t>3052 - Laboratory Testing</t>
  </si>
  <si>
    <t>3059 - Testing Services - Other</t>
  </si>
  <si>
    <t>4221 - Periodical Subscriptions and Books</t>
  </si>
  <si>
    <t>4441 - Other Supplies and Commodities</t>
  </si>
  <si>
    <t>4451 - Disposable Equipment Purchase</t>
  </si>
  <si>
    <t>4456 - Hazardous Materials - UAF Remote</t>
  </si>
  <si>
    <t>3017 - Honoraria</t>
  </si>
  <si>
    <t>Total Senior Personnel</t>
  </si>
  <si>
    <t>Total Other Personnel</t>
  </si>
  <si>
    <t>Subawards subject to F&amp;A (first $25,000)</t>
  </si>
  <si>
    <t>TOTAL SALARIES AND WAGES</t>
  </si>
  <si>
    <t>FRINGE BENEFITS</t>
  </si>
  <si>
    <t>TOTAL FRINGE BENEFITS</t>
  </si>
  <si>
    <t>TOTAL SALARIES AND BENEFITS</t>
  </si>
  <si>
    <t>TRAVEL</t>
  </si>
  <si>
    <t>TOTAL TRAVEL</t>
  </si>
  <si>
    <t>COMMODITIES</t>
  </si>
  <si>
    <t>TOTAL COMMODITIES</t>
  </si>
  <si>
    <t>TOTAL EQUIPMENT</t>
  </si>
  <si>
    <t>TOTAL STUDENT SERVICES</t>
  </si>
  <si>
    <t>TOTAL SUBAWARDS EXEMPT FROM F&amp;A</t>
  </si>
  <si>
    <t>TOTAL PARTICIPANT SUPPORT COSTS</t>
  </si>
  <si>
    <t>Total Project</t>
  </si>
  <si>
    <t>ACCT</t>
  </si>
  <si>
    <t>SUBAWARD COSTS OVER $25,000</t>
  </si>
  <si>
    <t>EQUIPMENT</t>
  </si>
  <si>
    <t>STUDENT SERVICES</t>
  </si>
  <si>
    <t>CONTRACTUAL SERVICES</t>
  </si>
  <si>
    <t>B. Facilities and Administration (F&amp;A)</t>
  </si>
  <si>
    <t>3771 - Repairs and Alteration Services (Physical Plant)</t>
  </si>
  <si>
    <t>3772 - Vehicle, Airplane, Boat Repair/ Maintenance</t>
  </si>
  <si>
    <t>3774 - Equipment Maintenance Service Contracts</t>
  </si>
  <si>
    <t>3775 - Equipment Maintenance</t>
  </si>
  <si>
    <t>3781 - Facilities Repair/Maintenance</t>
  </si>
  <si>
    <t>3782 - Custodial/Janitorial Services</t>
  </si>
  <si>
    <t>3799 - Maintenance/Security-Other</t>
  </si>
  <si>
    <t>3UTIL - Utilities</t>
  </si>
  <si>
    <t>3881 - Sewer Utility</t>
  </si>
  <si>
    <t>3882 - Electrical Utility</t>
  </si>
  <si>
    <t>3883 - Water Utility</t>
  </si>
  <si>
    <t>3884 - Heat Utility</t>
  </si>
  <si>
    <t>3885 - Fuel Utility</t>
  </si>
  <si>
    <t>3886 - Garbage Disposal</t>
  </si>
  <si>
    <t>3887 - UAF Utilities Services</t>
  </si>
  <si>
    <t>3898 - Utilities - not subject to F&amp;A</t>
  </si>
  <si>
    <t>3899 - Utilities-other</t>
  </si>
  <si>
    <t>3INSUR - Insurance, Taxes, Licenses, Penalties, Fines</t>
  </si>
  <si>
    <t>3964 - Taxes, Licenses, and Royalties</t>
  </si>
  <si>
    <t>3965 - Bank Charges</t>
  </si>
  <si>
    <t>3966 - Cash Over and Short</t>
  </si>
  <si>
    <t>4028 - CFO Approved Vendor Commodity Contract Under $25,000</t>
  </si>
  <si>
    <t>4029 - CFO Approved Vendor Commodity Contract Over $25,000</t>
  </si>
  <si>
    <t>4099 - Equip/Supplies - Threshold Transition</t>
  </si>
  <si>
    <t>4111 - Vehicle, Aviation, Boat Fuel</t>
  </si>
  <si>
    <t>XR - Exempt Staff</t>
  </si>
  <si>
    <t>Employee Name</t>
  </si>
  <si>
    <t>Select E-Class</t>
  </si>
  <si>
    <t>Select Travel Cost from List</t>
  </si>
  <si>
    <t>Select Commodity from List</t>
  </si>
  <si>
    <t>Subawards Direct Costs</t>
  </si>
  <si>
    <t>B. Total Direct Costs (TDC)</t>
  </si>
  <si>
    <t>C. Exclusions</t>
  </si>
  <si>
    <t xml:space="preserve">D. Base  </t>
  </si>
  <si>
    <t xml:space="preserve">Equipment </t>
  </si>
  <si>
    <t>Student Services</t>
  </si>
  <si>
    <t>F. Total Requested Costs</t>
  </si>
  <si>
    <t>A. NIH Modular Request (Total Direct Costs - Subaward F&amp;A)</t>
  </si>
  <si>
    <t>4151 - Maintenance Materials and Supplies</t>
  </si>
  <si>
    <t>Subawards</t>
  </si>
  <si>
    <t>A. Total Direct Costs (TDC)</t>
  </si>
  <si>
    <t>C. Total Requested Costs</t>
  </si>
  <si>
    <t>Airfare</t>
  </si>
  <si>
    <t>3982 - Auto Liability Claims (Self-Insured)</t>
  </si>
  <si>
    <t>Yearly Increase</t>
  </si>
  <si>
    <t>Simply update the numbers on this spreadsheet. The fringe benefits and F&amp;A rates will then automatically update on the budget spreadsheets.</t>
  </si>
  <si>
    <t>Directions to update the fringe benefits and F&amp;A rates on the budget spreadsheets:</t>
  </si>
  <si>
    <t>If additional rows are added to either the benefits tables or the F&amp;A table, make sure the parameters for the table are adjusted:</t>
  </si>
  <si>
    <t>To adjust table parameters: Insert, Name, Define. Find the appropriate table. Make sure all the necessary cells are included in the listed parameters.</t>
  </si>
  <si>
    <t>TOTAL FABRICATION SALARY &amp; BENEFIT COSTS</t>
  </si>
  <si>
    <t>F9 - Faculty (UNAC)</t>
  </si>
  <si>
    <t>FR - Faculty (Non-Union, 12 mo.)</t>
  </si>
  <si>
    <t>B.  Facilities and Administration (F&amp;A)</t>
  </si>
  <si>
    <t>E.  Facilities and Administration (F&amp;A)</t>
  </si>
  <si>
    <t>Equipment Fabrication Salaries</t>
  </si>
  <si>
    <t>Subaward Costs over $25,000 for each subaward</t>
  </si>
  <si>
    <t>B. TOTAL Facilities and Administration (F&amp;A) - All Departments</t>
  </si>
  <si>
    <t>3rd PARTY MATCHING FUNDS</t>
  </si>
  <si>
    <t>TOTAL 3rd PARTY MATCHING FUNDS</t>
  </si>
  <si>
    <t>FY21</t>
  </si>
  <si>
    <t>FY22</t>
  </si>
  <si>
    <t>FY23</t>
  </si>
  <si>
    <t>FY24</t>
  </si>
  <si>
    <t>Subaward #5</t>
  </si>
  <si>
    <t>Subaward #6</t>
  </si>
  <si>
    <t>Subaward #7</t>
  </si>
  <si>
    <t>Subaward #8</t>
  </si>
  <si>
    <t>Subaward #9</t>
  </si>
  <si>
    <t>Subaward #10</t>
  </si>
  <si>
    <t>Purpose</t>
  </si>
  <si>
    <t>Travelers</t>
  </si>
  <si>
    <t>RT Fairbanks, AK/</t>
  </si>
  <si>
    <t>$/HR or $/PP</t>
  </si>
  <si>
    <t>TOTAL DOMESTIC TRAVEL</t>
  </si>
  <si>
    <t>TOTAL FOREIGN TRAVEL</t>
  </si>
  <si>
    <t>Dept #2</t>
  </si>
  <si>
    <t>Dept #3</t>
  </si>
  <si>
    <t>Dept #4</t>
  </si>
  <si>
    <t>Dept #5</t>
  </si>
  <si>
    <t>Dept #2 Request Budget</t>
  </si>
  <si>
    <t>Dept #3 Request Budget</t>
  </si>
  <si>
    <t>Dept #4 Request Budget</t>
  </si>
  <si>
    <t>Dept #5 Request Budget</t>
  </si>
  <si>
    <t>Dept #2 Match Budget</t>
  </si>
  <si>
    <t>Dept #3 Match Budget</t>
  </si>
  <si>
    <t>Dept #4 Match Budget</t>
  </si>
  <si>
    <t>Dept #5 Match Budget</t>
  </si>
  <si>
    <t>Total Project Budget</t>
  </si>
  <si>
    <t>MATCH PERCENTAGE:</t>
  </si>
  <si>
    <t>TOTAL REQUEST BUDGET:</t>
  </si>
  <si>
    <t>TOTAL MATCH BUDGET:</t>
  </si>
  <si>
    <t>TOTAL PROJECT BUDGET:</t>
  </si>
  <si>
    <t>MATCH DATA</t>
  </si>
  <si>
    <t>MATCH AS A PERCENTAGE OF TOTAL PROJECT COSTS</t>
  </si>
  <si>
    <t>Total Match</t>
  </si>
  <si>
    <t>% of Total Project Costs</t>
  </si>
  <si>
    <t>Number of Trps</t>
  </si>
  <si>
    <r>
      <t>B. Unrecovered Request F&amp;A</t>
    </r>
    <r>
      <rPr>
        <sz val="12"/>
        <rFont val="Arial"/>
        <family val="2"/>
      </rPr>
      <t xml:space="preserve"> (to be used as match only if allowed by the funding agency)</t>
    </r>
  </si>
  <si>
    <t>Undergraduate Student</t>
  </si>
  <si>
    <t>BS (MS or PhD w/o Masters)</t>
  </si>
  <si>
    <t>Masters (PhD Prior)</t>
  </si>
  <si>
    <t>PhD (After Candidacy)</t>
  </si>
  <si>
    <t>M.S. before Comp Exams</t>
  </si>
  <si>
    <t>M.S. after Comp Exams</t>
  </si>
  <si>
    <t>PhD (1st Year)</t>
  </si>
  <si>
    <t>PhD (2nd Year)</t>
  </si>
  <si>
    <t>PhD (3rd Year)</t>
  </si>
  <si>
    <t>Value: 'Student Rates' - Note: List selections must match same names on "Benefits and F&amp;A" spreadsheet</t>
  </si>
  <si>
    <t>Masters (or PhD w/o Masters)</t>
  </si>
  <si>
    <t>Select Level from List</t>
  </si>
  <si>
    <t>PhD before Adv. to Candidacy</t>
  </si>
  <si>
    <t>PhD after Adv. to Candidacy</t>
  </si>
  <si>
    <t>END</t>
  </si>
  <si>
    <t>FT - Adjunct Faculty, Represented</t>
  </si>
  <si>
    <t>FW - Adjunct Faculty, Non-Represented</t>
  </si>
  <si>
    <t>ST - Undergrad, summer months</t>
  </si>
  <si>
    <t>SN - Undergrad, academic year</t>
  </si>
  <si>
    <t>GT - Graduate, summer months</t>
  </si>
  <si>
    <t>GN - Graduate, academic year</t>
  </si>
  <si>
    <t>CR - Local 6070 (Crafts &amp; Trades)</t>
  </si>
  <si>
    <t>CT - Temp Local 6070 (Crafts &amp; Trades)</t>
  </si>
  <si>
    <t>EX - Executives</t>
  </si>
  <si>
    <t>FN - Faculty (Non-Union, 9 mo.)</t>
  </si>
  <si>
    <t>NR - Non-Exempt Staff</t>
  </si>
  <si>
    <t>NR - Overtime, Non-Exempt Staff</t>
  </si>
  <si>
    <t>NT - Overtime, Temp. Non-Exempt Staff</t>
  </si>
  <si>
    <t>NT - Non-Exempt Temp. Staff</t>
  </si>
  <si>
    <t>NX - Extended Temp. Staff, Non-Exempt</t>
  </si>
  <si>
    <t>XT - Exempt Temp. Staff</t>
  </si>
  <si>
    <t>XX - Extended Temp. Staff, Exempt</t>
  </si>
  <si>
    <t>Name: 'SeniorPersonnel1' - Note: List selections must match same names on "Benefits and F&amp;A" spreadsheet</t>
  </si>
  <si>
    <t>PARTICIPANT SUPPORT COSTS</t>
  </si>
  <si>
    <t>Participant Support Other</t>
  </si>
  <si>
    <t>Post Doc (≤ 3 Years)</t>
  </si>
  <si>
    <t>Post Doc (≥ 4 Years)</t>
  </si>
  <si>
    <r>
      <t xml:space="preserve">SIKULIAQ SHIP USE / HAARP FACILITY USE </t>
    </r>
    <r>
      <rPr>
        <b/>
        <i/>
        <sz val="12"/>
        <color rgb="FFFF0000"/>
        <rFont val="Arial"/>
        <family val="2"/>
      </rPr>
      <t>[Delete unneeded facility and this red text]</t>
    </r>
  </si>
  <si>
    <t>Name: 'Rental/Lease Services'</t>
  </si>
  <si>
    <t>3112-Auto, Aircraft and Boat Rental/Charter Short-term</t>
  </si>
  <si>
    <t>3115-Space Rental/Lease Long-term</t>
  </si>
  <si>
    <t>3116-Other Equipment Rental/Lease Long-term</t>
  </si>
  <si>
    <t>3117-Other Equipment Rental/Lease Short-term</t>
  </si>
  <si>
    <t>3118-Space Rental/Lease Short-term</t>
  </si>
  <si>
    <t>311X</t>
  </si>
  <si>
    <t>RENTAL / LEASE SERVICES</t>
  </si>
  <si>
    <t>TOTAL RENTAL / LEASE SERVICES</t>
  </si>
  <si>
    <t>Select Rental / Lease Service from List</t>
  </si>
  <si>
    <t>Excess Baggage Fees</t>
  </si>
  <si>
    <t>Ferry Transportation</t>
  </si>
  <si>
    <t>Name: 'Participant Support Costs'</t>
  </si>
  <si>
    <t>Select Participant Support from List</t>
  </si>
  <si>
    <t>Participant Support Costs</t>
  </si>
  <si>
    <t>Rental / Lease Services</t>
  </si>
  <si>
    <t xml:space="preserve">Other Rental/Lease </t>
  </si>
  <si>
    <t>4012 - Supplies (Professional, Technical, Lab, and Scientific)</t>
  </si>
  <si>
    <t xml:space="preserve">4075 - Field Camp Consumable Supplies </t>
  </si>
  <si>
    <t xml:space="preserve">4151 - Maintenance Supplies </t>
  </si>
  <si>
    <t>Other Commodity</t>
  </si>
  <si>
    <t>4018 - Self Catering (Where allowed under grant/contract)</t>
  </si>
  <si>
    <t xml:space="preserve">3052 - Lab Analysis, Services, and Testing </t>
  </si>
  <si>
    <t xml:space="preserve">3661 - Tuition/Registration Fees </t>
  </si>
  <si>
    <t xml:space="preserve">Other Contractual Service </t>
  </si>
  <si>
    <t xml:space="preserve">3332 - Publication Page Charges </t>
  </si>
  <si>
    <t xml:space="preserve">3221 - Computer, Processing, Data Entry Services </t>
  </si>
  <si>
    <t xml:space="preserve">3018 - Restricted Fund Catering </t>
  </si>
  <si>
    <t>3005 - Consultants/Evaluators Professional services</t>
  </si>
  <si>
    <t>4015 - Supplies (Program / Project Specific)</t>
  </si>
  <si>
    <r>
      <t>Tuition and Student Fees</t>
    </r>
    <r>
      <rPr>
        <i/>
        <sz val="12"/>
        <rFont val="Arial"/>
        <family val="2"/>
      </rPr>
      <t xml:space="preserve"> (at 2017-2018 rates)</t>
    </r>
  </si>
  <si>
    <t xml:space="preserve">$/Credit </t>
  </si>
  <si>
    <t xml:space="preserve">$/Semester  </t>
  </si>
  <si>
    <t>Enter Other Rates Manually</t>
  </si>
  <si>
    <t>Graduate Student Health Insurance</t>
  </si>
  <si>
    <t>Annual (8/25/2020 - 8/24/2021)</t>
  </si>
  <si>
    <t>Fall (FGHI 8/25/2020 - 1/4/2021)</t>
  </si>
  <si>
    <t>Spring / Summer (FGIS 1/5/2021 - 8/24/2021)</t>
  </si>
  <si>
    <t>Summer 2020 Only (FGSI 5/17/2021 - 8/24/2021)</t>
  </si>
  <si>
    <t>FY25</t>
  </si>
  <si>
    <t>3006 - Consulting Services</t>
  </si>
  <si>
    <t>3012 - Participant Support - Travel</t>
  </si>
  <si>
    <t>3448 - Program/Project Postage for Research/Institutional Activity</t>
  </si>
  <si>
    <t>4075 - Field Camp Consumable Supplies</t>
  </si>
  <si>
    <t>4076 - Ship Consumble Supplies</t>
  </si>
  <si>
    <t>4078 - Food for Field Camp or Ship</t>
  </si>
  <si>
    <t>4076 - Ship Consumable Supplies</t>
  </si>
  <si>
    <t>4221 - Periodical &amp; Printed Subscriptions</t>
  </si>
  <si>
    <t>4441 - Other Supplies &amp; Commodities</t>
  </si>
  <si>
    <t>3014 - Participant Support (Stipends/Subsistance)</t>
  </si>
  <si>
    <t>Project Title:</t>
  </si>
  <si>
    <t>PI:</t>
  </si>
  <si>
    <t>Date Information Needed:</t>
  </si>
  <si>
    <t>Contractual Services (Acct Codes 3000 to 3991)</t>
  </si>
  <si>
    <t>CONTRACTOR NAME</t>
  </si>
  <si>
    <t>DESCRIPTION OF SERVICE</t>
  </si>
  <si>
    <t>AMOUNT BUDGETED</t>
  </si>
  <si>
    <r>
      <t>Sole Source?(</t>
    </r>
    <r>
      <rPr>
        <b/>
        <u/>
        <sz val="11"/>
        <color theme="1"/>
        <rFont val="Calibri"/>
        <family val="2"/>
        <scheme val="minor"/>
      </rPr>
      <t>Y</t>
    </r>
    <r>
      <rPr>
        <b/>
        <sz val="11"/>
        <color theme="1"/>
        <rFont val="Calibri"/>
        <family val="2"/>
        <scheme val="minor"/>
      </rPr>
      <t xml:space="preserve">es, </t>
    </r>
    <r>
      <rPr>
        <b/>
        <u/>
        <sz val="11"/>
        <color theme="1"/>
        <rFont val="Calibri"/>
        <family val="2"/>
        <scheme val="minor"/>
      </rPr>
      <t>N</t>
    </r>
    <r>
      <rPr>
        <b/>
        <sz val="11"/>
        <color theme="1"/>
        <rFont val="Calibri"/>
        <family val="2"/>
        <scheme val="minor"/>
      </rPr>
      <t xml:space="preserve">o, </t>
    </r>
    <r>
      <rPr>
        <b/>
        <u/>
        <sz val="11"/>
        <color theme="1"/>
        <rFont val="Calibri"/>
        <family val="2"/>
        <scheme val="minor"/>
      </rPr>
      <t>U</t>
    </r>
    <r>
      <rPr>
        <b/>
        <sz val="11"/>
        <color theme="1"/>
        <rFont val="Calibri"/>
        <family val="2"/>
        <scheme val="minor"/>
      </rPr>
      <t>nknown)</t>
    </r>
  </si>
  <si>
    <r>
      <t>SBA SBC? (</t>
    </r>
    <r>
      <rPr>
        <b/>
        <u/>
        <sz val="11"/>
        <color theme="1"/>
        <rFont val="Calibri"/>
        <family val="2"/>
        <scheme val="minor"/>
      </rPr>
      <t>Y</t>
    </r>
    <r>
      <rPr>
        <b/>
        <sz val="11"/>
        <color theme="1"/>
        <rFont val="Calibri"/>
        <family val="2"/>
        <scheme val="minor"/>
      </rPr>
      <t xml:space="preserve">es, </t>
    </r>
    <r>
      <rPr>
        <b/>
        <u/>
        <sz val="11"/>
        <color theme="1"/>
        <rFont val="Calibri"/>
        <family val="2"/>
        <scheme val="minor"/>
      </rPr>
      <t>N</t>
    </r>
    <r>
      <rPr>
        <b/>
        <sz val="11"/>
        <color theme="1"/>
        <rFont val="Calibri"/>
        <family val="2"/>
        <scheme val="minor"/>
      </rPr>
      <t xml:space="preserve">o, </t>
    </r>
    <r>
      <rPr>
        <b/>
        <u/>
        <sz val="11"/>
        <color theme="1"/>
        <rFont val="Calibri"/>
        <family val="2"/>
        <scheme val="minor"/>
      </rPr>
      <t>U</t>
    </r>
    <r>
      <rPr>
        <b/>
        <sz val="11"/>
        <color theme="1"/>
        <rFont val="Calibri"/>
        <family val="2"/>
        <scheme val="minor"/>
      </rPr>
      <t>nknown)</t>
    </r>
  </si>
  <si>
    <t>SBC Type</t>
  </si>
  <si>
    <t>Commodities (Acct Codes 4000 to 4771)</t>
  </si>
  <si>
    <t>VENDOR NAME</t>
  </si>
  <si>
    <t>DESCRIPTION OF COMMODITIES</t>
  </si>
  <si>
    <r>
      <t>SBA SBC (</t>
    </r>
    <r>
      <rPr>
        <b/>
        <u/>
        <sz val="11"/>
        <color theme="1"/>
        <rFont val="Calibri"/>
        <family val="2"/>
        <scheme val="minor"/>
      </rPr>
      <t>Y</t>
    </r>
    <r>
      <rPr>
        <b/>
        <sz val="11"/>
        <color theme="1"/>
        <rFont val="Calibri"/>
        <family val="2"/>
        <scheme val="minor"/>
      </rPr>
      <t xml:space="preserve">es, </t>
    </r>
    <r>
      <rPr>
        <b/>
        <u/>
        <sz val="11"/>
        <color theme="1"/>
        <rFont val="Calibri"/>
        <family val="2"/>
        <scheme val="minor"/>
      </rPr>
      <t>N</t>
    </r>
    <r>
      <rPr>
        <b/>
        <sz val="11"/>
        <color theme="1"/>
        <rFont val="Calibri"/>
        <family val="2"/>
        <scheme val="minor"/>
      </rPr>
      <t xml:space="preserve">o, </t>
    </r>
    <r>
      <rPr>
        <b/>
        <u/>
        <sz val="11"/>
        <color theme="1"/>
        <rFont val="Calibri"/>
        <family val="2"/>
        <scheme val="minor"/>
      </rPr>
      <t>U</t>
    </r>
    <r>
      <rPr>
        <b/>
        <sz val="11"/>
        <color theme="1"/>
        <rFont val="Calibri"/>
        <family val="2"/>
        <scheme val="minor"/>
      </rPr>
      <t>nknown)*</t>
    </r>
  </si>
  <si>
    <t>Equipment (Acct Codes 5000 to 5990)</t>
  </si>
  <si>
    <t>DESCRIPTION OF EQUIPMENT</t>
  </si>
  <si>
    <t>VERIFICATION WORKSHEET FOR Small Business Contracting Plans</t>
  </si>
  <si>
    <t>Salaries</t>
  </si>
  <si>
    <t>Benefits</t>
  </si>
  <si>
    <t>Travel</t>
  </si>
  <si>
    <t>Equipment</t>
  </si>
  <si>
    <t>Other</t>
  </si>
  <si>
    <t>F&amp;A</t>
  </si>
  <si>
    <t>Unrecovered F&amp;A</t>
  </si>
  <si>
    <t>TOTAL</t>
  </si>
  <si>
    <t>DEPT:</t>
  </si>
  <si>
    <t>Principal Investigator</t>
  </si>
  <si>
    <t>Fiscal Officer</t>
  </si>
  <si>
    <t>Dean/Director</t>
  </si>
  <si>
    <t>Date</t>
  </si>
  <si>
    <t>Contractual Services</t>
  </si>
  <si>
    <t>Commodities</t>
  </si>
  <si>
    <t>OGCA Reviewed &amp; Approved</t>
  </si>
  <si>
    <t>Office of Grants and Contracts Administration</t>
  </si>
  <si>
    <t>Name: 'Yes/No'</t>
  </si>
  <si>
    <t>Select Yes / No</t>
  </si>
  <si>
    <t>Yes</t>
  </si>
  <si>
    <t>No</t>
  </si>
  <si>
    <t>COMMITMENT
LETTER</t>
  </si>
  <si>
    <t>FY26</t>
  </si>
  <si>
    <t xml:space="preserve">Most Federal awards require that the University use either a master subcontractng plan (MSP) or an individual subcontracting plan to ensure, to the fullest extent possible, that businesses registered with the US Small Business Administration (SBA) as small business concerns (SBC) are provided the opportunities to subcontract on Federally funded projects in their area.  SBA SBCs include, but are not limited to, Small Business Concerns, Small Disadvantaged Business Concerns, Women-Owned Small Business Concerns, Historically-Black Colleges and Universities/Minority Service Institutions, HUBZone Small Business Concerns, Veteran-Owned Small Business Concerns and Service-Disabled Veteran-Owned Small Business Concerns.  This worksheet is design to assist Principal Investigators (PI) with identifying which goods, services and equipment purchases might be awarded to SBCs, allowing PIs to make a more accurate assessment of the SBC percentage goals contained in their proposals.  For contractors and vendors where you know their SBCs status please mark Y or N in the SBA SBC field and note the SBC type.  For all others mark U in the SBA SBC field  and forward the worksheet to the MSP Administrator at UA Procurement &amp; Contract Services (P&amp;CS).  The MSP Adminstrator will contact the appropriate state Small Business Development Center (usually Alaska) for a list of SBCs who may be able to provide the services, commodities, and equipment required.   Please be as through as possible with the desciptions on the worksheet.  This will allow P&amp;CS to identify the correct SBCs.   Once complete please forward to OGCA pre-award who will coordinate with Office </t>
  </si>
  <si>
    <t>Dept #1 Match Budget</t>
  </si>
  <si>
    <t>Dept #1 Request Budget</t>
  </si>
  <si>
    <t>BANNER S/G #:</t>
  </si>
  <si>
    <t>COST SHARING/MATCH FORM</t>
  </si>
  <si>
    <t>COST SHARE/MATCH TERMS</t>
  </si>
  <si>
    <t>IBUD Version 07.01.21</t>
  </si>
  <si>
    <t>V 07.01.21</t>
  </si>
  <si>
    <t>This form must be completed for all mandatory Cost Sharing/Matching (CS/M) requirements, regardless of whether the proposal is for research, training or other sponsored activities. Information from the sponsor detailing the Cost Sharing/Matching requirement must also be included with this form. For third party contributions, a letter from the third party contributors indicating the amount of Cost sharing/matching funds is required. UA cost sharing/match cost share policy (D-01) does not allow voluntary matching funds/cost sharing. Cost Sharing/Matching beyond the minimum required by the sponsor is strongly discouraged and must be fully justified.</t>
  </si>
  <si>
    <t>I authorize the use of funds listed above for the purposes of Cost sharing/Matching for this project from the department/unit account listed above. I understand that the proposing unit is ultimately responsible for paying these CS/M commitments including third party commitments if the third party fails to provide its contributions.  I certify that the costs and/or account number(s) stated on this form represent costs and/or projects directly related to the work statement of the named proposal/project, and represent allowable cost sharing per 2 CFR 200.306 and UA policy (D-01).</t>
  </si>
  <si>
    <t>THIRD PARTY COST SHARING/MATCH FUNDS INCLUDING INTERNAL SPONSOR AWARDS</t>
  </si>
  <si>
    <t>TOTAL COST SHARING FUNDS</t>
  </si>
  <si>
    <t>TOTAL CS/M COMMITMENT</t>
  </si>
  <si>
    <t>THIRD PARTY COST SHARE/ MATCH FUNDS INCLUDING INTERNAL SPONSOR AWARDS</t>
  </si>
  <si>
    <t>UAF FUND 1 COST SHARE/ MATCH FUNDS</t>
  </si>
  <si>
    <t>V.07.01.21</t>
  </si>
  <si>
    <r>
      <t>Tuition and Student Fees</t>
    </r>
    <r>
      <rPr>
        <i/>
        <sz val="12"/>
        <rFont val="Arial"/>
        <family val="2"/>
      </rPr>
      <t xml:space="preserve"> (at 2021-2022 rates)</t>
    </r>
  </si>
  <si>
    <t>x</t>
  </si>
  <si>
    <t>UAF EPSCoR Rate</t>
  </si>
  <si>
    <t>UAS EPSCoR Rate</t>
  </si>
  <si>
    <t>UAA EPSCoR Rate</t>
  </si>
  <si>
    <t>Subawards not allowable on EPSCoR</t>
  </si>
  <si>
    <t>Please be sure to use the correct MAU F&amp;A Rate for ESPCoR IV. (Anchorage, Fairbanks or Juneau)</t>
  </si>
  <si>
    <t>Do Not Use</t>
  </si>
  <si>
    <t>FY23 Leave Benefits</t>
  </si>
  <si>
    <t>FY23 Staff Benefits</t>
  </si>
  <si>
    <t>FY23
E-Class</t>
  </si>
  <si>
    <t>All projects must be completed &amp; charged out by 8/31/2023</t>
  </si>
  <si>
    <t>No increase due to starting &amp; finishing time-frames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</si>
</sst>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1" formatCode="_(* #,##0_);_(* \(#,##0\);_(* &quot;-&quot;_);_(@_)"/>
    <numFmt numFmtId="44" formatCode="_(&quot;$&quot;* #,##0.00_);_(&quot;$&quot;* \(#,##0.00\);_(&quot;$&quot;* &quot;-&quot;??_);_(@_)"/>
    <numFmt numFmtId="164" formatCode="0.0%"/>
    <numFmt numFmtId="165" formatCode="0.0"/>
    <numFmt numFmtId="166" formatCode="&quot;$&quot;#,##0.00"/>
    <numFmt numFmtId="167" formatCode="&quot;$&quot;#,##0"/>
    <numFmt numFmtId="168" formatCode="&quot;$&quot;#,##0\ ;\(&quot;$&quot;#,##0\)"/>
    <numFmt numFmtId="169" formatCode="0.000000%"/>
  </numFmts>
  <fonts count="72">
    <font>
      <sz val="8"/>
      <name val="Helvetica"/>
      <family val="2"/>
    </font>
    <font>
      <sz val="10"/>
      <name val="Verdana"/>
      <family val="2"/>
    </font>
    <font>
      <sz val="10"/>
      <name val="Geneva"/>
      <family val="2"/>
    </font>
    <font>
      <u/>
      <sz val="8"/>
      <color indexed="12"/>
      <name val="Helvetica"/>
      <family val="2"/>
    </font>
    <font>
      <sz val="10"/>
      <name val="Arial"/>
      <family val="2"/>
    </font>
    <font>
      <sz val="8"/>
      <name val="Helvetica"/>
      <family val="2"/>
    </font>
    <font>
      <sz val="8"/>
      <name val="Arial"/>
      <family val="2"/>
    </font>
    <font>
      <b/>
      <sz val="12"/>
      <name val="Verdana"/>
      <family val="2"/>
    </font>
    <font>
      <sz val="10"/>
      <name val="Verdana"/>
      <family val="2"/>
    </font>
    <font>
      <b/>
      <sz val="10"/>
      <name val="Verdana"/>
      <family val="2"/>
    </font>
    <font>
      <b/>
      <sz val="8"/>
      <name val="Arial"/>
      <family val="2"/>
    </font>
    <font>
      <sz val="8"/>
      <name val="Helvetica"/>
      <family val="2"/>
    </font>
    <font>
      <sz val="12"/>
      <name val="Helvetica"/>
      <family val="2"/>
    </font>
    <font>
      <sz val="8"/>
      <color indexed="81"/>
      <name val="Tahoma"/>
      <family val="2"/>
    </font>
    <font>
      <b/>
      <sz val="8"/>
      <color indexed="81"/>
      <name val="Tahoma"/>
      <family val="2"/>
    </font>
    <font>
      <sz val="8"/>
      <color indexed="16"/>
      <name val="Helvetica"/>
      <family val="2"/>
    </font>
    <font>
      <u/>
      <sz val="8"/>
      <color indexed="16"/>
      <name val="Helvetica"/>
      <family val="2"/>
    </font>
    <font>
      <sz val="8"/>
      <color indexed="22"/>
      <name val="Arial"/>
      <family val="2"/>
    </font>
    <font>
      <b/>
      <sz val="8"/>
      <color indexed="22"/>
      <name val="Arial"/>
      <family val="2"/>
    </font>
    <font>
      <b/>
      <sz val="10"/>
      <color indexed="22"/>
      <name val="Arial"/>
      <family val="2"/>
    </font>
    <font>
      <b/>
      <sz val="12"/>
      <name val="Helvetica"/>
      <family val="2"/>
    </font>
    <font>
      <sz val="11"/>
      <name val="Arial"/>
      <family val="2"/>
    </font>
    <font>
      <sz val="11"/>
      <color indexed="10"/>
      <name val="Arial"/>
      <family val="2"/>
    </font>
    <font>
      <u/>
      <sz val="8"/>
      <color indexed="20"/>
      <name val="Helvetica"/>
      <family val="2"/>
    </font>
    <font>
      <b/>
      <sz val="12"/>
      <name val="Arial"/>
      <family val="2"/>
    </font>
    <font>
      <sz val="12"/>
      <name val="Arial"/>
      <family val="2"/>
    </font>
    <font>
      <b/>
      <i/>
      <sz val="12"/>
      <name val="Helvetica"/>
      <family val="2"/>
    </font>
    <font>
      <b/>
      <i/>
      <sz val="12"/>
      <name val="Arial"/>
      <family val="2"/>
    </font>
    <font>
      <i/>
      <sz val="12"/>
      <name val="Arial"/>
      <family val="2"/>
    </font>
    <font>
      <b/>
      <sz val="12"/>
      <color indexed="12"/>
      <name val="Arial"/>
      <family val="2"/>
    </font>
    <font>
      <sz val="12"/>
      <color indexed="12"/>
      <name val="Arial"/>
      <family val="2"/>
    </font>
    <font>
      <b/>
      <i/>
      <sz val="12"/>
      <color indexed="12"/>
      <name val="Arial"/>
      <family val="2"/>
    </font>
    <font>
      <sz val="12"/>
      <color indexed="10"/>
      <name val="Arial"/>
      <family val="2"/>
    </font>
    <font>
      <b/>
      <sz val="12"/>
      <name val="Century Gothic"/>
      <family val="2"/>
    </font>
    <font>
      <sz val="12"/>
      <name val="Century Gothic"/>
      <family val="2"/>
    </font>
    <font>
      <sz val="12"/>
      <name val="Times New Roman"/>
      <family val="1"/>
    </font>
    <font>
      <sz val="9"/>
      <color indexed="81"/>
      <name val="Helvetica"/>
      <family val="2"/>
    </font>
    <font>
      <u/>
      <sz val="12"/>
      <name val="Arial"/>
      <family val="2"/>
    </font>
    <font>
      <b/>
      <sz val="12"/>
      <color indexed="61"/>
      <name val="Arial"/>
      <family val="2"/>
    </font>
    <font>
      <sz val="14"/>
      <color indexed="81"/>
      <name val="Helvetica"/>
      <family val="2"/>
    </font>
    <font>
      <u/>
      <sz val="8"/>
      <color theme="11"/>
      <name val="Helvetica"/>
      <family val="2"/>
    </font>
    <font>
      <b/>
      <sz val="14"/>
      <color indexed="81"/>
      <name val="Helvetica"/>
      <family val="2"/>
    </font>
    <font>
      <sz val="12"/>
      <color indexed="81"/>
      <name val="Tahoma"/>
      <family val="2"/>
    </font>
    <font>
      <b/>
      <i/>
      <sz val="12"/>
      <color rgb="FFFF0000"/>
      <name val="Arial"/>
      <family val="2"/>
    </font>
    <font>
      <b/>
      <sz val="12"/>
      <color indexed="81"/>
      <name val="Tahoma"/>
      <family val="2"/>
    </font>
    <font>
      <b/>
      <sz val="12"/>
      <color rgb="FF000000"/>
      <name val="Tahoma"/>
      <family val="2"/>
    </font>
    <font>
      <sz val="12"/>
      <color rgb="FF000000"/>
      <name val="Tahoma"/>
      <family val="2"/>
    </font>
    <font>
      <b/>
      <sz val="8"/>
      <color rgb="FF000000"/>
      <name val="Tahoma"/>
      <family val="2"/>
    </font>
    <font>
      <sz val="8"/>
      <color rgb="FF000000"/>
      <name val="Tahoma"/>
      <family val="2"/>
    </font>
    <font>
      <sz val="9"/>
      <color rgb="FF000000"/>
      <name val="Helvetica"/>
      <family val="2"/>
    </font>
    <font>
      <b/>
      <sz val="10"/>
      <name val="Arial"/>
      <family val="2"/>
    </font>
    <font>
      <b/>
      <sz val="11"/>
      <color theme="1"/>
      <name val="Calibri"/>
      <family val="2"/>
      <scheme val="minor"/>
    </font>
    <font>
      <b/>
      <u/>
      <sz val="11"/>
      <color theme="1"/>
      <name val="Calibri"/>
      <family val="2"/>
      <scheme val="minor"/>
    </font>
    <font>
      <sz val="11"/>
      <name val="Calibri"/>
      <family val="2"/>
      <scheme val="minor"/>
    </font>
    <font>
      <b/>
      <sz val="11"/>
      <name val="Calibri"/>
      <family val="2"/>
      <scheme val="minor"/>
    </font>
    <font>
      <sz val="12"/>
      <color rgb="FFFF0000"/>
      <name val="Arial"/>
      <family val="2"/>
    </font>
    <font>
      <sz val="9"/>
      <color indexed="81"/>
      <name val="Tahoma"/>
      <family val="2"/>
    </font>
    <font>
      <b/>
      <sz val="9"/>
      <color indexed="81"/>
      <name val="Tahoma"/>
      <family val="2"/>
    </font>
    <font>
      <sz val="9"/>
      <name val="Arial"/>
      <family val="2"/>
    </font>
    <font>
      <sz val="9"/>
      <color indexed="81"/>
      <name val="Tahoma"/>
      <charset val="1"/>
    </font>
    <font>
      <b/>
      <sz val="9"/>
      <color indexed="81"/>
      <name val="Tahoma"/>
      <charset val="1"/>
    </font>
    <font>
      <b/>
      <i/>
      <sz val="12"/>
      <color theme="4" tint="-0.249977111117893"/>
      <name val="Trebuchet MS"/>
      <family val="2"/>
    </font>
    <font>
      <b/>
      <sz val="30"/>
      <name val="Arial"/>
      <family val="2"/>
    </font>
    <font>
      <b/>
      <sz val="8"/>
      <color theme="0"/>
      <name val="Arial"/>
      <family val="2"/>
    </font>
    <font>
      <sz val="20"/>
      <color indexed="81"/>
      <name val="Tahoma"/>
      <family val="2"/>
    </font>
    <font>
      <b/>
      <sz val="20"/>
      <color indexed="81"/>
      <name val="Tahoma"/>
      <family val="2"/>
    </font>
    <font>
      <sz val="16"/>
      <color indexed="81"/>
      <name val="Tahoma"/>
      <family val="2"/>
    </font>
    <font>
      <sz val="8"/>
      <name val="Calibri"/>
      <family val="2"/>
      <scheme val="minor"/>
    </font>
    <font>
      <sz val="11"/>
      <color indexed="81"/>
      <name val="Tahoma"/>
      <family val="2"/>
    </font>
    <font>
      <b/>
      <sz val="12"/>
      <color rgb="FFFF0000"/>
      <name val="Arial"/>
      <family val="2"/>
    </font>
    <font>
      <b/>
      <sz val="14"/>
      <name val="Arial"/>
      <family val="2"/>
    </font>
    <font>
      <sz val="11"/>
      <color theme="1"/>
      <name val="Arial"/>
    </font>
  </fonts>
  <fills count="46">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indexed="41"/>
        <bgColor indexed="64"/>
      </patternFill>
    </fill>
    <fill>
      <patternFill patternType="solid">
        <fgColor indexed="9"/>
        <bgColor indexed="64"/>
      </patternFill>
    </fill>
    <fill>
      <patternFill patternType="solid">
        <fgColor indexed="65"/>
        <bgColor indexed="64"/>
      </patternFill>
    </fill>
    <fill>
      <patternFill patternType="solid">
        <fgColor indexed="27"/>
        <bgColor indexed="64"/>
      </patternFill>
    </fill>
    <fill>
      <patternFill patternType="solid">
        <fgColor indexed="22"/>
        <bgColor indexed="64"/>
      </patternFill>
    </fill>
    <fill>
      <patternFill patternType="gray0625">
        <bgColor indexed="42"/>
      </patternFill>
    </fill>
    <fill>
      <patternFill patternType="solid">
        <fgColor indexed="45"/>
        <bgColor indexed="64"/>
      </patternFill>
    </fill>
    <fill>
      <patternFill patternType="gray0625">
        <bgColor indexed="41"/>
      </patternFill>
    </fill>
    <fill>
      <patternFill patternType="solid">
        <fgColor auto="1"/>
        <bgColor indexed="64"/>
      </patternFill>
    </fill>
    <fill>
      <patternFill patternType="solid">
        <fgColor theme="6" tint="0.39997558519241921"/>
        <bgColor indexed="64"/>
      </patternFill>
    </fill>
    <fill>
      <patternFill patternType="solid">
        <fgColor theme="2" tint="-9.9978637043366805E-2"/>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rgb="FFFFFED9"/>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rgb="FFB0E9E8"/>
        <bgColor indexed="64"/>
      </patternFill>
    </fill>
    <fill>
      <patternFill patternType="solid">
        <fgColor theme="4" tint="0.79998168889431442"/>
        <bgColor indexed="64"/>
      </patternFill>
    </fill>
    <fill>
      <patternFill patternType="gray0625">
        <bgColor theme="9" tint="0.59999389629810485"/>
      </patternFill>
    </fill>
    <fill>
      <patternFill patternType="gray0625">
        <bgColor rgb="FFFFFED9"/>
      </patternFill>
    </fill>
    <fill>
      <patternFill patternType="gray0625">
        <bgColor theme="5" tint="0.79998168889431442"/>
      </patternFill>
    </fill>
    <fill>
      <patternFill patternType="gray0625">
        <bgColor theme="3" tint="0.79998168889431442"/>
      </patternFill>
    </fill>
    <fill>
      <patternFill patternType="gray0625">
        <bgColor theme="6" tint="0.59999389629810485"/>
      </patternFill>
    </fill>
    <fill>
      <patternFill patternType="gray0625">
        <bgColor theme="0" tint="-0.14999847407452621"/>
      </patternFill>
    </fill>
    <fill>
      <patternFill patternType="gray0625">
        <bgColor rgb="FFB0E9E8"/>
      </patternFill>
    </fill>
    <fill>
      <patternFill patternType="gray0625">
        <bgColor theme="2" tint="-9.9978637043366805E-2"/>
      </patternFill>
    </fill>
    <fill>
      <patternFill patternType="gray0625">
        <bgColor theme="4" tint="0.79998168889431442"/>
      </patternFill>
    </fill>
    <fill>
      <patternFill patternType="solid">
        <fgColor rgb="FFB1A0C7"/>
        <bgColor rgb="FF000000"/>
      </patternFill>
    </fill>
    <fill>
      <patternFill patternType="solid">
        <fgColor rgb="FFCCFFCC"/>
        <bgColor indexed="64"/>
      </patternFill>
    </fill>
    <fill>
      <patternFill patternType="gray0625">
        <bgColor theme="0" tint="-0.249977111117893"/>
      </patternFill>
    </fill>
    <fill>
      <patternFill patternType="solid">
        <fgColor theme="8" tint="0.59999389629810485"/>
        <bgColor indexed="64"/>
      </patternFill>
    </fill>
    <fill>
      <patternFill patternType="gray0625">
        <fgColor rgb="FF000000"/>
        <bgColor rgb="FFCCFFCC"/>
      </patternFill>
    </fill>
    <fill>
      <patternFill patternType="solid">
        <fgColor rgb="FFFFFFFF"/>
        <bgColor rgb="FF000000"/>
      </patternFill>
    </fill>
    <fill>
      <patternFill patternType="solid">
        <fgColor indexed="65"/>
        <bgColor rgb="FF000000"/>
      </patternFill>
    </fill>
    <fill>
      <patternFill patternType="solid">
        <fgColor theme="4" tint="0.59999389629810485"/>
        <bgColor indexed="64"/>
      </patternFill>
    </fill>
    <fill>
      <patternFill patternType="solid">
        <fgColor theme="0"/>
        <bgColor indexed="64"/>
      </patternFill>
    </fill>
    <fill>
      <patternFill patternType="solid">
        <fgColor rgb="FFFFFF00"/>
        <bgColor indexed="64"/>
      </patternFill>
    </fill>
    <fill>
      <patternFill patternType="solid">
        <fgColor theme="4" tint="0.39997558519241921"/>
        <bgColor indexed="64"/>
      </patternFill>
    </fill>
    <fill>
      <patternFill patternType="solid">
        <fgColor rgb="FFFF85D6"/>
        <bgColor indexed="64"/>
      </patternFill>
    </fill>
  </fills>
  <borders count="23">
    <border>
      <left/>
      <right/>
      <top/>
      <bottom/>
      <diagonal/>
    </border>
    <border>
      <left/>
      <right/>
      <top style="double">
        <color auto="1"/>
      </top>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bottom style="double">
        <color auto="1"/>
      </bottom>
      <diagonal/>
    </border>
    <border>
      <left/>
      <right/>
      <top/>
      <bottom style="medium">
        <color indexed="64"/>
      </bottom>
      <diagonal/>
    </border>
    <border>
      <left style="thin">
        <color auto="1"/>
      </left>
      <right/>
      <top/>
      <bottom style="double">
        <color indexed="64"/>
      </bottom>
      <diagonal/>
    </border>
    <border>
      <left style="thin">
        <color auto="1"/>
      </left>
      <right/>
      <top/>
      <bottom style="medium">
        <color indexed="64"/>
      </bottom>
      <diagonal/>
    </border>
    <border>
      <left style="thin">
        <color auto="1"/>
      </left>
      <right/>
      <top style="thin">
        <color indexed="64"/>
      </top>
      <bottom style="medium">
        <color indexed="64"/>
      </bottom>
      <diagonal/>
    </border>
    <border>
      <left/>
      <right/>
      <top style="thin">
        <color indexed="64"/>
      </top>
      <bottom style="medium">
        <color indexed="64"/>
      </bottom>
      <diagonal/>
    </border>
  </borders>
  <cellStyleXfs count="436">
    <xf numFmtId="0" fontId="0" fillId="0" borderId="0"/>
    <xf numFmtId="3" fontId="17" fillId="0" borderId="0" applyFont="0" applyFill="0" applyBorder="0" applyAlignment="0" applyProtection="0"/>
    <xf numFmtId="168" fontId="17" fillId="0" borderId="0" applyFont="0" applyFill="0" applyBorder="0" applyAlignment="0" applyProtection="0"/>
    <xf numFmtId="0" fontId="17" fillId="0" borderId="0" applyFont="0" applyFill="0" applyBorder="0" applyAlignment="0" applyProtection="0"/>
    <xf numFmtId="2" fontId="17" fillId="0" borderId="0" applyFon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3" fillId="0" borderId="0" applyNumberFormat="0" applyFill="0" applyBorder="0" applyAlignment="0" applyProtection="0">
      <alignment vertical="top"/>
      <protection locked="0"/>
    </xf>
    <xf numFmtId="0" fontId="4" fillId="0" borderId="0"/>
    <xf numFmtId="9" fontId="2" fillId="0" borderId="0" applyFont="0" applyFill="0" applyBorder="0" applyAlignment="0" applyProtection="0"/>
    <xf numFmtId="0" fontId="17" fillId="0" borderId="1" applyNumberFormat="0" applyFont="0" applyFill="0" applyAlignment="0" applyProtection="0"/>
    <xf numFmtId="0" fontId="23"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44" fontId="5" fillId="0" borderId="0" applyFont="0" applyFill="0" applyBorder="0" applyAlignment="0" applyProtection="0"/>
  </cellStyleXfs>
  <cellXfs count="1102">
    <xf numFmtId="0" fontId="0" fillId="0" borderId="0" xfId="0"/>
    <xf numFmtId="0" fontId="7" fillId="0" borderId="0" xfId="0" applyFont="1"/>
    <xf numFmtId="0" fontId="8" fillId="0" borderId="0" xfId="0" applyFont="1"/>
    <xf numFmtId="0" fontId="9" fillId="0" borderId="0" xfId="0" applyFont="1"/>
    <xf numFmtId="0" fontId="6" fillId="0" borderId="0" xfId="0" applyFont="1" applyAlignment="1" applyProtection="1">
      <alignment wrapText="1"/>
      <protection locked="0"/>
    </xf>
    <xf numFmtId="0" fontId="21" fillId="0" borderId="0" xfId="0" applyFont="1"/>
    <xf numFmtId="0" fontId="22" fillId="0" borderId="0" xfId="0" applyFont="1" applyFill="1"/>
    <xf numFmtId="0" fontId="24" fillId="0" borderId="0" xfId="0" applyFont="1" applyProtection="1">
      <protection locked="0"/>
    </xf>
    <xf numFmtId="0" fontId="25" fillId="0" borderId="0" xfId="0" applyFont="1" applyProtection="1">
      <protection locked="0"/>
    </xf>
    <xf numFmtId="0" fontId="24" fillId="0" borderId="0" xfId="0" applyFont="1" applyFill="1" applyBorder="1" applyAlignment="1" applyProtection="1">
      <alignment wrapText="1"/>
      <protection locked="0"/>
    </xf>
    <xf numFmtId="0" fontId="25" fillId="0" borderId="3" xfId="0" applyFont="1" applyBorder="1" applyAlignment="1" applyProtection="1">
      <alignment horizontal="left" vertical="center" wrapText="1"/>
      <protection locked="0"/>
    </xf>
    <xf numFmtId="166" fontId="24" fillId="0" borderId="0" xfId="0" applyNumberFormat="1" applyFont="1" applyBorder="1" applyAlignment="1" applyProtection="1">
      <alignment horizontal="center" wrapText="1"/>
      <protection locked="0"/>
    </xf>
    <xf numFmtId="2" fontId="25" fillId="0" borderId="3" xfId="0" applyNumberFormat="1" applyFont="1" applyBorder="1" applyAlignment="1" applyProtection="1">
      <alignment horizontal="left" vertical="center" wrapText="1"/>
      <protection locked="0"/>
    </xf>
    <xf numFmtId="0" fontId="25" fillId="0" borderId="0" xfId="0" applyNumberFormat="1" applyFont="1" applyBorder="1" applyAlignment="1" applyProtection="1">
      <alignment wrapText="1"/>
    </xf>
    <xf numFmtId="0" fontId="12" fillId="0" borderId="0" xfId="0" applyFont="1" applyFill="1" applyBorder="1" applyAlignment="1" applyProtection="1">
      <alignment horizontal="center" wrapText="1"/>
      <protection locked="0"/>
    </xf>
    <xf numFmtId="164" fontId="25" fillId="0" borderId="0" xfId="0" applyNumberFormat="1" applyFont="1" applyFill="1" applyBorder="1" applyAlignment="1" applyProtection="1">
      <alignment horizontal="center" wrapText="1"/>
      <protection locked="0"/>
    </xf>
    <xf numFmtId="0" fontId="24" fillId="0" borderId="0" xfId="0" applyFont="1" applyFill="1" applyBorder="1" applyAlignment="1" applyProtection="1">
      <alignment horizontal="left" wrapText="1"/>
      <protection locked="0"/>
    </xf>
    <xf numFmtId="164" fontId="12" fillId="0" borderId="0" xfId="0" applyNumberFormat="1" applyFont="1" applyFill="1" applyBorder="1" applyAlignment="1" applyProtection="1">
      <alignment horizontal="center" wrapText="1"/>
      <protection locked="0"/>
    </xf>
    <xf numFmtId="164" fontId="24" fillId="0" borderId="0" xfId="0" applyNumberFormat="1" applyFont="1" applyFill="1" applyAlignment="1" applyProtection="1">
      <alignment horizontal="left"/>
      <protection locked="0"/>
    </xf>
    <xf numFmtId="0" fontId="32" fillId="0" borderId="0" xfId="0" applyFont="1" applyFill="1"/>
    <xf numFmtId="0" fontId="25" fillId="0" borderId="0" xfId="0" applyFont="1"/>
    <xf numFmtId="164" fontId="25" fillId="0" borderId="0" xfId="0" applyNumberFormat="1" applyFont="1" applyAlignment="1" applyProtection="1">
      <alignment horizontal="left"/>
      <protection locked="0"/>
    </xf>
    <xf numFmtId="0" fontId="25" fillId="0" borderId="0" xfId="0" applyFont="1" applyProtection="1"/>
    <xf numFmtId="0" fontId="25" fillId="0" borderId="0" xfId="0" applyFont="1" applyFill="1"/>
    <xf numFmtId="0" fontId="25" fillId="10" borderId="0" xfId="0" applyFont="1" applyFill="1" applyProtection="1">
      <protection locked="0"/>
    </xf>
    <xf numFmtId="0" fontId="24" fillId="0" borderId="0" xfId="0" applyFont="1" applyAlignment="1" applyProtection="1">
      <alignment horizontal="center" wrapText="1"/>
    </xf>
    <xf numFmtId="164" fontId="25" fillId="0" borderId="0" xfId="0" applyNumberFormat="1" applyFont="1" applyProtection="1">
      <protection locked="0"/>
    </xf>
    <xf numFmtId="0" fontId="25" fillId="0" borderId="0" xfId="0" applyFont="1" applyFill="1" applyProtection="1"/>
    <xf numFmtId="164" fontId="25" fillId="0" borderId="0" xfId="0" applyNumberFormat="1" applyFont="1" applyFill="1" applyProtection="1">
      <protection locked="0"/>
    </xf>
    <xf numFmtId="9" fontId="25" fillId="0" borderId="0" xfId="0" applyNumberFormat="1" applyFont="1" applyProtection="1">
      <protection locked="0"/>
    </xf>
    <xf numFmtId="0" fontId="21" fillId="0" borderId="0" xfId="0" applyFont="1" applyProtection="1">
      <protection locked="0"/>
    </xf>
    <xf numFmtId="0" fontId="25" fillId="0" borderId="0" xfId="0" applyFont="1" applyAlignment="1">
      <alignment wrapText="1"/>
    </xf>
    <xf numFmtId="0" fontId="24" fillId="0" borderId="7" xfId="0" applyFont="1" applyBorder="1" applyAlignment="1" applyProtection="1">
      <alignment wrapText="1"/>
      <protection locked="0"/>
    </xf>
    <xf numFmtId="0" fontId="24" fillId="0" borderId="4" xfId="0" applyFont="1" applyBorder="1" applyAlignment="1" applyProtection="1">
      <alignment horizontal="right" wrapText="1"/>
      <protection locked="0"/>
    </xf>
    <xf numFmtId="164" fontId="24" fillId="3" borderId="10" xfId="0" applyNumberFormat="1" applyFont="1" applyFill="1" applyBorder="1" applyAlignment="1" applyProtection="1">
      <alignment horizontal="right" wrapText="1"/>
      <protection locked="0"/>
    </xf>
    <xf numFmtId="164" fontId="24" fillId="0" borderId="4" xfId="0" applyNumberFormat="1" applyFont="1" applyFill="1" applyBorder="1" applyAlignment="1" applyProtection="1">
      <alignment horizontal="right" wrapText="1"/>
      <protection locked="0"/>
    </xf>
    <xf numFmtId="164" fontId="25" fillId="0" borderId="4" xfId="0" applyNumberFormat="1" applyFont="1" applyFill="1" applyBorder="1" applyAlignment="1" applyProtection="1">
      <alignment horizontal="center" wrapText="1"/>
      <protection locked="0"/>
    </xf>
    <xf numFmtId="0" fontId="25" fillId="0" borderId="4" xfId="0" applyNumberFormat="1" applyFont="1" applyFill="1" applyBorder="1" applyAlignment="1" applyProtection="1">
      <alignment horizontal="right" wrapText="1"/>
      <protection locked="0"/>
    </xf>
    <xf numFmtId="0" fontId="25" fillId="0" borderId="0" xfId="0" applyFont="1" applyFill="1" applyBorder="1" applyAlignment="1" applyProtection="1">
      <alignment horizontal="center" wrapText="1"/>
      <protection locked="0"/>
    </xf>
    <xf numFmtId="0" fontId="25" fillId="0" borderId="0" xfId="0" applyFont="1" applyAlignment="1" applyProtection="1">
      <alignment wrapText="1"/>
      <protection locked="0"/>
    </xf>
    <xf numFmtId="164" fontId="24" fillId="5" borderId="4" xfId="0" applyNumberFormat="1" applyFont="1" applyFill="1" applyBorder="1" applyAlignment="1" applyProtection="1">
      <alignment horizontal="right" wrapText="1"/>
      <protection locked="0"/>
    </xf>
    <xf numFmtId="164" fontId="24" fillId="6" borderId="10" xfId="0" applyNumberFormat="1" applyFont="1" applyFill="1" applyBorder="1" applyAlignment="1" applyProtection="1">
      <alignment horizontal="right" wrapText="1"/>
      <protection locked="0"/>
    </xf>
    <xf numFmtId="164" fontId="24" fillId="12" borderId="4" xfId="0" applyNumberFormat="1" applyFont="1" applyFill="1" applyBorder="1" applyAlignment="1" applyProtection="1">
      <alignment horizontal="right" wrapText="1"/>
      <protection locked="0"/>
    </xf>
    <xf numFmtId="0" fontId="24" fillId="0" borderId="13" xfId="0" applyFont="1" applyBorder="1" applyAlignment="1" applyProtection="1">
      <alignment wrapText="1"/>
      <protection locked="0"/>
    </xf>
    <xf numFmtId="164" fontId="24" fillId="0" borderId="4" xfId="0" applyNumberFormat="1" applyFont="1" applyFill="1" applyBorder="1" applyAlignment="1" applyProtection="1">
      <alignment horizontal="center" wrapText="1"/>
      <protection locked="0"/>
    </xf>
    <xf numFmtId="164" fontId="24" fillId="0" borderId="4" xfId="0" applyNumberFormat="1" applyFont="1" applyBorder="1" applyAlignment="1" applyProtection="1">
      <alignment horizontal="center" wrapText="1"/>
      <protection locked="0"/>
    </xf>
    <xf numFmtId="2" fontId="25" fillId="0" borderId="3" xfId="0" applyNumberFormat="1" applyFont="1" applyFill="1" applyBorder="1" applyAlignment="1" applyProtection="1">
      <alignment horizontal="left" vertical="center" wrapText="1"/>
      <protection locked="0"/>
    </xf>
    <xf numFmtId="0" fontId="25" fillId="0" borderId="0" xfId="0" applyFont="1" applyFill="1" applyAlignment="1">
      <alignment wrapText="1"/>
    </xf>
    <xf numFmtId="167" fontId="25" fillId="0" borderId="9" xfId="0" applyNumberFormat="1" applyFont="1" applyBorder="1" applyAlignment="1" applyProtection="1">
      <alignment horizontal="center" wrapText="1"/>
      <protection locked="0"/>
    </xf>
    <xf numFmtId="0" fontId="25" fillId="0" borderId="0" xfId="0" applyFont="1" applyFill="1" applyBorder="1" applyAlignment="1" applyProtection="1">
      <alignment wrapText="1"/>
      <protection locked="0"/>
    </xf>
    <xf numFmtId="0" fontId="25" fillId="0" borderId="0" xfId="0" applyFont="1" applyAlignment="1" applyProtection="1">
      <alignment horizontal="center" wrapText="1"/>
      <protection locked="0"/>
    </xf>
    <xf numFmtId="0" fontId="24" fillId="0" borderId="0" xfId="0" applyFont="1" applyAlignment="1">
      <alignment wrapText="1"/>
    </xf>
    <xf numFmtId="0" fontId="24" fillId="0" borderId="0" xfId="0" applyFont="1" applyAlignment="1" applyProtection="1">
      <alignment wrapText="1"/>
      <protection locked="0"/>
    </xf>
    <xf numFmtId="164" fontId="24" fillId="0" borderId="0" xfId="0" applyNumberFormat="1" applyFont="1" applyAlignment="1" applyProtection="1">
      <alignment wrapText="1"/>
      <protection locked="0"/>
    </xf>
    <xf numFmtId="167" fontId="24" fillId="0" borderId="0" xfId="0" applyNumberFormat="1" applyFont="1" applyAlignment="1" applyProtection="1">
      <alignment wrapText="1"/>
      <protection locked="0"/>
    </xf>
    <xf numFmtId="0" fontId="24" fillId="0" borderId="0" xfId="0" applyFont="1" applyFill="1" applyBorder="1" applyAlignment="1" applyProtection="1">
      <alignment horizontal="right" wrapText="1"/>
      <protection locked="0"/>
    </xf>
    <xf numFmtId="167" fontId="25" fillId="0" borderId="0" xfId="0" applyNumberFormat="1" applyFont="1" applyFill="1" applyBorder="1" applyAlignment="1" applyProtection="1">
      <alignment horizontal="right" wrapText="1"/>
      <protection locked="0"/>
    </xf>
    <xf numFmtId="164" fontId="24" fillId="0" borderId="17" xfId="0" applyNumberFormat="1" applyFont="1" applyBorder="1" applyAlignment="1" applyProtection="1">
      <alignment wrapText="1"/>
      <protection locked="0"/>
    </xf>
    <xf numFmtId="0" fontId="25" fillId="0" borderId="0" xfId="0" applyFont="1" applyAlignment="1">
      <alignment horizontal="left"/>
    </xf>
    <xf numFmtId="0" fontId="24" fillId="0" borderId="0" xfId="0" applyFont="1" applyAlignment="1">
      <alignment horizontal="left"/>
    </xf>
    <xf numFmtId="0" fontId="25" fillId="0" borderId="0" xfId="0" applyFont="1" applyAlignment="1" applyProtection="1">
      <alignment horizontal="left"/>
      <protection locked="0"/>
    </xf>
    <xf numFmtId="0" fontId="25" fillId="0" borderId="0" xfId="0" applyFont="1" applyFill="1" applyAlignment="1">
      <alignment horizontal="left"/>
    </xf>
    <xf numFmtId="0" fontId="21" fillId="0" borderId="0" xfId="0" applyFont="1" applyAlignment="1">
      <alignment horizontal="left"/>
    </xf>
    <xf numFmtId="166" fontId="25" fillId="0" borderId="0" xfId="0" applyNumberFormat="1" applyFont="1" applyAlignment="1">
      <alignment horizontal="left"/>
    </xf>
    <xf numFmtId="166" fontId="21" fillId="0" borderId="0" xfId="0" applyNumberFormat="1" applyFont="1" applyAlignment="1">
      <alignment horizontal="left"/>
    </xf>
    <xf numFmtId="0" fontId="21" fillId="0" borderId="0" xfId="0" applyFont="1" applyAlignment="1" applyProtection="1">
      <alignment horizontal="center"/>
    </xf>
    <xf numFmtId="164" fontId="21" fillId="0" borderId="0" xfId="0" applyNumberFormat="1" applyFont="1" applyAlignment="1" applyProtection="1">
      <alignment horizontal="right" wrapText="1"/>
      <protection locked="0"/>
    </xf>
    <xf numFmtId="10" fontId="21" fillId="0" borderId="0" xfId="0" applyNumberFormat="1" applyFont="1" applyProtection="1">
      <protection locked="0"/>
    </xf>
    <xf numFmtId="0" fontId="25" fillId="0" borderId="0" xfId="0" applyFont="1" applyBorder="1" applyAlignment="1" applyProtection="1">
      <alignment wrapText="1"/>
      <protection locked="0"/>
    </xf>
    <xf numFmtId="0" fontId="25" fillId="0" borderId="4" xfId="0" applyFont="1" applyBorder="1" applyAlignment="1" applyProtection="1">
      <alignment wrapText="1"/>
      <protection locked="0"/>
    </xf>
    <xf numFmtId="0" fontId="25" fillId="0" borderId="0" xfId="0" applyFont="1" applyBorder="1" applyAlignment="1" applyProtection="1">
      <alignment horizontal="center" vertical="center" wrapText="1"/>
      <protection locked="0"/>
    </xf>
    <xf numFmtId="0" fontId="25" fillId="0" borderId="3" xfId="0" applyFont="1" applyBorder="1" applyAlignment="1" applyProtection="1">
      <alignment horizontal="left" wrapText="1"/>
      <protection locked="0"/>
    </xf>
    <xf numFmtId="0" fontId="25" fillId="0" borderId="0" xfId="0" applyFont="1" applyBorder="1" applyAlignment="1" applyProtection="1">
      <alignment wrapText="1"/>
    </xf>
    <xf numFmtId="0" fontId="25" fillId="0" borderId="9" xfId="0" applyFont="1" applyBorder="1" applyAlignment="1">
      <alignment wrapText="1"/>
    </xf>
    <xf numFmtId="0" fontId="25" fillId="0" borderId="7" xfId="0" applyFont="1" applyBorder="1" applyAlignment="1">
      <alignment wrapText="1"/>
    </xf>
    <xf numFmtId="0" fontId="25" fillId="0" borderId="3" xfId="0" applyFont="1" applyBorder="1" applyAlignment="1" applyProtection="1">
      <alignment wrapText="1"/>
      <protection locked="0"/>
    </xf>
    <xf numFmtId="0" fontId="24" fillId="0" borderId="0" xfId="0" applyFont="1" applyAlignment="1" applyProtection="1">
      <alignment horizontal="center" wrapText="1"/>
      <protection locked="0"/>
    </xf>
    <xf numFmtId="0" fontId="24" fillId="0" borderId="0" xfId="0" applyFont="1" applyBorder="1" applyAlignment="1" applyProtection="1">
      <alignment wrapText="1"/>
      <protection locked="0"/>
    </xf>
    <xf numFmtId="0" fontId="25" fillId="0" borderId="0" xfId="0" applyFont="1" applyBorder="1" applyAlignment="1" applyProtection="1">
      <alignment horizontal="left" wrapText="1"/>
      <protection locked="0"/>
    </xf>
    <xf numFmtId="0" fontId="24" fillId="0" borderId="0" xfId="0" applyFont="1" applyBorder="1" applyAlignment="1" applyProtection="1">
      <alignment horizontal="center" wrapText="1"/>
      <protection locked="0"/>
    </xf>
    <xf numFmtId="0" fontId="24" fillId="0" borderId="0" xfId="0" applyFont="1" applyBorder="1" applyAlignment="1" applyProtection="1">
      <alignment horizontal="left" wrapText="1"/>
      <protection locked="0"/>
    </xf>
    <xf numFmtId="0" fontId="25" fillId="0" borderId="9" xfId="0" applyFont="1" applyBorder="1" applyAlignment="1" applyProtection="1">
      <alignment horizontal="center" wrapText="1"/>
      <protection locked="0"/>
    </xf>
    <xf numFmtId="0" fontId="25" fillId="0" borderId="0" xfId="0" applyFont="1" applyFill="1" applyBorder="1" applyAlignment="1" applyProtection="1">
      <alignment horizontal="left" wrapText="1"/>
      <protection locked="0"/>
    </xf>
    <xf numFmtId="0" fontId="24" fillId="0" borderId="14" xfId="0" applyFont="1" applyBorder="1" applyAlignment="1" applyProtection="1">
      <alignment horizontal="center" wrapText="1"/>
      <protection locked="0"/>
    </xf>
    <xf numFmtId="0" fontId="24" fillId="0" borderId="4" xfId="0" applyFont="1" applyBorder="1" applyAlignment="1" applyProtection="1">
      <alignment horizontal="center" wrapText="1"/>
      <protection locked="0"/>
    </xf>
    <xf numFmtId="0" fontId="25" fillId="0" borderId="0" xfId="0" applyFont="1" applyBorder="1" applyAlignment="1">
      <alignment wrapText="1"/>
    </xf>
    <xf numFmtId="0" fontId="24" fillId="0" borderId="0" xfId="0" applyFont="1" applyFill="1" applyBorder="1" applyAlignment="1" applyProtection="1">
      <alignment horizontal="center" wrapText="1"/>
      <protection locked="0"/>
    </xf>
    <xf numFmtId="167" fontId="25" fillId="0" borderId="17" xfId="0" applyNumberFormat="1" applyFont="1" applyBorder="1" applyAlignment="1" applyProtection="1">
      <alignment horizontal="right" wrapText="1"/>
      <protection locked="0"/>
    </xf>
    <xf numFmtId="167" fontId="25" fillId="0" borderId="0" xfId="0" applyNumberFormat="1" applyFont="1" applyAlignment="1" applyProtection="1">
      <alignment horizontal="right" wrapText="1"/>
      <protection locked="0"/>
    </xf>
    <xf numFmtId="0" fontId="24" fillId="0" borderId="0" xfId="0" applyFont="1" applyAlignment="1" applyProtection="1">
      <alignment horizontal="right" wrapText="1"/>
      <protection locked="0"/>
    </xf>
    <xf numFmtId="167" fontId="25" fillId="0" borderId="0" xfId="0" applyNumberFormat="1" applyFont="1" applyBorder="1" applyAlignment="1" applyProtection="1">
      <alignment horizontal="right" wrapText="1"/>
      <protection locked="0"/>
    </xf>
    <xf numFmtId="0" fontId="24" fillId="0" borderId="0" xfId="0" applyFont="1" applyBorder="1" applyAlignment="1" applyProtection="1">
      <alignment horizontal="right" wrapText="1"/>
      <protection locked="0"/>
    </xf>
    <xf numFmtId="0" fontId="10" fillId="0" borderId="0" xfId="0" applyFont="1" applyAlignment="1" applyProtection="1">
      <alignment wrapText="1"/>
      <protection locked="0"/>
    </xf>
    <xf numFmtId="4" fontId="24" fillId="0" borderId="0" xfId="0" applyNumberFormat="1" applyFont="1" applyFill="1" applyBorder="1" applyAlignment="1" applyProtection="1">
      <alignment wrapText="1"/>
      <protection locked="0"/>
    </xf>
    <xf numFmtId="4" fontId="24" fillId="0" borderId="0" xfId="0" applyNumberFormat="1" applyFont="1" applyBorder="1" applyAlignment="1" applyProtection="1">
      <alignment wrapText="1"/>
      <protection locked="0"/>
    </xf>
    <xf numFmtId="0" fontId="24" fillId="0" borderId="0" xfId="0" applyFont="1" applyFill="1" applyAlignment="1" applyProtection="1">
      <alignment wrapText="1"/>
      <protection locked="0"/>
    </xf>
    <xf numFmtId="0" fontId="29" fillId="0" borderId="0" xfId="0" applyFont="1" applyAlignment="1" applyProtection="1">
      <alignment wrapText="1"/>
      <protection locked="0"/>
    </xf>
    <xf numFmtId="14" fontId="24" fillId="0" borderId="0" xfId="0" applyNumberFormat="1" applyFont="1" applyBorder="1" applyAlignment="1" applyProtection="1">
      <alignment wrapText="1"/>
      <protection locked="0"/>
    </xf>
    <xf numFmtId="0" fontId="6" fillId="0" borderId="0" xfId="0" applyFont="1" applyFill="1" applyBorder="1" applyAlignment="1">
      <alignment wrapText="1"/>
    </xf>
    <xf numFmtId="14" fontId="24" fillId="0" borderId="0" xfId="0" applyNumberFormat="1" applyFont="1" applyFill="1" applyBorder="1" applyAlignment="1" applyProtection="1">
      <alignment horizontal="center" wrapText="1"/>
    </xf>
    <xf numFmtId="4" fontId="24" fillId="0" borderId="12" xfId="0" applyNumberFormat="1" applyFont="1" applyBorder="1" applyAlignment="1" applyProtection="1">
      <alignment wrapText="1"/>
      <protection locked="0"/>
    </xf>
    <xf numFmtId="4" fontId="24" fillId="0" borderId="13" xfId="0" applyNumberFormat="1" applyFont="1" applyBorder="1" applyAlignment="1" applyProtection="1">
      <alignment wrapText="1"/>
      <protection locked="0"/>
    </xf>
    <xf numFmtId="0" fontId="24" fillId="0" borderId="13" xfId="0" applyFont="1" applyBorder="1" applyAlignment="1" applyProtection="1">
      <alignment horizontal="left" wrapText="1"/>
      <protection locked="0"/>
    </xf>
    <xf numFmtId="0" fontId="24" fillId="0" borderId="14" xfId="0" applyFont="1" applyBorder="1" applyAlignment="1" applyProtection="1">
      <alignment wrapText="1"/>
      <protection locked="0"/>
    </xf>
    <xf numFmtId="0" fontId="24" fillId="0" borderId="8" xfId="0" applyFont="1" applyBorder="1" applyAlignment="1" applyProtection="1">
      <alignment wrapText="1"/>
      <protection locked="0"/>
    </xf>
    <xf numFmtId="0" fontId="24" fillId="0" borderId="9" xfId="0" applyFont="1" applyBorder="1" applyAlignment="1" applyProtection="1">
      <alignment horizontal="left" wrapText="1"/>
      <protection locked="0"/>
    </xf>
    <xf numFmtId="0" fontId="29" fillId="0" borderId="0" xfId="0" applyFont="1" applyBorder="1" applyAlignment="1" applyProtection="1">
      <alignment wrapText="1"/>
      <protection locked="0"/>
    </xf>
    <xf numFmtId="0" fontId="24" fillId="0" borderId="3" xfId="0" applyFont="1" applyBorder="1" applyAlignment="1" applyProtection="1">
      <alignment horizontal="left" wrapText="1"/>
      <protection locked="0"/>
    </xf>
    <xf numFmtId="4" fontId="24" fillId="0" borderId="3" xfId="0" applyNumberFormat="1" applyFont="1" applyBorder="1" applyAlignment="1" applyProtection="1">
      <alignment wrapText="1"/>
      <protection locked="0"/>
    </xf>
    <xf numFmtId="1" fontId="24" fillId="0" borderId="4" xfId="0" applyNumberFormat="1" applyFont="1" applyBorder="1" applyAlignment="1" applyProtection="1">
      <alignment wrapText="1"/>
      <protection locked="0"/>
    </xf>
    <xf numFmtId="2" fontId="24" fillId="0" borderId="0" xfId="0" applyNumberFormat="1" applyFont="1" applyBorder="1" applyAlignment="1" applyProtection="1">
      <alignment horizontal="right" wrapText="1"/>
      <protection locked="0"/>
    </xf>
    <xf numFmtId="0" fontId="24" fillId="0" borderId="4" xfId="0" applyFont="1" applyBorder="1" applyAlignment="1" applyProtection="1">
      <alignment wrapText="1"/>
      <protection locked="0"/>
    </xf>
    <xf numFmtId="4" fontId="24" fillId="0" borderId="3" xfId="0" applyNumberFormat="1" applyFont="1" applyBorder="1" applyAlignment="1" applyProtection="1">
      <alignment horizontal="right" wrapText="1"/>
      <protection locked="0"/>
    </xf>
    <xf numFmtId="1" fontId="24" fillId="0" borderId="2" xfId="0" applyNumberFormat="1" applyFont="1" applyBorder="1" applyAlignment="1" applyProtection="1">
      <alignment wrapText="1"/>
      <protection locked="0"/>
    </xf>
    <xf numFmtId="2" fontId="25" fillId="0" borderId="3" xfId="0" applyNumberFormat="1" applyFont="1" applyBorder="1" applyAlignment="1" applyProtection="1">
      <alignment horizontal="left" wrapText="1"/>
      <protection locked="0"/>
    </xf>
    <xf numFmtId="166" fontId="25" fillId="0" borderId="0" xfId="0" applyNumberFormat="1" applyFont="1" applyBorder="1" applyAlignment="1" applyProtection="1">
      <alignment horizontal="right" wrapText="1"/>
      <protection locked="0"/>
    </xf>
    <xf numFmtId="164" fontId="25" fillId="0" borderId="0" xfId="9" applyNumberFormat="1" applyFont="1" applyBorder="1" applyAlignment="1" applyProtection="1">
      <alignment horizontal="right" wrapText="1"/>
    </xf>
    <xf numFmtId="165" fontId="25" fillId="4" borderId="3" xfId="0" applyNumberFormat="1" applyFont="1" applyFill="1" applyBorder="1" applyAlignment="1" applyProtection="1">
      <alignment wrapText="1"/>
      <protection locked="0"/>
    </xf>
    <xf numFmtId="167" fontId="25" fillId="4" borderId="4" xfId="0" applyNumberFormat="1" applyFont="1" applyFill="1" applyBorder="1" applyAlignment="1" applyProtection="1">
      <alignment wrapText="1"/>
      <protection locked="0"/>
    </xf>
    <xf numFmtId="167" fontId="24" fillId="4" borderId="2" xfId="0" applyNumberFormat="1" applyFont="1" applyFill="1" applyBorder="1" applyAlignment="1" applyProtection="1">
      <alignment wrapText="1"/>
    </xf>
    <xf numFmtId="0" fontId="30" fillId="0" borderId="0" xfId="0" applyFont="1" applyAlignment="1" applyProtection="1">
      <alignment wrapText="1"/>
      <protection locked="0"/>
    </xf>
    <xf numFmtId="0" fontId="24" fillId="0" borderId="3" xfId="0" applyFont="1" applyFill="1" applyBorder="1" applyAlignment="1" applyProtection="1">
      <alignment wrapText="1"/>
      <protection locked="0"/>
    </xf>
    <xf numFmtId="167" fontId="25" fillId="0" borderId="11" xfId="0" applyNumberFormat="1" applyFont="1" applyFill="1" applyBorder="1" applyAlignment="1" applyProtection="1">
      <alignment wrapText="1"/>
      <protection locked="0"/>
    </xf>
    <xf numFmtId="0" fontId="24" fillId="0" borderId="3" xfId="0" applyFont="1" applyBorder="1" applyAlignment="1" applyProtection="1">
      <alignment wrapText="1"/>
      <protection locked="0"/>
    </xf>
    <xf numFmtId="2" fontId="24" fillId="0" borderId="3" xfId="0" applyNumberFormat="1" applyFont="1" applyBorder="1" applyAlignment="1" applyProtection="1">
      <alignment wrapText="1"/>
      <protection locked="0"/>
    </xf>
    <xf numFmtId="167" fontId="24" fillId="0" borderId="4" xfId="0" applyNumberFormat="1" applyFont="1" applyBorder="1" applyAlignment="1" applyProtection="1">
      <alignment wrapText="1"/>
      <protection locked="0"/>
    </xf>
    <xf numFmtId="167" fontId="24" fillId="0" borderId="4" xfId="0" applyNumberFormat="1" applyFont="1" applyBorder="1" applyAlignment="1" applyProtection="1">
      <alignment wrapText="1"/>
    </xf>
    <xf numFmtId="167" fontId="24" fillId="0" borderId="2" xfId="0" applyNumberFormat="1" applyFont="1" applyBorder="1" applyAlignment="1" applyProtection="1">
      <alignment wrapText="1"/>
    </xf>
    <xf numFmtId="2" fontId="24" fillId="0" borderId="3" xfId="0" applyNumberFormat="1" applyFont="1" applyBorder="1" applyAlignment="1" applyProtection="1">
      <alignment horizontal="left" wrapText="1"/>
      <protection locked="0"/>
    </xf>
    <xf numFmtId="2" fontId="25" fillId="0" borderId="3" xfId="0" applyNumberFormat="1" applyFont="1" applyFill="1" applyBorder="1" applyAlignment="1" applyProtection="1">
      <alignment wrapText="1"/>
      <protection locked="0"/>
    </xf>
    <xf numFmtId="167" fontId="25" fillId="0" borderId="4" xfId="0" applyNumberFormat="1" applyFont="1" applyFill="1" applyBorder="1" applyAlignment="1" applyProtection="1">
      <alignment wrapText="1"/>
    </xf>
    <xf numFmtId="167" fontId="25" fillId="0" borderId="4" xfId="0" applyNumberFormat="1" applyFont="1" applyFill="1" applyBorder="1" applyAlignment="1" applyProtection="1">
      <alignment wrapText="1"/>
      <protection locked="0"/>
    </xf>
    <xf numFmtId="167" fontId="24" fillId="0" borderId="2" xfId="0" applyNumberFormat="1" applyFont="1" applyFill="1" applyBorder="1" applyAlignment="1" applyProtection="1">
      <alignment wrapText="1"/>
    </xf>
    <xf numFmtId="166" fontId="25" fillId="0" borderId="0" xfId="8" applyNumberFormat="1" applyFont="1" applyFill="1" applyBorder="1" applyAlignment="1" applyProtection="1">
      <alignment horizontal="right" vertical="top" wrapText="1"/>
      <protection locked="0"/>
    </xf>
    <xf numFmtId="164" fontId="25" fillId="0" borderId="0" xfId="8" applyNumberFormat="1" applyFont="1" applyFill="1" applyBorder="1" applyAlignment="1" applyProtection="1">
      <alignment horizontal="right" vertical="top" wrapText="1"/>
    </xf>
    <xf numFmtId="0" fontId="25" fillId="0" borderId="0" xfId="0" applyFont="1" applyFill="1" applyAlignment="1" applyProtection="1">
      <alignment wrapText="1"/>
      <protection locked="0"/>
    </xf>
    <xf numFmtId="0" fontId="25" fillId="0" borderId="3" xfId="0" applyFont="1" applyFill="1" applyBorder="1" applyAlignment="1" applyProtection="1">
      <alignment wrapText="1"/>
      <protection locked="0"/>
    </xf>
    <xf numFmtId="167" fontId="24" fillId="8" borderId="11" xfId="0" applyNumberFormat="1" applyFont="1" applyFill="1" applyBorder="1" applyAlignment="1" applyProtection="1">
      <alignment wrapText="1"/>
      <protection locked="0"/>
    </xf>
    <xf numFmtId="0" fontId="25" fillId="0" borderId="0" xfId="0" applyFont="1" applyBorder="1" applyAlignment="1" applyProtection="1">
      <alignment horizontal="center" wrapText="1"/>
      <protection locked="0"/>
    </xf>
    <xf numFmtId="164" fontId="25" fillId="0" borderId="0" xfId="9" applyNumberFormat="1" applyFont="1" applyFill="1" applyBorder="1" applyAlignment="1" applyProtection="1">
      <alignment horizontal="right" wrapText="1"/>
    </xf>
    <xf numFmtId="164" fontId="24" fillId="4" borderId="3" xfId="9" applyNumberFormat="1" applyFont="1" applyFill="1" applyBorder="1" applyAlignment="1" applyProtection="1">
      <alignment wrapText="1"/>
      <protection locked="0"/>
    </xf>
    <xf numFmtId="167" fontId="24" fillId="0" borderId="11" xfId="0" applyNumberFormat="1" applyFont="1" applyFill="1" applyBorder="1" applyAlignment="1" applyProtection="1">
      <alignment wrapText="1"/>
      <protection locked="0"/>
    </xf>
    <xf numFmtId="164" fontId="24" fillId="0" borderId="0" xfId="9" applyNumberFormat="1" applyFont="1" applyFill="1" applyBorder="1" applyAlignment="1" applyProtection="1">
      <alignment horizontal="right" wrapText="1"/>
      <protection locked="0"/>
    </xf>
    <xf numFmtId="164" fontId="24" fillId="5" borderId="3" xfId="9" applyNumberFormat="1" applyFont="1" applyFill="1" applyBorder="1" applyAlignment="1" applyProtection="1">
      <alignment wrapText="1"/>
      <protection locked="0"/>
    </xf>
    <xf numFmtId="167" fontId="25" fillId="5" borderId="4" xfId="0" applyNumberFormat="1" applyFont="1" applyFill="1" applyBorder="1" applyAlignment="1" applyProtection="1">
      <alignment wrapText="1"/>
      <protection locked="0"/>
    </xf>
    <xf numFmtId="167" fontId="24" fillId="5" borderId="2" xfId="0" applyNumberFormat="1" applyFont="1" applyFill="1" applyBorder="1" applyAlignment="1" applyProtection="1">
      <alignment wrapText="1"/>
    </xf>
    <xf numFmtId="0" fontId="24" fillId="4" borderId="0" xfId="0" applyFont="1" applyFill="1" applyBorder="1" applyAlignment="1" applyProtection="1">
      <alignment wrapText="1"/>
      <protection locked="0"/>
    </xf>
    <xf numFmtId="164" fontId="25" fillId="0" borderId="0" xfId="9" applyNumberFormat="1" applyFont="1" applyFill="1" applyBorder="1" applyAlignment="1" applyProtection="1">
      <alignment horizontal="right" wrapText="1"/>
      <protection locked="0"/>
    </xf>
    <xf numFmtId="167" fontId="25" fillId="5" borderId="3" xfId="0" applyNumberFormat="1" applyFont="1" applyFill="1" applyBorder="1" applyAlignment="1" applyProtection="1">
      <alignment wrapText="1"/>
      <protection locked="0"/>
    </xf>
    <xf numFmtId="167" fontId="25" fillId="0" borderId="0" xfId="9" applyNumberFormat="1" applyFont="1" applyFill="1" applyBorder="1" applyAlignment="1" applyProtection="1">
      <alignment horizontal="right" wrapText="1"/>
    </xf>
    <xf numFmtId="0" fontId="31" fillId="0" borderId="0" xfId="0" applyFont="1" applyAlignment="1" applyProtection="1">
      <alignment wrapText="1"/>
      <protection locked="0"/>
    </xf>
    <xf numFmtId="1" fontId="29" fillId="0" borderId="0" xfId="0" applyNumberFormat="1" applyFont="1" applyAlignment="1" applyProtection="1">
      <alignment wrapText="1"/>
      <protection locked="0"/>
    </xf>
    <xf numFmtId="167" fontId="24" fillId="2" borderId="11" xfId="0" applyNumberFormat="1" applyFont="1" applyFill="1" applyBorder="1" applyAlignment="1" applyProtection="1">
      <alignment wrapText="1"/>
      <protection locked="0"/>
    </xf>
    <xf numFmtId="0" fontId="24" fillId="0" borderId="0" xfId="0" applyFont="1" applyFill="1" applyAlignment="1" applyProtection="1">
      <alignment horizontal="center" wrapText="1"/>
      <protection locked="0"/>
    </xf>
    <xf numFmtId="0" fontId="24" fillId="0" borderId="12" xfId="0" applyFont="1" applyBorder="1" applyAlignment="1" applyProtection="1">
      <alignment horizontal="left" wrapText="1"/>
      <protection locked="0"/>
    </xf>
    <xf numFmtId="0" fontId="24" fillId="0" borderId="14" xfId="0" applyFont="1" applyFill="1" applyBorder="1" applyAlignment="1" applyProtection="1">
      <alignment horizontal="left" wrapText="1"/>
      <protection locked="0"/>
    </xf>
    <xf numFmtId="4" fontId="24" fillId="0" borderId="12" xfId="0" applyNumberFormat="1" applyFont="1" applyFill="1" applyBorder="1" applyAlignment="1" applyProtection="1">
      <alignment wrapText="1"/>
      <protection locked="0"/>
    </xf>
    <xf numFmtId="167" fontId="24" fillId="0" borderId="14" xfId="0" applyNumberFormat="1" applyFont="1" applyFill="1" applyBorder="1" applyAlignment="1" applyProtection="1">
      <alignment wrapText="1"/>
      <protection locked="0"/>
    </xf>
    <xf numFmtId="167" fontId="24" fillId="0" borderId="15" xfId="0" applyNumberFormat="1" applyFont="1" applyFill="1" applyBorder="1" applyAlignment="1" applyProtection="1">
      <alignment wrapText="1"/>
    </xf>
    <xf numFmtId="0" fontId="29" fillId="0" borderId="0" xfId="0" applyFont="1" applyFill="1" applyAlignment="1" applyProtection="1">
      <alignment wrapText="1"/>
      <protection locked="0"/>
    </xf>
    <xf numFmtId="0" fontId="10" fillId="0" borderId="0" xfId="0" applyFont="1" applyFill="1" applyAlignment="1" applyProtection="1">
      <alignment wrapText="1"/>
      <protection locked="0"/>
    </xf>
    <xf numFmtId="4" fontId="24" fillId="0" borderId="3" xfId="0" applyNumberFormat="1" applyFont="1" applyFill="1" applyBorder="1" applyAlignment="1" applyProtection="1">
      <alignment wrapText="1"/>
      <protection locked="0"/>
    </xf>
    <xf numFmtId="4" fontId="25" fillId="0" borderId="3" xfId="0" applyNumberFormat="1" applyFont="1" applyFill="1" applyBorder="1" applyAlignment="1" applyProtection="1">
      <alignment wrapText="1"/>
      <protection locked="0"/>
    </xf>
    <xf numFmtId="0" fontId="27" fillId="0" borderId="4" xfId="0" applyFont="1" applyFill="1" applyBorder="1" applyAlignment="1" applyProtection="1">
      <alignment horizontal="right" wrapText="1"/>
      <protection locked="0"/>
    </xf>
    <xf numFmtId="4" fontId="27" fillId="0" borderId="3" xfId="0" applyNumberFormat="1" applyFont="1" applyFill="1" applyBorder="1" applyAlignment="1" applyProtection="1">
      <alignment wrapText="1"/>
      <protection locked="0"/>
    </xf>
    <xf numFmtId="167" fontId="28" fillId="0" borderId="4" xfId="0" applyNumberFormat="1" applyFont="1" applyFill="1" applyBorder="1" applyAlignment="1" applyProtection="1">
      <alignment wrapText="1"/>
    </xf>
    <xf numFmtId="167" fontId="27" fillId="0" borderId="2" xfId="0" applyNumberFormat="1" applyFont="1" applyFill="1" applyBorder="1" applyAlignment="1" applyProtection="1">
      <alignment wrapText="1"/>
    </xf>
    <xf numFmtId="4" fontId="25" fillId="0" borderId="12" xfId="0" applyNumberFormat="1" applyFont="1" applyFill="1" applyBorder="1" applyAlignment="1" applyProtection="1">
      <alignment wrapText="1"/>
      <protection locked="0"/>
    </xf>
    <xf numFmtId="167" fontId="25" fillId="0" borderId="14" xfId="0" applyNumberFormat="1" applyFont="1" applyFill="1" applyBorder="1" applyAlignment="1" applyProtection="1">
      <alignment wrapText="1"/>
      <protection locked="0"/>
    </xf>
    <xf numFmtId="0" fontId="25" fillId="0" borderId="0" xfId="0" applyFont="1" applyFill="1" applyAlignment="1" applyProtection="1">
      <alignment horizontal="center" wrapText="1"/>
      <protection locked="0"/>
    </xf>
    <xf numFmtId="0" fontId="25" fillId="2" borderId="5" xfId="0" applyFont="1" applyFill="1" applyBorder="1" applyAlignment="1" applyProtection="1">
      <alignment wrapText="1"/>
      <protection locked="0"/>
    </xf>
    <xf numFmtId="0" fontId="25" fillId="2" borderId="6" xfId="0" applyFont="1" applyFill="1" applyBorder="1" applyAlignment="1" applyProtection="1">
      <alignment wrapText="1"/>
      <protection locked="0"/>
    </xf>
    <xf numFmtId="0" fontId="30" fillId="0" borderId="0" xfId="0" applyFont="1" applyFill="1" applyAlignment="1" applyProtection="1">
      <alignment wrapText="1"/>
      <protection locked="0"/>
    </xf>
    <xf numFmtId="0" fontId="6" fillId="0" borderId="0" xfId="0" applyFont="1" applyFill="1" applyAlignment="1" applyProtection="1">
      <alignment wrapText="1"/>
      <protection locked="0"/>
    </xf>
    <xf numFmtId="0" fontId="37" fillId="0" borderId="0" xfId="7" applyFont="1" applyAlignment="1" applyProtection="1">
      <alignment wrapText="1"/>
    </xf>
    <xf numFmtId="4" fontId="25" fillId="0" borderId="3" xfId="0" applyNumberFormat="1" applyFont="1" applyBorder="1" applyAlignment="1" applyProtection="1">
      <alignment wrapText="1"/>
      <protection locked="0"/>
    </xf>
    <xf numFmtId="167" fontId="25" fillId="0" borderId="4" xfId="0" applyNumberFormat="1" applyFont="1" applyBorder="1" applyAlignment="1" applyProtection="1">
      <alignment wrapText="1"/>
      <protection locked="0"/>
    </xf>
    <xf numFmtId="167" fontId="24" fillId="3" borderId="11" xfId="0" applyNumberFormat="1" applyFont="1" applyFill="1" applyBorder="1" applyAlignment="1" applyProtection="1">
      <alignment wrapText="1"/>
      <protection locked="0"/>
    </xf>
    <xf numFmtId="4" fontId="24" fillId="0" borderId="5" xfId="0" applyNumberFormat="1" applyFont="1" applyFill="1" applyBorder="1" applyAlignment="1" applyProtection="1">
      <alignment wrapText="1"/>
      <protection locked="0"/>
    </xf>
    <xf numFmtId="167" fontId="24" fillId="0" borderId="10" xfId="0" applyNumberFormat="1" applyFont="1" applyFill="1" applyBorder="1" applyAlignment="1" applyProtection="1">
      <alignment wrapText="1"/>
    </xf>
    <xf numFmtId="4" fontId="24" fillId="0" borderId="5" xfId="0" applyNumberFormat="1" applyFont="1" applyFill="1" applyBorder="1" applyAlignment="1" applyProtection="1">
      <alignment wrapText="1"/>
    </xf>
    <xf numFmtId="167" fontId="24" fillId="0" borderId="11" xfId="0" applyNumberFormat="1" applyFont="1" applyFill="1" applyBorder="1" applyAlignment="1" applyProtection="1">
      <alignment wrapText="1"/>
    </xf>
    <xf numFmtId="0" fontId="25" fillId="0" borderId="12" xfId="0" applyFont="1" applyFill="1" applyBorder="1" applyAlignment="1" applyProtection="1">
      <alignment wrapText="1"/>
      <protection locked="0"/>
    </xf>
    <xf numFmtId="167" fontId="24" fillId="0" borderId="14" xfId="0" applyNumberFormat="1" applyFont="1" applyFill="1" applyBorder="1" applyAlignment="1" applyProtection="1">
      <alignment wrapText="1"/>
    </xf>
    <xf numFmtId="164" fontId="24" fillId="0" borderId="3" xfId="9" applyNumberFormat="1" applyFont="1" applyFill="1" applyBorder="1" applyAlignment="1" applyProtection="1">
      <alignment horizontal="center" wrapText="1"/>
    </xf>
    <xf numFmtId="167" fontId="24" fillId="0" borderId="14" xfId="0" applyNumberFormat="1" applyFont="1" applyFill="1" applyBorder="1" applyAlignment="1" applyProtection="1">
      <alignment horizontal="center" wrapText="1"/>
      <protection locked="0"/>
    </xf>
    <xf numFmtId="0" fontId="25" fillId="0" borderId="3" xfId="0" applyFont="1" applyFill="1" applyBorder="1" applyAlignment="1" applyProtection="1">
      <alignment horizontal="left" wrapText="1"/>
      <protection locked="0"/>
    </xf>
    <xf numFmtId="165" fontId="25" fillId="0" borderId="3" xfId="0" applyNumberFormat="1" applyFont="1" applyFill="1" applyBorder="1" applyAlignment="1" applyProtection="1">
      <alignment horizontal="left" wrapText="1"/>
      <protection locked="0"/>
    </xf>
    <xf numFmtId="166" fontId="25" fillId="0" borderId="0" xfId="0" applyNumberFormat="1" applyFont="1" applyFill="1" applyBorder="1" applyAlignment="1" applyProtection="1">
      <alignment wrapText="1"/>
      <protection locked="0"/>
    </xf>
    <xf numFmtId="164" fontId="25" fillId="0" borderId="0" xfId="0" applyNumberFormat="1" applyFont="1" applyFill="1" applyBorder="1" applyAlignment="1" applyProtection="1">
      <alignment wrapText="1"/>
    </xf>
    <xf numFmtId="165" fontId="25" fillId="4" borderId="3" xfId="9" applyNumberFormat="1" applyFont="1" applyFill="1" applyBorder="1" applyAlignment="1" applyProtection="1">
      <alignment horizontal="center" wrapText="1"/>
      <protection locked="0"/>
    </xf>
    <xf numFmtId="165" fontId="25" fillId="0" borderId="3" xfId="9" applyNumberFormat="1" applyFont="1" applyFill="1" applyBorder="1" applyAlignment="1" applyProtection="1">
      <alignment wrapText="1"/>
      <protection locked="0"/>
    </xf>
    <xf numFmtId="167" fontId="24" fillId="0" borderId="4" xfId="0" applyNumberFormat="1" applyFont="1" applyFill="1" applyBorder="1" applyAlignment="1" applyProtection="1">
      <alignment wrapText="1"/>
    </xf>
    <xf numFmtId="165" fontId="25" fillId="0" borderId="3" xfId="9" applyNumberFormat="1" applyFont="1" applyFill="1" applyBorder="1" applyAlignment="1" applyProtection="1">
      <alignment wrapText="1"/>
    </xf>
    <xf numFmtId="0" fontId="24" fillId="2" borderId="5" xfId="0" applyFont="1" applyFill="1" applyBorder="1" applyAlignment="1" applyProtection="1">
      <alignment horizontal="left" wrapText="1"/>
      <protection locked="0"/>
    </xf>
    <xf numFmtId="167" fontId="24" fillId="2" borderId="16" xfId="0" applyNumberFormat="1" applyFont="1" applyFill="1" applyBorder="1" applyAlignment="1" applyProtection="1">
      <alignment wrapText="1"/>
      <protection locked="0"/>
    </xf>
    <xf numFmtId="4" fontId="25" fillId="0" borderId="4" xfId="0" applyNumberFormat="1" applyFont="1" applyFill="1" applyBorder="1" applyAlignment="1" applyProtection="1">
      <alignment wrapText="1"/>
      <protection locked="0"/>
    </xf>
    <xf numFmtId="0" fontId="25" fillId="0" borderId="2" xfId="0" applyFont="1" applyFill="1" applyBorder="1" applyAlignment="1" applyProtection="1">
      <alignment wrapText="1"/>
      <protection locked="0"/>
    </xf>
    <xf numFmtId="0" fontId="25" fillId="2" borderId="5" xfId="0" applyFont="1" applyFill="1" applyBorder="1" applyAlignment="1" applyProtection="1">
      <alignment horizontal="left" wrapText="1"/>
      <protection locked="0"/>
    </xf>
    <xf numFmtId="4" fontId="25" fillId="0" borderId="4" xfId="0" applyNumberFormat="1" applyFont="1" applyBorder="1" applyAlignment="1" applyProtection="1">
      <alignment wrapText="1"/>
      <protection locked="0"/>
    </xf>
    <xf numFmtId="0" fontId="25" fillId="0" borderId="2" xfId="0" applyFont="1" applyBorder="1" applyAlignment="1" applyProtection="1">
      <alignment wrapText="1"/>
      <protection locked="0"/>
    </xf>
    <xf numFmtId="0" fontId="25" fillId="0" borderId="8" xfId="0" applyFont="1" applyBorder="1" applyAlignment="1" applyProtection="1">
      <alignment wrapText="1"/>
      <protection locked="0"/>
    </xf>
    <xf numFmtId="167" fontId="24" fillId="2" borderId="10" xfId="0" applyNumberFormat="1" applyFont="1" applyFill="1" applyBorder="1" applyAlignment="1" applyProtection="1">
      <alignment wrapText="1"/>
      <protection locked="0"/>
    </xf>
    <xf numFmtId="0" fontId="25" fillId="0" borderId="4" xfId="0" applyFont="1" applyBorder="1" applyAlignment="1" applyProtection="1">
      <alignment horizontal="center" wrapText="1"/>
      <protection locked="0"/>
    </xf>
    <xf numFmtId="165" fontId="25" fillId="4" borderId="3" xfId="0" applyNumberFormat="1" applyFont="1" applyFill="1" applyBorder="1" applyAlignment="1" applyProtection="1">
      <alignment horizontal="center" wrapText="1"/>
      <protection locked="0"/>
    </xf>
    <xf numFmtId="165" fontId="25" fillId="4" borderId="3" xfId="0" applyNumberFormat="1" applyFont="1" applyFill="1" applyBorder="1" applyAlignment="1">
      <alignment horizontal="center" wrapText="1"/>
    </xf>
    <xf numFmtId="167" fontId="24" fillId="4" borderId="4" xfId="0" applyNumberFormat="1" applyFont="1" applyFill="1" applyBorder="1" applyAlignment="1" applyProtection="1">
      <alignment wrapText="1"/>
    </xf>
    <xf numFmtId="165" fontId="25" fillId="4" borderId="8" xfId="0" applyNumberFormat="1" applyFont="1" applyFill="1" applyBorder="1" applyAlignment="1">
      <alignment wrapText="1"/>
    </xf>
    <xf numFmtId="0" fontId="25" fillId="2" borderId="13" xfId="0" applyFont="1" applyFill="1" applyBorder="1" applyAlignment="1" applyProtection="1">
      <alignment wrapText="1"/>
      <protection locked="0"/>
    </xf>
    <xf numFmtId="0" fontId="24" fillId="2" borderId="14" xfId="0" applyFont="1" applyFill="1" applyBorder="1" applyAlignment="1">
      <alignment horizontal="right" wrapText="1"/>
    </xf>
    <xf numFmtId="167" fontId="24" fillId="0" borderId="5" xfId="0" applyNumberFormat="1" applyFont="1" applyFill="1" applyBorder="1" applyAlignment="1" applyProtection="1">
      <alignment wrapText="1"/>
      <protection locked="0"/>
    </xf>
    <xf numFmtId="167" fontId="24" fillId="0" borderId="15" xfId="0" applyNumberFormat="1" applyFont="1" applyFill="1" applyBorder="1" applyAlignment="1" applyProtection="1">
      <alignment wrapText="1"/>
      <protection locked="0"/>
    </xf>
    <xf numFmtId="0" fontId="29" fillId="0" borderId="0" xfId="0" applyFont="1" applyFill="1" applyBorder="1" applyAlignment="1" applyProtection="1">
      <alignment wrapText="1"/>
      <protection locked="0"/>
    </xf>
    <xf numFmtId="0" fontId="30" fillId="0" borderId="0" xfId="0" applyFont="1" applyBorder="1" applyAlignment="1" applyProtection="1">
      <alignment wrapText="1"/>
      <protection locked="0"/>
    </xf>
    <xf numFmtId="0" fontId="25" fillId="0" borderId="12" xfId="0" applyFont="1" applyBorder="1" applyAlignment="1" applyProtection="1">
      <alignment horizontal="right" wrapText="1"/>
      <protection locked="0"/>
    </xf>
    <xf numFmtId="167" fontId="25" fillId="0" borderId="14" xfId="0" applyNumberFormat="1" applyFont="1" applyBorder="1" applyAlignment="1" applyProtection="1">
      <alignment horizontal="right" wrapText="1"/>
      <protection locked="0"/>
    </xf>
    <xf numFmtId="167" fontId="24" fillId="0" borderId="15" xfId="0" applyNumberFormat="1" applyFont="1" applyBorder="1" applyAlignment="1" applyProtection="1">
      <alignment wrapText="1"/>
    </xf>
    <xf numFmtId="0" fontId="6" fillId="0" borderId="0" xfId="0" applyFont="1" applyAlignment="1" applyProtection="1">
      <alignment horizontal="center" wrapText="1"/>
      <protection locked="0"/>
    </xf>
    <xf numFmtId="14" fontId="24" fillId="0" borderId="0" xfId="0" applyNumberFormat="1" applyFont="1" applyBorder="1" applyAlignment="1" applyProtection="1">
      <alignment horizontal="left" wrapText="1"/>
      <protection locked="0"/>
    </xf>
    <xf numFmtId="0" fontId="10" fillId="0" borderId="0" xfId="0" applyFont="1" applyBorder="1" applyAlignment="1" applyProtection="1">
      <alignment wrapText="1"/>
      <protection locked="0"/>
    </xf>
    <xf numFmtId="0" fontId="6" fillId="5" borderId="0" xfId="0" applyFont="1" applyFill="1" applyAlignment="1" applyProtection="1">
      <alignment wrapText="1"/>
      <protection locked="0"/>
    </xf>
    <xf numFmtId="0" fontId="10" fillId="0" borderId="0" xfId="0" applyFont="1" applyFill="1" applyBorder="1" applyAlignment="1" applyProtection="1">
      <alignment horizontal="left" wrapText="1"/>
      <protection locked="0"/>
    </xf>
    <xf numFmtId="41" fontId="6" fillId="0" borderId="0" xfId="0" applyNumberFormat="1" applyFont="1" applyFill="1" applyBorder="1" applyAlignment="1" applyProtection="1">
      <alignment wrapText="1"/>
      <protection locked="0"/>
    </xf>
    <xf numFmtId="0" fontId="6" fillId="0" borderId="0" xfId="0" applyFont="1" applyBorder="1" applyAlignment="1" applyProtection="1">
      <alignment wrapText="1"/>
      <protection locked="0"/>
    </xf>
    <xf numFmtId="4" fontId="6" fillId="0" borderId="0" xfId="0" applyNumberFormat="1" applyFont="1" applyBorder="1" applyAlignment="1" applyProtection="1">
      <alignment wrapText="1"/>
      <protection locked="0"/>
    </xf>
    <xf numFmtId="167" fontId="24" fillId="0" borderId="0" xfId="0" applyNumberFormat="1" applyFont="1" applyBorder="1" applyAlignment="1" applyProtection="1">
      <alignment horizontal="left" wrapText="1"/>
      <protection locked="0"/>
    </xf>
    <xf numFmtId="14" fontId="24" fillId="0" borderId="0" xfId="0" applyNumberFormat="1" applyFont="1" applyBorder="1" applyAlignment="1" applyProtection="1">
      <alignment horizontal="center" wrapText="1"/>
    </xf>
    <xf numFmtId="4" fontId="24" fillId="0" borderId="12" xfId="0" applyNumberFormat="1" applyFont="1" applyBorder="1" applyAlignment="1" applyProtection="1">
      <alignment horizontal="center" wrapText="1"/>
      <protection locked="0"/>
    </xf>
    <xf numFmtId="4" fontId="24" fillId="0" borderId="13" xfId="0" applyNumberFormat="1" applyFont="1" applyBorder="1" applyAlignment="1" applyProtection="1">
      <alignment horizontal="center" wrapText="1"/>
      <protection locked="0"/>
    </xf>
    <xf numFmtId="0" fontId="29" fillId="0" borderId="0" xfId="0" applyFont="1" applyAlignment="1" applyProtection="1">
      <alignment horizontal="center" wrapText="1"/>
      <protection locked="0"/>
    </xf>
    <xf numFmtId="2" fontId="25" fillId="0" borderId="3" xfId="0" applyNumberFormat="1" applyFont="1" applyFill="1" applyBorder="1" applyAlignment="1" applyProtection="1">
      <alignment horizontal="left" wrapText="1"/>
      <protection locked="0"/>
    </xf>
    <xf numFmtId="0" fontId="38" fillId="0" borderId="0" xfId="0" applyFont="1" applyAlignment="1" applyProtection="1">
      <alignment wrapText="1"/>
      <protection locked="0"/>
    </xf>
    <xf numFmtId="167" fontId="24" fillId="0" borderId="4" xfId="0" applyNumberFormat="1" applyFont="1" applyFill="1" applyBorder="1" applyAlignment="1" applyProtection="1">
      <alignment wrapText="1"/>
      <protection locked="0"/>
    </xf>
    <xf numFmtId="4" fontId="25" fillId="0" borderId="3" xfId="0" applyNumberFormat="1" applyFont="1" applyBorder="1" applyAlignment="1" applyProtection="1">
      <alignment horizontal="left" wrapText="1"/>
      <protection locked="0"/>
    </xf>
    <xf numFmtId="165" fontId="25" fillId="4" borderId="8" xfId="0" applyNumberFormat="1" applyFont="1" applyFill="1" applyBorder="1" applyAlignment="1" applyProtection="1">
      <alignment wrapText="1"/>
      <protection locked="0"/>
    </xf>
    <xf numFmtId="0" fontId="24" fillId="6" borderId="8" xfId="0" applyFont="1" applyFill="1" applyBorder="1" applyAlignment="1" applyProtection="1">
      <alignment horizontal="left" wrapText="1"/>
      <protection locked="0"/>
    </xf>
    <xf numFmtId="0" fontId="24" fillId="6" borderId="9" xfId="0" applyFont="1" applyFill="1" applyBorder="1" applyAlignment="1" applyProtection="1">
      <alignment horizontal="left" wrapText="1"/>
      <protection locked="0"/>
    </xf>
    <xf numFmtId="0" fontId="25" fillId="6" borderId="6" xfId="0" applyFont="1" applyFill="1" applyBorder="1" applyAlignment="1" applyProtection="1">
      <alignment wrapText="1"/>
      <protection locked="0"/>
    </xf>
    <xf numFmtId="0" fontId="24" fillId="6" borderId="6" xfId="0" applyFont="1" applyFill="1" applyBorder="1" applyAlignment="1" applyProtection="1">
      <alignment horizontal="left" wrapText="1"/>
      <protection locked="0"/>
    </xf>
    <xf numFmtId="167" fontId="24" fillId="6" borderId="5" xfId="0" applyNumberFormat="1" applyFont="1" applyFill="1" applyBorder="1" applyAlignment="1" applyProtection="1">
      <alignment horizontal="right" wrapText="1"/>
      <protection locked="0"/>
    </xf>
    <xf numFmtId="0" fontId="25" fillId="6" borderId="10" xfId="0" applyFont="1" applyFill="1" applyBorder="1" applyAlignment="1" applyProtection="1">
      <alignment horizontal="right" wrapText="1"/>
      <protection locked="0"/>
    </xf>
    <xf numFmtId="167" fontId="24" fillId="6" borderId="11" xfId="0" applyNumberFormat="1" applyFont="1" applyFill="1" applyBorder="1" applyAlignment="1" applyProtection="1">
      <alignment wrapText="1"/>
      <protection locked="0"/>
    </xf>
    <xf numFmtId="0" fontId="25" fillId="5" borderId="0" xfId="0" applyFont="1" applyFill="1" applyAlignment="1" applyProtection="1">
      <alignment wrapText="1"/>
      <protection locked="0"/>
    </xf>
    <xf numFmtId="41" fontId="25" fillId="0" borderId="0" xfId="0" applyNumberFormat="1" applyFont="1" applyFill="1" applyBorder="1" applyAlignment="1" applyProtection="1">
      <alignment wrapText="1"/>
      <protection locked="0"/>
    </xf>
    <xf numFmtId="4" fontId="25" fillId="0" borderId="0" xfId="0" applyNumberFormat="1" applyFont="1" applyBorder="1" applyAlignment="1" applyProtection="1">
      <alignment wrapText="1"/>
      <protection locked="0"/>
    </xf>
    <xf numFmtId="166" fontId="12" fillId="0" borderId="0" xfId="0" applyNumberFormat="1" applyFont="1" applyFill="1" applyBorder="1" applyAlignment="1" applyProtection="1">
      <alignment wrapText="1"/>
      <protection locked="0"/>
    </xf>
    <xf numFmtId="164" fontId="12" fillId="0" borderId="0" xfId="0" applyNumberFormat="1" applyFont="1" applyFill="1" applyBorder="1" applyAlignment="1" applyProtection="1">
      <alignment wrapText="1"/>
    </xf>
    <xf numFmtId="0" fontId="26" fillId="0" borderId="4" xfId="0" applyFont="1" applyFill="1" applyBorder="1" applyAlignment="1" applyProtection="1">
      <alignment horizontal="right" wrapText="1"/>
      <protection locked="0"/>
    </xf>
    <xf numFmtId="0" fontId="25" fillId="2" borderId="9" xfId="0" applyFont="1" applyFill="1" applyBorder="1" applyAlignment="1" applyProtection="1">
      <alignment horizontal="left" wrapText="1"/>
      <protection locked="0"/>
    </xf>
    <xf numFmtId="0" fontId="12" fillId="6" borderId="6" xfId="0" applyFont="1" applyFill="1" applyBorder="1" applyAlignment="1" applyProtection="1">
      <alignment wrapText="1"/>
      <protection locked="0"/>
    </xf>
    <xf numFmtId="0" fontId="12" fillId="6" borderId="10" xfId="0" applyFont="1" applyFill="1" applyBorder="1" applyAlignment="1" applyProtection="1">
      <alignment horizontal="right" wrapText="1"/>
      <protection locked="0"/>
    </xf>
    <xf numFmtId="0" fontId="33" fillId="0" borderId="0" xfId="0" applyFont="1" applyFill="1" applyBorder="1" applyAlignment="1" applyProtection="1">
      <alignment horizontal="left" wrapText="1"/>
      <protection locked="0"/>
    </xf>
    <xf numFmtId="41" fontId="34" fillId="0" borderId="0" xfId="0" applyNumberFormat="1" applyFont="1" applyFill="1" applyBorder="1" applyAlignment="1" applyProtection="1">
      <alignment wrapText="1"/>
      <protection locked="0"/>
    </xf>
    <xf numFmtId="0" fontId="35" fillId="0" borderId="0" xfId="0" applyFont="1" applyBorder="1" applyAlignment="1" applyProtection="1">
      <alignment wrapText="1"/>
      <protection locked="0"/>
    </xf>
    <xf numFmtId="0" fontId="34" fillId="0" borderId="0" xfId="0" applyFont="1" applyBorder="1" applyAlignment="1" applyProtection="1">
      <alignment wrapText="1"/>
      <protection locked="0"/>
    </xf>
    <xf numFmtId="0" fontId="24" fillId="0" borderId="0" xfId="0" applyFont="1" applyAlignment="1" applyProtection="1">
      <alignment horizontal="center" vertical="center" wrapText="1"/>
      <protection locked="0"/>
    </xf>
    <xf numFmtId="4" fontId="24" fillId="0" borderId="12" xfId="0" applyNumberFormat="1" applyFont="1" applyBorder="1" applyAlignment="1" applyProtection="1">
      <alignment vertical="center" wrapText="1"/>
      <protection locked="0"/>
    </xf>
    <xf numFmtId="4" fontId="24" fillId="0" borderId="13" xfId="0" applyNumberFormat="1" applyFont="1" applyBorder="1" applyAlignment="1" applyProtection="1">
      <alignment vertical="center" wrapText="1"/>
      <protection locked="0"/>
    </xf>
    <xf numFmtId="0" fontId="24" fillId="0" borderId="14" xfId="0" applyFont="1" applyBorder="1" applyAlignment="1" applyProtection="1">
      <alignment vertical="center" wrapText="1"/>
      <protection locked="0"/>
    </xf>
    <xf numFmtId="0" fontId="24" fillId="0" borderId="0" xfId="0" applyFont="1" applyAlignment="1" applyProtection="1">
      <alignment vertical="center" wrapText="1"/>
      <protection locked="0"/>
    </xf>
    <xf numFmtId="0" fontId="24" fillId="0" borderId="2" xfId="0" applyFont="1" applyBorder="1" applyAlignment="1" applyProtection="1">
      <alignment wrapText="1"/>
      <protection locked="0"/>
    </xf>
    <xf numFmtId="165" fontId="25" fillId="7" borderId="3" xfId="0" applyNumberFormat="1" applyFont="1" applyFill="1" applyBorder="1" applyAlignment="1" applyProtection="1">
      <alignment wrapText="1"/>
      <protection locked="0"/>
    </xf>
    <xf numFmtId="167" fontId="25" fillId="7" borderId="4" xfId="0" applyNumberFormat="1" applyFont="1" applyFill="1" applyBorder="1" applyAlignment="1" applyProtection="1">
      <alignment wrapText="1"/>
      <protection locked="0"/>
    </xf>
    <xf numFmtId="167" fontId="24" fillId="7" borderId="2" xfId="0" applyNumberFormat="1" applyFont="1" applyFill="1" applyBorder="1" applyAlignment="1" applyProtection="1">
      <alignment wrapText="1"/>
    </xf>
    <xf numFmtId="165" fontId="25" fillId="15" borderId="3" xfId="0" applyNumberFormat="1" applyFont="1" applyFill="1" applyBorder="1" applyAlignment="1" applyProtection="1">
      <alignment wrapText="1"/>
      <protection locked="0"/>
    </xf>
    <xf numFmtId="167" fontId="25" fillId="15" borderId="4" xfId="0" applyNumberFormat="1" applyFont="1" applyFill="1" applyBorder="1" applyAlignment="1" applyProtection="1">
      <alignment wrapText="1"/>
      <protection locked="0"/>
    </xf>
    <xf numFmtId="167" fontId="24" fillId="15" borderId="2" xfId="0" applyNumberFormat="1" applyFont="1" applyFill="1" applyBorder="1" applyAlignment="1" applyProtection="1">
      <alignment wrapText="1"/>
    </xf>
    <xf numFmtId="165" fontId="25" fillId="19" borderId="3" xfId="0" applyNumberFormat="1" applyFont="1" applyFill="1" applyBorder="1" applyAlignment="1" applyProtection="1">
      <alignment wrapText="1"/>
      <protection locked="0"/>
    </xf>
    <xf numFmtId="167" fontId="25" fillId="19" borderId="4" xfId="0" applyNumberFormat="1" applyFont="1" applyFill="1" applyBorder="1" applyAlignment="1" applyProtection="1">
      <alignment wrapText="1"/>
      <protection locked="0"/>
    </xf>
    <xf numFmtId="167" fontId="24" fillId="19" borderId="2" xfId="0" applyNumberFormat="1" applyFont="1" applyFill="1" applyBorder="1" applyAlignment="1" applyProtection="1">
      <alignment wrapText="1"/>
    </xf>
    <xf numFmtId="165" fontId="25" fillId="20" borderId="3" xfId="0" applyNumberFormat="1" applyFont="1" applyFill="1" applyBorder="1" applyAlignment="1" applyProtection="1">
      <alignment wrapText="1"/>
      <protection locked="0"/>
    </xf>
    <xf numFmtId="167" fontId="25" fillId="20" borderId="4" xfId="0" applyNumberFormat="1" applyFont="1" applyFill="1" applyBorder="1" applyAlignment="1" applyProtection="1">
      <alignment wrapText="1"/>
      <protection locked="0"/>
    </xf>
    <xf numFmtId="167" fontId="24" fillId="20" borderId="2" xfId="0" applyNumberFormat="1" applyFont="1" applyFill="1" applyBorder="1" applyAlignment="1" applyProtection="1">
      <alignment wrapText="1"/>
    </xf>
    <xf numFmtId="165" fontId="25" fillId="21" borderId="3" xfId="0" applyNumberFormat="1" applyFont="1" applyFill="1" applyBorder="1" applyAlignment="1" applyProtection="1">
      <alignment wrapText="1"/>
      <protection locked="0"/>
    </xf>
    <xf numFmtId="167" fontId="25" fillId="21" borderId="4" xfId="0" applyNumberFormat="1" applyFont="1" applyFill="1" applyBorder="1" applyAlignment="1" applyProtection="1">
      <alignment wrapText="1"/>
      <protection locked="0"/>
    </xf>
    <xf numFmtId="167" fontId="24" fillId="21" borderId="2" xfId="0" applyNumberFormat="1" applyFont="1" applyFill="1" applyBorder="1" applyAlignment="1" applyProtection="1">
      <alignment wrapText="1"/>
    </xf>
    <xf numFmtId="165" fontId="25" fillId="18" borderId="3" xfId="0" applyNumberFormat="1" applyFont="1" applyFill="1" applyBorder="1" applyAlignment="1" applyProtection="1">
      <alignment wrapText="1"/>
      <protection locked="0"/>
    </xf>
    <xf numFmtId="167" fontId="25" fillId="18" borderId="4" xfId="0" applyNumberFormat="1" applyFont="1" applyFill="1" applyBorder="1" applyAlignment="1" applyProtection="1">
      <alignment wrapText="1"/>
      <protection locked="0"/>
    </xf>
    <xf numFmtId="167" fontId="24" fillId="18" borderId="2" xfId="0" applyNumberFormat="1" applyFont="1" applyFill="1" applyBorder="1" applyAlignment="1" applyProtection="1">
      <alignment wrapText="1"/>
    </xf>
    <xf numFmtId="165" fontId="25" fillId="22" borderId="3" xfId="0" applyNumberFormat="1" applyFont="1" applyFill="1" applyBorder="1" applyAlignment="1" applyProtection="1">
      <alignment wrapText="1"/>
      <protection locked="0"/>
    </xf>
    <xf numFmtId="167" fontId="25" fillId="22" borderId="4" xfId="0" applyNumberFormat="1" applyFont="1" applyFill="1" applyBorder="1" applyAlignment="1" applyProtection="1">
      <alignment wrapText="1"/>
      <protection locked="0"/>
    </xf>
    <xf numFmtId="167" fontId="24" fillId="22" borderId="2" xfId="0" applyNumberFormat="1" applyFont="1" applyFill="1" applyBorder="1" applyAlignment="1" applyProtection="1">
      <alignment wrapText="1"/>
    </xf>
    <xf numFmtId="165" fontId="25" fillId="23" borderId="3" xfId="0" applyNumberFormat="1" applyFont="1" applyFill="1" applyBorder="1" applyAlignment="1" applyProtection="1">
      <alignment wrapText="1"/>
      <protection locked="0"/>
    </xf>
    <xf numFmtId="167" fontId="25" fillId="23" borderId="4" xfId="0" applyNumberFormat="1" applyFont="1" applyFill="1" applyBorder="1" applyAlignment="1" applyProtection="1">
      <alignment wrapText="1"/>
      <protection locked="0"/>
    </xf>
    <xf numFmtId="167" fontId="24" fillId="23" borderId="2" xfId="0" applyNumberFormat="1" applyFont="1" applyFill="1" applyBorder="1" applyAlignment="1" applyProtection="1">
      <alignment wrapText="1"/>
    </xf>
    <xf numFmtId="165" fontId="25" fillId="14" borderId="3" xfId="0" applyNumberFormat="1" applyFont="1" applyFill="1" applyBorder="1" applyAlignment="1" applyProtection="1">
      <alignment wrapText="1"/>
      <protection locked="0"/>
    </xf>
    <xf numFmtId="167" fontId="25" fillId="14" borderId="4" xfId="0" applyNumberFormat="1" applyFont="1" applyFill="1" applyBorder="1" applyAlignment="1" applyProtection="1">
      <alignment wrapText="1"/>
      <protection locked="0"/>
    </xf>
    <xf numFmtId="167" fontId="24" fillId="14" borderId="2" xfId="0" applyNumberFormat="1" applyFont="1" applyFill="1" applyBorder="1" applyAlignment="1" applyProtection="1">
      <alignment wrapText="1"/>
    </xf>
    <xf numFmtId="165" fontId="25" fillId="24" borderId="3" xfId="0" applyNumberFormat="1" applyFont="1" applyFill="1" applyBorder="1" applyAlignment="1" applyProtection="1">
      <alignment wrapText="1"/>
      <protection locked="0"/>
    </xf>
    <xf numFmtId="167" fontId="25" fillId="24" borderId="4" xfId="0" applyNumberFormat="1" applyFont="1" applyFill="1" applyBorder="1" applyAlignment="1" applyProtection="1">
      <alignment wrapText="1"/>
      <protection locked="0"/>
    </xf>
    <xf numFmtId="167" fontId="24" fillId="24" borderId="3" xfId="0" applyNumberFormat="1" applyFont="1" applyFill="1" applyBorder="1" applyAlignment="1" applyProtection="1">
      <alignment wrapText="1"/>
    </xf>
    <xf numFmtId="167" fontId="25" fillId="16" borderId="15" xfId="0" applyNumberFormat="1" applyFont="1" applyFill="1" applyBorder="1" applyAlignment="1">
      <alignment wrapText="1"/>
    </xf>
    <xf numFmtId="167" fontId="24" fillId="16" borderId="15" xfId="0" applyNumberFormat="1" applyFont="1" applyFill="1" applyBorder="1" applyAlignment="1">
      <alignment wrapText="1"/>
    </xf>
    <xf numFmtId="167" fontId="25" fillId="16" borderId="2" xfId="0" applyNumberFormat="1" applyFont="1" applyFill="1" applyBorder="1" applyAlignment="1">
      <alignment wrapText="1"/>
    </xf>
    <xf numFmtId="167" fontId="24" fillId="16" borderId="2" xfId="0" applyNumberFormat="1" applyFont="1" applyFill="1" applyBorder="1" applyAlignment="1">
      <alignment wrapText="1"/>
    </xf>
    <xf numFmtId="167" fontId="25" fillId="0" borderId="5" xfId="0" applyNumberFormat="1" applyFont="1" applyFill="1" applyBorder="1" applyAlignment="1" applyProtection="1">
      <alignment wrapText="1"/>
      <protection locked="0"/>
    </xf>
    <xf numFmtId="167" fontId="24" fillId="0" borderId="11" xfId="0" applyNumberFormat="1" applyFont="1" applyFill="1" applyBorder="1" applyAlignment="1">
      <alignment wrapText="1"/>
    </xf>
    <xf numFmtId="167" fontId="24" fillId="0" borderId="11" xfId="0" applyNumberFormat="1" applyFont="1" applyBorder="1" applyAlignment="1">
      <alignment wrapText="1"/>
    </xf>
    <xf numFmtId="167" fontId="25" fillId="0" borderId="2" xfId="0" applyNumberFormat="1" applyFont="1" applyFill="1" applyBorder="1" applyAlignment="1">
      <alignment wrapText="1"/>
    </xf>
    <xf numFmtId="167" fontId="24" fillId="24" borderId="2" xfId="0" applyNumberFormat="1" applyFont="1" applyFill="1" applyBorder="1" applyAlignment="1" applyProtection="1">
      <alignment wrapText="1"/>
    </xf>
    <xf numFmtId="167" fontId="24" fillId="16" borderId="2" xfId="0" applyNumberFormat="1" applyFont="1" applyFill="1" applyBorder="1" applyAlignment="1" applyProtection="1">
      <alignment wrapText="1"/>
      <protection locked="0"/>
    </xf>
    <xf numFmtId="0" fontId="24" fillId="0" borderId="2" xfId="0" applyFont="1" applyBorder="1" applyAlignment="1">
      <alignment wrapText="1"/>
    </xf>
    <xf numFmtId="0" fontId="25" fillId="0" borderId="3" xfId="0" applyFont="1" applyBorder="1" applyAlignment="1" applyProtection="1">
      <alignment horizontal="right" wrapText="1"/>
      <protection locked="0"/>
    </xf>
    <xf numFmtId="164" fontId="24" fillId="15" borderId="3" xfId="9" applyNumberFormat="1" applyFont="1" applyFill="1" applyBorder="1" applyAlignment="1" applyProtection="1">
      <alignment wrapText="1"/>
      <protection locked="0"/>
    </xf>
    <xf numFmtId="164" fontId="24" fillId="19" borderId="3" xfId="9" applyNumberFormat="1" applyFont="1" applyFill="1" applyBorder="1" applyAlignment="1" applyProtection="1">
      <alignment wrapText="1"/>
      <protection locked="0"/>
    </xf>
    <xf numFmtId="164" fontId="24" fillId="20" borderId="3" xfId="9" applyNumberFormat="1" applyFont="1" applyFill="1" applyBorder="1" applyAlignment="1" applyProtection="1">
      <alignment wrapText="1"/>
      <protection locked="0"/>
    </xf>
    <xf numFmtId="164" fontId="24" fillId="21" borderId="3" xfId="9" applyNumberFormat="1" applyFont="1" applyFill="1" applyBorder="1" applyAlignment="1" applyProtection="1">
      <alignment wrapText="1"/>
      <protection locked="0"/>
    </xf>
    <xf numFmtId="164" fontId="24" fillId="18" borderId="3" xfId="9" applyNumberFormat="1" applyFont="1" applyFill="1" applyBorder="1" applyAlignment="1" applyProtection="1">
      <alignment wrapText="1"/>
      <protection locked="0"/>
    </xf>
    <xf numFmtId="164" fontId="24" fillId="22" borderId="3" xfId="9" applyNumberFormat="1" applyFont="1" applyFill="1" applyBorder="1" applyAlignment="1" applyProtection="1">
      <alignment wrapText="1"/>
      <protection locked="0"/>
    </xf>
    <xf numFmtId="164" fontId="24" fillId="23" borderId="3" xfId="9" applyNumberFormat="1" applyFont="1" applyFill="1" applyBorder="1" applyAlignment="1" applyProtection="1">
      <alignment wrapText="1"/>
      <protection locked="0"/>
    </xf>
    <xf numFmtId="164" fontId="24" fillId="14" borderId="3" xfId="9" applyNumberFormat="1" applyFont="1" applyFill="1" applyBorder="1" applyAlignment="1" applyProtection="1">
      <alignment wrapText="1"/>
      <protection locked="0"/>
    </xf>
    <xf numFmtId="164" fontId="24" fillId="24" borderId="3" xfId="9" applyNumberFormat="1" applyFont="1" applyFill="1" applyBorder="1" applyAlignment="1" applyProtection="1">
      <alignment wrapText="1"/>
      <protection locked="0"/>
    </xf>
    <xf numFmtId="167" fontId="25" fillId="16" borderId="2" xfId="0" applyNumberFormat="1" applyFont="1" applyFill="1" applyBorder="1" applyAlignment="1" applyProtection="1">
      <alignment wrapText="1"/>
      <protection locked="0"/>
    </xf>
    <xf numFmtId="167" fontId="24" fillId="0" borderId="11" xfId="0" applyNumberFormat="1" applyFont="1" applyBorder="1" applyAlignment="1" applyProtection="1">
      <alignment wrapText="1"/>
      <protection locked="0"/>
    </xf>
    <xf numFmtId="167" fontId="25" fillId="0" borderId="2" xfId="0" applyNumberFormat="1" applyFont="1" applyFill="1" applyBorder="1" applyAlignment="1" applyProtection="1">
      <alignment wrapText="1"/>
      <protection locked="0"/>
    </xf>
    <xf numFmtId="167" fontId="24" fillId="0" borderId="2" xfId="0" applyNumberFormat="1" applyFont="1" applyBorder="1" applyAlignment="1" applyProtection="1">
      <alignment wrapText="1"/>
      <protection locked="0"/>
    </xf>
    <xf numFmtId="0" fontId="24" fillId="15" borderId="0" xfId="0" applyFont="1" applyFill="1" applyBorder="1" applyAlignment="1" applyProtection="1">
      <alignment wrapText="1"/>
      <protection locked="0"/>
    </xf>
    <xf numFmtId="0" fontId="24" fillId="19" borderId="0" xfId="0" applyFont="1" applyFill="1" applyBorder="1" applyAlignment="1" applyProtection="1">
      <alignment wrapText="1"/>
      <protection locked="0"/>
    </xf>
    <xf numFmtId="0" fontId="24" fillId="20" borderId="0" xfId="0" applyFont="1" applyFill="1" applyBorder="1" applyAlignment="1" applyProtection="1">
      <alignment wrapText="1"/>
      <protection locked="0"/>
    </xf>
    <xf numFmtId="0" fontId="24" fillId="21" borderId="0" xfId="0" applyFont="1" applyFill="1" applyBorder="1" applyAlignment="1" applyProtection="1">
      <alignment wrapText="1"/>
      <protection locked="0"/>
    </xf>
    <xf numFmtId="0" fontId="24" fillId="18" borderId="0" xfId="0" applyFont="1" applyFill="1" applyBorder="1" applyAlignment="1" applyProtection="1">
      <alignment wrapText="1"/>
      <protection locked="0"/>
    </xf>
    <xf numFmtId="0" fontId="24" fillId="22" borderId="0" xfId="0" applyFont="1" applyFill="1" applyBorder="1" applyAlignment="1" applyProtection="1">
      <alignment wrapText="1"/>
      <protection locked="0"/>
    </xf>
    <xf numFmtId="0" fontId="24" fillId="23" borderId="0" xfId="0" applyFont="1" applyFill="1" applyBorder="1" applyAlignment="1" applyProtection="1">
      <alignment wrapText="1"/>
      <protection locked="0"/>
    </xf>
    <xf numFmtId="0" fontId="24" fillId="14" borderId="0" xfId="0" applyFont="1" applyFill="1" applyBorder="1" applyAlignment="1" applyProtection="1">
      <alignment wrapText="1"/>
      <protection locked="0"/>
    </xf>
    <xf numFmtId="0" fontId="24" fillId="24" borderId="0" xfId="0" applyFont="1" applyFill="1" applyBorder="1" applyAlignment="1" applyProtection="1">
      <alignment wrapText="1"/>
      <protection locked="0"/>
    </xf>
    <xf numFmtId="165" fontId="25" fillId="15" borderId="3" xfId="9" applyNumberFormat="1" applyFont="1" applyFill="1" applyBorder="1" applyAlignment="1" applyProtection="1">
      <alignment horizontal="center" wrapText="1"/>
      <protection locked="0"/>
    </xf>
    <xf numFmtId="165" fontId="25" fillId="19" borderId="3" xfId="9" applyNumberFormat="1" applyFont="1" applyFill="1" applyBorder="1" applyAlignment="1" applyProtection="1">
      <alignment horizontal="center" wrapText="1"/>
      <protection locked="0"/>
    </xf>
    <xf numFmtId="165" fontId="25" fillId="20" borderId="3" xfId="9" applyNumberFormat="1" applyFont="1" applyFill="1" applyBorder="1" applyAlignment="1" applyProtection="1">
      <alignment horizontal="center" wrapText="1"/>
      <protection locked="0"/>
    </xf>
    <xf numFmtId="165" fontId="25" fillId="21" borderId="3" xfId="9" applyNumberFormat="1" applyFont="1" applyFill="1" applyBorder="1" applyAlignment="1" applyProtection="1">
      <alignment horizontal="center" wrapText="1"/>
      <protection locked="0"/>
    </xf>
    <xf numFmtId="165" fontId="25" fillId="18" borderId="3" xfId="9" applyNumberFormat="1" applyFont="1" applyFill="1" applyBorder="1" applyAlignment="1" applyProtection="1">
      <alignment horizontal="center" wrapText="1"/>
      <protection locked="0"/>
    </xf>
    <xf numFmtId="165" fontId="25" fillId="22" borderId="3" xfId="9" applyNumberFormat="1" applyFont="1" applyFill="1" applyBorder="1" applyAlignment="1" applyProtection="1">
      <alignment horizontal="center" wrapText="1"/>
      <protection locked="0"/>
    </xf>
    <xf numFmtId="165" fontId="25" fillId="23" borderId="3" xfId="9" applyNumberFormat="1" applyFont="1" applyFill="1" applyBorder="1" applyAlignment="1" applyProtection="1">
      <alignment horizontal="center" wrapText="1"/>
      <protection locked="0"/>
    </xf>
    <xf numFmtId="165" fontId="25" fillId="14" borderId="3" xfId="9" applyNumberFormat="1" applyFont="1" applyFill="1" applyBorder="1" applyAlignment="1" applyProtection="1">
      <alignment horizontal="center" wrapText="1"/>
      <protection locked="0"/>
    </xf>
    <xf numFmtId="165" fontId="25" fillId="24" borderId="3" xfId="9" applyNumberFormat="1" applyFont="1" applyFill="1" applyBorder="1" applyAlignment="1" applyProtection="1">
      <alignment horizontal="center" wrapText="1"/>
      <protection locked="0"/>
    </xf>
    <xf numFmtId="0" fontId="24" fillId="0" borderId="2" xfId="0" applyFont="1" applyFill="1" applyBorder="1" applyAlignment="1" applyProtection="1">
      <alignment wrapText="1"/>
      <protection locked="0"/>
    </xf>
    <xf numFmtId="167" fontId="24" fillId="25" borderId="2" xfId="0" applyNumberFormat="1" applyFont="1" applyFill="1" applyBorder="1" applyAlignment="1" applyProtection="1">
      <alignment wrapText="1"/>
    </xf>
    <xf numFmtId="167" fontId="24" fillId="26" borderId="2" xfId="0" applyNumberFormat="1" applyFont="1" applyFill="1" applyBorder="1" applyAlignment="1" applyProtection="1">
      <alignment wrapText="1"/>
    </xf>
    <xf numFmtId="167" fontId="24" fillId="27" borderId="2" xfId="0" applyNumberFormat="1" applyFont="1" applyFill="1" applyBorder="1" applyAlignment="1" applyProtection="1">
      <alignment wrapText="1"/>
    </xf>
    <xf numFmtId="167" fontId="24" fillId="28" borderId="2" xfId="0" applyNumberFormat="1" applyFont="1" applyFill="1" applyBorder="1" applyAlignment="1" applyProtection="1">
      <alignment wrapText="1"/>
    </xf>
    <xf numFmtId="167" fontId="24" fillId="29" borderId="2" xfId="0" applyNumberFormat="1" applyFont="1" applyFill="1" applyBorder="1" applyAlignment="1" applyProtection="1">
      <alignment wrapText="1"/>
    </xf>
    <xf numFmtId="167" fontId="24" fillId="30" borderId="2" xfId="0" applyNumberFormat="1" applyFont="1" applyFill="1" applyBorder="1" applyAlignment="1" applyProtection="1">
      <alignment wrapText="1"/>
    </xf>
    <xf numFmtId="167" fontId="24" fillId="31" borderId="2" xfId="0" applyNumberFormat="1" applyFont="1" applyFill="1" applyBorder="1" applyAlignment="1" applyProtection="1">
      <alignment wrapText="1"/>
    </xf>
    <xf numFmtId="167" fontId="24" fillId="32" borderId="2" xfId="0" applyNumberFormat="1" applyFont="1" applyFill="1" applyBorder="1" applyAlignment="1" applyProtection="1">
      <alignment wrapText="1"/>
    </xf>
    <xf numFmtId="167" fontId="24" fillId="33" borderId="2" xfId="0" applyNumberFormat="1" applyFont="1" applyFill="1" applyBorder="1" applyAlignment="1" applyProtection="1">
      <alignment wrapText="1"/>
    </xf>
    <xf numFmtId="0" fontId="28" fillId="0" borderId="0" xfId="0" applyFont="1" applyFill="1" applyBorder="1" applyAlignment="1" applyProtection="1">
      <alignment wrapText="1"/>
      <protection locked="0"/>
    </xf>
    <xf numFmtId="167" fontId="25" fillId="0" borderId="2" xfId="0" applyNumberFormat="1" applyFont="1" applyBorder="1" applyAlignment="1" applyProtection="1">
      <alignment wrapText="1"/>
      <protection locked="0"/>
    </xf>
    <xf numFmtId="167" fontId="24" fillId="11" borderId="2" xfId="0" applyNumberFormat="1" applyFont="1" applyFill="1" applyBorder="1" applyAlignment="1" applyProtection="1">
      <alignment wrapText="1"/>
    </xf>
    <xf numFmtId="167" fontId="25" fillId="34" borderId="2" xfId="0" applyNumberFormat="1" applyFont="1" applyFill="1" applyBorder="1" applyAlignment="1" applyProtection="1">
      <alignment wrapText="1"/>
      <protection locked="0"/>
    </xf>
    <xf numFmtId="167" fontId="24" fillId="17" borderId="11" xfId="0" applyNumberFormat="1" applyFont="1" applyFill="1" applyBorder="1" applyAlignment="1" applyProtection="1">
      <alignment wrapText="1"/>
      <protection locked="0"/>
    </xf>
    <xf numFmtId="0" fontId="25" fillId="0" borderId="2" xfId="0" applyFont="1" applyBorder="1" applyAlignment="1">
      <alignment wrapText="1"/>
    </xf>
    <xf numFmtId="167" fontId="24" fillId="0" borderId="2" xfId="0" applyNumberFormat="1" applyFont="1" applyBorder="1" applyAlignment="1">
      <alignment wrapText="1"/>
    </xf>
    <xf numFmtId="167" fontId="24" fillId="0" borderId="2" xfId="0" applyNumberFormat="1" applyFont="1" applyFill="1" applyBorder="1" applyAlignment="1">
      <alignment wrapText="1"/>
    </xf>
    <xf numFmtId="167" fontId="24" fillId="2" borderId="11" xfId="0" applyNumberFormat="1" applyFont="1" applyFill="1" applyBorder="1" applyAlignment="1">
      <alignment wrapText="1"/>
    </xf>
    <xf numFmtId="167" fontId="25" fillId="0" borderId="2" xfId="0" applyNumberFormat="1" applyFont="1" applyBorder="1" applyAlignment="1">
      <alignment wrapText="1"/>
    </xf>
    <xf numFmtId="167" fontId="24" fillId="5" borderId="2" xfId="0" applyNumberFormat="1" applyFont="1" applyFill="1" applyBorder="1" applyAlignment="1">
      <alignment wrapText="1"/>
    </xf>
    <xf numFmtId="167" fontId="24" fillId="35" borderId="11" xfId="0" applyNumberFormat="1" applyFont="1" applyFill="1" applyBorder="1" applyAlignment="1">
      <alignment wrapText="1"/>
    </xf>
    <xf numFmtId="167" fontId="24" fillId="3" borderId="11" xfId="0" applyNumberFormat="1" applyFont="1" applyFill="1" applyBorder="1" applyAlignment="1">
      <alignment wrapText="1"/>
    </xf>
    <xf numFmtId="167" fontId="24" fillId="5" borderId="11" xfId="0" applyNumberFormat="1" applyFont="1" applyFill="1" applyBorder="1" applyAlignment="1">
      <alignment wrapText="1"/>
    </xf>
    <xf numFmtId="167" fontId="24" fillId="9" borderId="11" xfId="0" applyNumberFormat="1" applyFont="1" applyFill="1" applyBorder="1" applyAlignment="1" applyProtection="1">
      <alignment wrapText="1"/>
      <protection locked="0"/>
    </xf>
    <xf numFmtId="0" fontId="25" fillId="5" borderId="0" xfId="0" applyFont="1" applyFill="1" applyAlignment="1" applyProtection="1">
      <alignment horizontal="center" wrapText="1"/>
      <protection locked="0"/>
    </xf>
    <xf numFmtId="0" fontId="24" fillId="5" borderId="3" xfId="0" applyFont="1" applyFill="1" applyBorder="1" applyAlignment="1" applyProtection="1">
      <alignment horizontal="left" wrapText="1"/>
      <protection locked="0"/>
    </xf>
    <xf numFmtId="0" fontId="25" fillId="5" borderId="0" xfId="0" applyFont="1" applyFill="1" applyBorder="1" applyAlignment="1">
      <alignment wrapText="1"/>
    </xf>
    <xf numFmtId="0" fontId="24" fillId="5" borderId="0" xfId="0" applyFont="1" applyFill="1" applyBorder="1" applyAlignment="1" applyProtection="1">
      <alignment horizontal="right" wrapText="1"/>
      <protection locked="0"/>
    </xf>
    <xf numFmtId="0" fontId="25" fillId="5" borderId="0" xfId="0" applyFont="1" applyFill="1" applyBorder="1" applyAlignment="1" applyProtection="1">
      <alignment horizontal="right" wrapText="1"/>
      <protection locked="0"/>
    </xf>
    <xf numFmtId="167" fontId="24" fillId="5" borderId="3" xfId="0" applyNumberFormat="1" applyFont="1" applyFill="1" applyBorder="1" applyAlignment="1" applyProtection="1">
      <alignment horizontal="right" wrapText="1"/>
      <protection locked="0"/>
    </xf>
    <xf numFmtId="0" fontId="25" fillId="5" borderId="4" xfId="0" applyFont="1" applyFill="1" applyBorder="1" applyAlignment="1" applyProtection="1">
      <alignment horizontal="right" wrapText="1"/>
      <protection locked="0"/>
    </xf>
    <xf numFmtId="167" fontId="24" fillId="5" borderId="2" xfId="0" applyNumberFormat="1" applyFont="1" applyFill="1" applyBorder="1" applyAlignment="1" applyProtection="1">
      <alignment wrapText="1"/>
      <protection locked="0"/>
    </xf>
    <xf numFmtId="167" fontId="24" fillId="3" borderId="11" xfId="0" applyNumberFormat="1" applyFont="1" applyFill="1" applyBorder="1" applyAlignment="1" applyProtection="1">
      <alignment horizontal="right" wrapText="1"/>
      <protection locked="0"/>
    </xf>
    <xf numFmtId="167" fontId="24" fillId="9" borderId="5" xfId="0" applyNumberFormat="1" applyFont="1" applyFill="1" applyBorder="1" applyAlignment="1" applyProtection="1">
      <alignment horizontal="right" wrapText="1"/>
      <protection locked="0"/>
    </xf>
    <xf numFmtId="0" fontId="25" fillId="9" borderId="10" xfId="0" applyFont="1" applyFill="1" applyBorder="1" applyAlignment="1" applyProtection="1">
      <alignment horizontal="right" wrapText="1"/>
      <protection locked="0"/>
    </xf>
    <xf numFmtId="167" fontId="24" fillId="39" borderId="3" xfId="0" applyNumberFormat="1" applyFont="1" applyFill="1" applyBorder="1" applyAlignment="1" applyProtection="1">
      <alignment horizontal="right" wrapText="1"/>
      <protection locked="0"/>
    </xf>
    <xf numFmtId="0" fontId="25" fillId="39" borderId="4" xfId="0" applyFont="1" applyFill="1" applyBorder="1" applyAlignment="1" applyProtection="1">
      <alignment horizontal="right" wrapText="1"/>
      <protection locked="0"/>
    </xf>
    <xf numFmtId="0" fontId="25" fillId="12" borderId="0" xfId="0" applyFont="1" applyFill="1" applyAlignment="1" applyProtection="1">
      <alignment horizontal="center" wrapText="1"/>
      <protection locked="0"/>
    </xf>
    <xf numFmtId="0" fontId="24" fillId="12" borderId="3" xfId="0" applyFont="1" applyFill="1" applyBorder="1" applyAlignment="1" applyProtection="1">
      <alignment horizontal="left" wrapText="1"/>
      <protection locked="0"/>
    </xf>
    <xf numFmtId="0" fontId="25" fillId="12" borderId="0" xfId="0" applyFont="1" applyFill="1" applyBorder="1" applyAlignment="1">
      <alignment wrapText="1"/>
    </xf>
    <xf numFmtId="0" fontId="24" fillId="12" borderId="0" xfId="0" applyFont="1" applyFill="1" applyBorder="1" applyAlignment="1" applyProtection="1">
      <alignment horizontal="right" wrapText="1"/>
      <protection locked="0"/>
    </xf>
    <xf numFmtId="0" fontId="25" fillId="12" borderId="0" xfId="0" applyFont="1" applyFill="1" applyBorder="1" applyAlignment="1">
      <alignment horizontal="right" wrapText="1"/>
    </xf>
    <xf numFmtId="167" fontId="24" fillId="12" borderId="3" xfId="0" applyNumberFormat="1" applyFont="1" applyFill="1" applyBorder="1" applyAlignment="1" applyProtection="1">
      <alignment horizontal="right" wrapText="1"/>
      <protection locked="0"/>
    </xf>
    <xf numFmtId="0" fontId="25" fillId="12" borderId="4" xfId="0" applyFont="1" applyFill="1" applyBorder="1" applyAlignment="1" applyProtection="1">
      <alignment horizontal="right" wrapText="1"/>
      <protection locked="0"/>
    </xf>
    <xf numFmtId="167" fontId="24" fillId="40" borderId="3" xfId="0" applyNumberFormat="1" applyFont="1" applyFill="1" applyBorder="1" applyAlignment="1" applyProtection="1">
      <alignment horizontal="right" wrapText="1"/>
      <protection locked="0"/>
    </xf>
    <xf numFmtId="0" fontId="25" fillId="40" borderId="4" xfId="0" applyFont="1" applyFill="1" applyBorder="1" applyAlignment="1" applyProtection="1">
      <alignment horizontal="right" wrapText="1"/>
      <protection locked="0"/>
    </xf>
    <xf numFmtId="167" fontId="24" fillId="12" borderId="2" xfId="0" applyNumberFormat="1" applyFont="1" applyFill="1" applyBorder="1" applyAlignment="1" applyProtection="1">
      <alignment wrapText="1"/>
      <protection locked="0"/>
    </xf>
    <xf numFmtId="167" fontId="24" fillId="12" borderId="11" xfId="0" applyNumberFormat="1" applyFont="1" applyFill="1" applyBorder="1" applyAlignment="1">
      <alignment wrapText="1"/>
    </xf>
    <xf numFmtId="167" fontId="24" fillId="12" borderId="2" xfId="0" applyNumberFormat="1" applyFont="1" applyFill="1" applyBorder="1" applyAlignment="1">
      <alignment wrapText="1"/>
    </xf>
    <xf numFmtId="0" fontId="25" fillId="12" borderId="0" xfId="0" applyFont="1" applyFill="1" applyAlignment="1" applyProtection="1">
      <alignment wrapText="1"/>
      <protection locked="0"/>
    </xf>
    <xf numFmtId="0" fontId="24" fillId="3" borderId="6" xfId="0" applyFont="1" applyFill="1" applyBorder="1" applyAlignment="1">
      <alignment wrapText="1"/>
    </xf>
    <xf numFmtId="0" fontId="24" fillId="3" borderId="6" xfId="0" applyFont="1" applyFill="1" applyBorder="1" applyAlignment="1" applyProtection="1">
      <alignment horizontal="right" wrapText="1"/>
      <protection locked="0"/>
    </xf>
    <xf numFmtId="0" fontId="24" fillId="3" borderId="6" xfId="0" applyFont="1" applyFill="1" applyBorder="1" applyAlignment="1">
      <alignment horizontal="right" wrapText="1"/>
    </xf>
    <xf numFmtId="167" fontId="24" fillId="0" borderId="4" xfId="0" applyNumberFormat="1" applyFont="1" applyFill="1" applyBorder="1" applyAlignment="1" applyProtection="1">
      <alignment horizontal="center" wrapText="1"/>
      <protection locked="0"/>
    </xf>
    <xf numFmtId="164" fontId="24" fillId="0" borderId="3" xfId="9" applyNumberFormat="1" applyFont="1" applyFill="1" applyBorder="1" applyAlignment="1" applyProtection="1">
      <alignment horizontal="center" wrapText="1"/>
      <protection locked="0"/>
    </xf>
    <xf numFmtId="167" fontId="24" fillId="0" borderId="4" xfId="0" applyNumberFormat="1" applyFont="1" applyFill="1" applyBorder="1" applyAlignment="1" applyProtection="1">
      <alignment horizontal="center" wrapText="1"/>
    </xf>
    <xf numFmtId="4" fontId="25" fillId="0" borderId="12" xfId="0" applyNumberFormat="1" applyFont="1" applyBorder="1" applyAlignment="1" applyProtection="1">
      <alignment wrapText="1"/>
      <protection locked="0"/>
    </xf>
    <xf numFmtId="167" fontId="25" fillId="4" borderId="4" xfId="0" applyNumberFormat="1" applyFont="1" applyFill="1" applyBorder="1" applyAlignment="1">
      <alignment wrapText="1"/>
    </xf>
    <xf numFmtId="165" fontId="25" fillId="15" borderId="3" xfId="0" applyNumberFormat="1" applyFont="1" applyFill="1" applyBorder="1" applyAlignment="1" applyProtection="1">
      <alignment horizontal="center" wrapText="1"/>
      <protection locked="0"/>
    </xf>
    <xf numFmtId="167" fontId="25" fillId="15" borderId="4" xfId="0" applyNumberFormat="1" applyFont="1" applyFill="1" applyBorder="1" applyAlignment="1">
      <alignment wrapText="1"/>
    </xf>
    <xf numFmtId="165" fontId="25" fillId="15" borderId="3" xfId="0" applyNumberFormat="1" applyFont="1" applyFill="1" applyBorder="1" applyAlignment="1">
      <alignment horizontal="center" wrapText="1"/>
    </xf>
    <xf numFmtId="167" fontId="24" fillId="15" borderId="4" xfId="0" applyNumberFormat="1" applyFont="1" applyFill="1" applyBorder="1" applyAlignment="1" applyProtection="1">
      <alignment wrapText="1"/>
    </xf>
    <xf numFmtId="165" fontId="25" fillId="19" borderId="3" xfId="0" applyNumberFormat="1" applyFont="1" applyFill="1" applyBorder="1" applyAlignment="1" applyProtection="1">
      <alignment horizontal="center" wrapText="1"/>
      <protection locked="0"/>
    </xf>
    <xf numFmtId="167" fontId="25" fillId="19" borderId="4" xfId="0" applyNumberFormat="1" applyFont="1" applyFill="1" applyBorder="1" applyAlignment="1">
      <alignment wrapText="1"/>
    </xf>
    <xf numFmtId="165" fontId="25" fillId="19" borderId="3" xfId="0" applyNumberFormat="1" applyFont="1" applyFill="1" applyBorder="1" applyAlignment="1">
      <alignment horizontal="center" wrapText="1"/>
    </xf>
    <xf numFmtId="167" fontId="24" fillId="19" borderId="4" xfId="0" applyNumberFormat="1" applyFont="1" applyFill="1" applyBorder="1" applyAlignment="1" applyProtection="1">
      <alignment wrapText="1"/>
    </xf>
    <xf numFmtId="165" fontId="25" fillId="20" borderId="3" xfId="0" applyNumberFormat="1" applyFont="1" applyFill="1" applyBorder="1" applyAlignment="1" applyProtection="1">
      <alignment horizontal="center" wrapText="1"/>
      <protection locked="0"/>
    </xf>
    <xf numFmtId="167" fontId="25" fillId="20" borderId="4" xfId="0" applyNumberFormat="1" applyFont="1" applyFill="1" applyBorder="1" applyAlignment="1">
      <alignment wrapText="1"/>
    </xf>
    <xf numFmtId="165" fontId="25" fillId="20" borderId="3" xfId="0" applyNumberFormat="1" applyFont="1" applyFill="1" applyBorder="1" applyAlignment="1">
      <alignment horizontal="center" wrapText="1"/>
    </xf>
    <xf numFmtId="167" fontId="24" fillId="20" borderId="4" xfId="0" applyNumberFormat="1" applyFont="1" applyFill="1" applyBorder="1" applyAlignment="1" applyProtection="1">
      <alignment wrapText="1"/>
    </xf>
    <xf numFmtId="165" fontId="25" fillId="21" borderId="3" xfId="0" applyNumberFormat="1" applyFont="1" applyFill="1" applyBorder="1" applyAlignment="1" applyProtection="1">
      <alignment horizontal="center" wrapText="1"/>
      <protection locked="0"/>
    </xf>
    <xf numFmtId="167" fontId="25" fillId="21" borderId="4" xfId="0" applyNumberFormat="1" applyFont="1" applyFill="1" applyBorder="1" applyAlignment="1">
      <alignment wrapText="1"/>
    </xf>
    <xf numFmtId="165" fontId="25" fillId="21" borderId="3" xfId="0" applyNumberFormat="1" applyFont="1" applyFill="1" applyBorder="1" applyAlignment="1">
      <alignment horizontal="center" wrapText="1"/>
    </xf>
    <xf numFmtId="167" fontId="24" fillId="21" borderId="4" xfId="0" applyNumberFormat="1" applyFont="1" applyFill="1" applyBorder="1" applyAlignment="1" applyProtection="1">
      <alignment wrapText="1"/>
    </xf>
    <xf numFmtId="165" fontId="25" fillId="18" borderId="3" xfId="0" applyNumberFormat="1" applyFont="1" applyFill="1" applyBorder="1" applyAlignment="1" applyProtection="1">
      <alignment horizontal="center" wrapText="1"/>
      <protection locked="0"/>
    </xf>
    <xf numFmtId="167" fontId="25" fillId="18" borderId="4" xfId="0" applyNumberFormat="1" applyFont="1" applyFill="1" applyBorder="1" applyAlignment="1">
      <alignment wrapText="1"/>
    </xf>
    <xf numFmtId="165" fontId="25" fillId="18" borderId="3" xfId="0" applyNumberFormat="1" applyFont="1" applyFill="1" applyBorder="1" applyAlignment="1">
      <alignment horizontal="center" wrapText="1"/>
    </xf>
    <xf numFmtId="167" fontId="24" fillId="18" borderId="4" xfId="0" applyNumberFormat="1" applyFont="1" applyFill="1" applyBorder="1" applyAlignment="1" applyProtection="1">
      <alignment wrapText="1"/>
    </xf>
    <xf numFmtId="165" fontId="25" fillId="22" borderId="3" xfId="0" applyNumberFormat="1" applyFont="1" applyFill="1" applyBorder="1" applyAlignment="1" applyProtection="1">
      <alignment horizontal="center" wrapText="1"/>
      <protection locked="0"/>
    </xf>
    <xf numFmtId="167" fontId="25" fillId="22" borderId="4" xfId="0" applyNumberFormat="1" applyFont="1" applyFill="1" applyBorder="1" applyAlignment="1">
      <alignment wrapText="1"/>
    </xf>
    <xf numFmtId="165" fontId="25" fillId="22" borderId="3" xfId="0" applyNumberFormat="1" applyFont="1" applyFill="1" applyBorder="1" applyAlignment="1">
      <alignment horizontal="center" wrapText="1"/>
    </xf>
    <xf numFmtId="167" fontId="24" fillId="22" borderId="4" xfId="0" applyNumberFormat="1" applyFont="1" applyFill="1" applyBorder="1" applyAlignment="1" applyProtection="1">
      <alignment wrapText="1"/>
    </xf>
    <xf numFmtId="165" fontId="25" fillId="23" borderId="3" xfId="0" applyNumberFormat="1" applyFont="1" applyFill="1" applyBorder="1" applyAlignment="1" applyProtection="1">
      <alignment horizontal="center" wrapText="1"/>
      <protection locked="0"/>
    </xf>
    <xf numFmtId="167" fontId="25" fillId="23" borderId="4" xfId="0" applyNumberFormat="1" applyFont="1" applyFill="1" applyBorder="1" applyAlignment="1">
      <alignment wrapText="1"/>
    </xf>
    <xf numFmtId="165" fontId="25" fillId="23" borderId="3" xfId="0" applyNumberFormat="1" applyFont="1" applyFill="1" applyBorder="1" applyAlignment="1">
      <alignment horizontal="center" wrapText="1"/>
    </xf>
    <xf numFmtId="167" fontId="24" fillId="23" borderId="4" xfId="0" applyNumberFormat="1" applyFont="1" applyFill="1" applyBorder="1" applyAlignment="1" applyProtection="1">
      <alignment wrapText="1"/>
    </xf>
    <xf numFmtId="165" fontId="25" fillId="14" borderId="3" xfId="0" applyNumberFormat="1" applyFont="1" applyFill="1" applyBorder="1" applyAlignment="1" applyProtection="1">
      <alignment horizontal="center" wrapText="1"/>
      <protection locked="0"/>
    </xf>
    <xf numFmtId="167" fontId="25" fillId="14" borderId="4" xfId="0" applyNumberFormat="1" applyFont="1" applyFill="1" applyBorder="1" applyAlignment="1">
      <alignment wrapText="1"/>
    </xf>
    <xf numFmtId="165" fontId="25" fillId="14" borderId="3" xfId="0" applyNumberFormat="1" applyFont="1" applyFill="1" applyBorder="1" applyAlignment="1">
      <alignment horizontal="center" wrapText="1"/>
    </xf>
    <xf numFmtId="167" fontId="24" fillId="14" borderId="4" xfId="0" applyNumberFormat="1" applyFont="1" applyFill="1" applyBorder="1" applyAlignment="1" applyProtection="1">
      <alignment wrapText="1"/>
    </xf>
    <xf numFmtId="165" fontId="25" fillId="24" borderId="3" xfId="0" applyNumberFormat="1" applyFont="1" applyFill="1" applyBorder="1" applyAlignment="1" applyProtection="1">
      <alignment horizontal="center" wrapText="1"/>
      <protection locked="0"/>
    </xf>
    <xf numFmtId="167" fontId="25" fillId="24" borderId="4" xfId="0" applyNumberFormat="1" applyFont="1" applyFill="1" applyBorder="1" applyAlignment="1">
      <alignment wrapText="1"/>
    </xf>
    <xf numFmtId="165" fontId="25" fillId="24" borderId="3" xfId="0" applyNumberFormat="1" applyFont="1" applyFill="1" applyBorder="1" applyAlignment="1">
      <alignment horizontal="center" wrapText="1"/>
    </xf>
    <xf numFmtId="167" fontId="24" fillId="24" borderId="4" xfId="0" applyNumberFormat="1" applyFont="1" applyFill="1" applyBorder="1" applyAlignment="1" applyProtection="1">
      <alignment wrapText="1"/>
    </xf>
    <xf numFmtId="167" fontId="25" fillId="4" borderId="7" xfId="0" applyNumberFormat="1" applyFont="1" applyFill="1" applyBorder="1" applyAlignment="1">
      <alignment wrapText="1"/>
    </xf>
    <xf numFmtId="165" fontId="25" fillId="15" borderId="8" xfId="0" applyNumberFormat="1" applyFont="1" applyFill="1" applyBorder="1" applyAlignment="1" applyProtection="1">
      <alignment wrapText="1"/>
      <protection locked="0"/>
    </xf>
    <xf numFmtId="167" fontId="25" fillId="15" borderId="7" xfId="0" applyNumberFormat="1" applyFont="1" applyFill="1" applyBorder="1" applyAlignment="1">
      <alignment wrapText="1"/>
    </xf>
    <xf numFmtId="165" fontId="25" fillId="15" borderId="8" xfId="0" applyNumberFormat="1" applyFont="1" applyFill="1" applyBorder="1" applyAlignment="1">
      <alignment wrapText="1"/>
    </xf>
    <xf numFmtId="165" fontId="25" fillId="19" borderId="8" xfId="0" applyNumberFormat="1" applyFont="1" applyFill="1" applyBorder="1" applyAlignment="1" applyProtection="1">
      <alignment wrapText="1"/>
      <protection locked="0"/>
    </xf>
    <xf numFmtId="167" fontId="25" fillId="19" borderId="7" xfId="0" applyNumberFormat="1" applyFont="1" applyFill="1" applyBorder="1" applyAlignment="1">
      <alignment wrapText="1"/>
    </xf>
    <xf numFmtId="165" fontId="25" fillId="19" borderId="8" xfId="0" applyNumberFormat="1" applyFont="1" applyFill="1" applyBorder="1" applyAlignment="1">
      <alignment wrapText="1"/>
    </xf>
    <xf numFmtId="165" fontId="25" fillId="20" borderId="8" xfId="0" applyNumberFormat="1" applyFont="1" applyFill="1" applyBorder="1" applyAlignment="1" applyProtection="1">
      <alignment wrapText="1"/>
      <protection locked="0"/>
    </xf>
    <xf numFmtId="167" fontId="25" fillId="20" borderId="7" xfId="0" applyNumberFormat="1" applyFont="1" applyFill="1" applyBorder="1" applyAlignment="1">
      <alignment wrapText="1"/>
    </xf>
    <xf numFmtId="165" fontId="25" fillId="20" borderId="8" xfId="0" applyNumberFormat="1" applyFont="1" applyFill="1" applyBorder="1" applyAlignment="1">
      <alignment wrapText="1"/>
    </xf>
    <xf numFmtId="165" fontId="25" fillId="21" borderId="8" xfId="0" applyNumberFormat="1" applyFont="1" applyFill="1" applyBorder="1" applyAlignment="1" applyProtection="1">
      <alignment wrapText="1"/>
      <protection locked="0"/>
    </xf>
    <xf numFmtId="167" fontId="25" fillId="21" borderId="7" xfId="0" applyNumberFormat="1" applyFont="1" applyFill="1" applyBorder="1" applyAlignment="1">
      <alignment wrapText="1"/>
    </xf>
    <xf numFmtId="165" fontId="25" fillId="21" borderId="8" xfId="0" applyNumberFormat="1" applyFont="1" applyFill="1" applyBorder="1" applyAlignment="1">
      <alignment wrapText="1"/>
    </xf>
    <xf numFmtId="165" fontId="25" fillId="18" borderId="8" xfId="0" applyNumberFormat="1" applyFont="1" applyFill="1" applyBorder="1" applyAlignment="1" applyProtection="1">
      <alignment wrapText="1"/>
      <protection locked="0"/>
    </xf>
    <xf numFmtId="167" fontId="25" fillId="18" borderId="7" xfId="0" applyNumberFormat="1" applyFont="1" applyFill="1" applyBorder="1" applyAlignment="1">
      <alignment wrapText="1"/>
    </xf>
    <xf numFmtId="165" fontId="25" fillId="18" borderId="8" xfId="0" applyNumberFormat="1" applyFont="1" applyFill="1" applyBorder="1" applyAlignment="1">
      <alignment wrapText="1"/>
    </xf>
    <xf numFmtId="165" fontId="25" fillId="22" borderId="8" xfId="0" applyNumberFormat="1" applyFont="1" applyFill="1" applyBorder="1" applyAlignment="1" applyProtection="1">
      <alignment wrapText="1"/>
      <protection locked="0"/>
    </xf>
    <xf numFmtId="167" fontId="25" fillId="22" borderId="7" xfId="0" applyNumberFormat="1" applyFont="1" applyFill="1" applyBorder="1" applyAlignment="1">
      <alignment wrapText="1"/>
    </xf>
    <xf numFmtId="165" fontId="25" fillId="22" borderId="8" xfId="0" applyNumberFormat="1" applyFont="1" applyFill="1" applyBorder="1" applyAlignment="1">
      <alignment wrapText="1"/>
    </xf>
    <xf numFmtId="165" fontId="25" fillId="23" borderId="8" xfId="0" applyNumberFormat="1" applyFont="1" applyFill="1" applyBorder="1" applyAlignment="1" applyProtection="1">
      <alignment wrapText="1"/>
      <protection locked="0"/>
    </xf>
    <xf numFmtId="167" fontId="25" fillId="23" borderId="7" xfId="0" applyNumberFormat="1" applyFont="1" applyFill="1" applyBorder="1" applyAlignment="1">
      <alignment wrapText="1"/>
    </xf>
    <xf numFmtId="165" fontId="25" fillId="23" borderId="8" xfId="0" applyNumberFormat="1" applyFont="1" applyFill="1" applyBorder="1" applyAlignment="1">
      <alignment wrapText="1"/>
    </xf>
    <xf numFmtId="165" fontId="25" fillId="14" borderId="8" xfId="0" applyNumberFormat="1" applyFont="1" applyFill="1" applyBorder="1" applyAlignment="1" applyProtection="1">
      <alignment wrapText="1"/>
      <protection locked="0"/>
    </xf>
    <xf numFmtId="167" fontId="25" fillId="14" borderId="7" xfId="0" applyNumberFormat="1" applyFont="1" applyFill="1" applyBorder="1" applyAlignment="1">
      <alignment wrapText="1"/>
    </xf>
    <xf numFmtId="165" fontId="25" fillId="14" borderId="8" xfId="0" applyNumberFormat="1" applyFont="1" applyFill="1" applyBorder="1" applyAlignment="1">
      <alignment wrapText="1"/>
    </xf>
    <xf numFmtId="165" fontId="25" fillId="24" borderId="8" xfId="0" applyNumberFormat="1" applyFont="1" applyFill="1" applyBorder="1" applyAlignment="1" applyProtection="1">
      <alignment wrapText="1"/>
      <protection locked="0"/>
    </xf>
    <xf numFmtId="167" fontId="25" fillId="24" borderId="7" xfId="0" applyNumberFormat="1" applyFont="1" applyFill="1" applyBorder="1" applyAlignment="1">
      <alignment wrapText="1"/>
    </xf>
    <xf numFmtId="165" fontId="25" fillId="24" borderId="8" xfId="0" applyNumberFormat="1" applyFont="1" applyFill="1" applyBorder="1" applyAlignment="1">
      <alignment wrapText="1"/>
    </xf>
    <xf numFmtId="167" fontId="24" fillId="3" borderId="16" xfId="0" applyNumberFormat="1" applyFont="1" applyFill="1" applyBorder="1" applyAlignment="1">
      <alignment wrapText="1"/>
    </xf>
    <xf numFmtId="167" fontId="25" fillId="0" borderId="4" xfId="0" applyNumberFormat="1" applyFont="1" applyBorder="1" applyAlignment="1" applyProtection="1">
      <alignment horizontal="right" wrapText="1"/>
      <protection locked="0"/>
    </xf>
    <xf numFmtId="14" fontId="24" fillId="0" borderId="9" xfId="0" applyNumberFormat="1" applyFont="1" applyBorder="1" applyAlignment="1" applyProtection="1">
      <alignment wrapText="1"/>
      <protection locked="0"/>
    </xf>
    <xf numFmtId="167" fontId="24" fillId="0" borderId="3" xfId="0" applyNumberFormat="1" applyFont="1" applyFill="1" applyBorder="1" applyAlignment="1" applyProtection="1">
      <alignment horizontal="right" wrapText="1"/>
      <protection locked="0"/>
    </xf>
    <xf numFmtId="167" fontId="24" fillId="0" borderId="4" xfId="0" applyNumberFormat="1" applyFont="1" applyFill="1" applyBorder="1" applyAlignment="1" applyProtection="1">
      <alignment horizontal="right" wrapText="1"/>
      <protection locked="0"/>
    </xf>
    <xf numFmtId="167" fontId="24" fillId="0" borderId="2" xfId="0" applyNumberFormat="1" applyFont="1" applyFill="1" applyBorder="1" applyAlignment="1" applyProtection="1">
      <alignment horizontal="right" wrapText="1"/>
      <protection locked="0"/>
    </xf>
    <xf numFmtId="167" fontId="24" fillId="9" borderId="10" xfId="0" applyNumberFormat="1" applyFont="1" applyFill="1" applyBorder="1" applyAlignment="1" applyProtection="1">
      <alignment horizontal="right" wrapText="1"/>
      <protection locked="0"/>
    </xf>
    <xf numFmtId="167" fontId="24" fillId="9" borderId="11" xfId="0" applyNumberFormat="1" applyFont="1" applyFill="1" applyBorder="1" applyAlignment="1" applyProtection="1">
      <alignment horizontal="right" wrapText="1"/>
      <protection locked="0"/>
    </xf>
    <xf numFmtId="0" fontId="25" fillId="36" borderId="0" xfId="0" applyFont="1" applyFill="1" applyAlignment="1" applyProtection="1">
      <alignment wrapText="1"/>
      <protection locked="0"/>
    </xf>
    <xf numFmtId="0" fontId="25" fillId="36" borderId="0" xfId="0" applyFont="1" applyFill="1" applyBorder="1" applyAlignment="1" applyProtection="1">
      <alignment wrapText="1"/>
      <protection locked="0"/>
    </xf>
    <xf numFmtId="0" fontId="25" fillId="36" borderId="0" xfId="0" applyFont="1" applyFill="1" applyAlignment="1">
      <alignment wrapText="1"/>
    </xf>
    <xf numFmtId="0" fontId="24" fillId="36" borderId="0" xfId="0" applyFont="1" applyFill="1" applyAlignment="1">
      <alignment wrapText="1"/>
    </xf>
    <xf numFmtId="0" fontId="25" fillId="13" borderId="0" xfId="0" applyFont="1" applyFill="1" applyAlignment="1" applyProtection="1">
      <alignment wrapText="1"/>
      <protection locked="0"/>
    </xf>
    <xf numFmtId="0" fontId="25" fillId="13" borderId="0" xfId="0" applyFont="1" applyFill="1" applyBorder="1" applyAlignment="1" applyProtection="1">
      <alignment wrapText="1"/>
      <protection locked="0"/>
    </xf>
    <xf numFmtId="0" fontId="24" fillId="0" borderId="0" xfId="0" applyFont="1" applyBorder="1" applyAlignment="1" applyProtection="1">
      <alignment wrapText="1"/>
      <protection locked="0"/>
    </xf>
    <xf numFmtId="0" fontId="24" fillId="0" borderId="0" xfId="0" applyFont="1" applyAlignment="1" applyProtection="1">
      <alignment horizontal="right" wrapText="1"/>
      <protection locked="0"/>
    </xf>
    <xf numFmtId="0" fontId="0" fillId="0" borderId="0" xfId="0" applyAlignment="1">
      <alignment wrapText="1"/>
    </xf>
    <xf numFmtId="0" fontId="24" fillId="0" borderId="0" xfId="0" applyFont="1" applyFill="1" applyAlignment="1">
      <alignment wrapText="1"/>
    </xf>
    <xf numFmtId="4" fontId="24" fillId="0" borderId="0" xfId="0" applyNumberFormat="1" applyFont="1" applyAlignment="1" applyProtection="1">
      <alignment wrapText="1"/>
      <protection locked="0"/>
    </xf>
    <xf numFmtId="0" fontId="24" fillId="0" borderId="0" xfId="0" applyFont="1" applyAlignment="1" applyProtection="1">
      <alignment horizontal="center" wrapText="1"/>
      <protection locked="0"/>
    </xf>
    <xf numFmtId="0" fontId="29" fillId="0" borderId="0" xfId="0" applyFont="1" applyAlignment="1" applyProtection="1">
      <alignment wrapText="1"/>
      <protection locked="0"/>
    </xf>
    <xf numFmtId="0" fontId="24" fillId="0" borderId="0" xfId="0" applyFont="1" applyFill="1" applyBorder="1" applyAlignment="1">
      <alignment horizontal="left" wrapText="1"/>
    </xf>
    <xf numFmtId="4" fontId="24" fillId="0" borderId="0" xfId="0" applyNumberFormat="1" applyFont="1" applyBorder="1" applyAlignment="1" applyProtection="1">
      <alignment horizontal="left" wrapText="1"/>
      <protection locked="0"/>
    </xf>
    <xf numFmtId="0" fontId="24" fillId="0" borderId="0" xfId="0" applyNumberFormat="1" applyFont="1" applyFill="1" applyBorder="1" applyAlignment="1">
      <alignment horizontal="left" wrapText="1"/>
    </xf>
    <xf numFmtId="0" fontId="24" fillId="0" borderId="0" xfId="0" applyNumberFormat="1" applyFont="1" applyBorder="1" applyAlignment="1" applyProtection="1">
      <alignment horizontal="left" wrapText="1"/>
      <protection locked="0"/>
    </xf>
    <xf numFmtId="0" fontId="24" fillId="0" borderId="0" xfId="0" applyFont="1" applyBorder="1" applyAlignment="1" applyProtection="1">
      <alignment horizontal="left" wrapText="1"/>
      <protection locked="0"/>
    </xf>
    <xf numFmtId="14" fontId="24" fillId="0" borderId="0" xfId="0" applyNumberFormat="1" applyFont="1" applyBorder="1" applyAlignment="1" applyProtection="1">
      <alignment horizontal="left" wrapText="1"/>
      <protection locked="0"/>
    </xf>
    <xf numFmtId="0" fontId="24" fillId="0" borderId="0" xfId="0" applyFont="1" applyBorder="1" applyAlignment="1" applyProtection="1">
      <alignment horizontal="center" wrapText="1"/>
      <protection locked="0"/>
    </xf>
    <xf numFmtId="0" fontId="24" fillId="0" borderId="0" xfId="0" applyFont="1" applyAlignment="1" applyProtection="1">
      <alignment horizontal="center" wrapText="1"/>
      <protection locked="0"/>
    </xf>
    <xf numFmtId="0" fontId="24" fillId="0" borderId="0" xfId="0" applyFont="1" applyBorder="1" applyAlignment="1" applyProtection="1">
      <alignment wrapText="1"/>
      <protection locked="0"/>
    </xf>
    <xf numFmtId="0" fontId="25" fillId="0" borderId="3" xfId="0" applyFont="1" applyBorder="1" applyAlignment="1" applyProtection="1">
      <alignment wrapText="1"/>
      <protection locked="0"/>
    </xf>
    <xf numFmtId="0" fontId="24" fillId="0" borderId="0" xfId="0" applyFont="1" applyBorder="1" applyAlignment="1" applyProtection="1">
      <alignment wrapText="1"/>
      <protection locked="0"/>
    </xf>
    <xf numFmtId="0" fontId="29" fillId="0" borderId="0" xfId="0" applyFont="1" applyAlignment="1" applyProtection="1">
      <alignment wrapText="1"/>
      <protection locked="0"/>
    </xf>
    <xf numFmtId="0" fontId="24" fillId="0" borderId="0" xfId="0" applyFont="1" applyAlignment="1" applyProtection="1">
      <alignment horizontal="center" wrapText="1"/>
      <protection locked="0"/>
    </xf>
    <xf numFmtId="0" fontId="25" fillId="0" borderId="10" xfId="0" applyFont="1" applyFill="1" applyBorder="1" applyAlignment="1" applyProtection="1">
      <alignment wrapText="1"/>
      <protection locked="0"/>
    </xf>
    <xf numFmtId="167" fontId="24" fillId="2" borderId="10" xfId="0" applyNumberFormat="1" applyFont="1" applyFill="1" applyBorder="1" applyAlignment="1" applyProtection="1">
      <alignment wrapText="1"/>
      <protection locked="0"/>
    </xf>
    <xf numFmtId="0" fontId="12" fillId="0" borderId="10" xfId="0" applyFont="1" applyFill="1" applyBorder="1" applyAlignment="1" applyProtection="1">
      <alignment wrapText="1"/>
      <protection locked="0"/>
    </xf>
    <xf numFmtId="167" fontId="24" fillId="0" borderId="16" xfId="0" applyNumberFormat="1" applyFont="1" applyFill="1" applyBorder="1" applyAlignment="1">
      <alignment wrapText="1"/>
    </xf>
    <xf numFmtId="0" fontId="24" fillId="0" borderId="0" xfId="0" applyFont="1" applyAlignment="1" applyProtection="1">
      <alignment horizontal="center" wrapText="1"/>
      <protection locked="0"/>
    </xf>
    <xf numFmtId="167" fontId="25" fillId="0" borderId="0" xfId="435" applyNumberFormat="1" applyFont="1" applyProtection="1">
      <protection locked="0"/>
    </xf>
    <xf numFmtId="167" fontId="25" fillId="0" borderId="0" xfId="435" applyNumberFormat="1" applyFont="1" applyFill="1" applyProtection="1">
      <protection locked="0"/>
    </xf>
    <xf numFmtId="0" fontId="24" fillId="0" borderId="8" xfId="0" applyFont="1" applyBorder="1" applyAlignment="1" applyProtection="1">
      <protection locked="0"/>
    </xf>
    <xf numFmtId="0" fontId="24" fillId="0" borderId="0" xfId="0" applyFont="1" applyAlignment="1" applyProtection="1">
      <alignment horizontal="center"/>
      <protection locked="0"/>
    </xf>
    <xf numFmtId="165" fontId="25" fillId="0" borderId="3" xfId="0" applyNumberFormat="1" applyFont="1" applyFill="1" applyBorder="1" applyAlignment="1" applyProtection="1">
      <alignment horizontal="left" wrapText="1"/>
      <protection locked="0"/>
    </xf>
    <xf numFmtId="0" fontId="25" fillId="0" borderId="3" xfId="0" applyFont="1" applyBorder="1" applyAlignment="1" applyProtection="1">
      <alignment wrapText="1"/>
      <protection locked="0"/>
    </xf>
    <xf numFmtId="0" fontId="25" fillId="0" borderId="0" xfId="0" applyFont="1" applyBorder="1" applyAlignment="1" applyProtection="1">
      <alignment wrapText="1"/>
      <protection locked="0"/>
    </xf>
    <xf numFmtId="0" fontId="24" fillId="0" borderId="0" xfId="0" applyFont="1" applyAlignment="1" applyProtection="1">
      <alignment horizontal="center" wrapText="1"/>
      <protection locked="0"/>
    </xf>
    <xf numFmtId="0" fontId="25" fillId="0" borderId="10" xfId="0" applyFont="1" applyFill="1" applyBorder="1" applyAlignment="1" applyProtection="1">
      <alignment wrapText="1"/>
      <protection locked="0"/>
    </xf>
    <xf numFmtId="0" fontId="24" fillId="0" borderId="0" xfId="0" applyFont="1" applyBorder="1" applyAlignment="1" applyProtection="1">
      <protection locked="0"/>
    </xf>
    <xf numFmtId="0" fontId="50" fillId="0" borderId="0" xfId="0" applyFont="1" applyBorder="1" applyAlignment="1" applyProtection="1">
      <protection locked="0"/>
    </xf>
    <xf numFmtId="167" fontId="24" fillId="21" borderId="3" xfId="0" applyNumberFormat="1" applyFont="1" applyFill="1" applyBorder="1" applyAlignment="1" applyProtection="1">
      <alignment wrapText="1"/>
    </xf>
    <xf numFmtId="167" fontId="25" fillId="16" borderId="0" xfId="0" applyNumberFormat="1" applyFont="1" applyFill="1" applyBorder="1" applyAlignment="1">
      <alignment wrapText="1"/>
    </xf>
    <xf numFmtId="167" fontId="24" fillId="16" borderId="14" xfId="0" applyNumberFormat="1" applyFont="1" applyFill="1" applyBorder="1" applyAlignment="1">
      <alignment wrapText="1"/>
    </xf>
    <xf numFmtId="167" fontId="24" fillId="16" borderId="4" xfId="0" applyNumberFormat="1" applyFont="1" applyFill="1" applyBorder="1" applyAlignment="1">
      <alignment wrapText="1"/>
    </xf>
    <xf numFmtId="0" fontId="25" fillId="0" borderId="3" xfId="0" applyFont="1" applyBorder="1" applyAlignment="1" applyProtection="1">
      <alignment wrapText="1"/>
      <protection locked="0"/>
    </xf>
    <xf numFmtId="0" fontId="25" fillId="0" borderId="0" xfId="0" applyFont="1" applyBorder="1" applyAlignment="1" applyProtection="1">
      <alignment wrapText="1"/>
      <protection locked="0"/>
    </xf>
    <xf numFmtId="167" fontId="25" fillId="15" borderId="4" xfId="0" applyNumberFormat="1" applyFont="1" applyFill="1" applyBorder="1" applyAlignment="1" applyProtection="1">
      <alignment wrapText="1"/>
      <protection locked="0"/>
    </xf>
    <xf numFmtId="167" fontId="24" fillId="9" borderId="5" xfId="0" applyNumberFormat="1" applyFont="1" applyFill="1" applyBorder="1" applyAlignment="1" applyProtection="1">
      <alignment horizontal="right" wrapText="1"/>
      <protection locked="0"/>
    </xf>
    <xf numFmtId="167" fontId="24" fillId="9" borderId="10" xfId="0" applyNumberFormat="1" applyFont="1" applyFill="1" applyBorder="1" applyAlignment="1" applyProtection="1">
      <alignment horizontal="right" wrapText="1"/>
      <protection locked="0"/>
    </xf>
    <xf numFmtId="0" fontId="25" fillId="9" borderId="10" xfId="0" applyFont="1" applyFill="1" applyBorder="1" applyAlignment="1" applyProtection="1">
      <alignment horizontal="right" wrapText="1"/>
      <protection locked="0"/>
    </xf>
    <xf numFmtId="167" fontId="25" fillId="0" borderId="0" xfId="0" applyNumberFormat="1" applyFont="1" applyAlignment="1" applyProtection="1">
      <alignment horizontal="right" wrapText="1"/>
      <protection locked="0"/>
    </xf>
    <xf numFmtId="167" fontId="25" fillId="0" borderId="0" xfId="0" applyNumberFormat="1" applyFont="1" applyBorder="1" applyAlignment="1" applyProtection="1">
      <alignment horizontal="right" wrapText="1"/>
      <protection locked="0"/>
    </xf>
    <xf numFmtId="0" fontId="1" fillId="0" borderId="0" xfId="0" applyFont="1"/>
    <xf numFmtId="0" fontId="51" fillId="0" borderId="0" xfId="0" applyFont="1" applyAlignment="1">
      <alignment horizontal="center"/>
    </xf>
    <xf numFmtId="0" fontId="51" fillId="0" borderId="0" xfId="0" applyFont="1" applyAlignment="1">
      <alignment horizontal="center" wrapText="1"/>
    </xf>
    <xf numFmtId="0" fontId="53" fillId="0" borderId="0" xfId="0" applyFont="1"/>
    <xf numFmtId="0" fontId="53" fillId="0" borderId="0" xfId="0" applyFont="1" applyAlignment="1">
      <alignment horizontal="left"/>
    </xf>
    <xf numFmtId="0" fontId="53" fillId="0" borderId="0" xfId="0" applyFont="1" applyAlignment="1">
      <alignment horizontal="left" wrapText="1"/>
    </xf>
    <xf numFmtId="0" fontId="53" fillId="0" borderId="0" xfId="0" applyFont="1" applyAlignment="1">
      <alignment wrapText="1"/>
    </xf>
    <xf numFmtId="167" fontId="53" fillId="0" borderId="0" xfId="0" applyNumberFormat="1" applyFont="1" applyAlignment="1">
      <alignment horizontal="right"/>
    </xf>
    <xf numFmtId="0" fontId="53" fillId="0" borderId="0" xfId="0" applyFont="1" applyAlignment="1">
      <alignment horizontal="center"/>
    </xf>
    <xf numFmtId="0" fontId="53" fillId="42" borderId="11" xfId="0" applyFont="1" applyFill="1" applyBorder="1" applyAlignment="1">
      <alignment horizontal="center"/>
    </xf>
    <xf numFmtId="0" fontId="53" fillId="42" borderId="0" xfId="0" applyFont="1" applyFill="1" applyBorder="1" applyAlignment="1">
      <alignment horizontal="center"/>
    </xf>
    <xf numFmtId="0" fontId="54" fillId="42" borderId="11" xfId="0" applyFont="1" applyFill="1" applyBorder="1" applyAlignment="1">
      <alignment horizontal="left"/>
    </xf>
    <xf numFmtId="0" fontId="25" fillId="0" borderId="0" xfId="0" applyFont="1" applyAlignment="1">
      <alignment horizontal="center"/>
    </xf>
    <xf numFmtId="44" fontId="24" fillId="0" borderId="0" xfId="435" applyFont="1" applyBorder="1"/>
    <xf numFmtId="0" fontId="25" fillId="0" borderId="18" xfId="0" applyFont="1" applyBorder="1"/>
    <xf numFmtId="0" fontId="25" fillId="0" borderId="0" xfId="0" applyFont="1" applyBorder="1"/>
    <xf numFmtId="14" fontId="25" fillId="0" borderId="0" xfId="0" applyNumberFormat="1" applyFont="1" applyBorder="1"/>
    <xf numFmtId="44" fontId="25" fillId="0" borderId="0" xfId="435" applyFont="1" applyBorder="1"/>
    <xf numFmtId="0" fontId="24" fillId="0" borderId="0" xfId="0" applyFont="1" applyBorder="1"/>
    <xf numFmtId="44" fontId="25" fillId="0" borderId="0" xfId="0" applyNumberFormat="1" applyFont="1" applyBorder="1"/>
    <xf numFmtId="0" fontId="25" fillId="0" borderId="14" xfId="0" applyFont="1" applyBorder="1"/>
    <xf numFmtId="0" fontId="25" fillId="0" borderId="7" xfId="0" applyFont="1" applyBorder="1"/>
    <xf numFmtId="0" fontId="25" fillId="0" borderId="3" xfId="0" applyFont="1" applyBorder="1"/>
    <xf numFmtId="0" fontId="25" fillId="0" borderId="4" xfId="0" applyFont="1" applyBorder="1" applyAlignment="1">
      <alignment horizontal="center" vertical="center" wrapText="1"/>
    </xf>
    <xf numFmtId="0" fontId="25" fillId="0" borderId="3" xfId="0" applyFont="1" applyBorder="1" applyAlignment="1">
      <alignment horizontal="left"/>
    </xf>
    <xf numFmtId="0" fontId="25" fillId="0" borderId="4" xfId="0" applyFont="1" applyBorder="1"/>
    <xf numFmtId="0" fontId="25" fillId="0" borderId="4" xfId="0" applyFont="1" applyBorder="1" applyAlignment="1">
      <alignment horizontal="center"/>
    </xf>
    <xf numFmtId="0" fontId="25" fillId="0" borderId="9" xfId="0" applyFont="1" applyBorder="1"/>
    <xf numFmtId="0" fontId="25" fillId="0" borderId="0" xfId="0" applyFont="1" applyBorder="1" applyAlignment="1">
      <alignment horizontal="center" vertical="center"/>
    </xf>
    <xf numFmtId="0" fontId="24" fillId="0" borderId="0" xfId="0" applyFont="1" applyBorder="1" applyAlignment="1">
      <alignment horizontal="center" vertical="center"/>
    </xf>
    <xf numFmtId="0" fontId="25" fillId="0" borderId="19" xfId="0" applyFont="1" applyBorder="1"/>
    <xf numFmtId="44" fontId="25" fillId="0" borderId="17" xfId="435" applyFont="1" applyBorder="1"/>
    <xf numFmtId="0" fontId="25" fillId="0" borderId="19" xfId="0" applyFont="1" applyBorder="1" applyAlignment="1">
      <alignment horizontal="left"/>
    </xf>
    <xf numFmtId="44" fontId="25" fillId="0" borderId="17" xfId="0" applyNumberFormat="1" applyFont="1" applyBorder="1"/>
    <xf numFmtId="0" fontId="25" fillId="21" borderId="3" xfId="0" applyFont="1" applyFill="1" applyBorder="1"/>
    <xf numFmtId="44" fontId="25" fillId="21" borderId="0" xfId="435" applyFont="1" applyFill="1" applyBorder="1"/>
    <xf numFmtId="0" fontId="55" fillId="21" borderId="3" xfId="0" applyFont="1" applyFill="1" applyBorder="1"/>
    <xf numFmtId="44" fontId="55" fillId="21" borderId="0" xfId="435" applyFont="1" applyFill="1" applyBorder="1"/>
    <xf numFmtId="0" fontId="24" fillId="21" borderId="8" xfId="0" applyFont="1" applyFill="1" applyBorder="1"/>
    <xf numFmtId="44" fontId="25" fillId="21" borderId="9" xfId="435" applyFont="1" applyFill="1" applyBorder="1"/>
    <xf numFmtId="44" fontId="24" fillId="21" borderId="9" xfId="435" applyFont="1" applyFill="1" applyBorder="1"/>
    <xf numFmtId="0" fontId="25" fillId="21" borderId="3" xfId="0" applyFont="1" applyFill="1" applyBorder="1" applyAlignment="1">
      <alignment horizontal="left"/>
    </xf>
    <xf numFmtId="44" fontId="25" fillId="21" borderId="0" xfId="0" applyNumberFormat="1" applyFont="1" applyFill="1" applyBorder="1"/>
    <xf numFmtId="44" fontId="25" fillId="21" borderId="9" xfId="0" applyNumberFormat="1" applyFont="1" applyFill="1" applyBorder="1"/>
    <xf numFmtId="44" fontId="24" fillId="21" borderId="9" xfId="0" applyNumberFormat="1" applyFont="1" applyFill="1" applyBorder="1"/>
    <xf numFmtId="0" fontId="24" fillId="0" borderId="12" xfId="0" applyFont="1" applyBorder="1" applyAlignment="1">
      <alignment horizontal="center" vertical="center"/>
    </xf>
    <xf numFmtId="0" fontId="24" fillId="0" borderId="13" xfId="0" applyFont="1" applyBorder="1" applyAlignment="1">
      <alignment horizontal="center" vertical="center"/>
    </xf>
    <xf numFmtId="44" fontId="24" fillId="0" borderId="9" xfId="0" applyNumberFormat="1" applyFont="1" applyBorder="1" applyAlignment="1">
      <alignment horizontal="center" vertical="center"/>
    </xf>
    <xf numFmtId="0" fontId="24" fillId="0" borderId="8" xfId="0" applyFont="1" applyBorder="1" applyAlignment="1">
      <alignment horizontal="left" vertical="center"/>
    </xf>
    <xf numFmtId="0" fontId="25" fillId="0" borderId="20" xfId="0" applyFont="1" applyBorder="1"/>
    <xf numFmtId="0" fontId="24" fillId="0" borderId="0" xfId="0" applyFont="1" applyBorder="1" applyAlignment="1" applyProtection="1">
      <alignment wrapText="1"/>
      <protection locked="0"/>
    </xf>
    <xf numFmtId="0" fontId="24" fillId="0" borderId="0" xfId="0" applyFont="1" applyBorder="1" applyAlignment="1" applyProtection="1">
      <alignment horizontal="left" wrapText="1"/>
      <protection locked="0"/>
    </xf>
    <xf numFmtId="0" fontId="6" fillId="0" borderId="8" xfId="0" applyFont="1" applyBorder="1"/>
    <xf numFmtId="0" fontId="25" fillId="0" borderId="21" xfId="0" applyFont="1" applyBorder="1" applyAlignment="1">
      <alignment horizontal="center"/>
    </xf>
    <xf numFmtId="0" fontId="25" fillId="0" borderId="22" xfId="0" applyFont="1" applyBorder="1" applyAlignment="1">
      <alignment horizontal="center" vertical="center"/>
    </xf>
    <xf numFmtId="0" fontId="24" fillId="0" borderId="22" xfId="0" applyFont="1" applyBorder="1" applyAlignment="1">
      <alignment horizontal="center" vertical="center"/>
    </xf>
    <xf numFmtId="0" fontId="6" fillId="0" borderId="0" xfId="0" applyFont="1" applyAlignment="1">
      <alignment horizontal="right"/>
    </xf>
    <xf numFmtId="0" fontId="61" fillId="0" borderId="0" xfId="0" applyFont="1"/>
    <xf numFmtId="0" fontId="25" fillId="0" borderId="0" xfId="0" applyFont="1" applyBorder="1" applyAlignment="1"/>
    <xf numFmtId="44" fontId="25" fillId="0" borderId="11" xfId="435" applyFont="1" applyBorder="1"/>
    <xf numFmtId="167" fontId="25" fillId="4" borderId="4" xfId="0" applyNumberFormat="1" applyFont="1" applyFill="1" applyBorder="1" applyAlignment="1" applyProtection="1">
      <alignment wrapText="1"/>
      <protection locked="0"/>
    </xf>
    <xf numFmtId="167" fontId="25" fillId="15" borderId="4" xfId="0" applyNumberFormat="1" applyFont="1" applyFill="1" applyBorder="1" applyAlignment="1" applyProtection="1">
      <alignment wrapText="1"/>
      <protection locked="0"/>
    </xf>
    <xf numFmtId="167" fontId="25" fillId="21" borderId="4" xfId="0" applyNumberFormat="1" applyFont="1" applyFill="1" applyBorder="1" applyAlignment="1" applyProtection="1">
      <alignment wrapText="1"/>
      <protection locked="0"/>
    </xf>
    <xf numFmtId="167" fontId="25" fillId="20" borderId="4" xfId="0" applyNumberFormat="1" applyFont="1" applyFill="1" applyBorder="1" applyAlignment="1" applyProtection="1">
      <alignment wrapText="1"/>
      <protection locked="0"/>
    </xf>
    <xf numFmtId="167" fontId="25" fillId="24" borderId="4" xfId="0" applyNumberFormat="1" applyFont="1" applyFill="1" applyBorder="1" applyAlignment="1" applyProtection="1">
      <alignment wrapText="1"/>
      <protection locked="0"/>
    </xf>
    <xf numFmtId="167" fontId="25" fillId="14" borderId="4" xfId="0" applyNumberFormat="1" applyFont="1" applyFill="1" applyBorder="1" applyAlignment="1" applyProtection="1">
      <alignment wrapText="1"/>
      <protection locked="0"/>
    </xf>
    <xf numFmtId="167" fontId="25" fillId="23" borderId="4" xfId="0" applyNumberFormat="1" applyFont="1" applyFill="1" applyBorder="1" applyAlignment="1" applyProtection="1">
      <alignment wrapText="1"/>
      <protection locked="0"/>
    </xf>
    <xf numFmtId="167" fontId="25" fillId="22" borderId="4" xfId="0" applyNumberFormat="1" applyFont="1" applyFill="1" applyBorder="1" applyAlignment="1" applyProtection="1">
      <alignment wrapText="1"/>
      <protection locked="0"/>
    </xf>
    <xf numFmtId="167" fontId="25" fillId="18" borderId="4" xfId="0" applyNumberFormat="1" applyFont="1" applyFill="1" applyBorder="1" applyAlignment="1" applyProtection="1">
      <alignment wrapText="1"/>
      <protection locked="0"/>
    </xf>
    <xf numFmtId="167" fontId="25" fillId="19" borderId="4" xfId="0" applyNumberFormat="1" applyFont="1" applyFill="1" applyBorder="1" applyAlignment="1" applyProtection="1">
      <alignment wrapText="1"/>
      <protection locked="0"/>
    </xf>
    <xf numFmtId="0" fontId="24" fillId="0" borderId="0" xfId="0" applyFont="1" applyBorder="1" applyAlignment="1" applyProtection="1">
      <alignment wrapText="1"/>
      <protection locked="0"/>
    </xf>
    <xf numFmtId="0" fontId="24" fillId="0" borderId="0" xfId="0" applyFont="1" applyBorder="1" applyAlignment="1" applyProtection="1">
      <alignment horizontal="left" wrapText="1"/>
      <protection locked="0"/>
    </xf>
    <xf numFmtId="0" fontId="63" fillId="0" borderId="0" xfId="0" applyFont="1" applyAlignment="1" applyProtection="1">
      <alignment wrapText="1"/>
      <protection locked="0"/>
    </xf>
    <xf numFmtId="0" fontId="24" fillId="0" borderId="2" xfId="0" applyFont="1" applyFill="1" applyBorder="1" applyAlignment="1">
      <alignment wrapText="1"/>
    </xf>
    <xf numFmtId="0" fontId="24" fillId="0" borderId="0" xfId="0" applyFont="1" applyBorder="1" applyAlignment="1" applyProtection="1">
      <alignment wrapText="1"/>
      <protection locked="0"/>
    </xf>
    <xf numFmtId="0" fontId="24" fillId="0" borderId="0" xfId="0" applyFont="1" applyBorder="1" applyAlignment="1" applyProtection="1">
      <alignment horizontal="left" wrapText="1"/>
      <protection locked="0"/>
    </xf>
    <xf numFmtId="0" fontId="24" fillId="0" borderId="0" xfId="0" applyFont="1" applyBorder="1" applyAlignment="1" applyProtection="1">
      <alignment wrapText="1"/>
      <protection locked="0"/>
    </xf>
    <xf numFmtId="0" fontId="24" fillId="0" borderId="0" xfId="0" applyFont="1" applyBorder="1" applyAlignment="1" applyProtection="1">
      <alignment horizontal="left" wrapText="1"/>
      <protection locked="0"/>
    </xf>
    <xf numFmtId="0" fontId="25" fillId="0" borderId="3" xfId="0" applyFont="1" applyFill="1" applyBorder="1" applyAlignment="1">
      <alignment horizontal="left"/>
    </xf>
    <xf numFmtId="44" fontId="25" fillId="0" borderId="0" xfId="435" applyFont="1" applyFill="1" applyBorder="1"/>
    <xf numFmtId="44" fontId="25" fillId="0" borderId="0" xfId="0" applyNumberFormat="1" applyFont="1" applyFill="1" applyBorder="1"/>
    <xf numFmtId="0" fontId="25" fillId="0" borderId="19" xfId="0" applyFont="1" applyFill="1" applyBorder="1" applyAlignment="1">
      <alignment horizontal="left"/>
    </xf>
    <xf numFmtId="44" fontId="25" fillId="0" borderId="17" xfId="435" applyFont="1" applyFill="1" applyBorder="1"/>
    <xf numFmtId="44" fontId="25" fillId="0" borderId="17" xfId="0" applyNumberFormat="1" applyFont="1" applyFill="1" applyBorder="1"/>
    <xf numFmtId="0" fontId="25" fillId="0" borderId="0" xfId="0" applyFont="1" applyFill="1" applyBorder="1" applyAlignment="1" applyProtection="1">
      <alignment horizontal="left" wrapText="1"/>
      <protection locked="0"/>
    </xf>
    <xf numFmtId="0" fontId="24" fillId="0" borderId="0" xfId="0" applyFont="1" applyBorder="1" applyAlignment="1" applyProtection="1">
      <alignment wrapText="1"/>
      <protection locked="0"/>
    </xf>
    <xf numFmtId="165" fontId="25" fillId="0" borderId="3" xfId="0" applyNumberFormat="1" applyFont="1" applyFill="1" applyBorder="1" applyAlignment="1" applyProtection="1">
      <alignment horizontal="left" wrapText="1"/>
      <protection locked="0"/>
    </xf>
    <xf numFmtId="0" fontId="25" fillId="0" borderId="0" xfId="0" applyFont="1" applyFill="1" applyBorder="1" applyAlignment="1" applyProtection="1">
      <alignment horizontal="center" wrapText="1"/>
      <protection locked="0"/>
    </xf>
    <xf numFmtId="0" fontId="67" fillId="42" borderId="0" xfId="0" applyFont="1" applyFill="1" applyBorder="1" applyAlignment="1">
      <alignment horizontal="center"/>
    </xf>
    <xf numFmtId="165" fontId="25" fillId="0" borderId="3" xfId="0" applyNumberFormat="1" applyFont="1" applyFill="1" applyBorder="1" applyAlignment="1" applyProtection="1">
      <alignment wrapText="1"/>
      <protection locked="0"/>
    </xf>
    <xf numFmtId="2" fontId="24" fillId="0" borderId="3" xfId="0" applyNumberFormat="1" applyFont="1" applyFill="1" applyBorder="1" applyAlignment="1" applyProtection="1">
      <alignment wrapText="1"/>
      <protection locked="0"/>
    </xf>
    <xf numFmtId="164" fontId="24" fillId="0" borderId="3" xfId="9" applyNumberFormat="1" applyFont="1" applyFill="1" applyBorder="1" applyAlignment="1" applyProtection="1">
      <alignment wrapText="1"/>
      <protection locked="0"/>
    </xf>
    <xf numFmtId="167" fontId="25" fillId="0" borderId="3" xfId="0" applyNumberFormat="1" applyFont="1" applyFill="1" applyBorder="1" applyAlignment="1" applyProtection="1">
      <alignment wrapText="1"/>
      <protection locked="0"/>
    </xf>
    <xf numFmtId="165" fontId="25" fillId="0" borderId="3" xfId="9" applyNumberFormat="1" applyFont="1" applyFill="1" applyBorder="1" applyAlignment="1" applyProtection="1">
      <alignment horizontal="center" wrapText="1"/>
      <protection locked="0"/>
    </xf>
    <xf numFmtId="165" fontId="25" fillId="0" borderId="3" xfId="0" applyNumberFormat="1" applyFont="1" applyFill="1" applyBorder="1" applyAlignment="1" applyProtection="1">
      <alignment horizontal="center" wrapText="1"/>
      <protection locked="0"/>
    </xf>
    <xf numFmtId="167" fontId="25" fillId="0" borderId="4" xfId="0" applyNumberFormat="1" applyFont="1" applyFill="1" applyBorder="1" applyAlignment="1" applyProtection="1">
      <alignment horizontal="right" wrapText="1"/>
      <protection locked="0"/>
    </xf>
    <xf numFmtId="165" fontId="25" fillId="0" borderId="3" xfId="0" applyNumberFormat="1" applyFont="1" applyFill="1" applyBorder="1" applyAlignment="1">
      <alignment horizontal="center" wrapText="1"/>
    </xf>
    <xf numFmtId="167" fontId="25" fillId="0" borderId="4" xfId="0" applyNumberFormat="1" applyFont="1" applyFill="1" applyBorder="1" applyAlignment="1">
      <alignment horizontal="right" wrapText="1"/>
    </xf>
    <xf numFmtId="167" fontId="25" fillId="0" borderId="8" xfId="0" applyNumberFormat="1" applyFont="1" applyFill="1" applyBorder="1" applyAlignment="1" applyProtection="1">
      <alignment wrapText="1"/>
      <protection locked="0"/>
    </xf>
    <xf numFmtId="167" fontId="25" fillId="0" borderId="7" xfId="0" applyNumberFormat="1" applyFont="1" applyFill="1" applyBorder="1" applyAlignment="1">
      <alignment horizontal="right" wrapText="1"/>
    </xf>
    <xf numFmtId="0" fontId="25" fillId="0" borderId="8" xfId="0" applyFont="1" applyFill="1" applyBorder="1" applyAlignment="1">
      <alignment wrapText="1"/>
    </xf>
    <xf numFmtId="165" fontId="25" fillId="0" borderId="8" xfId="0" applyNumberFormat="1" applyFont="1" applyFill="1" applyBorder="1" applyAlignment="1">
      <alignment wrapText="1"/>
    </xf>
    <xf numFmtId="167" fontId="25" fillId="22" borderId="11" xfId="0" applyNumberFormat="1" applyFont="1" applyFill="1" applyBorder="1" applyAlignment="1" applyProtection="1">
      <alignment wrapText="1"/>
      <protection locked="0"/>
    </xf>
    <xf numFmtId="167" fontId="24" fillId="44" borderId="11" xfId="0" applyNumberFormat="1" applyFont="1" applyFill="1" applyBorder="1" applyAlignment="1" applyProtection="1">
      <alignment wrapText="1"/>
      <protection locked="0"/>
    </xf>
    <xf numFmtId="167" fontId="24" fillId="22" borderId="11" xfId="0" applyNumberFormat="1" applyFont="1" applyFill="1" applyBorder="1" applyAlignment="1" applyProtection="1">
      <alignment wrapText="1"/>
      <protection locked="0"/>
    </xf>
    <xf numFmtId="167" fontId="24" fillId="41" borderId="11" xfId="0" applyNumberFormat="1" applyFont="1" applyFill="1" applyBorder="1" applyAlignment="1" applyProtection="1">
      <alignment wrapText="1"/>
      <protection locked="0"/>
    </xf>
    <xf numFmtId="164" fontId="24" fillId="41" borderId="10" xfId="0" applyNumberFormat="1" applyFont="1" applyFill="1" applyBorder="1" applyAlignment="1" applyProtection="1">
      <alignment horizontal="right" wrapText="1"/>
      <protection locked="0"/>
    </xf>
    <xf numFmtId="167" fontId="25" fillId="0" borderId="3" xfId="0" applyNumberFormat="1" applyFont="1" applyFill="1" applyBorder="1" applyAlignment="1" applyProtection="1">
      <alignment wrapText="1"/>
      <protection locked="0"/>
    </xf>
    <xf numFmtId="167" fontId="25" fillId="0" borderId="4" xfId="0" applyNumberFormat="1" applyFont="1" applyFill="1" applyBorder="1" applyAlignment="1" applyProtection="1">
      <alignment wrapText="1"/>
      <protection locked="0"/>
    </xf>
    <xf numFmtId="0" fontId="25" fillId="0" borderId="0" xfId="0" applyFont="1" applyFill="1" applyBorder="1" applyAlignment="1" applyProtection="1">
      <alignment wrapText="1"/>
      <protection locked="0"/>
    </xf>
    <xf numFmtId="0" fontId="25" fillId="0" borderId="0" xfId="0" applyFont="1" applyFill="1" applyBorder="1" applyAlignment="1" applyProtection="1">
      <alignment horizontal="center" wrapText="1"/>
      <protection locked="0"/>
    </xf>
    <xf numFmtId="0" fontId="24" fillId="0" borderId="13" xfId="0" applyFont="1" applyFill="1" applyBorder="1" applyAlignment="1" applyProtection="1">
      <alignment wrapText="1"/>
      <protection locked="0"/>
    </xf>
    <xf numFmtId="0" fontId="24" fillId="0" borderId="0" xfId="0" applyFont="1" applyFill="1" applyBorder="1" applyAlignment="1" applyProtection="1">
      <alignment horizontal="center" wrapText="1"/>
      <protection locked="0"/>
    </xf>
    <xf numFmtId="0" fontId="24" fillId="0" borderId="4" xfId="0" applyFont="1" applyFill="1" applyBorder="1" applyAlignment="1" applyProtection="1">
      <alignment horizontal="center" wrapText="1"/>
      <protection locked="0"/>
    </xf>
    <xf numFmtId="165" fontId="25" fillId="0" borderId="0" xfId="0" applyNumberFormat="1" applyFont="1" applyFill="1" applyBorder="1" applyAlignment="1" applyProtection="1">
      <alignment wrapText="1"/>
      <protection locked="0"/>
    </xf>
    <xf numFmtId="0" fontId="25" fillId="0" borderId="4" xfId="0" applyFont="1" applyFill="1" applyBorder="1" applyAlignment="1" applyProtection="1">
      <alignment horizontal="center" wrapText="1"/>
      <protection locked="0"/>
    </xf>
    <xf numFmtId="0" fontId="25" fillId="0" borderId="7" xfId="0" applyFont="1" applyFill="1" applyBorder="1" applyAlignment="1">
      <alignment wrapText="1"/>
    </xf>
    <xf numFmtId="165" fontId="25" fillId="0" borderId="8" xfId="0" applyNumberFormat="1" applyFont="1" applyFill="1" applyBorder="1" applyAlignment="1" applyProtection="1">
      <alignment wrapText="1"/>
      <protection locked="0"/>
    </xf>
    <xf numFmtId="164" fontId="24" fillId="44" borderId="10" xfId="0" applyNumberFormat="1" applyFont="1" applyFill="1" applyBorder="1" applyAlignment="1" applyProtection="1">
      <alignment horizontal="right" wrapText="1"/>
      <protection locked="0"/>
    </xf>
    <xf numFmtId="167" fontId="24" fillId="44" borderId="15" xfId="0" applyNumberFormat="1" applyFont="1" applyFill="1" applyBorder="1" applyAlignment="1" applyProtection="1">
      <alignment wrapText="1"/>
      <protection locked="0"/>
    </xf>
    <xf numFmtId="0" fontId="24" fillId="0" borderId="8" xfId="0" applyFont="1" applyBorder="1" applyAlignment="1" applyProtection="1">
      <alignment horizontal="left"/>
      <protection locked="0"/>
    </xf>
    <xf numFmtId="0" fontId="25" fillId="0" borderId="0" xfId="0" applyFont="1" applyFill="1" applyBorder="1" applyAlignment="1" applyProtection="1">
      <alignment horizontal="center" vertical="center" wrapText="1"/>
      <protection locked="0"/>
    </xf>
    <xf numFmtId="167" fontId="12" fillId="0" borderId="4" xfId="0" applyNumberFormat="1" applyFont="1" applyFill="1" applyBorder="1" applyAlignment="1" applyProtection="1">
      <alignment wrapText="1"/>
      <protection locked="0"/>
    </xf>
    <xf numFmtId="0" fontId="28" fillId="20" borderId="0" xfId="0" applyFont="1" applyFill="1" applyProtection="1"/>
    <xf numFmtId="164" fontId="28" fillId="20" borderId="0" xfId="0" applyNumberFormat="1" applyFont="1" applyFill="1" applyProtection="1">
      <protection locked="0"/>
    </xf>
    <xf numFmtId="0" fontId="6" fillId="45" borderId="0" xfId="0" applyFont="1" applyFill="1" applyAlignment="1" applyProtection="1">
      <alignment horizontal="left" vertical="top" wrapText="1"/>
      <protection locked="0"/>
    </xf>
    <xf numFmtId="0" fontId="24" fillId="0" borderId="0" xfId="0" applyFont="1" applyBorder="1" applyAlignment="1" applyProtection="1">
      <alignment horizontal="center" wrapText="1"/>
      <protection locked="0"/>
    </xf>
    <xf numFmtId="167" fontId="25" fillId="22" borderId="5" xfId="0" applyNumberFormat="1" applyFont="1" applyFill="1" applyBorder="1" applyAlignment="1" applyProtection="1">
      <alignment wrapText="1"/>
      <protection locked="0"/>
    </xf>
    <xf numFmtId="167" fontId="25" fillId="22" borderId="10" xfId="0" applyNumberFormat="1" applyFont="1" applyFill="1" applyBorder="1" applyAlignment="1" applyProtection="1">
      <alignment wrapText="1"/>
      <protection locked="0"/>
    </xf>
    <xf numFmtId="167" fontId="24" fillId="2" borderId="5" xfId="0" applyNumberFormat="1" applyFont="1" applyFill="1" applyBorder="1" applyAlignment="1" applyProtection="1">
      <alignment wrapText="1"/>
      <protection locked="0"/>
    </xf>
    <xf numFmtId="167" fontId="24" fillId="2" borderId="10" xfId="0" applyNumberFormat="1" applyFont="1" applyFill="1" applyBorder="1" applyAlignment="1" applyProtection="1">
      <alignment wrapText="1"/>
      <protection locked="0"/>
    </xf>
    <xf numFmtId="167" fontId="25" fillId="0" borderId="3" xfId="0" applyNumberFormat="1" applyFont="1" applyFill="1" applyBorder="1" applyAlignment="1" applyProtection="1">
      <alignment wrapText="1"/>
      <protection locked="0"/>
    </xf>
    <xf numFmtId="167" fontId="25" fillId="0" borderId="4" xfId="0" applyNumberFormat="1" applyFont="1" applyFill="1" applyBorder="1" applyAlignment="1" applyProtection="1">
      <alignment wrapText="1"/>
      <protection locked="0"/>
    </xf>
    <xf numFmtId="167" fontId="25" fillId="0" borderId="8" xfId="0" applyNumberFormat="1" applyFont="1" applyFill="1" applyBorder="1" applyAlignment="1" applyProtection="1">
      <alignment wrapText="1"/>
      <protection locked="0"/>
    </xf>
    <xf numFmtId="167" fontId="25" fillId="0" borderId="7" xfId="0" applyNumberFormat="1" applyFont="1" applyFill="1" applyBorder="1" applyAlignment="1" applyProtection="1">
      <alignment wrapText="1"/>
      <protection locked="0"/>
    </xf>
    <xf numFmtId="167" fontId="24" fillId="41" borderId="5" xfId="0" applyNumberFormat="1" applyFont="1" applyFill="1" applyBorder="1" applyAlignment="1" applyProtection="1">
      <alignment horizontal="right" wrapText="1"/>
      <protection locked="0"/>
    </xf>
    <xf numFmtId="167" fontId="24" fillId="41" borderId="10" xfId="0" applyNumberFormat="1" applyFont="1" applyFill="1" applyBorder="1" applyAlignment="1" applyProtection="1">
      <alignment horizontal="right" wrapText="1"/>
      <protection locked="0"/>
    </xf>
    <xf numFmtId="0" fontId="25" fillId="0" borderId="4" xfId="0" applyFont="1" applyFill="1" applyBorder="1" applyAlignment="1" applyProtection="1">
      <alignment wrapText="1"/>
      <protection locked="0"/>
    </xf>
    <xf numFmtId="0" fontId="25" fillId="0" borderId="3" xfId="0" applyFont="1" applyBorder="1" applyAlignment="1" applyProtection="1">
      <alignment wrapText="1"/>
      <protection locked="0"/>
    </xf>
    <xf numFmtId="0" fontId="25" fillId="0" borderId="0" xfId="0" applyFont="1" applyBorder="1" applyAlignment="1" applyProtection="1">
      <alignment wrapText="1"/>
      <protection locked="0"/>
    </xf>
    <xf numFmtId="0" fontId="25" fillId="0" borderId="4" xfId="0" applyFont="1" applyBorder="1" applyAlignment="1" applyProtection="1">
      <alignment wrapText="1"/>
      <protection locked="0"/>
    </xf>
    <xf numFmtId="0" fontId="25" fillId="0" borderId="7" xfId="0" applyFont="1" applyFill="1" applyBorder="1" applyAlignment="1" applyProtection="1">
      <alignment wrapText="1"/>
      <protection locked="0"/>
    </xf>
    <xf numFmtId="0" fontId="25" fillId="0" borderId="3" xfId="0" applyFont="1" applyBorder="1" applyAlignment="1" applyProtection="1">
      <alignment horizontal="left" wrapText="1"/>
      <protection locked="0"/>
    </xf>
    <xf numFmtId="167" fontId="24" fillId="44" borderId="5" xfId="0" applyNumberFormat="1" applyFont="1" applyFill="1" applyBorder="1" applyAlignment="1" applyProtection="1">
      <alignment horizontal="right" wrapText="1"/>
      <protection locked="0"/>
    </xf>
    <xf numFmtId="0" fontId="25" fillId="44" borderId="10" xfId="0" applyFont="1" applyFill="1" applyBorder="1" applyAlignment="1" applyProtection="1">
      <alignment horizontal="right" wrapText="1"/>
      <protection locked="0"/>
    </xf>
    <xf numFmtId="167" fontId="24" fillId="44" borderId="10" xfId="0" applyNumberFormat="1" applyFont="1" applyFill="1" applyBorder="1" applyAlignment="1" applyProtection="1">
      <alignment horizontal="right" wrapText="1"/>
      <protection locked="0"/>
    </xf>
    <xf numFmtId="0" fontId="25" fillId="0" borderId="10" xfId="0" applyFont="1" applyBorder="1" applyAlignment="1" applyProtection="1">
      <alignment wrapText="1"/>
      <protection locked="0"/>
    </xf>
    <xf numFmtId="167" fontId="24" fillId="44" borderId="5" xfId="0" applyNumberFormat="1" applyFont="1" applyFill="1" applyBorder="1" applyAlignment="1" applyProtection="1">
      <alignment wrapText="1"/>
      <protection locked="0"/>
    </xf>
    <xf numFmtId="167" fontId="24" fillId="44" borderId="10" xfId="0" applyNumberFormat="1" applyFont="1" applyFill="1" applyBorder="1" applyAlignment="1" applyProtection="1">
      <alignment wrapText="1"/>
      <protection locked="0"/>
    </xf>
    <xf numFmtId="0" fontId="24" fillId="44" borderId="5" xfId="0" applyFont="1" applyFill="1" applyBorder="1" applyAlignment="1" applyProtection="1">
      <alignment horizontal="left" wrapText="1"/>
      <protection locked="0"/>
    </xf>
    <xf numFmtId="0" fontId="24" fillId="44" borderId="6" xfId="0" applyFont="1" applyFill="1" applyBorder="1" applyAlignment="1" applyProtection="1">
      <alignment horizontal="left" wrapText="1"/>
      <protection locked="0"/>
    </xf>
    <xf numFmtId="0" fontId="24" fillId="44" borderId="10" xfId="0" applyFont="1" applyFill="1" applyBorder="1" applyAlignment="1" applyProtection="1">
      <alignment horizontal="left" wrapText="1"/>
      <protection locked="0"/>
    </xf>
    <xf numFmtId="0" fontId="25" fillId="0" borderId="5" xfId="0" applyFont="1" applyBorder="1" applyAlignment="1" applyProtection="1">
      <alignment horizontal="center" wrapText="1"/>
      <protection locked="0"/>
    </xf>
    <xf numFmtId="0" fontId="25" fillId="0" borderId="6" xfId="0" applyFont="1" applyBorder="1" applyAlignment="1" applyProtection="1">
      <alignment horizontal="center" wrapText="1"/>
      <protection locked="0"/>
    </xf>
    <xf numFmtId="0" fontId="25" fillId="0" borderId="10" xfId="0" applyFont="1" applyBorder="1" applyAlignment="1" applyProtection="1">
      <alignment horizontal="center" wrapText="1"/>
      <protection locked="0"/>
    </xf>
    <xf numFmtId="0" fontId="25" fillId="0" borderId="0" xfId="0" applyFont="1" applyBorder="1" applyAlignment="1" applyProtection="1">
      <alignment horizontal="left" vertical="top" wrapText="1"/>
      <protection locked="0"/>
    </xf>
    <xf numFmtId="0" fontId="25" fillId="22" borderId="10" xfId="0" applyFont="1" applyFill="1" applyBorder="1" applyAlignment="1" applyProtection="1">
      <alignment wrapText="1"/>
      <protection locked="0"/>
    </xf>
    <xf numFmtId="0" fontId="25" fillId="0" borderId="0" xfId="0" applyFont="1" applyBorder="1" applyAlignment="1" applyProtection="1">
      <alignment horizontal="left" wrapText="1"/>
      <protection locked="0"/>
    </xf>
    <xf numFmtId="0" fontId="69" fillId="20" borderId="3" xfId="0" applyFont="1" applyFill="1" applyBorder="1" applyAlignment="1" applyProtection="1">
      <alignment horizontal="left" wrapText="1"/>
      <protection locked="0"/>
    </xf>
    <xf numFmtId="0" fontId="69" fillId="20" borderId="0" xfId="0" applyFont="1" applyFill="1" applyBorder="1" applyAlignment="1" applyProtection="1">
      <alignment wrapText="1"/>
      <protection locked="0"/>
    </xf>
    <xf numFmtId="0" fontId="24" fillId="0" borderId="12" xfId="0" applyFont="1" applyBorder="1" applyAlignment="1" applyProtection="1">
      <alignment wrapText="1"/>
      <protection locked="0"/>
    </xf>
    <xf numFmtId="0" fontId="25" fillId="0" borderId="13" xfId="0" applyFont="1" applyBorder="1" applyAlignment="1">
      <alignment wrapText="1"/>
    </xf>
    <xf numFmtId="0" fontId="25" fillId="0" borderId="3" xfId="0" applyFont="1" applyBorder="1" applyAlignment="1" applyProtection="1">
      <alignment wrapText="1"/>
    </xf>
    <xf numFmtId="0" fontId="25" fillId="0" borderId="0" xfId="0" applyFont="1" applyBorder="1" applyAlignment="1" applyProtection="1">
      <alignment wrapText="1"/>
    </xf>
    <xf numFmtId="0" fontId="25" fillId="0" borderId="0" xfId="0" applyFont="1" applyBorder="1" applyAlignment="1" applyProtection="1">
      <alignment horizontal="center" vertical="center" wrapText="1"/>
      <protection locked="0"/>
    </xf>
    <xf numFmtId="167" fontId="24" fillId="2" borderId="8" xfId="0" applyNumberFormat="1" applyFont="1" applyFill="1" applyBorder="1" applyAlignment="1" applyProtection="1">
      <alignment wrapText="1"/>
      <protection locked="0"/>
    </xf>
    <xf numFmtId="0" fontId="25" fillId="0" borderId="7" xfId="0" applyFont="1" applyBorder="1" applyAlignment="1" applyProtection="1">
      <alignment wrapText="1"/>
      <protection locked="0"/>
    </xf>
    <xf numFmtId="164" fontId="24" fillId="0" borderId="3" xfId="9" applyNumberFormat="1" applyFont="1" applyFill="1" applyBorder="1" applyAlignment="1" applyProtection="1">
      <alignment horizontal="left" wrapText="1"/>
    </xf>
    <xf numFmtId="164" fontId="24" fillId="0" borderId="4" xfId="9" applyNumberFormat="1" applyFont="1" applyFill="1" applyBorder="1" applyAlignment="1" applyProtection="1">
      <alignment horizontal="left" wrapText="1"/>
    </xf>
    <xf numFmtId="167" fontId="25" fillId="22" borderId="5" xfId="0" applyNumberFormat="1" applyFont="1" applyFill="1" applyBorder="1" applyAlignment="1" applyProtection="1">
      <alignment horizontal="right" wrapText="1"/>
      <protection locked="0"/>
    </xf>
    <xf numFmtId="167" fontId="25" fillId="22" borderId="10" xfId="0" applyNumberFormat="1" applyFont="1" applyFill="1" applyBorder="1" applyAlignment="1" applyProtection="1">
      <alignment horizontal="right" wrapText="1"/>
      <protection locked="0"/>
    </xf>
    <xf numFmtId="4" fontId="24" fillId="0" borderId="12" xfId="0" applyNumberFormat="1" applyFont="1" applyBorder="1" applyAlignment="1" applyProtection="1">
      <alignment horizontal="center" wrapText="1"/>
      <protection locked="0"/>
    </xf>
    <xf numFmtId="4" fontId="24" fillId="0" borderId="14" xfId="0" applyNumberFormat="1" applyFont="1" applyBorder="1" applyAlignment="1" applyProtection="1">
      <alignment horizontal="center" wrapText="1"/>
      <protection locked="0"/>
    </xf>
    <xf numFmtId="0" fontId="24" fillId="2" borderId="5" xfId="0" applyFont="1" applyFill="1" applyBorder="1" applyAlignment="1" applyProtection="1">
      <alignment horizontal="right" wrapText="1"/>
      <protection locked="0"/>
    </xf>
    <xf numFmtId="0" fontId="24" fillId="2" borderId="6" xfId="0" applyFont="1" applyFill="1" applyBorder="1" applyAlignment="1" applyProtection="1">
      <alignment horizontal="right" wrapText="1"/>
      <protection locked="0"/>
    </xf>
    <xf numFmtId="0" fontId="24" fillId="2" borderId="10" xfId="0" applyFont="1" applyFill="1" applyBorder="1" applyAlignment="1" applyProtection="1">
      <alignment horizontal="right" wrapText="1"/>
      <protection locked="0"/>
    </xf>
    <xf numFmtId="0" fontId="24" fillId="0" borderId="12" xfId="0" applyFont="1" applyBorder="1" applyAlignment="1" applyProtection="1">
      <alignment horizontal="left" wrapText="1"/>
      <protection locked="0"/>
    </xf>
    <xf numFmtId="0" fontId="24" fillId="0" borderId="13" xfId="0" applyFont="1" applyBorder="1" applyAlignment="1" applyProtection="1">
      <alignment horizontal="left" wrapText="1"/>
      <protection locked="0"/>
    </xf>
    <xf numFmtId="0" fontId="24" fillId="0" borderId="14" xfId="0" applyFont="1" applyBorder="1" applyAlignment="1" applyProtection="1">
      <alignment horizontal="left" wrapText="1"/>
      <protection locked="0"/>
    </xf>
    <xf numFmtId="0" fontId="10" fillId="0" borderId="14" xfId="0" applyFont="1" applyBorder="1" applyAlignment="1">
      <alignment horizontal="center" wrapText="1"/>
    </xf>
    <xf numFmtId="0" fontId="25" fillId="0" borderId="0" xfId="0" applyFont="1" applyFill="1" applyBorder="1" applyAlignment="1" applyProtection="1">
      <alignment horizontal="left" wrapText="1"/>
      <protection locked="0"/>
    </xf>
    <xf numFmtId="0" fontId="24" fillId="22" borderId="5" xfId="0" applyFont="1" applyFill="1" applyBorder="1" applyAlignment="1" applyProtection="1">
      <alignment horizontal="right" wrapText="1"/>
      <protection locked="0"/>
    </xf>
    <xf numFmtId="0" fontId="24" fillId="22" borderId="6" xfId="0" applyFont="1" applyFill="1" applyBorder="1" applyAlignment="1" applyProtection="1">
      <alignment horizontal="right" wrapText="1"/>
      <protection locked="0"/>
    </xf>
    <xf numFmtId="0" fontId="24" fillId="22" borderId="10" xfId="0" applyFont="1" applyFill="1" applyBorder="1" applyAlignment="1" applyProtection="1">
      <alignment horizontal="right" wrapText="1"/>
      <protection locked="0"/>
    </xf>
    <xf numFmtId="0" fontId="25" fillId="0" borderId="0" xfId="0" applyFont="1" applyFill="1" applyBorder="1" applyAlignment="1" applyProtection="1">
      <alignment wrapText="1"/>
    </xf>
    <xf numFmtId="0" fontId="25" fillId="0" borderId="0" xfId="0" applyFont="1" applyBorder="1" applyAlignment="1" applyProtection="1">
      <alignment horizontal="center" wrapText="1"/>
      <protection locked="0"/>
    </xf>
    <xf numFmtId="0" fontId="25" fillId="0" borderId="0" xfId="0" applyFont="1" applyBorder="1" applyAlignment="1">
      <alignment horizontal="center" wrapText="1"/>
    </xf>
    <xf numFmtId="0" fontId="25" fillId="0" borderId="0" xfId="0" applyFont="1" applyBorder="1" applyAlignment="1" applyProtection="1">
      <alignment horizontal="left" wrapText="1"/>
    </xf>
    <xf numFmtId="0" fontId="25" fillId="0" borderId="0" xfId="8" applyFont="1" applyFill="1" applyBorder="1" applyAlignment="1" applyProtection="1">
      <alignment horizontal="left" vertical="top" wrapText="1"/>
      <protection locked="0"/>
    </xf>
    <xf numFmtId="0" fontId="24" fillId="0" borderId="9" xfId="0" applyFont="1" applyBorder="1" applyAlignment="1" applyProtection="1">
      <alignment horizontal="center" wrapText="1"/>
      <protection locked="0"/>
    </xf>
    <xf numFmtId="0" fontId="24" fillId="0" borderId="13" xfId="0" applyFont="1" applyBorder="1" applyAlignment="1" applyProtection="1">
      <alignment horizontal="center" wrapText="1"/>
      <protection locked="0"/>
    </xf>
    <xf numFmtId="0" fontId="25" fillId="0" borderId="0" xfId="0" applyFont="1" applyBorder="1" applyAlignment="1" applyProtection="1">
      <alignment horizontal="center" wrapText="1"/>
    </xf>
    <xf numFmtId="0" fontId="25" fillId="44" borderId="10" xfId="0" applyFont="1" applyFill="1" applyBorder="1" applyAlignment="1" applyProtection="1">
      <alignment wrapText="1"/>
      <protection locked="0"/>
    </xf>
    <xf numFmtId="4" fontId="24" fillId="0" borderId="3" xfId="0" applyNumberFormat="1" applyFont="1" applyBorder="1" applyAlignment="1" applyProtection="1">
      <alignment horizontal="left" wrapText="1"/>
      <protection locked="0"/>
    </xf>
    <xf numFmtId="0" fontId="24" fillId="0" borderId="4" xfId="0" applyFont="1" applyBorder="1" applyAlignment="1">
      <alignment wrapText="1"/>
    </xf>
    <xf numFmtId="4" fontId="24" fillId="0" borderId="4" xfId="0" applyNumberFormat="1" applyFont="1" applyBorder="1" applyAlignment="1" applyProtection="1">
      <alignment horizontal="left" wrapText="1"/>
      <protection locked="0"/>
    </xf>
    <xf numFmtId="0" fontId="25" fillId="0" borderId="0" xfId="0" applyFont="1" applyBorder="1" applyAlignment="1">
      <alignment wrapText="1"/>
    </xf>
    <xf numFmtId="0" fontId="24" fillId="0" borderId="0" xfId="0" applyFont="1" applyBorder="1" applyAlignment="1" applyProtection="1">
      <alignment wrapText="1"/>
      <protection locked="0"/>
    </xf>
    <xf numFmtId="0" fontId="25" fillId="0" borderId="9" xfId="0" applyFont="1" applyBorder="1" applyAlignment="1" applyProtection="1">
      <alignment horizontal="center" wrapText="1"/>
      <protection locked="0"/>
    </xf>
    <xf numFmtId="167" fontId="25" fillId="0" borderId="0" xfId="0" applyNumberFormat="1" applyFont="1" applyFill="1" applyBorder="1" applyAlignment="1">
      <alignment horizontal="center" wrapText="1"/>
    </xf>
    <xf numFmtId="0" fontId="25" fillId="0" borderId="9" xfId="0" applyFont="1" applyBorder="1" applyAlignment="1">
      <alignment wrapText="1"/>
    </xf>
    <xf numFmtId="0" fontId="24" fillId="0" borderId="0" xfId="0" applyFont="1" applyBorder="1" applyAlignment="1">
      <alignment horizontal="center" wrapText="1"/>
    </xf>
    <xf numFmtId="167" fontId="25" fillId="0" borderId="0" xfId="0" applyNumberFormat="1" applyFont="1" applyFill="1" applyBorder="1" applyAlignment="1" applyProtection="1">
      <alignment horizontal="center" wrapText="1"/>
      <protection locked="0"/>
    </xf>
    <xf numFmtId="0" fontId="24" fillId="0" borderId="12" xfId="0" applyFont="1" applyFill="1" applyBorder="1" applyAlignment="1" applyProtection="1">
      <alignment wrapText="1"/>
      <protection locked="0"/>
    </xf>
    <xf numFmtId="0" fontId="25" fillId="0" borderId="8" xfId="0" applyFont="1" applyBorder="1" applyAlignment="1" applyProtection="1">
      <alignment horizontal="left" wrapText="1"/>
      <protection locked="0"/>
    </xf>
    <xf numFmtId="0" fontId="25" fillId="0" borderId="9" xfId="0" applyFont="1" applyBorder="1" applyAlignment="1" applyProtection="1">
      <alignment horizontal="left" wrapText="1"/>
      <protection locked="0"/>
    </xf>
    <xf numFmtId="0" fontId="6" fillId="22" borderId="6" xfId="0" applyFont="1" applyFill="1" applyBorder="1" applyAlignment="1">
      <alignment horizontal="right" wrapText="1"/>
    </xf>
    <xf numFmtId="0" fontId="6" fillId="22" borderId="10" xfId="0" applyFont="1" applyFill="1" applyBorder="1" applyAlignment="1">
      <alignment horizontal="right" wrapText="1"/>
    </xf>
    <xf numFmtId="0" fontId="24" fillId="0" borderId="13" xfId="0" applyFont="1" applyBorder="1" applyAlignment="1" applyProtection="1">
      <alignment wrapText="1"/>
      <protection locked="0"/>
    </xf>
    <xf numFmtId="0" fontId="25" fillId="0" borderId="13" xfId="0" applyFont="1" applyBorder="1" applyAlignment="1" applyProtection="1">
      <alignment wrapText="1"/>
      <protection locked="0"/>
    </xf>
    <xf numFmtId="0" fontId="25" fillId="0" borderId="14" xfId="0" applyFont="1" applyBorder="1" applyAlignment="1" applyProtection="1">
      <alignment wrapText="1"/>
      <protection locked="0"/>
    </xf>
    <xf numFmtId="0" fontId="25" fillId="22" borderId="6" xfId="0" applyFont="1" applyFill="1" applyBorder="1" applyAlignment="1" applyProtection="1">
      <alignment horizontal="right" wrapText="1"/>
      <protection locked="0"/>
    </xf>
    <xf numFmtId="0" fontId="25" fillId="22" borderId="10" xfId="0" applyFont="1" applyFill="1" applyBorder="1" applyAlignment="1" applyProtection="1">
      <alignment horizontal="right" wrapText="1"/>
      <protection locked="0"/>
    </xf>
    <xf numFmtId="0" fontId="24" fillId="0" borderId="3" xfId="0" applyFont="1" applyBorder="1" applyAlignment="1" applyProtection="1">
      <alignment horizontal="left" wrapText="1"/>
      <protection locked="0"/>
    </xf>
    <xf numFmtId="0" fontId="24" fillId="0" borderId="0" xfId="0" applyFont="1" applyBorder="1" applyAlignment="1">
      <alignment horizontal="left" wrapText="1"/>
    </xf>
    <xf numFmtId="165" fontId="25" fillId="0" borderId="3" xfId="0" applyNumberFormat="1" applyFont="1" applyFill="1" applyBorder="1" applyAlignment="1" applyProtection="1">
      <alignment horizontal="left" wrapText="1"/>
      <protection locked="0"/>
    </xf>
    <xf numFmtId="0" fontId="25" fillId="0" borderId="0" xfId="0" applyFont="1" applyFill="1" applyBorder="1" applyAlignment="1" applyProtection="1">
      <alignment wrapText="1"/>
      <protection locked="0"/>
    </xf>
    <xf numFmtId="0" fontId="25" fillId="0" borderId="3" xfId="0" applyFont="1" applyFill="1" applyBorder="1" applyAlignment="1" applyProtection="1">
      <alignment horizontal="left" wrapText="1"/>
      <protection locked="0"/>
    </xf>
    <xf numFmtId="0" fontId="25" fillId="0" borderId="3" xfId="0" applyFont="1" applyFill="1" applyBorder="1" applyAlignment="1" applyProtection="1">
      <alignment wrapText="1"/>
      <protection locked="0"/>
    </xf>
    <xf numFmtId="14" fontId="24" fillId="0" borderId="0" xfId="0" applyNumberFormat="1" applyFont="1" applyAlignment="1" applyProtection="1">
      <alignment horizontal="center" wrapText="1"/>
      <protection locked="0"/>
    </xf>
    <xf numFmtId="0" fontId="24" fillId="0" borderId="12" xfId="0" applyFont="1" applyBorder="1" applyAlignment="1" applyProtection="1">
      <alignment horizontal="center" vertical="center" wrapText="1"/>
      <protection locked="0"/>
    </xf>
    <xf numFmtId="0" fontId="6" fillId="0" borderId="14" xfId="0" applyFont="1" applyBorder="1" applyAlignment="1">
      <alignment vertical="center" wrapText="1"/>
    </xf>
    <xf numFmtId="0" fontId="24" fillId="0" borderId="9" xfId="0" applyFont="1" applyBorder="1" applyAlignment="1" applyProtection="1">
      <alignment horizontal="left" wrapText="1"/>
      <protection locked="0"/>
    </xf>
    <xf numFmtId="0" fontId="25" fillId="0" borderId="0" xfId="0" applyFont="1" applyFill="1" applyBorder="1" applyAlignment="1">
      <alignment wrapText="1"/>
    </xf>
    <xf numFmtId="0" fontId="6" fillId="22" borderId="10" xfId="0" applyFont="1" applyFill="1" applyBorder="1" applyAlignment="1">
      <alignment wrapText="1"/>
    </xf>
    <xf numFmtId="0" fontId="24" fillId="0" borderId="0" xfId="0" applyFont="1" applyAlignment="1" applyProtection="1">
      <alignment horizontal="center" wrapText="1"/>
      <protection locked="0"/>
    </xf>
    <xf numFmtId="0" fontId="25" fillId="0" borderId="0" xfId="0" applyFont="1" applyAlignment="1">
      <alignment horizontal="center" wrapText="1"/>
    </xf>
    <xf numFmtId="0" fontId="24" fillId="0" borderId="3" xfId="0" applyFont="1" applyBorder="1" applyAlignment="1" applyProtection="1">
      <alignment wrapText="1"/>
      <protection locked="0"/>
    </xf>
    <xf numFmtId="0" fontId="6" fillId="0" borderId="0" xfId="0" applyFont="1" applyFill="1" applyBorder="1" applyAlignment="1">
      <alignment wrapText="1"/>
    </xf>
    <xf numFmtId="0" fontId="24" fillId="41" borderId="5" xfId="0" applyFont="1" applyFill="1" applyBorder="1" applyAlignment="1" applyProtection="1">
      <alignment horizontal="left" wrapText="1"/>
      <protection locked="0"/>
    </xf>
    <xf numFmtId="0" fontId="24" fillId="41" borderId="6" xfId="0" applyFont="1" applyFill="1" applyBorder="1" applyAlignment="1" applyProtection="1">
      <alignment horizontal="left" wrapText="1"/>
      <protection locked="0"/>
    </xf>
    <xf numFmtId="0" fontId="24" fillId="41" borderId="10" xfId="0" applyFont="1" applyFill="1" applyBorder="1" applyAlignment="1" applyProtection="1">
      <alignment horizontal="left" wrapText="1"/>
      <protection locked="0"/>
    </xf>
    <xf numFmtId="0" fontId="29" fillId="0" borderId="0" xfId="0" applyFont="1" applyAlignment="1" applyProtection="1">
      <alignment wrapText="1"/>
      <protection locked="0"/>
    </xf>
    <xf numFmtId="0" fontId="25" fillId="0" borderId="0" xfId="0" applyFont="1" applyAlignment="1">
      <alignment wrapText="1"/>
    </xf>
    <xf numFmtId="0" fontId="25" fillId="44" borderId="10" xfId="0" applyFont="1" applyFill="1" applyBorder="1" applyAlignment="1">
      <alignment wrapText="1"/>
    </xf>
    <xf numFmtId="0" fontId="24" fillId="0" borderId="15"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14" fontId="24" fillId="0" borderId="9" xfId="0" applyNumberFormat="1" applyFont="1" applyBorder="1" applyAlignment="1" applyProtection="1">
      <alignment horizontal="center" wrapText="1"/>
      <protection locked="0"/>
    </xf>
    <xf numFmtId="0" fontId="24" fillId="0" borderId="14" xfId="0" applyFont="1" applyBorder="1" applyAlignment="1" applyProtection="1">
      <alignment horizontal="center" vertical="center" wrapText="1"/>
      <protection locked="0"/>
    </xf>
    <xf numFmtId="4" fontId="24" fillId="0" borderId="8" xfId="0" applyNumberFormat="1" applyFont="1" applyBorder="1" applyAlignment="1" applyProtection="1">
      <alignment horizontal="left" wrapText="1"/>
      <protection locked="0"/>
    </xf>
    <xf numFmtId="4" fontId="24" fillId="0" borderId="7" xfId="0" applyNumberFormat="1" applyFont="1" applyBorder="1" applyAlignment="1" applyProtection="1">
      <alignment horizontal="left" wrapText="1"/>
      <protection locked="0"/>
    </xf>
    <xf numFmtId="0" fontId="25" fillId="0" borderId="10" xfId="0" applyFont="1" applyBorder="1" applyAlignment="1">
      <alignment wrapText="1"/>
    </xf>
    <xf numFmtId="0" fontId="24" fillId="45" borderId="6" xfId="0" applyFont="1" applyFill="1" applyBorder="1" applyAlignment="1" applyProtection="1">
      <alignment horizontal="right" wrapText="1"/>
      <protection locked="0"/>
    </xf>
    <xf numFmtId="0" fontId="25" fillId="45" borderId="6" xfId="0" applyFont="1" applyFill="1" applyBorder="1" applyAlignment="1">
      <alignment horizontal="right" wrapText="1"/>
    </xf>
    <xf numFmtId="0" fontId="25" fillId="0" borderId="4" xfId="0" applyFont="1" applyBorder="1" applyAlignment="1" applyProtection="1">
      <alignment horizontal="left" wrapText="1"/>
      <protection locked="0"/>
    </xf>
    <xf numFmtId="0" fontId="6" fillId="0" borderId="7" xfId="0" applyFont="1" applyBorder="1" applyAlignment="1">
      <alignment horizontal="left" wrapText="1"/>
    </xf>
    <xf numFmtId="0" fontId="25" fillId="41" borderId="10" xfId="0" applyFont="1" applyFill="1" applyBorder="1" applyAlignment="1" applyProtection="1">
      <alignment horizontal="right" wrapText="1"/>
      <protection locked="0"/>
    </xf>
    <xf numFmtId="0" fontId="24" fillId="0" borderId="12" xfId="0" applyFont="1" applyFill="1" applyBorder="1" applyAlignment="1" applyProtection="1">
      <alignment horizontal="left" wrapText="1"/>
      <protection locked="0"/>
    </xf>
    <xf numFmtId="0" fontId="24" fillId="0" borderId="13" xfId="0" applyFont="1" applyFill="1" applyBorder="1" applyAlignment="1" applyProtection="1">
      <alignment horizontal="left" wrapText="1"/>
      <protection locked="0"/>
    </xf>
    <xf numFmtId="0" fontId="25" fillId="0" borderId="3" xfId="0" applyFont="1" applyFill="1" applyBorder="1" applyAlignment="1" applyProtection="1">
      <alignment horizontal="center" wrapText="1"/>
      <protection locked="0"/>
    </xf>
    <xf numFmtId="0" fontId="25" fillId="0" borderId="0" xfId="0" applyFont="1" applyFill="1" applyBorder="1" applyAlignment="1" applyProtection="1">
      <alignment horizontal="center" wrapText="1"/>
      <protection locked="0"/>
    </xf>
    <xf numFmtId="165" fontId="25" fillId="0" borderId="8" xfId="0" applyNumberFormat="1" applyFont="1" applyFill="1" applyBorder="1" applyAlignment="1" applyProtection="1">
      <alignment horizontal="center" wrapText="1"/>
      <protection locked="0"/>
    </xf>
    <xf numFmtId="165" fontId="25" fillId="0" borderId="9" xfId="0" applyNumberFormat="1" applyFont="1" applyFill="1" applyBorder="1" applyAlignment="1" applyProtection="1">
      <alignment horizontal="center" wrapText="1"/>
      <protection locked="0"/>
    </xf>
    <xf numFmtId="0" fontId="24" fillId="0" borderId="6" xfId="0" applyFont="1" applyBorder="1" applyAlignment="1">
      <alignment wrapText="1"/>
    </xf>
    <xf numFmtId="0" fontId="24" fillId="0" borderId="10" xfId="0" applyFont="1" applyBorder="1" applyAlignment="1">
      <alignment wrapText="1"/>
    </xf>
    <xf numFmtId="0" fontId="25" fillId="0" borderId="0" xfId="0" applyNumberFormat="1" applyFont="1" applyFill="1" applyBorder="1" applyAlignment="1" applyProtection="1">
      <alignment horizontal="right" wrapText="1"/>
      <protection locked="0"/>
    </xf>
    <xf numFmtId="0" fontId="25" fillId="0" borderId="0" xfId="0" applyNumberFormat="1" applyFont="1" applyBorder="1" applyAlignment="1" applyProtection="1">
      <alignment horizontal="right" wrapText="1"/>
      <protection locked="0"/>
    </xf>
    <xf numFmtId="0" fontId="25" fillId="0" borderId="4" xfId="0" applyNumberFormat="1" applyFont="1" applyBorder="1" applyAlignment="1" applyProtection="1">
      <alignment horizontal="right" wrapText="1"/>
      <protection locked="0"/>
    </xf>
    <xf numFmtId="164" fontId="24" fillId="0" borderId="3" xfId="9" applyNumberFormat="1" applyFont="1" applyFill="1" applyBorder="1" applyAlignment="1" applyProtection="1">
      <alignment horizontal="left" wrapText="1"/>
      <protection locked="0"/>
    </xf>
    <xf numFmtId="164" fontId="24" fillId="0" borderId="4" xfId="9" applyNumberFormat="1" applyFont="1" applyFill="1" applyBorder="1" applyAlignment="1" applyProtection="1">
      <alignment horizontal="left" wrapText="1"/>
      <protection locked="0"/>
    </xf>
    <xf numFmtId="0" fontId="24" fillId="0" borderId="0" xfId="0" applyFont="1" applyBorder="1" applyAlignment="1" applyProtection="1">
      <alignment horizontal="left" wrapText="1"/>
      <protection locked="0"/>
    </xf>
    <xf numFmtId="14" fontId="24" fillId="0" borderId="0" xfId="0" applyNumberFormat="1" applyFont="1" applyBorder="1" applyAlignment="1" applyProtection="1">
      <alignment horizontal="left" wrapText="1"/>
      <protection locked="0"/>
    </xf>
    <xf numFmtId="0" fontId="25" fillId="0" borderId="0" xfId="0" applyFont="1" applyAlignment="1">
      <alignment horizontal="left" wrapText="1"/>
    </xf>
    <xf numFmtId="167" fontId="24" fillId="0" borderId="0" xfId="0" applyNumberFormat="1" applyFont="1" applyBorder="1" applyAlignment="1" applyProtection="1">
      <alignment horizontal="left" wrapText="1"/>
      <protection locked="0"/>
    </xf>
    <xf numFmtId="0" fontId="6" fillId="0" borderId="0" xfId="0" applyFont="1" applyAlignment="1">
      <alignment horizontal="left" wrapText="1"/>
    </xf>
    <xf numFmtId="0" fontId="24" fillId="0" borderId="0" xfId="0" applyNumberFormat="1" applyFont="1" applyFill="1" applyBorder="1" applyAlignment="1">
      <alignment horizontal="left" wrapText="1"/>
    </xf>
    <xf numFmtId="0" fontId="24" fillId="0" borderId="9" xfId="0" applyNumberFormat="1" applyFont="1" applyFill="1" applyBorder="1" applyAlignment="1" applyProtection="1">
      <alignment horizontal="left" wrapText="1"/>
      <protection locked="0"/>
    </xf>
    <xf numFmtId="0" fontId="24" fillId="44" borderId="5" xfId="0" applyFont="1" applyFill="1" applyBorder="1" applyAlignment="1" applyProtection="1">
      <alignment horizontal="right" wrapText="1"/>
      <protection locked="0"/>
    </xf>
    <xf numFmtId="0" fontId="24" fillId="44" borderId="6" xfId="0" applyFont="1" applyFill="1" applyBorder="1" applyAlignment="1" applyProtection="1">
      <alignment horizontal="right" wrapText="1"/>
      <protection locked="0"/>
    </xf>
    <xf numFmtId="0" fontId="24" fillId="44" borderId="10" xfId="0" applyFont="1" applyFill="1" applyBorder="1" applyAlignment="1" applyProtection="1">
      <alignment horizontal="right" wrapText="1"/>
      <protection locked="0"/>
    </xf>
    <xf numFmtId="0" fontId="24" fillId="0" borderId="0" xfId="0" applyFont="1" applyBorder="1" applyAlignment="1" applyProtection="1">
      <alignment horizontal="right" wrapText="1"/>
      <protection locked="0"/>
    </xf>
    <xf numFmtId="0" fontId="25" fillId="0" borderId="8" xfId="0" applyFont="1" applyBorder="1" applyAlignment="1" applyProtection="1">
      <alignment horizontal="center" wrapText="1"/>
      <protection locked="0"/>
    </xf>
    <xf numFmtId="0" fontId="25" fillId="0" borderId="9" xfId="0" applyFont="1" applyBorder="1" applyAlignment="1">
      <alignment horizontal="center" wrapText="1"/>
    </xf>
    <xf numFmtId="0" fontId="24" fillId="0" borderId="13" xfId="0" applyFont="1" applyFill="1" applyBorder="1" applyAlignment="1" applyProtection="1">
      <alignment wrapText="1"/>
      <protection locked="0"/>
    </xf>
    <xf numFmtId="0" fontId="25" fillId="0" borderId="13" xfId="0" applyFont="1" applyFill="1" applyBorder="1" applyAlignment="1" applyProtection="1">
      <alignment wrapText="1"/>
      <protection locked="0"/>
    </xf>
    <xf numFmtId="0" fontId="25" fillId="0" borderId="14" xfId="0" applyFont="1" applyFill="1" applyBorder="1" applyAlignment="1" applyProtection="1">
      <alignment wrapText="1"/>
      <protection locked="0"/>
    </xf>
    <xf numFmtId="0" fontId="25" fillId="0" borderId="14" xfId="0" applyFont="1" applyBorder="1" applyAlignment="1">
      <alignment wrapText="1"/>
    </xf>
    <xf numFmtId="0" fontId="25" fillId="0" borderId="9" xfId="0" applyNumberFormat="1" applyFont="1" applyFill="1" applyBorder="1" applyAlignment="1" applyProtection="1">
      <alignment horizontal="right" wrapText="1"/>
      <protection locked="0"/>
    </xf>
    <xf numFmtId="0" fontId="25" fillId="0" borderId="9" xfId="0" applyNumberFormat="1" applyFont="1" applyBorder="1" applyAlignment="1" applyProtection="1">
      <alignment horizontal="right" wrapText="1"/>
      <protection locked="0"/>
    </xf>
    <xf numFmtId="0" fontId="25" fillId="0" borderId="7" xfId="0" applyNumberFormat="1" applyFont="1" applyBorder="1" applyAlignment="1" applyProtection="1">
      <alignment horizontal="right" wrapText="1"/>
      <protection locked="0"/>
    </xf>
    <xf numFmtId="0" fontId="24" fillId="0" borderId="13" xfId="0" applyFont="1" applyFill="1" applyBorder="1" applyAlignment="1" applyProtection="1">
      <alignment horizontal="center" wrapText="1"/>
      <protection locked="0"/>
    </xf>
    <xf numFmtId="0" fontId="24" fillId="0" borderId="14" xfId="0" applyFont="1" applyFill="1" applyBorder="1" applyAlignment="1" applyProtection="1">
      <alignment horizontal="center" wrapText="1"/>
      <protection locked="0"/>
    </xf>
    <xf numFmtId="0" fontId="24" fillId="0" borderId="5" xfId="0" applyFont="1" applyFill="1" applyBorder="1" applyAlignment="1" applyProtection="1">
      <alignment horizontal="center" wrapText="1"/>
      <protection locked="0"/>
    </xf>
    <xf numFmtId="0" fontId="24" fillId="0" borderId="6" xfId="0" applyFont="1" applyFill="1" applyBorder="1" applyAlignment="1" applyProtection="1">
      <alignment horizontal="center" wrapText="1"/>
      <protection locked="0"/>
    </xf>
    <xf numFmtId="0" fontId="24" fillId="0" borderId="10" xfId="0" applyFont="1" applyFill="1" applyBorder="1" applyAlignment="1" applyProtection="1">
      <alignment horizontal="center" wrapText="1"/>
      <protection locked="0"/>
    </xf>
    <xf numFmtId="0" fontId="24" fillId="2" borderId="5" xfId="0" applyFont="1" applyFill="1" applyBorder="1" applyAlignment="1">
      <alignment horizontal="right" wrapText="1"/>
    </xf>
    <xf numFmtId="0" fontId="24" fillId="2" borderId="6" xfId="0" applyFont="1" applyFill="1" applyBorder="1" applyAlignment="1">
      <alignment horizontal="right" wrapText="1"/>
    </xf>
    <xf numFmtId="0" fontId="24" fillId="2" borderId="10" xfId="0" applyFont="1" applyFill="1" applyBorder="1" applyAlignment="1">
      <alignment horizontal="right" wrapText="1"/>
    </xf>
    <xf numFmtId="0" fontId="25" fillId="0" borderId="5" xfId="0" applyFont="1" applyFill="1" applyBorder="1" applyAlignment="1" applyProtection="1">
      <alignment horizontal="center" wrapText="1"/>
      <protection locked="0"/>
    </xf>
    <xf numFmtId="0" fontId="25" fillId="0" borderId="6" xfId="0" applyFont="1" applyFill="1" applyBorder="1" applyAlignment="1" applyProtection="1">
      <alignment horizontal="center" wrapText="1"/>
      <protection locked="0"/>
    </xf>
    <xf numFmtId="0" fontId="25" fillId="0" borderId="10" xfId="0" applyFont="1" applyFill="1" applyBorder="1" applyAlignment="1" applyProtection="1">
      <alignment horizontal="center" wrapText="1"/>
      <protection locked="0"/>
    </xf>
    <xf numFmtId="0" fontId="24" fillId="0" borderId="0" xfId="0" applyFont="1" applyFill="1" applyBorder="1" applyAlignment="1" applyProtection="1">
      <alignment horizontal="center" wrapText="1"/>
      <protection locked="0"/>
    </xf>
    <xf numFmtId="0" fontId="25" fillId="0" borderId="0" xfId="0" applyFont="1" applyFill="1" applyBorder="1" applyAlignment="1" applyProtection="1">
      <alignment horizontal="left" vertical="top" wrapText="1"/>
      <protection locked="0"/>
    </xf>
    <xf numFmtId="0" fontId="24" fillId="0" borderId="9" xfId="0" applyFont="1" applyBorder="1" applyAlignment="1">
      <alignment wrapText="1"/>
    </xf>
    <xf numFmtId="0" fontId="24" fillId="0" borderId="7" xfId="0" applyFont="1" applyBorder="1" applyAlignment="1">
      <alignment wrapText="1"/>
    </xf>
    <xf numFmtId="0" fontId="24" fillId="0" borderId="14" xfId="0" applyFont="1" applyBorder="1" applyAlignment="1" applyProtection="1">
      <alignment horizontal="center" wrapText="1"/>
      <protection locked="0"/>
    </xf>
    <xf numFmtId="0" fontId="24" fillId="0" borderId="4" xfId="0" applyFont="1" applyBorder="1" applyAlignment="1" applyProtection="1">
      <alignment horizontal="center" wrapText="1"/>
      <protection locked="0"/>
    </xf>
    <xf numFmtId="0" fontId="6" fillId="0" borderId="16" xfId="0" applyFont="1" applyBorder="1" applyAlignment="1">
      <alignment horizontal="center" vertical="center" wrapText="1"/>
    </xf>
    <xf numFmtId="0" fontId="24" fillId="0" borderId="12" xfId="0" applyFont="1" applyBorder="1" applyAlignment="1" applyProtection="1">
      <alignment horizontal="center" wrapText="1"/>
      <protection locked="0"/>
    </xf>
    <xf numFmtId="0" fontId="6" fillId="0" borderId="14" xfId="0" applyFont="1" applyBorder="1" applyAlignment="1">
      <alignment horizontal="center" wrapText="1"/>
    </xf>
    <xf numFmtId="0" fontId="25" fillId="44" borderId="6" xfId="0" applyFont="1" applyFill="1" applyBorder="1" applyAlignment="1" applyProtection="1">
      <alignment horizontal="right" wrapText="1"/>
      <protection locked="0"/>
    </xf>
    <xf numFmtId="0" fontId="24" fillId="0" borderId="14" xfId="0" applyFont="1" applyFill="1" applyBorder="1" applyAlignment="1" applyProtection="1">
      <alignment horizontal="left" wrapText="1"/>
      <protection locked="0"/>
    </xf>
    <xf numFmtId="0" fontId="25" fillId="0" borderId="9" xfId="0" applyFont="1" applyBorder="1" applyAlignment="1">
      <alignment horizontal="left" wrapText="1"/>
    </xf>
    <xf numFmtId="0" fontId="25" fillId="0" borderId="3" xfId="0" applyFont="1" applyBorder="1" applyAlignment="1" applyProtection="1">
      <alignment horizontal="center" wrapText="1"/>
      <protection locked="0"/>
    </xf>
    <xf numFmtId="0" fontId="24" fillId="0" borderId="8" xfId="0" applyFont="1" applyBorder="1" applyAlignment="1" applyProtection="1">
      <alignment horizontal="center" wrapText="1"/>
      <protection locked="0"/>
    </xf>
    <xf numFmtId="0" fontId="24" fillId="0" borderId="14" xfId="0" applyFont="1" applyBorder="1" applyAlignment="1" applyProtection="1">
      <alignment wrapText="1"/>
      <protection locked="0"/>
    </xf>
    <xf numFmtId="0" fontId="12" fillId="0" borderId="0" xfId="0" applyFont="1" applyFill="1" applyBorder="1" applyAlignment="1" applyProtection="1">
      <alignment horizontal="left" wrapText="1"/>
      <protection locked="0"/>
    </xf>
    <xf numFmtId="0" fontId="12" fillId="0" borderId="0" xfId="0" applyFont="1" applyBorder="1" applyAlignment="1" applyProtection="1">
      <alignment horizontal="left" wrapText="1"/>
    </xf>
    <xf numFmtId="0" fontId="12" fillId="0" borderId="0" xfId="0" applyFont="1" applyBorder="1" applyAlignment="1" applyProtection="1">
      <alignment wrapText="1"/>
      <protection locked="0"/>
    </xf>
    <xf numFmtId="0" fontId="12" fillId="0" borderId="0" xfId="0" applyFont="1" applyBorder="1" applyAlignment="1" applyProtection="1">
      <alignment wrapText="1"/>
    </xf>
    <xf numFmtId="0" fontId="12" fillId="0" borderId="0" xfId="0" applyFont="1" applyBorder="1" applyAlignment="1">
      <alignment wrapText="1"/>
    </xf>
    <xf numFmtId="0" fontId="12" fillId="0" borderId="10" xfId="0" applyFont="1" applyBorder="1" applyAlignment="1">
      <alignment wrapText="1"/>
    </xf>
    <xf numFmtId="0" fontId="12" fillId="0" borderId="4" xfId="0" applyFont="1" applyFill="1" applyBorder="1" applyAlignment="1" applyProtection="1">
      <alignment wrapText="1"/>
      <protection locked="0"/>
    </xf>
    <xf numFmtId="0" fontId="12" fillId="0" borderId="0" xfId="0" applyFont="1" applyFill="1" applyBorder="1" applyAlignment="1" applyProtection="1">
      <alignment horizontal="center" wrapText="1"/>
      <protection locked="0"/>
    </xf>
    <xf numFmtId="0" fontId="12" fillId="22" borderId="10" xfId="0" applyFont="1" applyFill="1" applyBorder="1" applyAlignment="1" applyProtection="1">
      <alignment wrapText="1"/>
      <protection locked="0"/>
    </xf>
    <xf numFmtId="0" fontId="12" fillId="0" borderId="7" xfId="0" applyFont="1" applyBorder="1" applyAlignment="1" applyProtection="1">
      <alignment wrapText="1"/>
      <protection locked="0"/>
    </xf>
    <xf numFmtId="0" fontId="12" fillId="0" borderId="6" xfId="0" applyFont="1" applyBorder="1" applyAlignment="1">
      <alignment wrapText="1"/>
    </xf>
    <xf numFmtId="0" fontId="12" fillId="0" borderId="9" xfId="0" applyNumberFormat="1" applyFont="1" applyBorder="1" applyAlignment="1" applyProtection="1">
      <alignment horizontal="right" wrapText="1"/>
      <protection locked="0"/>
    </xf>
    <xf numFmtId="0" fontId="12" fillId="0" borderId="7" xfId="0" applyNumberFormat="1" applyFont="1" applyBorder="1" applyAlignment="1" applyProtection="1">
      <alignment horizontal="right" wrapText="1"/>
      <protection locked="0"/>
    </xf>
    <xf numFmtId="0" fontId="12" fillId="0" borderId="4" xfId="0" applyFont="1" applyBorder="1" applyAlignment="1" applyProtection="1">
      <alignment wrapText="1"/>
      <protection locked="0"/>
    </xf>
    <xf numFmtId="0" fontId="12" fillId="22" borderId="6" xfId="0" applyFont="1" applyFill="1" applyBorder="1" applyAlignment="1" applyProtection="1">
      <alignment horizontal="right" wrapText="1"/>
      <protection locked="0"/>
    </xf>
    <xf numFmtId="0" fontId="12" fillId="22" borderId="10" xfId="0" applyFont="1" applyFill="1" applyBorder="1" applyAlignment="1" applyProtection="1">
      <alignment horizontal="right" wrapText="1"/>
      <protection locked="0"/>
    </xf>
    <xf numFmtId="0" fontId="12" fillId="0" borderId="13" xfId="0" applyFont="1" applyBorder="1" applyAlignment="1">
      <alignment wrapText="1"/>
    </xf>
    <xf numFmtId="0" fontId="20" fillId="22" borderId="5" xfId="0" applyFont="1" applyFill="1" applyBorder="1" applyAlignment="1" applyProtection="1">
      <alignment horizontal="right" wrapText="1"/>
      <protection locked="0"/>
    </xf>
    <xf numFmtId="0" fontId="20" fillId="22" borderId="6" xfId="0" applyFont="1" applyFill="1" applyBorder="1" applyAlignment="1" applyProtection="1">
      <alignment horizontal="right" wrapText="1"/>
      <protection locked="0"/>
    </xf>
    <xf numFmtId="0" fontId="20" fillId="22" borderId="10" xfId="0" applyFont="1" applyFill="1" applyBorder="1" applyAlignment="1" applyProtection="1">
      <alignment horizontal="right" wrapText="1"/>
      <protection locked="0"/>
    </xf>
    <xf numFmtId="0" fontId="12" fillId="0" borderId="10" xfId="0" applyFont="1" applyBorder="1" applyAlignment="1" applyProtection="1">
      <alignment wrapText="1"/>
      <protection locked="0"/>
    </xf>
    <xf numFmtId="0" fontId="12" fillId="0" borderId="0" xfId="0" applyFont="1" applyAlignment="1">
      <alignment horizontal="center" wrapText="1"/>
    </xf>
    <xf numFmtId="0" fontId="25" fillId="0" borderId="0" xfId="0" applyFont="1" applyFill="1" applyBorder="1" applyAlignment="1" applyProtection="1">
      <alignment horizontal="center" vertical="center" wrapText="1"/>
      <protection locked="0"/>
    </xf>
    <xf numFmtId="0" fontId="12" fillId="0" borderId="0" xfId="0" applyFont="1" applyFill="1" applyBorder="1" applyAlignment="1" applyProtection="1">
      <alignment wrapText="1"/>
      <protection locked="0"/>
    </xf>
    <xf numFmtId="0" fontId="12" fillId="0" borderId="0" xfId="0" applyNumberFormat="1" applyFont="1" applyBorder="1" applyAlignment="1" applyProtection="1">
      <alignment horizontal="right" wrapText="1"/>
      <protection locked="0"/>
    </xf>
    <xf numFmtId="0" fontId="12" fillId="0" borderId="4" xfId="0" applyNumberFormat="1" applyFont="1" applyBorder="1" applyAlignment="1" applyProtection="1">
      <alignment horizontal="right" wrapText="1"/>
      <protection locked="0"/>
    </xf>
    <xf numFmtId="0" fontId="12" fillId="44" borderId="10" xfId="0" applyFont="1" applyFill="1" applyBorder="1" applyAlignment="1" applyProtection="1">
      <alignment horizontal="right" wrapText="1"/>
      <protection locked="0"/>
    </xf>
    <xf numFmtId="0" fontId="12" fillId="0" borderId="13" xfId="0" applyFont="1" applyBorder="1" applyAlignment="1" applyProtection="1">
      <alignment wrapText="1"/>
      <protection locked="0"/>
    </xf>
    <xf numFmtId="0" fontId="12" fillId="0" borderId="14" xfId="0" applyFont="1" applyBorder="1" applyAlignment="1" applyProtection="1">
      <alignment wrapText="1"/>
      <protection locked="0"/>
    </xf>
    <xf numFmtId="0" fontId="12" fillId="0" borderId="7" xfId="0" applyFont="1" applyFill="1" applyBorder="1" applyAlignment="1" applyProtection="1">
      <alignment wrapText="1"/>
      <protection locked="0"/>
    </xf>
    <xf numFmtId="0" fontId="12" fillId="0" borderId="14" xfId="0" applyFont="1" applyBorder="1" applyAlignment="1">
      <alignment wrapText="1"/>
    </xf>
    <xf numFmtId="0" fontId="20" fillId="2" borderId="5" xfId="0" applyFont="1" applyFill="1" applyBorder="1" applyAlignment="1">
      <alignment horizontal="right" wrapText="1"/>
    </xf>
    <xf numFmtId="0" fontId="20" fillId="2" borderId="6" xfId="0" applyFont="1" applyFill="1" applyBorder="1" applyAlignment="1">
      <alignment horizontal="right" wrapText="1"/>
    </xf>
    <xf numFmtId="0" fontId="20" fillId="2" borderId="10" xfId="0" applyFont="1" applyFill="1" applyBorder="1" applyAlignment="1">
      <alignment horizontal="right" wrapText="1"/>
    </xf>
    <xf numFmtId="167" fontId="24" fillId="6" borderId="5" xfId="0" applyNumberFormat="1" applyFont="1" applyFill="1" applyBorder="1" applyAlignment="1" applyProtection="1">
      <alignment wrapText="1"/>
      <protection locked="0"/>
    </xf>
    <xf numFmtId="0" fontId="25" fillId="6" borderId="5" xfId="0" applyFont="1" applyFill="1" applyBorder="1" applyAlignment="1" applyProtection="1">
      <alignment horizontal="left" wrapText="1"/>
      <protection locked="0"/>
    </xf>
    <xf numFmtId="0" fontId="25" fillId="6" borderId="6" xfId="0" applyFont="1" applyFill="1" applyBorder="1" applyAlignment="1" applyProtection="1">
      <alignment horizontal="left" wrapText="1"/>
      <protection locked="0"/>
    </xf>
    <xf numFmtId="0" fontId="25" fillId="6" borderId="10" xfId="0" applyFont="1" applyFill="1" applyBorder="1" applyAlignment="1" applyProtection="1">
      <alignment horizontal="left" wrapText="1"/>
      <protection locked="0"/>
    </xf>
    <xf numFmtId="0" fontId="12" fillId="44" borderId="10" xfId="0" applyFont="1" applyFill="1" applyBorder="1" applyAlignment="1" applyProtection="1">
      <alignment wrapText="1"/>
      <protection locked="0"/>
    </xf>
    <xf numFmtId="0" fontId="12" fillId="44" borderId="6" xfId="0" applyFont="1" applyFill="1" applyBorder="1" applyAlignment="1" applyProtection="1">
      <alignment horizontal="right" wrapText="1"/>
      <protection locked="0"/>
    </xf>
    <xf numFmtId="0" fontId="12" fillId="44" borderId="10" xfId="0" applyFont="1" applyFill="1" applyBorder="1" applyAlignment="1">
      <alignment wrapText="1"/>
    </xf>
    <xf numFmtId="0" fontId="0" fillId="0" borderId="0" xfId="0" applyFill="1" applyBorder="1" applyAlignment="1">
      <alignment wrapText="1"/>
    </xf>
    <xf numFmtId="0" fontId="0" fillId="0" borderId="14" xfId="0" applyBorder="1" applyAlignment="1">
      <alignment horizontal="center" wrapText="1"/>
    </xf>
    <xf numFmtId="0" fontId="0" fillId="0" borderId="7" xfId="0" applyBorder="1" applyAlignment="1">
      <alignment horizontal="left" wrapText="1"/>
    </xf>
    <xf numFmtId="0" fontId="12" fillId="0" borderId="0" xfId="0" applyFont="1" applyBorder="1" applyAlignment="1">
      <alignment horizontal="center" wrapText="1"/>
    </xf>
    <xf numFmtId="0" fontId="12" fillId="0" borderId="0" xfId="0" applyFont="1" applyBorder="1" applyAlignment="1" applyProtection="1">
      <alignment horizontal="left" wrapText="1"/>
      <protection locked="0"/>
    </xf>
    <xf numFmtId="0" fontId="12" fillId="0" borderId="0" xfId="0" applyFont="1" applyAlignment="1">
      <alignment wrapText="1"/>
    </xf>
    <xf numFmtId="0" fontId="12" fillId="0" borderId="0" xfId="0" applyFont="1" applyFill="1" applyBorder="1" applyAlignment="1">
      <alignment wrapText="1"/>
    </xf>
    <xf numFmtId="0" fontId="0" fillId="0" borderId="16" xfId="0" applyBorder="1" applyAlignment="1">
      <alignment horizontal="center" vertical="center" wrapText="1"/>
    </xf>
    <xf numFmtId="0" fontId="12" fillId="0" borderId="3" xfId="0" applyFont="1" applyBorder="1" applyAlignment="1" applyProtection="1">
      <alignment horizontal="center" wrapText="1"/>
      <protection locked="0"/>
    </xf>
    <xf numFmtId="0" fontId="12" fillId="0" borderId="0" xfId="0" applyFont="1" applyBorder="1" applyAlignment="1" applyProtection="1">
      <alignment horizontal="center" wrapText="1"/>
      <protection locked="0"/>
    </xf>
    <xf numFmtId="0" fontId="70" fillId="45" borderId="0" xfId="0" applyFont="1" applyFill="1" applyAlignment="1" applyProtection="1">
      <alignment horizontal="left" vertical="top" wrapText="1"/>
      <protection locked="0"/>
    </xf>
    <xf numFmtId="167" fontId="25" fillId="20" borderId="3" xfId="0" applyNumberFormat="1" applyFont="1" applyFill="1" applyBorder="1" applyAlignment="1" applyProtection="1">
      <alignment wrapText="1"/>
      <protection locked="0"/>
    </xf>
    <xf numFmtId="0" fontId="25" fillId="20" borderId="4" xfId="0" applyFont="1" applyFill="1" applyBorder="1" applyAlignment="1" applyProtection="1">
      <alignment wrapText="1"/>
      <protection locked="0"/>
    </xf>
    <xf numFmtId="167" fontId="25" fillId="21" borderId="3" xfId="0" applyNumberFormat="1" applyFont="1" applyFill="1" applyBorder="1" applyAlignment="1" applyProtection="1">
      <alignment wrapText="1"/>
      <protection locked="0"/>
    </xf>
    <xf numFmtId="0" fontId="25" fillId="21" borderId="4" xfId="0" applyFont="1" applyFill="1" applyBorder="1" applyAlignment="1" applyProtection="1">
      <alignment wrapText="1"/>
      <protection locked="0"/>
    </xf>
    <xf numFmtId="167" fontId="25" fillId="4" borderId="3" xfId="0" applyNumberFormat="1" applyFont="1" applyFill="1" applyBorder="1" applyAlignment="1" applyProtection="1">
      <alignment wrapText="1"/>
      <protection locked="0"/>
    </xf>
    <xf numFmtId="167" fontId="25" fillId="15" borderId="8" xfId="0" applyNumberFormat="1" applyFont="1" applyFill="1" applyBorder="1" applyAlignment="1" applyProtection="1">
      <alignment wrapText="1"/>
      <protection locked="0"/>
    </xf>
    <xf numFmtId="167" fontId="25" fillId="15" borderId="7" xfId="0" applyNumberFormat="1" applyFont="1" applyFill="1" applyBorder="1" applyAlignment="1" applyProtection="1">
      <alignment wrapText="1"/>
      <protection locked="0"/>
    </xf>
    <xf numFmtId="167" fontId="25" fillId="19" borderId="3" xfId="0" applyNumberFormat="1" applyFont="1" applyFill="1" applyBorder="1" applyAlignment="1" applyProtection="1">
      <alignment wrapText="1"/>
      <protection locked="0"/>
    </xf>
    <xf numFmtId="0" fontId="25" fillId="19" borderId="4" xfId="0" applyFont="1" applyFill="1" applyBorder="1" applyAlignment="1" applyProtection="1">
      <alignment wrapText="1"/>
      <protection locked="0"/>
    </xf>
    <xf numFmtId="167" fontId="25" fillId="15" borderId="3" xfId="0" applyNumberFormat="1" applyFont="1" applyFill="1" applyBorder="1" applyAlignment="1" applyProtection="1">
      <alignment wrapText="1"/>
      <protection locked="0"/>
    </xf>
    <xf numFmtId="167" fontId="25" fillId="15" borderId="4" xfId="0" applyNumberFormat="1" applyFont="1" applyFill="1" applyBorder="1" applyAlignment="1" applyProtection="1">
      <alignment wrapText="1"/>
      <protection locked="0"/>
    </xf>
    <xf numFmtId="0" fontId="24" fillId="0" borderId="5" xfId="0" applyFont="1" applyFill="1" applyBorder="1" applyAlignment="1" applyProtection="1">
      <alignment horizontal="right" wrapText="1"/>
      <protection locked="0"/>
    </xf>
    <xf numFmtId="0" fontId="25" fillId="0" borderId="6" xfId="0" applyFont="1" applyBorder="1" applyAlignment="1" applyProtection="1">
      <alignment horizontal="right" wrapText="1"/>
      <protection locked="0"/>
    </xf>
    <xf numFmtId="0" fontId="25" fillId="0" borderId="10" xfId="0" applyFont="1" applyBorder="1" applyAlignment="1" applyProtection="1">
      <alignment horizontal="right" wrapText="1"/>
      <protection locked="0"/>
    </xf>
    <xf numFmtId="0" fontId="24" fillId="8" borderId="5" xfId="0" applyFont="1" applyFill="1" applyBorder="1" applyAlignment="1" applyProtection="1">
      <alignment horizontal="right" wrapText="1"/>
      <protection locked="0"/>
    </xf>
    <xf numFmtId="0" fontId="24" fillId="8" borderId="6" xfId="0" applyFont="1" applyFill="1" applyBorder="1" applyAlignment="1" applyProtection="1">
      <alignment horizontal="right" wrapText="1"/>
      <protection locked="0"/>
    </xf>
    <xf numFmtId="0" fontId="24" fillId="8" borderId="10" xfId="0" applyFont="1" applyFill="1" applyBorder="1" applyAlignment="1" applyProtection="1">
      <alignment horizontal="right" wrapText="1"/>
      <protection locked="0"/>
    </xf>
    <xf numFmtId="167" fontId="25" fillId="11" borderId="3" xfId="0" applyNumberFormat="1" applyFont="1" applyFill="1" applyBorder="1" applyAlignment="1" applyProtection="1">
      <alignment wrapText="1"/>
      <protection locked="0"/>
    </xf>
    <xf numFmtId="0" fontId="25" fillId="11" borderId="4" xfId="0" applyFont="1" applyFill="1" applyBorder="1" applyAlignment="1" applyProtection="1">
      <alignment wrapText="1"/>
      <protection locked="0"/>
    </xf>
    <xf numFmtId="167" fontId="25" fillId="25" borderId="3" xfId="0" applyNumberFormat="1" applyFont="1" applyFill="1" applyBorder="1" applyAlignment="1" applyProtection="1">
      <alignment wrapText="1"/>
      <protection locked="0"/>
    </xf>
    <xf numFmtId="167" fontId="25" fillId="25" borderId="4" xfId="0" applyNumberFormat="1" applyFont="1" applyFill="1" applyBorder="1" applyAlignment="1" applyProtection="1">
      <alignment wrapText="1"/>
      <protection locked="0"/>
    </xf>
    <xf numFmtId="167" fontId="25" fillId="0" borderId="5" xfId="0" applyNumberFormat="1" applyFont="1" applyFill="1" applyBorder="1" applyAlignment="1" applyProtection="1">
      <alignment wrapText="1"/>
      <protection locked="0"/>
    </xf>
    <xf numFmtId="167" fontId="25" fillId="0" borderId="10" xfId="0" applyNumberFormat="1" applyFont="1" applyFill="1" applyBorder="1" applyAlignment="1" applyProtection="1">
      <alignment wrapText="1"/>
      <protection locked="0"/>
    </xf>
    <xf numFmtId="0" fontId="25" fillId="4" borderId="4" xfId="0" applyFont="1" applyFill="1" applyBorder="1" applyAlignment="1" applyProtection="1">
      <alignment wrapText="1"/>
      <protection locked="0"/>
    </xf>
    <xf numFmtId="167" fontId="25" fillId="26" borderId="3" xfId="0" applyNumberFormat="1" applyFont="1" applyFill="1" applyBorder="1" applyAlignment="1" applyProtection="1">
      <alignment wrapText="1"/>
      <protection locked="0"/>
    </xf>
    <xf numFmtId="0" fontId="25" fillId="26" borderId="4" xfId="0" applyFont="1" applyFill="1" applyBorder="1" applyAlignment="1" applyProtection="1">
      <alignment wrapText="1"/>
      <protection locked="0"/>
    </xf>
    <xf numFmtId="0" fontId="24" fillId="0" borderId="10" xfId="0" applyFont="1" applyBorder="1" applyAlignment="1" applyProtection="1">
      <alignment wrapText="1"/>
      <protection locked="0"/>
    </xf>
    <xf numFmtId="167" fontId="24" fillId="3" borderId="5" xfId="0" applyNumberFormat="1" applyFont="1" applyFill="1" applyBorder="1" applyAlignment="1" applyProtection="1">
      <alignment wrapText="1"/>
      <protection locked="0"/>
    </xf>
    <xf numFmtId="167" fontId="24" fillId="3" borderId="5" xfId="0" applyNumberFormat="1" applyFont="1" applyFill="1" applyBorder="1" applyAlignment="1" applyProtection="1">
      <alignment horizontal="right" wrapText="1"/>
      <protection locked="0"/>
    </xf>
    <xf numFmtId="167" fontId="24" fillId="9" borderId="5" xfId="0" applyNumberFormat="1" applyFont="1" applyFill="1" applyBorder="1" applyAlignment="1" applyProtection="1">
      <alignment horizontal="center" wrapText="1"/>
      <protection locked="0"/>
    </xf>
    <xf numFmtId="167" fontId="24" fillId="9" borderId="10" xfId="0" applyNumberFormat="1" applyFont="1" applyFill="1" applyBorder="1" applyAlignment="1" applyProtection="1">
      <alignment horizontal="center" wrapText="1"/>
      <protection locked="0"/>
    </xf>
    <xf numFmtId="167" fontId="24" fillId="3" borderId="10" xfId="0" applyNumberFormat="1" applyFont="1" applyFill="1" applyBorder="1" applyAlignment="1" applyProtection="1">
      <alignment horizontal="right" wrapText="1"/>
      <protection locked="0"/>
    </xf>
    <xf numFmtId="167" fontId="25" fillId="27" borderId="3" xfId="0" applyNumberFormat="1" applyFont="1" applyFill="1" applyBorder="1" applyAlignment="1" applyProtection="1">
      <alignment wrapText="1"/>
      <protection locked="0"/>
    </xf>
    <xf numFmtId="0" fontId="25" fillId="27" borderId="4" xfId="0" applyFont="1" applyFill="1" applyBorder="1" applyAlignment="1" applyProtection="1">
      <alignment wrapText="1"/>
      <protection locked="0"/>
    </xf>
    <xf numFmtId="167" fontId="25" fillId="28" borderId="3" xfId="0" applyNumberFormat="1" applyFont="1" applyFill="1" applyBorder="1" applyAlignment="1" applyProtection="1">
      <alignment wrapText="1"/>
      <protection locked="0"/>
    </xf>
    <xf numFmtId="0" fontId="25" fillId="28" borderId="4" xfId="0" applyFont="1" applyFill="1" applyBorder="1" applyAlignment="1" applyProtection="1">
      <alignment wrapText="1"/>
      <protection locked="0"/>
    </xf>
    <xf numFmtId="0" fontId="25" fillId="0" borderId="10" xfId="0" applyFont="1" applyFill="1" applyBorder="1" applyAlignment="1" applyProtection="1">
      <alignment wrapText="1"/>
      <protection locked="0"/>
    </xf>
    <xf numFmtId="164" fontId="24" fillId="15" borderId="5" xfId="9" applyNumberFormat="1" applyFont="1" applyFill="1" applyBorder="1" applyAlignment="1" applyProtection="1">
      <alignment horizontal="center" wrapText="1"/>
      <protection locked="0"/>
    </xf>
    <xf numFmtId="164" fontId="24" fillId="15" borderId="6" xfId="9" applyNumberFormat="1" applyFont="1" applyFill="1" applyBorder="1" applyAlignment="1" applyProtection="1">
      <alignment horizontal="center" wrapText="1"/>
      <protection locked="0"/>
    </xf>
    <xf numFmtId="164" fontId="24" fillId="15" borderId="10" xfId="9" applyNumberFormat="1" applyFont="1" applyFill="1" applyBorder="1" applyAlignment="1" applyProtection="1">
      <alignment horizontal="center" wrapText="1"/>
      <protection locked="0"/>
    </xf>
    <xf numFmtId="167" fontId="24" fillId="8" borderId="5" xfId="0" applyNumberFormat="1" applyFont="1" applyFill="1" applyBorder="1" applyAlignment="1" applyProtection="1">
      <alignment wrapText="1"/>
      <protection locked="0"/>
    </xf>
    <xf numFmtId="167" fontId="24" fillId="8" borderId="10" xfId="0" applyNumberFormat="1" applyFont="1" applyFill="1" applyBorder="1" applyAlignment="1" applyProtection="1">
      <alignment wrapText="1"/>
      <protection locked="0"/>
    </xf>
    <xf numFmtId="0" fontId="25" fillId="8" borderId="10" xfId="0" applyFont="1" applyFill="1" applyBorder="1" applyAlignment="1">
      <alignment wrapText="1"/>
    </xf>
    <xf numFmtId="164" fontId="24" fillId="19" borderId="5" xfId="9" applyNumberFormat="1" applyFont="1" applyFill="1" applyBorder="1" applyAlignment="1" applyProtection="1">
      <alignment horizontal="center" wrapText="1"/>
      <protection locked="0"/>
    </xf>
    <xf numFmtId="164" fontId="24" fillId="19" borderId="6" xfId="9" applyNumberFormat="1" applyFont="1" applyFill="1" applyBorder="1" applyAlignment="1" applyProtection="1">
      <alignment horizontal="center" wrapText="1"/>
      <protection locked="0"/>
    </xf>
    <xf numFmtId="164" fontId="24" fillId="19" borderId="10" xfId="9" applyNumberFormat="1" applyFont="1" applyFill="1" applyBorder="1" applyAlignment="1" applyProtection="1">
      <alignment horizontal="center" wrapText="1"/>
      <protection locked="0"/>
    </xf>
    <xf numFmtId="0" fontId="24" fillId="0" borderId="5" xfId="0" applyFont="1" applyBorder="1" applyAlignment="1" applyProtection="1">
      <alignment horizontal="right" wrapText="1"/>
      <protection locked="0"/>
    </xf>
    <xf numFmtId="0" fontId="24" fillId="0" borderId="6" xfId="0" applyFont="1" applyBorder="1" applyAlignment="1" applyProtection="1">
      <alignment horizontal="right" wrapText="1"/>
      <protection locked="0"/>
    </xf>
    <xf numFmtId="0" fontId="24" fillId="0" borderId="10" xfId="0" applyFont="1" applyBorder="1" applyAlignment="1" applyProtection="1">
      <alignment horizontal="right" wrapText="1"/>
      <protection locked="0"/>
    </xf>
    <xf numFmtId="0" fontId="24" fillId="0" borderId="13" xfId="0" applyFont="1" applyBorder="1" applyAlignment="1" applyProtection="1">
      <alignment horizontal="left" vertical="center" wrapText="1"/>
      <protection locked="0"/>
    </xf>
    <xf numFmtId="167" fontId="25" fillId="0" borderId="5" xfId="0" applyNumberFormat="1" applyFont="1" applyFill="1" applyBorder="1" applyAlignment="1" applyProtection="1">
      <alignment horizontal="right" wrapText="1"/>
      <protection locked="0"/>
    </xf>
    <xf numFmtId="167" fontId="25" fillId="0" borderId="10" xfId="0" applyNumberFormat="1" applyFont="1" applyFill="1" applyBorder="1" applyAlignment="1" applyProtection="1">
      <alignment horizontal="right" wrapText="1"/>
      <protection locked="0"/>
    </xf>
    <xf numFmtId="0" fontId="25" fillId="0" borderId="4" xfId="0" applyFont="1" applyBorder="1" applyAlignment="1">
      <alignment wrapText="1"/>
    </xf>
    <xf numFmtId="0" fontId="24" fillId="0" borderId="5" xfId="0" applyFont="1" applyFill="1" applyBorder="1" applyAlignment="1" applyProtection="1">
      <alignment horizontal="left" wrapText="1"/>
      <protection locked="0"/>
    </xf>
    <xf numFmtId="0" fontId="25" fillId="0" borderId="6" xfId="0" applyFont="1" applyBorder="1" applyAlignment="1">
      <alignment wrapText="1"/>
    </xf>
    <xf numFmtId="0" fontId="25" fillId="0" borderId="5" xfId="0" applyFont="1" applyBorder="1" applyAlignment="1" applyProtection="1">
      <alignment wrapText="1"/>
      <protection locked="0"/>
    </xf>
    <xf numFmtId="4" fontId="24" fillId="0" borderId="5" xfId="0" applyNumberFormat="1" applyFont="1" applyFill="1" applyBorder="1" applyAlignment="1" applyProtection="1">
      <alignment horizontal="center" wrapText="1"/>
    </xf>
    <xf numFmtId="4" fontId="24" fillId="0" borderId="10" xfId="0" applyNumberFormat="1" applyFont="1" applyFill="1" applyBorder="1" applyAlignment="1" applyProtection="1">
      <alignment horizontal="center" wrapText="1"/>
    </xf>
    <xf numFmtId="0" fontId="24" fillId="0" borderId="3" xfId="0" applyFont="1" applyFill="1" applyBorder="1" applyAlignment="1" applyProtection="1">
      <alignment horizontal="left" wrapText="1"/>
      <protection locked="0"/>
    </xf>
    <xf numFmtId="167" fontId="24" fillId="9" borderId="5" xfId="0" applyNumberFormat="1" applyFont="1" applyFill="1" applyBorder="1" applyAlignment="1" applyProtection="1">
      <alignment horizontal="right" wrapText="1"/>
      <protection locked="0"/>
    </xf>
    <xf numFmtId="167" fontId="24" fillId="9" borderId="10" xfId="0" applyNumberFormat="1" applyFont="1" applyFill="1" applyBorder="1" applyAlignment="1" applyProtection="1">
      <alignment horizontal="right" wrapText="1"/>
      <protection locked="0"/>
    </xf>
    <xf numFmtId="0" fontId="24" fillId="3" borderId="5" xfId="0" applyFont="1" applyFill="1" applyBorder="1" applyAlignment="1" applyProtection="1">
      <alignment horizontal="left" wrapText="1"/>
      <protection locked="0"/>
    </xf>
    <xf numFmtId="0" fontId="24" fillId="3" borderId="5" xfId="0" applyFont="1" applyFill="1" applyBorder="1" applyAlignment="1" applyProtection="1">
      <alignment wrapText="1"/>
      <protection locked="0"/>
    </xf>
    <xf numFmtId="0" fontId="24" fillId="3" borderId="6" xfId="0" applyFont="1" applyFill="1" applyBorder="1" applyAlignment="1" applyProtection="1">
      <alignment horizontal="left" wrapText="1"/>
      <protection locked="0"/>
    </xf>
    <xf numFmtId="0" fontId="24" fillId="3" borderId="6" xfId="0" applyFont="1" applyFill="1" applyBorder="1" applyAlignment="1" applyProtection="1">
      <alignment horizontal="right" wrapText="1"/>
      <protection locked="0"/>
    </xf>
    <xf numFmtId="0" fontId="25" fillId="0" borderId="6" xfId="0" applyFont="1" applyBorder="1" applyAlignment="1">
      <alignment horizontal="right" wrapText="1"/>
    </xf>
    <xf numFmtId="167" fontId="24" fillId="38" borderId="5" xfId="0" applyNumberFormat="1" applyFont="1" applyFill="1" applyBorder="1" applyAlignment="1" applyProtection="1">
      <alignment horizontal="right" wrapText="1"/>
      <protection locked="0"/>
    </xf>
    <xf numFmtId="167" fontId="24" fillId="38" borderId="10" xfId="0" applyNumberFormat="1" applyFont="1" applyFill="1" applyBorder="1" applyAlignment="1" applyProtection="1">
      <alignment horizontal="right" wrapText="1"/>
      <protection locked="0"/>
    </xf>
    <xf numFmtId="0" fontId="25" fillId="0" borderId="0" xfId="0" applyNumberFormat="1" applyFont="1" applyBorder="1" applyAlignment="1" applyProtection="1">
      <alignment wrapText="1"/>
      <protection locked="0"/>
    </xf>
    <xf numFmtId="0" fontId="25" fillId="0" borderId="4" xfId="0" applyNumberFormat="1" applyFont="1" applyBorder="1" applyAlignment="1" applyProtection="1">
      <alignment wrapText="1"/>
      <protection locked="0"/>
    </xf>
    <xf numFmtId="167" fontId="24" fillId="3" borderId="10" xfId="0" applyNumberFormat="1" applyFont="1" applyFill="1" applyBorder="1" applyAlignment="1" applyProtection="1">
      <alignment wrapText="1"/>
      <protection locked="0"/>
    </xf>
    <xf numFmtId="167" fontId="24" fillId="16" borderId="5" xfId="0" applyNumberFormat="1" applyFont="1" applyFill="1" applyBorder="1" applyAlignment="1">
      <alignment horizontal="center" wrapText="1"/>
    </xf>
    <xf numFmtId="167" fontId="24" fillId="16" borderId="6" xfId="0" applyNumberFormat="1" applyFont="1" applyFill="1" applyBorder="1" applyAlignment="1">
      <alignment horizontal="center" wrapText="1"/>
    </xf>
    <xf numFmtId="167" fontId="24" fillId="16" borderId="10" xfId="0" applyNumberFormat="1" applyFont="1" applyFill="1" applyBorder="1" applyAlignment="1">
      <alignment horizontal="center" wrapText="1"/>
    </xf>
    <xf numFmtId="0" fontId="25" fillId="0" borderId="16" xfId="0" applyFont="1" applyBorder="1" applyAlignment="1">
      <alignment horizontal="center" vertical="center" wrapText="1"/>
    </xf>
    <xf numFmtId="0" fontId="24" fillId="3" borderId="10" xfId="0" applyFont="1" applyFill="1" applyBorder="1" applyAlignment="1" applyProtection="1">
      <alignment horizontal="left" wrapText="1"/>
      <protection locked="0"/>
    </xf>
    <xf numFmtId="164" fontId="24" fillId="20" borderId="5" xfId="9" applyNumberFormat="1" applyFont="1" applyFill="1" applyBorder="1" applyAlignment="1" applyProtection="1">
      <alignment horizontal="center" wrapText="1"/>
      <protection locked="0"/>
    </xf>
    <xf numFmtId="164" fontId="24" fillId="20" borderId="6" xfId="9" applyNumberFormat="1" applyFont="1" applyFill="1" applyBorder="1" applyAlignment="1" applyProtection="1">
      <alignment horizontal="center" wrapText="1"/>
      <protection locked="0"/>
    </xf>
    <xf numFmtId="164" fontId="24" fillId="20" borderId="10" xfId="9" applyNumberFormat="1" applyFont="1" applyFill="1" applyBorder="1" applyAlignment="1" applyProtection="1">
      <alignment horizontal="center" wrapText="1"/>
      <protection locked="0"/>
    </xf>
    <xf numFmtId="0" fontId="24" fillId="0" borderId="12" xfId="0" applyFont="1" applyBorder="1" applyAlignment="1">
      <alignment horizontal="center" wrapText="1"/>
    </xf>
    <xf numFmtId="4" fontId="25" fillId="0" borderId="5" xfId="0" applyNumberFormat="1" applyFont="1" applyBorder="1" applyAlignment="1" applyProtection="1">
      <alignment horizontal="center" wrapText="1"/>
      <protection locked="0"/>
    </xf>
    <xf numFmtId="4" fontId="25" fillId="0" borderId="10" xfId="0" applyNumberFormat="1" applyFont="1" applyBorder="1" applyAlignment="1" applyProtection="1">
      <alignment horizontal="center" wrapText="1"/>
      <protection locked="0"/>
    </xf>
    <xf numFmtId="167" fontId="24" fillId="17" borderId="5" xfId="0" applyNumberFormat="1" applyFont="1" applyFill="1" applyBorder="1" applyAlignment="1" applyProtection="1">
      <alignment horizontal="right" wrapText="1"/>
      <protection locked="0"/>
    </xf>
    <xf numFmtId="167" fontId="24" fillId="17" borderId="10" xfId="0" applyNumberFormat="1" applyFont="1" applyFill="1" applyBorder="1" applyAlignment="1" applyProtection="1">
      <alignment horizontal="right" wrapText="1"/>
      <protection locked="0"/>
    </xf>
    <xf numFmtId="0" fontId="25" fillId="9" borderId="10" xfId="0" applyFont="1" applyFill="1" applyBorder="1" applyAlignment="1" applyProtection="1">
      <alignment horizontal="right" wrapText="1"/>
      <protection locked="0"/>
    </xf>
    <xf numFmtId="164" fontId="24" fillId="4" borderId="5" xfId="9" applyNumberFormat="1" applyFont="1" applyFill="1" applyBorder="1" applyAlignment="1" applyProtection="1">
      <alignment horizontal="center" wrapText="1"/>
      <protection locked="0"/>
    </xf>
    <xf numFmtId="164" fontId="24" fillId="4" borderId="6" xfId="9" applyNumberFormat="1" applyFont="1" applyFill="1" applyBorder="1" applyAlignment="1" applyProtection="1">
      <alignment horizontal="center" wrapText="1"/>
      <protection locked="0"/>
    </xf>
    <xf numFmtId="164" fontId="24" fillId="4" borderId="10" xfId="9" applyNumberFormat="1" applyFont="1" applyFill="1" applyBorder="1" applyAlignment="1" applyProtection="1">
      <alignment horizontal="center" wrapText="1"/>
      <protection locked="0"/>
    </xf>
    <xf numFmtId="0" fontId="6" fillId="0" borderId="6" xfId="0" applyFont="1" applyBorder="1" applyAlignment="1">
      <alignment horizontal="right" wrapText="1"/>
    </xf>
    <xf numFmtId="0" fontId="6" fillId="0" borderId="10" xfId="0" applyFont="1" applyBorder="1" applyAlignment="1">
      <alignment horizontal="right" wrapText="1"/>
    </xf>
    <xf numFmtId="0" fontId="24" fillId="0" borderId="14" xfId="0" applyFont="1" applyBorder="1" applyAlignment="1">
      <alignment horizontal="center" wrapText="1"/>
    </xf>
    <xf numFmtId="164" fontId="24" fillId="21" borderId="5" xfId="9" applyNumberFormat="1" applyFont="1" applyFill="1" applyBorder="1" applyAlignment="1" applyProtection="1">
      <alignment horizontal="center" wrapText="1"/>
      <protection locked="0"/>
    </xf>
    <xf numFmtId="164" fontId="24" fillId="21" borderId="6" xfId="9" applyNumberFormat="1" applyFont="1" applyFill="1" applyBorder="1" applyAlignment="1" applyProtection="1">
      <alignment horizontal="center" wrapText="1"/>
      <protection locked="0"/>
    </xf>
    <xf numFmtId="164" fontId="24" fillId="21" borderId="10" xfId="9" applyNumberFormat="1" applyFont="1" applyFill="1" applyBorder="1" applyAlignment="1" applyProtection="1">
      <alignment horizontal="center" wrapText="1"/>
      <protection locked="0"/>
    </xf>
    <xf numFmtId="0" fontId="6" fillId="0" borderId="16" xfId="0" applyFont="1" applyBorder="1" applyAlignment="1">
      <alignment vertical="center" wrapText="1"/>
    </xf>
    <xf numFmtId="0" fontId="10" fillId="0" borderId="16" xfId="0" applyFont="1" applyBorder="1" applyAlignment="1">
      <alignment vertical="center" wrapText="1"/>
    </xf>
    <xf numFmtId="0" fontId="25" fillId="20" borderId="0" xfId="0" applyNumberFormat="1" applyFont="1" applyFill="1" applyBorder="1" applyAlignment="1" applyProtection="1">
      <alignment wrapText="1"/>
      <protection locked="0"/>
    </xf>
    <xf numFmtId="0" fontId="25" fillId="20" borderId="4" xfId="0" applyNumberFormat="1" applyFont="1" applyFill="1" applyBorder="1" applyAlignment="1" applyProtection="1">
      <alignment wrapText="1"/>
      <protection locked="0"/>
    </xf>
    <xf numFmtId="0" fontId="24" fillId="0" borderId="6" xfId="0" applyFont="1" applyFill="1" applyBorder="1" applyAlignment="1" applyProtection="1">
      <alignment horizontal="right" wrapText="1"/>
      <protection locked="0"/>
    </xf>
    <xf numFmtId="0" fontId="24" fillId="0" borderId="10" xfId="0" applyFont="1" applyFill="1" applyBorder="1" applyAlignment="1" applyProtection="1">
      <alignment horizontal="right" wrapText="1"/>
      <protection locked="0"/>
    </xf>
    <xf numFmtId="0" fontId="24" fillId="17" borderId="11" xfId="0" applyFont="1" applyFill="1" applyBorder="1" applyAlignment="1" applyProtection="1">
      <alignment horizontal="right" wrapText="1"/>
      <protection locked="0"/>
    </xf>
    <xf numFmtId="4" fontId="24" fillId="0" borderId="5" xfId="0" applyNumberFormat="1" applyFont="1" applyFill="1" applyBorder="1" applyAlignment="1" applyProtection="1">
      <alignment horizontal="center" wrapText="1"/>
      <protection locked="0"/>
    </xf>
    <xf numFmtId="4" fontId="24" fillId="0" borderId="10" xfId="0" applyNumberFormat="1" applyFont="1" applyFill="1" applyBorder="1" applyAlignment="1" applyProtection="1">
      <alignment horizontal="center" wrapText="1"/>
      <protection locked="0"/>
    </xf>
    <xf numFmtId="0" fontId="25" fillId="0" borderId="13" xfId="0" applyFont="1" applyBorder="1" applyAlignment="1">
      <alignment horizontal="center" wrapText="1"/>
    </xf>
    <xf numFmtId="0" fontId="25" fillId="0" borderId="14" xfId="0" applyFont="1" applyBorder="1" applyAlignment="1">
      <alignment horizontal="center" wrapText="1"/>
    </xf>
    <xf numFmtId="164" fontId="24" fillId="21" borderId="5" xfId="9" applyNumberFormat="1" applyFont="1" applyFill="1" applyBorder="1" applyAlignment="1" applyProtection="1">
      <alignment horizontal="left" wrapText="1"/>
      <protection locked="0"/>
    </xf>
    <xf numFmtId="164" fontId="24" fillId="21" borderId="10" xfId="9" applyNumberFormat="1" applyFont="1" applyFill="1" applyBorder="1" applyAlignment="1" applyProtection="1">
      <alignment horizontal="left" wrapText="1"/>
      <protection locked="0"/>
    </xf>
    <xf numFmtId="164" fontId="24" fillId="20" borderId="5" xfId="9" applyNumberFormat="1" applyFont="1" applyFill="1" applyBorder="1" applyAlignment="1" applyProtection="1">
      <alignment horizontal="left" wrapText="1"/>
      <protection locked="0"/>
    </xf>
    <xf numFmtId="164" fontId="24" fillId="20" borderId="10" xfId="9" applyNumberFormat="1" applyFont="1" applyFill="1" applyBorder="1" applyAlignment="1" applyProtection="1">
      <alignment horizontal="left" wrapText="1"/>
      <protection locked="0"/>
    </xf>
    <xf numFmtId="164" fontId="24" fillId="19" borderId="5" xfId="9" applyNumberFormat="1" applyFont="1" applyFill="1" applyBorder="1" applyAlignment="1" applyProtection="1">
      <alignment wrapText="1"/>
      <protection locked="0"/>
    </xf>
    <xf numFmtId="164" fontId="24" fillId="19" borderId="10" xfId="9" applyNumberFormat="1" applyFont="1" applyFill="1" applyBorder="1" applyAlignment="1" applyProtection="1">
      <alignment wrapText="1"/>
      <protection locked="0"/>
    </xf>
    <xf numFmtId="164" fontId="24" fillId="15" borderId="5" xfId="9" applyNumberFormat="1" applyFont="1" applyFill="1" applyBorder="1" applyAlignment="1" applyProtection="1">
      <alignment wrapText="1"/>
      <protection locked="0"/>
    </xf>
    <xf numFmtId="164" fontId="24" fillId="15" borderId="10" xfId="9" applyNumberFormat="1" applyFont="1" applyFill="1" applyBorder="1" applyAlignment="1" applyProtection="1">
      <alignment wrapText="1"/>
      <protection locked="0"/>
    </xf>
    <xf numFmtId="164" fontId="24" fillId="4" borderId="5" xfId="9" applyNumberFormat="1" applyFont="1" applyFill="1" applyBorder="1" applyAlignment="1" applyProtection="1">
      <alignment horizontal="left" wrapText="1"/>
      <protection locked="0"/>
    </xf>
    <xf numFmtId="164" fontId="24" fillId="4" borderId="10" xfId="9" applyNumberFormat="1" applyFont="1" applyFill="1" applyBorder="1" applyAlignment="1" applyProtection="1">
      <alignment horizontal="left" wrapText="1"/>
      <protection locked="0"/>
    </xf>
    <xf numFmtId="167" fontId="24" fillId="38" borderId="5" xfId="0" applyNumberFormat="1" applyFont="1" applyFill="1" applyBorder="1" applyAlignment="1" applyProtection="1">
      <alignment horizontal="center" wrapText="1"/>
      <protection locked="0"/>
    </xf>
    <xf numFmtId="167" fontId="24" fillId="38" borderId="10" xfId="0" applyNumberFormat="1" applyFont="1" applyFill="1" applyBorder="1" applyAlignment="1" applyProtection="1">
      <alignment horizontal="center" wrapText="1"/>
      <protection locked="0"/>
    </xf>
    <xf numFmtId="164" fontId="24" fillId="0" borderId="0" xfId="0" applyNumberFormat="1" applyFont="1" applyFill="1" applyAlignment="1">
      <alignment horizontal="right" wrapText="1"/>
    </xf>
    <xf numFmtId="167" fontId="24" fillId="0" borderId="0" xfId="0" applyNumberFormat="1" applyFont="1" applyFill="1" applyAlignment="1" applyProtection="1">
      <alignment horizontal="right" wrapText="1"/>
      <protection locked="0"/>
    </xf>
    <xf numFmtId="0" fontId="24" fillId="0" borderId="0" xfId="0" applyFont="1" applyFill="1" applyAlignment="1">
      <alignment horizontal="right" wrapText="1"/>
    </xf>
    <xf numFmtId="167" fontId="25" fillId="24" borderId="3" xfId="0" applyNumberFormat="1" applyFont="1" applyFill="1" applyBorder="1" applyAlignment="1" applyProtection="1">
      <alignment wrapText="1"/>
      <protection locked="0"/>
    </xf>
    <xf numFmtId="0" fontId="25" fillId="24" borderId="4" xfId="0" applyFont="1" applyFill="1" applyBorder="1" applyAlignment="1" applyProtection="1">
      <alignment wrapText="1"/>
      <protection locked="0"/>
    </xf>
    <xf numFmtId="167" fontId="25" fillId="23" borderId="3" xfId="0" applyNumberFormat="1" applyFont="1" applyFill="1" applyBorder="1" applyAlignment="1" applyProtection="1">
      <alignment wrapText="1"/>
      <protection locked="0"/>
    </xf>
    <xf numFmtId="0" fontId="25" fillId="23" borderId="4" xfId="0" applyFont="1" applyFill="1" applyBorder="1" applyAlignment="1" applyProtection="1">
      <alignment wrapText="1"/>
      <protection locked="0"/>
    </xf>
    <xf numFmtId="167" fontId="25" fillId="14" borderId="3" xfId="0" applyNumberFormat="1" applyFont="1" applyFill="1" applyBorder="1" applyAlignment="1" applyProtection="1">
      <alignment wrapText="1"/>
      <protection locked="0"/>
    </xf>
    <xf numFmtId="0" fontId="25" fillId="14" borderId="4" xfId="0" applyFont="1" applyFill="1" applyBorder="1" applyAlignment="1" applyProtection="1">
      <alignment wrapText="1"/>
      <protection locked="0"/>
    </xf>
    <xf numFmtId="167" fontId="25" fillId="18" borderId="3" xfId="0" applyNumberFormat="1" applyFont="1" applyFill="1" applyBorder="1" applyAlignment="1" applyProtection="1">
      <alignment wrapText="1"/>
      <protection locked="0"/>
    </xf>
    <xf numFmtId="0" fontId="25" fillId="18" borderId="4" xfId="0" applyFont="1" applyFill="1" applyBorder="1" applyAlignment="1" applyProtection="1">
      <alignment wrapText="1"/>
      <protection locked="0"/>
    </xf>
    <xf numFmtId="167" fontId="25" fillId="22" borderId="3" xfId="0" applyNumberFormat="1" applyFont="1" applyFill="1" applyBorder="1" applyAlignment="1" applyProtection="1">
      <alignment wrapText="1"/>
      <protection locked="0"/>
    </xf>
    <xf numFmtId="0" fontId="25" fillId="22" borderId="4" xfId="0" applyFont="1" applyFill="1" applyBorder="1" applyAlignment="1" applyProtection="1">
      <alignment wrapText="1"/>
      <protection locked="0"/>
    </xf>
    <xf numFmtId="0" fontId="25" fillId="15" borderId="4" xfId="0" applyFont="1" applyFill="1" applyBorder="1" applyAlignment="1" applyProtection="1">
      <alignment wrapText="1"/>
      <protection locked="0"/>
    </xf>
    <xf numFmtId="0" fontId="25" fillId="25" borderId="4" xfId="0" applyFont="1" applyFill="1" applyBorder="1" applyAlignment="1" applyProtection="1">
      <alignment wrapText="1"/>
      <protection locked="0"/>
    </xf>
    <xf numFmtId="164" fontId="24" fillId="18" borderId="5" xfId="9" applyNumberFormat="1" applyFont="1" applyFill="1" applyBorder="1" applyAlignment="1" applyProtection="1">
      <alignment horizontal="left" wrapText="1"/>
      <protection locked="0"/>
    </xf>
    <xf numFmtId="164" fontId="24" fillId="18" borderId="10" xfId="9" applyNumberFormat="1" applyFont="1" applyFill="1" applyBorder="1" applyAlignment="1" applyProtection="1">
      <alignment horizontal="left" wrapText="1"/>
      <protection locked="0"/>
    </xf>
    <xf numFmtId="164" fontId="24" fillId="22" borderId="5" xfId="9" applyNumberFormat="1" applyFont="1" applyFill="1" applyBorder="1" applyAlignment="1" applyProtection="1">
      <alignment horizontal="left" wrapText="1"/>
      <protection locked="0"/>
    </xf>
    <xf numFmtId="164" fontId="24" fillId="22" borderId="10" xfId="9" applyNumberFormat="1" applyFont="1" applyFill="1" applyBorder="1" applyAlignment="1" applyProtection="1">
      <alignment horizontal="left" wrapText="1"/>
      <protection locked="0"/>
    </xf>
    <xf numFmtId="164" fontId="24" fillId="23" borderId="5" xfId="9" applyNumberFormat="1" applyFont="1" applyFill="1" applyBorder="1" applyAlignment="1" applyProtection="1">
      <alignment horizontal="left" wrapText="1"/>
      <protection locked="0"/>
    </xf>
    <xf numFmtId="164" fontId="24" fillId="23" borderId="10" xfId="9" applyNumberFormat="1" applyFont="1" applyFill="1" applyBorder="1" applyAlignment="1" applyProtection="1">
      <alignment horizontal="left" wrapText="1"/>
      <protection locked="0"/>
    </xf>
    <xf numFmtId="167" fontId="24" fillId="0" borderId="0" xfId="0" applyNumberFormat="1" applyFont="1" applyBorder="1" applyAlignment="1" applyProtection="1">
      <alignment horizontal="center" wrapText="1"/>
      <protection locked="0"/>
    </xf>
    <xf numFmtId="167" fontId="24" fillId="0" borderId="17" xfId="0" applyNumberFormat="1" applyFont="1" applyBorder="1" applyAlignment="1" applyProtection="1">
      <alignment horizontal="center" wrapText="1"/>
      <protection locked="0"/>
    </xf>
    <xf numFmtId="169" fontId="24" fillId="22" borderId="0" xfId="0" applyNumberFormat="1" applyFont="1" applyFill="1" applyAlignment="1" applyProtection="1">
      <alignment horizontal="center" wrapText="1"/>
      <protection locked="0"/>
    </xf>
    <xf numFmtId="14" fontId="24" fillId="0" borderId="0" xfId="0" applyNumberFormat="1" applyFont="1" applyBorder="1" applyAlignment="1" applyProtection="1">
      <alignment horizontal="right" wrapText="1"/>
      <protection locked="0"/>
    </xf>
    <xf numFmtId="14" fontId="24" fillId="0" borderId="0" xfId="0" applyNumberFormat="1" applyFont="1" applyFill="1" applyBorder="1" applyAlignment="1" applyProtection="1">
      <alignment horizontal="right" wrapText="1"/>
      <protection locked="0"/>
    </xf>
    <xf numFmtId="0" fontId="24" fillId="0" borderId="0" xfId="0" applyFont="1" applyFill="1" applyAlignment="1" applyProtection="1">
      <alignment horizontal="right" wrapText="1"/>
      <protection locked="0"/>
    </xf>
    <xf numFmtId="164" fontId="24" fillId="18" borderId="5" xfId="9" applyNumberFormat="1" applyFont="1" applyFill="1" applyBorder="1" applyAlignment="1" applyProtection="1">
      <alignment horizontal="center" wrapText="1"/>
      <protection locked="0"/>
    </xf>
    <xf numFmtId="164" fontId="24" fillId="18" borderId="6" xfId="9" applyNumberFormat="1" applyFont="1" applyFill="1" applyBorder="1" applyAlignment="1" applyProtection="1">
      <alignment horizontal="center" wrapText="1"/>
      <protection locked="0"/>
    </xf>
    <xf numFmtId="164" fontId="24" fillId="18" borderId="10" xfId="9" applyNumberFormat="1" applyFont="1" applyFill="1" applyBorder="1" applyAlignment="1" applyProtection="1">
      <alignment horizontal="center" wrapText="1"/>
      <protection locked="0"/>
    </xf>
    <xf numFmtId="164" fontId="24" fillId="22" borderId="5" xfId="9" applyNumberFormat="1" applyFont="1" applyFill="1" applyBorder="1" applyAlignment="1" applyProtection="1">
      <alignment horizontal="center" wrapText="1"/>
      <protection locked="0"/>
    </xf>
    <xf numFmtId="164" fontId="24" fillId="22" borderId="6" xfId="9" applyNumberFormat="1" applyFont="1" applyFill="1" applyBorder="1" applyAlignment="1" applyProtection="1">
      <alignment horizontal="center" wrapText="1"/>
      <protection locked="0"/>
    </xf>
    <xf numFmtId="164" fontId="24" fillId="22" borderId="10" xfId="9" applyNumberFormat="1" applyFont="1" applyFill="1" applyBorder="1" applyAlignment="1" applyProtection="1">
      <alignment horizontal="center" wrapText="1"/>
      <protection locked="0"/>
    </xf>
    <xf numFmtId="164" fontId="24" fillId="23" borderId="5" xfId="9" applyNumberFormat="1" applyFont="1" applyFill="1" applyBorder="1" applyAlignment="1" applyProtection="1">
      <alignment horizontal="center" wrapText="1"/>
      <protection locked="0"/>
    </xf>
    <xf numFmtId="164" fontId="24" fillId="23" borderId="6" xfId="9" applyNumberFormat="1" applyFont="1" applyFill="1" applyBorder="1" applyAlignment="1" applyProtection="1">
      <alignment horizontal="center" wrapText="1"/>
      <protection locked="0"/>
    </xf>
    <xf numFmtId="164" fontId="24" fillId="23" borderId="10" xfId="9" applyNumberFormat="1" applyFont="1" applyFill="1" applyBorder="1" applyAlignment="1" applyProtection="1">
      <alignment horizontal="center" wrapText="1"/>
      <protection locked="0"/>
    </xf>
    <xf numFmtId="164" fontId="24" fillId="14" borderId="5" xfId="9" applyNumberFormat="1" applyFont="1" applyFill="1" applyBorder="1" applyAlignment="1" applyProtection="1">
      <alignment horizontal="center" wrapText="1"/>
      <protection locked="0"/>
    </xf>
    <xf numFmtId="164" fontId="24" fillId="14" borderId="6" xfId="9" applyNumberFormat="1" applyFont="1" applyFill="1" applyBorder="1" applyAlignment="1" applyProtection="1">
      <alignment horizontal="center" wrapText="1"/>
      <protection locked="0"/>
    </xf>
    <xf numFmtId="164" fontId="24" fillId="14" borderId="10" xfId="9" applyNumberFormat="1" applyFont="1" applyFill="1" applyBorder="1" applyAlignment="1" applyProtection="1">
      <alignment horizontal="center" wrapText="1"/>
      <protection locked="0"/>
    </xf>
    <xf numFmtId="164" fontId="24" fillId="24" borderId="5" xfId="9" applyNumberFormat="1" applyFont="1" applyFill="1" applyBorder="1" applyAlignment="1" applyProtection="1">
      <alignment horizontal="center" wrapText="1"/>
      <protection locked="0"/>
    </xf>
    <xf numFmtId="164" fontId="24" fillId="24" borderId="6" xfId="9" applyNumberFormat="1" applyFont="1" applyFill="1" applyBorder="1" applyAlignment="1" applyProtection="1">
      <alignment horizontal="center" wrapText="1"/>
      <protection locked="0"/>
    </xf>
    <xf numFmtId="164" fontId="24" fillId="24" borderId="10" xfId="9" applyNumberFormat="1" applyFont="1" applyFill="1" applyBorder="1" applyAlignment="1" applyProtection="1">
      <alignment horizontal="center" wrapText="1"/>
      <protection locked="0"/>
    </xf>
    <xf numFmtId="167" fontId="25" fillId="30" borderId="3" xfId="0" applyNumberFormat="1" applyFont="1" applyFill="1" applyBorder="1" applyAlignment="1" applyProtection="1">
      <alignment wrapText="1"/>
      <protection locked="0"/>
    </xf>
    <xf numFmtId="0" fontId="25" fillId="30" borderId="4" xfId="0" applyFont="1" applyFill="1" applyBorder="1" applyAlignment="1" applyProtection="1">
      <alignment wrapText="1"/>
      <protection locked="0"/>
    </xf>
    <xf numFmtId="167" fontId="25" fillId="29" borderId="3" xfId="0" applyNumberFormat="1" applyFont="1" applyFill="1" applyBorder="1" applyAlignment="1" applyProtection="1">
      <alignment wrapText="1"/>
      <protection locked="0"/>
    </xf>
    <xf numFmtId="0" fontId="25" fillId="29" borderId="4" xfId="0" applyFont="1" applyFill="1" applyBorder="1" applyAlignment="1" applyProtection="1">
      <alignment wrapText="1"/>
      <protection locked="0"/>
    </xf>
    <xf numFmtId="167" fontId="25" fillId="33" borderId="3" xfId="0" applyNumberFormat="1" applyFont="1" applyFill="1" applyBorder="1" applyAlignment="1" applyProtection="1">
      <alignment wrapText="1"/>
      <protection locked="0"/>
    </xf>
    <xf numFmtId="0" fontId="25" fillId="33" borderId="4" xfId="0" applyFont="1" applyFill="1" applyBorder="1" applyAlignment="1" applyProtection="1">
      <alignment wrapText="1"/>
      <protection locked="0"/>
    </xf>
    <xf numFmtId="167" fontId="25" fillId="32" borderId="3" xfId="0" applyNumberFormat="1" applyFont="1" applyFill="1" applyBorder="1" applyAlignment="1" applyProtection="1">
      <alignment wrapText="1"/>
      <protection locked="0"/>
    </xf>
    <xf numFmtId="0" fontId="25" fillId="32" borderId="4" xfId="0" applyFont="1" applyFill="1" applyBorder="1" applyAlignment="1" applyProtection="1">
      <alignment wrapText="1"/>
      <protection locked="0"/>
    </xf>
    <xf numFmtId="167" fontId="25" fillId="31" borderId="3" xfId="0" applyNumberFormat="1" applyFont="1" applyFill="1" applyBorder="1" applyAlignment="1" applyProtection="1">
      <alignment wrapText="1"/>
      <protection locked="0"/>
    </xf>
    <xf numFmtId="0" fontId="25" fillId="31" borderId="4" xfId="0" applyFont="1" applyFill="1" applyBorder="1" applyAlignment="1" applyProtection="1">
      <alignment wrapText="1"/>
      <protection locked="0"/>
    </xf>
    <xf numFmtId="164" fontId="24" fillId="14" borderId="5" xfId="9" applyNumberFormat="1" applyFont="1" applyFill="1" applyBorder="1" applyAlignment="1" applyProtection="1">
      <alignment horizontal="left" wrapText="1"/>
      <protection locked="0"/>
    </xf>
    <xf numFmtId="164" fontId="24" fillId="14" borderId="10" xfId="9" applyNumberFormat="1" applyFont="1" applyFill="1" applyBorder="1" applyAlignment="1" applyProtection="1">
      <alignment horizontal="left" wrapText="1"/>
      <protection locked="0"/>
    </xf>
    <xf numFmtId="164" fontId="24" fillId="24" borderId="5" xfId="9" applyNumberFormat="1" applyFont="1" applyFill="1" applyBorder="1" applyAlignment="1" applyProtection="1">
      <alignment wrapText="1"/>
      <protection locked="0"/>
    </xf>
    <xf numFmtId="164" fontId="24" fillId="24" borderId="10" xfId="9" applyNumberFormat="1" applyFont="1" applyFill="1" applyBorder="1" applyAlignment="1" applyProtection="1">
      <alignment wrapText="1"/>
      <protection locked="0"/>
    </xf>
    <xf numFmtId="0" fontId="25" fillId="19" borderId="4" xfId="0" applyFont="1" applyFill="1" applyBorder="1" applyAlignment="1">
      <alignment wrapText="1"/>
    </xf>
    <xf numFmtId="0" fontId="25" fillId="15" borderId="4" xfId="0" applyFont="1" applyFill="1" applyBorder="1" applyAlignment="1">
      <alignment wrapText="1"/>
    </xf>
    <xf numFmtId="0" fontId="25" fillId="22" borderId="4" xfId="0" applyFont="1" applyFill="1" applyBorder="1" applyAlignment="1">
      <alignment wrapText="1"/>
    </xf>
    <xf numFmtId="0" fontId="25" fillId="18" borderId="4" xfId="0" applyFont="1" applyFill="1" applyBorder="1" applyAlignment="1">
      <alignment wrapText="1"/>
    </xf>
    <xf numFmtId="0" fontId="25" fillId="21" borderId="4" xfId="0" applyFont="1" applyFill="1" applyBorder="1" applyAlignment="1">
      <alignment wrapText="1"/>
    </xf>
    <xf numFmtId="0" fontId="25" fillId="20" borderId="4" xfId="0" applyFont="1" applyFill="1" applyBorder="1" applyAlignment="1">
      <alignment wrapText="1"/>
    </xf>
    <xf numFmtId="0" fontId="25" fillId="24" borderId="4" xfId="0" applyFont="1" applyFill="1" applyBorder="1" applyAlignment="1">
      <alignment wrapText="1"/>
    </xf>
    <xf numFmtId="0" fontId="25" fillId="14" borderId="4" xfId="0" applyFont="1" applyFill="1" applyBorder="1" applyAlignment="1">
      <alignment wrapText="1"/>
    </xf>
    <xf numFmtId="0" fontId="25" fillId="23" borderId="4" xfId="0" applyFont="1" applyFill="1" applyBorder="1" applyAlignment="1">
      <alignment wrapText="1"/>
    </xf>
    <xf numFmtId="167" fontId="25" fillId="21" borderId="4" xfId="0" applyNumberFormat="1" applyFont="1" applyFill="1" applyBorder="1" applyAlignment="1" applyProtection="1">
      <alignment wrapText="1"/>
      <protection locked="0"/>
    </xf>
    <xf numFmtId="167" fontId="25" fillId="20" borderId="4" xfId="0" applyNumberFormat="1" applyFont="1" applyFill="1" applyBorder="1" applyAlignment="1" applyProtection="1">
      <alignment wrapText="1"/>
      <protection locked="0"/>
    </xf>
    <xf numFmtId="167" fontId="25" fillId="4" borderId="4" xfId="0" applyNumberFormat="1" applyFont="1" applyFill="1" applyBorder="1" applyAlignment="1" applyProtection="1">
      <alignment wrapText="1"/>
      <protection locked="0"/>
    </xf>
    <xf numFmtId="167" fontId="25" fillId="24" borderId="4" xfId="0" applyNumberFormat="1" applyFont="1" applyFill="1" applyBorder="1" applyAlignment="1" applyProtection="1">
      <alignment wrapText="1"/>
      <protection locked="0"/>
    </xf>
    <xf numFmtId="167" fontId="25" fillId="14" borderId="4" xfId="0" applyNumberFormat="1" applyFont="1" applyFill="1" applyBorder="1" applyAlignment="1" applyProtection="1">
      <alignment wrapText="1"/>
      <protection locked="0"/>
    </xf>
    <xf numFmtId="167" fontId="25" fillId="23" borderId="4" xfId="0" applyNumberFormat="1" applyFont="1" applyFill="1" applyBorder="1" applyAlignment="1" applyProtection="1">
      <alignment wrapText="1"/>
      <protection locked="0"/>
    </xf>
    <xf numFmtId="167" fontId="25" fillId="22" borderId="4" xfId="0" applyNumberFormat="1" applyFont="1" applyFill="1" applyBorder="1" applyAlignment="1" applyProtection="1">
      <alignment wrapText="1"/>
      <protection locked="0"/>
    </xf>
    <xf numFmtId="167" fontId="25" fillId="18" borderId="4" xfId="0" applyNumberFormat="1" applyFont="1" applyFill="1" applyBorder="1" applyAlignment="1" applyProtection="1">
      <alignment wrapText="1"/>
      <protection locked="0"/>
    </xf>
    <xf numFmtId="167" fontId="25" fillId="19" borderId="4" xfId="0" applyNumberFormat="1" applyFont="1" applyFill="1" applyBorder="1" applyAlignment="1" applyProtection="1">
      <alignment wrapText="1"/>
      <protection locked="0"/>
    </xf>
    <xf numFmtId="0" fontId="24" fillId="0" borderId="0" xfId="0" applyFont="1" applyAlignment="1" applyProtection="1">
      <alignment horizontal="right" wrapText="1"/>
      <protection locked="0"/>
    </xf>
    <xf numFmtId="0" fontId="24" fillId="0" borderId="0" xfId="0" applyFont="1" applyAlignment="1" applyProtection="1">
      <alignment horizontal="left" wrapText="1"/>
      <protection locked="0"/>
    </xf>
    <xf numFmtId="167" fontId="25" fillId="0" borderId="0" xfId="0" applyNumberFormat="1" applyFont="1" applyAlignment="1" applyProtection="1">
      <alignment horizontal="right" wrapText="1"/>
      <protection locked="0"/>
    </xf>
    <xf numFmtId="0" fontId="25" fillId="0" borderId="0" xfId="0" applyFont="1" applyAlignment="1" applyProtection="1">
      <alignment horizontal="right" wrapText="1"/>
      <protection locked="0"/>
    </xf>
    <xf numFmtId="167" fontId="25" fillId="0" borderId="17" xfId="0" applyNumberFormat="1" applyFont="1" applyBorder="1" applyAlignment="1" applyProtection="1">
      <alignment horizontal="right" wrapText="1"/>
      <protection locked="0"/>
    </xf>
    <xf numFmtId="0" fontId="25" fillId="0" borderId="17" xfId="0" applyFont="1" applyBorder="1" applyAlignment="1" applyProtection="1">
      <alignment horizontal="right" wrapText="1"/>
      <protection locked="0"/>
    </xf>
    <xf numFmtId="167" fontId="25" fillId="0" borderId="0" xfId="0" applyNumberFormat="1" applyFont="1" applyBorder="1" applyAlignment="1" applyProtection="1">
      <alignment horizontal="right" wrapText="1"/>
      <protection locked="0"/>
    </xf>
    <xf numFmtId="0" fontId="25" fillId="0" borderId="0" xfId="0" applyFont="1" applyBorder="1" applyAlignment="1" applyProtection="1">
      <alignment horizontal="right" wrapText="1"/>
      <protection locked="0"/>
    </xf>
    <xf numFmtId="0" fontId="25" fillId="37" borderId="0" xfId="0" applyFont="1" applyFill="1" applyAlignment="1" applyProtection="1">
      <alignment horizontal="center" wrapText="1"/>
      <protection locked="0"/>
    </xf>
    <xf numFmtId="0" fontId="25" fillId="13" borderId="0" xfId="0" applyFont="1" applyFill="1" applyAlignment="1" applyProtection="1">
      <alignment horizontal="center" wrapText="1"/>
      <protection locked="0"/>
    </xf>
    <xf numFmtId="0" fontId="24" fillId="37" borderId="0" xfId="0" applyFont="1" applyFill="1" applyAlignment="1" applyProtection="1">
      <alignment horizontal="center" wrapText="1"/>
      <protection locked="0"/>
    </xf>
    <xf numFmtId="167" fontId="24" fillId="0" borderId="0" xfId="0" applyNumberFormat="1" applyFont="1" applyAlignment="1" applyProtection="1">
      <alignment horizontal="right" wrapText="1"/>
      <protection locked="0"/>
    </xf>
    <xf numFmtId="0" fontId="24" fillId="0" borderId="12" xfId="0" applyFont="1" applyBorder="1" applyAlignment="1">
      <alignment horizontal="center"/>
    </xf>
    <xf numFmtId="0" fontId="24" fillId="0" borderId="13" xfId="0" applyFont="1" applyBorder="1" applyAlignment="1">
      <alignment horizontal="center"/>
    </xf>
    <xf numFmtId="0" fontId="24" fillId="0" borderId="14" xfId="0" applyFont="1" applyBorder="1" applyAlignment="1">
      <alignment horizontal="center"/>
    </xf>
    <xf numFmtId="0" fontId="58" fillId="0" borderId="12" xfId="0" applyFont="1" applyBorder="1" applyAlignment="1">
      <alignment horizontal="left" vertical="top" wrapText="1"/>
    </xf>
    <xf numFmtId="0" fontId="58" fillId="0" borderId="13" xfId="0" applyFont="1" applyBorder="1" applyAlignment="1">
      <alignment horizontal="left" vertical="top" wrapText="1"/>
    </xf>
    <xf numFmtId="0" fontId="58" fillId="0" borderId="14" xfId="0" applyFont="1" applyBorder="1" applyAlignment="1">
      <alignment horizontal="left" vertical="top" wrapText="1"/>
    </xf>
    <xf numFmtId="0" fontId="62" fillId="0" borderId="0" xfId="0" applyFont="1" applyAlignment="1">
      <alignment horizontal="center" vertical="center"/>
    </xf>
    <xf numFmtId="0" fontId="25" fillId="0" borderId="0" xfId="0" applyFont="1" applyBorder="1" applyAlignment="1">
      <alignment horizontal="center"/>
    </xf>
    <xf numFmtId="0" fontId="58" fillId="0" borderId="0" xfId="0" applyFont="1" applyBorder="1" applyAlignment="1">
      <alignment horizontal="center" vertical="top" wrapText="1"/>
    </xf>
    <xf numFmtId="0" fontId="53" fillId="41" borderId="0" xfId="0" applyFont="1" applyFill="1" applyAlignment="1">
      <alignment horizontal="center"/>
    </xf>
    <xf numFmtId="0" fontId="53" fillId="0" borderId="0" xfId="0" applyFont="1" applyAlignment="1">
      <alignment horizontal="left" wrapText="1"/>
    </xf>
    <xf numFmtId="0" fontId="51" fillId="43" borderId="0" xfId="0" applyFont="1" applyFill="1" applyAlignment="1">
      <alignment horizontal="center"/>
    </xf>
    <xf numFmtId="0" fontId="15" fillId="0" borderId="0" xfId="7" applyFont="1" applyAlignment="1" applyProtection="1"/>
    <xf numFmtId="0" fontId="0" fillId="0" borderId="0" xfId="0" applyAlignment="1"/>
    <xf numFmtId="0" fontId="71" fillId="0" borderId="0" xfId="0" applyFont="1"/>
    <xf numFmtId="164" fontId="71" fillId="0" borderId="0" xfId="0" applyNumberFormat="1" applyFont="1"/>
    <xf numFmtId="164" fontId="71" fillId="0" borderId="0" xfId="0" applyNumberFormat="1" applyFont="1" applyAlignment="1">
      <alignment horizontal="right" wrapText="1"/>
    </xf>
    <xf numFmtId="10" fontId="71" fillId="0" borderId="0" xfId="0" applyNumberFormat="1" applyFont="1"/>
    <xf numFmtId="0" fontId="69" fillId="0" borderId="0" xfId="0" applyFont="1" applyBorder="1" applyAlignment="1" applyProtection="1">
      <alignment horizontal="left" wrapText="1"/>
      <protection locked="0"/>
    </xf>
    <xf numFmtId="14" fontId="69" fillId="0" borderId="0" xfId="0" applyNumberFormat="1" applyFont="1" applyBorder="1" applyAlignment="1" applyProtection="1">
      <alignment horizontal="center" wrapText="1"/>
      <protection locked="0"/>
    </xf>
    <xf numFmtId="0" fontId="55" fillId="0" borderId="0" xfId="0" applyFont="1" applyAlignment="1">
      <alignment horizontal="center" wrapText="1"/>
    </xf>
    <xf numFmtId="0" fontId="69" fillId="0" borderId="0" xfId="0" applyFont="1" applyBorder="1" applyAlignment="1" applyProtection="1">
      <alignment wrapText="1"/>
      <protection locked="0"/>
    </xf>
  </cellXfs>
  <cellStyles count="436">
    <cellStyle name="Comma0" xfId="1"/>
    <cellStyle name="Currency" xfId="435" builtinId="4"/>
    <cellStyle name="Currency0" xfId="2"/>
    <cellStyle name="Date" xfId="3"/>
    <cellStyle name="Fixed" xfId="4"/>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Followed Hyperlink" xfId="100" builtinId="9" hidden="1"/>
    <cellStyle name="Followed Hyperlink" xfId="101" builtinId="9" hidden="1"/>
    <cellStyle name="Followed Hyperlink" xfId="102" builtinId="9" hidden="1"/>
    <cellStyle name="Followed Hyperlink" xfId="103" builtinId="9" hidden="1"/>
    <cellStyle name="Followed Hyperlink" xfId="104" builtinId="9" hidden="1"/>
    <cellStyle name="Followed Hyperlink" xfId="105" builtinId="9" hidden="1"/>
    <cellStyle name="Followed Hyperlink" xfId="106" builtinId="9" hidden="1"/>
    <cellStyle name="Followed Hyperlink" xfId="107" builtinId="9" hidden="1"/>
    <cellStyle name="Followed Hyperlink" xfId="108" builtinId="9" hidden="1"/>
    <cellStyle name="Followed Hyperlink" xfId="109" builtinId="9" hidden="1"/>
    <cellStyle name="Followed Hyperlink" xfId="110" builtinId="9" hidden="1"/>
    <cellStyle name="Followed Hyperlink" xfId="111" builtinId="9" hidden="1"/>
    <cellStyle name="Followed Hyperlink" xfId="112" builtinId="9" hidden="1"/>
    <cellStyle name="Followed Hyperlink" xfId="113" builtinId="9" hidden="1"/>
    <cellStyle name="Followed Hyperlink" xfId="114" builtinId="9" hidden="1"/>
    <cellStyle name="Followed Hyperlink" xfId="115" builtinId="9" hidden="1"/>
    <cellStyle name="Followed Hyperlink" xfId="116" builtinId="9" hidden="1"/>
    <cellStyle name="Followed Hyperlink" xfId="117" builtinId="9" hidden="1"/>
    <cellStyle name="Followed Hyperlink" xfId="118" builtinId="9" hidden="1"/>
    <cellStyle name="Followed Hyperlink" xfId="119" builtinId="9" hidden="1"/>
    <cellStyle name="Followed Hyperlink" xfId="120" builtinId="9" hidden="1"/>
    <cellStyle name="Followed Hyperlink" xfId="121" builtinId="9" hidden="1"/>
    <cellStyle name="Followed Hyperlink" xfId="122" builtinId="9" hidden="1"/>
    <cellStyle name="Followed Hyperlink" xfId="123" builtinId="9" hidden="1"/>
    <cellStyle name="Followed Hyperlink" xfId="124" builtinId="9" hidden="1"/>
    <cellStyle name="Followed Hyperlink" xfId="125" builtinId="9" hidden="1"/>
    <cellStyle name="Followed Hyperlink" xfId="126" builtinId="9" hidden="1"/>
    <cellStyle name="Followed Hyperlink" xfId="127" builtinId="9" hidden="1"/>
    <cellStyle name="Followed Hyperlink" xfId="128" builtinId="9" hidden="1"/>
    <cellStyle name="Followed Hyperlink" xfId="129" builtinId="9" hidden="1"/>
    <cellStyle name="Followed Hyperlink" xfId="130" builtinId="9" hidden="1"/>
    <cellStyle name="Followed Hyperlink" xfId="131" builtinId="9" hidden="1"/>
    <cellStyle name="Followed Hyperlink" xfId="132" builtinId="9" hidden="1"/>
    <cellStyle name="Followed Hyperlink" xfId="133" builtinId="9" hidden="1"/>
    <cellStyle name="Followed Hyperlink" xfId="134" builtinId="9" hidden="1"/>
    <cellStyle name="Followed Hyperlink" xfId="135" builtinId="9" hidden="1"/>
    <cellStyle name="Followed Hyperlink" xfId="136" builtinId="9" hidden="1"/>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Heading 1" xfId="5" builtinId="16" customBuiltin="1"/>
    <cellStyle name="Heading 2" xfId="6" builtinId="17" customBuiltin="1"/>
    <cellStyle name="Hyperlink" xfId="7" builtinId="8"/>
    <cellStyle name="Normal" xfId="0" builtinId="0"/>
    <cellStyle name="Normal_5yr budget" xfId="8"/>
    <cellStyle name="Percent" xfId="9" builtinId="5"/>
    <cellStyle name="Total" xfId="10" builtinId="25" customBuiltin="1"/>
  </cellStyles>
  <dxfs count="48">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3C3E18"/>
      <rgbColor rgb="00005B7F"/>
      <rgbColor rgb="00B24F7C"/>
      <rgbColor rgb="00905B43"/>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85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28577</xdr:colOff>
      <xdr:row>1</xdr:row>
      <xdr:rowOff>9525</xdr:rowOff>
    </xdr:from>
    <xdr:to>
      <xdr:col>3</xdr:col>
      <xdr:colOff>687335</xdr:colOff>
      <xdr:row>1</xdr:row>
      <xdr:rowOff>905639</xdr:rowOff>
    </xdr:to>
    <xdr:pic>
      <xdr:nvPicPr>
        <xdr:cNvPr id="3" name="Picture 2">
          <a:extLst>
            <a:ext uri="{FF2B5EF4-FFF2-40B4-BE49-F238E27FC236}">
              <a16:creationId xmlns:a16="http://schemas.microsoft.com/office/drawing/2014/main" id="{8D73244D-78AB-43B0-87FC-4D895BDD481B}"/>
            </a:ext>
          </a:extLst>
        </xdr:cNvPr>
        <xdr:cNvPicPr>
          <a:picLocks noChangeAspect="1"/>
        </xdr:cNvPicPr>
      </xdr:nvPicPr>
      <xdr:blipFill>
        <a:blip xmlns:r="http://schemas.openxmlformats.org/officeDocument/2006/relationships" r:embed="rId1"/>
        <a:stretch>
          <a:fillRect/>
        </a:stretch>
      </xdr:blipFill>
      <xdr:spPr>
        <a:xfrm>
          <a:off x="295277" y="200025"/>
          <a:ext cx="4163958" cy="896114"/>
        </a:xfrm>
        <a:prstGeom prst="rect">
          <a:avLst/>
        </a:prstGeom>
      </xdr:spPr>
    </xdr:pic>
    <xdr:clientData/>
  </xdr:twoCellAnchor>
  <xdr:oneCellAnchor>
    <xdr:from>
      <xdr:col>1</xdr:col>
      <xdr:colOff>28577</xdr:colOff>
      <xdr:row>61</xdr:row>
      <xdr:rowOff>9525</xdr:rowOff>
    </xdr:from>
    <xdr:ext cx="4144908" cy="896114"/>
    <xdr:pic>
      <xdr:nvPicPr>
        <xdr:cNvPr id="7" name="Picture 6">
          <a:extLst>
            <a:ext uri="{FF2B5EF4-FFF2-40B4-BE49-F238E27FC236}">
              <a16:creationId xmlns:a16="http://schemas.microsoft.com/office/drawing/2014/main" id="{4254F3D4-A2A2-48C8-8E76-D73395EDBF9A}"/>
            </a:ext>
          </a:extLst>
        </xdr:cNvPr>
        <xdr:cNvPicPr>
          <a:picLocks noChangeAspect="1"/>
        </xdr:cNvPicPr>
      </xdr:nvPicPr>
      <xdr:blipFill>
        <a:blip xmlns:r="http://schemas.openxmlformats.org/officeDocument/2006/relationships" r:embed="rId1"/>
        <a:stretch>
          <a:fillRect/>
        </a:stretch>
      </xdr:blipFill>
      <xdr:spPr>
        <a:xfrm>
          <a:off x="304802" y="200025"/>
          <a:ext cx="4144908" cy="896114"/>
        </a:xfrm>
        <a:prstGeom prst="rect">
          <a:avLst/>
        </a:prstGeom>
      </xdr:spPr>
    </xdr:pic>
    <xdr:clientData/>
  </xdr:oneCellAnchor>
  <xdr:oneCellAnchor>
    <xdr:from>
      <xdr:col>1</xdr:col>
      <xdr:colOff>28577</xdr:colOff>
      <xdr:row>121</xdr:row>
      <xdr:rowOff>9525</xdr:rowOff>
    </xdr:from>
    <xdr:ext cx="4144908" cy="896114"/>
    <xdr:pic>
      <xdr:nvPicPr>
        <xdr:cNvPr id="4" name="Picture 3">
          <a:extLst>
            <a:ext uri="{FF2B5EF4-FFF2-40B4-BE49-F238E27FC236}">
              <a16:creationId xmlns:a16="http://schemas.microsoft.com/office/drawing/2014/main" id="{280D6EE2-8F2B-464D-9E90-8CB5FA1D88B2}"/>
            </a:ext>
          </a:extLst>
        </xdr:cNvPr>
        <xdr:cNvPicPr>
          <a:picLocks noChangeAspect="1"/>
        </xdr:cNvPicPr>
      </xdr:nvPicPr>
      <xdr:blipFill>
        <a:blip xmlns:r="http://schemas.openxmlformats.org/officeDocument/2006/relationships" r:embed="rId1"/>
        <a:stretch>
          <a:fillRect/>
        </a:stretch>
      </xdr:blipFill>
      <xdr:spPr>
        <a:xfrm>
          <a:off x="304802" y="13382625"/>
          <a:ext cx="4144908" cy="896114"/>
        </a:xfrm>
        <a:prstGeom prst="rect">
          <a:avLst/>
        </a:prstGeom>
      </xdr:spPr>
    </xdr:pic>
    <xdr:clientData/>
  </xdr:oneCellAnchor>
  <xdr:oneCellAnchor>
    <xdr:from>
      <xdr:col>1</xdr:col>
      <xdr:colOff>28577</xdr:colOff>
      <xdr:row>181</xdr:row>
      <xdr:rowOff>9525</xdr:rowOff>
    </xdr:from>
    <xdr:ext cx="4144908" cy="896114"/>
    <xdr:pic>
      <xdr:nvPicPr>
        <xdr:cNvPr id="5" name="Picture 4">
          <a:extLst>
            <a:ext uri="{FF2B5EF4-FFF2-40B4-BE49-F238E27FC236}">
              <a16:creationId xmlns:a16="http://schemas.microsoft.com/office/drawing/2014/main" id="{9513326D-9B94-4F9C-8F38-8D5EC19B235C}"/>
            </a:ext>
          </a:extLst>
        </xdr:cNvPr>
        <xdr:cNvPicPr>
          <a:picLocks noChangeAspect="1"/>
        </xdr:cNvPicPr>
      </xdr:nvPicPr>
      <xdr:blipFill>
        <a:blip xmlns:r="http://schemas.openxmlformats.org/officeDocument/2006/relationships" r:embed="rId1"/>
        <a:stretch>
          <a:fillRect/>
        </a:stretch>
      </xdr:blipFill>
      <xdr:spPr>
        <a:xfrm>
          <a:off x="304802" y="26565225"/>
          <a:ext cx="4144908" cy="896114"/>
        </a:xfrm>
        <a:prstGeom prst="rect">
          <a:avLst/>
        </a:prstGeom>
      </xdr:spPr>
    </xdr:pic>
    <xdr:clientData/>
  </xdr:oneCellAnchor>
  <xdr:oneCellAnchor>
    <xdr:from>
      <xdr:col>1</xdr:col>
      <xdr:colOff>28577</xdr:colOff>
      <xdr:row>241</xdr:row>
      <xdr:rowOff>9525</xdr:rowOff>
    </xdr:from>
    <xdr:ext cx="4144908" cy="896114"/>
    <xdr:pic>
      <xdr:nvPicPr>
        <xdr:cNvPr id="6" name="Picture 5">
          <a:extLst>
            <a:ext uri="{FF2B5EF4-FFF2-40B4-BE49-F238E27FC236}">
              <a16:creationId xmlns:a16="http://schemas.microsoft.com/office/drawing/2014/main" id="{FE4F6080-5936-477F-8C43-58DE703B1971}"/>
            </a:ext>
          </a:extLst>
        </xdr:cNvPr>
        <xdr:cNvPicPr>
          <a:picLocks noChangeAspect="1"/>
        </xdr:cNvPicPr>
      </xdr:nvPicPr>
      <xdr:blipFill>
        <a:blip xmlns:r="http://schemas.openxmlformats.org/officeDocument/2006/relationships" r:embed="rId1"/>
        <a:stretch>
          <a:fillRect/>
        </a:stretch>
      </xdr:blipFill>
      <xdr:spPr>
        <a:xfrm>
          <a:off x="304802" y="39785925"/>
          <a:ext cx="4144908" cy="896114"/>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5.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vmlDrawing" Target="../drawings/vmlDrawing6.vml"/><Relationship Id="rId1" Type="http://schemas.openxmlformats.org/officeDocument/2006/relationships/printerSettings" Target="../printerSettings/printerSettings3.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vmlDrawing" Target="../drawings/vmlDrawing8.vml"/><Relationship Id="rId1" Type="http://schemas.openxmlformats.org/officeDocument/2006/relationships/printerSettings" Target="../printerSettings/printerSettings4.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xml"/><Relationship Id="rId1" Type="http://schemas.openxmlformats.org/officeDocument/2006/relationships/printerSettings" Target="../printerSettings/printerSettings5.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uaf.edu/finsvcs/AcctCodes/index.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indexed="44"/>
    <pageSetUpPr fitToPage="1"/>
  </sheetPr>
  <dimension ref="A1:AB315"/>
  <sheetViews>
    <sheetView tabSelected="1" zoomScale="90" zoomScaleNormal="90" workbookViewId="0">
      <selection activeCell="O12" sqref="O12"/>
    </sheetView>
  </sheetViews>
  <sheetFormatPr defaultColWidth="20.6640625" defaultRowHeight="17.100000000000001" customHeight="1"/>
  <cols>
    <col min="1" max="1" width="10.5" style="217" customWidth="1"/>
    <col min="2" max="2" width="2" style="217" customWidth="1"/>
    <col min="3" max="3" width="36.5" style="4" customWidth="1"/>
    <col min="4" max="4" width="34.5" style="4" customWidth="1"/>
    <col min="5" max="9" width="7.6640625" style="4" customWidth="1"/>
    <col min="10" max="10" width="16.6640625" style="4" customWidth="1"/>
    <col min="11" max="11" width="15.6640625" style="4" customWidth="1"/>
    <col min="12" max="12" width="23.5" style="4" customWidth="1"/>
    <col min="13" max="13" width="13.6640625" style="4" customWidth="1"/>
    <col min="14" max="14" width="8.1640625" style="224" bestFit="1" customWidth="1"/>
    <col min="15" max="15" width="11.6640625" style="224" customWidth="1"/>
    <col min="16" max="16" width="8.1640625" style="223" hidden="1" customWidth="1"/>
    <col min="17" max="17" width="11.6640625" style="224" hidden="1" customWidth="1"/>
    <col min="18" max="18" width="8.1640625" style="223" hidden="1" customWidth="1"/>
    <col min="19" max="19" width="11.6640625" style="224" hidden="1" customWidth="1"/>
    <col min="20" max="20" width="8.1640625" style="223" hidden="1" customWidth="1"/>
    <col min="21" max="21" width="11.6640625" style="224" hidden="1" customWidth="1"/>
    <col min="22" max="22" width="8.1640625" style="223" hidden="1" customWidth="1"/>
    <col min="23" max="23" width="11.6640625" style="224" hidden="1" customWidth="1"/>
    <col min="24" max="24" width="15.5" style="223" customWidth="1"/>
    <col min="25" max="25" width="4.5" style="219" customWidth="1"/>
    <col min="26" max="26" width="4.5" style="4" customWidth="1"/>
    <col min="27" max="16384" width="20.6640625" style="4"/>
  </cols>
  <sheetData>
    <row r="1" spans="1:26" s="92" customFormat="1" ht="17.25" customHeight="1">
      <c r="A1" s="76"/>
      <c r="B1" s="76"/>
      <c r="C1" s="80" t="s">
        <v>136</v>
      </c>
      <c r="D1" s="645"/>
      <c r="E1" s="645"/>
      <c r="F1" s="645"/>
      <c r="G1" s="645"/>
      <c r="H1" s="645"/>
      <c r="I1" s="645"/>
      <c r="J1" s="645"/>
      <c r="K1" s="645"/>
      <c r="L1" s="645"/>
      <c r="M1" s="645"/>
      <c r="N1" s="645"/>
      <c r="O1" s="645"/>
      <c r="P1" s="645"/>
      <c r="Q1" s="645"/>
      <c r="R1" s="645"/>
      <c r="S1" s="645"/>
      <c r="T1" s="645"/>
      <c r="U1" s="645"/>
      <c r="V1" s="645"/>
      <c r="W1" s="645"/>
      <c r="X1" s="604"/>
      <c r="Y1" s="751"/>
      <c r="Z1" s="752"/>
    </row>
    <row r="2" spans="1:26" s="92" customFormat="1" ht="17.25" customHeight="1">
      <c r="A2" s="76"/>
      <c r="B2" s="76"/>
      <c r="C2" s="80" t="s">
        <v>140</v>
      </c>
      <c r="D2" s="779"/>
      <c r="E2" s="752"/>
      <c r="F2" s="752"/>
      <c r="G2" s="752"/>
      <c r="H2" s="752"/>
      <c r="I2" s="752"/>
      <c r="J2" s="80"/>
      <c r="K2" s="471"/>
      <c r="L2" s="471"/>
      <c r="M2" s="471"/>
      <c r="N2" s="474"/>
      <c r="O2" s="474"/>
      <c r="P2" s="47"/>
      <c r="Q2" s="47"/>
      <c r="R2" s="93"/>
      <c r="S2" s="9"/>
      <c r="T2" s="93"/>
      <c r="U2" s="505"/>
      <c r="W2" s="591"/>
      <c r="Y2" s="751"/>
      <c r="Z2" s="752"/>
    </row>
    <row r="3" spans="1:26" s="92" customFormat="1" ht="17.25" customHeight="1">
      <c r="A3" s="76"/>
      <c r="B3" s="76"/>
      <c r="C3" s="77" t="s">
        <v>18</v>
      </c>
      <c r="D3" s="780">
        <v>43373</v>
      </c>
      <c r="E3" s="781"/>
      <c r="F3" s="781"/>
      <c r="G3" s="781"/>
      <c r="H3" s="781"/>
      <c r="I3" s="781"/>
      <c r="J3" s="77"/>
      <c r="K3" s="471"/>
      <c r="L3" s="52"/>
      <c r="M3" s="472"/>
      <c r="N3" s="474"/>
      <c r="O3" s="474"/>
      <c r="P3" s="95"/>
      <c r="Q3" s="95"/>
      <c r="R3" s="95"/>
      <c r="S3" s="95"/>
      <c r="T3" s="95"/>
      <c r="U3" s="95"/>
      <c r="V3" s="52"/>
      <c r="W3" s="52"/>
      <c r="Y3" s="751"/>
      <c r="Z3" s="752"/>
    </row>
    <row r="4" spans="1:26" s="92" customFormat="1" ht="17.25" customHeight="1">
      <c r="A4" s="76"/>
      <c r="B4" s="76"/>
      <c r="C4" s="1101" t="s">
        <v>19</v>
      </c>
      <c r="D4" s="1099">
        <v>43707</v>
      </c>
      <c r="E4" s="1100"/>
      <c r="F4" s="1100"/>
      <c r="G4" s="1100"/>
      <c r="H4" s="1100"/>
      <c r="I4" s="1100"/>
      <c r="J4" s="1098" t="s">
        <v>520</v>
      </c>
      <c r="K4" s="1098"/>
      <c r="L4" s="1098"/>
      <c r="M4" s="1098"/>
      <c r="N4" s="1098"/>
      <c r="O4" s="1098"/>
      <c r="P4" s="52"/>
      <c r="Q4" s="52"/>
      <c r="S4" s="52"/>
      <c r="T4" s="52"/>
      <c r="U4" s="52"/>
      <c r="V4" s="52"/>
      <c r="W4" s="52"/>
      <c r="Y4" s="96"/>
      <c r="Z4" s="52"/>
    </row>
    <row r="5" spans="1:26" s="92" customFormat="1" ht="17.25" customHeight="1">
      <c r="A5" s="76"/>
      <c r="B5" s="76"/>
      <c r="C5" s="97" t="s">
        <v>9</v>
      </c>
      <c r="D5" s="782">
        <f>X303</f>
        <v>0</v>
      </c>
      <c r="E5" s="783"/>
      <c r="F5" s="783"/>
      <c r="G5" s="783"/>
      <c r="H5" s="783"/>
      <c r="I5" s="783"/>
      <c r="J5" s="77"/>
      <c r="K5" s="77"/>
      <c r="L5" s="52"/>
      <c r="M5" s="52"/>
      <c r="N5" s="52"/>
      <c r="O5" s="52"/>
      <c r="P5" s="52"/>
      <c r="Q5" s="52"/>
      <c r="R5" s="52"/>
      <c r="S5" s="52"/>
      <c r="T5" s="77"/>
      <c r="U5" s="52"/>
      <c r="V5" s="77"/>
      <c r="W5" s="52"/>
      <c r="X5" s="91"/>
      <c r="Y5" s="96"/>
      <c r="Z5" s="52"/>
    </row>
    <row r="6" spans="1:26" s="92" customFormat="1" ht="17.25" customHeight="1">
      <c r="A6" s="76"/>
      <c r="B6" s="76"/>
      <c r="C6" s="52" t="s">
        <v>46</v>
      </c>
      <c r="D6" s="784"/>
      <c r="E6" s="784"/>
      <c r="F6" s="784"/>
      <c r="G6" s="784"/>
      <c r="H6" s="784"/>
      <c r="I6" s="784"/>
      <c r="J6" s="77"/>
      <c r="K6" s="77"/>
      <c r="L6" s="77"/>
      <c r="M6" s="52"/>
      <c r="N6" s="738" t="s">
        <v>328</v>
      </c>
      <c r="O6" s="738"/>
      <c r="P6" s="738" t="s">
        <v>328</v>
      </c>
      <c r="Q6" s="738"/>
      <c r="R6" s="738" t="s">
        <v>329</v>
      </c>
      <c r="S6" s="738"/>
      <c r="T6" s="738" t="s">
        <v>442</v>
      </c>
      <c r="U6" s="738"/>
      <c r="V6" s="738" t="s">
        <v>492</v>
      </c>
      <c r="W6" s="738"/>
      <c r="X6" s="86" t="s">
        <v>379</v>
      </c>
      <c r="Y6" s="96"/>
      <c r="Z6" s="52"/>
    </row>
    <row r="7" spans="1:26" s="92" customFormat="1" ht="17.25" customHeight="1">
      <c r="A7" s="76"/>
      <c r="B7" s="76"/>
      <c r="C7" s="475" t="s">
        <v>496</v>
      </c>
      <c r="D7" s="785"/>
      <c r="E7" s="785"/>
      <c r="F7" s="785"/>
      <c r="G7" s="785"/>
      <c r="H7" s="785"/>
      <c r="I7" s="785"/>
      <c r="J7" s="94"/>
      <c r="K7" s="94"/>
      <c r="L7" s="94"/>
      <c r="M7" s="77"/>
      <c r="N7" s="756">
        <f>D3</f>
        <v>43373</v>
      </c>
      <c r="O7" s="756"/>
      <c r="P7" s="756">
        <v>43281</v>
      </c>
      <c r="Q7" s="756"/>
      <c r="R7" s="756">
        <v>43646</v>
      </c>
      <c r="S7" s="756"/>
      <c r="T7" s="756">
        <v>44012</v>
      </c>
      <c r="U7" s="756"/>
      <c r="V7" s="756">
        <v>44377</v>
      </c>
      <c r="W7" s="756"/>
      <c r="X7" s="99">
        <f>D4</f>
        <v>43707</v>
      </c>
      <c r="Y7" s="96"/>
      <c r="Z7" s="52"/>
    </row>
    <row r="8" spans="1:26" s="92" customFormat="1" ht="17.25" customHeight="1">
      <c r="A8" s="76"/>
      <c r="B8" s="76"/>
      <c r="C8" s="100"/>
      <c r="D8" s="101"/>
      <c r="E8" s="696"/>
      <c r="F8" s="696"/>
      <c r="G8" s="696"/>
      <c r="H8" s="696"/>
      <c r="I8" s="696"/>
      <c r="J8" s="101"/>
      <c r="K8" s="101"/>
      <c r="L8" s="101"/>
      <c r="M8" s="103"/>
      <c r="N8" s="739" t="s">
        <v>131</v>
      </c>
      <c r="O8" s="757"/>
      <c r="P8" s="739" t="s">
        <v>132</v>
      </c>
      <c r="Q8" s="740"/>
      <c r="R8" s="739" t="s">
        <v>133</v>
      </c>
      <c r="S8" s="740"/>
      <c r="T8" s="739" t="s">
        <v>88</v>
      </c>
      <c r="U8" s="740"/>
      <c r="V8" s="739" t="s">
        <v>89</v>
      </c>
      <c r="W8" s="757"/>
      <c r="X8" s="754" t="s">
        <v>260</v>
      </c>
      <c r="Y8" s="96"/>
      <c r="Z8" s="52"/>
    </row>
    <row r="9" spans="1:26" s="92" customFormat="1" ht="20.100000000000001" customHeight="1">
      <c r="A9" s="76" t="s">
        <v>261</v>
      </c>
      <c r="B9" s="76"/>
      <c r="C9" s="498" t="s">
        <v>10</v>
      </c>
      <c r="D9" s="105"/>
      <c r="E9" s="741"/>
      <c r="F9" s="741"/>
      <c r="G9" s="741"/>
      <c r="H9" s="741"/>
      <c r="I9" s="741"/>
      <c r="J9" s="105"/>
      <c r="K9" s="105"/>
      <c r="L9" s="105"/>
      <c r="M9" s="32"/>
      <c r="N9" s="758" t="s">
        <v>142</v>
      </c>
      <c r="O9" s="759"/>
      <c r="P9" s="758" t="s">
        <v>142</v>
      </c>
      <c r="Q9" s="764"/>
      <c r="R9" s="758" t="s">
        <v>142</v>
      </c>
      <c r="S9" s="764"/>
      <c r="T9" s="758" t="s">
        <v>142</v>
      </c>
      <c r="U9" s="764"/>
      <c r="V9" s="758" t="s">
        <v>142</v>
      </c>
      <c r="W9" s="759"/>
      <c r="X9" s="755"/>
      <c r="Y9" s="106"/>
      <c r="Z9" s="52"/>
    </row>
    <row r="10" spans="1:26" s="92" customFormat="1" ht="33.75" customHeight="1">
      <c r="A10" s="76">
        <v>1000</v>
      </c>
      <c r="B10" s="76"/>
      <c r="C10" s="107" t="s">
        <v>25</v>
      </c>
      <c r="D10" s="77"/>
      <c r="E10" s="645"/>
      <c r="F10" s="715"/>
      <c r="G10" s="715"/>
      <c r="H10" s="715"/>
      <c r="I10" s="715"/>
      <c r="J10" s="715"/>
      <c r="K10" s="79" t="s">
        <v>141</v>
      </c>
      <c r="L10" s="79" t="s">
        <v>134</v>
      </c>
      <c r="M10" s="84" t="s">
        <v>311</v>
      </c>
      <c r="N10" s="108"/>
      <c r="O10" s="109"/>
      <c r="P10" s="108"/>
      <c r="Q10" s="109"/>
      <c r="R10" s="108"/>
      <c r="S10" s="109"/>
      <c r="T10" s="108"/>
      <c r="U10" s="109"/>
      <c r="V10" s="108"/>
      <c r="W10" s="109"/>
      <c r="X10" s="109"/>
      <c r="Y10" s="96"/>
      <c r="Z10" s="52"/>
    </row>
    <row r="11" spans="1:26" s="92" customFormat="1" ht="15" customHeight="1">
      <c r="A11" s="76"/>
      <c r="B11" s="76"/>
      <c r="C11" s="10" t="s">
        <v>137</v>
      </c>
      <c r="D11" s="68" t="s">
        <v>293</v>
      </c>
      <c r="E11" s="742"/>
      <c r="F11" s="742"/>
      <c r="G11" s="742"/>
      <c r="H11" s="742"/>
      <c r="I11" s="742"/>
      <c r="J11" s="742"/>
      <c r="K11" s="110"/>
      <c r="L11" s="91"/>
      <c r="M11" s="111"/>
      <c r="N11" s="112"/>
      <c r="O11" s="109"/>
      <c r="P11" s="112"/>
      <c r="Q11" s="109"/>
      <c r="R11" s="112"/>
      <c r="S11" s="109"/>
      <c r="T11" s="112"/>
      <c r="U11" s="109"/>
      <c r="V11" s="112"/>
      <c r="W11" s="109"/>
      <c r="X11" s="113"/>
      <c r="Y11" s="96"/>
      <c r="Z11" s="52"/>
    </row>
    <row r="12" spans="1:26" ht="15" customHeight="1">
      <c r="A12" s="50"/>
      <c r="B12" s="50"/>
      <c r="C12" s="114">
        <f t="shared" ref="C12:C26" si="0">N12+P12+R12+T12+V12</f>
        <v>0</v>
      </c>
      <c r="D12" s="68">
        <f>D2</f>
        <v>0</v>
      </c>
      <c r="E12" s="699" t="s">
        <v>294</v>
      </c>
      <c r="F12" s="699"/>
      <c r="G12" s="699"/>
      <c r="H12" s="699"/>
      <c r="I12" s="699"/>
      <c r="J12" s="699"/>
      <c r="K12" s="115">
        <v>0</v>
      </c>
      <c r="L12" s="116">
        <f t="shared" ref="L12:L26" si="1">VLOOKUP(E12,Leave_Benefits,2,0)</f>
        <v>0</v>
      </c>
      <c r="M12" s="69">
        <f t="shared" ref="M12:M26" si="2">VLOOKUP(E12,Leave_Benefits,4,0)</f>
        <v>0</v>
      </c>
      <c r="N12" s="608">
        <v>0</v>
      </c>
      <c r="O12" s="131">
        <f>K12*(1+L12)*(N12)*M12</f>
        <v>0</v>
      </c>
      <c r="P12" s="608">
        <v>0</v>
      </c>
      <c r="Q12" s="131">
        <f>K12*(1+L12)*(P12)*(M12^2)</f>
        <v>0</v>
      </c>
      <c r="R12" s="608">
        <v>0</v>
      </c>
      <c r="S12" s="131">
        <f>K12*(1+L12)*(R12)*(M12^3)</f>
        <v>0</v>
      </c>
      <c r="T12" s="608">
        <v>0</v>
      </c>
      <c r="U12" s="131">
        <f>K12*(1+L12)*(T12)*(M12^4)</f>
        <v>0</v>
      </c>
      <c r="V12" s="608">
        <v>0</v>
      </c>
      <c r="W12" s="131">
        <f>K12*(1+L12)*(V12)*(M12^5)</f>
        <v>0</v>
      </c>
      <c r="X12" s="132">
        <f>O12+Q12+S12+U12+W12</f>
        <v>0</v>
      </c>
      <c r="Y12" s="120"/>
      <c r="Z12" s="39"/>
    </row>
    <row r="13" spans="1:26" ht="15" customHeight="1">
      <c r="A13" s="50"/>
      <c r="B13" s="50"/>
      <c r="C13" s="114">
        <f t="shared" si="0"/>
        <v>0</v>
      </c>
      <c r="D13" s="68"/>
      <c r="E13" s="699" t="s">
        <v>294</v>
      </c>
      <c r="F13" s="699"/>
      <c r="G13" s="699"/>
      <c r="H13" s="699"/>
      <c r="I13" s="699"/>
      <c r="J13" s="699"/>
      <c r="K13" s="115">
        <v>0</v>
      </c>
      <c r="L13" s="116">
        <f t="shared" si="1"/>
        <v>0</v>
      </c>
      <c r="M13" s="69">
        <f t="shared" si="2"/>
        <v>0</v>
      </c>
      <c r="N13" s="608">
        <v>0</v>
      </c>
      <c r="O13" s="131">
        <f t="shared" ref="O13:O26" si="3">K13*(1+L13)*(N13)*M13</f>
        <v>0</v>
      </c>
      <c r="P13" s="608">
        <v>0</v>
      </c>
      <c r="Q13" s="131">
        <f t="shared" ref="Q13:Q26" si="4">K13*(1+L13)*(P13)*(M13^2)</f>
        <v>0</v>
      </c>
      <c r="R13" s="608">
        <v>0</v>
      </c>
      <c r="S13" s="131">
        <f t="shared" ref="S13:S26" si="5">K13*(1+L13)*(R13)*(M13^3)</f>
        <v>0</v>
      </c>
      <c r="T13" s="608">
        <v>0</v>
      </c>
      <c r="U13" s="131">
        <f t="shared" ref="U13:U26" si="6">K13*(1+L13)*(T13)*(M13^4)</f>
        <v>0</v>
      </c>
      <c r="V13" s="608">
        <v>0</v>
      </c>
      <c r="W13" s="131">
        <f t="shared" ref="W13:W26" si="7">K13*(1+L13)*(V13)*(M13^5)</f>
        <v>0</v>
      </c>
      <c r="X13" s="132">
        <f t="shared" ref="X13:X26" si="8">O13+Q13+S13+U13+W13</f>
        <v>0</v>
      </c>
      <c r="Y13" s="120"/>
      <c r="Z13" s="39"/>
    </row>
    <row r="14" spans="1:26" ht="15" customHeight="1">
      <c r="A14" s="50"/>
      <c r="B14" s="50"/>
      <c r="C14" s="114">
        <f t="shared" si="0"/>
        <v>0</v>
      </c>
      <c r="D14" s="68"/>
      <c r="E14" s="699" t="s">
        <v>294</v>
      </c>
      <c r="F14" s="699"/>
      <c r="G14" s="699"/>
      <c r="H14" s="699"/>
      <c r="I14" s="699"/>
      <c r="J14" s="699"/>
      <c r="K14" s="115">
        <v>0</v>
      </c>
      <c r="L14" s="116">
        <f t="shared" si="1"/>
        <v>0</v>
      </c>
      <c r="M14" s="69">
        <f t="shared" si="2"/>
        <v>0</v>
      </c>
      <c r="N14" s="608">
        <v>0</v>
      </c>
      <c r="O14" s="131">
        <f t="shared" si="3"/>
        <v>0</v>
      </c>
      <c r="P14" s="608">
        <v>0</v>
      </c>
      <c r="Q14" s="131">
        <f t="shared" si="4"/>
        <v>0</v>
      </c>
      <c r="R14" s="608">
        <v>0</v>
      </c>
      <c r="S14" s="131">
        <f t="shared" si="5"/>
        <v>0</v>
      </c>
      <c r="T14" s="608">
        <v>0</v>
      </c>
      <c r="U14" s="131">
        <f t="shared" si="6"/>
        <v>0</v>
      </c>
      <c r="V14" s="608">
        <v>0</v>
      </c>
      <c r="W14" s="131">
        <f t="shared" si="7"/>
        <v>0</v>
      </c>
      <c r="X14" s="132">
        <f t="shared" si="8"/>
        <v>0</v>
      </c>
      <c r="Y14" s="120"/>
      <c r="Z14" s="39"/>
    </row>
    <row r="15" spans="1:26" ht="15" customHeight="1">
      <c r="A15" s="50"/>
      <c r="B15" s="50"/>
      <c r="C15" s="114">
        <f t="shared" si="0"/>
        <v>0</v>
      </c>
      <c r="D15" s="68"/>
      <c r="E15" s="699" t="s">
        <v>294</v>
      </c>
      <c r="F15" s="699"/>
      <c r="G15" s="699"/>
      <c r="H15" s="699"/>
      <c r="I15" s="699"/>
      <c r="J15" s="699"/>
      <c r="K15" s="115">
        <v>0</v>
      </c>
      <c r="L15" s="116">
        <f t="shared" si="1"/>
        <v>0</v>
      </c>
      <c r="M15" s="69">
        <f t="shared" si="2"/>
        <v>0</v>
      </c>
      <c r="N15" s="608">
        <v>0</v>
      </c>
      <c r="O15" s="131">
        <f t="shared" si="3"/>
        <v>0</v>
      </c>
      <c r="P15" s="608">
        <v>0</v>
      </c>
      <c r="Q15" s="131">
        <f t="shared" si="4"/>
        <v>0</v>
      </c>
      <c r="R15" s="608">
        <v>0</v>
      </c>
      <c r="S15" s="131">
        <f t="shared" si="5"/>
        <v>0</v>
      </c>
      <c r="T15" s="608">
        <v>0</v>
      </c>
      <c r="U15" s="131">
        <f t="shared" si="6"/>
        <v>0</v>
      </c>
      <c r="V15" s="608">
        <v>0</v>
      </c>
      <c r="W15" s="131">
        <f t="shared" si="7"/>
        <v>0</v>
      </c>
      <c r="X15" s="132">
        <f t="shared" si="8"/>
        <v>0</v>
      </c>
      <c r="Y15" s="120"/>
      <c r="Z15" s="39"/>
    </row>
    <row r="16" spans="1:26" ht="15" hidden="1" customHeight="1">
      <c r="A16" s="50"/>
      <c r="B16" s="50"/>
      <c r="C16" s="114">
        <f t="shared" si="0"/>
        <v>0</v>
      </c>
      <c r="D16" s="68"/>
      <c r="E16" s="699" t="s">
        <v>294</v>
      </c>
      <c r="F16" s="699"/>
      <c r="G16" s="699"/>
      <c r="H16" s="699"/>
      <c r="I16" s="699"/>
      <c r="J16" s="699"/>
      <c r="K16" s="115">
        <v>0</v>
      </c>
      <c r="L16" s="116">
        <f t="shared" si="1"/>
        <v>0</v>
      </c>
      <c r="M16" s="69">
        <f t="shared" si="2"/>
        <v>0</v>
      </c>
      <c r="N16" s="608">
        <v>0</v>
      </c>
      <c r="O16" s="131">
        <f t="shared" si="3"/>
        <v>0</v>
      </c>
      <c r="P16" s="608">
        <v>0</v>
      </c>
      <c r="Q16" s="131">
        <f t="shared" si="4"/>
        <v>0</v>
      </c>
      <c r="R16" s="608">
        <v>0</v>
      </c>
      <c r="S16" s="131">
        <f t="shared" si="5"/>
        <v>0</v>
      </c>
      <c r="T16" s="608">
        <v>0</v>
      </c>
      <c r="U16" s="131">
        <f t="shared" si="6"/>
        <v>0</v>
      </c>
      <c r="V16" s="608">
        <v>0</v>
      </c>
      <c r="W16" s="131">
        <f t="shared" si="7"/>
        <v>0</v>
      </c>
      <c r="X16" s="132">
        <f t="shared" si="8"/>
        <v>0</v>
      </c>
      <c r="Y16" s="120"/>
      <c r="Z16" s="39"/>
    </row>
    <row r="17" spans="1:26" ht="15" hidden="1" customHeight="1">
      <c r="A17" s="50"/>
      <c r="B17" s="50"/>
      <c r="C17" s="114">
        <f t="shared" si="0"/>
        <v>0</v>
      </c>
      <c r="D17" s="68"/>
      <c r="E17" s="699" t="s">
        <v>294</v>
      </c>
      <c r="F17" s="699"/>
      <c r="G17" s="699"/>
      <c r="H17" s="699"/>
      <c r="I17" s="699"/>
      <c r="J17" s="699"/>
      <c r="K17" s="115">
        <v>0</v>
      </c>
      <c r="L17" s="116">
        <f t="shared" si="1"/>
        <v>0</v>
      </c>
      <c r="M17" s="69">
        <f t="shared" si="2"/>
        <v>0</v>
      </c>
      <c r="N17" s="608">
        <v>0</v>
      </c>
      <c r="O17" s="131">
        <f t="shared" si="3"/>
        <v>0</v>
      </c>
      <c r="P17" s="608">
        <v>0</v>
      </c>
      <c r="Q17" s="131">
        <f t="shared" si="4"/>
        <v>0</v>
      </c>
      <c r="R17" s="608">
        <v>0</v>
      </c>
      <c r="S17" s="131">
        <f t="shared" si="5"/>
        <v>0</v>
      </c>
      <c r="T17" s="608">
        <v>0</v>
      </c>
      <c r="U17" s="131">
        <f t="shared" si="6"/>
        <v>0</v>
      </c>
      <c r="V17" s="608">
        <v>0</v>
      </c>
      <c r="W17" s="131">
        <f t="shared" si="7"/>
        <v>0</v>
      </c>
      <c r="X17" s="132">
        <f t="shared" si="8"/>
        <v>0</v>
      </c>
      <c r="Y17" s="120"/>
      <c r="Z17" s="39"/>
    </row>
    <row r="18" spans="1:26" ht="15" hidden="1" customHeight="1">
      <c r="A18" s="50"/>
      <c r="B18" s="50"/>
      <c r="C18" s="114">
        <f t="shared" si="0"/>
        <v>0</v>
      </c>
      <c r="D18" s="68"/>
      <c r="E18" s="699" t="s">
        <v>294</v>
      </c>
      <c r="F18" s="699"/>
      <c r="G18" s="699"/>
      <c r="H18" s="699"/>
      <c r="I18" s="699"/>
      <c r="J18" s="699"/>
      <c r="K18" s="115">
        <v>0</v>
      </c>
      <c r="L18" s="116">
        <f t="shared" si="1"/>
        <v>0</v>
      </c>
      <c r="M18" s="69">
        <f t="shared" si="2"/>
        <v>0</v>
      </c>
      <c r="N18" s="608">
        <v>0</v>
      </c>
      <c r="O18" s="131">
        <f t="shared" si="3"/>
        <v>0</v>
      </c>
      <c r="P18" s="608">
        <v>0</v>
      </c>
      <c r="Q18" s="131">
        <f t="shared" si="4"/>
        <v>0</v>
      </c>
      <c r="R18" s="608">
        <v>0</v>
      </c>
      <c r="S18" s="131">
        <f t="shared" si="5"/>
        <v>0</v>
      </c>
      <c r="T18" s="608">
        <v>0</v>
      </c>
      <c r="U18" s="131">
        <f t="shared" si="6"/>
        <v>0</v>
      </c>
      <c r="V18" s="608">
        <v>0</v>
      </c>
      <c r="W18" s="131">
        <f t="shared" si="7"/>
        <v>0</v>
      </c>
      <c r="X18" s="132">
        <f>O18+Q18+S18+U18+W18</f>
        <v>0</v>
      </c>
      <c r="Y18" s="120"/>
      <c r="Z18" s="39"/>
    </row>
    <row r="19" spans="1:26" ht="15" hidden="1" customHeight="1">
      <c r="A19" s="50"/>
      <c r="B19" s="50"/>
      <c r="C19" s="114">
        <f t="shared" si="0"/>
        <v>0</v>
      </c>
      <c r="D19" s="68"/>
      <c r="E19" s="699" t="s">
        <v>294</v>
      </c>
      <c r="F19" s="699"/>
      <c r="G19" s="699"/>
      <c r="H19" s="699"/>
      <c r="I19" s="699"/>
      <c r="J19" s="699"/>
      <c r="K19" s="115">
        <v>0</v>
      </c>
      <c r="L19" s="116">
        <f t="shared" si="1"/>
        <v>0</v>
      </c>
      <c r="M19" s="69">
        <f t="shared" si="2"/>
        <v>0</v>
      </c>
      <c r="N19" s="608">
        <v>0</v>
      </c>
      <c r="O19" s="131">
        <f t="shared" si="3"/>
        <v>0</v>
      </c>
      <c r="P19" s="608">
        <v>0</v>
      </c>
      <c r="Q19" s="131">
        <f t="shared" si="4"/>
        <v>0</v>
      </c>
      <c r="R19" s="608">
        <v>0</v>
      </c>
      <c r="S19" s="131">
        <f t="shared" si="5"/>
        <v>0</v>
      </c>
      <c r="T19" s="608">
        <v>0</v>
      </c>
      <c r="U19" s="131">
        <f t="shared" si="6"/>
        <v>0</v>
      </c>
      <c r="V19" s="608">
        <v>0</v>
      </c>
      <c r="W19" s="131">
        <f t="shared" si="7"/>
        <v>0</v>
      </c>
      <c r="X19" s="132">
        <f t="shared" si="8"/>
        <v>0</v>
      </c>
      <c r="Y19" s="120"/>
      <c r="Z19" s="39"/>
    </row>
    <row r="20" spans="1:26" ht="15" hidden="1" customHeight="1">
      <c r="A20" s="50"/>
      <c r="B20" s="50"/>
      <c r="C20" s="114">
        <f t="shared" si="0"/>
        <v>0</v>
      </c>
      <c r="D20" s="68"/>
      <c r="E20" s="699" t="s">
        <v>294</v>
      </c>
      <c r="F20" s="699"/>
      <c r="G20" s="699"/>
      <c r="H20" s="699"/>
      <c r="I20" s="699"/>
      <c r="J20" s="699"/>
      <c r="K20" s="115">
        <v>0</v>
      </c>
      <c r="L20" s="116">
        <f t="shared" si="1"/>
        <v>0</v>
      </c>
      <c r="M20" s="69">
        <f t="shared" si="2"/>
        <v>0</v>
      </c>
      <c r="N20" s="608">
        <v>0</v>
      </c>
      <c r="O20" s="131">
        <f t="shared" si="3"/>
        <v>0</v>
      </c>
      <c r="P20" s="608">
        <v>0</v>
      </c>
      <c r="Q20" s="131">
        <f t="shared" si="4"/>
        <v>0</v>
      </c>
      <c r="R20" s="608">
        <v>0</v>
      </c>
      <c r="S20" s="131">
        <f t="shared" si="5"/>
        <v>0</v>
      </c>
      <c r="T20" s="608">
        <v>0</v>
      </c>
      <c r="U20" s="131">
        <f t="shared" si="6"/>
        <v>0</v>
      </c>
      <c r="V20" s="608">
        <v>0</v>
      </c>
      <c r="W20" s="131">
        <f t="shared" si="7"/>
        <v>0</v>
      </c>
      <c r="X20" s="132">
        <f t="shared" si="8"/>
        <v>0</v>
      </c>
      <c r="Y20" s="120"/>
      <c r="Z20" s="39"/>
    </row>
    <row r="21" spans="1:26" ht="15" hidden="1" customHeight="1">
      <c r="A21" s="50"/>
      <c r="B21" s="50"/>
      <c r="C21" s="114">
        <f t="shared" si="0"/>
        <v>0</v>
      </c>
      <c r="D21" s="68"/>
      <c r="E21" s="699" t="s">
        <v>294</v>
      </c>
      <c r="F21" s="699"/>
      <c r="G21" s="699"/>
      <c r="H21" s="699"/>
      <c r="I21" s="699"/>
      <c r="J21" s="699"/>
      <c r="K21" s="115">
        <v>0</v>
      </c>
      <c r="L21" s="116">
        <f t="shared" si="1"/>
        <v>0</v>
      </c>
      <c r="M21" s="69">
        <f t="shared" si="2"/>
        <v>0</v>
      </c>
      <c r="N21" s="608">
        <v>0</v>
      </c>
      <c r="O21" s="131">
        <f t="shared" si="3"/>
        <v>0</v>
      </c>
      <c r="P21" s="608">
        <v>0</v>
      </c>
      <c r="Q21" s="131">
        <f t="shared" si="4"/>
        <v>0</v>
      </c>
      <c r="R21" s="608">
        <v>0</v>
      </c>
      <c r="S21" s="131">
        <f t="shared" si="5"/>
        <v>0</v>
      </c>
      <c r="T21" s="608">
        <v>0</v>
      </c>
      <c r="U21" s="131">
        <f t="shared" si="6"/>
        <v>0</v>
      </c>
      <c r="V21" s="608">
        <v>0</v>
      </c>
      <c r="W21" s="131">
        <f t="shared" si="7"/>
        <v>0</v>
      </c>
      <c r="X21" s="132">
        <f t="shared" si="8"/>
        <v>0</v>
      </c>
      <c r="Y21" s="120"/>
      <c r="Z21" s="39"/>
    </row>
    <row r="22" spans="1:26" ht="15" hidden="1" customHeight="1">
      <c r="A22" s="50"/>
      <c r="B22" s="50"/>
      <c r="C22" s="114">
        <f t="shared" si="0"/>
        <v>0</v>
      </c>
      <c r="D22" s="68"/>
      <c r="E22" s="699" t="s">
        <v>294</v>
      </c>
      <c r="F22" s="699"/>
      <c r="G22" s="699"/>
      <c r="H22" s="699"/>
      <c r="I22" s="699"/>
      <c r="J22" s="699"/>
      <c r="K22" s="115">
        <v>0</v>
      </c>
      <c r="L22" s="116">
        <f t="shared" si="1"/>
        <v>0</v>
      </c>
      <c r="M22" s="69">
        <f t="shared" si="2"/>
        <v>0</v>
      </c>
      <c r="N22" s="608">
        <v>0</v>
      </c>
      <c r="O22" s="131">
        <f t="shared" si="3"/>
        <v>0</v>
      </c>
      <c r="P22" s="608">
        <v>0</v>
      </c>
      <c r="Q22" s="131">
        <f t="shared" si="4"/>
        <v>0</v>
      </c>
      <c r="R22" s="608">
        <v>0</v>
      </c>
      <c r="S22" s="131">
        <f t="shared" si="5"/>
        <v>0</v>
      </c>
      <c r="T22" s="608">
        <v>0</v>
      </c>
      <c r="U22" s="131">
        <f t="shared" si="6"/>
        <v>0</v>
      </c>
      <c r="V22" s="608">
        <v>0</v>
      </c>
      <c r="W22" s="131">
        <f t="shared" si="7"/>
        <v>0</v>
      </c>
      <c r="X22" s="132">
        <f t="shared" si="8"/>
        <v>0</v>
      </c>
      <c r="Y22" s="120"/>
      <c r="Z22" s="39"/>
    </row>
    <row r="23" spans="1:26" ht="15" hidden="1" customHeight="1">
      <c r="A23" s="50"/>
      <c r="B23" s="50"/>
      <c r="C23" s="114">
        <f t="shared" si="0"/>
        <v>0</v>
      </c>
      <c r="D23" s="68"/>
      <c r="E23" s="699" t="s">
        <v>294</v>
      </c>
      <c r="F23" s="699"/>
      <c r="G23" s="699"/>
      <c r="H23" s="699"/>
      <c r="I23" s="699"/>
      <c r="J23" s="699"/>
      <c r="K23" s="115">
        <v>0</v>
      </c>
      <c r="L23" s="116">
        <f t="shared" si="1"/>
        <v>0</v>
      </c>
      <c r="M23" s="69">
        <f t="shared" si="2"/>
        <v>0</v>
      </c>
      <c r="N23" s="608">
        <v>0</v>
      </c>
      <c r="O23" s="131">
        <f t="shared" si="3"/>
        <v>0</v>
      </c>
      <c r="P23" s="608">
        <v>0</v>
      </c>
      <c r="Q23" s="131">
        <f t="shared" si="4"/>
        <v>0</v>
      </c>
      <c r="R23" s="608">
        <v>0</v>
      </c>
      <c r="S23" s="131">
        <f t="shared" si="5"/>
        <v>0</v>
      </c>
      <c r="T23" s="608">
        <v>0</v>
      </c>
      <c r="U23" s="131">
        <f t="shared" si="6"/>
        <v>0</v>
      </c>
      <c r="V23" s="608">
        <v>0</v>
      </c>
      <c r="W23" s="131">
        <f t="shared" si="7"/>
        <v>0</v>
      </c>
      <c r="X23" s="132">
        <f t="shared" si="8"/>
        <v>0</v>
      </c>
      <c r="Y23" s="120"/>
      <c r="Z23" s="39"/>
    </row>
    <row r="24" spans="1:26" ht="15" hidden="1" customHeight="1">
      <c r="A24" s="50"/>
      <c r="B24" s="50"/>
      <c r="C24" s="114">
        <f t="shared" si="0"/>
        <v>0</v>
      </c>
      <c r="D24" s="68"/>
      <c r="E24" s="699" t="s">
        <v>294</v>
      </c>
      <c r="F24" s="699"/>
      <c r="G24" s="699"/>
      <c r="H24" s="699"/>
      <c r="I24" s="699"/>
      <c r="J24" s="699"/>
      <c r="K24" s="115">
        <v>0</v>
      </c>
      <c r="L24" s="116">
        <f t="shared" si="1"/>
        <v>0</v>
      </c>
      <c r="M24" s="69">
        <f t="shared" si="2"/>
        <v>0</v>
      </c>
      <c r="N24" s="608">
        <v>0</v>
      </c>
      <c r="O24" s="131">
        <f t="shared" si="3"/>
        <v>0</v>
      </c>
      <c r="P24" s="608">
        <v>0</v>
      </c>
      <c r="Q24" s="131">
        <f t="shared" si="4"/>
        <v>0</v>
      </c>
      <c r="R24" s="608">
        <v>0</v>
      </c>
      <c r="S24" s="131">
        <f t="shared" si="5"/>
        <v>0</v>
      </c>
      <c r="T24" s="608">
        <v>0</v>
      </c>
      <c r="U24" s="131">
        <f t="shared" si="6"/>
        <v>0</v>
      </c>
      <c r="V24" s="608">
        <v>0</v>
      </c>
      <c r="W24" s="131">
        <f t="shared" si="7"/>
        <v>0</v>
      </c>
      <c r="X24" s="132">
        <f t="shared" si="8"/>
        <v>0</v>
      </c>
      <c r="Y24" s="120"/>
      <c r="Z24" s="39"/>
    </row>
    <row r="25" spans="1:26" ht="15" hidden="1" customHeight="1">
      <c r="A25" s="50"/>
      <c r="B25" s="50"/>
      <c r="C25" s="114">
        <f t="shared" si="0"/>
        <v>0</v>
      </c>
      <c r="D25" s="68"/>
      <c r="E25" s="699" t="s">
        <v>294</v>
      </c>
      <c r="F25" s="699"/>
      <c r="G25" s="699"/>
      <c r="H25" s="699"/>
      <c r="I25" s="699"/>
      <c r="J25" s="699"/>
      <c r="K25" s="115">
        <v>0</v>
      </c>
      <c r="L25" s="116">
        <f t="shared" si="1"/>
        <v>0</v>
      </c>
      <c r="M25" s="69">
        <f t="shared" si="2"/>
        <v>0</v>
      </c>
      <c r="N25" s="608">
        <v>0</v>
      </c>
      <c r="O25" s="131">
        <f t="shared" si="3"/>
        <v>0</v>
      </c>
      <c r="P25" s="608">
        <v>0</v>
      </c>
      <c r="Q25" s="131">
        <f t="shared" si="4"/>
        <v>0</v>
      </c>
      <c r="R25" s="608">
        <v>0</v>
      </c>
      <c r="S25" s="131">
        <f t="shared" si="5"/>
        <v>0</v>
      </c>
      <c r="T25" s="608">
        <v>0</v>
      </c>
      <c r="U25" s="131">
        <f t="shared" si="6"/>
        <v>0</v>
      </c>
      <c r="V25" s="608">
        <v>0</v>
      </c>
      <c r="W25" s="131">
        <f t="shared" si="7"/>
        <v>0</v>
      </c>
      <c r="X25" s="132">
        <f t="shared" si="8"/>
        <v>0</v>
      </c>
      <c r="Y25" s="120"/>
      <c r="Z25" s="39"/>
    </row>
    <row r="26" spans="1:26" ht="15" hidden="1" customHeight="1">
      <c r="A26" s="50"/>
      <c r="B26" s="50"/>
      <c r="C26" s="114">
        <f t="shared" si="0"/>
        <v>0</v>
      </c>
      <c r="D26" s="68"/>
      <c r="E26" s="699" t="s">
        <v>294</v>
      </c>
      <c r="F26" s="699"/>
      <c r="G26" s="699"/>
      <c r="H26" s="699"/>
      <c r="I26" s="699"/>
      <c r="J26" s="699"/>
      <c r="K26" s="115">
        <v>0</v>
      </c>
      <c r="L26" s="116">
        <f t="shared" si="1"/>
        <v>0</v>
      </c>
      <c r="M26" s="69">
        <f t="shared" si="2"/>
        <v>0</v>
      </c>
      <c r="N26" s="608">
        <v>0</v>
      </c>
      <c r="O26" s="131">
        <f t="shared" si="3"/>
        <v>0</v>
      </c>
      <c r="P26" s="608">
        <v>0</v>
      </c>
      <c r="Q26" s="131">
        <f t="shared" si="4"/>
        <v>0</v>
      </c>
      <c r="R26" s="608">
        <v>0</v>
      </c>
      <c r="S26" s="131">
        <f t="shared" si="5"/>
        <v>0</v>
      </c>
      <c r="T26" s="608">
        <v>0</v>
      </c>
      <c r="U26" s="131">
        <f t="shared" si="6"/>
        <v>0</v>
      </c>
      <c r="V26" s="608">
        <v>0</v>
      </c>
      <c r="W26" s="131">
        <f t="shared" si="7"/>
        <v>0</v>
      </c>
      <c r="X26" s="132">
        <f t="shared" si="8"/>
        <v>0</v>
      </c>
      <c r="Y26" s="120"/>
      <c r="Z26" s="39"/>
    </row>
    <row r="27" spans="1:26" s="92" customFormat="1" ht="15.75">
      <c r="A27" s="76"/>
      <c r="B27" s="76"/>
      <c r="C27" s="121"/>
      <c r="D27" s="9"/>
      <c r="E27" s="810"/>
      <c r="F27" s="810"/>
      <c r="G27" s="810"/>
      <c r="H27" s="810"/>
      <c r="I27" s="810"/>
      <c r="J27" s="700" t="s">
        <v>245</v>
      </c>
      <c r="K27" s="730"/>
      <c r="L27" s="730"/>
      <c r="M27" s="731"/>
      <c r="N27" s="646">
        <f>SUM(O12:O26)</f>
        <v>0</v>
      </c>
      <c r="O27" s="647"/>
      <c r="P27" s="646">
        <f>SUM(Q12:Q26)</f>
        <v>0</v>
      </c>
      <c r="Q27" s="743"/>
      <c r="R27" s="646">
        <f>SUM(S12:S26)</f>
        <v>0</v>
      </c>
      <c r="S27" s="743"/>
      <c r="T27" s="646">
        <f>SUM(U12:U26)</f>
        <v>0</v>
      </c>
      <c r="U27" s="743"/>
      <c r="V27" s="646">
        <f>SUM(W12:W26)</f>
        <v>0</v>
      </c>
      <c r="W27" s="647"/>
      <c r="X27" s="621">
        <f>SUM(N27:W27)</f>
        <v>0</v>
      </c>
      <c r="Y27" s="96"/>
      <c r="Z27" s="52"/>
    </row>
    <row r="28" spans="1:26" s="92" customFormat="1" ht="15" customHeight="1">
      <c r="A28" s="76">
        <v>1000</v>
      </c>
      <c r="B28" s="76"/>
      <c r="C28" s="123" t="s">
        <v>26</v>
      </c>
      <c r="D28" s="77"/>
      <c r="E28" s="789"/>
      <c r="F28" s="658"/>
      <c r="G28" s="658"/>
      <c r="H28" s="658"/>
      <c r="I28" s="658"/>
      <c r="J28" s="658"/>
      <c r="K28" s="658"/>
      <c r="L28" s="658"/>
      <c r="M28" s="659"/>
      <c r="N28" s="609"/>
      <c r="O28" s="232"/>
      <c r="P28" s="609"/>
      <c r="Q28" s="192"/>
      <c r="R28" s="609"/>
      <c r="S28" s="192"/>
      <c r="T28" s="609"/>
      <c r="U28" s="192"/>
      <c r="V28" s="609"/>
      <c r="W28" s="192"/>
      <c r="X28" s="132"/>
      <c r="Y28" s="96"/>
      <c r="Z28" s="52"/>
    </row>
    <row r="29" spans="1:26" s="92" customFormat="1" ht="15" customHeight="1">
      <c r="A29" s="76"/>
      <c r="B29" s="76"/>
      <c r="C29" s="10" t="s">
        <v>137</v>
      </c>
      <c r="D29" s="68"/>
      <c r="E29" s="645"/>
      <c r="F29" s="705"/>
      <c r="G29" s="705"/>
      <c r="H29" s="705"/>
      <c r="I29" s="705"/>
      <c r="J29" s="705"/>
      <c r="K29" s="11"/>
      <c r="L29" s="91"/>
      <c r="M29" s="111"/>
      <c r="N29" s="609"/>
      <c r="O29" s="232"/>
      <c r="P29" s="609"/>
      <c r="Q29" s="192"/>
      <c r="R29" s="609"/>
      <c r="S29" s="192"/>
      <c r="T29" s="609"/>
      <c r="U29" s="192"/>
      <c r="V29" s="609"/>
      <c r="W29" s="192"/>
      <c r="X29" s="132"/>
      <c r="Y29" s="96"/>
      <c r="Z29" s="52"/>
    </row>
    <row r="30" spans="1:26" s="92" customFormat="1" ht="15" customHeight="1">
      <c r="A30" s="76"/>
      <c r="B30" s="76"/>
      <c r="C30" s="12">
        <f t="shared" ref="C30:C46" si="9">N30+P30+R30+T30+V30</f>
        <v>0</v>
      </c>
      <c r="D30" s="68"/>
      <c r="E30" s="699" t="s">
        <v>294</v>
      </c>
      <c r="F30" s="699"/>
      <c r="G30" s="699"/>
      <c r="H30" s="699"/>
      <c r="I30" s="699"/>
      <c r="J30" s="699"/>
      <c r="K30" s="115">
        <v>0</v>
      </c>
      <c r="L30" s="116">
        <f t="shared" ref="L30:L46" si="10">VLOOKUP(E30,Leave_Benefits,2,0)</f>
        <v>0</v>
      </c>
      <c r="M30" s="69">
        <f t="shared" ref="M30:M46" si="11">VLOOKUP(E30,Leave_Benefits,4,0)</f>
        <v>0</v>
      </c>
      <c r="N30" s="608">
        <v>0</v>
      </c>
      <c r="O30" s="131">
        <f>K30*(1+L30)*(N30)*M30</f>
        <v>0</v>
      </c>
      <c r="P30" s="608">
        <v>0</v>
      </c>
      <c r="Q30" s="131">
        <f>K30*(1+L30)*(P30)*(M30^2)</f>
        <v>0</v>
      </c>
      <c r="R30" s="608">
        <v>0</v>
      </c>
      <c r="S30" s="131">
        <f>K30*(1+L30)*(R30)*(M30^3)</f>
        <v>0</v>
      </c>
      <c r="T30" s="608">
        <v>0</v>
      </c>
      <c r="U30" s="131">
        <f>K30*(1+L30)*(T30)*(M30^4)</f>
        <v>0</v>
      </c>
      <c r="V30" s="608">
        <v>0</v>
      </c>
      <c r="W30" s="131">
        <f>K30*(1+L30)*(V30)*(M30^5)</f>
        <v>0</v>
      </c>
      <c r="X30" s="132">
        <f>O30+Q30+S30+U30+W30</f>
        <v>0</v>
      </c>
      <c r="Y30" s="96"/>
      <c r="Z30" s="52"/>
    </row>
    <row r="31" spans="1:26" s="92" customFormat="1" ht="15" customHeight="1">
      <c r="A31" s="76"/>
      <c r="B31" s="76"/>
      <c r="C31" s="12">
        <f t="shared" si="9"/>
        <v>0</v>
      </c>
      <c r="D31" s="68"/>
      <c r="E31" s="699" t="s">
        <v>294</v>
      </c>
      <c r="F31" s="699"/>
      <c r="G31" s="699"/>
      <c r="H31" s="699"/>
      <c r="I31" s="699"/>
      <c r="J31" s="699"/>
      <c r="K31" s="115">
        <v>0</v>
      </c>
      <c r="L31" s="116">
        <f t="shared" si="10"/>
        <v>0</v>
      </c>
      <c r="M31" s="69">
        <f t="shared" si="11"/>
        <v>0</v>
      </c>
      <c r="N31" s="608">
        <v>0</v>
      </c>
      <c r="O31" s="131">
        <f t="shared" ref="O31:O46" si="12">K31*(1+L31)*(N31)*M31</f>
        <v>0</v>
      </c>
      <c r="P31" s="608">
        <v>0</v>
      </c>
      <c r="Q31" s="131">
        <f t="shared" ref="Q31:Q46" si="13">K31*(1+L31)*(P31)*(M31^2)</f>
        <v>0</v>
      </c>
      <c r="R31" s="608">
        <v>0</v>
      </c>
      <c r="S31" s="131">
        <f t="shared" ref="S31:S46" si="14">K31*(1+L31)*(R31)*(M31^3)</f>
        <v>0</v>
      </c>
      <c r="T31" s="608">
        <v>0</v>
      </c>
      <c r="U31" s="131">
        <f t="shared" ref="U31:U46" si="15">K31*(1+L31)*(T31)*(M31^4)</f>
        <v>0</v>
      </c>
      <c r="V31" s="608">
        <v>0</v>
      </c>
      <c r="W31" s="131">
        <f t="shared" ref="W31:W46" si="16">K31*(1+L31)*(V31)*(M31^5)</f>
        <v>0</v>
      </c>
      <c r="X31" s="132">
        <f t="shared" ref="X31:X45" si="17">O31+Q31+S31+U31+W31</f>
        <v>0</v>
      </c>
      <c r="Y31" s="96"/>
      <c r="Z31" s="52"/>
    </row>
    <row r="32" spans="1:26" s="92" customFormat="1" ht="15" customHeight="1">
      <c r="A32" s="76"/>
      <c r="B32" s="76"/>
      <c r="C32" s="12">
        <f t="shared" si="9"/>
        <v>0</v>
      </c>
      <c r="D32" s="68"/>
      <c r="E32" s="699" t="s">
        <v>294</v>
      </c>
      <c r="F32" s="699"/>
      <c r="G32" s="699"/>
      <c r="H32" s="699"/>
      <c r="I32" s="699"/>
      <c r="J32" s="699"/>
      <c r="K32" s="115">
        <v>0</v>
      </c>
      <c r="L32" s="116">
        <f t="shared" si="10"/>
        <v>0</v>
      </c>
      <c r="M32" s="69">
        <f t="shared" si="11"/>
        <v>0</v>
      </c>
      <c r="N32" s="608">
        <v>0</v>
      </c>
      <c r="O32" s="131">
        <f t="shared" si="12"/>
        <v>0</v>
      </c>
      <c r="P32" s="608">
        <v>0</v>
      </c>
      <c r="Q32" s="131">
        <f t="shared" si="13"/>
        <v>0</v>
      </c>
      <c r="R32" s="608">
        <v>0</v>
      </c>
      <c r="S32" s="131">
        <f t="shared" si="14"/>
        <v>0</v>
      </c>
      <c r="T32" s="608">
        <v>0</v>
      </c>
      <c r="U32" s="131">
        <f t="shared" si="15"/>
        <v>0</v>
      </c>
      <c r="V32" s="608">
        <v>0</v>
      </c>
      <c r="W32" s="131">
        <f t="shared" si="16"/>
        <v>0</v>
      </c>
      <c r="X32" s="132">
        <f t="shared" si="17"/>
        <v>0</v>
      </c>
      <c r="Y32" s="96"/>
      <c r="Z32" s="52"/>
    </row>
    <row r="33" spans="1:26" s="92" customFormat="1" ht="15" customHeight="1">
      <c r="A33" s="76"/>
      <c r="B33" s="76"/>
      <c r="C33" s="12">
        <f t="shared" si="9"/>
        <v>0</v>
      </c>
      <c r="D33" s="68"/>
      <c r="E33" s="699" t="s">
        <v>294</v>
      </c>
      <c r="F33" s="699"/>
      <c r="G33" s="699"/>
      <c r="H33" s="699"/>
      <c r="I33" s="699"/>
      <c r="J33" s="699"/>
      <c r="K33" s="115">
        <v>0</v>
      </c>
      <c r="L33" s="116">
        <f t="shared" si="10"/>
        <v>0</v>
      </c>
      <c r="M33" s="69">
        <f t="shared" si="11"/>
        <v>0</v>
      </c>
      <c r="N33" s="608">
        <v>0</v>
      </c>
      <c r="O33" s="131">
        <f t="shared" si="12"/>
        <v>0</v>
      </c>
      <c r="P33" s="608">
        <v>0</v>
      </c>
      <c r="Q33" s="131">
        <f t="shared" si="13"/>
        <v>0</v>
      </c>
      <c r="R33" s="608">
        <v>0</v>
      </c>
      <c r="S33" s="131">
        <f t="shared" si="14"/>
        <v>0</v>
      </c>
      <c r="T33" s="608">
        <v>0</v>
      </c>
      <c r="U33" s="131">
        <f t="shared" si="15"/>
        <v>0</v>
      </c>
      <c r="V33" s="608">
        <v>0</v>
      </c>
      <c r="W33" s="131">
        <f t="shared" si="16"/>
        <v>0</v>
      </c>
      <c r="X33" s="132">
        <f t="shared" si="17"/>
        <v>0</v>
      </c>
      <c r="Y33" s="96"/>
      <c r="Z33" s="52"/>
    </row>
    <row r="34" spans="1:26" ht="15" hidden="1" customHeight="1">
      <c r="A34" s="50"/>
      <c r="B34" s="50"/>
      <c r="C34" s="12">
        <f t="shared" si="9"/>
        <v>0</v>
      </c>
      <c r="D34" s="68"/>
      <c r="E34" s="699" t="s">
        <v>294</v>
      </c>
      <c r="F34" s="699"/>
      <c r="G34" s="699"/>
      <c r="H34" s="699"/>
      <c r="I34" s="699"/>
      <c r="J34" s="699"/>
      <c r="K34" s="115">
        <v>0</v>
      </c>
      <c r="L34" s="116">
        <f t="shared" si="10"/>
        <v>0</v>
      </c>
      <c r="M34" s="69">
        <f t="shared" si="11"/>
        <v>0</v>
      </c>
      <c r="N34" s="608">
        <v>0</v>
      </c>
      <c r="O34" s="131">
        <f t="shared" si="12"/>
        <v>0</v>
      </c>
      <c r="P34" s="608">
        <v>0</v>
      </c>
      <c r="Q34" s="131">
        <f t="shared" si="13"/>
        <v>0</v>
      </c>
      <c r="R34" s="608">
        <v>0</v>
      </c>
      <c r="S34" s="131">
        <f t="shared" si="14"/>
        <v>0</v>
      </c>
      <c r="T34" s="608">
        <v>0</v>
      </c>
      <c r="U34" s="131">
        <f t="shared" si="15"/>
        <v>0</v>
      </c>
      <c r="V34" s="608">
        <v>0</v>
      </c>
      <c r="W34" s="131">
        <f t="shared" si="16"/>
        <v>0</v>
      </c>
      <c r="X34" s="132">
        <f t="shared" si="17"/>
        <v>0</v>
      </c>
      <c r="Y34" s="120"/>
      <c r="Z34" s="39"/>
    </row>
    <row r="35" spans="1:26" ht="15" hidden="1" customHeight="1">
      <c r="A35" s="50"/>
      <c r="B35" s="50"/>
      <c r="C35" s="12">
        <f t="shared" si="9"/>
        <v>0</v>
      </c>
      <c r="D35" s="68"/>
      <c r="E35" s="699" t="s">
        <v>294</v>
      </c>
      <c r="F35" s="699"/>
      <c r="G35" s="699"/>
      <c r="H35" s="699"/>
      <c r="I35" s="699"/>
      <c r="J35" s="699"/>
      <c r="K35" s="115">
        <v>0</v>
      </c>
      <c r="L35" s="116">
        <f t="shared" si="10"/>
        <v>0</v>
      </c>
      <c r="M35" s="69">
        <f t="shared" si="11"/>
        <v>0</v>
      </c>
      <c r="N35" s="608">
        <v>0</v>
      </c>
      <c r="O35" s="131">
        <f t="shared" si="12"/>
        <v>0</v>
      </c>
      <c r="P35" s="608">
        <v>0</v>
      </c>
      <c r="Q35" s="131">
        <f t="shared" si="13"/>
        <v>0</v>
      </c>
      <c r="R35" s="608">
        <v>0</v>
      </c>
      <c r="S35" s="131">
        <f t="shared" si="14"/>
        <v>0</v>
      </c>
      <c r="T35" s="608">
        <v>0</v>
      </c>
      <c r="U35" s="131">
        <f t="shared" si="15"/>
        <v>0</v>
      </c>
      <c r="V35" s="608">
        <v>0</v>
      </c>
      <c r="W35" s="131">
        <f t="shared" si="16"/>
        <v>0</v>
      </c>
      <c r="X35" s="132">
        <f t="shared" si="17"/>
        <v>0</v>
      </c>
      <c r="Y35" s="120"/>
      <c r="Z35" s="39"/>
    </row>
    <row r="36" spans="1:26" ht="15" hidden="1" customHeight="1">
      <c r="A36" s="50"/>
      <c r="B36" s="50"/>
      <c r="C36" s="12">
        <f t="shared" si="9"/>
        <v>0</v>
      </c>
      <c r="D36" s="68"/>
      <c r="E36" s="699" t="s">
        <v>294</v>
      </c>
      <c r="F36" s="699"/>
      <c r="G36" s="699"/>
      <c r="H36" s="699"/>
      <c r="I36" s="699"/>
      <c r="J36" s="699"/>
      <c r="K36" s="115">
        <v>0</v>
      </c>
      <c r="L36" s="116">
        <f t="shared" si="10"/>
        <v>0</v>
      </c>
      <c r="M36" s="69">
        <f t="shared" si="11"/>
        <v>0</v>
      </c>
      <c r="N36" s="608">
        <v>0</v>
      </c>
      <c r="O36" s="131">
        <f t="shared" si="12"/>
        <v>0</v>
      </c>
      <c r="P36" s="608">
        <v>0</v>
      </c>
      <c r="Q36" s="131">
        <f t="shared" si="13"/>
        <v>0</v>
      </c>
      <c r="R36" s="608">
        <v>0</v>
      </c>
      <c r="S36" s="131">
        <f t="shared" si="14"/>
        <v>0</v>
      </c>
      <c r="T36" s="608">
        <v>0</v>
      </c>
      <c r="U36" s="131">
        <f t="shared" si="15"/>
        <v>0</v>
      </c>
      <c r="V36" s="608">
        <v>0</v>
      </c>
      <c r="W36" s="131">
        <f t="shared" si="16"/>
        <v>0</v>
      </c>
      <c r="X36" s="132">
        <f t="shared" si="17"/>
        <v>0</v>
      </c>
      <c r="Y36" s="120"/>
      <c r="Z36" s="39"/>
    </row>
    <row r="37" spans="1:26" s="92" customFormat="1" ht="15" hidden="1" customHeight="1">
      <c r="A37" s="76"/>
      <c r="B37" s="76"/>
      <c r="C37" s="12">
        <f t="shared" si="9"/>
        <v>0</v>
      </c>
      <c r="D37" s="68"/>
      <c r="E37" s="699" t="s">
        <v>294</v>
      </c>
      <c r="F37" s="699"/>
      <c r="G37" s="699"/>
      <c r="H37" s="699"/>
      <c r="I37" s="699"/>
      <c r="J37" s="699"/>
      <c r="K37" s="115">
        <v>0</v>
      </c>
      <c r="L37" s="116">
        <f t="shared" si="10"/>
        <v>0</v>
      </c>
      <c r="M37" s="69">
        <f t="shared" si="11"/>
        <v>0</v>
      </c>
      <c r="N37" s="608">
        <v>0</v>
      </c>
      <c r="O37" s="131">
        <f t="shared" si="12"/>
        <v>0</v>
      </c>
      <c r="P37" s="608">
        <v>0</v>
      </c>
      <c r="Q37" s="131">
        <f t="shared" si="13"/>
        <v>0</v>
      </c>
      <c r="R37" s="608">
        <v>0</v>
      </c>
      <c r="S37" s="131">
        <f t="shared" si="14"/>
        <v>0</v>
      </c>
      <c r="T37" s="608">
        <v>0</v>
      </c>
      <c r="U37" s="131">
        <f t="shared" si="15"/>
        <v>0</v>
      </c>
      <c r="V37" s="608">
        <v>0</v>
      </c>
      <c r="W37" s="131">
        <f t="shared" si="16"/>
        <v>0</v>
      </c>
      <c r="X37" s="132">
        <f t="shared" si="17"/>
        <v>0</v>
      </c>
      <c r="Y37" s="96"/>
      <c r="Z37" s="52"/>
    </row>
    <row r="38" spans="1:26" s="92" customFormat="1" ht="15" hidden="1" customHeight="1">
      <c r="A38" s="76"/>
      <c r="B38" s="76"/>
      <c r="C38" s="12">
        <f t="shared" si="9"/>
        <v>0</v>
      </c>
      <c r="D38" s="68"/>
      <c r="E38" s="699" t="s">
        <v>294</v>
      </c>
      <c r="F38" s="699"/>
      <c r="G38" s="699"/>
      <c r="H38" s="699"/>
      <c r="I38" s="699"/>
      <c r="J38" s="699"/>
      <c r="K38" s="115">
        <v>0</v>
      </c>
      <c r="L38" s="116">
        <f t="shared" si="10"/>
        <v>0</v>
      </c>
      <c r="M38" s="69">
        <f t="shared" si="11"/>
        <v>0</v>
      </c>
      <c r="N38" s="608">
        <v>0</v>
      </c>
      <c r="O38" s="131">
        <f t="shared" si="12"/>
        <v>0</v>
      </c>
      <c r="P38" s="608">
        <v>0</v>
      </c>
      <c r="Q38" s="131">
        <f t="shared" si="13"/>
        <v>0</v>
      </c>
      <c r="R38" s="608">
        <v>0</v>
      </c>
      <c r="S38" s="131">
        <f t="shared" si="14"/>
        <v>0</v>
      </c>
      <c r="T38" s="608">
        <v>0</v>
      </c>
      <c r="U38" s="131">
        <f t="shared" si="15"/>
        <v>0</v>
      </c>
      <c r="V38" s="608">
        <v>0</v>
      </c>
      <c r="W38" s="131">
        <f t="shared" si="16"/>
        <v>0</v>
      </c>
      <c r="X38" s="132">
        <f t="shared" si="17"/>
        <v>0</v>
      </c>
      <c r="Y38" s="96"/>
      <c r="Z38" s="52"/>
    </row>
    <row r="39" spans="1:26" s="92" customFormat="1" ht="15" hidden="1" customHeight="1">
      <c r="A39" s="76"/>
      <c r="B39" s="76"/>
      <c r="C39" s="12">
        <f t="shared" si="9"/>
        <v>0</v>
      </c>
      <c r="D39" s="68"/>
      <c r="E39" s="699" t="s">
        <v>294</v>
      </c>
      <c r="F39" s="699"/>
      <c r="G39" s="699"/>
      <c r="H39" s="699"/>
      <c r="I39" s="699"/>
      <c r="J39" s="699"/>
      <c r="K39" s="115">
        <v>0</v>
      </c>
      <c r="L39" s="116">
        <f t="shared" si="10"/>
        <v>0</v>
      </c>
      <c r="M39" s="69">
        <f t="shared" si="11"/>
        <v>0</v>
      </c>
      <c r="N39" s="608">
        <v>0</v>
      </c>
      <c r="O39" s="131">
        <f t="shared" si="12"/>
        <v>0</v>
      </c>
      <c r="P39" s="608">
        <v>0</v>
      </c>
      <c r="Q39" s="131">
        <f t="shared" si="13"/>
        <v>0</v>
      </c>
      <c r="R39" s="608">
        <v>0</v>
      </c>
      <c r="S39" s="131">
        <f t="shared" si="14"/>
        <v>0</v>
      </c>
      <c r="T39" s="608">
        <v>0</v>
      </c>
      <c r="U39" s="131">
        <f t="shared" si="15"/>
        <v>0</v>
      </c>
      <c r="V39" s="608">
        <v>0</v>
      </c>
      <c r="W39" s="131">
        <f t="shared" si="16"/>
        <v>0</v>
      </c>
      <c r="X39" s="132">
        <f t="shared" si="17"/>
        <v>0</v>
      </c>
      <c r="Y39" s="96"/>
      <c r="Z39" s="52"/>
    </row>
    <row r="40" spans="1:26" ht="15" hidden="1" customHeight="1">
      <c r="A40" s="50"/>
      <c r="B40" s="50"/>
      <c r="C40" s="12">
        <f t="shared" si="9"/>
        <v>0</v>
      </c>
      <c r="D40" s="68"/>
      <c r="E40" s="699" t="s">
        <v>294</v>
      </c>
      <c r="F40" s="699"/>
      <c r="G40" s="699"/>
      <c r="H40" s="699"/>
      <c r="I40" s="699"/>
      <c r="J40" s="699"/>
      <c r="K40" s="115">
        <v>0</v>
      </c>
      <c r="L40" s="116">
        <f t="shared" si="10"/>
        <v>0</v>
      </c>
      <c r="M40" s="69">
        <f t="shared" si="11"/>
        <v>0</v>
      </c>
      <c r="N40" s="608">
        <v>0</v>
      </c>
      <c r="O40" s="131">
        <f t="shared" si="12"/>
        <v>0</v>
      </c>
      <c r="P40" s="608">
        <v>0</v>
      </c>
      <c r="Q40" s="131">
        <f t="shared" si="13"/>
        <v>0</v>
      </c>
      <c r="R40" s="608">
        <v>0</v>
      </c>
      <c r="S40" s="131">
        <f t="shared" si="14"/>
        <v>0</v>
      </c>
      <c r="T40" s="608">
        <v>0</v>
      </c>
      <c r="U40" s="131">
        <f t="shared" si="15"/>
        <v>0</v>
      </c>
      <c r="V40" s="608">
        <v>0</v>
      </c>
      <c r="W40" s="131">
        <f t="shared" si="16"/>
        <v>0</v>
      </c>
      <c r="X40" s="132">
        <f t="shared" si="17"/>
        <v>0</v>
      </c>
      <c r="Y40" s="120"/>
      <c r="Z40" s="39"/>
    </row>
    <row r="41" spans="1:26" ht="15" hidden="1" customHeight="1">
      <c r="A41" s="50"/>
      <c r="B41" s="50"/>
      <c r="C41" s="12">
        <f t="shared" si="9"/>
        <v>0</v>
      </c>
      <c r="D41" s="68"/>
      <c r="E41" s="699" t="s">
        <v>294</v>
      </c>
      <c r="F41" s="699"/>
      <c r="G41" s="699"/>
      <c r="H41" s="699"/>
      <c r="I41" s="699"/>
      <c r="J41" s="699"/>
      <c r="K41" s="115">
        <v>0</v>
      </c>
      <c r="L41" s="116">
        <f t="shared" si="10"/>
        <v>0</v>
      </c>
      <c r="M41" s="69">
        <f t="shared" si="11"/>
        <v>0</v>
      </c>
      <c r="N41" s="608">
        <v>0</v>
      </c>
      <c r="O41" s="131">
        <f t="shared" si="12"/>
        <v>0</v>
      </c>
      <c r="P41" s="608">
        <v>0</v>
      </c>
      <c r="Q41" s="131">
        <f t="shared" si="13"/>
        <v>0</v>
      </c>
      <c r="R41" s="608">
        <v>0</v>
      </c>
      <c r="S41" s="131">
        <f t="shared" si="14"/>
        <v>0</v>
      </c>
      <c r="T41" s="608">
        <v>0</v>
      </c>
      <c r="U41" s="131">
        <f t="shared" si="15"/>
        <v>0</v>
      </c>
      <c r="V41" s="608">
        <v>0</v>
      </c>
      <c r="W41" s="131">
        <f t="shared" si="16"/>
        <v>0</v>
      </c>
      <c r="X41" s="132">
        <f t="shared" si="17"/>
        <v>0</v>
      </c>
      <c r="Y41" s="120"/>
      <c r="Z41" s="39"/>
    </row>
    <row r="42" spans="1:26" ht="15" hidden="1" customHeight="1">
      <c r="A42" s="50"/>
      <c r="B42" s="50"/>
      <c r="C42" s="12">
        <f t="shared" si="9"/>
        <v>0</v>
      </c>
      <c r="D42" s="68"/>
      <c r="E42" s="699" t="s">
        <v>294</v>
      </c>
      <c r="F42" s="699"/>
      <c r="G42" s="699"/>
      <c r="H42" s="699"/>
      <c r="I42" s="699"/>
      <c r="J42" s="699"/>
      <c r="K42" s="115">
        <v>0</v>
      </c>
      <c r="L42" s="116">
        <f t="shared" si="10"/>
        <v>0</v>
      </c>
      <c r="M42" s="69">
        <f t="shared" si="11"/>
        <v>0</v>
      </c>
      <c r="N42" s="608">
        <v>0</v>
      </c>
      <c r="O42" s="131">
        <f t="shared" si="12"/>
        <v>0</v>
      </c>
      <c r="P42" s="608">
        <v>0</v>
      </c>
      <c r="Q42" s="131">
        <f t="shared" si="13"/>
        <v>0</v>
      </c>
      <c r="R42" s="608">
        <v>0</v>
      </c>
      <c r="S42" s="131">
        <f t="shared" si="14"/>
        <v>0</v>
      </c>
      <c r="T42" s="608">
        <v>0</v>
      </c>
      <c r="U42" s="131">
        <f t="shared" si="15"/>
        <v>0</v>
      </c>
      <c r="V42" s="608">
        <v>0</v>
      </c>
      <c r="W42" s="131">
        <f t="shared" si="16"/>
        <v>0</v>
      </c>
      <c r="X42" s="132">
        <f t="shared" si="17"/>
        <v>0</v>
      </c>
      <c r="Y42" s="120"/>
      <c r="Z42" s="39"/>
    </row>
    <row r="43" spans="1:26" s="92" customFormat="1" ht="15" hidden="1" customHeight="1">
      <c r="A43" s="76"/>
      <c r="B43" s="76"/>
      <c r="C43" s="12">
        <f t="shared" si="9"/>
        <v>0</v>
      </c>
      <c r="D43" s="68"/>
      <c r="E43" s="699" t="s">
        <v>294</v>
      </c>
      <c r="F43" s="699"/>
      <c r="G43" s="699"/>
      <c r="H43" s="699"/>
      <c r="I43" s="699"/>
      <c r="J43" s="699"/>
      <c r="K43" s="115">
        <v>0</v>
      </c>
      <c r="L43" s="116">
        <f t="shared" si="10"/>
        <v>0</v>
      </c>
      <c r="M43" s="69">
        <f t="shared" si="11"/>
        <v>0</v>
      </c>
      <c r="N43" s="608">
        <v>0</v>
      </c>
      <c r="O43" s="131">
        <f t="shared" si="12"/>
        <v>0</v>
      </c>
      <c r="P43" s="608">
        <v>0</v>
      </c>
      <c r="Q43" s="131">
        <f t="shared" si="13"/>
        <v>0</v>
      </c>
      <c r="R43" s="608">
        <v>0</v>
      </c>
      <c r="S43" s="131">
        <f t="shared" si="14"/>
        <v>0</v>
      </c>
      <c r="T43" s="608">
        <v>0</v>
      </c>
      <c r="U43" s="131">
        <f t="shared" si="15"/>
        <v>0</v>
      </c>
      <c r="V43" s="608">
        <v>0</v>
      </c>
      <c r="W43" s="131">
        <f t="shared" si="16"/>
        <v>0</v>
      </c>
      <c r="X43" s="132">
        <f t="shared" si="17"/>
        <v>0</v>
      </c>
      <c r="Y43" s="96"/>
      <c r="Z43" s="52"/>
    </row>
    <row r="44" spans="1:26" s="92" customFormat="1" ht="15" hidden="1" customHeight="1">
      <c r="A44" s="76"/>
      <c r="B44" s="76"/>
      <c r="C44" s="12">
        <f t="shared" si="9"/>
        <v>0</v>
      </c>
      <c r="D44" s="68"/>
      <c r="E44" s="699" t="s">
        <v>294</v>
      </c>
      <c r="F44" s="699"/>
      <c r="G44" s="699"/>
      <c r="H44" s="699"/>
      <c r="I44" s="699"/>
      <c r="J44" s="699"/>
      <c r="K44" s="115">
        <v>0</v>
      </c>
      <c r="L44" s="116">
        <f t="shared" si="10"/>
        <v>0</v>
      </c>
      <c r="M44" s="69">
        <f t="shared" si="11"/>
        <v>0</v>
      </c>
      <c r="N44" s="608">
        <v>0</v>
      </c>
      <c r="O44" s="131">
        <f t="shared" si="12"/>
        <v>0</v>
      </c>
      <c r="P44" s="608">
        <v>0</v>
      </c>
      <c r="Q44" s="131">
        <f t="shared" si="13"/>
        <v>0</v>
      </c>
      <c r="R44" s="608">
        <v>0</v>
      </c>
      <c r="S44" s="131">
        <f t="shared" si="14"/>
        <v>0</v>
      </c>
      <c r="T44" s="608">
        <v>0</v>
      </c>
      <c r="U44" s="131">
        <f t="shared" si="15"/>
        <v>0</v>
      </c>
      <c r="V44" s="608">
        <v>0</v>
      </c>
      <c r="W44" s="131">
        <f t="shared" si="16"/>
        <v>0</v>
      </c>
      <c r="X44" s="132">
        <f t="shared" si="17"/>
        <v>0</v>
      </c>
      <c r="Y44" s="96"/>
      <c r="Z44" s="52"/>
    </row>
    <row r="45" spans="1:26" ht="15" hidden="1" customHeight="1">
      <c r="A45" s="50"/>
      <c r="B45" s="50"/>
      <c r="C45" s="12">
        <f t="shared" si="9"/>
        <v>0</v>
      </c>
      <c r="D45" s="49" t="s">
        <v>400</v>
      </c>
      <c r="E45" s="699" t="s">
        <v>389</v>
      </c>
      <c r="F45" s="699"/>
      <c r="G45" s="699"/>
      <c r="H45" s="699"/>
      <c r="I45" s="699"/>
      <c r="J45" s="699"/>
      <c r="K45" s="115">
        <v>0</v>
      </c>
      <c r="L45" s="116">
        <f t="shared" si="10"/>
        <v>5.8999999999999997E-2</v>
      </c>
      <c r="M45" s="69">
        <f t="shared" si="11"/>
        <v>1</v>
      </c>
      <c r="N45" s="608">
        <v>0</v>
      </c>
      <c r="O45" s="131">
        <f t="shared" si="12"/>
        <v>0</v>
      </c>
      <c r="P45" s="608">
        <v>0</v>
      </c>
      <c r="Q45" s="131">
        <f t="shared" si="13"/>
        <v>0</v>
      </c>
      <c r="R45" s="608">
        <v>0</v>
      </c>
      <c r="S45" s="131">
        <f t="shared" si="14"/>
        <v>0</v>
      </c>
      <c r="T45" s="608">
        <v>0</v>
      </c>
      <c r="U45" s="131">
        <f t="shared" si="15"/>
        <v>0</v>
      </c>
      <c r="V45" s="608">
        <v>0</v>
      </c>
      <c r="W45" s="131">
        <f t="shared" si="16"/>
        <v>0</v>
      </c>
      <c r="X45" s="132">
        <f t="shared" si="17"/>
        <v>0</v>
      </c>
      <c r="Y45" s="120"/>
      <c r="Z45" s="39"/>
    </row>
    <row r="46" spans="1:26" ht="15" hidden="1" customHeight="1">
      <c r="A46" s="50"/>
      <c r="B46" s="50"/>
      <c r="C46" s="12">
        <f t="shared" si="9"/>
        <v>0</v>
      </c>
      <c r="D46" s="49" t="s">
        <v>401</v>
      </c>
      <c r="E46" s="699" t="s">
        <v>317</v>
      </c>
      <c r="F46" s="699"/>
      <c r="G46" s="699"/>
      <c r="H46" s="699"/>
      <c r="I46" s="699"/>
      <c r="J46" s="699"/>
      <c r="K46" s="115">
        <v>0</v>
      </c>
      <c r="L46" s="116">
        <f t="shared" si="10"/>
        <v>0.125</v>
      </c>
      <c r="M46" s="69">
        <f t="shared" si="11"/>
        <v>1</v>
      </c>
      <c r="N46" s="608">
        <v>0</v>
      </c>
      <c r="O46" s="131">
        <f t="shared" si="12"/>
        <v>0</v>
      </c>
      <c r="P46" s="608">
        <v>0</v>
      </c>
      <c r="Q46" s="131">
        <f t="shared" si="13"/>
        <v>0</v>
      </c>
      <c r="R46" s="608">
        <v>0</v>
      </c>
      <c r="S46" s="131">
        <f t="shared" si="14"/>
        <v>0</v>
      </c>
      <c r="T46" s="608">
        <v>0</v>
      </c>
      <c r="U46" s="131">
        <f t="shared" si="15"/>
        <v>0</v>
      </c>
      <c r="V46" s="608">
        <v>0</v>
      </c>
      <c r="W46" s="131">
        <f t="shared" si="16"/>
        <v>0</v>
      </c>
      <c r="X46" s="132">
        <f>O46+Q46+S46+U46+W46</f>
        <v>0</v>
      </c>
      <c r="Y46" s="120"/>
      <c r="Z46" s="39"/>
    </row>
    <row r="47" spans="1:26" ht="15" customHeight="1">
      <c r="A47" s="76">
        <v>1000</v>
      </c>
      <c r="B47" s="50"/>
      <c r="C47" s="128" t="s">
        <v>27</v>
      </c>
      <c r="D47" s="68"/>
      <c r="E47" s="716"/>
      <c r="F47" s="716"/>
      <c r="G47" s="716"/>
      <c r="H47" s="716"/>
      <c r="I47" s="716"/>
      <c r="J47" s="715"/>
      <c r="K47" s="68"/>
      <c r="L47" s="68"/>
      <c r="M47" s="69"/>
      <c r="N47" s="129"/>
      <c r="O47" s="130"/>
      <c r="P47" s="129"/>
      <c r="Q47" s="130"/>
      <c r="R47" s="129"/>
      <c r="S47" s="130"/>
      <c r="T47" s="129"/>
      <c r="U47" s="130"/>
      <c r="V47" s="129"/>
      <c r="W47" s="131"/>
      <c r="X47" s="132"/>
      <c r="Y47" s="120"/>
      <c r="Z47" s="39"/>
    </row>
    <row r="48" spans="1:26" ht="32.1" customHeight="1">
      <c r="A48" s="50"/>
      <c r="B48" s="50"/>
      <c r="C48" s="71" t="s">
        <v>135</v>
      </c>
      <c r="D48" s="68"/>
      <c r="E48" s="704"/>
      <c r="F48" s="704"/>
      <c r="G48" s="704"/>
      <c r="H48" s="704"/>
      <c r="I48" s="704"/>
      <c r="J48" s="705"/>
      <c r="K48" s="484" t="s">
        <v>339</v>
      </c>
      <c r="L48" s="68"/>
      <c r="M48" s="69"/>
      <c r="N48" s="129"/>
      <c r="O48" s="130"/>
      <c r="P48" s="129"/>
      <c r="Q48" s="130"/>
      <c r="R48" s="129"/>
      <c r="S48" s="130"/>
      <c r="T48" s="129"/>
      <c r="U48" s="130"/>
      <c r="V48" s="129"/>
      <c r="W48" s="131"/>
      <c r="X48" s="132"/>
      <c r="Y48" s="120"/>
      <c r="Z48" s="39"/>
    </row>
    <row r="49" spans="1:26" ht="15" customHeight="1">
      <c r="A49" s="50"/>
      <c r="B49" s="50"/>
      <c r="C49" s="71">
        <v>0</v>
      </c>
      <c r="D49" s="49" t="s">
        <v>376</v>
      </c>
      <c r="E49" s="707" t="s">
        <v>385</v>
      </c>
      <c r="F49" s="676"/>
      <c r="G49" s="676"/>
      <c r="H49" s="676"/>
      <c r="I49" s="676"/>
      <c r="J49" s="676"/>
      <c r="K49" s="133">
        <v>0</v>
      </c>
      <c r="L49" s="134">
        <f t="shared" ref="L49:L57" si="18">VLOOKUP(E49,Leave_Benefits,2,0)</f>
        <v>0</v>
      </c>
      <c r="M49" s="69">
        <f t="shared" ref="M49:M57" si="19">VLOOKUP(E49,Leave_Benefits,4,0)</f>
        <v>1</v>
      </c>
      <c r="N49" s="608">
        <v>0</v>
      </c>
      <c r="O49" s="131">
        <f>K49*(N49)*(C49)*M49</f>
        <v>0</v>
      </c>
      <c r="P49" s="608">
        <v>0</v>
      </c>
      <c r="Q49" s="131">
        <f>(K49)*(P49)*(C49)*(M49^2)</f>
        <v>0</v>
      </c>
      <c r="R49" s="608">
        <v>0</v>
      </c>
      <c r="S49" s="131">
        <f>(K49)*(R49)*(C49)*(M49^3)</f>
        <v>0</v>
      </c>
      <c r="T49" s="608">
        <v>0</v>
      </c>
      <c r="U49" s="131">
        <f>(K49)*(T49)*(C49)*(M49^4)</f>
        <v>0</v>
      </c>
      <c r="V49" s="608">
        <v>0</v>
      </c>
      <c r="W49" s="131">
        <f>(K49)*(V49)*(C49)*(M49^5)</f>
        <v>0</v>
      </c>
      <c r="X49" s="132">
        <f>O49+Q49+S49+U49+W49</f>
        <v>0</v>
      </c>
      <c r="Y49" s="120"/>
      <c r="Z49" s="39"/>
    </row>
    <row r="50" spans="1:26" ht="15" customHeight="1">
      <c r="A50" s="50"/>
      <c r="B50" s="50"/>
      <c r="C50" s="71">
        <v>0</v>
      </c>
      <c r="D50" s="49" t="s">
        <v>376</v>
      </c>
      <c r="E50" s="707" t="s">
        <v>294</v>
      </c>
      <c r="F50" s="676"/>
      <c r="G50" s="676"/>
      <c r="H50" s="676"/>
      <c r="I50" s="676"/>
      <c r="J50" s="676"/>
      <c r="K50" s="133">
        <v>0</v>
      </c>
      <c r="L50" s="134">
        <f t="shared" si="18"/>
        <v>0</v>
      </c>
      <c r="M50" s="69">
        <f t="shared" si="19"/>
        <v>0</v>
      </c>
      <c r="N50" s="608">
        <v>0</v>
      </c>
      <c r="O50" s="131">
        <f t="shared" ref="O50:O57" si="20">K50*(N50)*(C50)*M50</f>
        <v>0</v>
      </c>
      <c r="P50" s="608">
        <v>0</v>
      </c>
      <c r="Q50" s="131">
        <f t="shared" ref="Q50:Q57" si="21">(K50)*(P50)*(C50)</f>
        <v>0</v>
      </c>
      <c r="R50" s="608">
        <v>0</v>
      </c>
      <c r="S50" s="131">
        <f t="shared" ref="S50:S57" si="22">(K50)*(R50)*(C50)*(M50^3)</f>
        <v>0</v>
      </c>
      <c r="T50" s="608">
        <v>0</v>
      </c>
      <c r="U50" s="131">
        <f t="shared" ref="U50:U57" si="23">(K50)*(T50)*(C50)*(M50^4)</f>
        <v>0</v>
      </c>
      <c r="V50" s="608">
        <v>0</v>
      </c>
      <c r="W50" s="131">
        <f t="shared" ref="W50:W57" si="24">(K50)*(V50)*(C50)*(M50^5)</f>
        <v>0</v>
      </c>
      <c r="X50" s="132">
        <f t="shared" ref="X50:X57" si="25">O50+Q50+S50+U50+W50</f>
        <v>0</v>
      </c>
      <c r="Y50" s="120"/>
      <c r="Z50" s="39"/>
    </row>
    <row r="51" spans="1:26" ht="15" customHeight="1">
      <c r="A51" s="50"/>
      <c r="B51" s="50"/>
      <c r="C51" s="71">
        <v>0</v>
      </c>
      <c r="D51" s="49" t="s">
        <v>376</v>
      </c>
      <c r="E51" s="707" t="s">
        <v>294</v>
      </c>
      <c r="F51" s="676"/>
      <c r="G51" s="676"/>
      <c r="H51" s="676"/>
      <c r="I51" s="676"/>
      <c r="J51" s="676"/>
      <c r="K51" s="133">
        <v>0</v>
      </c>
      <c r="L51" s="134">
        <f t="shared" si="18"/>
        <v>0</v>
      </c>
      <c r="M51" s="69">
        <f t="shared" si="19"/>
        <v>0</v>
      </c>
      <c r="N51" s="608">
        <v>0</v>
      </c>
      <c r="O51" s="131">
        <f t="shared" si="20"/>
        <v>0</v>
      </c>
      <c r="P51" s="608">
        <v>0</v>
      </c>
      <c r="Q51" s="131">
        <f t="shared" si="21"/>
        <v>0</v>
      </c>
      <c r="R51" s="608">
        <v>0</v>
      </c>
      <c r="S51" s="131">
        <f t="shared" si="22"/>
        <v>0</v>
      </c>
      <c r="T51" s="608">
        <v>0</v>
      </c>
      <c r="U51" s="131">
        <f t="shared" si="23"/>
        <v>0</v>
      </c>
      <c r="V51" s="608">
        <v>0</v>
      </c>
      <c r="W51" s="131">
        <f t="shared" si="24"/>
        <v>0</v>
      </c>
      <c r="X51" s="132">
        <f t="shared" si="25"/>
        <v>0</v>
      </c>
      <c r="Y51" s="120"/>
      <c r="Z51" s="39"/>
    </row>
    <row r="52" spans="1:26" ht="15" customHeight="1">
      <c r="A52" s="50"/>
      <c r="B52" s="50"/>
      <c r="C52" s="71">
        <v>0</v>
      </c>
      <c r="D52" s="49" t="s">
        <v>376</v>
      </c>
      <c r="E52" s="707" t="s">
        <v>294</v>
      </c>
      <c r="F52" s="676"/>
      <c r="G52" s="676"/>
      <c r="H52" s="676"/>
      <c r="I52" s="676"/>
      <c r="J52" s="676"/>
      <c r="K52" s="133">
        <v>0</v>
      </c>
      <c r="L52" s="134">
        <f t="shared" si="18"/>
        <v>0</v>
      </c>
      <c r="M52" s="69">
        <f t="shared" si="19"/>
        <v>0</v>
      </c>
      <c r="N52" s="608">
        <v>0</v>
      </c>
      <c r="O52" s="131">
        <f t="shared" si="20"/>
        <v>0</v>
      </c>
      <c r="P52" s="608">
        <v>0</v>
      </c>
      <c r="Q52" s="131">
        <f t="shared" si="21"/>
        <v>0</v>
      </c>
      <c r="R52" s="608">
        <v>0</v>
      </c>
      <c r="S52" s="131">
        <f t="shared" si="22"/>
        <v>0</v>
      </c>
      <c r="T52" s="608">
        <v>0</v>
      </c>
      <c r="U52" s="131">
        <f t="shared" si="23"/>
        <v>0</v>
      </c>
      <c r="V52" s="608">
        <v>0</v>
      </c>
      <c r="W52" s="131">
        <f t="shared" si="24"/>
        <v>0</v>
      </c>
      <c r="X52" s="132">
        <f t="shared" si="25"/>
        <v>0</v>
      </c>
      <c r="Y52" s="120"/>
      <c r="Z52" s="39"/>
    </row>
    <row r="53" spans="1:26" ht="15" hidden="1" customHeight="1">
      <c r="A53" s="50"/>
      <c r="B53" s="50"/>
      <c r="C53" s="71">
        <v>0</v>
      </c>
      <c r="D53" s="49" t="s">
        <v>376</v>
      </c>
      <c r="E53" s="707" t="s">
        <v>294</v>
      </c>
      <c r="F53" s="676"/>
      <c r="G53" s="676"/>
      <c r="H53" s="676"/>
      <c r="I53" s="676"/>
      <c r="J53" s="676"/>
      <c r="K53" s="133">
        <v>0</v>
      </c>
      <c r="L53" s="134">
        <f t="shared" si="18"/>
        <v>0</v>
      </c>
      <c r="M53" s="69">
        <f t="shared" si="19"/>
        <v>0</v>
      </c>
      <c r="N53" s="608">
        <v>0</v>
      </c>
      <c r="O53" s="131">
        <f t="shared" si="20"/>
        <v>0</v>
      </c>
      <c r="P53" s="608">
        <v>0</v>
      </c>
      <c r="Q53" s="131">
        <f t="shared" si="21"/>
        <v>0</v>
      </c>
      <c r="R53" s="608">
        <v>0</v>
      </c>
      <c r="S53" s="131">
        <f t="shared" si="22"/>
        <v>0</v>
      </c>
      <c r="T53" s="608">
        <v>0</v>
      </c>
      <c r="U53" s="131">
        <f t="shared" si="23"/>
        <v>0</v>
      </c>
      <c r="V53" s="608">
        <v>0</v>
      </c>
      <c r="W53" s="131">
        <f t="shared" si="24"/>
        <v>0</v>
      </c>
      <c r="X53" s="132">
        <f t="shared" si="25"/>
        <v>0</v>
      </c>
      <c r="Y53" s="120"/>
      <c r="Z53" s="39"/>
    </row>
    <row r="54" spans="1:26" ht="15" hidden="1" customHeight="1">
      <c r="A54" s="50"/>
      <c r="B54" s="50"/>
      <c r="C54" s="71">
        <v>0</v>
      </c>
      <c r="D54" s="49" t="s">
        <v>376</v>
      </c>
      <c r="E54" s="707" t="s">
        <v>294</v>
      </c>
      <c r="F54" s="676"/>
      <c r="G54" s="676"/>
      <c r="H54" s="676"/>
      <c r="I54" s="676"/>
      <c r="J54" s="676"/>
      <c r="K54" s="133">
        <v>0</v>
      </c>
      <c r="L54" s="134">
        <f t="shared" si="18"/>
        <v>0</v>
      </c>
      <c r="M54" s="69">
        <f t="shared" si="19"/>
        <v>0</v>
      </c>
      <c r="N54" s="608">
        <v>0</v>
      </c>
      <c r="O54" s="131">
        <f t="shared" si="20"/>
        <v>0</v>
      </c>
      <c r="P54" s="608">
        <v>0</v>
      </c>
      <c r="Q54" s="131">
        <f t="shared" si="21"/>
        <v>0</v>
      </c>
      <c r="R54" s="608">
        <v>0</v>
      </c>
      <c r="S54" s="131">
        <f t="shared" si="22"/>
        <v>0</v>
      </c>
      <c r="T54" s="608">
        <v>0</v>
      </c>
      <c r="U54" s="131">
        <f t="shared" si="23"/>
        <v>0</v>
      </c>
      <c r="V54" s="608">
        <v>0</v>
      </c>
      <c r="W54" s="131">
        <f t="shared" si="24"/>
        <v>0</v>
      </c>
      <c r="X54" s="132">
        <f t="shared" si="25"/>
        <v>0</v>
      </c>
      <c r="Y54" s="120"/>
      <c r="Z54" s="39"/>
    </row>
    <row r="55" spans="1:26" ht="15" hidden="1" customHeight="1">
      <c r="A55" s="50"/>
      <c r="B55" s="50"/>
      <c r="C55" s="71">
        <v>0</v>
      </c>
      <c r="D55" s="49" t="s">
        <v>376</v>
      </c>
      <c r="E55" s="707" t="s">
        <v>294</v>
      </c>
      <c r="F55" s="676"/>
      <c r="G55" s="676"/>
      <c r="H55" s="676"/>
      <c r="I55" s="676"/>
      <c r="J55" s="676"/>
      <c r="K55" s="133">
        <v>0</v>
      </c>
      <c r="L55" s="134">
        <f t="shared" si="18"/>
        <v>0</v>
      </c>
      <c r="M55" s="69">
        <f t="shared" si="19"/>
        <v>0</v>
      </c>
      <c r="N55" s="608">
        <v>0</v>
      </c>
      <c r="O55" s="131">
        <f t="shared" si="20"/>
        <v>0</v>
      </c>
      <c r="P55" s="608">
        <v>0</v>
      </c>
      <c r="Q55" s="131">
        <f t="shared" si="21"/>
        <v>0</v>
      </c>
      <c r="R55" s="608">
        <v>0</v>
      </c>
      <c r="S55" s="131">
        <f t="shared" si="22"/>
        <v>0</v>
      </c>
      <c r="T55" s="608">
        <v>0</v>
      </c>
      <c r="U55" s="131">
        <f t="shared" si="23"/>
        <v>0</v>
      </c>
      <c r="V55" s="608">
        <v>0</v>
      </c>
      <c r="W55" s="131">
        <f t="shared" si="24"/>
        <v>0</v>
      </c>
      <c r="X55" s="132">
        <f t="shared" si="25"/>
        <v>0</v>
      </c>
      <c r="Y55" s="120"/>
      <c r="Z55" s="39"/>
    </row>
    <row r="56" spans="1:26" ht="15" hidden="1" customHeight="1">
      <c r="A56" s="50"/>
      <c r="B56" s="50"/>
      <c r="C56" s="71">
        <v>0</v>
      </c>
      <c r="D56" s="49" t="s">
        <v>376</v>
      </c>
      <c r="E56" s="707" t="s">
        <v>294</v>
      </c>
      <c r="F56" s="676"/>
      <c r="G56" s="676"/>
      <c r="H56" s="676"/>
      <c r="I56" s="676"/>
      <c r="J56" s="676"/>
      <c r="K56" s="133">
        <v>0</v>
      </c>
      <c r="L56" s="134">
        <f t="shared" si="18"/>
        <v>0</v>
      </c>
      <c r="M56" s="69">
        <f t="shared" si="19"/>
        <v>0</v>
      </c>
      <c r="N56" s="608">
        <v>0</v>
      </c>
      <c r="O56" s="131">
        <f t="shared" si="20"/>
        <v>0</v>
      </c>
      <c r="P56" s="608">
        <v>0</v>
      </c>
      <c r="Q56" s="131">
        <f t="shared" si="21"/>
        <v>0</v>
      </c>
      <c r="R56" s="608">
        <v>0</v>
      </c>
      <c r="S56" s="131">
        <f t="shared" si="22"/>
        <v>0</v>
      </c>
      <c r="T56" s="608">
        <v>0</v>
      </c>
      <c r="U56" s="131">
        <f t="shared" si="23"/>
        <v>0</v>
      </c>
      <c r="V56" s="608">
        <v>0</v>
      </c>
      <c r="W56" s="131">
        <f t="shared" si="24"/>
        <v>0</v>
      </c>
      <c r="X56" s="132">
        <f t="shared" si="25"/>
        <v>0</v>
      </c>
      <c r="Y56" s="120"/>
      <c r="Z56" s="39"/>
    </row>
    <row r="57" spans="1:26" ht="15" hidden="1" customHeight="1">
      <c r="A57" s="50"/>
      <c r="B57" s="50"/>
      <c r="C57" s="71">
        <v>0</v>
      </c>
      <c r="D57" s="49" t="s">
        <v>376</v>
      </c>
      <c r="E57" s="707" t="s">
        <v>294</v>
      </c>
      <c r="F57" s="676"/>
      <c r="G57" s="676"/>
      <c r="H57" s="676"/>
      <c r="I57" s="676"/>
      <c r="J57" s="676"/>
      <c r="K57" s="133">
        <v>0</v>
      </c>
      <c r="L57" s="134">
        <f t="shared" si="18"/>
        <v>0</v>
      </c>
      <c r="M57" s="69">
        <f t="shared" si="19"/>
        <v>0</v>
      </c>
      <c r="N57" s="608">
        <v>0</v>
      </c>
      <c r="O57" s="131">
        <f t="shared" si="20"/>
        <v>0</v>
      </c>
      <c r="P57" s="608">
        <v>0</v>
      </c>
      <c r="Q57" s="131">
        <f t="shared" si="21"/>
        <v>0</v>
      </c>
      <c r="R57" s="608">
        <v>0</v>
      </c>
      <c r="S57" s="131">
        <f t="shared" si="22"/>
        <v>0</v>
      </c>
      <c r="T57" s="608">
        <v>0</v>
      </c>
      <c r="U57" s="131">
        <f t="shared" si="23"/>
        <v>0</v>
      </c>
      <c r="V57" s="608">
        <v>0</v>
      </c>
      <c r="W57" s="131">
        <f t="shared" si="24"/>
        <v>0</v>
      </c>
      <c r="X57" s="132">
        <f t="shared" si="25"/>
        <v>0</v>
      </c>
      <c r="Y57" s="120"/>
      <c r="Z57" s="39"/>
    </row>
    <row r="58" spans="1:26" ht="15" customHeight="1">
      <c r="A58" s="50"/>
      <c r="B58" s="50"/>
      <c r="C58" s="136"/>
      <c r="D58" s="49"/>
      <c r="E58" s="708"/>
      <c r="F58" s="708"/>
      <c r="G58" s="708"/>
      <c r="H58" s="708"/>
      <c r="I58" s="708"/>
      <c r="J58" s="700" t="s">
        <v>246</v>
      </c>
      <c r="K58" s="730"/>
      <c r="L58" s="730"/>
      <c r="M58" s="731"/>
      <c r="N58" s="646">
        <f>SUM(O30:O57)</f>
        <v>0</v>
      </c>
      <c r="O58" s="647"/>
      <c r="P58" s="646">
        <f>SUM(Q30:Q57)</f>
        <v>0</v>
      </c>
      <c r="Q58" s="743"/>
      <c r="R58" s="646">
        <f>SUM(S30:S57)</f>
        <v>0</v>
      </c>
      <c r="S58" s="743"/>
      <c r="T58" s="646">
        <f>SUM(U30:U57)</f>
        <v>0</v>
      </c>
      <c r="U58" s="743"/>
      <c r="V58" s="646">
        <f>SUM(W30:W57)</f>
        <v>0</v>
      </c>
      <c r="W58" s="647"/>
      <c r="X58" s="621">
        <f>SUM(N58:W58)</f>
        <v>0</v>
      </c>
      <c r="Y58" s="39"/>
      <c r="Z58" s="39"/>
    </row>
    <row r="59" spans="1:26" s="92" customFormat="1" ht="15" customHeight="1">
      <c r="A59" s="76"/>
      <c r="B59" s="76"/>
      <c r="C59" s="786" t="s">
        <v>248</v>
      </c>
      <c r="D59" s="787"/>
      <c r="E59" s="787"/>
      <c r="F59" s="787"/>
      <c r="G59" s="787"/>
      <c r="H59" s="787"/>
      <c r="I59" s="787"/>
      <c r="J59" s="787"/>
      <c r="K59" s="787"/>
      <c r="L59" s="787"/>
      <c r="M59" s="788"/>
      <c r="N59" s="666">
        <f>SUM(N27,N58)</f>
        <v>0</v>
      </c>
      <c r="O59" s="667"/>
      <c r="P59" s="666">
        <f>SUM(P27,P58)</f>
        <v>0</v>
      </c>
      <c r="Q59" s="753"/>
      <c r="R59" s="666">
        <f>SUM(R27,R58)</f>
        <v>0</v>
      </c>
      <c r="S59" s="753"/>
      <c r="T59" s="666">
        <f>SUM(T27,T58)</f>
        <v>0</v>
      </c>
      <c r="U59" s="753"/>
      <c r="V59" s="666">
        <f>SUM(V27,V58)</f>
        <v>0</v>
      </c>
      <c r="W59" s="667"/>
      <c r="X59" s="622">
        <f>SUM(N59:W59)</f>
        <v>0</v>
      </c>
      <c r="Y59" s="96"/>
      <c r="Z59" s="52"/>
    </row>
    <row r="60" spans="1:26" s="92" customFormat="1" ht="15" customHeight="1">
      <c r="A60" s="76">
        <v>1900</v>
      </c>
      <c r="B60" s="76"/>
      <c r="C60" s="107" t="s">
        <v>249</v>
      </c>
      <c r="D60" s="80"/>
      <c r="E60" s="709"/>
      <c r="F60" s="709"/>
      <c r="G60" s="709"/>
      <c r="H60" s="709"/>
      <c r="I60" s="709"/>
      <c r="J60" s="709"/>
      <c r="K60" s="80"/>
      <c r="L60" s="77"/>
      <c r="M60" s="33"/>
      <c r="N60" s="161"/>
      <c r="O60" s="232"/>
      <c r="P60" s="161"/>
      <c r="Q60" s="232"/>
      <c r="R60" s="161"/>
      <c r="S60" s="232"/>
      <c r="T60" s="161"/>
      <c r="U60" s="232"/>
      <c r="V60" s="161"/>
      <c r="W60" s="232"/>
      <c r="X60" s="132"/>
      <c r="Y60" s="96"/>
      <c r="Z60" s="52"/>
    </row>
    <row r="61" spans="1:26" s="92" customFormat="1" ht="15" customHeight="1">
      <c r="A61" s="76"/>
      <c r="B61" s="76"/>
      <c r="C61" s="107" t="s">
        <v>25</v>
      </c>
      <c r="D61" s="13">
        <f t="shared" ref="D61:E75" si="26">D12</f>
        <v>0</v>
      </c>
      <c r="E61" s="706" t="str">
        <f t="shared" si="26"/>
        <v>Select E-Class</v>
      </c>
      <c r="F61" s="706"/>
      <c r="G61" s="706"/>
      <c r="H61" s="706"/>
      <c r="I61" s="706"/>
      <c r="J61" s="706"/>
      <c r="K61" s="138"/>
      <c r="L61" s="139">
        <f t="shared" ref="L61:L75" si="27">VLOOKUP(E61,Leave_Benefits,3,0)</f>
        <v>0</v>
      </c>
      <c r="M61" s="111"/>
      <c r="N61" s="610"/>
      <c r="O61" s="131">
        <f t="shared" ref="O61:O75" si="28">O12*$L61</f>
        <v>0</v>
      </c>
      <c r="P61" s="610"/>
      <c r="Q61" s="131">
        <f t="shared" ref="Q61:Q75" si="29">Q12*$L61</f>
        <v>0</v>
      </c>
      <c r="R61" s="610"/>
      <c r="S61" s="131">
        <f t="shared" ref="S61:S75" si="30">S12*$L61</f>
        <v>0</v>
      </c>
      <c r="T61" s="610"/>
      <c r="U61" s="131">
        <f t="shared" ref="U61:U75" si="31">U12*$L61</f>
        <v>0</v>
      </c>
      <c r="V61" s="610"/>
      <c r="W61" s="131">
        <f t="shared" ref="W61:W75" si="32">W12*$L61</f>
        <v>0</v>
      </c>
      <c r="X61" s="132">
        <f>SUM(O61+Q61+S61+U61+W61)</f>
        <v>0</v>
      </c>
      <c r="Y61" s="96"/>
      <c r="Z61" s="52"/>
    </row>
    <row r="62" spans="1:26" s="92" customFormat="1" ht="15" customHeight="1">
      <c r="A62" s="76"/>
      <c r="B62" s="76"/>
      <c r="C62" s="107"/>
      <c r="D62" s="13">
        <f t="shared" si="26"/>
        <v>0</v>
      </c>
      <c r="E62" s="706" t="str">
        <f t="shared" si="26"/>
        <v>Select E-Class</v>
      </c>
      <c r="F62" s="706"/>
      <c r="G62" s="706"/>
      <c r="H62" s="706"/>
      <c r="I62" s="706"/>
      <c r="J62" s="706"/>
      <c r="K62" s="138"/>
      <c r="L62" s="139">
        <f t="shared" si="27"/>
        <v>0</v>
      </c>
      <c r="M62" s="111"/>
      <c r="N62" s="610"/>
      <c r="O62" s="131">
        <f t="shared" si="28"/>
        <v>0</v>
      </c>
      <c r="P62" s="610"/>
      <c r="Q62" s="131">
        <f t="shared" si="29"/>
        <v>0</v>
      </c>
      <c r="R62" s="610"/>
      <c r="S62" s="131">
        <f t="shared" si="30"/>
        <v>0</v>
      </c>
      <c r="T62" s="610"/>
      <c r="U62" s="131">
        <f t="shared" si="31"/>
        <v>0</v>
      </c>
      <c r="V62" s="610"/>
      <c r="W62" s="131">
        <f t="shared" si="32"/>
        <v>0</v>
      </c>
      <c r="X62" s="132">
        <f t="shared" ref="X62:X75" si="33">SUM(O62+Q62+S62+U62+W62)</f>
        <v>0</v>
      </c>
      <c r="Y62" s="96"/>
      <c r="Z62" s="52"/>
    </row>
    <row r="63" spans="1:26" s="92" customFormat="1" ht="15" customHeight="1">
      <c r="A63" s="76"/>
      <c r="B63" s="76"/>
      <c r="C63" s="107"/>
      <c r="D63" s="13">
        <f t="shared" si="26"/>
        <v>0</v>
      </c>
      <c r="E63" s="706" t="str">
        <f t="shared" si="26"/>
        <v>Select E-Class</v>
      </c>
      <c r="F63" s="706"/>
      <c r="G63" s="706"/>
      <c r="H63" s="706"/>
      <c r="I63" s="706"/>
      <c r="J63" s="706"/>
      <c r="K63" s="138"/>
      <c r="L63" s="139">
        <f t="shared" si="27"/>
        <v>0</v>
      </c>
      <c r="M63" s="111"/>
      <c r="N63" s="610"/>
      <c r="O63" s="131">
        <f t="shared" si="28"/>
        <v>0</v>
      </c>
      <c r="P63" s="610"/>
      <c r="Q63" s="131">
        <f t="shared" si="29"/>
        <v>0</v>
      </c>
      <c r="R63" s="610"/>
      <c r="S63" s="131">
        <f t="shared" si="30"/>
        <v>0</v>
      </c>
      <c r="T63" s="610"/>
      <c r="U63" s="131">
        <f t="shared" si="31"/>
        <v>0</v>
      </c>
      <c r="V63" s="610"/>
      <c r="W63" s="131">
        <f t="shared" si="32"/>
        <v>0</v>
      </c>
      <c r="X63" s="132">
        <f t="shared" si="33"/>
        <v>0</v>
      </c>
      <c r="Y63" s="96"/>
      <c r="Z63" s="52"/>
    </row>
    <row r="64" spans="1:26" s="92" customFormat="1" ht="15" customHeight="1">
      <c r="A64" s="76"/>
      <c r="B64" s="76"/>
      <c r="C64" s="107"/>
      <c r="D64" s="13">
        <f t="shared" si="26"/>
        <v>0</v>
      </c>
      <c r="E64" s="706" t="str">
        <f t="shared" si="26"/>
        <v>Select E-Class</v>
      </c>
      <c r="F64" s="706"/>
      <c r="G64" s="706"/>
      <c r="H64" s="706"/>
      <c r="I64" s="706"/>
      <c r="J64" s="706"/>
      <c r="K64" s="138"/>
      <c r="L64" s="139">
        <f t="shared" si="27"/>
        <v>0</v>
      </c>
      <c r="M64" s="111"/>
      <c r="N64" s="610"/>
      <c r="O64" s="131">
        <f t="shared" si="28"/>
        <v>0</v>
      </c>
      <c r="P64" s="610"/>
      <c r="Q64" s="131">
        <f t="shared" si="29"/>
        <v>0</v>
      </c>
      <c r="R64" s="610"/>
      <c r="S64" s="131">
        <f t="shared" si="30"/>
        <v>0</v>
      </c>
      <c r="T64" s="610"/>
      <c r="U64" s="131">
        <f t="shared" si="31"/>
        <v>0</v>
      </c>
      <c r="V64" s="610"/>
      <c r="W64" s="131">
        <f t="shared" si="32"/>
        <v>0</v>
      </c>
      <c r="X64" s="132">
        <f t="shared" si="33"/>
        <v>0</v>
      </c>
      <c r="Y64" s="96"/>
      <c r="Z64" s="52"/>
    </row>
    <row r="65" spans="1:26" s="92" customFormat="1" ht="15" hidden="1" customHeight="1">
      <c r="A65" s="76"/>
      <c r="B65" s="76"/>
      <c r="C65" s="107"/>
      <c r="D65" s="13">
        <f t="shared" si="26"/>
        <v>0</v>
      </c>
      <c r="E65" s="706" t="str">
        <f t="shared" si="26"/>
        <v>Select E-Class</v>
      </c>
      <c r="F65" s="706"/>
      <c r="G65" s="706"/>
      <c r="H65" s="706"/>
      <c r="I65" s="706"/>
      <c r="J65" s="706"/>
      <c r="K65" s="138"/>
      <c r="L65" s="139">
        <f t="shared" si="27"/>
        <v>0</v>
      </c>
      <c r="M65" s="111"/>
      <c r="N65" s="610"/>
      <c r="O65" s="131">
        <f t="shared" si="28"/>
        <v>0</v>
      </c>
      <c r="P65" s="610"/>
      <c r="Q65" s="131">
        <f t="shared" si="29"/>
        <v>0</v>
      </c>
      <c r="R65" s="610"/>
      <c r="S65" s="131">
        <f t="shared" si="30"/>
        <v>0</v>
      </c>
      <c r="T65" s="610"/>
      <c r="U65" s="131">
        <f t="shared" si="31"/>
        <v>0</v>
      </c>
      <c r="V65" s="610"/>
      <c r="W65" s="131">
        <f t="shared" si="32"/>
        <v>0</v>
      </c>
      <c r="X65" s="132">
        <f t="shared" si="33"/>
        <v>0</v>
      </c>
      <c r="Y65" s="96"/>
      <c r="Z65" s="52"/>
    </row>
    <row r="66" spans="1:26" s="92" customFormat="1" ht="15" hidden="1" customHeight="1">
      <c r="A66" s="76"/>
      <c r="B66" s="76"/>
      <c r="C66" s="107"/>
      <c r="D66" s="13">
        <f t="shared" si="26"/>
        <v>0</v>
      </c>
      <c r="E66" s="706" t="str">
        <f t="shared" si="26"/>
        <v>Select E-Class</v>
      </c>
      <c r="F66" s="706"/>
      <c r="G66" s="706"/>
      <c r="H66" s="706"/>
      <c r="I66" s="706"/>
      <c r="J66" s="706"/>
      <c r="K66" s="138"/>
      <c r="L66" s="139">
        <f t="shared" si="27"/>
        <v>0</v>
      </c>
      <c r="M66" s="111"/>
      <c r="N66" s="610"/>
      <c r="O66" s="131">
        <f t="shared" si="28"/>
        <v>0</v>
      </c>
      <c r="P66" s="610"/>
      <c r="Q66" s="131">
        <f t="shared" si="29"/>
        <v>0</v>
      </c>
      <c r="R66" s="610"/>
      <c r="S66" s="131">
        <f t="shared" si="30"/>
        <v>0</v>
      </c>
      <c r="T66" s="610"/>
      <c r="U66" s="131">
        <f t="shared" si="31"/>
        <v>0</v>
      </c>
      <c r="V66" s="610"/>
      <c r="W66" s="131">
        <f t="shared" si="32"/>
        <v>0</v>
      </c>
      <c r="X66" s="132">
        <f t="shared" si="33"/>
        <v>0</v>
      </c>
      <c r="Y66" s="96"/>
      <c r="Z66" s="52"/>
    </row>
    <row r="67" spans="1:26" s="92" customFormat="1" ht="15" hidden="1" customHeight="1">
      <c r="A67" s="76"/>
      <c r="B67" s="76"/>
      <c r="C67" s="107"/>
      <c r="D67" s="13">
        <f t="shared" si="26"/>
        <v>0</v>
      </c>
      <c r="E67" s="706" t="str">
        <f t="shared" si="26"/>
        <v>Select E-Class</v>
      </c>
      <c r="F67" s="706"/>
      <c r="G67" s="706"/>
      <c r="H67" s="706"/>
      <c r="I67" s="706"/>
      <c r="J67" s="706"/>
      <c r="K67" s="138"/>
      <c r="L67" s="139">
        <f t="shared" si="27"/>
        <v>0</v>
      </c>
      <c r="M67" s="111"/>
      <c r="N67" s="610"/>
      <c r="O67" s="131">
        <f t="shared" si="28"/>
        <v>0</v>
      </c>
      <c r="P67" s="610"/>
      <c r="Q67" s="131">
        <f t="shared" si="29"/>
        <v>0</v>
      </c>
      <c r="R67" s="610"/>
      <c r="S67" s="131">
        <f t="shared" si="30"/>
        <v>0</v>
      </c>
      <c r="T67" s="610"/>
      <c r="U67" s="131">
        <f t="shared" si="31"/>
        <v>0</v>
      </c>
      <c r="V67" s="610"/>
      <c r="W67" s="131">
        <f t="shared" si="32"/>
        <v>0</v>
      </c>
      <c r="X67" s="132">
        <f t="shared" si="33"/>
        <v>0</v>
      </c>
      <c r="Y67" s="96"/>
      <c r="Z67" s="52"/>
    </row>
    <row r="68" spans="1:26" s="92" customFormat="1" ht="15" hidden="1" customHeight="1">
      <c r="A68" s="76"/>
      <c r="B68" s="76"/>
      <c r="C68" s="107"/>
      <c r="D68" s="13">
        <f t="shared" si="26"/>
        <v>0</v>
      </c>
      <c r="E68" s="706" t="str">
        <f t="shared" si="26"/>
        <v>Select E-Class</v>
      </c>
      <c r="F68" s="706"/>
      <c r="G68" s="706"/>
      <c r="H68" s="706"/>
      <c r="I68" s="706"/>
      <c r="J68" s="706"/>
      <c r="K68" s="138"/>
      <c r="L68" s="139">
        <f t="shared" si="27"/>
        <v>0</v>
      </c>
      <c r="M68" s="111"/>
      <c r="N68" s="610"/>
      <c r="O68" s="131">
        <f t="shared" si="28"/>
        <v>0</v>
      </c>
      <c r="P68" s="610"/>
      <c r="Q68" s="131">
        <f t="shared" si="29"/>
        <v>0</v>
      </c>
      <c r="R68" s="610"/>
      <c r="S68" s="131">
        <f t="shared" si="30"/>
        <v>0</v>
      </c>
      <c r="T68" s="610"/>
      <c r="U68" s="131">
        <f t="shared" si="31"/>
        <v>0</v>
      </c>
      <c r="V68" s="610"/>
      <c r="W68" s="131">
        <f t="shared" si="32"/>
        <v>0</v>
      </c>
      <c r="X68" s="132">
        <f t="shared" si="33"/>
        <v>0</v>
      </c>
      <c r="Y68" s="96"/>
      <c r="Z68" s="52"/>
    </row>
    <row r="69" spans="1:26" s="92" customFormat="1" ht="15" hidden="1" customHeight="1">
      <c r="A69" s="76"/>
      <c r="B69" s="76"/>
      <c r="C69" s="107"/>
      <c r="D69" s="13">
        <f t="shared" si="26"/>
        <v>0</v>
      </c>
      <c r="E69" s="706" t="str">
        <f t="shared" si="26"/>
        <v>Select E-Class</v>
      </c>
      <c r="F69" s="706"/>
      <c r="G69" s="706"/>
      <c r="H69" s="706"/>
      <c r="I69" s="706"/>
      <c r="J69" s="706"/>
      <c r="K69" s="138"/>
      <c r="L69" s="139">
        <f t="shared" si="27"/>
        <v>0</v>
      </c>
      <c r="M69" s="111"/>
      <c r="N69" s="610"/>
      <c r="O69" s="131">
        <f t="shared" si="28"/>
        <v>0</v>
      </c>
      <c r="P69" s="610"/>
      <c r="Q69" s="131">
        <f t="shared" si="29"/>
        <v>0</v>
      </c>
      <c r="R69" s="610"/>
      <c r="S69" s="131">
        <f t="shared" si="30"/>
        <v>0</v>
      </c>
      <c r="T69" s="610"/>
      <c r="U69" s="131">
        <f t="shared" si="31"/>
        <v>0</v>
      </c>
      <c r="V69" s="610"/>
      <c r="W69" s="131">
        <f t="shared" si="32"/>
        <v>0</v>
      </c>
      <c r="X69" s="132">
        <f t="shared" si="33"/>
        <v>0</v>
      </c>
      <c r="Y69" s="96"/>
      <c r="Z69" s="52"/>
    </row>
    <row r="70" spans="1:26" s="92" customFormat="1" ht="15" hidden="1" customHeight="1">
      <c r="A70" s="76"/>
      <c r="B70" s="76"/>
      <c r="C70" s="107"/>
      <c r="D70" s="13">
        <f t="shared" si="26"/>
        <v>0</v>
      </c>
      <c r="E70" s="706" t="str">
        <f t="shared" si="26"/>
        <v>Select E-Class</v>
      </c>
      <c r="F70" s="706"/>
      <c r="G70" s="706"/>
      <c r="H70" s="706"/>
      <c r="I70" s="706"/>
      <c r="J70" s="706"/>
      <c r="K70" s="138"/>
      <c r="L70" s="139">
        <f t="shared" si="27"/>
        <v>0</v>
      </c>
      <c r="M70" s="111"/>
      <c r="N70" s="610"/>
      <c r="O70" s="131">
        <f t="shared" si="28"/>
        <v>0</v>
      </c>
      <c r="P70" s="610"/>
      <c r="Q70" s="131">
        <f t="shared" si="29"/>
        <v>0</v>
      </c>
      <c r="R70" s="610"/>
      <c r="S70" s="131">
        <f t="shared" si="30"/>
        <v>0</v>
      </c>
      <c r="T70" s="610"/>
      <c r="U70" s="131">
        <f t="shared" si="31"/>
        <v>0</v>
      </c>
      <c r="V70" s="610"/>
      <c r="W70" s="131">
        <f t="shared" si="32"/>
        <v>0</v>
      </c>
      <c r="X70" s="132">
        <f t="shared" si="33"/>
        <v>0</v>
      </c>
      <c r="Y70" s="96"/>
      <c r="Z70" s="52"/>
    </row>
    <row r="71" spans="1:26" s="92" customFormat="1" ht="15" hidden="1" customHeight="1">
      <c r="A71" s="76"/>
      <c r="B71" s="76"/>
      <c r="C71" s="107"/>
      <c r="D71" s="13">
        <f t="shared" si="26"/>
        <v>0</v>
      </c>
      <c r="E71" s="706" t="str">
        <f t="shared" si="26"/>
        <v>Select E-Class</v>
      </c>
      <c r="F71" s="706"/>
      <c r="G71" s="706"/>
      <c r="H71" s="706"/>
      <c r="I71" s="706"/>
      <c r="J71" s="706"/>
      <c r="K71" s="138"/>
      <c r="L71" s="139">
        <f t="shared" si="27"/>
        <v>0</v>
      </c>
      <c r="M71" s="111"/>
      <c r="N71" s="610"/>
      <c r="O71" s="131">
        <f t="shared" si="28"/>
        <v>0</v>
      </c>
      <c r="P71" s="610"/>
      <c r="Q71" s="131">
        <f t="shared" si="29"/>
        <v>0</v>
      </c>
      <c r="R71" s="610"/>
      <c r="S71" s="131">
        <f t="shared" si="30"/>
        <v>0</v>
      </c>
      <c r="T71" s="610"/>
      <c r="U71" s="131">
        <f t="shared" si="31"/>
        <v>0</v>
      </c>
      <c r="V71" s="610"/>
      <c r="W71" s="131">
        <f t="shared" si="32"/>
        <v>0</v>
      </c>
      <c r="X71" s="132">
        <f t="shared" si="33"/>
        <v>0</v>
      </c>
      <c r="Y71" s="96"/>
      <c r="Z71" s="52"/>
    </row>
    <row r="72" spans="1:26" s="92" customFormat="1" ht="15" hidden="1" customHeight="1">
      <c r="A72" s="76"/>
      <c r="B72" s="76"/>
      <c r="C72" s="107"/>
      <c r="D72" s="13">
        <f t="shared" si="26"/>
        <v>0</v>
      </c>
      <c r="E72" s="706" t="str">
        <f t="shared" si="26"/>
        <v>Select E-Class</v>
      </c>
      <c r="F72" s="706"/>
      <c r="G72" s="706"/>
      <c r="H72" s="706"/>
      <c r="I72" s="706"/>
      <c r="J72" s="706"/>
      <c r="K72" s="138"/>
      <c r="L72" s="139">
        <f t="shared" si="27"/>
        <v>0</v>
      </c>
      <c r="M72" s="111"/>
      <c r="N72" s="610"/>
      <c r="O72" s="131">
        <f t="shared" si="28"/>
        <v>0</v>
      </c>
      <c r="P72" s="610"/>
      <c r="Q72" s="131">
        <f t="shared" si="29"/>
        <v>0</v>
      </c>
      <c r="R72" s="610"/>
      <c r="S72" s="131">
        <f t="shared" si="30"/>
        <v>0</v>
      </c>
      <c r="T72" s="610"/>
      <c r="U72" s="131">
        <f t="shared" si="31"/>
        <v>0</v>
      </c>
      <c r="V72" s="610"/>
      <c r="W72" s="131">
        <f t="shared" si="32"/>
        <v>0</v>
      </c>
      <c r="X72" s="132">
        <f t="shared" si="33"/>
        <v>0</v>
      </c>
      <c r="Y72" s="96"/>
      <c r="Z72" s="52"/>
    </row>
    <row r="73" spans="1:26" s="92" customFormat="1" ht="15" hidden="1" customHeight="1">
      <c r="A73" s="76"/>
      <c r="B73" s="76"/>
      <c r="C73" s="107"/>
      <c r="D73" s="13">
        <f t="shared" si="26"/>
        <v>0</v>
      </c>
      <c r="E73" s="706" t="str">
        <f t="shared" si="26"/>
        <v>Select E-Class</v>
      </c>
      <c r="F73" s="706"/>
      <c r="G73" s="706"/>
      <c r="H73" s="706"/>
      <c r="I73" s="706"/>
      <c r="J73" s="706"/>
      <c r="K73" s="138"/>
      <c r="L73" s="139">
        <f t="shared" si="27"/>
        <v>0</v>
      </c>
      <c r="M73" s="111"/>
      <c r="N73" s="610"/>
      <c r="O73" s="131">
        <f t="shared" si="28"/>
        <v>0</v>
      </c>
      <c r="P73" s="610"/>
      <c r="Q73" s="131">
        <f t="shared" si="29"/>
        <v>0</v>
      </c>
      <c r="R73" s="610"/>
      <c r="S73" s="131">
        <f t="shared" si="30"/>
        <v>0</v>
      </c>
      <c r="T73" s="610"/>
      <c r="U73" s="131">
        <f t="shared" si="31"/>
        <v>0</v>
      </c>
      <c r="V73" s="610"/>
      <c r="W73" s="131">
        <f t="shared" si="32"/>
        <v>0</v>
      </c>
      <c r="X73" s="132">
        <f t="shared" si="33"/>
        <v>0</v>
      </c>
      <c r="Y73" s="96"/>
      <c r="Z73" s="52"/>
    </row>
    <row r="74" spans="1:26" s="92" customFormat="1" ht="15" hidden="1" customHeight="1">
      <c r="A74" s="76"/>
      <c r="B74" s="76"/>
      <c r="C74" s="107"/>
      <c r="D74" s="13">
        <f t="shared" si="26"/>
        <v>0</v>
      </c>
      <c r="E74" s="706" t="str">
        <f t="shared" si="26"/>
        <v>Select E-Class</v>
      </c>
      <c r="F74" s="706"/>
      <c r="G74" s="706"/>
      <c r="H74" s="706"/>
      <c r="I74" s="706"/>
      <c r="J74" s="706"/>
      <c r="K74" s="138"/>
      <c r="L74" s="139">
        <f t="shared" si="27"/>
        <v>0</v>
      </c>
      <c r="M74" s="111"/>
      <c r="N74" s="610"/>
      <c r="O74" s="131">
        <f t="shared" si="28"/>
        <v>0</v>
      </c>
      <c r="P74" s="610"/>
      <c r="Q74" s="131">
        <f t="shared" si="29"/>
        <v>0</v>
      </c>
      <c r="R74" s="610"/>
      <c r="S74" s="131">
        <f t="shared" si="30"/>
        <v>0</v>
      </c>
      <c r="T74" s="610"/>
      <c r="U74" s="131">
        <f t="shared" si="31"/>
        <v>0</v>
      </c>
      <c r="V74" s="610"/>
      <c r="W74" s="131">
        <f t="shared" si="32"/>
        <v>0</v>
      </c>
      <c r="X74" s="132">
        <f t="shared" si="33"/>
        <v>0</v>
      </c>
      <c r="Y74" s="96"/>
      <c r="Z74" s="52"/>
    </row>
    <row r="75" spans="1:26" s="92" customFormat="1" ht="15" hidden="1" customHeight="1">
      <c r="A75" s="76"/>
      <c r="B75" s="76"/>
      <c r="C75" s="107"/>
      <c r="D75" s="13">
        <f t="shared" si="26"/>
        <v>0</v>
      </c>
      <c r="E75" s="706" t="str">
        <f t="shared" si="26"/>
        <v>Select E-Class</v>
      </c>
      <c r="F75" s="706"/>
      <c r="G75" s="706"/>
      <c r="H75" s="706"/>
      <c r="I75" s="706"/>
      <c r="J75" s="706"/>
      <c r="K75" s="138"/>
      <c r="L75" s="139">
        <f t="shared" si="27"/>
        <v>0</v>
      </c>
      <c r="M75" s="111"/>
      <c r="N75" s="610"/>
      <c r="O75" s="131">
        <f t="shared" si="28"/>
        <v>0</v>
      </c>
      <c r="P75" s="610"/>
      <c r="Q75" s="131">
        <f t="shared" si="29"/>
        <v>0</v>
      </c>
      <c r="R75" s="610"/>
      <c r="S75" s="131">
        <f t="shared" si="30"/>
        <v>0</v>
      </c>
      <c r="T75" s="610"/>
      <c r="U75" s="131">
        <f t="shared" si="31"/>
        <v>0</v>
      </c>
      <c r="V75" s="610"/>
      <c r="W75" s="131">
        <f t="shared" si="32"/>
        <v>0</v>
      </c>
      <c r="X75" s="132">
        <f t="shared" si="33"/>
        <v>0</v>
      </c>
      <c r="Y75" s="96"/>
      <c r="Z75" s="52"/>
    </row>
    <row r="76" spans="1:26" s="92" customFormat="1" ht="15" customHeight="1">
      <c r="A76" s="76"/>
      <c r="B76" s="76"/>
      <c r="C76" s="107"/>
      <c r="D76" s="13"/>
      <c r="E76" s="710"/>
      <c r="F76" s="710"/>
      <c r="G76" s="710"/>
      <c r="H76" s="710"/>
      <c r="I76" s="710"/>
      <c r="J76" s="700" t="s">
        <v>245</v>
      </c>
      <c r="K76" s="701"/>
      <c r="L76" s="701"/>
      <c r="M76" s="702"/>
      <c r="N76" s="646">
        <f>SUM(O61:O75)</f>
        <v>0</v>
      </c>
      <c r="O76" s="647"/>
      <c r="P76" s="646">
        <f>SUM(Q61:Q75)</f>
        <v>0</v>
      </c>
      <c r="Q76" s="743"/>
      <c r="R76" s="646">
        <f>SUM(S61:S75)</f>
        <v>0</v>
      </c>
      <c r="S76" s="743"/>
      <c r="T76" s="646">
        <f>SUM(U61:U75)</f>
        <v>0</v>
      </c>
      <c r="U76" s="743"/>
      <c r="V76" s="646">
        <f>SUM(W61:W75)</f>
        <v>0</v>
      </c>
      <c r="W76" s="647"/>
      <c r="X76" s="623">
        <f>SUM(N76:W76)</f>
        <v>0</v>
      </c>
      <c r="Y76" s="96"/>
      <c r="Z76" s="52"/>
    </row>
    <row r="77" spans="1:26" s="92" customFormat="1" ht="15" customHeight="1">
      <c r="A77" s="76"/>
      <c r="B77" s="76"/>
      <c r="C77" s="107" t="s">
        <v>26</v>
      </c>
      <c r="D77" s="68"/>
      <c r="E77" s="779"/>
      <c r="F77" s="779"/>
      <c r="G77" s="779"/>
      <c r="H77" s="779"/>
      <c r="I77" s="779"/>
      <c r="J77" s="715"/>
      <c r="K77" s="138"/>
      <c r="L77" s="142"/>
      <c r="M77" s="111"/>
      <c r="N77" s="610"/>
      <c r="O77" s="131"/>
      <c r="P77" s="610"/>
      <c r="Q77" s="131"/>
      <c r="R77" s="610"/>
      <c r="S77" s="131"/>
      <c r="T77" s="610"/>
      <c r="U77" s="131"/>
      <c r="V77" s="610"/>
      <c r="W77" s="131"/>
      <c r="X77" s="132"/>
      <c r="Y77" s="96"/>
      <c r="Z77" s="52"/>
    </row>
    <row r="78" spans="1:26" s="92" customFormat="1" ht="15" customHeight="1">
      <c r="A78" s="76"/>
      <c r="B78" s="76"/>
      <c r="C78" s="107"/>
      <c r="D78" s="72">
        <f t="shared" ref="D78:E94" si="34">D30</f>
        <v>0</v>
      </c>
      <c r="E78" s="682" t="str">
        <f t="shared" si="34"/>
        <v>Select E-Class</v>
      </c>
      <c r="F78" s="682"/>
      <c r="G78" s="682"/>
      <c r="H78" s="682"/>
      <c r="I78" s="682"/>
      <c r="J78" s="682"/>
      <c r="K78" s="138"/>
      <c r="L78" s="139">
        <f t="shared" ref="L78:L94" si="35">VLOOKUP(E78,Leave_Benefits,3,0)</f>
        <v>0</v>
      </c>
      <c r="M78" s="111"/>
      <c r="N78" s="610"/>
      <c r="O78" s="131">
        <f t="shared" ref="O78:O94" si="36">O30*$L78</f>
        <v>0</v>
      </c>
      <c r="P78" s="610"/>
      <c r="Q78" s="131">
        <f t="shared" ref="Q78:Q94" si="37">Q30*$L78</f>
        <v>0</v>
      </c>
      <c r="R78" s="610"/>
      <c r="S78" s="131">
        <f t="shared" ref="S78:S94" si="38">S30*$L78</f>
        <v>0</v>
      </c>
      <c r="T78" s="610"/>
      <c r="U78" s="131">
        <f t="shared" ref="U78:U94" si="39">U30*$L78</f>
        <v>0</v>
      </c>
      <c r="V78" s="610"/>
      <c r="W78" s="131">
        <f t="shared" ref="W78:W94" si="40">W30*$L78</f>
        <v>0</v>
      </c>
      <c r="X78" s="132">
        <f>SUM(O78+Q78+S78+U78+W78)</f>
        <v>0</v>
      </c>
      <c r="Y78" s="96"/>
      <c r="Z78" s="52"/>
    </row>
    <row r="79" spans="1:26" s="92" customFormat="1" ht="15" customHeight="1">
      <c r="A79" s="76"/>
      <c r="B79" s="76"/>
      <c r="C79" s="107"/>
      <c r="D79" s="72">
        <f t="shared" si="34"/>
        <v>0</v>
      </c>
      <c r="E79" s="703" t="str">
        <f t="shared" si="34"/>
        <v>Select E-Class</v>
      </c>
      <c r="F79" s="703"/>
      <c r="G79" s="703"/>
      <c r="H79" s="703"/>
      <c r="I79" s="703"/>
      <c r="J79" s="682"/>
      <c r="K79" s="138"/>
      <c r="L79" s="139">
        <f t="shared" si="35"/>
        <v>0</v>
      </c>
      <c r="M79" s="111"/>
      <c r="N79" s="610"/>
      <c r="O79" s="131">
        <f t="shared" si="36"/>
        <v>0</v>
      </c>
      <c r="P79" s="610"/>
      <c r="Q79" s="131">
        <f t="shared" si="37"/>
        <v>0</v>
      </c>
      <c r="R79" s="610"/>
      <c r="S79" s="131">
        <f t="shared" si="38"/>
        <v>0</v>
      </c>
      <c r="T79" s="610"/>
      <c r="U79" s="131">
        <f t="shared" si="39"/>
        <v>0</v>
      </c>
      <c r="V79" s="610"/>
      <c r="W79" s="131">
        <f t="shared" si="40"/>
        <v>0</v>
      </c>
      <c r="X79" s="132">
        <f t="shared" ref="X79:X94" si="41">SUM(O79+Q79+S79+U79+W79)</f>
        <v>0</v>
      </c>
      <c r="Y79" s="96"/>
      <c r="Z79" s="52"/>
    </row>
    <row r="80" spans="1:26" s="92" customFormat="1" ht="15" customHeight="1">
      <c r="A80" s="76"/>
      <c r="B80" s="76"/>
      <c r="C80" s="107"/>
      <c r="D80" s="72">
        <f t="shared" si="34"/>
        <v>0</v>
      </c>
      <c r="E80" s="703" t="str">
        <f t="shared" si="34"/>
        <v>Select E-Class</v>
      </c>
      <c r="F80" s="682"/>
      <c r="G80" s="682"/>
      <c r="H80" s="682"/>
      <c r="I80" s="682"/>
      <c r="J80" s="682"/>
      <c r="K80" s="138"/>
      <c r="L80" s="139">
        <f t="shared" si="35"/>
        <v>0</v>
      </c>
      <c r="M80" s="111"/>
      <c r="N80" s="610"/>
      <c r="O80" s="131">
        <f t="shared" si="36"/>
        <v>0</v>
      </c>
      <c r="P80" s="610"/>
      <c r="Q80" s="131">
        <f t="shared" si="37"/>
        <v>0</v>
      </c>
      <c r="R80" s="610"/>
      <c r="S80" s="131">
        <f t="shared" si="38"/>
        <v>0</v>
      </c>
      <c r="T80" s="610"/>
      <c r="U80" s="131">
        <f t="shared" si="39"/>
        <v>0</v>
      </c>
      <c r="V80" s="610"/>
      <c r="W80" s="131">
        <f t="shared" si="40"/>
        <v>0</v>
      </c>
      <c r="X80" s="132">
        <f t="shared" si="41"/>
        <v>0</v>
      </c>
      <c r="Y80" s="96"/>
      <c r="Z80" s="52"/>
    </row>
    <row r="81" spans="1:26" s="92" customFormat="1" ht="15" customHeight="1">
      <c r="A81" s="76"/>
      <c r="B81" s="76"/>
      <c r="C81" s="107"/>
      <c r="D81" s="72">
        <f t="shared" si="34"/>
        <v>0</v>
      </c>
      <c r="E81" s="703" t="str">
        <f t="shared" si="34"/>
        <v>Select E-Class</v>
      </c>
      <c r="F81" s="682"/>
      <c r="G81" s="682"/>
      <c r="H81" s="682"/>
      <c r="I81" s="682"/>
      <c r="J81" s="682"/>
      <c r="K81" s="138"/>
      <c r="L81" s="139">
        <f t="shared" si="35"/>
        <v>0</v>
      </c>
      <c r="M81" s="111"/>
      <c r="N81" s="610"/>
      <c r="O81" s="131">
        <f t="shared" si="36"/>
        <v>0</v>
      </c>
      <c r="P81" s="610"/>
      <c r="Q81" s="131">
        <f t="shared" si="37"/>
        <v>0</v>
      </c>
      <c r="R81" s="9"/>
      <c r="S81" s="131">
        <f t="shared" si="38"/>
        <v>0</v>
      </c>
      <c r="T81" s="610"/>
      <c r="U81" s="131">
        <f t="shared" si="39"/>
        <v>0</v>
      </c>
      <c r="V81" s="610"/>
      <c r="W81" s="131">
        <f t="shared" si="40"/>
        <v>0</v>
      </c>
      <c r="X81" s="132">
        <f t="shared" si="41"/>
        <v>0</v>
      </c>
      <c r="Y81" s="96"/>
      <c r="Z81" s="52"/>
    </row>
    <row r="82" spans="1:26" s="92" customFormat="1" ht="15" hidden="1" customHeight="1">
      <c r="A82" s="76"/>
      <c r="B82" s="76"/>
      <c r="C82" s="107"/>
      <c r="D82" s="72">
        <f t="shared" si="34"/>
        <v>0</v>
      </c>
      <c r="E82" s="703" t="str">
        <f t="shared" si="34"/>
        <v>Select E-Class</v>
      </c>
      <c r="F82" s="682"/>
      <c r="G82" s="682"/>
      <c r="H82" s="682"/>
      <c r="I82" s="682"/>
      <c r="J82" s="682"/>
      <c r="K82" s="138"/>
      <c r="L82" s="139">
        <f t="shared" si="35"/>
        <v>0</v>
      </c>
      <c r="M82" s="111"/>
      <c r="N82" s="610"/>
      <c r="O82" s="131">
        <f t="shared" si="36"/>
        <v>0</v>
      </c>
      <c r="P82" s="610"/>
      <c r="Q82" s="131">
        <f t="shared" si="37"/>
        <v>0</v>
      </c>
      <c r="R82" s="610"/>
      <c r="S82" s="131">
        <f t="shared" si="38"/>
        <v>0</v>
      </c>
      <c r="T82" s="610"/>
      <c r="U82" s="131">
        <f t="shared" si="39"/>
        <v>0</v>
      </c>
      <c r="V82" s="610"/>
      <c r="W82" s="131">
        <f t="shared" si="40"/>
        <v>0</v>
      </c>
      <c r="X82" s="132">
        <f t="shared" si="41"/>
        <v>0</v>
      </c>
      <c r="Y82" s="96"/>
      <c r="Z82" s="52"/>
    </row>
    <row r="83" spans="1:26" s="92" customFormat="1" ht="15" hidden="1" customHeight="1">
      <c r="A83" s="76"/>
      <c r="B83" s="76"/>
      <c r="C83" s="107"/>
      <c r="D83" s="72">
        <f t="shared" si="34"/>
        <v>0</v>
      </c>
      <c r="E83" s="703" t="str">
        <f t="shared" si="34"/>
        <v>Select E-Class</v>
      </c>
      <c r="F83" s="682"/>
      <c r="G83" s="682"/>
      <c r="H83" s="682"/>
      <c r="I83" s="682"/>
      <c r="J83" s="682"/>
      <c r="K83" s="138"/>
      <c r="L83" s="139">
        <f t="shared" si="35"/>
        <v>0</v>
      </c>
      <c r="M83" s="111"/>
      <c r="N83" s="610"/>
      <c r="O83" s="131">
        <f t="shared" si="36"/>
        <v>0</v>
      </c>
      <c r="P83" s="610"/>
      <c r="Q83" s="131">
        <f t="shared" si="37"/>
        <v>0</v>
      </c>
      <c r="R83" s="610"/>
      <c r="S83" s="131">
        <f t="shared" si="38"/>
        <v>0</v>
      </c>
      <c r="T83" s="610"/>
      <c r="U83" s="131">
        <f t="shared" si="39"/>
        <v>0</v>
      </c>
      <c r="V83" s="610"/>
      <c r="W83" s="131">
        <f t="shared" si="40"/>
        <v>0</v>
      </c>
      <c r="X83" s="132">
        <f t="shared" si="41"/>
        <v>0</v>
      </c>
      <c r="Y83" s="96"/>
      <c r="Z83" s="52"/>
    </row>
    <row r="84" spans="1:26" s="92" customFormat="1" ht="15" hidden="1" customHeight="1">
      <c r="A84" s="76"/>
      <c r="B84" s="76"/>
      <c r="C84" s="107"/>
      <c r="D84" s="72">
        <f t="shared" si="34"/>
        <v>0</v>
      </c>
      <c r="E84" s="703" t="str">
        <f t="shared" si="34"/>
        <v>Select E-Class</v>
      </c>
      <c r="F84" s="682"/>
      <c r="G84" s="682"/>
      <c r="H84" s="682"/>
      <c r="I84" s="682"/>
      <c r="J84" s="682"/>
      <c r="K84" s="138"/>
      <c r="L84" s="139">
        <f t="shared" si="35"/>
        <v>0</v>
      </c>
      <c r="M84" s="111"/>
      <c r="N84" s="610"/>
      <c r="O84" s="131">
        <f t="shared" si="36"/>
        <v>0</v>
      </c>
      <c r="P84" s="610"/>
      <c r="Q84" s="131">
        <f t="shared" si="37"/>
        <v>0</v>
      </c>
      <c r="R84" s="610"/>
      <c r="S84" s="131">
        <f t="shared" si="38"/>
        <v>0</v>
      </c>
      <c r="T84" s="610"/>
      <c r="U84" s="131">
        <f t="shared" si="39"/>
        <v>0</v>
      </c>
      <c r="V84" s="610"/>
      <c r="W84" s="131">
        <f t="shared" si="40"/>
        <v>0</v>
      </c>
      <c r="X84" s="132">
        <f t="shared" si="41"/>
        <v>0</v>
      </c>
      <c r="Y84" s="96"/>
      <c r="Z84" s="52"/>
    </row>
    <row r="85" spans="1:26" s="92" customFormat="1" ht="15" hidden="1" customHeight="1">
      <c r="A85" s="76"/>
      <c r="B85" s="76"/>
      <c r="C85" s="107"/>
      <c r="D85" s="72">
        <f t="shared" si="34"/>
        <v>0</v>
      </c>
      <c r="E85" s="703" t="str">
        <f t="shared" si="34"/>
        <v>Select E-Class</v>
      </c>
      <c r="F85" s="703"/>
      <c r="G85" s="703"/>
      <c r="H85" s="703"/>
      <c r="I85" s="703"/>
      <c r="J85" s="682"/>
      <c r="K85" s="138"/>
      <c r="L85" s="139">
        <f t="shared" si="35"/>
        <v>0</v>
      </c>
      <c r="M85" s="111"/>
      <c r="N85" s="610"/>
      <c r="O85" s="131">
        <f t="shared" si="36"/>
        <v>0</v>
      </c>
      <c r="P85" s="610"/>
      <c r="Q85" s="131">
        <f t="shared" si="37"/>
        <v>0</v>
      </c>
      <c r="R85" s="610"/>
      <c r="S85" s="131">
        <f t="shared" si="38"/>
        <v>0</v>
      </c>
      <c r="T85" s="610"/>
      <c r="U85" s="131">
        <f t="shared" si="39"/>
        <v>0</v>
      </c>
      <c r="V85" s="610"/>
      <c r="W85" s="131">
        <f t="shared" si="40"/>
        <v>0</v>
      </c>
      <c r="X85" s="132">
        <f t="shared" si="41"/>
        <v>0</v>
      </c>
      <c r="Y85" s="96"/>
      <c r="Z85" s="52"/>
    </row>
    <row r="86" spans="1:26" s="92" customFormat="1" ht="15" hidden="1" customHeight="1">
      <c r="A86" s="76"/>
      <c r="B86" s="76"/>
      <c r="C86" s="107"/>
      <c r="D86" s="72">
        <f t="shared" si="34"/>
        <v>0</v>
      </c>
      <c r="E86" s="703" t="str">
        <f t="shared" si="34"/>
        <v>Select E-Class</v>
      </c>
      <c r="F86" s="682"/>
      <c r="G86" s="682"/>
      <c r="H86" s="682"/>
      <c r="I86" s="682"/>
      <c r="J86" s="682"/>
      <c r="K86" s="138"/>
      <c r="L86" s="139">
        <f t="shared" si="35"/>
        <v>0</v>
      </c>
      <c r="M86" s="111"/>
      <c r="N86" s="610"/>
      <c r="O86" s="131">
        <f t="shared" si="36"/>
        <v>0</v>
      </c>
      <c r="P86" s="610"/>
      <c r="Q86" s="131">
        <f t="shared" si="37"/>
        <v>0</v>
      </c>
      <c r="R86" s="610"/>
      <c r="S86" s="131">
        <f t="shared" si="38"/>
        <v>0</v>
      </c>
      <c r="T86" s="610"/>
      <c r="U86" s="131">
        <f t="shared" si="39"/>
        <v>0</v>
      </c>
      <c r="V86" s="610"/>
      <c r="W86" s="131">
        <f t="shared" si="40"/>
        <v>0</v>
      </c>
      <c r="X86" s="132">
        <f t="shared" si="41"/>
        <v>0</v>
      </c>
      <c r="Y86" s="96"/>
      <c r="Z86" s="52"/>
    </row>
    <row r="87" spans="1:26" s="92" customFormat="1" ht="15" hidden="1" customHeight="1">
      <c r="A87" s="76"/>
      <c r="B87" s="76"/>
      <c r="C87" s="107"/>
      <c r="D87" s="72">
        <f t="shared" si="34"/>
        <v>0</v>
      </c>
      <c r="E87" s="703" t="str">
        <f t="shared" si="34"/>
        <v>Select E-Class</v>
      </c>
      <c r="F87" s="682"/>
      <c r="G87" s="682"/>
      <c r="H87" s="682"/>
      <c r="I87" s="682"/>
      <c r="J87" s="682"/>
      <c r="K87" s="138"/>
      <c r="L87" s="139">
        <f t="shared" si="35"/>
        <v>0</v>
      </c>
      <c r="M87" s="111"/>
      <c r="N87" s="610"/>
      <c r="O87" s="131">
        <f t="shared" si="36"/>
        <v>0</v>
      </c>
      <c r="P87" s="610"/>
      <c r="Q87" s="131">
        <f t="shared" si="37"/>
        <v>0</v>
      </c>
      <c r="R87" s="9"/>
      <c r="S87" s="131">
        <f t="shared" si="38"/>
        <v>0</v>
      </c>
      <c r="T87" s="610"/>
      <c r="U87" s="131">
        <f t="shared" si="39"/>
        <v>0</v>
      </c>
      <c r="V87" s="610"/>
      <c r="W87" s="131">
        <f t="shared" si="40"/>
        <v>0</v>
      </c>
      <c r="X87" s="132">
        <f t="shared" si="41"/>
        <v>0</v>
      </c>
      <c r="Y87" s="96"/>
      <c r="Z87" s="52"/>
    </row>
    <row r="88" spans="1:26" s="92" customFormat="1" ht="15" hidden="1" customHeight="1">
      <c r="A88" s="76"/>
      <c r="B88" s="76"/>
      <c r="C88" s="107"/>
      <c r="D88" s="72">
        <f t="shared" si="34"/>
        <v>0</v>
      </c>
      <c r="E88" s="703" t="str">
        <f t="shared" si="34"/>
        <v>Select E-Class</v>
      </c>
      <c r="F88" s="682"/>
      <c r="G88" s="682"/>
      <c r="H88" s="682"/>
      <c r="I88" s="682"/>
      <c r="J88" s="682"/>
      <c r="K88" s="138"/>
      <c r="L88" s="139">
        <f t="shared" si="35"/>
        <v>0</v>
      </c>
      <c r="M88" s="111"/>
      <c r="N88" s="610"/>
      <c r="O88" s="131">
        <f t="shared" si="36"/>
        <v>0</v>
      </c>
      <c r="P88" s="610"/>
      <c r="Q88" s="131">
        <f t="shared" si="37"/>
        <v>0</v>
      </c>
      <c r="R88" s="610"/>
      <c r="S88" s="131">
        <f t="shared" si="38"/>
        <v>0</v>
      </c>
      <c r="T88" s="610"/>
      <c r="U88" s="131">
        <f t="shared" si="39"/>
        <v>0</v>
      </c>
      <c r="V88" s="610"/>
      <c r="W88" s="131">
        <f t="shared" si="40"/>
        <v>0</v>
      </c>
      <c r="X88" s="132">
        <f t="shared" si="41"/>
        <v>0</v>
      </c>
      <c r="Y88" s="96"/>
      <c r="Z88" s="52"/>
    </row>
    <row r="89" spans="1:26" s="92" customFormat="1" ht="15" hidden="1" customHeight="1">
      <c r="A89" s="76"/>
      <c r="B89" s="76"/>
      <c r="C89" s="107"/>
      <c r="D89" s="72">
        <f t="shared" si="34"/>
        <v>0</v>
      </c>
      <c r="E89" s="703" t="str">
        <f t="shared" si="34"/>
        <v>Select E-Class</v>
      </c>
      <c r="F89" s="682"/>
      <c r="G89" s="682"/>
      <c r="H89" s="682"/>
      <c r="I89" s="682"/>
      <c r="J89" s="682"/>
      <c r="K89" s="138"/>
      <c r="L89" s="139">
        <f t="shared" si="35"/>
        <v>0</v>
      </c>
      <c r="M89" s="111"/>
      <c r="N89" s="610"/>
      <c r="O89" s="131">
        <f t="shared" si="36"/>
        <v>0</v>
      </c>
      <c r="P89" s="610"/>
      <c r="Q89" s="131">
        <f t="shared" si="37"/>
        <v>0</v>
      </c>
      <c r="R89" s="610"/>
      <c r="S89" s="131">
        <f t="shared" si="38"/>
        <v>0</v>
      </c>
      <c r="T89" s="610"/>
      <c r="U89" s="131">
        <f t="shared" si="39"/>
        <v>0</v>
      </c>
      <c r="V89" s="610"/>
      <c r="W89" s="131">
        <f t="shared" si="40"/>
        <v>0</v>
      </c>
      <c r="X89" s="132">
        <f t="shared" si="41"/>
        <v>0</v>
      </c>
      <c r="Y89" s="96"/>
      <c r="Z89" s="52"/>
    </row>
    <row r="90" spans="1:26" s="92" customFormat="1" ht="15" hidden="1" customHeight="1">
      <c r="A90" s="76"/>
      <c r="B90" s="76"/>
      <c r="C90" s="107"/>
      <c r="D90" s="72">
        <f t="shared" si="34"/>
        <v>0</v>
      </c>
      <c r="E90" s="703" t="str">
        <f t="shared" si="34"/>
        <v>Select E-Class</v>
      </c>
      <c r="F90" s="682"/>
      <c r="G90" s="682"/>
      <c r="H90" s="682"/>
      <c r="I90" s="682"/>
      <c r="J90" s="682"/>
      <c r="K90" s="138"/>
      <c r="L90" s="139">
        <f t="shared" si="35"/>
        <v>0</v>
      </c>
      <c r="M90" s="111"/>
      <c r="N90" s="610"/>
      <c r="O90" s="131">
        <f t="shared" si="36"/>
        <v>0</v>
      </c>
      <c r="P90" s="610"/>
      <c r="Q90" s="131">
        <f t="shared" si="37"/>
        <v>0</v>
      </c>
      <c r="R90" s="610"/>
      <c r="S90" s="131">
        <f t="shared" si="38"/>
        <v>0</v>
      </c>
      <c r="T90" s="610"/>
      <c r="U90" s="131">
        <f t="shared" si="39"/>
        <v>0</v>
      </c>
      <c r="V90" s="610"/>
      <c r="W90" s="131">
        <f t="shared" si="40"/>
        <v>0</v>
      </c>
      <c r="X90" s="132">
        <f t="shared" si="41"/>
        <v>0</v>
      </c>
      <c r="Y90" s="96"/>
      <c r="Z90" s="52"/>
    </row>
    <row r="91" spans="1:26" s="92" customFormat="1" ht="15" hidden="1" customHeight="1">
      <c r="A91" s="76"/>
      <c r="B91" s="76"/>
      <c r="C91" s="107"/>
      <c r="D91" s="72">
        <f t="shared" si="34"/>
        <v>0</v>
      </c>
      <c r="E91" s="703" t="str">
        <f t="shared" si="34"/>
        <v>Select E-Class</v>
      </c>
      <c r="F91" s="703"/>
      <c r="G91" s="703"/>
      <c r="H91" s="703"/>
      <c r="I91" s="703"/>
      <c r="J91" s="682"/>
      <c r="K91" s="138"/>
      <c r="L91" s="139">
        <f t="shared" si="35"/>
        <v>0</v>
      </c>
      <c r="M91" s="111"/>
      <c r="N91" s="610"/>
      <c r="O91" s="131">
        <f t="shared" si="36"/>
        <v>0</v>
      </c>
      <c r="P91" s="610"/>
      <c r="Q91" s="131">
        <f t="shared" si="37"/>
        <v>0</v>
      </c>
      <c r="R91" s="610"/>
      <c r="S91" s="131">
        <f t="shared" si="38"/>
        <v>0</v>
      </c>
      <c r="T91" s="610"/>
      <c r="U91" s="131">
        <f t="shared" si="39"/>
        <v>0</v>
      </c>
      <c r="V91" s="610"/>
      <c r="W91" s="131">
        <f t="shared" si="40"/>
        <v>0</v>
      </c>
      <c r="X91" s="132">
        <f t="shared" si="41"/>
        <v>0</v>
      </c>
      <c r="Y91" s="96"/>
      <c r="Z91" s="52"/>
    </row>
    <row r="92" spans="1:26" s="92" customFormat="1" ht="15" hidden="1" customHeight="1">
      <c r="A92" s="76"/>
      <c r="B92" s="76"/>
      <c r="C92" s="107"/>
      <c r="D92" s="72">
        <f t="shared" si="34"/>
        <v>0</v>
      </c>
      <c r="E92" s="703" t="str">
        <f t="shared" si="34"/>
        <v>Select E-Class</v>
      </c>
      <c r="F92" s="682"/>
      <c r="G92" s="682"/>
      <c r="H92" s="682"/>
      <c r="I92" s="682"/>
      <c r="J92" s="682"/>
      <c r="K92" s="138"/>
      <c r="L92" s="139">
        <f t="shared" si="35"/>
        <v>0</v>
      </c>
      <c r="M92" s="111"/>
      <c r="N92" s="610"/>
      <c r="O92" s="131">
        <f t="shared" si="36"/>
        <v>0</v>
      </c>
      <c r="P92" s="610"/>
      <c r="Q92" s="131">
        <f t="shared" si="37"/>
        <v>0</v>
      </c>
      <c r="R92" s="610"/>
      <c r="S92" s="131">
        <f t="shared" si="38"/>
        <v>0</v>
      </c>
      <c r="T92" s="610"/>
      <c r="U92" s="131">
        <f t="shared" si="39"/>
        <v>0</v>
      </c>
      <c r="V92" s="610"/>
      <c r="W92" s="131">
        <f t="shared" si="40"/>
        <v>0</v>
      </c>
      <c r="X92" s="132">
        <f t="shared" si="41"/>
        <v>0</v>
      </c>
      <c r="Y92" s="96"/>
      <c r="Z92" s="52"/>
    </row>
    <row r="93" spans="1:26" s="92" customFormat="1" ht="15" hidden="1" customHeight="1">
      <c r="A93" s="76"/>
      <c r="B93" s="76"/>
      <c r="C93" s="107"/>
      <c r="D93" s="72" t="str">
        <f t="shared" si="34"/>
        <v>Post Doc (≤ 3 Years)</v>
      </c>
      <c r="E93" s="703" t="str">
        <f t="shared" si="34"/>
        <v>FN - Faculty (Non-Union, 9 mo.)</v>
      </c>
      <c r="F93" s="682"/>
      <c r="G93" s="682"/>
      <c r="H93" s="682"/>
      <c r="I93" s="682"/>
      <c r="J93" s="682"/>
      <c r="K93" s="138"/>
      <c r="L93" s="139">
        <f t="shared" si="35"/>
        <v>0.246</v>
      </c>
      <c r="M93" s="111"/>
      <c r="N93" s="610"/>
      <c r="O93" s="131">
        <f t="shared" si="36"/>
        <v>0</v>
      </c>
      <c r="P93" s="610"/>
      <c r="Q93" s="131">
        <f t="shared" si="37"/>
        <v>0</v>
      </c>
      <c r="R93" s="610"/>
      <c r="S93" s="131">
        <f t="shared" si="38"/>
        <v>0</v>
      </c>
      <c r="T93" s="610"/>
      <c r="U93" s="131">
        <f t="shared" si="39"/>
        <v>0</v>
      </c>
      <c r="V93" s="610"/>
      <c r="W93" s="131">
        <f t="shared" si="40"/>
        <v>0</v>
      </c>
      <c r="X93" s="132">
        <f t="shared" si="41"/>
        <v>0</v>
      </c>
      <c r="Y93" s="96"/>
      <c r="Z93" s="52"/>
    </row>
    <row r="94" spans="1:26" s="92" customFormat="1" ht="15" hidden="1" customHeight="1">
      <c r="A94" s="76"/>
      <c r="B94" s="76"/>
      <c r="C94" s="107"/>
      <c r="D94" s="72" t="str">
        <f t="shared" si="34"/>
        <v>Post Doc (≥ 4 Years)</v>
      </c>
      <c r="E94" s="703" t="str">
        <f t="shared" si="34"/>
        <v>F9 - Faculty (UNAC)</v>
      </c>
      <c r="F94" s="682"/>
      <c r="G94" s="682"/>
      <c r="H94" s="682"/>
      <c r="I94" s="682"/>
      <c r="J94" s="682"/>
      <c r="K94" s="138"/>
      <c r="L94" s="139">
        <f t="shared" si="35"/>
        <v>0.28299999999999997</v>
      </c>
      <c r="M94" s="111"/>
      <c r="N94" s="610"/>
      <c r="O94" s="131">
        <f t="shared" si="36"/>
        <v>0</v>
      </c>
      <c r="P94" s="610"/>
      <c r="Q94" s="131">
        <f t="shared" si="37"/>
        <v>0</v>
      </c>
      <c r="R94" s="610"/>
      <c r="S94" s="131">
        <f t="shared" si="38"/>
        <v>0</v>
      </c>
      <c r="T94" s="610"/>
      <c r="U94" s="131">
        <f t="shared" si="39"/>
        <v>0</v>
      </c>
      <c r="V94" s="610"/>
      <c r="W94" s="131">
        <f t="shared" si="40"/>
        <v>0</v>
      </c>
      <c r="X94" s="132">
        <f t="shared" si="41"/>
        <v>0</v>
      </c>
      <c r="Y94" s="96"/>
      <c r="Z94" s="52"/>
    </row>
    <row r="95" spans="1:26" s="92" customFormat="1" ht="15" customHeight="1">
      <c r="A95" s="76"/>
      <c r="B95" s="76"/>
      <c r="C95" s="107" t="s">
        <v>27</v>
      </c>
      <c r="D95" s="68"/>
      <c r="E95" s="658"/>
      <c r="F95" s="658"/>
      <c r="G95" s="658"/>
      <c r="H95" s="658"/>
      <c r="I95" s="658"/>
      <c r="J95" s="715"/>
      <c r="K95" s="138"/>
      <c r="L95" s="147"/>
      <c r="M95" s="111"/>
      <c r="N95" s="610"/>
      <c r="O95" s="131"/>
      <c r="P95" s="611"/>
      <c r="Q95" s="131"/>
      <c r="R95" s="611"/>
      <c r="S95" s="131"/>
      <c r="T95" s="611"/>
      <c r="U95" s="131"/>
      <c r="V95" s="611"/>
      <c r="W95" s="131"/>
      <c r="X95" s="132"/>
      <c r="Y95" s="96"/>
      <c r="Z95" s="52"/>
    </row>
    <row r="96" spans="1:26" s="92" customFormat="1" ht="15" customHeight="1">
      <c r="A96" s="76"/>
      <c r="B96" s="76"/>
      <c r="C96" s="107"/>
      <c r="D96" s="72" t="str">
        <f>D49</f>
        <v>Select Level from List</v>
      </c>
      <c r="E96" s="703" t="str">
        <f>E49</f>
        <v>GN - Graduate, academic year</v>
      </c>
      <c r="F96" s="703"/>
      <c r="G96" s="703"/>
      <c r="H96" s="703"/>
      <c r="I96" s="703"/>
      <c r="J96" s="682"/>
      <c r="K96" s="138"/>
      <c r="L96" s="139">
        <f t="shared" ref="L96:L104" si="42">VLOOKUP(E96,Leave_Benefits,3,0)</f>
        <v>0</v>
      </c>
      <c r="M96" s="111"/>
      <c r="N96" s="610"/>
      <c r="O96" s="131">
        <f t="shared" ref="O96:O104" si="43">(O49)*$L96</f>
        <v>0</v>
      </c>
      <c r="P96" s="610"/>
      <c r="Q96" s="131">
        <f t="shared" ref="Q96:Q104" si="44">(Q49)*$L96</f>
        <v>0</v>
      </c>
      <c r="R96" s="610"/>
      <c r="S96" s="131">
        <f t="shared" ref="S96:S104" si="45">(S49)*$L96</f>
        <v>0</v>
      </c>
      <c r="T96" s="610"/>
      <c r="U96" s="131">
        <f t="shared" ref="U96:U104" si="46">(U49)*$L96</f>
        <v>0</v>
      </c>
      <c r="V96" s="610"/>
      <c r="W96" s="131">
        <f t="shared" ref="W96:W104" si="47">(W49)*$L96</f>
        <v>0</v>
      </c>
      <c r="X96" s="132">
        <f>SUM(O96+Q96+S96+U96+W96)</f>
        <v>0</v>
      </c>
      <c r="Y96" s="96"/>
      <c r="Z96" s="52"/>
    </row>
    <row r="97" spans="1:26" s="92" customFormat="1" ht="15" customHeight="1">
      <c r="A97" s="76"/>
      <c r="B97" s="76"/>
      <c r="C97" s="107"/>
      <c r="D97" s="72" t="str">
        <f t="shared" ref="D97:E104" si="48">D50</f>
        <v>Select Level from List</v>
      </c>
      <c r="E97" s="706" t="str">
        <f t="shared" si="48"/>
        <v>Select E-Class</v>
      </c>
      <c r="F97" s="706"/>
      <c r="G97" s="706"/>
      <c r="H97" s="706"/>
      <c r="I97" s="706"/>
      <c r="J97" s="682"/>
      <c r="K97" s="138"/>
      <c r="L97" s="139">
        <f t="shared" si="42"/>
        <v>0</v>
      </c>
      <c r="M97" s="111"/>
      <c r="N97" s="610"/>
      <c r="O97" s="131">
        <f t="shared" si="43"/>
        <v>0</v>
      </c>
      <c r="P97" s="610"/>
      <c r="Q97" s="131">
        <f t="shared" si="44"/>
        <v>0</v>
      </c>
      <c r="R97" s="610"/>
      <c r="S97" s="131">
        <f t="shared" si="45"/>
        <v>0</v>
      </c>
      <c r="T97" s="610"/>
      <c r="U97" s="131">
        <f t="shared" si="46"/>
        <v>0</v>
      </c>
      <c r="V97" s="610"/>
      <c r="W97" s="131">
        <f t="shared" si="47"/>
        <v>0</v>
      </c>
      <c r="X97" s="132">
        <f t="shared" ref="X97:X109" si="49">SUM(O97+Q97+S97+U97+W97)</f>
        <v>0</v>
      </c>
      <c r="Y97" s="96"/>
      <c r="Z97" s="52"/>
    </row>
    <row r="98" spans="1:26" s="92" customFormat="1" ht="15" customHeight="1">
      <c r="A98" s="76"/>
      <c r="B98" s="76"/>
      <c r="C98" s="107"/>
      <c r="D98" s="72" t="str">
        <f t="shared" si="48"/>
        <v>Select Level from List</v>
      </c>
      <c r="E98" s="706" t="str">
        <f t="shared" si="48"/>
        <v>Select E-Class</v>
      </c>
      <c r="F98" s="682"/>
      <c r="G98" s="682"/>
      <c r="H98" s="682"/>
      <c r="I98" s="682"/>
      <c r="J98" s="682"/>
      <c r="K98" s="138"/>
      <c r="L98" s="139">
        <f t="shared" si="42"/>
        <v>0</v>
      </c>
      <c r="M98" s="111"/>
      <c r="N98" s="610"/>
      <c r="O98" s="131">
        <f t="shared" si="43"/>
        <v>0</v>
      </c>
      <c r="P98" s="610"/>
      <c r="Q98" s="131">
        <f t="shared" si="44"/>
        <v>0</v>
      </c>
      <c r="R98" s="610"/>
      <c r="S98" s="131">
        <f t="shared" si="45"/>
        <v>0</v>
      </c>
      <c r="T98" s="610"/>
      <c r="U98" s="131">
        <f t="shared" si="46"/>
        <v>0</v>
      </c>
      <c r="V98" s="610"/>
      <c r="W98" s="131">
        <f t="shared" si="47"/>
        <v>0</v>
      </c>
      <c r="X98" s="132">
        <f t="shared" si="49"/>
        <v>0</v>
      </c>
      <c r="Y98" s="96"/>
      <c r="Z98" s="52"/>
    </row>
    <row r="99" spans="1:26" s="92" customFormat="1" ht="15" customHeight="1">
      <c r="A99" s="76"/>
      <c r="B99" s="76"/>
      <c r="C99" s="107"/>
      <c r="D99" s="72" t="str">
        <f>D52</f>
        <v>Select Level from List</v>
      </c>
      <c r="E99" s="706" t="str">
        <f t="shared" si="48"/>
        <v>Select E-Class</v>
      </c>
      <c r="F99" s="682"/>
      <c r="G99" s="682"/>
      <c r="H99" s="682"/>
      <c r="I99" s="682"/>
      <c r="J99" s="682"/>
      <c r="K99" s="138"/>
      <c r="L99" s="139">
        <f t="shared" si="42"/>
        <v>0</v>
      </c>
      <c r="M99" s="111"/>
      <c r="N99" s="610"/>
      <c r="O99" s="131">
        <f t="shared" si="43"/>
        <v>0</v>
      </c>
      <c r="P99" s="610"/>
      <c r="Q99" s="131">
        <f t="shared" si="44"/>
        <v>0</v>
      </c>
      <c r="R99" s="610"/>
      <c r="S99" s="131">
        <f t="shared" si="45"/>
        <v>0</v>
      </c>
      <c r="T99" s="610"/>
      <c r="U99" s="131">
        <f t="shared" si="46"/>
        <v>0</v>
      </c>
      <c r="V99" s="610"/>
      <c r="W99" s="131">
        <f t="shared" si="47"/>
        <v>0</v>
      </c>
      <c r="X99" s="132">
        <f t="shared" si="49"/>
        <v>0</v>
      </c>
      <c r="Y99" s="96"/>
      <c r="Z99" s="52"/>
    </row>
    <row r="100" spans="1:26" s="92" customFormat="1" ht="15" hidden="1" customHeight="1">
      <c r="A100" s="76"/>
      <c r="B100" s="76"/>
      <c r="C100" s="107"/>
      <c r="D100" s="72" t="str">
        <f t="shared" si="48"/>
        <v>Select Level from List</v>
      </c>
      <c r="E100" s="706" t="str">
        <f t="shared" si="48"/>
        <v>Select E-Class</v>
      </c>
      <c r="F100" s="682"/>
      <c r="G100" s="682"/>
      <c r="H100" s="682"/>
      <c r="I100" s="682"/>
      <c r="J100" s="682"/>
      <c r="K100" s="138"/>
      <c r="L100" s="139">
        <f t="shared" si="42"/>
        <v>0</v>
      </c>
      <c r="M100" s="111"/>
      <c r="N100" s="610"/>
      <c r="O100" s="131">
        <f t="shared" si="43"/>
        <v>0</v>
      </c>
      <c r="P100" s="610"/>
      <c r="Q100" s="131">
        <f t="shared" si="44"/>
        <v>0</v>
      </c>
      <c r="R100" s="610"/>
      <c r="S100" s="131">
        <f t="shared" si="45"/>
        <v>0</v>
      </c>
      <c r="T100" s="610"/>
      <c r="U100" s="131">
        <f t="shared" si="46"/>
        <v>0</v>
      </c>
      <c r="V100" s="610"/>
      <c r="W100" s="131">
        <f t="shared" si="47"/>
        <v>0</v>
      </c>
      <c r="X100" s="132">
        <f t="shared" si="49"/>
        <v>0</v>
      </c>
      <c r="Y100" s="96"/>
      <c r="Z100" s="52"/>
    </row>
    <row r="101" spans="1:26" s="92" customFormat="1" ht="15" hidden="1" customHeight="1">
      <c r="A101" s="76"/>
      <c r="B101" s="76"/>
      <c r="C101" s="107"/>
      <c r="D101" s="72" t="str">
        <f t="shared" si="48"/>
        <v>Select Level from List</v>
      </c>
      <c r="E101" s="706" t="str">
        <f t="shared" si="48"/>
        <v>Select E-Class</v>
      </c>
      <c r="F101" s="706"/>
      <c r="G101" s="706"/>
      <c r="H101" s="706"/>
      <c r="I101" s="706"/>
      <c r="J101" s="682"/>
      <c r="K101" s="138"/>
      <c r="L101" s="139">
        <f t="shared" si="42"/>
        <v>0</v>
      </c>
      <c r="M101" s="111"/>
      <c r="N101" s="610"/>
      <c r="O101" s="131">
        <f t="shared" si="43"/>
        <v>0</v>
      </c>
      <c r="P101" s="610"/>
      <c r="Q101" s="131">
        <f t="shared" si="44"/>
        <v>0</v>
      </c>
      <c r="R101" s="610"/>
      <c r="S101" s="131">
        <f t="shared" si="45"/>
        <v>0</v>
      </c>
      <c r="T101" s="610"/>
      <c r="U101" s="131">
        <f t="shared" si="46"/>
        <v>0</v>
      </c>
      <c r="V101" s="610"/>
      <c r="W101" s="131">
        <f t="shared" si="47"/>
        <v>0</v>
      </c>
      <c r="X101" s="132">
        <f t="shared" si="49"/>
        <v>0</v>
      </c>
      <c r="Y101" s="96"/>
      <c r="Z101" s="52"/>
    </row>
    <row r="102" spans="1:26" s="92" customFormat="1" ht="15" hidden="1" customHeight="1">
      <c r="A102" s="76"/>
      <c r="B102" s="76"/>
      <c r="C102" s="107"/>
      <c r="D102" s="72" t="str">
        <f t="shared" si="48"/>
        <v>Select Level from List</v>
      </c>
      <c r="E102" s="706" t="str">
        <f t="shared" si="48"/>
        <v>Select E-Class</v>
      </c>
      <c r="F102" s="682"/>
      <c r="G102" s="682"/>
      <c r="H102" s="682"/>
      <c r="I102" s="682"/>
      <c r="J102" s="682"/>
      <c r="K102" s="138"/>
      <c r="L102" s="139">
        <f t="shared" si="42"/>
        <v>0</v>
      </c>
      <c r="M102" s="111"/>
      <c r="N102" s="610"/>
      <c r="O102" s="131">
        <f t="shared" si="43"/>
        <v>0</v>
      </c>
      <c r="P102" s="610"/>
      <c r="Q102" s="131">
        <f t="shared" si="44"/>
        <v>0</v>
      </c>
      <c r="R102" s="610"/>
      <c r="S102" s="131">
        <f t="shared" si="45"/>
        <v>0</v>
      </c>
      <c r="T102" s="610"/>
      <c r="U102" s="131">
        <f t="shared" si="46"/>
        <v>0</v>
      </c>
      <c r="V102" s="610"/>
      <c r="W102" s="131">
        <f t="shared" si="47"/>
        <v>0</v>
      </c>
      <c r="X102" s="132">
        <f t="shared" si="49"/>
        <v>0</v>
      </c>
      <c r="Y102" s="96"/>
      <c r="Z102" s="52"/>
    </row>
    <row r="103" spans="1:26" s="92" customFormat="1" ht="15" hidden="1" customHeight="1">
      <c r="A103" s="76"/>
      <c r="B103" s="76"/>
      <c r="C103" s="107"/>
      <c r="D103" s="72" t="str">
        <f t="shared" si="48"/>
        <v>Select Level from List</v>
      </c>
      <c r="E103" s="706" t="str">
        <f t="shared" si="48"/>
        <v>Select E-Class</v>
      </c>
      <c r="F103" s="682"/>
      <c r="G103" s="682"/>
      <c r="H103" s="682"/>
      <c r="I103" s="682"/>
      <c r="J103" s="682"/>
      <c r="K103" s="138"/>
      <c r="L103" s="139">
        <f t="shared" si="42"/>
        <v>0</v>
      </c>
      <c r="M103" s="111"/>
      <c r="N103" s="610"/>
      <c r="O103" s="131">
        <f t="shared" si="43"/>
        <v>0</v>
      </c>
      <c r="P103" s="610"/>
      <c r="Q103" s="131">
        <f t="shared" si="44"/>
        <v>0</v>
      </c>
      <c r="R103" s="610"/>
      <c r="S103" s="131">
        <f t="shared" si="45"/>
        <v>0</v>
      </c>
      <c r="T103" s="610"/>
      <c r="U103" s="131">
        <f t="shared" si="46"/>
        <v>0</v>
      </c>
      <c r="V103" s="610"/>
      <c r="W103" s="131">
        <f t="shared" si="47"/>
        <v>0</v>
      </c>
      <c r="X103" s="132">
        <f t="shared" si="49"/>
        <v>0</v>
      </c>
      <c r="Y103" s="96"/>
      <c r="Z103" s="52"/>
    </row>
    <row r="104" spans="1:26" s="92" customFormat="1" ht="15" hidden="1" customHeight="1">
      <c r="A104" s="76"/>
      <c r="B104" s="76"/>
      <c r="C104" s="107"/>
      <c r="D104" s="72" t="str">
        <f t="shared" si="48"/>
        <v>Select Level from List</v>
      </c>
      <c r="E104" s="706" t="str">
        <f t="shared" si="48"/>
        <v>Select E-Class</v>
      </c>
      <c r="F104" s="682"/>
      <c r="G104" s="682"/>
      <c r="H104" s="682"/>
      <c r="I104" s="682"/>
      <c r="J104" s="682"/>
      <c r="K104" s="138"/>
      <c r="L104" s="139">
        <f t="shared" si="42"/>
        <v>0</v>
      </c>
      <c r="M104" s="111"/>
      <c r="N104" s="610"/>
      <c r="O104" s="131">
        <f t="shared" si="43"/>
        <v>0</v>
      </c>
      <c r="P104" s="610"/>
      <c r="Q104" s="131">
        <f t="shared" si="44"/>
        <v>0</v>
      </c>
      <c r="R104" s="610"/>
      <c r="S104" s="131">
        <f t="shared" si="45"/>
        <v>0</v>
      </c>
      <c r="T104" s="610"/>
      <c r="U104" s="131">
        <f t="shared" si="46"/>
        <v>0</v>
      </c>
      <c r="V104" s="610"/>
      <c r="W104" s="131">
        <f t="shared" si="47"/>
        <v>0</v>
      </c>
      <c r="X104" s="132">
        <f t="shared" si="49"/>
        <v>0</v>
      </c>
      <c r="Y104" s="96"/>
      <c r="Z104" s="52"/>
    </row>
    <row r="105" spans="1:26" s="92" customFormat="1" ht="15" customHeight="1">
      <c r="A105" s="76"/>
      <c r="B105" s="76"/>
      <c r="C105" s="107"/>
      <c r="D105" s="703" t="s">
        <v>437</v>
      </c>
      <c r="E105" s="747"/>
      <c r="F105" s="747"/>
      <c r="G105" s="747"/>
      <c r="H105" s="747"/>
      <c r="I105" s="747"/>
      <c r="J105" s="747"/>
      <c r="K105" s="747"/>
      <c r="L105" s="56">
        <f>VLOOKUP(D105,'Benefits and F&amp;A-DO NOT DELETE'!A47:B51,2,0)</f>
        <v>0</v>
      </c>
      <c r="M105" s="69">
        <v>1.07</v>
      </c>
      <c r="N105" s="191">
        <v>0</v>
      </c>
      <c r="O105" s="131">
        <f>L105*N105</f>
        <v>0</v>
      </c>
      <c r="P105" s="191">
        <v>0</v>
      </c>
      <c r="Q105" s="131">
        <f>L105*P105*M105</f>
        <v>0</v>
      </c>
      <c r="R105" s="191">
        <v>0</v>
      </c>
      <c r="S105" s="131">
        <f>L105*R105*M105^2</f>
        <v>0</v>
      </c>
      <c r="T105" s="191">
        <v>0</v>
      </c>
      <c r="U105" s="131">
        <f>L105*T105*M105^3</f>
        <v>0</v>
      </c>
      <c r="V105" s="191">
        <v>0</v>
      </c>
      <c r="W105" s="131">
        <f>L105*V105*M105^4</f>
        <v>0</v>
      </c>
      <c r="X105" s="132">
        <f t="shared" si="49"/>
        <v>0</v>
      </c>
      <c r="Y105" s="96"/>
      <c r="Z105" s="52"/>
    </row>
    <row r="106" spans="1:26" s="92" customFormat="1" ht="15" customHeight="1">
      <c r="A106" s="76"/>
      <c r="B106" s="76"/>
      <c r="C106" s="107"/>
      <c r="D106" s="703" t="s">
        <v>437</v>
      </c>
      <c r="E106" s="747"/>
      <c r="F106" s="747"/>
      <c r="G106" s="747"/>
      <c r="H106" s="747"/>
      <c r="I106" s="747"/>
      <c r="J106" s="747"/>
      <c r="K106" s="747"/>
      <c r="L106" s="56">
        <f>VLOOKUP(D106,'Benefits and F&amp;A-DO NOT DELETE'!A47:B51,2,0)</f>
        <v>0</v>
      </c>
      <c r="M106" s="69">
        <v>1.07</v>
      </c>
      <c r="N106" s="191">
        <v>0</v>
      </c>
      <c r="O106" s="131">
        <f>L106*N106</f>
        <v>0</v>
      </c>
      <c r="P106" s="191">
        <v>0</v>
      </c>
      <c r="Q106" s="131">
        <f>L106*P106*M106</f>
        <v>0</v>
      </c>
      <c r="R106" s="191">
        <v>0</v>
      </c>
      <c r="S106" s="131">
        <f>L106*R106*M106^2</f>
        <v>0</v>
      </c>
      <c r="T106" s="191">
        <v>0</v>
      </c>
      <c r="U106" s="131">
        <f>L106*T106*M106^3</f>
        <v>0</v>
      </c>
      <c r="V106" s="191">
        <v>0</v>
      </c>
      <c r="W106" s="131">
        <f>L106*V106*M106^4</f>
        <v>0</v>
      </c>
      <c r="X106" s="132">
        <f t="shared" si="49"/>
        <v>0</v>
      </c>
      <c r="Y106" s="96"/>
      <c r="Z106" s="52"/>
    </row>
    <row r="107" spans="1:26" s="92" customFormat="1" ht="15" customHeight="1">
      <c r="A107" s="76"/>
      <c r="B107" s="76"/>
      <c r="C107" s="107"/>
      <c r="D107" s="703" t="s">
        <v>437</v>
      </c>
      <c r="E107" s="747"/>
      <c r="F107" s="747"/>
      <c r="G107" s="747"/>
      <c r="H107" s="747"/>
      <c r="I107" s="747"/>
      <c r="J107" s="747"/>
      <c r="K107" s="747"/>
      <c r="L107" s="56">
        <f>VLOOKUP(D107,'Benefits and F&amp;A-DO NOT DELETE'!A47:B51,2,0)</f>
        <v>0</v>
      </c>
      <c r="M107" s="69">
        <v>1.07</v>
      </c>
      <c r="N107" s="191">
        <v>0</v>
      </c>
      <c r="O107" s="131">
        <f>L107*N107</f>
        <v>0</v>
      </c>
      <c r="P107" s="191">
        <v>0</v>
      </c>
      <c r="Q107" s="131">
        <f>L107*P107*M107</f>
        <v>0</v>
      </c>
      <c r="R107" s="191">
        <v>0</v>
      </c>
      <c r="S107" s="131">
        <f>L107*R107*M107^2</f>
        <v>0</v>
      </c>
      <c r="T107" s="191">
        <v>0</v>
      </c>
      <c r="U107" s="131">
        <f>L107*T107*M107^3</f>
        <v>0</v>
      </c>
      <c r="V107" s="191">
        <v>0</v>
      </c>
      <c r="W107" s="131">
        <f>L107*V107*M107^4</f>
        <v>0</v>
      </c>
      <c r="X107" s="132">
        <f t="shared" si="49"/>
        <v>0</v>
      </c>
      <c r="Y107" s="96"/>
      <c r="Z107" s="52"/>
    </row>
    <row r="108" spans="1:26" s="92" customFormat="1" ht="15" customHeight="1">
      <c r="A108" s="76"/>
      <c r="B108" s="76"/>
      <c r="C108" s="107"/>
      <c r="D108" s="703" t="s">
        <v>437</v>
      </c>
      <c r="E108" s="747"/>
      <c r="F108" s="747"/>
      <c r="G108" s="747"/>
      <c r="H108" s="747"/>
      <c r="I108" s="747"/>
      <c r="J108" s="747"/>
      <c r="K108" s="747"/>
      <c r="L108" s="56">
        <f>VLOOKUP(D108,'Benefits and F&amp;A-DO NOT DELETE'!A47:B51,2,0)</f>
        <v>0</v>
      </c>
      <c r="M108" s="69">
        <v>1.07</v>
      </c>
      <c r="N108" s="191">
        <v>0</v>
      </c>
      <c r="O108" s="131">
        <f>L108*N108</f>
        <v>0</v>
      </c>
      <c r="P108" s="191">
        <v>0</v>
      </c>
      <c r="Q108" s="131">
        <f>L108*P108*M108</f>
        <v>0</v>
      </c>
      <c r="R108" s="191">
        <v>0</v>
      </c>
      <c r="S108" s="131">
        <f>L108*R108*M108^2</f>
        <v>0</v>
      </c>
      <c r="T108" s="191">
        <v>0</v>
      </c>
      <c r="U108" s="131">
        <f>L108*T108*M108^3</f>
        <v>0</v>
      </c>
      <c r="V108" s="191">
        <v>0</v>
      </c>
      <c r="W108" s="131">
        <f>L108*V108*M108^4</f>
        <v>0</v>
      </c>
      <c r="X108" s="132">
        <f t="shared" si="49"/>
        <v>0</v>
      </c>
      <c r="Y108" s="96"/>
      <c r="Z108" s="52"/>
    </row>
    <row r="109" spans="1:26" s="92" customFormat="1" ht="15" customHeight="1">
      <c r="A109" s="76"/>
      <c r="B109" s="76"/>
      <c r="C109" s="107"/>
      <c r="D109" s="703" t="s">
        <v>437</v>
      </c>
      <c r="E109" s="747"/>
      <c r="F109" s="747"/>
      <c r="G109" s="747"/>
      <c r="H109" s="747"/>
      <c r="I109" s="747"/>
      <c r="J109" s="747"/>
      <c r="K109" s="747"/>
      <c r="L109" s="56">
        <f>VLOOKUP(D109,'Benefits and F&amp;A-DO NOT DELETE'!A47:B51,2,0)</f>
        <v>0</v>
      </c>
      <c r="M109" s="69">
        <v>1.07</v>
      </c>
      <c r="N109" s="191">
        <v>0</v>
      </c>
      <c r="O109" s="131">
        <f>L109*N109</f>
        <v>0</v>
      </c>
      <c r="P109" s="191">
        <v>0</v>
      </c>
      <c r="Q109" s="131">
        <f>L109*P109*M109</f>
        <v>0</v>
      </c>
      <c r="R109" s="191">
        <v>0</v>
      </c>
      <c r="S109" s="131">
        <f>L109*R109*M109^2</f>
        <v>0</v>
      </c>
      <c r="T109" s="191">
        <v>0</v>
      </c>
      <c r="U109" s="131">
        <f>L109*T109*M109^3</f>
        <v>0</v>
      </c>
      <c r="V109" s="191">
        <v>0</v>
      </c>
      <c r="W109" s="131">
        <f>L109*V109*M109^4</f>
        <v>0</v>
      </c>
      <c r="X109" s="132">
        <f t="shared" si="49"/>
        <v>0</v>
      </c>
      <c r="Y109" s="96"/>
      <c r="Z109" s="52"/>
    </row>
    <row r="110" spans="1:26" s="92" customFormat="1" ht="15" customHeight="1">
      <c r="A110" s="76"/>
      <c r="B110" s="76"/>
      <c r="C110" s="107"/>
      <c r="D110" s="717"/>
      <c r="E110" s="717"/>
      <c r="F110" s="717"/>
      <c r="G110" s="717"/>
      <c r="H110" s="717"/>
      <c r="I110" s="717"/>
      <c r="J110" s="700" t="s">
        <v>246</v>
      </c>
      <c r="K110" s="701"/>
      <c r="L110" s="701"/>
      <c r="M110" s="702"/>
      <c r="N110" s="646">
        <f>SUM(O78:O109)</f>
        <v>0</v>
      </c>
      <c r="O110" s="647"/>
      <c r="P110" s="646">
        <f>SUM(Q78:Q109)</f>
        <v>0</v>
      </c>
      <c r="Q110" s="743"/>
      <c r="R110" s="646">
        <f>SUM(S78:S109)</f>
        <v>0</v>
      </c>
      <c r="S110" s="743"/>
      <c r="T110" s="646">
        <f>SUM(U78:U109)</f>
        <v>0</v>
      </c>
      <c r="U110" s="743"/>
      <c r="V110" s="646">
        <f>SUM(W78:W109)</f>
        <v>0</v>
      </c>
      <c r="W110" s="647"/>
      <c r="X110" s="623">
        <f>SUM(N110:W110)</f>
        <v>0</v>
      </c>
      <c r="Y110" s="150"/>
      <c r="Z110" s="52"/>
    </row>
    <row r="111" spans="1:26" s="92" customFormat="1" ht="15" customHeight="1">
      <c r="A111" s="76"/>
      <c r="B111" s="76"/>
      <c r="C111" s="786" t="s">
        <v>250</v>
      </c>
      <c r="D111" s="787"/>
      <c r="E111" s="787"/>
      <c r="F111" s="787"/>
      <c r="G111" s="787"/>
      <c r="H111" s="787"/>
      <c r="I111" s="787"/>
      <c r="J111" s="787"/>
      <c r="K111" s="787"/>
      <c r="L111" s="787"/>
      <c r="M111" s="788"/>
      <c r="N111" s="666">
        <f>SUM(N76, N110)</f>
        <v>0</v>
      </c>
      <c r="O111" s="667"/>
      <c r="P111" s="666">
        <f>SUM(P76, P110)</f>
        <v>0</v>
      </c>
      <c r="Q111" s="753"/>
      <c r="R111" s="666">
        <f>SUM(R76, R110)</f>
        <v>0</v>
      </c>
      <c r="S111" s="753"/>
      <c r="T111" s="666">
        <f>SUM(T76, T110)</f>
        <v>0</v>
      </c>
      <c r="U111" s="753"/>
      <c r="V111" s="666">
        <f>SUM(V76, V110)</f>
        <v>0</v>
      </c>
      <c r="W111" s="667"/>
      <c r="X111" s="622">
        <f>SUM(N111:W111)</f>
        <v>0</v>
      </c>
      <c r="Y111" s="151"/>
      <c r="Z111" s="52"/>
    </row>
    <row r="112" spans="1:26" s="92" customFormat="1" ht="15" customHeight="1">
      <c r="A112" s="76"/>
      <c r="B112" s="76"/>
      <c r="C112" s="692" t="s">
        <v>251</v>
      </c>
      <c r="D112" s="693"/>
      <c r="E112" s="693"/>
      <c r="F112" s="693"/>
      <c r="G112" s="693"/>
      <c r="H112" s="693"/>
      <c r="I112" s="693"/>
      <c r="J112" s="693"/>
      <c r="K112" s="693"/>
      <c r="L112" s="693"/>
      <c r="M112" s="694"/>
      <c r="N112" s="648">
        <f>SUM(N59,N111)</f>
        <v>0</v>
      </c>
      <c r="O112" s="649"/>
      <c r="P112" s="648">
        <f>SUM(P59,P111)</f>
        <v>0</v>
      </c>
      <c r="Q112" s="760"/>
      <c r="R112" s="648">
        <f>SUM(R59,R111)</f>
        <v>0</v>
      </c>
      <c r="S112" s="760"/>
      <c r="T112" s="648">
        <f>SUM(T59,T111)</f>
        <v>0</v>
      </c>
      <c r="U112" s="760"/>
      <c r="V112" s="648">
        <f>SUM(V59,V111)</f>
        <v>0</v>
      </c>
      <c r="W112" s="649"/>
      <c r="X112" s="152">
        <f>SUM(N112:W112)</f>
        <v>0</v>
      </c>
      <c r="Y112" s="96"/>
      <c r="Z112" s="52"/>
    </row>
    <row r="113" spans="1:26" s="160" customFormat="1" ht="15" customHeight="1">
      <c r="A113" s="153">
        <v>2000</v>
      </c>
      <c r="B113" s="153"/>
      <c r="C113" s="154" t="s">
        <v>252</v>
      </c>
      <c r="D113" s="102"/>
      <c r="E113" s="709" t="s">
        <v>182</v>
      </c>
      <c r="F113" s="709"/>
      <c r="G113" s="709"/>
      <c r="H113" s="709"/>
      <c r="I113" s="709"/>
      <c r="J113" s="102"/>
      <c r="K113" s="102"/>
      <c r="L113" s="43"/>
      <c r="M113" s="155"/>
      <c r="N113" s="156"/>
      <c r="O113" s="157"/>
      <c r="P113" s="156"/>
      <c r="Q113" s="157"/>
      <c r="R113" s="156"/>
      <c r="S113" s="157"/>
      <c r="T113" s="156"/>
      <c r="U113" s="157"/>
      <c r="V113" s="156"/>
      <c r="W113" s="157"/>
      <c r="X113" s="158"/>
      <c r="Y113" s="159"/>
      <c r="Z113" s="95"/>
    </row>
    <row r="114" spans="1:26" s="92" customFormat="1" ht="36.950000000000003" customHeight="1">
      <c r="A114" s="76"/>
      <c r="B114" s="76"/>
      <c r="C114" s="123" t="s">
        <v>30</v>
      </c>
      <c r="D114" s="77" t="s">
        <v>143</v>
      </c>
      <c r="E114" s="81" t="str">
        <f>N8</f>
        <v>Year 1</v>
      </c>
      <c r="F114" s="81" t="str">
        <f>P8</f>
        <v>Year 2</v>
      </c>
      <c r="G114" s="81" t="str">
        <f>R8</f>
        <v>Year 3</v>
      </c>
      <c r="H114" s="81" t="str">
        <f>T8</f>
        <v>Year 4</v>
      </c>
      <c r="I114" s="81" t="str">
        <f>V8</f>
        <v>Year 5</v>
      </c>
      <c r="J114" s="79" t="s">
        <v>336</v>
      </c>
      <c r="K114" s="79" t="s">
        <v>337</v>
      </c>
      <c r="L114" s="79" t="s">
        <v>42</v>
      </c>
      <c r="M114" s="84" t="s">
        <v>311</v>
      </c>
      <c r="N114" s="161"/>
      <c r="O114" s="131"/>
      <c r="P114" s="162"/>
      <c r="Q114" s="131"/>
      <c r="R114" s="162"/>
      <c r="S114" s="131"/>
      <c r="T114" s="162"/>
      <c r="U114" s="131"/>
      <c r="V114" s="162"/>
      <c r="W114" s="131"/>
      <c r="X114" s="132"/>
      <c r="Y114" s="96"/>
      <c r="Z114" s="52"/>
    </row>
    <row r="115" spans="1:26" s="92" customFormat="1" ht="15" customHeight="1">
      <c r="A115" s="76"/>
      <c r="B115" s="76"/>
      <c r="C115" s="75" t="s">
        <v>309</v>
      </c>
      <c r="D115" s="674" t="s">
        <v>338</v>
      </c>
      <c r="E115" s="70"/>
      <c r="F115" s="70"/>
      <c r="G115" s="70"/>
      <c r="H115" s="70"/>
      <c r="I115" s="70"/>
      <c r="J115" s="683"/>
      <c r="K115" s="70"/>
      <c r="L115" s="138"/>
      <c r="M115" s="68">
        <f t="shared" ref="M115:M134" si="50">VLOOKUP(C115,TravelIncrease,2,0)</f>
        <v>1.1000000000000001</v>
      </c>
      <c r="N115" s="650">
        <f t="shared" ref="N115:N134" si="51">E115*K115*L115</f>
        <v>0</v>
      </c>
      <c r="O115" s="651"/>
      <c r="P115" s="650">
        <f t="shared" ref="P115:P134" si="52">F115*K115*L115*M115</f>
        <v>0</v>
      </c>
      <c r="Q115" s="656"/>
      <c r="R115" s="650">
        <f t="shared" ref="R115:R134" si="53">G115*K115*L115*(M115^2)</f>
        <v>0</v>
      </c>
      <c r="S115" s="656"/>
      <c r="T115" s="650">
        <f t="shared" ref="T115:T134" si="54">H115*K115*L115*(M115^3)</f>
        <v>0</v>
      </c>
      <c r="U115" s="656"/>
      <c r="V115" s="650">
        <f t="shared" ref="V115:V134" si="55">I115*K115*L115*(M115^4)</f>
        <v>0</v>
      </c>
      <c r="W115" s="651"/>
      <c r="X115" s="132">
        <f>SUM(N115+P115+R115+T115+V115)</f>
        <v>0</v>
      </c>
      <c r="Y115" s="96"/>
      <c r="Z115" s="52"/>
    </row>
    <row r="116" spans="1:26" s="92" customFormat="1" ht="15" customHeight="1">
      <c r="A116" s="76"/>
      <c r="B116" s="76"/>
      <c r="C116" s="75" t="s">
        <v>224</v>
      </c>
      <c r="D116" s="674"/>
      <c r="E116" s="70"/>
      <c r="F116" s="70"/>
      <c r="G116" s="70"/>
      <c r="H116" s="70"/>
      <c r="I116" s="70"/>
      <c r="J116" s="683"/>
      <c r="K116" s="70"/>
      <c r="L116" s="138"/>
      <c r="M116" s="68">
        <f t="shared" si="50"/>
        <v>1</v>
      </c>
      <c r="N116" s="650">
        <f t="shared" si="51"/>
        <v>0</v>
      </c>
      <c r="O116" s="651"/>
      <c r="P116" s="650">
        <f t="shared" si="52"/>
        <v>0</v>
      </c>
      <c r="Q116" s="656"/>
      <c r="R116" s="650">
        <f t="shared" si="53"/>
        <v>0</v>
      </c>
      <c r="S116" s="656"/>
      <c r="T116" s="650">
        <f t="shared" si="54"/>
        <v>0</v>
      </c>
      <c r="U116" s="656"/>
      <c r="V116" s="650">
        <f t="shared" si="55"/>
        <v>0</v>
      </c>
      <c r="W116" s="651"/>
      <c r="X116" s="132">
        <f t="shared" ref="X116:X134" si="56">SUM(N116+P116+R116+T116+V116)</f>
        <v>0</v>
      </c>
      <c r="Y116" s="96"/>
      <c r="Z116" s="52"/>
    </row>
    <row r="117" spans="1:26" s="92" customFormat="1" ht="15" customHeight="1">
      <c r="A117" s="76"/>
      <c r="B117" s="76"/>
      <c r="C117" s="75" t="s">
        <v>15</v>
      </c>
      <c r="D117" s="674"/>
      <c r="E117" s="70"/>
      <c r="F117" s="70"/>
      <c r="G117" s="70"/>
      <c r="H117" s="70"/>
      <c r="I117" s="70"/>
      <c r="J117" s="683"/>
      <c r="K117" s="70"/>
      <c r="L117" s="138"/>
      <c r="M117" s="68">
        <f t="shared" si="50"/>
        <v>1</v>
      </c>
      <c r="N117" s="650">
        <f t="shared" si="51"/>
        <v>0</v>
      </c>
      <c r="O117" s="651"/>
      <c r="P117" s="650">
        <f t="shared" si="52"/>
        <v>0</v>
      </c>
      <c r="Q117" s="656"/>
      <c r="R117" s="650">
        <f t="shared" si="53"/>
        <v>0</v>
      </c>
      <c r="S117" s="656"/>
      <c r="T117" s="650">
        <f t="shared" si="54"/>
        <v>0</v>
      </c>
      <c r="U117" s="656"/>
      <c r="V117" s="650">
        <f t="shared" si="55"/>
        <v>0</v>
      </c>
      <c r="W117" s="651"/>
      <c r="X117" s="132">
        <f t="shared" si="56"/>
        <v>0</v>
      </c>
      <c r="Y117" s="96"/>
      <c r="Z117" s="52"/>
    </row>
    <row r="118" spans="1:26" s="92" customFormat="1" ht="15" customHeight="1">
      <c r="A118" s="76"/>
      <c r="B118" s="76"/>
      <c r="C118" s="75" t="s">
        <v>31</v>
      </c>
      <c r="D118" s="674"/>
      <c r="E118" s="70"/>
      <c r="F118" s="70"/>
      <c r="G118" s="70"/>
      <c r="H118" s="70"/>
      <c r="I118" s="70"/>
      <c r="J118" s="683"/>
      <c r="K118" s="70"/>
      <c r="L118" s="138"/>
      <c r="M118" s="68">
        <f t="shared" si="50"/>
        <v>1.1000000000000001</v>
      </c>
      <c r="N118" s="650">
        <f t="shared" si="51"/>
        <v>0</v>
      </c>
      <c r="O118" s="651"/>
      <c r="P118" s="650">
        <f t="shared" si="52"/>
        <v>0</v>
      </c>
      <c r="Q118" s="656"/>
      <c r="R118" s="650">
        <f t="shared" si="53"/>
        <v>0</v>
      </c>
      <c r="S118" s="656"/>
      <c r="T118" s="650">
        <f t="shared" si="54"/>
        <v>0</v>
      </c>
      <c r="U118" s="656"/>
      <c r="V118" s="650">
        <f t="shared" si="55"/>
        <v>0</v>
      </c>
      <c r="W118" s="651"/>
      <c r="X118" s="132">
        <f t="shared" si="56"/>
        <v>0</v>
      </c>
      <c r="Y118" s="96"/>
      <c r="Z118" s="52"/>
    </row>
    <row r="119" spans="1:26" s="92" customFormat="1" ht="15" customHeight="1">
      <c r="A119" s="76"/>
      <c r="B119" s="76"/>
      <c r="C119" s="75" t="s">
        <v>309</v>
      </c>
      <c r="D119" s="674" t="s">
        <v>338</v>
      </c>
      <c r="E119" s="70"/>
      <c r="F119" s="70"/>
      <c r="G119" s="70"/>
      <c r="H119" s="70"/>
      <c r="I119" s="70"/>
      <c r="J119" s="683"/>
      <c r="K119" s="70"/>
      <c r="L119" s="138"/>
      <c r="M119" s="68">
        <f t="shared" si="50"/>
        <v>1.1000000000000001</v>
      </c>
      <c r="N119" s="650">
        <f t="shared" si="51"/>
        <v>0</v>
      </c>
      <c r="O119" s="651"/>
      <c r="P119" s="650">
        <f t="shared" si="52"/>
        <v>0</v>
      </c>
      <c r="Q119" s="656"/>
      <c r="R119" s="650">
        <f t="shared" si="53"/>
        <v>0</v>
      </c>
      <c r="S119" s="656"/>
      <c r="T119" s="650">
        <f t="shared" si="54"/>
        <v>0</v>
      </c>
      <c r="U119" s="656"/>
      <c r="V119" s="650">
        <f t="shared" si="55"/>
        <v>0</v>
      </c>
      <c r="W119" s="651"/>
      <c r="X119" s="132">
        <f t="shared" si="56"/>
        <v>0</v>
      </c>
      <c r="Y119" s="96"/>
      <c r="Z119" s="52"/>
    </row>
    <row r="120" spans="1:26" s="92" customFormat="1" ht="15" customHeight="1">
      <c r="A120" s="76"/>
      <c r="B120" s="76"/>
      <c r="C120" s="75" t="s">
        <v>224</v>
      </c>
      <c r="D120" s="674"/>
      <c r="E120" s="70"/>
      <c r="F120" s="70"/>
      <c r="G120" s="70"/>
      <c r="H120" s="70"/>
      <c r="I120" s="70"/>
      <c r="J120" s="683"/>
      <c r="K120" s="70"/>
      <c r="L120" s="138"/>
      <c r="M120" s="68">
        <f t="shared" si="50"/>
        <v>1</v>
      </c>
      <c r="N120" s="650">
        <f t="shared" si="51"/>
        <v>0</v>
      </c>
      <c r="O120" s="651"/>
      <c r="P120" s="650">
        <f t="shared" si="52"/>
        <v>0</v>
      </c>
      <c r="Q120" s="656"/>
      <c r="R120" s="650">
        <f t="shared" si="53"/>
        <v>0</v>
      </c>
      <c r="S120" s="656"/>
      <c r="T120" s="650">
        <f t="shared" si="54"/>
        <v>0</v>
      </c>
      <c r="U120" s="656"/>
      <c r="V120" s="650">
        <f t="shared" si="55"/>
        <v>0</v>
      </c>
      <c r="W120" s="651"/>
      <c r="X120" s="132">
        <f t="shared" si="56"/>
        <v>0</v>
      </c>
      <c r="Y120" s="96"/>
      <c r="Z120" s="52"/>
    </row>
    <row r="121" spans="1:26" s="92" customFormat="1" ht="15" customHeight="1">
      <c r="A121" s="76"/>
      <c r="B121" s="76"/>
      <c r="C121" s="75" t="s">
        <v>15</v>
      </c>
      <c r="D121" s="674"/>
      <c r="E121" s="70"/>
      <c r="F121" s="70"/>
      <c r="G121" s="70"/>
      <c r="H121" s="70"/>
      <c r="I121" s="70"/>
      <c r="J121" s="683"/>
      <c r="K121" s="70"/>
      <c r="L121" s="138"/>
      <c r="M121" s="68">
        <f t="shared" si="50"/>
        <v>1</v>
      </c>
      <c r="N121" s="650">
        <f t="shared" si="51"/>
        <v>0</v>
      </c>
      <c r="O121" s="651"/>
      <c r="P121" s="650">
        <f t="shared" si="52"/>
        <v>0</v>
      </c>
      <c r="Q121" s="656"/>
      <c r="R121" s="650">
        <f t="shared" si="53"/>
        <v>0</v>
      </c>
      <c r="S121" s="656"/>
      <c r="T121" s="650">
        <f t="shared" si="54"/>
        <v>0</v>
      </c>
      <c r="U121" s="656"/>
      <c r="V121" s="650">
        <f t="shared" si="55"/>
        <v>0</v>
      </c>
      <c r="W121" s="651"/>
      <c r="X121" s="132">
        <f t="shared" si="56"/>
        <v>0</v>
      </c>
      <c r="Y121" s="96"/>
      <c r="Z121" s="52"/>
    </row>
    <row r="122" spans="1:26" s="92" customFormat="1" ht="15" customHeight="1">
      <c r="A122" s="76"/>
      <c r="B122" s="76"/>
      <c r="C122" s="75" t="s">
        <v>31</v>
      </c>
      <c r="D122" s="674"/>
      <c r="E122" s="70"/>
      <c r="F122" s="70"/>
      <c r="G122" s="70"/>
      <c r="H122" s="70"/>
      <c r="I122" s="70"/>
      <c r="J122" s="683"/>
      <c r="K122" s="70"/>
      <c r="L122" s="138"/>
      <c r="M122" s="68">
        <f t="shared" si="50"/>
        <v>1.1000000000000001</v>
      </c>
      <c r="N122" s="650">
        <f t="shared" si="51"/>
        <v>0</v>
      </c>
      <c r="O122" s="651"/>
      <c r="P122" s="650">
        <f t="shared" si="52"/>
        <v>0</v>
      </c>
      <c r="Q122" s="656"/>
      <c r="R122" s="650">
        <f t="shared" si="53"/>
        <v>0</v>
      </c>
      <c r="S122" s="656"/>
      <c r="T122" s="650">
        <f t="shared" si="54"/>
        <v>0</v>
      </c>
      <c r="U122" s="656"/>
      <c r="V122" s="650">
        <f t="shared" si="55"/>
        <v>0</v>
      </c>
      <c r="W122" s="651"/>
      <c r="X122" s="132">
        <f t="shared" si="56"/>
        <v>0</v>
      </c>
      <c r="Y122" s="96"/>
      <c r="Z122" s="52"/>
    </row>
    <row r="123" spans="1:26" s="92" customFormat="1" ht="15" hidden="1" customHeight="1">
      <c r="A123" s="76"/>
      <c r="B123" s="76"/>
      <c r="C123" s="75" t="s">
        <v>309</v>
      </c>
      <c r="D123" s="674" t="s">
        <v>338</v>
      </c>
      <c r="E123" s="70"/>
      <c r="F123" s="70"/>
      <c r="G123" s="70"/>
      <c r="H123" s="70"/>
      <c r="I123" s="70"/>
      <c r="J123" s="683"/>
      <c r="K123" s="70"/>
      <c r="L123" s="138"/>
      <c r="M123" s="68">
        <f t="shared" si="50"/>
        <v>1.1000000000000001</v>
      </c>
      <c r="N123" s="650">
        <f t="shared" si="51"/>
        <v>0</v>
      </c>
      <c r="O123" s="651"/>
      <c r="P123" s="650">
        <f t="shared" si="52"/>
        <v>0</v>
      </c>
      <c r="Q123" s="656"/>
      <c r="R123" s="650">
        <f t="shared" si="53"/>
        <v>0</v>
      </c>
      <c r="S123" s="656"/>
      <c r="T123" s="650">
        <f t="shared" si="54"/>
        <v>0</v>
      </c>
      <c r="U123" s="656"/>
      <c r="V123" s="650">
        <f t="shared" si="55"/>
        <v>0</v>
      </c>
      <c r="W123" s="651"/>
      <c r="X123" s="132">
        <f t="shared" si="56"/>
        <v>0</v>
      </c>
      <c r="Y123" s="96"/>
      <c r="Z123" s="52"/>
    </row>
    <row r="124" spans="1:26" s="92" customFormat="1" ht="15" hidden="1" customHeight="1">
      <c r="A124" s="76"/>
      <c r="B124" s="76"/>
      <c r="C124" s="75" t="s">
        <v>224</v>
      </c>
      <c r="D124" s="674"/>
      <c r="E124" s="70"/>
      <c r="F124" s="70"/>
      <c r="G124" s="70"/>
      <c r="H124" s="70"/>
      <c r="I124" s="70"/>
      <c r="J124" s="683"/>
      <c r="K124" s="70"/>
      <c r="L124" s="138"/>
      <c r="M124" s="68">
        <f t="shared" si="50"/>
        <v>1</v>
      </c>
      <c r="N124" s="650">
        <f t="shared" si="51"/>
        <v>0</v>
      </c>
      <c r="O124" s="651"/>
      <c r="P124" s="650">
        <f t="shared" si="52"/>
        <v>0</v>
      </c>
      <c r="Q124" s="656"/>
      <c r="R124" s="650">
        <f t="shared" si="53"/>
        <v>0</v>
      </c>
      <c r="S124" s="656"/>
      <c r="T124" s="650">
        <f t="shared" si="54"/>
        <v>0</v>
      </c>
      <c r="U124" s="656"/>
      <c r="V124" s="650">
        <f t="shared" si="55"/>
        <v>0</v>
      </c>
      <c r="W124" s="651"/>
      <c r="X124" s="132">
        <f t="shared" si="56"/>
        <v>0</v>
      </c>
      <c r="Y124" s="96"/>
      <c r="Z124" s="52"/>
    </row>
    <row r="125" spans="1:26" s="92" customFormat="1" ht="15" hidden="1" customHeight="1">
      <c r="A125" s="76"/>
      <c r="B125" s="76"/>
      <c r="C125" s="75" t="s">
        <v>15</v>
      </c>
      <c r="D125" s="674"/>
      <c r="E125" s="70"/>
      <c r="F125" s="70"/>
      <c r="G125" s="70"/>
      <c r="H125" s="70"/>
      <c r="I125" s="70"/>
      <c r="J125" s="683"/>
      <c r="K125" s="70"/>
      <c r="L125" s="138"/>
      <c r="M125" s="68">
        <f t="shared" si="50"/>
        <v>1</v>
      </c>
      <c r="N125" s="650">
        <f t="shared" si="51"/>
        <v>0</v>
      </c>
      <c r="O125" s="651"/>
      <c r="P125" s="650">
        <f t="shared" si="52"/>
        <v>0</v>
      </c>
      <c r="Q125" s="656"/>
      <c r="R125" s="650">
        <f t="shared" si="53"/>
        <v>0</v>
      </c>
      <c r="S125" s="656"/>
      <c r="T125" s="650">
        <f t="shared" si="54"/>
        <v>0</v>
      </c>
      <c r="U125" s="656"/>
      <c r="V125" s="650">
        <f t="shared" si="55"/>
        <v>0</v>
      </c>
      <c r="W125" s="651"/>
      <c r="X125" s="132">
        <f t="shared" si="56"/>
        <v>0</v>
      </c>
      <c r="Y125" s="96"/>
      <c r="Z125" s="52"/>
    </row>
    <row r="126" spans="1:26" s="92" customFormat="1" ht="15" hidden="1" customHeight="1">
      <c r="A126" s="76"/>
      <c r="B126" s="76"/>
      <c r="C126" s="75" t="s">
        <v>31</v>
      </c>
      <c r="D126" s="674"/>
      <c r="E126" s="70"/>
      <c r="F126" s="70"/>
      <c r="G126" s="70"/>
      <c r="H126" s="70"/>
      <c r="I126" s="70"/>
      <c r="J126" s="683"/>
      <c r="K126" s="70"/>
      <c r="L126" s="138"/>
      <c r="M126" s="68">
        <f t="shared" si="50"/>
        <v>1.1000000000000001</v>
      </c>
      <c r="N126" s="650">
        <f t="shared" si="51"/>
        <v>0</v>
      </c>
      <c r="O126" s="651"/>
      <c r="P126" s="650">
        <f t="shared" si="52"/>
        <v>0</v>
      </c>
      <c r="Q126" s="656"/>
      <c r="R126" s="650">
        <f t="shared" si="53"/>
        <v>0</v>
      </c>
      <c r="S126" s="656"/>
      <c r="T126" s="650">
        <f t="shared" si="54"/>
        <v>0</v>
      </c>
      <c r="U126" s="656"/>
      <c r="V126" s="650">
        <f t="shared" si="55"/>
        <v>0</v>
      </c>
      <c r="W126" s="651"/>
      <c r="X126" s="132">
        <f t="shared" si="56"/>
        <v>0</v>
      </c>
      <c r="Y126" s="96"/>
      <c r="Z126" s="52"/>
    </row>
    <row r="127" spans="1:26" s="92" customFormat="1" ht="15" hidden="1" customHeight="1">
      <c r="A127" s="76"/>
      <c r="B127" s="76"/>
      <c r="C127" s="75" t="s">
        <v>309</v>
      </c>
      <c r="D127" s="674" t="s">
        <v>338</v>
      </c>
      <c r="E127" s="70"/>
      <c r="F127" s="70"/>
      <c r="G127" s="70"/>
      <c r="H127" s="70"/>
      <c r="I127" s="70"/>
      <c r="J127" s="683"/>
      <c r="K127" s="70"/>
      <c r="L127" s="138"/>
      <c r="M127" s="68">
        <f t="shared" si="50"/>
        <v>1.1000000000000001</v>
      </c>
      <c r="N127" s="650">
        <f t="shared" si="51"/>
        <v>0</v>
      </c>
      <c r="O127" s="651"/>
      <c r="P127" s="650">
        <f t="shared" si="52"/>
        <v>0</v>
      </c>
      <c r="Q127" s="656"/>
      <c r="R127" s="650">
        <f t="shared" si="53"/>
        <v>0</v>
      </c>
      <c r="S127" s="656"/>
      <c r="T127" s="650">
        <f t="shared" si="54"/>
        <v>0</v>
      </c>
      <c r="U127" s="656"/>
      <c r="V127" s="650">
        <f t="shared" si="55"/>
        <v>0</v>
      </c>
      <c r="W127" s="651"/>
      <c r="X127" s="132">
        <f t="shared" si="56"/>
        <v>0</v>
      </c>
      <c r="Y127" s="96"/>
      <c r="Z127" s="52"/>
    </row>
    <row r="128" spans="1:26" s="92" customFormat="1" ht="15" hidden="1" customHeight="1">
      <c r="A128" s="76"/>
      <c r="B128" s="76"/>
      <c r="C128" s="75" t="s">
        <v>224</v>
      </c>
      <c r="D128" s="674"/>
      <c r="E128" s="70"/>
      <c r="F128" s="70"/>
      <c r="G128" s="70"/>
      <c r="H128" s="70"/>
      <c r="I128" s="70"/>
      <c r="J128" s="683"/>
      <c r="K128" s="70"/>
      <c r="L128" s="138"/>
      <c r="M128" s="68">
        <f t="shared" si="50"/>
        <v>1</v>
      </c>
      <c r="N128" s="650">
        <f t="shared" si="51"/>
        <v>0</v>
      </c>
      <c r="O128" s="651"/>
      <c r="P128" s="650">
        <f t="shared" si="52"/>
        <v>0</v>
      </c>
      <c r="Q128" s="656"/>
      <c r="R128" s="650">
        <f t="shared" si="53"/>
        <v>0</v>
      </c>
      <c r="S128" s="656"/>
      <c r="T128" s="650">
        <f t="shared" si="54"/>
        <v>0</v>
      </c>
      <c r="U128" s="656"/>
      <c r="V128" s="650">
        <f t="shared" si="55"/>
        <v>0</v>
      </c>
      <c r="W128" s="651"/>
      <c r="X128" s="132">
        <f t="shared" si="56"/>
        <v>0</v>
      </c>
      <c r="Y128" s="96"/>
      <c r="Z128" s="52"/>
    </row>
    <row r="129" spans="1:26" s="92" customFormat="1" ht="15" hidden="1" customHeight="1">
      <c r="A129" s="76"/>
      <c r="B129" s="76"/>
      <c r="C129" s="75" t="s">
        <v>15</v>
      </c>
      <c r="D129" s="674"/>
      <c r="E129" s="70"/>
      <c r="F129" s="70"/>
      <c r="G129" s="70"/>
      <c r="H129" s="70"/>
      <c r="I129" s="70"/>
      <c r="J129" s="683"/>
      <c r="K129" s="70"/>
      <c r="L129" s="138"/>
      <c r="M129" s="68">
        <f t="shared" si="50"/>
        <v>1</v>
      </c>
      <c r="N129" s="650">
        <f t="shared" si="51"/>
        <v>0</v>
      </c>
      <c r="O129" s="651"/>
      <c r="P129" s="650">
        <f t="shared" si="52"/>
        <v>0</v>
      </c>
      <c r="Q129" s="656"/>
      <c r="R129" s="650">
        <f t="shared" si="53"/>
        <v>0</v>
      </c>
      <c r="S129" s="656"/>
      <c r="T129" s="650">
        <f t="shared" si="54"/>
        <v>0</v>
      </c>
      <c r="U129" s="656"/>
      <c r="V129" s="650">
        <f t="shared" si="55"/>
        <v>0</v>
      </c>
      <c r="W129" s="651"/>
      <c r="X129" s="132">
        <f t="shared" si="56"/>
        <v>0</v>
      </c>
      <c r="Y129" s="96"/>
      <c r="Z129" s="52"/>
    </row>
    <row r="130" spans="1:26" s="92" customFormat="1" ht="15" hidden="1" customHeight="1">
      <c r="A130" s="76"/>
      <c r="B130" s="76"/>
      <c r="C130" s="75" t="s">
        <v>31</v>
      </c>
      <c r="D130" s="674"/>
      <c r="E130" s="70"/>
      <c r="F130" s="70"/>
      <c r="G130" s="70"/>
      <c r="H130" s="70"/>
      <c r="I130" s="70"/>
      <c r="J130" s="683"/>
      <c r="K130" s="70"/>
      <c r="L130" s="138"/>
      <c r="M130" s="68">
        <f t="shared" si="50"/>
        <v>1.1000000000000001</v>
      </c>
      <c r="N130" s="650">
        <f t="shared" si="51"/>
        <v>0</v>
      </c>
      <c r="O130" s="651"/>
      <c r="P130" s="650">
        <f t="shared" si="52"/>
        <v>0</v>
      </c>
      <c r="Q130" s="656"/>
      <c r="R130" s="650">
        <f t="shared" si="53"/>
        <v>0</v>
      </c>
      <c r="S130" s="656"/>
      <c r="T130" s="650">
        <f t="shared" si="54"/>
        <v>0</v>
      </c>
      <c r="U130" s="656"/>
      <c r="V130" s="650">
        <f t="shared" si="55"/>
        <v>0</v>
      </c>
      <c r="W130" s="651"/>
      <c r="X130" s="132">
        <f t="shared" si="56"/>
        <v>0</v>
      </c>
      <c r="Y130" s="96"/>
      <c r="Z130" s="52"/>
    </row>
    <row r="131" spans="1:26" s="92" customFormat="1" ht="15" hidden="1" customHeight="1">
      <c r="A131" s="76"/>
      <c r="B131" s="76"/>
      <c r="C131" s="75" t="s">
        <v>309</v>
      </c>
      <c r="D131" s="674" t="s">
        <v>338</v>
      </c>
      <c r="E131" s="70"/>
      <c r="F131" s="70"/>
      <c r="G131" s="70"/>
      <c r="H131" s="70"/>
      <c r="I131" s="70"/>
      <c r="J131" s="683"/>
      <c r="K131" s="70"/>
      <c r="L131" s="138"/>
      <c r="M131" s="68">
        <f t="shared" si="50"/>
        <v>1.1000000000000001</v>
      </c>
      <c r="N131" s="650">
        <f t="shared" si="51"/>
        <v>0</v>
      </c>
      <c r="O131" s="651"/>
      <c r="P131" s="650">
        <f t="shared" si="52"/>
        <v>0</v>
      </c>
      <c r="Q131" s="656"/>
      <c r="R131" s="650">
        <f t="shared" si="53"/>
        <v>0</v>
      </c>
      <c r="S131" s="656"/>
      <c r="T131" s="650">
        <f t="shared" si="54"/>
        <v>0</v>
      </c>
      <c r="U131" s="656"/>
      <c r="V131" s="650">
        <f t="shared" si="55"/>
        <v>0</v>
      </c>
      <c r="W131" s="651"/>
      <c r="X131" s="132">
        <f t="shared" si="56"/>
        <v>0</v>
      </c>
      <c r="Y131" s="96"/>
      <c r="Z131" s="52"/>
    </row>
    <row r="132" spans="1:26" s="92" customFormat="1" ht="15" hidden="1" customHeight="1">
      <c r="A132" s="76"/>
      <c r="B132" s="76"/>
      <c r="C132" s="75" t="s">
        <v>224</v>
      </c>
      <c r="D132" s="674"/>
      <c r="E132" s="70"/>
      <c r="F132" s="70"/>
      <c r="G132" s="70"/>
      <c r="H132" s="70"/>
      <c r="I132" s="70"/>
      <c r="J132" s="683"/>
      <c r="K132" s="70"/>
      <c r="L132" s="138"/>
      <c r="M132" s="68">
        <f t="shared" si="50"/>
        <v>1</v>
      </c>
      <c r="N132" s="650">
        <f t="shared" si="51"/>
        <v>0</v>
      </c>
      <c r="O132" s="651"/>
      <c r="P132" s="650">
        <f t="shared" si="52"/>
        <v>0</v>
      </c>
      <c r="Q132" s="656"/>
      <c r="R132" s="650">
        <f t="shared" si="53"/>
        <v>0</v>
      </c>
      <c r="S132" s="656"/>
      <c r="T132" s="650">
        <f t="shared" si="54"/>
        <v>0</v>
      </c>
      <c r="U132" s="656"/>
      <c r="V132" s="650">
        <f t="shared" si="55"/>
        <v>0</v>
      </c>
      <c r="W132" s="651"/>
      <c r="X132" s="132">
        <f t="shared" si="56"/>
        <v>0</v>
      </c>
      <c r="Y132" s="96"/>
      <c r="Z132" s="52"/>
    </row>
    <row r="133" spans="1:26" s="92" customFormat="1" ht="15" hidden="1" customHeight="1">
      <c r="A133" s="76"/>
      <c r="B133" s="76"/>
      <c r="C133" s="75" t="s">
        <v>15</v>
      </c>
      <c r="D133" s="674"/>
      <c r="E133" s="70"/>
      <c r="F133" s="70"/>
      <c r="G133" s="70"/>
      <c r="H133" s="70"/>
      <c r="I133" s="70"/>
      <c r="J133" s="683"/>
      <c r="K133" s="70"/>
      <c r="L133" s="138"/>
      <c r="M133" s="68">
        <f t="shared" si="50"/>
        <v>1</v>
      </c>
      <c r="N133" s="650">
        <f t="shared" si="51"/>
        <v>0</v>
      </c>
      <c r="O133" s="651"/>
      <c r="P133" s="650">
        <f t="shared" si="52"/>
        <v>0</v>
      </c>
      <c r="Q133" s="656"/>
      <c r="R133" s="650">
        <f t="shared" si="53"/>
        <v>0</v>
      </c>
      <c r="S133" s="656"/>
      <c r="T133" s="650">
        <f t="shared" si="54"/>
        <v>0</v>
      </c>
      <c r="U133" s="656"/>
      <c r="V133" s="650">
        <f t="shared" si="55"/>
        <v>0</v>
      </c>
      <c r="W133" s="651"/>
      <c r="X133" s="132">
        <f t="shared" si="56"/>
        <v>0</v>
      </c>
      <c r="Y133" s="96"/>
      <c r="Z133" s="52"/>
    </row>
    <row r="134" spans="1:26" s="92" customFormat="1" ht="15" hidden="1" customHeight="1">
      <c r="A134" s="76"/>
      <c r="B134" s="76"/>
      <c r="C134" s="75" t="s">
        <v>31</v>
      </c>
      <c r="D134" s="674"/>
      <c r="E134" s="70"/>
      <c r="F134" s="70"/>
      <c r="G134" s="70"/>
      <c r="H134" s="70"/>
      <c r="I134" s="70"/>
      <c r="J134" s="683"/>
      <c r="K134" s="70"/>
      <c r="L134" s="138"/>
      <c r="M134" s="68">
        <f t="shared" si="50"/>
        <v>1.1000000000000001</v>
      </c>
      <c r="N134" s="650">
        <f t="shared" si="51"/>
        <v>0</v>
      </c>
      <c r="O134" s="651"/>
      <c r="P134" s="650">
        <f t="shared" si="52"/>
        <v>0</v>
      </c>
      <c r="Q134" s="656"/>
      <c r="R134" s="650">
        <f t="shared" si="53"/>
        <v>0</v>
      </c>
      <c r="S134" s="656"/>
      <c r="T134" s="650">
        <f t="shared" si="54"/>
        <v>0</v>
      </c>
      <c r="U134" s="656"/>
      <c r="V134" s="650">
        <f t="shared" si="55"/>
        <v>0</v>
      </c>
      <c r="W134" s="651"/>
      <c r="X134" s="132">
        <f t="shared" si="56"/>
        <v>0</v>
      </c>
      <c r="Y134" s="96"/>
      <c r="Z134" s="52"/>
    </row>
    <row r="135" spans="1:26" s="92" customFormat="1" ht="15" customHeight="1">
      <c r="A135" s="76"/>
      <c r="B135" s="76"/>
      <c r="C135" s="136"/>
      <c r="D135" s="49"/>
      <c r="E135" s="77"/>
      <c r="F135" s="77"/>
      <c r="G135" s="77"/>
      <c r="H135" s="77"/>
      <c r="I135" s="77"/>
      <c r="J135" s="700" t="s">
        <v>145</v>
      </c>
      <c r="K135" s="730"/>
      <c r="L135" s="730"/>
      <c r="M135" s="731"/>
      <c r="N135" s="646">
        <f>SUM(N115:N134)</f>
        <v>0</v>
      </c>
      <c r="O135" s="647"/>
      <c r="P135" s="646">
        <f>SUM(P115:P134)</f>
        <v>0</v>
      </c>
      <c r="Q135" s="675"/>
      <c r="R135" s="646">
        <f>SUM(R115:R134)</f>
        <v>0</v>
      </c>
      <c r="S135" s="675"/>
      <c r="T135" s="646">
        <f>SUM(T115:T134)</f>
        <v>0</v>
      </c>
      <c r="U135" s="675"/>
      <c r="V135" s="646">
        <f>SUM(V115:V134)</f>
        <v>0</v>
      </c>
      <c r="W135" s="647"/>
      <c r="X135" s="621">
        <f>SUM(N135:W135)</f>
        <v>0</v>
      </c>
      <c r="Y135" s="96"/>
      <c r="Z135" s="52"/>
    </row>
    <row r="136" spans="1:26" s="92" customFormat="1" ht="14.25" hidden="1" customHeight="1">
      <c r="A136" s="76"/>
      <c r="B136" s="76"/>
      <c r="C136" s="136"/>
      <c r="D136" s="49"/>
      <c r="E136" s="810" t="s">
        <v>182</v>
      </c>
      <c r="F136" s="810"/>
      <c r="G136" s="810"/>
      <c r="H136" s="810"/>
      <c r="I136" s="810"/>
      <c r="J136" s="49"/>
      <c r="K136" s="49"/>
      <c r="L136" s="43"/>
      <c r="M136" s="163"/>
      <c r="N136" s="164"/>
      <c r="O136" s="165"/>
      <c r="P136" s="164"/>
      <c r="Q136" s="165"/>
      <c r="R136" s="164"/>
      <c r="S136" s="165"/>
      <c r="T136" s="164"/>
      <c r="U136" s="165"/>
      <c r="V136" s="164"/>
      <c r="W136" s="165"/>
      <c r="X136" s="166"/>
      <c r="Y136" s="96"/>
      <c r="Z136" s="52"/>
    </row>
    <row r="137" spans="1:26" s="92" customFormat="1" ht="39" hidden="1" customHeight="1">
      <c r="A137" s="76"/>
      <c r="B137" s="76"/>
      <c r="C137" s="123" t="s">
        <v>43</v>
      </c>
      <c r="D137" s="77" t="s">
        <v>143</v>
      </c>
      <c r="E137" s="81" t="str">
        <f>N8</f>
        <v>Year 1</v>
      </c>
      <c r="F137" s="81" t="str">
        <f>P8</f>
        <v>Year 2</v>
      </c>
      <c r="G137" s="81" t="str">
        <f>R8</f>
        <v>Year 3</v>
      </c>
      <c r="H137" s="81" t="str">
        <f>T8</f>
        <v>Year 4</v>
      </c>
      <c r="I137" s="81" t="str">
        <f>V8</f>
        <v>Year 5</v>
      </c>
      <c r="J137" s="79" t="s">
        <v>336</v>
      </c>
      <c r="K137" s="79" t="s">
        <v>337</v>
      </c>
      <c r="L137" s="79" t="s">
        <v>42</v>
      </c>
      <c r="M137" s="84" t="s">
        <v>311</v>
      </c>
      <c r="N137" s="161"/>
      <c r="O137" s="131"/>
      <c r="P137" s="161"/>
      <c r="Q137" s="131"/>
      <c r="R137" s="161"/>
      <c r="S137" s="131"/>
      <c r="T137" s="161"/>
      <c r="U137" s="131"/>
      <c r="V137" s="161"/>
      <c r="W137" s="131"/>
      <c r="X137" s="132"/>
      <c r="Y137" s="96"/>
      <c r="Z137" s="52"/>
    </row>
    <row r="138" spans="1:26" ht="15" hidden="1" customHeight="1">
      <c r="A138" s="50"/>
      <c r="B138" s="50"/>
      <c r="C138" s="75" t="s">
        <v>309</v>
      </c>
      <c r="D138" s="811" t="s">
        <v>338</v>
      </c>
      <c r="E138" s="70"/>
      <c r="F138" s="70"/>
      <c r="G138" s="70"/>
      <c r="H138" s="70"/>
      <c r="I138" s="70"/>
      <c r="J138" s="683"/>
      <c r="K138" s="70"/>
      <c r="L138" s="138"/>
      <c r="M138" s="68">
        <f t="shared" ref="M138:M149" si="57">VLOOKUP(C138,TravelIncrease,2,0)</f>
        <v>1.1000000000000001</v>
      </c>
      <c r="N138" s="650">
        <f t="shared" ref="N138:N149" si="58">E138*K138*L138</f>
        <v>0</v>
      </c>
      <c r="O138" s="651"/>
      <c r="P138" s="650">
        <f t="shared" ref="P138:P149" si="59">F138*K138*L138*M138</f>
        <v>0</v>
      </c>
      <c r="Q138" s="656"/>
      <c r="R138" s="650">
        <f t="shared" ref="R138:R149" si="60">G138*K138*L138*(M138^2)</f>
        <v>0</v>
      </c>
      <c r="S138" s="656"/>
      <c r="T138" s="650">
        <f t="shared" ref="T138:T149" si="61">H138*K138*L138*(M138^3)</f>
        <v>0</v>
      </c>
      <c r="U138" s="656"/>
      <c r="V138" s="650">
        <f t="shared" ref="V138:V149" si="62">I138*K138*L138*(M138^4)</f>
        <v>0</v>
      </c>
      <c r="W138" s="651"/>
      <c r="X138" s="132">
        <f>SUM(N138+P138+R138+T138+V138)</f>
        <v>0</v>
      </c>
      <c r="Y138" s="120"/>
      <c r="Z138" s="39"/>
    </row>
    <row r="139" spans="1:26" ht="15" hidden="1" customHeight="1">
      <c r="A139" s="50"/>
      <c r="B139" s="50"/>
      <c r="C139" s="75" t="s">
        <v>224</v>
      </c>
      <c r="D139" s="811"/>
      <c r="E139" s="70"/>
      <c r="F139" s="70"/>
      <c r="G139" s="70"/>
      <c r="H139" s="70"/>
      <c r="I139" s="70"/>
      <c r="J139" s="683"/>
      <c r="K139" s="70"/>
      <c r="L139" s="138"/>
      <c r="M139" s="68">
        <f t="shared" si="57"/>
        <v>1</v>
      </c>
      <c r="N139" s="650">
        <f t="shared" si="58"/>
        <v>0</v>
      </c>
      <c r="O139" s="651"/>
      <c r="P139" s="650">
        <f t="shared" si="59"/>
        <v>0</v>
      </c>
      <c r="Q139" s="656"/>
      <c r="R139" s="650">
        <f t="shared" si="60"/>
        <v>0</v>
      </c>
      <c r="S139" s="656"/>
      <c r="T139" s="650">
        <f t="shared" si="61"/>
        <v>0</v>
      </c>
      <c r="U139" s="656"/>
      <c r="V139" s="650">
        <f t="shared" si="62"/>
        <v>0</v>
      </c>
      <c r="W139" s="651"/>
      <c r="X139" s="132">
        <f t="shared" ref="X139:X149" si="63">SUM(N139+P139+R139+T139+V139)</f>
        <v>0</v>
      </c>
      <c r="Y139" s="120"/>
      <c r="Z139" s="39"/>
    </row>
    <row r="140" spans="1:26" ht="15" hidden="1" customHeight="1">
      <c r="A140" s="50"/>
      <c r="B140" s="50"/>
      <c r="C140" s="75" t="s">
        <v>15</v>
      </c>
      <c r="D140" s="811"/>
      <c r="E140" s="70"/>
      <c r="F140" s="70"/>
      <c r="G140" s="70"/>
      <c r="H140" s="70"/>
      <c r="I140" s="70"/>
      <c r="J140" s="683"/>
      <c r="K140" s="70"/>
      <c r="L140" s="138"/>
      <c r="M140" s="68">
        <f t="shared" si="57"/>
        <v>1</v>
      </c>
      <c r="N140" s="650">
        <f t="shared" si="58"/>
        <v>0</v>
      </c>
      <c r="O140" s="651"/>
      <c r="P140" s="650">
        <f t="shared" si="59"/>
        <v>0</v>
      </c>
      <c r="Q140" s="656"/>
      <c r="R140" s="650">
        <f t="shared" si="60"/>
        <v>0</v>
      </c>
      <c r="S140" s="656"/>
      <c r="T140" s="650">
        <f t="shared" si="61"/>
        <v>0</v>
      </c>
      <c r="U140" s="656"/>
      <c r="V140" s="650">
        <f t="shared" si="62"/>
        <v>0</v>
      </c>
      <c r="W140" s="651"/>
      <c r="X140" s="132">
        <f t="shared" si="63"/>
        <v>0</v>
      </c>
      <c r="Y140" s="120"/>
      <c r="Z140" s="39"/>
    </row>
    <row r="141" spans="1:26" ht="15" hidden="1" customHeight="1">
      <c r="A141" s="50"/>
      <c r="B141" s="50"/>
      <c r="C141" s="75" t="s">
        <v>31</v>
      </c>
      <c r="D141" s="811"/>
      <c r="E141" s="70"/>
      <c r="F141" s="70"/>
      <c r="G141" s="70"/>
      <c r="H141" s="70"/>
      <c r="I141" s="70"/>
      <c r="J141" s="683"/>
      <c r="K141" s="70"/>
      <c r="L141" s="138"/>
      <c r="M141" s="68">
        <f t="shared" si="57"/>
        <v>1.1000000000000001</v>
      </c>
      <c r="N141" s="650">
        <f t="shared" si="58"/>
        <v>0</v>
      </c>
      <c r="O141" s="651"/>
      <c r="P141" s="650">
        <f t="shared" si="59"/>
        <v>0</v>
      </c>
      <c r="Q141" s="656"/>
      <c r="R141" s="650">
        <f t="shared" si="60"/>
        <v>0</v>
      </c>
      <c r="S141" s="656"/>
      <c r="T141" s="650">
        <f t="shared" si="61"/>
        <v>0</v>
      </c>
      <c r="U141" s="656"/>
      <c r="V141" s="650">
        <f t="shared" si="62"/>
        <v>0</v>
      </c>
      <c r="W141" s="651"/>
      <c r="X141" s="132">
        <f t="shared" si="63"/>
        <v>0</v>
      </c>
      <c r="Y141" s="120"/>
      <c r="Z141" s="39"/>
    </row>
    <row r="142" spans="1:26" ht="15" hidden="1" customHeight="1">
      <c r="A142" s="50"/>
      <c r="B142" s="50"/>
      <c r="C142" s="75" t="s">
        <v>309</v>
      </c>
      <c r="D142" s="811" t="s">
        <v>338</v>
      </c>
      <c r="E142" s="70"/>
      <c r="F142" s="70"/>
      <c r="G142" s="70"/>
      <c r="H142" s="70"/>
      <c r="I142" s="70"/>
      <c r="J142" s="683"/>
      <c r="K142" s="70"/>
      <c r="L142" s="138"/>
      <c r="M142" s="68">
        <f t="shared" si="57"/>
        <v>1.1000000000000001</v>
      </c>
      <c r="N142" s="650">
        <f t="shared" si="58"/>
        <v>0</v>
      </c>
      <c r="O142" s="651"/>
      <c r="P142" s="650">
        <f t="shared" si="59"/>
        <v>0</v>
      </c>
      <c r="Q142" s="656"/>
      <c r="R142" s="650">
        <f t="shared" si="60"/>
        <v>0</v>
      </c>
      <c r="S142" s="656"/>
      <c r="T142" s="650">
        <f t="shared" si="61"/>
        <v>0</v>
      </c>
      <c r="U142" s="656"/>
      <c r="V142" s="650">
        <f t="shared" si="62"/>
        <v>0</v>
      </c>
      <c r="W142" s="651"/>
      <c r="X142" s="132">
        <f t="shared" si="63"/>
        <v>0</v>
      </c>
      <c r="Y142" s="120"/>
      <c r="Z142" s="39"/>
    </row>
    <row r="143" spans="1:26" ht="15" hidden="1" customHeight="1">
      <c r="A143" s="50"/>
      <c r="B143" s="50"/>
      <c r="C143" s="75" t="s">
        <v>224</v>
      </c>
      <c r="D143" s="811"/>
      <c r="E143" s="70"/>
      <c r="F143" s="70"/>
      <c r="G143" s="70"/>
      <c r="H143" s="70"/>
      <c r="I143" s="70"/>
      <c r="J143" s="683"/>
      <c r="K143" s="70"/>
      <c r="L143" s="138"/>
      <c r="M143" s="68">
        <f t="shared" si="57"/>
        <v>1</v>
      </c>
      <c r="N143" s="650">
        <f t="shared" si="58"/>
        <v>0</v>
      </c>
      <c r="O143" s="651"/>
      <c r="P143" s="650">
        <f t="shared" si="59"/>
        <v>0</v>
      </c>
      <c r="Q143" s="656"/>
      <c r="R143" s="650">
        <f t="shared" si="60"/>
        <v>0</v>
      </c>
      <c r="S143" s="656"/>
      <c r="T143" s="650">
        <f t="shared" si="61"/>
        <v>0</v>
      </c>
      <c r="U143" s="656"/>
      <c r="V143" s="650">
        <f t="shared" si="62"/>
        <v>0</v>
      </c>
      <c r="W143" s="651"/>
      <c r="X143" s="132">
        <f t="shared" si="63"/>
        <v>0</v>
      </c>
      <c r="Y143" s="120"/>
      <c r="Z143" s="39"/>
    </row>
    <row r="144" spans="1:26" ht="15" hidden="1" customHeight="1">
      <c r="A144" s="50"/>
      <c r="B144" s="50"/>
      <c r="C144" s="75" t="s">
        <v>15</v>
      </c>
      <c r="D144" s="811"/>
      <c r="E144" s="70"/>
      <c r="F144" s="70"/>
      <c r="G144" s="70"/>
      <c r="H144" s="70"/>
      <c r="I144" s="70"/>
      <c r="J144" s="683"/>
      <c r="K144" s="70"/>
      <c r="L144" s="138"/>
      <c r="M144" s="68">
        <f t="shared" si="57"/>
        <v>1</v>
      </c>
      <c r="N144" s="650">
        <f t="shared" si="58"/>
        <v>0</v>
      </c>
      <c r="O144" s="651"/>
      <c r="P144" s="650">
        <f t="shared" si="59"/>
        <v>0</v>
      </c>
      <c r="Q144" s="656"/>
      <c r="R144" s="650">
        <f t="shared" si="60"/>
        <v>0</v>
      </c>
      <c r="S144" s="656"/>
      <c r="T144" s="650">
        <f t="shared" si="61"/>
        <v>0</v>
      </c>
      <c r="U144" s="656"/>
      <c r="V144" s="650">
        <f t="shared" si="62"/>
        <v>0</v>
      </c>
      <c r="W144" s="651"/>
      <c r="X144" s="132">
        <f t="shared" si="63"/>
        <v>0</v>
      </c>
      <c r="Y144" s="120"/>
      <c r="Z144" s="39"/>
    </row>
    <row r="145" spans="1:26" ht="15" hidden="1" customHeight="1">
      <c r="A145" s="50"/>
      <c r="B145" s="50"/>
      <c r="C145" s="75" t="s">
        <v>31</v>
      </c>
      <c r="D145" s="811"/>
      <c r="E145" s="70"/>
      <c r="F145" s="70"/>
      <c r="G145" s="70"/>
      <c r="H145" s="70"/>
      <c r="I145" s="70"/>
      <c r="J145" s="683"/>
      <c r="K145" s="70"/>
      <c r="L145" s="138"/>
      <c r="M145" s="68">
        <f t="shared" si="57"/>
        <v>1.1000000000000001</v>
      </c>
      <c r="N145" s="650">
        <f t="shared" si="58"/>
        <v>0</v>
      </c>
      <c r="O145" s="651"/>
      <c r="P145" s="650">
        <f t="shared" si="59"/>
        <v>0</v>
      </c>
      <c r="Q145" s="656"/>
      <c r="R145" s="650">
        <f t="shared" si="60"/>
        <v>0</v>
      </c>
      <c r="S145" s="656"/>
      <c r="T145" s="650">
        <f t="shared" si="61"/>
        <v>0</v>
      </c>
      <c r="U145" s="656"/>
      <c r="V145" s="650">
        <f t="shared" si="62"/>
        <v>0</v>
      </c>
      <c r="W145" s="651"/>
      <c r="X145" s="132">
        <f t="shared" si="63"/>
        <v>0</v>
      </c>
      <c r="Y145" s="120"/>
      <c r="Z145" s="39"/>
    </row>
    <row r="146" spans="1:26" ht="15" hidden="1" customHeight="1">
      <c r="A146" s="50"/>
      <c r="B146" s="50"/>
      <c r="C146" s="75" t="s">
        <v>309</v>
      </c>
      <c r="D146" s="811" t="s">
        <v>338</v>
      </c>
      <c r="E146" s="70"/>
      <c r="F146" s="70"/>
      <c r="G146" s="70"/>
      <c r="H146" s="70"/>
      <c r="I146" s="70"/>
      <c r="J146" s="683"/>
      <c r="K146" s="70"/>
      <c r="L146" s="138"/>
      <c r="M146" s="68">
        <f t="shared" si="57"/>
        <v>1.1000000000000001</v>
      </c>
      <c r="N146" s="650">
        <f t="shared" si="58"/>
        <v>0</v>
      </c>
      <c r="O146" s="651"/>
      <c r="P146" s="650">
        <f t="shared" si="59"/>
        <v>0</v>
      </c>
      <c r="Q146" s="656"/>
      <c r="R146" s="650">
        <f t="shared" si="60"/>
        <v>0</v>
      </c>
      <c r="S146" s="656"/>
      <c r="T146" s="650">
        <f t="shared" si="61"/>
        <v>0</v>
      </c>
      <c r="U146" s="656"/>
      <c r="V146" s="650">
        <f t="shared" si="62"/>
        <v>0</v>
      </c>
      <c r="W146" s="651"/>
      <c r="X146" s="132">
        <f t="shared" si="63"/>
        <v>0</v>
      </c>
      <c r="Y146" s="120"/>
      <c r="Z146" s="39"/>
    </row>
    <row r="147" spans="1:26" ht="15" hidden="1" customHeight="1">
      <c r="A147" s="50"/>
      <c r="B147" s="50"/>
      <c r="C147" s="75" t="s">
        <v>224</v>
      </c>
      <c r="D147" s="811"/>
      <c r="E147" s="70"/>
      <c r="F147" s="70"/>
      <c r="G147" s="70"/>
      <c r="H147" s="70"/>
      <c r="I147" s="70"/>
      <c r="J147" s="683"/>
      <c r="K147" s="70"/>
      <c r="L147" s="138"/>
      <c r="M147" s="68">
        <f t="shared" si="57"/>
        <v>1</v>
      </c>
      <c r="N147" s="650">
        <f t="shared" si="58"/>
        <v>0</v>
      </c>
      <c r="O147" s="651"/>
      <c r="P147" s="650">
        <f t="shared" si="59"/>
        <v>0</v>
      </c>
      <c r="Q147" s="656"/>
      <c r="R147" s="650">
        <f t="shared" si="60"/>
        <v>0</v>
      </c>
      <c r="S147" s="656"/>
      <c r="T147" s="650">
        <f t="shared" si="61"/>
        <v>0</v>
      </c>
      <c r="U147" s="656"/>
      <c r="V147" s="650">
        <f t="shared" si="62"/>
        <v>0</v>
      </c>
      <c r="W147" s="651"/>
      <c r="X147" s="132">
        <f t="shared" si="63"/>
        <v>0</v>
      </c>
      <c r="Y147" s="120"/>
      <c r="Z147" s="39"/>
    </row>
    <row r="148" spans="1:26" ht="15" hidden="1" customHeight="1">
      <c r="A148" s="50"/>
      <c r="B148" s="50"/>
      <c r="C148" s="75" t="s">
        <v>15</v>
      </c>
      <c r="D148" s="811"/>
      <c r="E148" s="70"/>
      <c r="F148" s="70"/>
      <c r="G148" s="70"/>
      <c r="H148" s="70"/>
      <c r="I148" s="70"/>
      <c r="J148" s="683"/>
      <c r="K148" s="70"/>
      <c r="L148" s="138"/>
      <c r="M148" s="68">
        <f t="shared" si="57"/>
        <v>1</v>
      </c>
      <c r="N148" s="650">
        <f t="shared" si="58"/>
        <v>0</v>
      </c>
      <c r="O148" s="651"/>
      <c r="P148" s="650">
        <f t="shared" si="59"/>
        <v>0</v>
      </c>
      <c r="Q148" s="656"/>
      <c r="R148" s="650">
        <f t="shared" si="60"/>
        <v>0</v>
      </c>
      <c r="S148" s="656"/>
      <c r="T148" s="650">
        <f t="shared" si="61"/>
        <v>0</v>
      </c>
      <c r="U148" s="656"/>
      <c r="V148" s="650">
        <f t="shared" si="62"/>
        <v>0</v>
      </c>
      <c r="W148" s="651"/>
      <c r="X148" s="132">
        <f t="shared" si="63"/>
        <v>0</v>
      </c>
      <c r="Y148" s="120"/>
      <c r="Z148" s="39"/>
    </row>
    <row r="149" spans="1:26" ht="15" hidden="1" customHeight="1">
      <c r="A149" s="50"/>
      <c r="B149" s="50"/>
      <c r="C149" s="75" t="s">
        <v>31</v>
      </c>
      <c r="D149" s="811"/>
      <c r="E149" s="70"/>
      <c r="F149" s="70"/>
      <c r="G149" s="70"/>
      <c r="H149" s="70"/>
      <c r="I149" s="70"/>
      <c r="J149" s="683"/>
      <c r="K149" s="70"/>
      <c r="L149" s="138"/>
      <c r="M149" s="68">
        <f t="shared" si="57"/>
        <v>1.1000000000000001</v>
      </c>
      <c r="N149" s="650">
        <f t="shared" si="58"/>
        <v>0</v>
      </c>
      <c r="O149" s="651"/>
      <c r="P149" s="650">
        <f t="shared" si="59"/>
        <v>0</v>
      </c>
      <c r="Q149" s="656"/>
      <c r="R149" s="650">
        <f t="shared" si="60"/>
        <v>0</v>
      </c>
      <c r="S149" s="656"/>
      <c r="T149" s="650">
        <f t="shared" si="61"/>
        <v>0</v>
      </c>
      <c r="U149" s="656"/>
      <c r="V149" s="650">
        <f t="shared" si="62"/>
        <v>0</v>
      </c>
      <c r="W149" s="651"/>
      <c r="X149" s="132">
        <f t="shared" si="63"/>
        <v>0</v>
      </c>
      <c r="Y149" s="120"/>
      <c r="Z149" s="39"/>
    </row>
    <row r="150" spans="1:26" ht="15" hidden="1" customHeight="1">
      <c r="A150" s="50"/>
      <c r="B150" s="50"/>
      <c r="C150" s="136"/>
      <c r="D150" s="49"/>
      <c r="E150" s="49"/>
      <c r="F150" s="49"/>
      <c r="G150" s="49"/>
      <c r="H150" s="49"/>
      <c r="I150" s="49"/>
      <c r="J150" s="700" t="s">
        <v>144</v>
      </c>
      <c r="K150" s="730"/>
      <c r="L150" s="730"/>
      <c r="M150" s="731"/>
      <c r="N150" s="646">
        <f>SUM(N138:N149)</f>
        <v>0</v>
      </c>
      <c r="O150" s="647"/>
      <c r="P150" s="646">
        <f>SUM(P138:P149)</f>
        <v>0</v>
      </c>
      <c r="Q150" s="675"/>
      <c r="R150" s="646">
        <f>SUM(R138:R149)</f>
        <v>0</v>
      </c>
      <c r="S150" s="675"/>
      <c r="T150" s="646">
        <f>SUM(T138:T149)</f>
        <v>0</v>
      </c>
      <c r="U150" s="675"/>
      <c r="V150" s="646">
        <f>SUM(V138:V149)</f>
        <v>0</v>
      </c>
      <c r="W150" s="647"/>
      <c r="X150" s="623">
        <f>SUM(N150:W150)</f>
        <v>0</v>
      </c>
      <c r="Y150" s="120"/>
      <c r="Z150" s="39"/>
    </row>
    <row r="151" spans="1:26" s="92" customFormat="1" ht="15" customHeight="1">
      <c r="A151" s="76"/>
      <c r="B151" s="76"/>
      <c r="C151" s="692" t="s">
        <v>253</v>
      </c>
      <c r="D151" s="693"/>
      <c r="E151" s="693"/>
      <c r="F151" s="693"/>
      <c r="G151" s="693"/>
      <c r="H151" s="693"/>
      <c r="I151" s="693"/>
      <c r="J151" s="693"/>
      <c r="K151" s="693"/>
      <c r="L151" s="693"/>
      <c r="M151" s="694"/>
      <c r="N151" s="648">
        <f>SUM(N135,N150)</f>
        <v>0</v>
      </c>
      <c r="O151" s="649"/>
      <c r="P151" s="648">
        <f>SUM(P135,P150)</f>
        <v>0</v>
      </c>
      <c r="Q151" s="665"/>
      <c r="R151" s="648">
        <f>SUM(R135,R150)</f>
        <v>0</v>
      </c>
      <c r="S151" s="665"/>
      <c r="T151" s="648">
        <f>SUM(T135,T150)</f>
        <v>0</v>
      </c>
      <c r="U151" s="665"/>
      <c r="V151" s="648">
        <f>SUM(V135,V150)</f>
        <v>0</v>
      </c>
      <c r="W151" s="649"/>
      <c r="X151" s="152">
        <f>SUM(N151:W151)</f>
        <v>0</v>
      </c>
      <c r="Y151" s="96"/>
      <c r="Z151" s="52"/>
    </row>
    <row r="152" spans="1:26" ht="15" customHeight="1">
      <c r="A152" s="76">
        <v>3000</v>
      </c>
      <c r="B152" s="76"/>
      <c r="C152" s="679" t="s">
        <v>265</v>
      </c>
      <c r="D152" s="680"/>
      <c r="E152" s="727" t="s">
        <v>143</v>
      </c>
      <c r="F152" s="728"/>
      <c r="G152" s="728"/>
      <c r="H152" s="728"/>
      <c r="I152" s="728"/>
      <c r="J152" s="728"/>
      <c r="K152" s="728"/>
      <c r="L152" s="728"/>
      <c r="M152" s="729"/>
      <c r="N152" s="167"/>
      <c r="O152" s="168"/>
      <c r="P152" s="167"/>
      <c r="Q152" s="168"/>
      <c r="R152" s="167"/>
      <c r="S152" s="168"/>
      <c r="T152" s="167"/>
      <c r="U152" s="168"/>
      <c r="V152" s="167"/>
      <c r="W152" s="168"/>
      <c r="X152" s="158"/>
      <c r="Y152" s="120"/>
      <c r="Z152" s="39"/>
    </row>
    <row r="153" spans="1:26" ht="15" customHeight="1">
      <c r="A153" s="50"/>
      <c r="B153" s="50"/>
      <c r="C153" s="681" t="s">
        <v>28</v>
      </c>
      <c r="D153" s="682"/>
      <c r="E153" s="658"/>
      <c r="F153" s="658"/>
      <c r="G153" s="658"/>
      <c r="H153" s="658"/>
      <c r="I153" s="658"/>
      <c r="J153" s="658"/>
      <c r="K153" s="658"/>
      <c r="L153" s="658"/>
      <c r="M153" s="659"/>
      <c r="N153" s="650">
        <v>0</v>
      </c>
      <c r="O153" s="651"/>
      <c r="P153" s="650">
        <v>0</v>
      </c>
      <c r="Q153" s="656"/>
      <c r="R153" s="650">
        <v>0</v>
      </c>
      <c r="S153" s="656"/>
      <c r="T153" s="650">
        <v>0</v>
      </c>
      <c r="U153" s="656"/>
      <c r="V153" s="650">
        <v>0</v>
      </c>
      <c r="W153" s="651"/>
      <c r="X153" s="132">
        <f>SUM(N153+P153+R153+T153+V153)</f>
        <v>0</v>
      </c>
      <c r="Y153" s="120"/>
      <c r="Z153" s="39"/>
    </row>
    <row r="154" spans="1:26" ht="15" customHeight="1">
      <c r="A154" s="50"/>
      <c r="B154" s="50"/>
      <c r="C154" s="657" t="s">
        <v>28</v>
      </c>
      <c r="D154" s="658"/>
      <c r="E154" s="658"/>
      <c r="F154" s="658"/>
      <c r="G154" s="658"/>
      <c r="H154" s="658"/>
      <c r="I154" s="658"/>
      <c r="J154" s="658"/>
      <c r="K154" s="658"/>
      <c r="L154" s="658"/>
      <c r="M154" s="659"/>
      <c r="N154" s="650">
        <v>0</v>
      </c>
      <c r="O154" s="651"/>
      <c r="P154" s="650">
        <v>0</v>
      </c>
      <c r="Q154" s="656"/>
      <c r="R154" s="650">
        <v>0</v>
      </c>
      <c r="S154" s="656"/>
      <c r="T154" s="650">
        <v>0</v>
      </c>
      <c r="U154" s="656"/>
      <c r="V154" s="650">
        <v>0</v>
      </c>
      <c r="W154" s="651"/>
      <c r="X154" s="132">
        <f t="shared" ref="X154:X170" si="64">SUM(N154+P154+R154+T154+V154)</f>
        <v>0</v>
      </c>
      <c r="Y154" s="120"/>
      <c r="Z154" s="39"/>
    </row>
    <row r="155" spans="1:26" ht="15" customHeight="1">
      <c r="A155" s="50"/>
      <c r="B155" s="50"/>
      <c r="C155" s="657" t="s">
        <v>28</v>
      </c>
      <c r="D155" s="658"/>
      <c r="E155" s="658"/>
      <c r="F155" s="658"/>
      <c r="G155" s="658"/>
      <c r="H155" s="658"/>
      <c r="I155" s="658"/>
      <c r="J155" s="658"/>
      <c r="K155" s="658"/>
      <c r="L155" s="658"/>
      <c r="M155" s="659"/>
      <c r="N155" s="650">
        <v>0</v>
      </c>
      <c r="O155" s="651"/>
      <c r="P155" s="650">
        <v>0</v>
      </c>
      <c r="Q155" s="656"/>
      <c r="R155" s="650">
        <v>0</v>
      </c>
      <c r="S155" s="656"/>
      <c r="T155" s="650">
        <v>0</v>
      </c>
      <c r="U155" s="656"/>
      <c r="V155" s="650">
        <v>0</v>
      </c>
      <c r="W155" s="651"/>
      <c r="X155" s="132">
        <f t="shared" si="64"/>
        <v>0</v>
      </c>
      <c r="Y155" s="120"/>
      <c r="Z155" s="39"/>
    </row>
    <row r="156" spans="1:26" ht="15" customHeight="1">
      <c r="A156" s="50"/>
      <c r="B156" s="50"/>
      <c r="C156" s="657" t="s">
        <v>28</v>
      </c>
      <c r="D156" s="658"/>
      <c r="E156" s="658"/>
      <c r="F156" s="658"/>
      <c r="G156" s="658"/>
      <c r="H156" s="658"/>
      <c r="I156" s="658"/>
      <c r="J156" s="658"/>
      <c r="K156" s="658"/>
      <c r="L156" s="658"/>
      <c r="M156" s="659"/>
      <c r="N156" s="650">
        <v>0</v>
      </c>
      <c r="O156" s="651"/>
      <c r="P156" s="650">
        <v>0</v>
      </c>
      <c r="Q156" s="656"/>
      <c r="R156" s="650">
        <v>0</v>
      </c>
      <c r="S156" s="656"/>
      <c r="T156" s="650">
        <v>0</v>
      </c>
      <c r="U156" s="656"/>
      <c r="V156" s="650">
        <v>0</v>
      </c>
      <c r="W156" s="651"/>
      <c r="X156" s="132">
        <f t="shared" si="64"/>
        <v>0</v>
      </c>
      <c r="Y156" s="120"/>
      <c r="Z156" s="39"/>
    </row>
    <row r="157" spans="1:26" ht="15" customHeight="1">
      <c r="A157" s="50"/>
      <c r="B157" s="50"/>
      <c r="C157" s="657" t="s">
        <v>28</v>
      </c>
      <c r="D157" s="658"/>
      <c r="E157" s="658"/>
      <c r="F157" s="658"/>
      <c r="G157" s="658"/>
      <c r="H157" s="658"/>
      <c r="I157" s="658"/>
      <c r="J157" s="658"/>
      <c r="K157" s="658"/>
      <c r="L157" s="658"/>
      <c r="M157" s="659"/>
      <c r="N157" s="650">
        <v>0</v>
      </c>
      <c r="O157" s="651"/>
      <c r="P157" s="650">
        <v>0</v>
      </c>
      <c r="Q157" s="656"/>
      <c r="R157" s="650">
        <v>0</v>
      </c>
      <c r="S157" s="656"/>
      <c r="T157" s="650">
        <v>0</v>
      </c>
      <c r="U157" s="656"/>
      <c r="V157" s="650">
        <v>0</v>
      </c>
      <c r="W157" s="651"/>
      <c r="X157" s="132">
        <f t="shared" si="64"/>
        <v>0</v>
      </c>
      <c r="Y157" s="120"/>
      <c r="Z157" s="39"/>
    </row>
    <row r="158" spans="1:26" ht="15" customHeight="1">
      <c r="A158" s="50"/>
      <c r="B158" s="50"/>
      <c r="C158" s="657" t="s">
        <v>28</v>
      </c>
      <c r="D158" s="658"/>
      <c r="E158" s="658"/>
      <c r="F158" s="658"/>
      <c r="G158" s="658"/>
      <c r="H158" s="658"/>
      <c r="I158" s="658"/>
      <c r="J158" s="658"/>
      <c r="K158" s="658"/>
      <c r="L158" s="658"/>
      <c r="M158" s="659"/>
      <c r="N158" s="650">
        <v>0</v>
      </c>
      <c r="O158" s="651"/>
      <c r="P158" s="650">
        <v>0</v>
      </c>
      <c r="Q158" s="656"/>
      <c r="R158" s="650">
        <v>0</v>
      </c>
      <c r="S158" s="656"/>
      <c r="T158" s="650">
        <v>0</v>
      </c>
      <c r="U158" s="656"/>
      <c r="V158" s="650">
        <v>0</v>
      </c>
      <c r="W158" s="651"/>
      <c r="X158" s="132">
        <f t="shared" si="64"/>
        <v>0</v>
      </c>
      <c r="Y158" s="120"/>
      <c r="Z158" s="39"/>
    </row>
    <row r="159" spans="1:26" ht="15" customHeight="1">
      <c r="A159" s="50"/>
      <c r="B159" s="50"/>
      <c r="C159" s="657" t="s">
        <v>28</v>
      </c>
      <c r="D159" s="658"/>
      <c r="E159" s="658"/>
      <c r="F159" s="658"/>
      <c r="G159" s="658"/>
      <c r="H159" s="658"/>
      <c r="I159" s="658"/>
      <c r="J159" s="658"/>
      <c r="K159" s="658"/>
      <c r="L159" s="658"/>
      <c r="M159" s="659"/>
      <c r="N159" s="650">
        <v>0</v>
      </c>
      <c r="O159" s="651"/>
      <c r="P159" s="650">
        <v>0</v>
      </c>
      <c r="Q159" s="656"/>
      <c r="R159" s="650">
        <v>0</v>
      </c>
      <c r="S159" s="656"/>
      <c r="T159" s="650">
        <v>0</v>
      </c>
      <c r="U159" s="656"/>
      <c r="V159" s="650">
        <v>0</v>
      </c>
      <c r="W159" s="651"/>
      <c r="X159" s="132">
        <f t="shared" si="64"/>
        <v>0</v>
      </c>
      <c r="Y159" s="120"/>
      <c r="Z159" s="39"/>
    </row>
    <row r="160" spans="1:26" ht="15" customHeight="1">
      <c r="A160" s="50"/>
      <c r="B160" s="50"/>
      <c r="C160" s="657" t="s">
        <v>28</v>
      </c>
      <c r="D160" s="658"/>
      <c r="E160" s="658"/>
      <c r="F160" s="658"/>
      <c r="G160" s="658"/>
      <c r="H160" s="658"/>
      <c r="I160" s="658"/>
      <c r="J160" s="658"/>
      <c r="K160" s="658"/>
      <c r="L160" s="658"/>
      <c r="M160" s="659"/>
      <c r="N160" s="650">
        <v>0</v>
      </c>
      <c r="O160" s="651"/>
      <c r="P160" s="650">
        <v>0</v>
      </c>
      <c r="Q160" s="656"/>
      <c r="R160" s="650">
        <v>0</v>
      </c>
      <c r="S160" s="656"/>
      <c r="T160" s="650">
        <v>0</v>
      </c>
      <c r="U160" s="656"/>
      <c r="V160" s="650">
        <v>0</v>
      </c>
      <c r="W160" s="651"/>
      <c r="X160" s="132">
        <f t="shared" si="64"/>
        <v>0</v>
      </c>
      <c r="Y160" s="120"/>
      <c r="Z160" s="39"/>
    </row>
    <row r="161" spans="1:26" ht="15" hidden="1" customHeight="1">
      <c r="A161" s="50"/>
      <c r="B161" s="50"/>
      <c r="C161" s="681" t="s">
        <v>28</v>
      </c>
      <c r="D161" s="682"/>
      <c r="E161" s="658"/>
      <c r="F161" s="658"/>
      <c r="G161" s="658"/>
      <c r="H161" s="658"/>
      <c r="I161" s="658"/>
      <c r="J161" s="658"/>
      <c r="K161" s="658"/>
      <c r="L161" s="658"/>
      <c r="M161" s="659"/>
      <c r="N161" s="650">
        <v>0</v>
      </c>
      <c r="O161" s="651"/>
      <c r="P161" s="650">
        <v>0</v>
      </c>
      <c r="Q161" s="656"/>
      <c r="R161" s="650">
        <v>0</v>
      </c>
      <c r="S161" s="656"/>
      <c r="T161" s="650">
        <v>0</v>
      </c>
      <c r="U161" s="656"/>
      <c r="V161" s="650">
        <v>0</v>
      </c>
      <c r="W161" s="651"/>
      <c r="X161" s="132">
        <f t="shared" si="64"/>
        <v>0</v>
      </c>
      <c r="Y161" s="120"/>
      <c r="Z161" s="39"/>
    </row>
    <row r="162" spans="1:26" ht="15" hidden="1" customHeight="1">
      <c r="A162" s="50"/>
      <c r="B162" s="50"/>
      <c r="C162" s="657" t="s">
        <v>28</v>
      </c>
      <c r="D162" s="658"/>
      <c r="E162" s="658"/>
      <c r="F162" s="658"/>
      <c r="G162" s="658"/>
      <c r="H162" s="658"/>
      <c r="I162" s="658"/>
      <c r="J162" s="658"/>
      <c r="K162" s="658"/>
      <c r="L162" s="658"/>
      <c r="M162" s="659"/>
      <c r="N162" s="650">
        <v>0</v>
      </c>
      <c r="O162" s="651"/>
      <c r="P162" s="650">
        <v>0</v>
      </c>
      <c r="Q162" s="656"/>
      <c r="R162" s="650">
        <v>0</v>
      </c>
      <c r="S162" s="656"/>
      <c r="T162" s="650">
        <v>0</v>
      </c>
      <c r="U162" s="656"/>
      <c r="V162" s="650">
        <v>0</v>
      </c>
      <c r="W162" s="651"/>
      <c r="X162" s="132">
        <f t="shared" si="64"/>
        <v>0</v>
      </c>
      <c r="Y162" s="120"/>
      <c r="Z162" s="39"/>
    </row>
    <row r="163" spans="1:26" ht="15" hidden="1" customHeight="1">
      <c r="A163" s="50"/>
      <c r="B163" s="50"/>
      <c r="C163" s="657" t="s">
        <v>28</v>
      </c>
      <c r="D163" s="658"/>
      <c r="E163" s="658"/>
      <c r="F163" s="658"/>
      <c r="G163" s="658"/>
      <c r="H163" s="658"/>
      <c r="I163" s="658"/>
      <c r="J163" s="658"/>
      <c r="K163" s="658"/>
      <c r="L163" s="658"/>
      <c r="M163" s="659"/>
      <c r="N163" s="650">
        <v>0</v>
      </c>
      <c r="O163" s="651"/>
      <c r="P163" s="650">
        <v>0</v>
      </c>
      <c r="Q163" s="656"/>
      <c r="R163" s="650">
        <v>0</v>
      </c>
      <c r="S163" s="656"/>
      <c r="T163" s="650">
        <v>0</v>
      </c>
      <c r="U163" s="656"/>
      <c r="V163" s="650">
        <v>0</v>
      </c>
      <c r="W163" s="651"/>
      <c r="X163" s="132">
        <f t="shared" si="64"/>
        <v>0</v>
      </c>
      <c r="Y163" s="120"/>
      <c r="Z163" s="39"/>
    </row>
    <row r="164" spans="1:26" ht="15" hidden="1" customHeight="1">
      <c r="A164" s="50"/>
      <c r="B164" s="50"/>
      <c r="C164" s="657" t="s">
        <v>28</v>
      </c>
      <c r="D164" s="658"/>
      <c r="E164" s="658"/>
      <c r="F164" s="658"/>
      <c r="G164" s="658"/>
      <c r="H164" s="658"/>
      <c r="I164" s="658"/>
      <c r="J164" s="658"/>
      <c r="K164" s="658"/>
      <c r="L164" s="658"/>
      <c r="M164" s="659"/>
      <c r="N164" s="650">
        <v>0</v>
      </c>
      <c r="O164" s="651"/>
      <c r="P164" s="650">
        <v>0</v>
      </c>
      <c r="Q164" s="656"/>
      <c r="R164" s="650">
        <v>0</v>
      </c>
      <c r="S164" s="656"/>
      <c r="T164" s="650">
        <v>0</v>
      </c>
      <c r="U164" s="656"/>
      <c r="V164" s="650">
        <v>0</v>
      </c>
      <c r="W164" s="651"/>
      <c r="X164" s="132">
        <f t="shared" si="64"/>
        <v>0</v>
      </c>
      <c r="Y164" s="120"/>
      <c r="Z164" s="39"/>
    </row>
    <row r="165" spans="1:26" ht="15" hidden="1" customHeight="1">
      <c r="A165" s="50"/>
      <c r="B165" s="50"/>
      <c r="C165" s="657" t="s">
        <v>28</v>
      </c>
      <c r="D165" s="658"/>
      <c r="E165" s="658"/>
      <c r="F165" s="658"/>
      <c r="G165" s="658"/>
      <c r="H165" s="658"/>
      <c r="I165" s="658"/>
      <c r="J165" s="658"/>
      <c r="K165" s="658"/>
      <c r="L165" s="658"/>
      <c r="M165" s="659"/>
      <c r="N165" s="650">
        <v>0</v>
      </c>
      <c r="O165" s="651"/>
      <c r="P165" s="650">
        <v>0</v>
      </c>
      <c r="Q165" s="656"/>
      <c r="R165" s="650">
        <v>0</v>
      </c>
      <c r="S165" s="656"/>
      <c r="T165" s="650">
        <v>0</v>
      </c>
      <c r="U165" s="656"/>
      <c r="V165" s="650">
        <v>0</v>
      </c>
      <c r="W165" s="651"/>
      <c r="X165" s="132">
        <f t="shared" si="64"/>
        <v>0</v>
      </c>
      <c r="Y165" s="120"/>
      <c r="Z165" s="39"/>
    </row>
    <row r="166" spans="1:26" ht="15" hidden="1" customHeight="1">
      <c r="A166" s="50"/>
      <c r="B166" s="50"/>
      <c r="C166" s="657" t="s">
        <v>28</v>
      </c>
      <c r="D166" s="658"/>
      <c r="E166" s="658"/>
      <c r="F166" s="658"/>
      <c r="G166" s="658"/>
      <c r="H166" s="658"/>
      <c r="I166" s="658"/>
      <c r="J166" s="658"/>
      <c r="K166" s="658"/>
      <c r="L166" s="658"/>
      <c r="M166" s="659"/>
      <c r="N166" s="650">
        <v>0</v>
      </c>
      <c r="O166" s="651"/>
      <c r="P166" s="650">
        <v>0</v>
      </c>
      <c r="Q166" s="656"/>
      <c r="R166" s="650">
        <v>0</v>
      </c>
      <c r="S166" s="656"/>
      <c r="T166" s="650">
        <v>0</v>
      </c>
      <c r="U166" s="656"/>
      <c r="V166" s="650">
        <v>0</v>
      </c>
      <c r="W166" s="651"/>
      <c r="X166" s="132">
        <f t="shared" si="64"/>
        <v>0</v>
      </c>
      <c r="Y166" s="120"/>
      <c r="Z166" s="39"/>
    </row>
    <row r="167" spans="1:26" ht="15" hidden="1" customHeight="1">
      <c r="A167" s="50"/>
      <c r="B167" s="50"/>
      <c r="C167" s="657" t="s">
        <v>28</v>
      </c>
      <c r="D167" s="658"/>
      <c r="E167" s="658"/>
      <c r="F167" s="658"/>
      <c r="G167" s="658"/>
      <c r="H167" s="658"/>
      <c r="I167" s="658"/>
      <c r="J167" s="658"/>
      <c r="K167" s="658"/>
      <c r="L167" s="658"/>
      <c r="M167" s="659"/>
      <c r="N167" s="650">
        <v>0</v>
      </c>
      <c r="O167" s="651"/>
      <c r="P167" s="650">
        <v>0</v>
      </c>
      <c r="Q167" s="656"/>
      <c r="R167" s="650">
        <v>0</v>
      </c>
      <c r="S167" s="656"/>
      <c r="T167" s="650">
        <v>0</v>
      </c>
      <c r="U167" s="656"/>
      <c r="V167" s="650">
        <v>0</v>
      </c>
      <c r="W167" s="651"/>
      <c r="X167" s="132">
        <f t="shared" si="64"/>
        <v>0</v>
      </c>
      <c r="Y167" s="120"/>
      <c r="Z167" s="39"/>
    </row>
    <row r="168" spans="1:26" ht="15" hidden="1" customHeight="1">
      <c r="A168" s="50"/>
      <c r="B168" s="50"/>
      <c r="C168" s="657" t="s">
        <v>28</v>
      </c>
      <c r="D168" s="658"/>
      <c r="E168" s="658"/>
      <c r="F168" s="658"/>
      <c r="G168" s="658"/>
      <c r="H168" s="658"/>
      <c r="I168" s="658"/>
      <c r="J168" s="658"/>
      <c r="K168" s="658"/>
      <c r="L168" s="658"/>
      <c r="M168" s="659"/>
      <c r="N168" s="650">
        <v>0</v>
      </c>
      <c r="O168" s="651"/>
      <c r="P168" s="650">
        <v>0</v>
      </c>
      <c r="Q168" s="656"/>
      <c r="R168" s="650">
        <v>0</v>
      </c>
      <c r="S168" s="656"/>
      <c r="T168" s="650">
        <v>0</v>
      </c>
      <c r="U168" s="656"/>
      <c r="V168" s="650">
        <v>0</v>
      </c>
      <c r="W168" s="651"/>
      <c r="X168" s="132">
        <f t="shared" si="64"/>
        <v>0</v>
      </c>
      <c r="Y168" s="120"/>
      <c r="Z168" s="39"/>
    </row>
    <row r="169" spans="1:26" ht="15" hidden="1" customHeight="1">
      <c r="A169" s="50"/>
      <c r="B169" s="50"/>
      <c r="C169" s="657" t="s">
        <v>28</v>
      </c>
      <c r="D169" s="658"/>
      <c r="E169" s="658"/>
      <c r="F169" s="658"/>
      <c r="G169" s="658"/>
      <c r="H169" s="658"/>
      <c r="I169" s="658"/>
      <c r="J169" s="658"/>
      <c r="K169" s="658"/>
      <c r="L169" s="658"/>
      <c r="M169" s="659"/>
      <c r="N169" s="650">
        <v>0</v>
      </c>
      <c r="O169" s="651"/>
      <c r="P169" s="650">
        <v>0</v>
      </c>
      <c r="Q169" s="656"/>
      <c r="R169" s="650">
        <v>0</v>
      </c>
      <c r="S169" s="656"/>
      <c r="T169" s="650">
        <v>0</v>
      </c>
      <c r="U169" s="656"/>
      <c r="V169" s="650">
        <v>0</v>
      </c>
      <c r="W169" s="651"/>
      <c r="X169" s="132">
        <f t="shared" si="64"/>
        <v>0</v>
      </c>
      <c r="Y169" s="120"/>
      <c r="Z169" s="39"/>
    </row>
    <row r="170" spans="1:26" ht="15" hidden="1" customHeight="1">
      <c r="A170" s="50"/>
      <c r="B170" s="50"/>
      <c r="C170" s="657" t="s">
        <v>28</v>
      </c>
      <c r="D170" s="658"/>
      <c r="E170" s="658"/>
      <c r="F170" s="658"/>
      <c r="G170" s="658"/>
      <c r="H170" s="658"/>
      <c r="I170" s="658"/>
      <c r="J170" s="658"/>
      <c r="K170" s="658"/>
      <c r="L170" s="658"/>
      <c r="M170" s="659"/>
      <c r="N170" s="650">
        <v>0</v>
      </c>
      <c r="O170" s="651"/>
      <c r="P170" s="650">
        <v>0</v>
      </c>
      <c r="Q170" s="656"/>
      <c r="R170" s="650">
        <v>0</v>
      </c>
      <c r="S170" s="656"/>
      <c r="T170" s="650">
        <v>0</v>
      </c>
      <c r="U170" s="656"/>
      <c r="V170" s="650">
        <v>0</v>
      </c>
      <c r="W170" s="651"/>
      <c r="X170" s="132">
        <f t="shared" si="64"/>
        <v>0</v>
      </c>
      <c r="Y170" s="120"/>
      <c r="Z170" s="39"/>
    </row>
    <row r="171" spans="1:26" ht="15" hidden="1" customHeight="1">
      <c r="A171" s="744" t="s">
        <v>14</v>
      </c>
      <c r="B171" s="50"/>
      <c r="C171" s="75"/>
      <c r="D171" s="68"/>
      <c r="E171" s="704"/>
      <c r="F171" s="704"/>
      <c r="G171" s="704"/>
      <c r="H171" s="704"/>
      <c r="I171" s="704"/>
      <c r="J171" s="700" t="s">
        <v>3</v>
      </c>
      <c r="K171" s="725"/>
      <c r="L171" s="725"/>
      <c r="M171" s="726"/>
      <c r="N171" s="646">
        <f>SUM(N153:N170)</f>
        <v>0</v>
      </c>
      <c r="O171" s="647"/>
      <c r="P171" s="646">
        <f>SUM(P153:P170)</f>
        <v>0</v>
      </c>
      <c r="Q171" s="675"/>
      <c r="R171" s="646">
        <f>SUM(R153:R170)</f>
        <v>0</v>
      </c>
      <c r="S171" s="675"/>
      <c r="T171" s="646">
        <f>SUM(T153:T170)</f>
        <v>0</v>
      </c>
      <c r="U171" s="675"/>
      <c r="V171" s="646">
        <f>SUM(V153:V170)</f>
        <v>0</v>
      </c>
      <c r="W171" s="647"/>
      <c r="X171" s="623">
        <f>SUM(N171:W171)</f>
        <v>0</v>
      </c>
      <c r="Y171" s="120"/>
      <c r="Z171" s="39"/>
    </row>
    <row r="172" spans="1:26" s="92" customFormat="1" ht="15" hidden="1" customHeight="1">
      <c r="A172" s="745"/>
      <c r="B172" s="76"/>
      <c r="C172" s="746" t="s">
        <v>247</v>
      </c>
      <c r="D172" s="715"/>
      <c r="E172" s="716"/>
      <c r="F172" s="658"/>
      <c r="G172" s="658"/>
      <c r="H172" s="658"/>
      <c r="I172" s="658"/>
      <c r="J172" s="658"/>
      <c r="K172" s="658"/>
      <c r="L172" s="658"/>
      <c r="M172" s="659"/>
      <c r="N172" s="161"/>
      <c r="O172" s="131"/>
      <c r="P172" s="162"/>
      <c r="Q172" s="131"/>
      <c r="R172" s="162"/>
      <c r="S172" s="131"/>
      <c r="T172" s="162"/>
      <c r="U172" s="131"/>
      <c r="V172" s="162"/>
      <c r="W172" s="131"/>
      <c r="X172" s="132"/>
      <c r="Y172" s="96"/>
      <c r="Z172" s="52"/>
    </row>
    <row r="173" spans="1:26" s="92" customFormat="1" ht="15" hidden="1" customHeight="1">
      <c r="A173" s="76"/>
      <c r="B173" s="76">
        <v>1</v>
      </c>
      <c r="C173" s="677" t="s">
        <v>514</v>
      </c>
      <c r="D173" s="678"/>
      <c r="E173" s="676"/>
      <c r="F173" s="658"/>
      <c r="G173" s="658"/>
      <c r="H173" s="658"/>
      <c r="I173" s="658"/>
      <c r="J173" s="658"/>
      <c r="K173" s="658"/>
      <c r="L173" s="658"/>
      <c r="M173" s="659"/>
      <c r="N173" s="650">
        <v>0</v>
      </c>
      <c r="O173" s="651"/>
      <c r="P173" s="650">
        <v>0</v>
      </c>
      <c r="Q173" s="656"/>
      <c r="R173" s="650">
        <v>0</v>
      </c>
      <c r="S173" s="656"/>
      <c r="T173" s="650">
        <v>0</v>
      </c>
      <c r="U173" s="656"/>
      <c r="V173" s="650">
        <v>0</v>
      </c>
      <c r="W173" s="651"/>
      <c r="X173" s="132">
        <f>SUM(N173+P173+R173+T173+V173)</f>
        <v>0</v>
      </c>
      <c r="Y173" s="96"/>
      <c r="Z173" s="52"/>
    </row>
    <row r="174" spans="1:26" s="92" customFormat="1" ht="15" hidden="1" customHeight="1">
      <c r="A174" s="76"/>
      <c r="B174" s="76">
        <v>2</v>
      </c>
      <c r="C174" s="677" t="s">
        <v>514</v>
      </c>
      <c r="D174" s="678"/>
      <c r="E174" s="676"/>
      <c r="F174" s="658"/>
      <c r="G174" s="658"/>
      <c r="H174" s="658"/>
      <c r="I174" s="658"/>
      <c r="J174" s="658"/>
      <c r="K174" s="658"/>
      <c r="L174" s="658"/>
      <c r="M174" s="659"/>
      <c r="N174" s="650">
        <v>0</v>
      </c>
      <c r="O174" s="651"/>
      <c r="P174" s="650">
        <v>0</v>
      </c>
      <c r="Q174" s="656"/>
      <c r="R174" s="650">
        <v>0</v>
      </c>
      <c r="S174" s="656"/>
      <c r="T174" s="650">
        <v>0</v>
      </c>
      <c r="U174" s="656"/>
      <c r="V174" s="650">
        <v>0</v>
      </c>
      <c r="W174" s="651"/>
      <c r="X174" s="132">
        <f t="shared" ref="X174:X182" si="65">SUM(N174+P174+R174+T174+V174)</f>
        <v>0</v>
      </c>
      <c r="Y174" s="96"/>
      <c r="Z174" s="52"/>
    </row>
    <row r="175" spans="1:26" s="92" customFormat="1" ht="15" hidden="1" customHeight="1">
      <c r="A175" s="76"/>
      <c r="B175" s="76">
        <v>3</v>
      </c>
      <c r="C175" s="677" t="s">
        <v>514</v>
      </c>
      <c r="D175" s="678"/>
      <c r="E175" s="676"/>
      <c r="F175" s="658"/>
      <c r="G175" s="658"/>
      <c r="H175" s="658"/>
      <c r="I175" s="658"/>
      <c r="J175" s="658"/>
      <c r="K175" s="658"/>
      <c r="L175" s="658"/>
      <c r="M175" s="659"/>
      <c r="N175" s="650">
        <v>0</v>
      </c>
      <c r="O175" s="651"/>
      <c r="P175" s="650">
        <v>0</v>
      </c>
      <c r="Q175" s="656"/>
      <c r="R175" s="650">
        <v>0</v>
      </c>
      <c r="S175" s="656"/>
      <c r="T175" s="650">
        <v>0</v>
      </c>
      <c r="U175" s="656"/>
      <c r="V175" s="650">
        <v>0</v>
      </c>
      <c r="W175" s="651"/>
      <c r="X175" s="132">
        <f t="shared" si="65"/>
        <v>0</v>
      </c>
      <c r="Y175" s="96"/>
      <c r="Z175" s="52"/>
    </row>
    <row r="176" spans="1:26" s="92" customFormat="1" ht="15" hidden="1" customHeight="1">
      <c r="A176" s="76"/>
      <c r="B176" s="76">
        <v>2</v>
      </c>
      <c r="C176" s="677" t="s">
        <v>514</v>
      </c>
      <c r="D176" s="678"/>
      <c r="E176" s="676"/>
      <c r="F176" s="658"/>
      <c r="G176" s="658"/>
      <c r="H176" s="658"/>
      <c r="I176" s="658"/>
      <c r="J176" s="658"/>
      <c r="K176" s="658"/>
      <c r="L176" s="658"/>
      <c r="M176" s="659"/>
      <c r="N176" s="650">
        <v>0</v>
      </c>
      <c r="O176" s="651"/>
      <c r="P176" s="650">
        <v>0</v>
      </c>
      <c r="Q176" s="656"/>
      <c r="R176" s="650">
        <v>0</v>
      </c>
      <c r="S176" s="656"/>
      <c r="T176" s="650">
        <v>0</v>
      </c>
      <c r="U176" s="656"/>
      <c r="V176" s="650">
        <v>0</v>
      </c>
      <c r="W176" s="651"/>
      <c r="X176" s="132">
        <f t="shared" si="65"/>
        <v>0</v>
      </c>
      <c r="Y176" s="96"/>
      <c r="Z176" s="52"/>
    </row>
    <row r="177" spans="1:26" s="92" customFormat="1" ht="15" hidden="1" customHeight="1">
      <c r="A177" s="76"/>
      <c r="B177" s="76">
        <v>3</v>
      </c>
      <c r="C177" s="677" t="s">
        <v>514</v>
      </c>
      <c r="D177" s="678"/>
      <c r="E177" s="676"/>
      <c r="F177" s="658"/>
      <c r="G177" s="658"/>
      <c r="H177" s="658"/>
      <c r="I177" s="658"/>
      <c r="J177" s="658"/>
      <c r="K177" s="658"/>
      <c r="L177" s="658"/>
      <c r="M177" s="659"/>
      <c r="N177" s="650">
        <v>0</v>
      </c>
      <c r="O177" s="651"/>
      <c r="P177" s="650">
        <v>0</v>
      </c>
      <c r="Q177" s="656"/>
      <c r="R177" s="650">
        <v>0</v>
      </c>
      <c r="S177" s="656"/>
      <c r="T177" s="650">
        <v>0</v>
      </c>
      <c r="U177" s="656"/>
      <c r="V177" s="650">
        <v>0</v>
      </c>
      <c r="W177" s="651"/>
      <c r="X177" s="132">
        <f t="shared" si="65"/>
        <v>0</v>
      </c>
      <c r="Y177" s="96"/>
      <c r="Z177" s="52"/>
    </row>
    <row r="178" spans="1:26" s="92" customFormat="1" ht="15" hidden="1" customHeight="1">
      <c r="A178" s="76"/>
      <c r="B178" s="76">
        <v>2</v>
      </c>
      <c r="C178" s="677" t="s">
        <v>514</v>
      </c>
      <c r="D178" s="678"/>
      <c r="E178" s="676"/>
      <c r="F178" s="658"/>
      <c r="G178" s="658"/>
      <c r="H178" s="658"/>
      <c r="I178" s="658"/>
      <c r="J178" s="658"/>
      <c r="K178" s="658"/>
      <c r="L178" s="658"/>
      <c r="M178" s="659"/>
      <c r="N178" s="650">
        <v>0</v>
      </c>
      <c r="O178" s="651"/>
      <c r="P178" s="650">
        <v>0</v>
      </c>
      <c r="Q178" s="656"/>
      <c r="R178" s="650">
        <v>0</v>
      </c>
      <c r="S178" s="656"/>
      <c r="T178" s="650">
        <v>0</v>
      </c>
      <c r="U178" s="656"/>
      <c r="V178" s="650">
        <v>0</v>
      </c>
      <c r="W178" s="651"/>
      <c r="X178" s="132">
        <f t="shared" si="65"/>
        <v>0</v>
      </c>
      <c r="Y178" s="96"/>
      <c r="Z178" s="52"/>
    </row>
    <row r="179" spans="1:26" s="92" customFormat="1" ht="15" hidden="1" customHeight="1">
      <c r="A179" s="76"/>
      <c r="B179" s="76">
        <v>3</v>
      </c>
      <c r="C179" s="677" t="s">
        <v>514</v>
      </c>
      <c r="D179" s="678"/>
      <c r="E179" s="676"/>
      <c r="F179" s="658"/>
      <c r="G179" s="658"/>
      <c r="H179" s="658"/>
      <c r="I179" s="658"/>
      <c r="J179" s="658"/>
      <c r="K179" s="658"/>
      <c r="L179" s="658"/>
      <c r="M179" s="659"/>
      <c r="N179" s="650">
        <v>0</v>
      </c>
      <c r="O179" s="651"/>
      <c r="P179" s="650">
        <v>0</v>
      </c>
      <c r="Q179" s="656"/>
      <c r="R179" s="650">
        <v>0</v>
      </c>
      <c r="S179" s="656"/>
      <c r="T179" s="650">
        <v>0</v>
      </c>
      <c r="U179" s="656"/>
      <c r="V179" s="650">
        <v>0</v>
      </c>
      <c r="W179" s="651"/>
      <c r="X179" s="132">
        <f t="shared" si="65"/>
        <v>0</v>
      </c>
      <c r="Y179" s="96"/>
      <c r="Z179" s="52"/>
    </row>
    <row r="180" spans="1:26" s="92" customFormat="1" ht="15" hidden="1" customHeight="1">
      <c r="A180" s="76"/>
      <c r="B180" s="76">
        <v>2</v>
      </c>
      <c r="C180" s="661"/>
      <c r="D180" s="658"/>
      <c r="E180" s="676"/>
      <c r="F180" s="658"/>
      <c r="G180" s="658"/>
      <c r="H180" s="658"/>
      <c r="I180" s="658"/>
      <c r="J180" s="658"/>
      <c r="K180" s="658"/>
      <c r="L180" s="658"/>
      <c r="M180" s="659"/>
      <c r="N180" s="650">
        <v>0</v>
      </c>
      <c r="O180" s="651"/>
      <c r="P180" s="650">
        <v>0</v>
      </c>
      <c r="Q180" s="656"/>
      <c r="R180" s="650">
        <v>0</v>
      </c>
      <c r="S180" s="656"/>
      <c r="T180" s="650">
        <v>0</v>
      </c>
      <c r="U180" s="656"/>
      <c r="V180" s="650">
        <v>0</v>
      </c>
      <c r="W180" s="651"/>
      <c r="X180" s="132">
        <f t="shared" si="65"/>
        <v>0</v>
      </c>
      <c r="Y180" s="96"/>
      <c r="Z180" s="52"/>
    </row>
    <row r="181" spans="1:26" s="92" customFormat="1" ht="15" hidden="1" customHeight="1">
      <c r="A181" s="76"/>
      <c r="B181" s="76">
        <v>3</v>
      </c>
      <c r="C181" s="661"/>
      <c r="D181" s="658"/>
      <c r="E181" s="676"/>
      <c r="F181" s="658"/>
      <c r="G181" s="658"/>
      <c r="H181" s="658"/>
      <c r="I181" s="658"/>
      <c r="J181" s="658"/>
      <c r="K181" s="658"/>
      <c r="L181" s="658"/>
      <c r="M181" s="659"/>
      <c r="N181" s="650">
        <v>0</v>
      </c>
      <c r="O181" s="651"/>
      <c r="P181" s="650">
        <v>0</v>
      </c>
      <c r="Q181" s="656"/>
      <c r="R181" s="650">
        <v>0</v>
      </c>
      <c r="S181" s="656"/>
      <c r="T181" s="650">
        <v>0</v>
      </c>
      <c r="U181" s="656"/>
      <c r="V181" s="650">
        <v>0</v>
      </c>
      <c r="W181" s="651"/>
      <c r="X181" s="132">
        <f t="shared" si="65"/>
        <v>0</v>
      </c>
      <c r="Y181" s="96"/>
      <c r="Z181" s="52"/>
    </row>
    <row r="182" spans="1:26" s="92" customFormat="1" ht="15" hidden="1" customHeight="1">
      <c r="A182" s="76"/>
      <c r="B182" s="76">
        <v>4</v>
      </c>
      <c r="C182" s="661"/>
      <c r="D182" s="658"/>
      <c r="E182" s="658"/>
      <c r="F182" s="658"/>
      <c r="G182" s="658"/>
      <c r="H182" s="658"/>
      <c r="I182" s="658"/>
      <c r="J182" s="658"/>
      <c r="K182" s="658"/>
      <c r="L182" s="658"/>
      <c r="M182" s="659"/>
      <c r="N182" s="652">
        <v>0</v>
      </c>
      <c r="O182" s="653"/>
      <c r="P182" s="652">
        <v>0</v>
      </c>
      <c r="Q182" s="660"/>
      <c r="R182" s="652">
        <v>0</v>
      </c>
      <c r="S182" s="660"/>
      <c r="T182" s="652">
        <v>0</v>
      </c>
      <c r="U182" s="660"/>
      <c r="V182" s="652">
        <v>0</v>
      </c>
      <c r="W182" s="653"/>
      <c r="X182" s="132">
        <f t="shared" si="65"/>
        <v>0</v>
      </c>
      <c r="Y182" s="96"/>
      <c r="Z182" s="52"/>
    </row>
    <row r="183" spans="1:26" s="92" customFormat="1" ht="15" hidden="1" customHeight="1">
      <c r="A183" s="76"/>
      <c r="B183" s="76"/>
      <c r="C183" s="790"/>
      <c r="D183" s="717"/>
      <c r="E183" s="791"/>
      <c r="F183" s="791"/>
      <c r="G183" s="791"/>
      <c r="H183" s="791"/>
      <c r="I183" s="791"/>
      <c r="J183" s="700" t="s">
        <v>100</v>
      </c>
      <c r="K183" s="701"/>
      <c r="L183" s="701"/>
      <c r="M183" s="702"/>
      <c r="N183" s="646">
        <f>SUM(N173:N182)</f>
        <v>0</v>
      </c>
      <c r="O183" s="647"/>
      <c r="P183" s="646">
        <f>SUM(P173:P182)</f>
        <v>0</v>
      </c>
      <c r="Q183" s="675"/>
      <c r="R183" s="646">
        <f>SUM(R173:R182)</f>
        <v>0</v>
      </c>
      <c r="S183" s="675"/>
      <c r="T183" s="646">
        <f>SUM(T173:T182)</f>
        <v>0</v>
      </c>
      <c r="U183" s="675"/>
      <c r="V183" s="646">
        <f>SUM(V173:V182)</f>
        <v>0</v>
      </c>
      <c r="W183" s="647"/>
      <c r="X183" s="623">
        <f>SUM(N183:W183)</f>
        <v>0</v>
      </c>
      <c r="Y183" s="96"/>
      <c r="Z183" s="52"/>
    </row>
    <row r="184" spans="1:26" s="173" customFormat="1" ht="15" customHeight="1">
      <c r="A184" s="169"/>
      <c r="B184" s="169"/>
      <c r="C184" s="692" t="s">
        <v>29</v>
      </c>
      <c r="D184" s="693"/>
      <c r="E184" s="693"/>
      <c r="F184" s="693"/>
      <c r="G184" s="693"/>
      <c r="H184" s="693"/>
      <c r="I184" s="693"/>
      <c r="J184" s="693"/>
      <c r="K184" s="693"/>
      <c r="L184" s="693"/>
      <c r="M184" s="694"/>
      <c r="N184" s="648">
        <f>SUM(N171+N183)</f>
        <v>0</v>
      </c>
      <c r="O184" s="649"/>
      <c r="P184" s="648">
        <f>SUM(P171+P183)</f>
        <v>0</v>
      </c>
      <c r="Q184" s="665"/>
      <c r="R184" s="648">
        <f>SUM(R171+R183)</f>
        <v>0</v>
      </c>
      <c r="S184" s="665"/>
      <c r="T184" s="648">
        <f>SUM(T171+T183)</f>
        <v>0</v>
      </c>
      <c r="U184" s="665"/>
      <c r="V184" s="648">
        <f>SUM(V171+V183)</f>
        <v>0</v>
      </c>
      <c r="W184" s="649"/>
      <c r="X184" s="152">
        <f>SUM(N184:W184)</f>
        <v>0</v>
      </c>
      <c r="Y184" s="172"/>
      <c r="Z184" s="135"/>
    </row>
    <row r="185" spans="1:26" ht="15" customHeight="1">
      <c r="A185" s="76">
        <v>4000</v>
      </c>
      <c r="B185" s="76"/>
      <c r="C185" s="679" t="s">
        <v>254</v>
      </c>
      <c r="D185" s="680"/>
      <c r="E185" s="727" t="s">
        <v>143</v>
      </c>
      <c r="F185" s="728"/>
      <c r="G185" s="728"/>
      <c r="H185" s="728"/>
      <c r="I185" s="728"/>
      <c r="J185" s="728"/>
      <c r="K185" s="728"/>
      <c r="L185" s="728"/>
      <c r="M185" s="729"/>
      <c r="N185" s="162"/>
      <c r="O185" s="131"/>
      <c r="P185" s="162"/>
      <c r="Q185" s="131"/>
      <c r="R185" s="162"/>
      <c r="S185" s="131"/>
      <c r="T185" s="162"/>
      <c r="U185" s="131"/>
      <c r="V185" s="162"/>
      <c r="W185" s="131"/>
      <c r="X185" s="132"/>
      <c r="Y185" s="39"/>
      <c r="Z185" s="39"/>
    </row>
    <row r="186" spans="1:26" ht="15" customHeight="1">
      <c r="A186" s="50"/>
      <c r="B186" s="50"/>
      <c r="C186" s="657" t="s">
        <v>296</v>
      </c>
      <c r="D186" s="658"/>
      <c r="E186" s="658"/>
      <c r="F186" s="658"/>
      <c r="G186" s="658"/>
      <c r="H186" s="658"/>
      <c r="I186" s="658"/>
      <c r="J186" s="658"/>
      <c r="K186" s="658"/>
      <c r="L186" s="658"/>
      <c r="M186" s="659"/>
      <c r="N186" s="650">
        <v>0</v>
      </c>
      <c r="O186" s="651"/>
      <c r="P186" s="650">
        <v>0</v>
      </c>
      <c r="Q186" s="656"/>
      <c r="R186" s="650">
        <v>0</v>
      </c>
      <c r="S186" s="656"/>
      <c r="T186" s="650">
        <v>0</v>
      </c>
      <c r="U186" s="656"/>
      <c r="V186" s="650">
        <v>0</v>
      </c>
      <c r="W186" s="651"/>
      <c r="X186" s="132">
        <f>SUM(N186+P186+R186+T186+V186)</f>
        <v>0</v>
      </c>
      <c r="Y186" s="39"/>
      <c r="Z186" s="39"/>
    </row>
    <row r="187" spans="1:26" ht="15" customHeight="1">
      <c r="A187" s="50"/>
      <c r="B187" s="50"/>
      <c r="C187" s="657" t="s">
        <v>296</v>
      </c>
      <c r="D187" s="658"/>
      <c r="E187" s="658"/>
      <c r="F187" s="658"/>
      <c r="G187" s="658"/>
      <c r="H187" s="658"/>
      <c r="I187" s="658"/>
      <c r="J187" s="658"/>
      <c r="K187" s="658"/>
      <c r="L187" s="658"/>
      <c r="M187" s="659"/>
      <c r="N187" s="650">
        <v>0</v>
      </c>
      <c r="O187" s="651"/>
      <c r="P187" s="650">
        <v>0</v>
      </c>
      <c r="Q187" s="656"/>
      <c r="R187" s="650">
        <v>0</v>
      </c>
      <c r="S187" s="656"/>
      <c r="T187" s="650">
        <v>0</v>
      </c>
      <c r="U187" s="656"/>
      <c r="V187" s="650">
        <v>0</v>
      </c>
      <c r="W187" s="651"/>
      <c r="X187" s="132">
        <f t="shared" ref="X187:X203" si="66">SUM(N187+P187+R187+T187+V187)</f>
        <v>0</v>
      </c>
      <c r="Y187" s="39"/>
      <c r="Z187" s="39"/>
    </row>
    <row r="188" spans="1:26" ht="15" customHeight="1">
      <c r="A188" s="50"/>
      <c r="B188" s="50"/>
      <c r="C188" s="657" t="s">
        <v>296</v>
      </c>
      <c r="D188" s="658"/>
      <c r="E188" s="658"/>
      <c r="F188" s="658"/>
      <c r="G188" s="658"/>
      <c r="H188" s="658"/>
      <c r="I188" s="658"/>
      <c r="J188" s="658"/>
      <c r="K188" s="658"/>
      <c r="L188" s="658"/>
      <c r="M188" s="659"/>
      <c r="N188" s="650">
        <v>0</v>
      </c>
      <c r="O188" s="651"/>
      <c r="P188" s="650">
        <v>0</v>
      </c>
      <c r="Q188" s="656"/>
      <c r="R188" s="650">
        <v>0</v>
      </c>
      <c r="S188" s="656"/>
      <c r="T188" s="650">
        <v>0</v>
      </c>
      <c r="U188" s="656"/>
      <c r="V188" s="650">
        <v>0</v>
      </c>
      <c r="W188" s="651"/>
      <c r="X188" s="132">
        <f t="shared" si="66"/>
        <v>0</v>
      </c>
      <c r="Y188" s="39"/>
      <c r="Z188" s="39"/>
    </row>
    <row r="189" spans="1:26" ht="15" customHeight="1">
      <c r="A189" s="50"/>
      <c r="B189" s="50"/>
      <c r="C189" s="657" t="s">
        <v>296</v>
      </c>
      <c r="D189" s="658"/>
      <c r="E189" s="658"/>
      <c r="F189" s="658"/>
      <c r="G189" s="658"/>
      <c r="H189" s="658"/>
      <c r="I189" s="658"/>
      <c r="J189" s="658"/>
      <c r="K189" s="658"/>
      <c r="L189" s="658"/>
      <c r="M189" s="659"/>
      <c r="N189" s="650">
        <v>0</v>
      </c>
      <c r="O189" s="651"/>
      <c r="P189" s="650">
        <v>0</v>
      </c>
      <c r="Q189" s="656"/>
      <c r="R189" s="650">
        <v>0</v>
      </c>
      <c r="S189" s="656"/>
      <c r="T189" s="650">
        <v>0</v>
      </c>
      <c r="U189" s="656"/>
      <c r="V189" s="650">
        <v>0</v>
      </c>
      <c r="W189" s="651"/>
      <c r="X189" s="132">
        <f t="shared" si="66"/>
        <v>0</v>
      </c>
      <c r="Y189" s="39"/>
      <c r="Z189" s="39"/>
    </row>
    <row r="190" spans="1:26" ht="15" customHeight="1">
      <c r="A190" s="50"/>
      <c r="B190" s="50"/>
      <c r="C190" s="657" t="s">
        <v>296</v>
      </c>
      <c r="D190" s="658"/>
      <c r="E190" s="658"/>
      <c r="F190" s="658"/>
      <c r="G190" s="658"/>
      <c r="H190" s="658"/>
      <c r="I190" s="658"/>
      <c r="J190" s="658"/>
      <c r="K190" s="658"/>
      <c r="L190" s="658"/>
      <c r="M190" s="659"/>
      <c r="N190" s="650">
        <v>0</v>
      </c>
      <c r="O190" s="651"/>
      <c r="P190" s="650">
        <v>0</v>
      </c>
      <c r="Q190" s="656"/>
      <c r="R190" s="650">
        <v>0</v>
      </c>
      <c r="S190" s="656"/>
      <c r="T190" s="650">
        <v>0</v>
      </c>
      <c r="U190" s="656"/>
      <c r="V190" s="650">
        <v>0</v>
      </c>
      <c r="W190" s="651"/>
      <c r="X190" s="132">
        <f t="shared" si="66"/>
        <v>0</v>
      </c>
      <c r="Y190" s="39"/>
      <c r="Z190" s="39"/>
    </row>
    <row r="191" spans="1:26" ht="15" customHeight="1">
      <c r="A191" s="50"/>
      <c r="B191" s="50"/>
      <c r="C191" s="657" t="s">
        <v>296</v>
      </c>
      <c r="D191" s="658"/>
      <c r="E191" s="658"/>
      <c r="F191" s="658"/>
      <c r="G191" s="658"/>
      <c r="H191" s="658"/>
      <c r="I191" s="658"/>
      <c r="J191" s="658"/>
      <c r="K191" s="658"/>
      <c r="L191" s="658"/>
      <c r="M191" s="659"/>
      <c r="N191" s="650">
        <v>0</v>
      </c>
      <c r="O191" s="651"/>
      <c r="P191" s="650">
        <v>0</v>
      </c>
      <c r="Q191" s="656"/>
      <c r="R191" s="650">
        <v>0</v>
      </c>
      <c r="S191" s="656"/>
      <c r="T191" s="650">
        <v>0</v>
      </c>
      <c r="U191" s="656"/>
      <c r="V191" s="650">
        <v>0</v>
      </c>
      <c r="W191" s="651"/>
      <c r="X191" s="132">
        <f t="shared" si="66"/>
        <v>0</v>
      </c>
      <c r="Y191" s="39"/>
      <c r="Z191" s="39"/>
    </row>
    <row r="192" spans="1:26" ht="15" customHeight="1">
      <c r="A192" s="50"/>
      <c r="B192" s="50"/>
      <c r="C192" s="657" t="s">
        <v>296</v>
      </c>
      <c r="D192" s="658"/>
      <c r="E192" s="658"/>
      <c r="F192" s="658"/>
      <c r="G192" s="658"/>
      <c r="H192" s="658"/>
      <c r="I192" s="658"/>
      <c r="J192" s="658"/>
      <c r="K192" s="658"/>
      <c r="L192" s="658"/>
      <c r="M192" s="659"/>
      <c r="N192" s="650">
        <v>0</v>
      </c>
      <c r="O192" s="651"/>
      <c r="P192" s="650">
        <v>0</v>
      </c>
      <c r="Q192" s="656"/>
      <c r="R192" s="650">
        <v>0</v>
      </c>
      <c r="S192" s="656"/>
      <c r="T192" s="650">
        <v>0</v>
      </c>
      <c r="U192" s="656"/>
      <c r="V192" s="650">
        <v>0</v>
      </c>
      <c r="W192" s="651"/>
      <c r="X192" s="132">
        <f t="shared" si="66"/>
        <v>0</v>
      </c>
      <c r="Y192" s="39"/>
      <c r="Z192" s="39"/>
    </row>
    <row r="193" spans="1:28" ht="15" hidden="1" customHeight="1">
      <c r="A193" s="50"/>
      <c r="B193" s="50"/>
      <c r="C193" s="657" t="s">
        <v>296</v>
      </c>
      <c r="D193" s="658"/>
      <c r="E193" s="658"/>
      <c r="F193" s="658"/>
      <c r="G193" s="658"/>
      <c r="H193" s="658"/>
      <c r="I193" s="658"/>
      <c r="J193" s="658"/>
      <c r="K193" s="658"/>
      <c r="L193" s="658"/>
      <c r="M193" s="659"/>
      <c r="N193" s="650">
        <v>0</v>
      </c>
      <c r="O193" s="651"/>
      <c r="P193" s="650">
        <v>0</v>
      </c>
      <c r="Q193" s="656"/>
      <c r="R193" s="650">
        <v>0</v>
      </c>
      <c r="S193" s="656"/>
      <c r="T193" s="650">
        <v>0</v>
      </c>
      <c r="U193" s="656"/>
      <c r="V193" s="650">
        <v>0</v>
      </c>
      <c r="W193" s="651"/>
      <c r="X193" s="132">
        <f t="shared" si="66"/>
        <v>0</v>
      </c>
      <c r="Y193" s="39"/>
      <c r="Z193" s="39"/>
    </row>
    <row r="194" spans="1:28" ht="15" hidden="1" customHeight="1">
      <c r="A194" s="50"/>
      <c r="B194" s="50"/>
      <c r="C194" s="657" t="s">
        <v>296</v>
      </c>
      <c r="D194" s="658"/>
      <c r="E194" s="658"/>
      <c r="F194" s="658"/>
      <c r="G194" s="658"/>
      <c r="H194" s="658"/>
      <c r="I194" s="658"/>
      <c r="J194" s="658"/>
      <c r="K194" s="658"/>
      <c r="L194" s="658"/>
      <c r="M194" s="659"/>
      <c r="N194" s="650">
        <v>0</v>
      </c>
      <c r="O194" s="651"/>
      <c r="P194" s="650">
        <v>0</v>
      </c>
      <c r="Q194" s="656"/>
      <c r="R194" s="650">
        <v>0</v>
      </c>
      <c r="S194" s="656"/>
      <c r="T194" s="650">
        <v>0</v>
      </c>
      <c r="U194" s="656"/>
      <c r="V194" s="650">
        <v>0</v>
      </c>
      <c r="W194" s="651"/>
      <c r="X194" s="132">
        <f t="shared" si="66"/>
        <v>0</v>
      </c>
      <c r="Y194" s="39"/>
      <c r="Z194" s="39"/>
    </row>
    <row r="195" spans="1:28" ht="15" hidden="1" customHeight="1">
      <c r="A195" s="50"/>
      <c r="B195" s="50"/>
      <c r="C195" s="657" t="s">
        <v>296</v>
      </c>
      <c r="D195" s="658"/>
      <c r="E195" s="658"/>
      <c r="F195" s="658"/>
      <c r="G195" s="658"/>
      <c r="H195" s="658"/>
      <c r="I195" s="658"/>
      <c r="J195" s="658"/>
      <c r="K195" s="658"/>
      <c r="L195" s="658"/>
      <c r="M195" s="659"/>
      <c r="N195" s="650">
        <v>0</v>
      </c>
      <c r="O195" s="651"/>
      <c r="P195" s="650">
        <v>0</v>
      </c>
      <c r="Q195" s="656"/>
      <c r="R195" s="650">
        <v>0</v>
      </c>
      <c r="S195" s="656"/>
      <c r="T195" s="650">
        <v>0</v>
      </c>
      <c r="U195" s="656"/>
      <c r="V195" s="650">
        <v>0</v>
      </c>
      <c r="W195" s="651"/>
      <c r="X195" s="132">
        <f t="shared" si="66"/>
        <v>0</v>
      </c>
      <c r="Y195" s="39"/>
      <c r="Z195" s="39"/>
    </row>
    <row r="196" spans="1:28" ht="15" hidden="1" customHeight="1">
      <c r="A196" s="50"/>
      <c r="B196" s="50"/>
      <c r="C196" s="657" t="s">
        <v>296</v>
      </c>
      <c r="D196" s="658"/>
      <c r="E196" s="658"/>
      <c r="F196" s="658"/>
      <c r="G196" s="658"/>
      <c r="H196" s="658"/>
      <c r="I196" s="658"/>
      <c r="J196" s="658"/>
      <c r="K196" s="658"/>
      <c r="L196" s="658"/>
      <c r="M196" s="659"/>
      <c r="N196" s="650">
        <v>0</v>
      </c>
      <c r="O196" s="651"/>
      <c r="P196" s="650">
        <v>0</v>
      </c>
      <c r="Q196" s="656"/>
      <c r="R196" s="650">
        <v>0</v>
      </c>
      <c r="S196" s="656"/>
      <c r="T196" s="650">
        <v>0</v>
      </c>
      <c r="U196" s="656"/>
      <c r="V196" s="650">
        <v>0</v>
      </c>
      <c r="W196" s="651"/>
      <c r="X196" s="132">
        <f t="shared" si="66"/>
        <v>0</v>
      </c>
      <c r="Y196" s="39"/>
      <c r="Z196" s="39"/>
    </row>
    <row r="197" spans="1:28" ht="15" hidden="1" customHeight="1">
      <c r="A197" s="50"/>
      <c r="B197" s="50"/>
      <c r="C197" s="657" t="s">
        <v>296</v>
      </c>
      <c r="D197" s="658"/>
      <c r="E197" s="658"/>
      <c r="F197" s="658"/>
      <c r="G197" s="658"/>
      <c r="H197" s="658"/>
      <c r="I197" s="658"/>
      <c r="J197" s="658"/>
      <c r="K197" s="658"/>
      <c r="L197" s="658"/>
      <c r="M197" s="659"/>
      <c r="N197" s="650">
        <v>0</v>
      </c>
      <c r="O197" s="651"/>
      <c r="P197" s="650">
        <v>0</v>
      </c>
      <c r="Q197" s="656"/>
      <c r="R197" s="650">
        <v>0</v>
      </c>
      <c r="S197" s="656"/>
      <c r="T197" s="650">
        <v>0</v>
      </c>
      <c r="U197" s="656"/>
      <c r="V197" s="650">
        <v>0</v>
      </c>
      <c r="W197" s="651"/>
      <c r="X197" s="132">
        <f t="shared" si="66"/>
        <v>0</v>
      </c>
      <c r="Y197" s="39"/>
      <c r="Z197" s="39"/>
    </row>
    <row r="198" spans="1:28" ht="15" hidden="1" customHeight="1">
      <c r="A198" s="50"/>
      <c r="B198" s="50"/>
      <c r="C198" s="657" t="s">
        <v>296</v>
      </c>
      <c r="D198" s="658"/>
      <c r="E198" s="658"/>
      <c r="F198" s="658"/>
      <c r="G198" s="658"/>
      <c r="H198" s="658"/>
      <c r="I198" s="658"/>
      <c r="J198" s="658"/>
      <c r="K198" s="658"/>
      <c r="L198" s="658"/>
      <c r="M198" s="659"/>
      <c r="N198" s="650">
        <v>0</v>
      </c>
      <c r="O198" s="651"/>
      <c r="P198" s="650">
        <v>0</v>
      </c>
      <c r="Q198" s="656"/>
      <c r="R198" s="650">
        <v>0</v>
      </c>
      <c r="S198" s="656"/>
      <c r="T198" s="650">
        <v>0</v>
      </c>
      <c r="U198" s="656"/>
      <c r="V198" s="650">
        <v>0</v>
      </c>
      <c r="W198" s="651"/>
      <c r="X198" s="132">
        <f t="shared" si="66"/>
        <v>0</v>
      </c>
      <c r="Y198" s="39"/>
      <c r="Z198" s="39"/>
    </row>
    <row r="199" spans="1:28" ht="15" hidden="1" customHeight="1">
      <c r="A199" s="50"/>
      <c r="B199" s="50"/>
      <c r="C199" s="657" t="s">
        <v>296</v>
      </c>
      <c r="D199" s="658"/>
      <c r="E199" s="658"/>
      <c r="F199" s="658"/>
      <c r="G199" s="658"/>
      <c r="H199" s="658"/>
      <c r="I199" s="658"/>
      <c r="J199" s="658"/>
      <c r="K199" s="658"/>
      <c r="L199" s="658"/>
      <c r="M199" s="659"/>
      <c r="N199" s="650">
        <v>0</v>
      </c>
      <c r="O199" s="651"/>
      <c r="P199" s="650">
        <v>0</v>
      </c>
      <c r="Q199" s="656"/>
      <c r="R199" s="650">
        <v>0</v>
      </c>
      <c r="S199" s="656"/>
      <c r="T199" s="650">
        <v>0</v>
      </c>
      <c r="U199" s="656"/>
      <c r="V199" s="650">
        <v>0</v>
      </c>
      <c r="W199" s="651"/>
      <c r="X199" s="132">
        <f t="shared" si="66"/>
        <v>0</v>
      </c>
      <c r="Y199" s="39"/>
      <c r="Z199" s="39"/>
    </row>
    <row r="200" spans="1:28" ht="15" hidden="1" customHeight="1">
      <c r="A200" s="50"/>
      <c r="B200" s="50"/>
      <c r="C200" s="657" t="s">
        <v>296</v>
      </c>
      <c r="D200" s="658"/>
      <c r="E200" s="658"/>
      <c r="F200" s="658"/>
      <c r="G200" s="658"/>
      <c r="H200" s="658"/>
      <c r="I200" s="658"/>
      <c r="J200" s="658"/>
      <c r="K200" s="658"/>
      <c r="L200" s="658"/>
      <c r="M200" s="659"/>
      <c r="N200" s="650">
        <v>0</v>
      </c>
      <c r="O200" s="651"/>
      <c r="P200" s="650">
        <v>0</v>
      </c>
      <c r="Q200" s="656"/>
      <c r="R200" s="650">
        <v>0</v>
      </c>
      <c r="S200" s="656"/>
      <c r="T200" s="650">
        <v>0</v>
      </c>
      <c r="U200" s="656"/>
      <c r="V200" s="650">
        <v>0</v>
      </c>
      <c r="W200" s="651"/>
      <c r="X200" s="132">
        <f t="shared" si="66"/>
        <v>0</v>
      </c>
      <c r="Y200" s="39"/>
      <c r="Z200" s="39"/>
    </row>
    <row r="201" spans="1:28" ht="15" hidden="1" customHeight="1">
      <c r="A201" s="50"/>
      <c r="B201" s="50"/>
      <c r="C201" s="657" t="s">
        <v>296</v>
      </c>
      <c r="D201" s="658"/>
      <c r="E201" s="658"/>
      <c r="F201" s="658"/>
      <c r="G201" s="658"/>
      <c r="H201" s="658"/>
      <c r="I201" s="658"/>
      <c r="J201" s="658"/>
      <c r="K201" s="658"/>
      <c r="L201" s="658"/>
      <c r="M201" s="659"/>
      <c r="N201" s="650">
        <v>0</v>
      </c>
      <c r="O201" s="651"/>
      <c r="P201" s="650">
        <v>0</v>
      </c>
      <c r="Q201" s="656"/>
      <c r="R201" s="650">
        <v>0</v>
      </c>
      <c r="S201" s="656"/>
      <c r="T201" s="650">
        <v>0</v>
      </c>
      <c r="U201" s="656"/>
      <c r="V201" s="650">
        <v>0</v>
      </c>
      <c r="W201" s="651"/>
      <c r="X201" s="132">
        <f t="shared" si="66"/>
        <v>0</v>
      </c>
      <c r="Y201" s="39"/>
      <c r="Z201" s="39"/>
    </row>
    <row r="202" spans="1:28" ht="15" hidden="1" customHeight="1">
      <c r="A202" s="50"/>
      <c r="B202" s="50"/>
      <c r="C202" s="657" t="s">
        <v>296</v>
      </c>
      <c r="D202" s="658"/>
      <c r="E202" s="658"/>
      <c r="F202" s="658"/>
      <c r="G202" s="658"/>
      <c r="H202" s="658"/>
      <c r="I202" s="658"/>
      <c r="J202" s="658"/>
      <c r="K202" s="658"/>
      <c r="L202" s="658"/>
      <c r="M202" s="659"/>
      <c r="N202" s="650">
        <v>0</v>
      </c>
      <c r="O202" s="651"/>
      <c r="P202" s="650">
        <v>0</v>
      </c>
      <c r="Q202" s="656"/>
      <c r="R202" s="650">
        <v>0</v>
      </c>
      <c r="S202" s="656"/>
      <c r="T202" s="650">
        <v>0</v>
      </c>
      <c r="U202" s="656"/>
      <c r="V202" s="650">
        <v>0</v>
      </c>
      <c r="W202" s="651"/>
      <c r="X202" s="132">
        <f t="shared" si="66"/>
        <v>0</v>
      </c>
      <c r="Y202" s="39"/>
      <c r="Z202" s="39"/>
    </row>
    <row r="203" spans="1:28" ht="15" hidden="1" customHeight="1">
      <c r="A203" s="50"/>
      <c r="B203" s="50"/>
      <c r="C203" s="657" t="s">
        <v>296</v>
      </c>
      <c r="D203" s="658"/>
      <c r="E203" s="658"/>
      <c r="F203" s="658"/>
      <c r="G203" s="658"/>
      <c r="H203" s="658"/>
      <c r="I203" s="658"/>
      <c r="J203" s="658"/>
      <c r="K203" s="658"/>
      <c r="L203" s="658"/>
      <c r="M203" s="659"/>
      <c r="N203" s="650">
        <v>0</v>
      </c>
      <c r="O203" s="651"/>
      <c r="P203" s="650">
        <v>0</v>
      </c>
      <c r="Q203" s="656"/>
      <c r="R203" s="650">
        <v>0</v>
      </c>
      <c r="S203" s="656"/>
      <c r="T203" s="650">
        <v>0</v>
      </c>
      <c r="U203" s="656"/>
      <c r="V203" s="650">
        <v>0</v>
      </c>
      <c r="W203" s="651"/>
      <c r="X203" s="132">
        <f t="shared" si="66"/>
        <v>0</v>
      </c>
      <c r="Y203" s="39"/>
      <c r="Z203" s="39"/>
    </row>
    <row r="204" spans="1:28" s="173" customFormat="1" ht="16.5" customHeight="1">
      <c r="A204" s="169"/>
      <c r="B204" s="169"/>
      <c r="C204" s="692" t="s">
        <v>255</v>
      </c>
      <c r="D204" s="693"/>
      <c r="E204" s="693"/>
      <c r="F204" s="693"/>
      <c r="G204" s="693"/>
      <c r="H204" s="693"/>
      <c r="I204" s="693"/>
      <c r="J204" s="693"/>
      <c r="K204" s="693"/>
      <c r="L204" s="693"/>
      <c r="M204" s="694"/>
      <c r="N204" s="648">
        <f>SUM(N186:N203)</f>
        <v>0</v>
      </c>
      <c r="O204" s="649"/>
      <c r="P204" s="648">
        <f>SUM(P186:P203)</f>
        <v>0</v>
      </c>
      <c r="Q204" s="665"/>
      <c r="R204" s="648">
        <f>SUM(R186:R203)</f>
        <v>0</v>
      </c>
      <c r="S204" s="665"/>
      <c r="T204" s="648">
        <f>SUM(T186:T203)</f>
        <v>0</v>
      </c>
      <c r="U204" s="665"/>
      <c r="V204" s="648">
        <f>SUM(V186:V203)</f>
        <v>0</v>
      </c>
      <c r="W204" s="649"/>
      <c r="X204" s="152">
        <f>SUM(N204:W204)</f>
        <v>0</v>
      </c>
      <c r="Y204" s="172"/>
      <c r="Z204" s="135"/>
    </row>
    <row r="205" spans="1:28" ht="15" customHeight="1">
      <c r="A205" s="50"/>
      <c r="B205" s="50"/>
      <c r="C205" s="671"/>
      <c r="D205" s="672"/>
      <c r="E205" s="672"/>
      <c r="F205" s="672"/>
      <c r="G205" s="672"/>
      <c r="H205" s="672"/>
      <c r="I205" s="672"/>
      <c r="J205" s="672"/>
      <c r="K205" s="672"/>
      <c r="L205" s="672"/>
      <c r="M205" s="673"/>
      <c r="N205" s="175"/>
      <c r="O205" s="176"/>
      <c r="P205" s="175"/>
      <c r="Q205" s="176"/>
      <c r="R205" s="175"/>
      <c r="S205" s="176"/>
      <c r="T205" s="175"/>
      <c r="U205" s="176"/>
      <c r="V205" s="175"/>
      <c r="W205" s="176"/>
      <c r="X205" s="127"/>
      <c r="Y205" s="120"/>
      <c r="Z205" s="39"/>
    </row>
    <row r="206" spans="1:28" ht="15" customHeight="1">
      <c r="A206" s="50"/>
      <c r="B206" s="50"/>
      <c r="C206" s="748" t="s">
        <v>233</v>
      </c>
      <c r="D206" s="749"/>
      <c r="E206" s="749"/>
      <c r="F206" s="749"/>
      <c r="G206" s="749"/>
      <c r="H206" s="749"/>
      <c r="I206" s="749"/>
      <c r="J206" s="749"/>
      <c r="K206" s="749"/>
      <c r="L206" s="749"/>
      <c r="M206" s="750"/>
      <c r="N206" s="654">
        <f>N204+N184+N151+N112</f>
        <v>0</v>
      </c>
      <c r="O206" s="655"/>
      <c r="P206" s="654">
        <f>P204+P184+P151+P112</f>
        <v>0</v>
      </c>
      <c r="Q206" s="765"/>
      <c r="R206" s="654">
        <f>R204+R184+R151+R112</f>
        <v>0</v>
      </c>
      <c r="S206" s="765"/>
      <c r="T206" s="654">
        <f>T204+T184+T151+T112</f>
        <v>0</v>
      </c>
      <c r="U206" s="765"/>
      <c r="V206" s="654">
        <f>V204+V184+V151+V112</f>
        <v>0</v>
      </c>
      <c r="W206" s="655"/>
      <c r="X206" s="624">
        <f>SUM(N206:W206)</f>
        <v>0</v>
      </c>
      <c r="Y206" s="96"/>
      <c r="Z206" s="39"/>
    </row>
    <row r="207" spans="1:28" ht="15" customHeight="1">
      <c r="A207" s="50"/>
      <c r="B207" s="50"/>
      <c r="C207" s="801"/>
      <c r="D207" s="802"/>
      <c r="E207" s="802"/>
      <c r="F207" s="802"/>
      <c r="G207" s="802"/>
      <c r="H207" s="802"/>
      <c r="I207" s="802"/>
      <c r="J207" s="802"/>
      <c r="K207" s="802"/>
      <c r="L207" s="802"/>
      <c r="M207" s="803"/>
      <c r="N207" s="178"/>
      <c r="O207" s="179"/>
      <c r="P207" s="180"/>
      <c r="Q207" s="179"/>
      <c r="R207" s="180"/>
      <c r="S207" s="179"/>
      <c r="T207" s="180"/>
      <c r="U207" s="179"/>
      <c r="V207" s="180"/>
      <c r="W207" s="179"/>
      <c r="X207" s="181"/>
      <c r="Y207" s="96"/>
      <c r="Z207" s="39"/>
      <c r="AA207" s="644" t="s">
        <v>515</v>
      </c>
      <c r="AB207" s="644"/>
    </row>
    <row r="208" spans="1:28" s="173" customFormat="1" ht="15" customHeight="1">
      <c r="A208" s="169"/>
      <c r="B208" s="169"/>
      <c r="C208" s="748" t="s">
        <v>266</v>
      </c>
      <c r="D208" s="749"/>
      <c r="E208" s="749"/>
      <c r="F208" s="749"/>
      <c r="G208" s="749"/>
      <c r="H208" s="749"/>
      <c r="I208" s="761" t="s">
        <v>436</v>
      </c>
      <c r="J208" s="762"/>
      <c r="K208" s="762"/>
      <c r="L208" s="762"/>
      <c r="M208" s="625">
        <f>VLOOKUP(I208,F_A,2,0)</f>
        <v>0</v>
      </c>
      <c r="N208" s="654">
        <f>N206*$M208</f>
        <v>0</v>
      </c>
      <c r="O208" s="655"/>
      <c r="P208" s="654">
        <f>P206*$M208</f>
        <v>0</v>
      </c>
      <c r="Q208" s="765"/>
      <c r="R208" s="654">
        <f>R206*$M208</f>
        <v>0</v>
      </c>
      <c r="S208" s="765"/>
      <c r="T208" s="654">
        <f>T206*$M208</f>
        <v>0</v>
      </c>
      <c r="U208" s="765"/>
      <c r="V208" s="654">
        <f>V206*$M208</f>
        <v>0</v>
      </c>
      <c r="W208" s="655"/>
      <c r="X208" s="624">
        <f>SUM(N208:W208)</f>
        <v>0</v>
      </c>
      <c r="Y208" s="95"/>
      <c r="Z208" s="135"/>
      <c r="AA208" s="644"/>
      <c r="AB208" s="644"/>
    </row>
    <row r="209" spans="1:28" s="173" customFormat="1" ht="17.25" hidden="1" customHeight="1">
      <c r="A209" s="169"/>
      <c r="B209" s="169"/>
      <c r="C209" s="766" t="s">
        <v>98</v>
      </c>
      <c r="D209" s="767"/>
      <c r="E209" s="767"/>
      <c r="F209" s="767"/>
      <c r="G209" s="767"/>
      <c r="H209" s="767"/>
      <c r="I209" s="767"/>
      <c r="J209" s="767"/>
      <c r="K209" s="49"/>
      <c r="L209" s="49"/>
      <c r="M209" s="35"/>
      <c r="N209" s="182"/>
      <c r="O209" s="183"/>
      <c r="P209" s="184"/>
      <c r="Q209" s="185"/>
      <c r="R209" s="136"/>
      <c r="S209" s="183"/>
      <c r="T209" s="184"/>
      <c r="U209" s="183"/>
      <c r="V209" s="184"/>
      <c r="W209" s="183"/>
      <c r="X209" s="132"/>
      <c r="Y209" s="95"/>
      <c r="Z209" s="135"/>
      <c r="AA209" s="644"/>
      <c r="AB209" s="644"/>
    </row>
    <row r="210" spans="1:28" s="173" customFormat="1" ht="30.6" hidden="1" customHeight="1">
      <c r="A210" s="153">
        <v>1000</v>
      </c>
      <c r="B210" s="169"/>
      <c r="C210" s="186" t="s">
        <v>137</v>
      </c>
      <c r="D210" s="603" t="s">
        <v>99</v>
      </c>
      <c r="E210" s="769"/>
      <c r="F210" s="742"/>
      <c r="G210" s="742"/>
      <c r="H210" s="742"/>
      <c r="I210" s="742"/>
      <c r="J210" s="742"/>
      <c r="K210" s="606" t="s">
        <v>141</v>
      </c>
      <c r="L210" s="606" t="s">
        <v>134</v>
      </c>
      <c r="M210" s="36" t="s">
        <v>311</v>
      </c>
      <c r="N210" s="777" t="s">
        <v>142</v>
      </c>
      <c r="O210" s="778"/>
      <c r="P210" s="686" t="s">
        <v>142</v>
      </c>
      <c r="Q210" s="687"/>
      <c r="R210" s="686" t="s">
        <v>142</v>
      </c>
      <c r="S210" s="687"/>
      <c r="T210" s="686" t="s">
        <v>142</v>
      </c>
      <c r="U210" s="687"/>
      <c r="V210" s="686" t="s">
        <v>142</v>
      </c>
      <c r="W210" s="687"/>
      <c r="X210" s="132"/>
      <c r="Y210" s="95"/>
      <c r="Z210" s="135"/>
      <c r="AA210" s="644"/>
      <c r="AB210" s="644"/>
    </row>
    <row r="211" spans="1:28" s="173" customFormat="1" ht="15" hidden="1" customHeight="1">
      <c r="A211" s="169"/>
      <c r="B211" s="169"/>
      <c r="C211" s="605">
        <f>N211+P211+R211+T211+V211</f>
        <v>0</v>
      </c>
      <c r="D211" s="16"/>
      <c r="E211" s="735" t="s">
        <v>294</v>
      </c>
      <c r="F211" s="735"/>
      <c r="G211" s="735"/>
      <c r="H211" s="735"/>
      <c r="I211" s="735"/>
      <c r="J211" s="735"/>
      <c r="K211" s="188">
        <v>0</v>
      </c>
      <c r="L211" s="189">
        <f t="shared" ref="L211:L218" si="67">VLOOKUP(E211,Leave_Benefits,2,0)</f>
        <v>0</v>
      </c>
      <c r="M211" s="37">
        <f t="shared" ref="M211:M218" si="68">VLOOKUP(E211,Leave_Benefits,4,0)</f>
        <v>0</v>
      </c>
      <c r="N211" s="612">
        <v>0</v>
      </c>
      <c r="O211" s="131">
        <f>K211*(1+L211)*N211*M211</f>
        <v>0</v>
      </c>
      <c r="P211" s="612">
        <v>0</v>
      </c>
      <c r="Q211" s="131">
        <f>K211*(1+L211)*P211*(M211^2)</f>
        <v>0</v>
      </c>
      <c r="R211" s="612">
        <v>0</v>
      </c>
      <c r="S211" s="131">
        <f>K211*(1+L211)*R211*(M211^3)</f>
        <v>0</v>
      </c>
      <c r="T211" s="612">
        <v>0</v>
      </c>
      <c r="U211" s="131">
        <f>K211*(1+L211)*T211*(M211^4)</f>
        <v>0</v>
      </c>
      <c r="V211" s="612">
        <v>0</v>
      </c>
      <c r="W211" s="131">
        <f>K211*(1+L211)*V211*(M211^5)</f>
        <v>0</v>
      </c>
      <c r="X211" s="132">
        <f>SUM(O211+Q211+S211+U211+W211)</f>
        <v>0</v>
      </c>
      <c r="Y211" s="95"/>
      <c r="Z211" s="135"/>
    </row>
    <row r="212" spans="1:28" s="173" customFormat="1" ht="15" hidden="1" customHeight="1">
      <c r="A212" s="169"/>
      <c r="B212" s="169"/>
      <c r="C212" s="605">
        <f t="shared" ref="C212:C218" si="69">N212+P212+R212+T212+V212</f>
        <v>0</v>
      </c>
      <c r="D212" s="16"/>
      <c r="E212" s="735" t="s">
        <v>294</v>
      </c>
      <c r="F212" s="735"/>
      <c r="G212" s="735"/>
      <c r="H212" s="735"/>
      <c r="I212" s="735"/>
      <c r="J212" s="735"/>
      <c r="K212" s="188">
        <v>0</v>
      </c>
      <c r="L212" s="189">
        <f t="shared" si="67"/>
        <v>0</v>
      </c>
      <c r="M212" s="37">
        <f t="shared" si="68"/>
        <v>0</v>
      </c>
      <c r="N212" s="612">
        <v>0</v>
      </c>
      <c r="O212" s="131">
        <f t="shared" ref="O212:O218" si="70">K212*(1+L212)*N212*M212</f>
        <v>0</v>
      </c>
      <c r="P212" s="612">
        <v>0</v>
      </c>
      <c r="Q212" s="131">
        <f t="shared" ref="Q212:Q218" si="71">K212*(1+L212)*P212*(M212^2)</f>
        <v>0</v>
      </c>
      <c r="R212" s="612">
        <v>0</v>
      </c>
      <c r="S212" s="131">
        <f t="shared" ref="S212:S218" si="72">K212*(1+L212)*R212*(M212^3)</f>
        <v>0</v>
      </c>
      <c r="T212" s="612">
        <v>0</v>
      </c>
      <c r="U212" s="131">
        <f t="shared" ref="U212:U218" si="73">K212*(1+L212)*T212*(M212^4)</f>
        <v>0</v>
      </c>
      <c r="V212" s="612">
        <v>0</v>
      </c>
      <c r="W212" s="131">
        <f t="shared" ref="W212:W218" si="74">K212*(1+L212)*V212*(M212^5)</f>
        <v>0</v>
      </c>
      <c r="X212" s="132">
        <f t="shared" ref="X212:X218" si="75">SUM(O212+Q212+S212+U212+W212)</f>
        <v>0</v>
      </c>
      <c r="Y212" s="95"/>
      <c r="Z212" s="135"/>
    </row>
    <row r="213" spans="1:28" s="173" customFormat="1" ht="15" hidden="1" customHeight="1">
      <c r="A213" s="169"/>
      <c r="B213" s="169"/>
      <c r="C213" s="605">
        <f t="shared" si="69"/>
        <v>0</v>
      </c>
      <c r="D213" s="16"/>
      <c r="E213" s="735" t="s">
        <v>294</v>
      </c>
      <c r="F213" s="735"/>
      <c r="G213" s="735"/>
      <c r="H213" s="735"/>
      <c r="I213" s="735"/>
      <c r="J213" s="735"/>
      <c r="K213" s="188">
        <v>0</v>
      </c>
      <c r="L213" s="189">
        <f t="shared" si="67"/>
        <v>0</v>
      </c>
      <c r="M213" s="37">
        <f t="shared" si="68"/>
        <v>0</v>
      </c>
      <c r="N213" s="612">
        <v>0</v>
      </c>
      <c r="O213" s="131">
        <f t="shared" si="70"/>
        <v>0</v>
      </c>
      <c r="P213" s="612">
        <v>0</v>
      </c>
      <c r="Q213" s="131">
        <f t="shared" si="71"/>
        <v>0</v>
      </c>
      <c r="R213" s="612">
        <v>0</v>
      </c>
      <c r="S213" s="131">
        <f t="shared" si="72"/>
        <v>0</v>
      </c>
      <c r="T213" s="612">
        <v>0</v>
      </c>
      <c r="U213" s="131">
        <f t="shared" si="73"/>
        <v>0</v>
      </c>
      <c r="V213" s="612">
        <v>0</v>
      </c>
      <c r="W213" s="131">
        <f t="shared" si="74"/>
        <v>0</v>
      </c>
      <c r="X213" s="132">
        <f t="shared" si="75"/>
        <v>0</v>
      </c>
      <c r="Y213" s="95"/>
      <c r="Z213" s="135"/>
    </row>
    <row r="214" spans="1:28" s="173" customFormat="1" ht="15" hidden="1" customHeight="1">
      <c r="A214" s="169"/>
      <c r="B214" s="169"/>
      <c r="C214" s="605">
        <f t="shared" si="69"/>
        <v>0</v>
      </c>
      <c r="D214" s="16"/>
      <c r="E214" s="735" t="s">
        <v>294</v>
      </c>
      <c r="F214" s="735"/>
      <c r="G214" s="735"/>
      <c r="H214" s="735"/>
      <c r="I214" s="735"/>
      <c r="J214" s="735"/>
      <c r="K214" s="188">
        <v>0</v>
      </c>
      <c r="L214" s="189">
        <f t="shared" si="67"/>
        <v>0</v>
      </c>
      <c r="M214" s="37">
        <f t="shared" si="68"/>
        <v>0</v>
      </c>
      <c r="N214" s="612">
        <v>0</v>
      </c>
      <c r="O214" s="131">
        <f t="shared" si="70"/>
        <v>0</v>
      </c>
      <c r="P214" s="612">
        <v>0</v>
      </c>
      <c r="Q214" s="131">
        <f t="shared" si="71"/>
        <v>0</v>
      </c>
      <c r="R214" s="612">
        <v>0</v>
      </c>
      <c r="S214" s="131">
        <f t="shared" si="72"/>
        <v>0</v>
      </c>
      <c r="T214" s="612">
        <v>0</v>
      </c>
      <c r="U214" s="131">
        <f t="shared" si="73"/>
        <v>0</v>
      </c>
      <c r="V214" s="612">
        <v>0</v>
      </c>
      <c r="W214" s="131">
        <f t="shared" si="74"/>
        <v>0</v>
      </c>
      <c r="X214" s="132">
        <f t="shared" si="75"/>
        <v>0</v>
      </c>
      <c r="Y214" s="95"/>
      <c r="Z214" s="135"/>
    </row>
    <row r="215" spans="1:28" s="173" customFormat="1" ht="15" hidden="1" customHeight="1">
      <c r="A215" s="169"/>
      <c r="B215" s="169"/>
      <c r="C215" s="605">
        <f t="shared" si="69"/>
        <v>0</v>
      </c>
      <c r="D215" s="16"/>
      <c r="E215" s="735" t="s">
        <v>294</v>
      </c>
      <c r="F215" s="735"/>
      <c r="G215" s="735"/>
      <c r="H215" s="735"/>
      <c r="I215" s="735"/>
      <c r="J215" s="735"/>
      <c r="K215" s="188">
        <v>0</v>
      </c>
      <c r="L215" s="189">
        <f t="shared" si="67"/>
        <v>0</v>
      </c>
      <c r="M215" s="37">
        <f t="shared" si="68"/>
        <v>0</v>
      </c>
      <c r="N215" s="612">
        <v>0</v>
      </c>
      <c r="O215" s="131">
        <f t="shared" si="70"/>
        <v>0</v>
      </c>
      <c r="P215" s="612">
        <v>0</v>
      </c>
      <c r="Q215" s="131">
        <f t="shared" si="71"/>
        <v>0</v>
      </c>
      <c r="R215" s="612">
        <v>0</v>
      </c>
      <c r="S215" s="131">
        <f t="shared" si="72"/>
        <v>0</v>
      </c>
      <c r="T215" s="612">
        <v>0</v>
      </c>
      <c r="U215" s="131">
        <f t="shared" si="73"/>
        <v>0</v>
      </c>
      <c r="V215" s="612">
        <v>0</v>
      </c>
      <c r="W215" s="131">
        <f t="shared" si="74"/>
        <v>0</v>
      </c>
      <c r="X215" s="132">
        <f t="shared" si="75"/>
        <v>0</v>
      </c>
      <c r="Y215" s="95"/>
      <c r="Z215" s="135"/>
    </row>
    <row r="216" spans="1:28" s="173" customFormat="1" ht="15" hidden="1" customHeight="1">
      <c r="A216" s="169"/>
      <c r="B216" s="169"/>
      <c r="C216" s="605">
        <f t="shared" si="69"/>
        <v>0</v>
      </c>
      <c r="D216" s="16"/>
      <c r="E216" s="735" t="s">
        <v>294</v>
      </c>
      <c r="F216" s="735"/>
      <c r="G216" s="735"/>
      <c r="H216" s="735"/>
      <c r="I216" s="735"/>
      <c r="J216" s="735"/>
      <c r="K216" s="188">
        <v>0</v>
      </c>
      <c r="L216" s="189">
        <f t="shared" si="67"/>
        <v>0</v>
      </c>
      <c r="M216" s="37">
        <f t="shared" si="68"/>
        <v>0</v>
      </c>
      <c r="N216" s="612">
        <v>0</v>
      </c>
      <c r="O216" s="131">
        <f t="shared" si="70"/>
        <v>0</v>
      </c>
      <c r="P216" s="612">
        <v>0</v>
      </c>
      <c r="Q216" s="131">
        <f t="shared" si="71"/>
        <v>0</v>
      </c>
      <c r="R216" s="612">
        <v>0</v>
      </c>
      <c r="S216" s="131">
        <f t="shared" si="72"/>
        <v>0</v>
      </c>
      <c r="T216" s="612">
        <v>0</v>
      </c>
      <c r="U216" s="131">
        <f t="shared" si="73"/>
        <v>0</v>
      </c>
      <c r="V216" s="612">
        <v>0</v>
      </c>
      <c r="W216" s="131">
        <f t="shared" si="74"/>
        <v>0</v>
      </c>
      <c r="X216" s="132">
        <f t="shared" si="75"/>
        <v>0</v>
      </c>
      <c r="Y216" s="95"/>
      <c r="Z216" s="135"/>
    </row>
    <row r="217" spans="1:28" s="173" customFormat="1" ht="15" hidden="1" customHeight="1">
      <c r="A217" s="169"/>
      <c r="B217" s="169"/>
      <c r="C217" s="605">
        <f t="shared" si="69"/>
        <v>0</v>
      </c>
      <c r="D217" s="16"/>
      <c r="E217" s="735" t="s">
        <v>294</v>
      </c>
      <c r="F217" s="735"/>
      <c r="G217" s="735"/>
      <c r="H217" s="735"/>
      <c r="I217" s="735"/>
      <c r="J217" s="735"/>
      <c r="K217" s="188">
        <v>0</v>
      </c>
      <c r="L217" s="189">
        <f t="shared" si="67"/>
        <v>0</v>
      </c>
      <c r="M217" s="37">
        <f t="shared" si="68"/>
        <v>0</v>
      </c>
      <c r="N217" s="612">
        <v>0</v>
      </c>
      <c r="O217" s="131">
        <f t="shared" si="70"/>
        <v>0</v>
      </c>
      <c r="P217" s="612">
        <v>0</v>
      </c>
      <c r="Q217" s="131">
        <f t="shared" si="71"/>
        <v>0</v>
      </c>
      <c r="R217" s="612">
        <v>0</v>
      </c>
      <c r="S217" s="131">
        <f t="shared" si="72"/>
        <v>0</v>
      </c>
      <c r="T217" s="612">
        <v>0</v>
      </c>
      <c r="U217" s="131">
        <f t="shared" si="73"/>
        <v>0</v>
      </c>
      <c r="V217" s="612">
        <v>0</v>
      </c>
      <c r="W217" s="131">
        <f t="shared" si="74"/>
        <v>0</v>
      </c>
      <c r="X217" s="132">
        <f t="shared" si="75"/>
        <v>0</v>
      </c>
      <c r="Y217" s="95"/>
      <c r="Z217" s="135"/>
    </row>
    <row r="218" spans="1:28" s="173" customFormat="1" ht="15" hidden="1" customHeight="1">
      <c r="A218" s="169"/>
      <c r="B218" s="169"/>
      <c r="C218" s="605">
        <f t="shared" si="69"/>
        <v>0</v>
      </c>
      <c r="D218" s="16"/>
      <c r="E218" s="735" t="s">
        <v>294</v>
      </c>
      <c r="F218" s="735"/>
      <c r="G218" s="735"/>
      <c r="H218" s="735"/>
      <c r="I218" s="735"/>
      <c r="J218" s="735"/>
      <c r="K218" s="188">
        <v>0</v>
      </c>
      <c r="L218" s="189">
        <f t="shared" si="67"/>
        <v>0</v>
      </c>
      <c r="M218" s="37">
        <f t="shared" si="68"/>
        <v>0</v>
      </c>
      <c r="N218" s="612">
        <v>0</v>
      </c>
      <c r="O218" s="131">
        <f t="shared" si="70"/>
        <v>0</v>
      </c>
      <c r="P218" s="612">
        <v>0</v>
      </c>
      <c r="Q218" s="131">
        <f t="shared" si="71"/>
        <v>0</v>
      </c>
      <c r="R218" s="612">
        <v>0</v>
      </c>
      <c r="S218" s="131">
        <f t="shared" si="72"/>
        <v>0</v>
      </c>
      <c r="T218" s="612">
        <v>0</v>
      </c>
      <c r="U218" s="131">
        <f t="shared" si="73"/>
        <v>0</v>
      </c>
      <c r="V218" s="612">
        <v>0</v>
      </c>
      <c r="W218" s="131">
        <f t="shared" si="74"/>
        <v>0</v>
      </c>
      <c r="X218" s="132">
        <f t="shared" si="75"/>
        <v>0</v>
      </c>
      <c r="Y218" s="95"/>
      <c r="Z218" s="135"/>
    </row>
    <row r="219" spans="1:28" s="173" customFormat="1" ht="15" hidden="1" customHeight="1">
      <c r="A219" s="169"/>
      <c r="B219" s="169"/>
      <c r="C219" s="768"/>
      <c r="D219" s="769"/>
      <c r="E219" s="769"/>
      <c r="F219" s="769"/>
      <c r="G219" s="769"/>
      <c r="H219" s="769"/>
      <c r="I219" s="769"/>
      <c r="J219" s="700" t="s">
        <v>101</v>
      </c>
      <c r="K219" s="701"/>
      <c r="L219" s="701"/>
      <c r="M219" s="702"/>
      <c r="N219" s="688">
        <f>SUM(O211:O218)</f>
        <v>0</v>
      </c>
      <c r="O219" s="689"/>
      <c r="P219" s="688">
        <f>SUM(Q211:Q218)</f>
        <v>0</v>
      </c>
      <c r="Q219" s="689"/>
      <c r="R219" s="688">
        <f>SUM(S211:S218)</f>
        <v>0</v>
      </c>
      <c r="S219" s="689"/>
      <c r="T219" s="688">
        <f>SUM(U211:U218)</f>
        <v>0</v>
      </c>
      <c r="U219" s="689"/>
      <c r="V219" s="688">
        <f>SUM(W211:W218)</f>
        <v>0</v>
      </c>
      <c r="W219" s="689"/>
      <c r="X219" s="623">
        <f>SUM(N219:W219)</f>
        <v>0</v>
      </c>
      <c r="Y219" s="95"/>
      <c r="Z219" s="135"/>
    </row>
    <row r="220" spans="1:28" s="173" customFormat="1" ht="30.75" hidden="1" customHeight="1">
      <c r="A220" s="153">
        <v>1900</v>
      </c>
      <c r="B220" s="169"/>
      <c r="C220" s="734"/>
      <c r="D220" s="735"/>
      <c r="E220" s="735"/>
      <c r="F220" s="735"/>
      <c r="G220" s="735"/>
      <c r="H220" s="735"/>
      <c r="I220" s="735"/>
      <c r="J220" s="735"/>
      <c r="K220" s="735"/>
      <c r="L220" s="15" t="s">
        <v>102</v>
      </c>
      <c r="M220" s="35"/>
      <c r="N220" s="191"/>
      <c r="O220" s="192"/>
      <c r="P220" s="193"/>
      <c r="Q220" s="192"/>
      <c r="R220" s="193"/>
      <c r="S220" s="192"/>
      <c r="T220" s="193"/>
      <c r="U220" s="192"/>
      <c r="V220" s="193"/>
      <c r="W220" s="192"/>
      <c r="X220" s="132"/>
      <c r="Y220" s="95"/>
      <c r="Z220" s="135"/>
    </row>
    <row r="221" spans="1:28" s="173" customFormat="1" ht="15" hidden="1" customHeight="1">
      <c r="A221" s="169"/>
      <c r="B221" s="169"/>
      <c r="C221" s="734">
        <f>D211</f>
        <v>0</v>
      </c>
      <c r="D221" s="735"/>
      <c r="E221" s="735"/>
      <c r="F221" s="735"/>
      <c r="G221" s="735"/>
      <c r="H221" s="735"/>
      <c r="I221" s="735"/>
      <c r="J221" s="735"/>
      <c r="K221" s="735"/>
      <c r="L221" s="189">
        <f t="shared" ref="L221:L228" si="76">VLOOKUP(E211,Leave_Benefits,3,0)</f>
        <v>0</v>
      </c>
      <c r="M221" s="35"/>
      <c r="N221" s="650">
        <f t="shared" ref="N221:N228" si="77">O211*L221</f>
        <v>0</v>
      </c>
      <c r="O221" s="651"/>
      <c r="P221" s="650">
        <f t="shared" ref="P221:P228" si="78">Q211*L221</f>
        <v>0</v>
      </c>
      <c r="Q221" s="656"/>
      <c r="R221" s="650">
        <f t="shared" ref="R221:R228" si="79">S211*L221</f>
        <v>0</v>
      </c>
      <c r="S221" s="656"/>
      <c r="T221" s="650">
        <f t="shared" ref="T221:T228" si="80">U211*L221</f>
        <v>0</v>
      </c>
      <c r="U221" s="656"/>
      <c r="V221" s="650">
        <f t="shared" ref="V221:V228" si="81">W211*L221</f>
        <v>0</v>
      </c>
      <c r="W221" s="651"/>
      <c r="X221" s="132">
        <f>N221+P221+R221+T221+V221</f>
        <v>0</v>
      </c>
      <c r="Y221" s="95"/>
      <c r="Z221" s="135"/>
    </row>
    <row r="222" spans="1:28" s="173" customFormat="1" ht="15" hidden="1" customHeight="1">
      <c r="A222" s="169"/>
      <c r="B222" s="169"/>
      <c r="C222" s="734">
        <f t="shared" ref="C222:C228" si="82">D212</f>
        <v>0</v>
      </c>
      <c r="D222" s="735"/>
      <c r="E222" s="735"/>
      <c r="F222" s="735"/>
      <c r="G222" s="735"/>
      <c r="H222" s="735"/>
      <c r="I222" s="735"/>
      <c r="J222" s="735"/>
      <c r="K222" s="735"/>
      <c r="L222" s="189">
        <f t="shared" si="76"/>
        <v>0</v>
      </c>
      <c r="M222" s="35"/>
      <c r="N222" s="650">
        <f t="shared" si="77"/>
        <v>0</v>
      </c>
      <c r="O222" s="651"/>
      <c r="P222" s="650">
        <f t="shared" si="78"/>
        <v>0</v>
      </c>
      <c r="Q222" s="656"/>
      <c r="R222" s="650">
        <f t="shared" si="79"/>
        <v>0</v>
      </c>
      <c r="S222" s="656"/>
      <c r="T222" s="650">
        <f t="shared" si="80"/>
        <v>0</v>
      </c>
      <c r="U222" s="656"/>
      <c r="V222" s="650">
        <f t="shared" si="81"/>
        <v>0</v>
      </c>
      <c r="W222" s="651"/>
      <c r="X222" s="132">
        <f t="shared" ref="X222:X228" si="83">N222+P222+R222+T222+V222</f>
        <v>0</v>
      </c>
      <c r="Y222" s="95"/>
      <c r="Z222" s="135"/>
    </row>
    <row r="223" spans="1:28" s="173" customFormat="1" ht="15" hidden="1" customHeight="1">
      <c r="A223" s="169"/>
      <c r="B223" s="169"/>
      <c r="C223" s="734">
        <f t="shared" si="82"/>
        <v>0</v>
      </c>
      <c r="D223" s="735"/>
      <c r="E223" s="735"/>
      <c r="F223" s="735"/>
      <c r="G223" s="735"/>
      <c r="H223" s="735"/>
      <c r="I223" s="735"/>
      <c r="J223" s="735"/>
      <c r="K223" s="735"/>
      <c r="L223" s="189">
        <f t="shared" si="76"/>
        <v>0</v>
      </c>
      <c r="M223" s="35"/>
      <c r="N223" s="650">
        <f t="shared" si="77"/>
        <v>0</v>
      </c>
      <c r="O223" s="651"/>
      <c r="P223" s="650">
        <f t="shared" si="78"/>
        <v>0</v>
      </c>
      <c r="Q223" s="656"/>
      <c r="R223" s="650">
        <f t="shared" si="79"/>
        <v>0</v>
      </c>
      <c r="S223" s="656"/>
      <c r="T223" s="650">
        <f t="shared" si="80"/>
        <v>0</v>
      </c>
      <c r="U223" s="656"/>
      <c r="V223" s="650">
        <f t="shared" si="81"/>
        <v>0</v>
      </c>
      <c r="W223" s="651"/>
      <c r="X223" s="132">
        <f t="shared" si="83"/>
        <v>0</v>
      </c>
      <c r="Y223" s="95"/>
      <c r="Z223" s="135"/>
    </row>
    <row r="224" spans="1:28" s="173" customFormat="1" ht="15" hidden="1" customHeight="1">
      <c r="A224" s="169"/>
      <c r="B224" s="169"/>
      <c r="C224" s="734">
        <f t="shared" si="82"/>
        <v>0</v>
      </c>
      <c r="D224" s="735"/>
      <c r="E224" s="735"/>
      <c r="F224" s="735"/>
      <c r="G224" s="735"/>
      <c r="H224" s="735"/>
      <c r="I224" s="735"/>
      <c r="J224" s="735"/>
      <c r="K224" s="735"/>
      <c r="L224" s="189">
        <f t="shared" si="76"/>
        <v>0</v>
      </c>
      <c r="M224" s="35"/>
      <c r="N224" s="650">
        <f t="shared" si="77"/>
        <v>0</v>
      </c>
      <c r="O224" s="651"/>
      <c r="P224" s="650">
        <f t="shared" si="78"/>
        <v>0</v>
      </c>
      <c r="Q224" s="656"/>
      <c r="R224" s="650">
        <f t="shared" si="79"/>
        <v>0</v>
      </c>
      <c r="S224" s="656"/>
      <c r="T224" s="650">
        <f t="shared" si="80"/>
        <v>0</v>
      </c>
      <c r="U224" s="656"/>
      <c r="V224" s="650">
        <f t="shared" si="81"/>
        <v>0</v>
      </c>
      <c r="W224" s="651"/>
      <c r="X224" s="132">
        <f t="shared" si="83"/>
        <v>0</v>
      </c>
      <c r="Y224" s="95"/>
      <c r="Z224" s="135"/>
    </row>
    <row r="225" spans="1:26" s="173" customFormat="1" ht="15" hidden="1" customHeight="1">
      <c r="A225" s="169"/>
      <c r="B225" s="169"/>
      <c r="C225" s="734">
        <f t="shared" si="82"/>
        <v>0</v>
      </c>
      <c r="D225" s="735"/>
      <c r="E225" s="735"/>
      <c r="F225" s="735"/>
      <c r="G225" s="735"/>
      <c r="H225" s="735"/>
      <c r="I225" s="735"/>
      <c r="J225" s="735"/>
      <c r="K225" s="735"/>
      <c r="L225" s="189">
        <f t="shared" si="76"/>
        <v>0</v>
      </c>
      <c r="M225" s="35"/>
      <c r="N225" s="650">
        <f t="shared" si="77"/>
        <v>0</v>
      </c>
      <c r="O225" s="651"/>
      <c r="P225" s="650">
        <f t="shared" si="78"/>
        <v>0</v>
      </c>
      <c r="Q225" s="656"/>
      <c r="R225" s="650">
        <f t="shared" si="79"/>
        <v>0</v>
      </c>
      <c r="S225" s="656"/>
      <c r="T225" s="650">
        <f t="shared" si="80"/>
        <v>0</v>
      </c>
      <c r="U225" s="656"/>
      <c r="V225" s="650">
        <f t="shared" si="81"/>
        <v>0</v>
      </c>
      <c r="W225" s="651"/>
      <c r="X225" s="132">
        <f t="shared" si="83"/>
        <v>0</v>
      </c>
      <c r="Y225" s="95"/>
      <c r="Z225" s="135"/>
    </row>
    <row r="226" spans="1:26" s="173" customFormat="1" ht="15" hidden="1" customHeight="1">
      <c r="A226" s="169"/>
      <c r="B226" s="169"/>
      <c r="C226" s="734">
        <f t="shared" si="82"/>
        <v>0</v>
      </c>
      <c r="D226" s="735"/>
      <c r="E226" s="735"/>
      <c r="F226" s="735"/>
      <c r="G226" s="735"/>
      <c r="H226" s="735"/>
      <c r="I226" s="735"/>
      <c r="J226" s="735"/>
      <c r="K226" s="735"/>
      <c r="L226" s="189">
        <f t="shared" si="76"/>
        <v>0</v>
      </c>
      <c r="M226" s="35"/>
      <c r="N226" s="650">
        <f t="shared" si="77"/>
        <v>0</v>
      </c>
      <c r="O226" s="651"/>
      <c r="P226" s="650">
        <f t="shared" si="78"/>
        <v>0</v>
      </c>
      <c r="Q226" s="656"/>
      <c r="R226" s="650">
        <f t="shared" si="79"/>
        <v>0</v>
      </c>
      <c r="S226" s="656"/>
      <c r="T226" s="650">
        <f t="shared" si="80"/>
        <v>0</v>
      </c>
      <c r="U226" s="656"/>
      <c r="V226" s="650">
        <f t="shared" si="81"/>
        <v>0</v>
      </c>
      <c r="W226" s="651"/>
      <c r="X226" s="132">
        <f t="shared" si="83"/>
        <v>0</v>
      </c>
      <c r="Y226" s="95"/>
      <c r="Z226" s="135"/>
    </row>
    <row r="227" spans="1:26" s="173" customFormat="1" ht="15" hidden="1" customHeight="1">
      <c r="A227" s="169"/>
      <c r="B227" s="169"/>
      <c r="C227" s="734">
        <f t="shared" si="82"/>
        <v>0</v>
      </c>
      <c r="D227" s="735"/>
      <c r="E227" s="735"/>
      <c r="F227" s="735"/>
      <c r="G227" s="735"/>
      <c r="H227" s="735"/>
      <c r="I227" s="735"/>
      <c r="J227" s="735"/>
      <c r="K227" s="735"/>
      <c r="L227" s="189">
        <f t="shared" si="76"/>
        <v>0</v>
      </c>
      <c r="M227" s="35"/>
      <c r="N227" s="650">
        <f t="shared" si="77"/>
        <v>0</v>
      </c>
      <c r="O227" s="651"/>
      <c r="P227" s="650">
        <f t="shared" si="78"/>
        <v>0</v>
      </c>
      <c r="Q227" s="656"/>
      <c r="R227" s="650">
        <f t="shared" si="79"/>
        <v>0</v>
      </c>
      <c r="S227" s="656"/>
      <c r="T227" s="650">
        <f t="shared" si="80"/>
        <v>0</v>
      </c>
      <c r="U227" s="656"/>
      <c r="V227" s="650">
        <f t="shared" si="81"/>
        <v>0</v>
      </c>
      <c r="W227" s="651"/>
      <c r="X227" s="132">
        <f t="shared" si="83"/>
        <v>0</v>
      </c>
      <c r="Y227" s="95"/>
      <c r="Z227" s="135"/>
    </row>
    <row r="228" spans="1:26" s="173" customFormat="1" ht="15" hidden="1" customHeight="1">
      <c r="A228" s="169"/>
      <c r="B228" s="169"/>
      <c r="C228" s="734">
        <f t="shared" si="82"/>
        <v>0</v>
      </c>
      <c r="D228" s="735"/>
      <c r="E228" s="735"/>
      <c r="F228" s="735"/>
      <c r="G228" s="735"/>
      <c r="H228" s="735"/>
      <c r="I228" s="735"/>
      <c r="J228" s="735"/>
      <c r="K228" s="735"/>
      <c r="L228" s="189">
        <f t="shared" si="76"/>
        <v>0</v>
      </c>
      <c r="M228" s="35"/>
      <c r="N228" s="652">
        <f t="shared" si="77"/>
        <v>0</v>
      </c>
      <c r="O228" s="653"/>
      <c r="P228" s="650">
        <f t="shared" si="78"/>
        <v>0</v>
      </c>
      <c r="Q228" s="656"/>
      <c r="R228" s="650">
        <f t="shared" si="79"/>
        <v>0</v>
      </c>
      <c r="S228" s="656"/>
      <c r="T228" s="650">
        <f t="shared" si="80"/>
        <v>0</v>
      </c>
      <c r="U228" s="656"/>
      <c r="V228" s="652">
        <f t="shared" si="81"/>
        <v>0</v>
      </c>
      <c r="W228" s="653"/>
      <c r="X228" s="132">
        <f t="shared" si="83"/>
        <v>0</v>
      </c>
      <c r="Y228" s="95"/>
      <c r="Z228" s="135"/>
    </row>
    <row r="229" spans="1:26" s="173" customFormat="1" ht="15" hidden="1" customHeight="1">
      <c r="A229" s="169"/>
      <c r="B229" s="169"/>
      <c r="C229" s="770"/>
      <c r="D229" s="771"/>
      <c r="E229" s="771"/>
      <c r="F229" s="771"/>
      <c r="G229" s="771"/>
      <c r="H229" s="771"/>
      <c r="I229" s="771"/>
      <c r="J229" s="700" t="s">
        <v>103</v>
      </c>
      <c r="K229" s="701"/>
      <c r="L229" s="701"/>
      <c r="M229" s="702"/>
      <c r="N229" s="646">
        <f>SUM(N221:N228)</f>
        <v>0</v>
      </c>
      <c r="O229" s="647"/>
      <c r="P229" s="646">
        <f>SUM(P221:P228)</f>
        <v>0</v>
      </c>
      <c r="Q229" s="675"/>
      <c r="R229" s="646">
        <f>SUM(R221:R228)</f>
        <v>0</v>
      </c>
      <c r="S229" s="675"/>
      <c r="T229" s="646">
        <f>SUM(T221:T228)</f>
        <v>0</v>
      </c>
      <c r="U229" s="675"/>
      <c r="V229" s="646">
        <f>SUM(V221:V228)</f>
        <v>0</v>
      </c>
      <c r="W229" s="647"/>
      <c r="X229" s="623">
        <f>SUM(N229:W229)</f>
        <v>0</v>
      </c>
      <c r="Y229" s="95"/>
      <c r="Z229" s="135"/>
    </row>
    <row r="230" spans="1:26" s="173" customFormat="1" ht="15" customHeight="1">
      <c r="A230" s="169"/>
      <c r="B230" s="169"/>
      <c r="C230" s="194"/>
      <c r="D230" s="693" t="s">
        <v>316</v>
      </c>
      <c r="E230" s="772"/>
      <c r="F230" s="772"/>
      <c r="G230" s="772"/>
      <c r="H230" s="772"/>
      <c r="I230" s="772"/>
      <c r="J230" s="772"/>
      <c r="K230" s="772"/>
      <c r="L230" s="772"/>
      <c r="M230" s="773"/>
      <c r="N230" s="648">
        <f>SUM(N219+N229)</f>
        <v>0</v>
      </c>
      <c r="O230" s="649"/>
      <c r="P230" s="684">
        <f>SUM(P219+P229)</f>
        <v>0</v>
      </c>
      <c r="Q230" s="685"/>
      <c r="R230" s="684">
        <f>SUM(R219+R229)</f>
        <v>0</v>
      </c>
      <c r="S230" s="685"/>
      <c r="T230" s="684">
        <f>SUM(T219+T229)</f>
        <v>0</v>
      </c>
      <c r="U230" s="685"/>
      <c r="V230" s="648">
        <f>SUM(V219+V229)</f>
        <v>0</v>
      </c>
      <c r="W230" s="649"/>
      <c r="X230" s="195">
        <f>SUM(N230:W230)</f>
        <v>0</v>
      </c>
      <c r="Y230" s="95"/>
      <c r="Z230" s="135"/>
    </row>
    <row r="231" spans="1:26" ht="15" customHeight="1">
      <c r="A231" s="76">
        <v>3014</v>
      </c>
      <c r="B231" s="76"/>
      <c r="C231" s="679" t="s">
        <v>398</v>
      </c>
      <c r="D231" s="680"/>
      <c r="E231" s="680"/>
      <c r="F231" s="680"/>
      <c r="G231" s="680"/>
      <c r="H231" s="680"/>
      <c r="I231" s="680"/>
      <c r="J231" s="680"/>
      <c r="K231" s="680"/>
      <c r="L231" s="680"/>
      <c r="M231" s="795"/>
      <c r="N231" s="162"/>
      <c r="O231" s="196"/>
      <c r="P231" s="136"/>
      <c r="Q231" s="196"/>
      <c r="R231" s="136"/>
      <c r="S231" s="196"/>
      <c r="T231" s="136"/>
      <c r="U231" s="196"/>
      <c r="V231" s="136"/>
      <c r="W231" s="196"/>
      <c r="X231" s="197"/>
      <c r="Y231" s="77"/>
      <c r="Z231" s="39"/>
    </row>
    <row r="232" spans="1:26" ht="15" customHeight="1">
      <c r="A232" s="50"/>
      <c r="B232" s="50"/>
      <c r="C232" s="661" t="s">
        <v>416</v>
      </c>
      <c r="D232" s="676"/>
      <c r="E232" s="676"/>
      <c r="F232" s="676"/>
      <c r="G232" s="676"/>
      <c r="H232" s="676"/>
      <c r="I232" s="676"/>
      <c r="J232" s="676"/>
      <c r="K232" s="676"/>
      <c r="L232" s="676"/>
      <c r="M232" s="763"/>
      <c r="N232" s="650">
        <v>0</v>
      </c>
      <c r="O232" s="651"/>
      <c r="P232" s="650">
        <v>0</v>
      </c>
      <c r="Q232" s="656"/>
      <c r="R232" s="650">
        <v>0</v>
      </c>
      <c r="S232" s="656"/>
      <c r="T232" s="650">
        <v>0</v>
      </c>
      <c r="U232" s="656"/>
      <c r="V232" s="650">
        <v>0</v>
      </c>
      <c r="W232" s="651"/>
      <c r="X232" s="132">
        <f>SUM(N232+P232+R232+T232+V232)</f>
        <v>0</v>
      </c>
      <c r="Y232" s="77"/>
      <c r="Z232" s="39"/>
    </row>
    <row r="233" spans="1:26" ht="15" customHeight="1">
      <c r="A233" s="50"/>
      <c r="B233" s="50"/>
      <c r="C233" s="661" t="s">
        <v>416</v>
      </c>
      <c r="D233" s="676"/>
      <c r="E233" s="676"/>
      <c r="F233" s="676"/>
      <c r="G233" s="676"/>
      <c r="H233" s="676"/>
      <c r="I233" s="676"/>
      <c r="J233" s="676"/>
      <c r="K233" s="676"/>
      <c r="L233" s="676"/>
      <c r="M233" s="763"/>
      <c r="N233" s="650">
        <v>0</v>
      </c>
      <c r="O233" s="651"/>
      <c r="P233" s="650">
        <v>0</v>
      </c>
      <c r="Q233" s="656"/>
      <c r="R233" s="650">
        <v>0</v>
      </c>
      <c r="S233" s="656"/>
      <c r="T233" s="650">
        <v>0</v>
      </c>
      <c r="U233" s="656"/>
      <c r="V233" s="650">
        <v>0</v>
      </c>
      <c r="W233" s="651"/>
      <c r="X233" s="132">
        <f t="shared" ref="X233:X241" si="84">SUM(N233+P233+R233+T233+V233)</f>
        <v>0</v>
      </c>
      <c r="Y233" s="77"/>
      <c r="Z233" s="39"/>
    </row>
    <row r="234" spans="1:26" ht="15" customHeight="1">
      <c r="A234" s="50"/>
      <c r="B234" s="50"/>
      <c r="C234" s="661" t="s">
        <v>416</v>
      </c>
      <c r="D234" s="676"/>
      <c r="E234" s="676"/>
      <c r="F234" s="676"/>
      <c r="G234" s="676"/>
      <c r="H234" s="676"/>
      <c r="I234" s="676"/>
      <c r="J234" s="676"/>
      <c r="K234" s="676"/>
      <c r="L234" s="676"/>
      <c r="M234" s="763"/>
      <c r="N234" s="650">
        <v>0</v>
      </c>
      <c r="O234" s="651"/>
      <c r="P234" s="650">
        <v>0</v>
      </c>
      <c r="Q234" s="656"/>
      <c r="R234" s="650">
        <v>0</v>
      </c>
      <c r="S234" s="656"/>
      <c r="T234" s="650">
        <v>0</v>
      </c>
      <c r="U234" s="656"/>
      <c r="V234" s="650">
        <v>0</v>
      </c>
      <c r="W234" s="651"/>
      <c r="X234" s="132">
        <f t="shared" si="84"/>
        <v>0</v>
      </c>
      <c r="Y234" s="77"/>
      <c r="Z234" s="39"/>
    </row>
    <row r="235" spans="1:26" ht="15" customHeight="1">
      <c r="A235" s="50"/>
      <c r="B235" s="50"/>
      <c r="C235" s="661" t="s">
        <v>416</v>
      </c>
      <c r="D235" s="676"/>
      <c r="E235" s="676"/>
      <c r="F235" s="676"/>
      <c r="G235" s="676"/>
      <c r="H235" s="676"/>
      <c r="I235" s="676"/>
      <c r="J235" s="676"/>
      <c r="K235" s="676"/>
      <c r="L235" s="676"/>
      <c r="M235" s="763"/>
      <c r="N235" s="650">
        <v>0</v>
      </c>
      <c r="O235" s="651"/>
      <c r="P235" s="650">
        <v>0</v>
      </c>
      <c r="Q235" s="656"/>
      <c r="R235" s="650">
        <v>0</v>
      </c>
      <c r="S235" s="656"/>
      <c r="T235" s="650">
        <v>0</v>
      </c>
      <c r="U235" s="656"/>
      <c r="V235" s="650">
        <v>0</v>
      </c>
      <c r="W235" s="651"/>
      <c r="X235" s="132">
        <f t="shared" si="84"/>
        <v>0</v>
      </c>
      <c r="Y235" s="77"/>
      <c r="Z235" s="39"/>
    </row>
    <row r="236" spans="1:26" ht="15" hidden="1" customHeight="1">
      <c r="A236" s="50"/>
      <c r="B236" s="50"/>
      <c r="C236" s="661" t="s">
        <v>416</v>
      </c>
      <c r="D236" s="676"/>
      <c r="E236" s="676"/>
      <c r="F236" s="676"/>
      <c r="G236" s="676"/>
      <c r="H236" s="676"/>
      <c r="I236" s="676"/>
      <c r="J236" s="676"/>
      <c r="K236" s="676"/>
      <c r="L236" s="676"/>
      <c r="M236" s="763"/>
      <c r="N236" s="650">
        <v>0</v>
      </c>
      <c r="O236" s="651"/>
      <c r="P236" s="650">
        <v>0</v>
      </c>
      <c r="Q236" s="656"/>
      <c r="R236" s="650">
        <v>0</v>
      </c>
      <c r="S236" s="656"/>
      <c r="T236" s="650">
        <v>0</v>
      </c>
      <c r="U236" s="656"/>
      <c r="V236" s="650">
        <v>0</v>
      </c>
      <c r="W236" s="651"/>
      <c r="X236" s="132">
        <f t="shared" si="84"/>
        <v>0</v>
      </c>
      <c r="Y236" s="77"/>
      <c r="Z236" s="39"/>
    </row>
    <row r="237" spans="1:26" ht="15" hidden="1" customHeight="1">
      <c r="A237" s="50"/>
      <c r="B237" s="50"/>
      <c r="C237" s="661" t="s">
        <v>416</v>
      </c>
      <c r="D237" s="676"/>
      <c r="E237" s="676"/>
      <c r="F237" s="676"/>
      <c r="G237" s="676"/>
      <c r="H237" s="676"/>
      <c r="I237" s="676"/>
      <c r="J237" s="676"/>
      <c r="K237" s="676"/>
      <c r="L237" s="676"/>
      <c r="M237" s="763"/>
      <c r="N237" s="650">
        <v>0</v>
      </c>
      <c r="O237" s="651"/>
      <c r="P237" s="650">
        <v>0</v>
      </c>
      <c r="Q237" s="656"/>
      <c r="R237" s="650">
        <v>0</v>
      </c>
      <c r="S237" s="656"/>
      <c r="T237" s="650">
        <v>0</v>
      </c>
      <c r="U237" s="656"/>
      <c r="V237" s="650">
        <v>0</v>
      </c>
      <c r="W237" s="651"/>
      <c r="X237" s="132">
        <f t="shared" si="84"/>
        <v>0</v>
      </c>
      <c r="Y237" s="77"/>
      <c r="Z237" s="39"/>
    </row>
    <row r="238" spans="1:26" ht="15" hidden="1" customHeight="1">
      <c r="A238" s="50"/>
      <c r="B238" s="50"/>
      <c r="C238" s="661" t="s">
        <v>416</v>
      </c>
      <c r="D238" s="676"/>
      <c r="E238" s="676"/>
      <c r="F238" s="676"/>
      <c r="G238" s="676"/>
      <c r="H238" s="676"/>
      <c r="I238" s="676"/>
      <c r="J238" s="676"/>
      <c r="K238" s="676"/>
      <c r="L238" s="676"/>
      <c r="M238" s="763"/>
      <c r="N238" s="650">
        <v>0</v>
      </c>
      <c r="O238" s="651"/>
      <c r="P238" s="650">
        <v>0</v>
      </c>
      <c r="Q238" s="656"/>
      <c r="R238" s="650">
        <v>0</v>
      </c>
      <c r="S238" s="656"/>
      <c r="T238" s="650">
        <v>0</v>
      </c>
      <c r="U238" s="656"/>
      <c r="V238" s="650">
        <v>0</v>
      </c>
      <c r="W238" s="651"/>
      <c r="X238" s="132">
        <f t="shared" si="84"/>
        <v>0</v>
      </c>
      <c r="Y238" s="77"/>
      <c r="Z238" s="39"/>
    </row>
    <row r="239" spans="1:26" ht="15" hidden="1" customHeight="1">
      <c r="A239" s="50"/>
      <c r="B239" s="50"/>
      <c r="C239" s="661" t="s">
        <v>416</v>
      </c>
      <c r="D239" s="676"/>
      <c r="E239" s="676"/>
      <c r="F239" s="676"/>
      <c r="G239" s="676"/>
      <c r="H239" s="676"/>
      <c r="I239" s="676"/>
      <c r="J239" s="676"/>
      <c r="K239" s="676"/>
      <c r="L239" s="676"/>
      <c r="M239" s="763"/>
      <c r="N239" s="650">
        <v>0</v>
      </c>
      <c r="O239" s="651"/>
      <c r="P239" s="650">
        <v>0</v>
      </c>
      <c r="Q239" s="656"/>
      <c r="R239" s="650">
        <v>0</v>
      </c>
      <c r="S239" s="656"/>
      <c r="T239" s="650">
        <v>0</v>
      </c>
      <c r="U239" s="656"/>
      <c r="V239" s="650">
        <v>0</v>
      </c>
      <c r="W239" s="651"/>
      <c r="X239" s="132">
        <f t="shared" si="84"/>
        <v>0</v>
      </c>
      <c r="Y239" s="77"/>
      <c r="Z239" s="39"/>
    </row>
    <row r="240" spans="1:26" ht="15" hidden="1" customHeight="1">
      <c r="A240" s="50"/>
      <c r="B240" s="50"/>
      <c r="C240" s="661" t="s">
        <v>416</v>
      </c>
      <c r="D240" s="676"/>
      <c r="E240" s="676"/>
      <c r="F240" s="676"/>
      <c r="G240" s="676"/>
      <c r="H240" s="676"/>
      <c r="I240" s="676"/>
      <c r="J240" s="676"/>
      <c r="K240" s="676"/>
      <c r="L240" s="676"/>
      <c r="M240" s="763"/>
      <c r="N240" s="650">
        <v>0</v>
      </c>
      <c r="O240" s="651"/>
      <c r="P240" s="650">
        <v>0</v>
      </c>
      <c r="Q240" s="656"/>
      <c r="R240" s="650">
        <v>0</v>
      </c>
      <c r="S240" s="656"/>
      <c r="T240" s="650">
        <v>0</v>
      </c>
      <c r="U240" s="656"/>
      <c r="V240" s="650">
        <v>0</v>
      </c>
      <c r="W240" s="651"/>
      <c r="X240" s="132">
        <f t="shared" si="84"/>
        <v>0</v>
      </c>
      <c r="Y240" s="77"/>
      <c r="Z240" s="39"/>
    </row>
    <row r="241" spans="1:26" ht="15" hidden="1" customHeight="1">
      <c r="A241" s="50"/>
      <c r="B241" s="50"/>
      <c r="C241" s="661" t="s">
        <v>416</v>
      </c>
      <c r="D241" s="676"/>
      <c r="E241" s="676"/>
      <c r="F241" s="676"/>
      <c r="G241" s="676"/>
      <c r="H241" s="676"/>
      <c r="I241" s="676"/>
      <c r="J241" s="676"/>
      <c r="K241" s="676"/>
      <c r="L241" s="676"/>
      <c r="M241" s="763"/>
      <c r="N241" s="650">
        <v>0</v>
      </c>
      <c r="O241" s="651"/>
      <c r="P241" s="650">
        <v>0</v>
      </c>
      <c r="Q241" s="656"/>
      <c r="R241" s="650">
        <v>0</v>
      </c>
      <c r="S241" s="656"/>
      <c r="T241" s="650">
        <v>0</v>
      </c>
      <c r="U241" s="656"/>
      <c r="V241" s="650">
        <v>0</v>
      </c>
      <c r="W241" s="651"/>
      <c r="X241" s="132">
        <f t="shared" si="84"/>
        <v>0</v>
      </c>
      <c r="Y241" s="77"/>
      <c r="Z241" s="39"/>
    </row>
    <row r="242" spans="1:26" ht="15" customHeight="1">
      <c r="A242" s="50"/>
      <c r="B242" s="50"/>
      <c r="C242" s="692" t="s">
        <v>259</v>
      </c>
      <c r="D242" s="693"/>
      <c r="E242" s="693"/>
      <c r="F242" s="693"/>
      <c r="G242" s="693"/>
      <c r="H242" s="693"/>
      <c r="I242" s="693"/>
      <c r="J242" s="693"/>
      <c r="K242" s="693"/>
      <c r="L242" s="693"/>
      <c r="M242" s="694"/>
      <c r="N242" s="648">
        <f>SUM(N232:O241)</f>
        <v>0</v>
      </c>
      <c r="O242" s="649"/>
      <c r="P242" s="648">
        <f>SUM(P232:Q241)</f>
        <v>0</v>
      </c>
      <c r="Q242" s="665"/>
      <c r="R242" s="648">
        <f>SUM(R232:S241)</f>
        <v>0</v>
      </c>
      <c r="S242" s="665"/>
      <c r="T242" s="648">
        <f>SUM(T232:U241)</f>
        <v>0</v>
      </c>
      <c r="U242" s="665"/>
      <c r="V242" s="648">
        <f>SUM(V232:W241)</f>
        <v>0</v>
      </c>
      <c r="W242" s="649"/>
      <c r="X242" s="152">
        <f>SUM(N242:W242)</f>
        <v>0</v>
      </c>
      <c r="Y242" s="96"/>
      <c r="Z242" s="39"/>
    </row>
    <row r="243" spans="1:26" ht="31.5" hidden="1">
      <c r="A243" s="76" t="s">
        <v>16</v>
      </c>
      <c r="B243" s="76"/>
      <c r="C243" s="679" t="s">
        <v>262</v>
      </c>
      <c r="D243" s="680"/>
      <c r="E243" s="680"/>
      <c r="F243" s="680"/>
      <c r="G243" s="680"/>
      <c r="H243" s="680"/>
      <c r="I243" s="680"/>
      <c r="J243" s="680"/>
      <c r="K243" s="680"/>
      <c r="L243" s="680"/>
      <c r="M243" s="795"/>
      <c r="N243" s="175"/>
      <c r="O243" s="199"/>
      <c r="P243" s="75"/>
      <c r="Q243" s="199"/>
      <c r="R243" s="75"/>
      <c r="S243" s="199"/>
      <c r="T243" s="75"/>
      <c r="U243" s="199"/>
      <c r="V243" s="75"/>
      <c r="W243" s="199"/>
      <c r="X243" s="200"/>
      <c r="Y243" s="77"/>
      <c r="Z243" s="39"/>
    </row>
    <row r="244" spans="1:26" ht="15" hidden="1" customHeight="1">
      <c r="A244" s="50"/>
      <c r="B244" s="50"/>
      <c r="C244" s="75" t="s">
        <v>146</v>
      </c>
      <c r="D244" s="775" t="str">
        <f t="shared" ref="D244:D253" si="85">C173</f>
        <v>Subawards not allowable on EPSCoR</v>
      </c>
      <c r="E244" s="775"/>
      <c r="F244" s="775"/>
      <c r="G244" s="775"/>
      <c r="H244" s="775"/>
      <c r="I244" s="775"/>
      <c r="J244" s="775"/>
      <c r="K244" s="775"/>
      <c r="L244" s="775"/>
      <c r="M244" s="776"/>
      <c r="N244" s="650">
        <v>0</v>
      </c>
      <c r="O244" s="651"/>
      <c r="P244" s="650">
        <v>0</v>
      </c>
      <c r="Q244" s="656"/>
      <c r="R244" s="650">
        <v>0</v>
      </c>
      <c r="S244" s="656"/>
      <c r="T244" s="650">
        <v>0</v>
      </c>
      <c r="U244" s="656"/>
      <c r="V244" s="650">
        <v>0</v>
      </c>
      <c r="W244" s="651"/>
      <c r="X244" s="132">
        <f>SUM(N244+P244+R244+T244+V244)</f>
        <v>0</v>
      </c>
      <c r="Y244" s="77"/>
      <c r="Z244" s="39"/>
    </row>
    <row r="245" spans="1:26" ht="15" hidden="1" customHeight="1">
      <c r="A245" s="50"/>
      <c r="B245" s="50"/>
      <c r="C245" s="75" t="s">
        <v>147</v>
      </c>
      <c r="D245" s="775" t="str">
        <f t="shared" si="85"/>
        <v>Subawards not allowable on EPSCoR</v>
      </c>
      <c r="E245" s="775"/>
      <c r="F245" s="775"/>
      <c r="G245" s="775"/>
      <c r="H245" s="775"/>
      <c r="I245" s="775"/>
      <c r="J245" s="775"/>
      <c r="K245" s="775"/>
      <c r="L245" s="775"/>
      <c r="M245" s="776"/>
      <c r="N245" s="650">
        <v>0</v>
      </c>
      <c r="O245" s="651"/>
      <c r="P245" s="650">
        <v>0</v>
      </c>
      <c r="Q245" s="656"/>
      <c r="R245" s="650">
        <v>0</v>
      </c>
      <c r="S245" s="656"/>
      <c r="T245" s="650">
        <v>0</v>
      </c>
      <c r="U245" s="656"/>
      <c r="V245" s="650">
        <v>0</v>
      </c>
      <c r="W245" s="651"/>
      <c r="X245" s="132">
        <f t="shared" ref="X245:X253" si="86">SUM(N245+P245+R245+T245+V245)</f>
        <v>0</v>
      </c>
      <c r="Y245" s="77"/>
      <c r="Z245" s="39"/>
    </row>
    <row r="246" spans="1:26" ht="15" hidden="1" customHeight="1">
      <c r="A246" s="50"/>
      <c r="B246" s="50"/>
      <c r="C246" s="75" t="s">
        <v>148</v>
      </c>
      <c r="D246" s="774" t="str">
        <f t="shared" si="85"/>
        <v>Subawards not allowable on EPSCoR</v>
      </c>
      <c r="E246" s="775"/>
      <c r="F246" s="775"/>
      <c r="G246" s="775"/>
      <c r="H246" s="775"/>
      <c r="I246" s="775"/>
      <c r="J246" s="775"/>
      <c r="K246" s="775"/>
      <c r="L246" s="775"/>
      <c r="M246" s="776"/>
      <c r="N246" s="650">
        <v>0</v>
      </c>
      <c r="O246" s="651"/>
      <c r="P246" s="650">
        <v>0</v>
      </c>
      <c r="Q246" s="656"/>
      <c r="R246" s="650">
        <v>0</v>
      </c>
      <c r="S246" s="656"/>
      <c r="T246" s="650">
        <v>0</v>
      </c>
      <c r="U246" s="656"/>
      <c r="V246" s="650">
        <v>0</v>
      </c>
      <c r="W246" s="651"/>
      <c r="X246" s="132">
        <f t="shared" si="86"/>
        <v>0</v>
      </c>
      <c r="Y246" s="96"/>
      <c r="Z246" s="39"/>
    </row>
    <row r="247" spans="1:26" ht="15" hidden="1" customHeight="1">
      <c r="A247" s="50"/>
      <c r="B247" s="50"/>
      <c r="C247" s="75" t="s">
        <v>164</v>
      </c>
      <c r="D247" s="775" t="str">
        <f t="shared" si="85"/>
        <v>Subawards not allowable on EPSCoR</v>
      </c>
      <c r="E247" s="775"/>
      <c r="F247" s="775"/>
      <c r="G247" s="775"/>
      <c r="H247" s="775"/>
      <c r="I247" s="775"/>
      <c r="J247" s="775"/>
      <c r="K247" s="775"/>
      <c r="L247" s="775"/>
      <c r="M247" s="776"/>
      <c r="N247" s="650">
        <v>0</v>
      </c>
      <c r="O247" s="651"/>
      <c r="P247" s="650">
        <v>0</v>
      </c>
      <c r="Q247" s="656"/>
      <c r="R247" s="650">
        <v>0</v>
      </c>
      <c r="S247" s="656"/>
      <c r="T247" s="650">
        <v>0</v>
      </c>
      <c r="U247" s="656"/>
      <c r="V247" s="650">
        <v>0</v>
      </c>
      <c r="W247" s="651"/>
      <c r="X247" s="132">
        <f t="shared" si="86"/>
        <v>0</v>
      </c>
      <c r="Y247" s="77"/>
      <c r="Z247" s="39"/>
    </row>
    <row r="248" spans="1:26" ht="15" hidden="1" customHeight="1">
      <c r="A248" s="50"/>
      <c r="B248" s="50"/>
      <c r="C248" s="75" t="s">
        <v>330</v>
      </c>
      <c r="D248" s="774" t="str">
        <f t="shared" si="85"/>
        <v>Subawards not allowable on EPSCoR</v>
      </c>
      <c r="E248" s="775"/>
      <c r="F248" s="775"/>
      <c r="G248" s="775"/>
      <c r="H248" s="775"/>
      <c r="I248" s="775"/>
      <c r="J248" s="775"/>
      <c r="K248" s="775"/>
      <c r="L248" s="775"/>
      <c r="M248" s="776"/>
      <c r="N248" s="650">
        <v>0</v>
      </c>
      <c r="O248" s="651"/>
      <c r="P248" s="650">
        <v>0</v>
      </c>
      <c r="Q248" s="656"/>
      <c r="R248" s="650">
        <v>0</v>
      </c>
      <c r="S248" s="656"/>
      <c r="T248" s="650">
        <v>0</v>
      </c>
      <c r="U248" s="656"/>
      <c r="V248" s="650">
        <v>0</v>
      </c>
      <c r="W248" s="651"/>
      <c r="X248" s="132">
        <f t="shared" si="86"/>
        <v>0</v>
      </c>
      <c r="Y248" s="96"/>
      <c r="Z248" s="39"/>
    </row>
    <row r="249" spans="1:26" ht="15" hidden="1" customHeight="1">
      <c r="A249" s="50"/>
      <c r="B249" s="50"/>
      <c r="C249" s="75" t="s">
        <v>331</v>
      </c>
      <c r="D249" s="775" t="str">
        <f t="shared" si="85"/>
        <v>Subawards not allowable on EPSCoR</v>
      </c>
      <c r="E249" s="775"/>
      <c r="F249" s="775"/>
      <c r="G249" s="775"/>
      <c r="H249" s="775"/>
      <c r="I249" s="775"/>
      <c r="J249" s="775"/>
      <c r="K249" s="775"/>
      <c r="L249" s="775"/>
      <c r="M249" s="776"/>
      <c r="N249" s="650">
        <v>0</v>
      </c>
      <c r="O249" s="651"/>
      <c r="P249" s="650">
        <v>0</v>
      </c>
      <c r="Q249" s="656"/>
      <c r="R249" s="650">
        <v>0</v>
      </c>
      <c r="S249" s="656"/>
      <c r="T249" s="650">
        <v>0</v>
      </c>
      <c r="U249" s="656"/>
      <c r="V249" s="650">
        <v>0</v>
      </c>
      <c r="W249" s="651"/>
      <c r="X249" s="132">
        <f t="shared" si="86"/>
        <v>0</v>
      </c>
      <c r="Y249" s="77"/>
      <c r="Z249" s="39"/>
    </row>
    <row r="250" spans="1:26" ht="15" hidden="1" customHeight="1">
      <c r="A250" s="50"/>
      <c r="B250" s="50"/>
      <c r="C250" s="75" t="s">
        <v>332</v>
      </c>
      <c r="D250" s="774" t="str">
        <f t="shared" si="85"/>
        <v>Subawards not allowable on EPSCoR</v>
      </c>
      <c r="E250" s="775"/>
      <c r="F250" s="775"/>
      <c r="G250" s="775"/>
      <c r="H250" s="775"/>
      <c r="I250" s="775"/>
      <c r="J250" s="775"/>
      <c r="K250" s="775"/>
      <c r="L250" s="775"/>
      <c r="M250" s="776"/>
      <c r="N250" s="650">
        <v>0</v>
      </c>
      <c r="O250" s="651"/>
      <c r="P250" s="650">
        <v>0</v>
      </c>
      <c r="Q250" s="656"/>
      <c r="R250" s="650">
        <v>0</v>
      </c>
      <c r="S250" s="656"/>
      <c r="T250" s="650">
        <v>0</v>
      </c>
      <c r="U250" s="656"/>
      <c r="V250" s="650">
        <v>0</v>
      </c>
      <c r="W250" s="651"/>
      <c r="X250" s="132">
        <f t="shared" si="86"/>
        <v>0</v>
      </c>
      <c r="Y250" s="96"/>
      <c r="Z250" s="39"/>
    </row>
    <row r="251" spans="1:26" ht="15" hidden="1" customHeight="1">
      <c r="A251" s="50"/>
      <c r="B251" s="50"/>
      <c r="C251" s="75" t="s">
        <v>333</v>
      </c>
      <c r="D251" s="775">
        <f t="shared" si="85"/>
        <v>0</v>
      </c>
      <c r="E251" s="775"/>
      <c r="F251" s="775"/>
      <c r="G251" s="775"/>
      <c r="H251" s="775"/>
      <c r="I251" s="775"/>
      <c r="J251" s="775"/>
      <c r="K251" s="775"/>
      <c r="L251" s="775"/>
      <c r="M251" s="776"/>
      <c r="N251" s="650">
        <v>0</v>
      </c>
      <c r="O251" s="651"/>
      <c r="P251" s="650">
        <v>0</v>
      </c>
      <c r="Q251" s="656"/>
      <c r="R251" s="650">
        <v>0</v>
      </c>
      <c r="S251" s="656"/>
      <c r="T251" s="650">
        <v>0</v>
      </c>
      <c r="U251" s="656"/>
      <c r="V251" s="650">
        <v>0</v>
      </c>
      <c r="W251" s="651"/>
      <c r="X251" s="132">
        <f t="shared" si="86"/>
        <v>0</v>
      </c>
      <c r="Y251" s="77"/>
      <c r="Z251" s="39"/>
    </row>
    <row r="252" spans="1:26" ht="15" hidden="1" customHeight="1">
      <c r="A252" s="50"/>
      <c r="B252" s="50"/>
      <c r="C252" s="75" t="s">
        <v>334</v>
      </c>
      <c r="D252" s="774">
        <f t="shared" si="85"/>
        <v>0</v>
      </c>
      <c r="E252" s="775"/>
      <c r="F252" s="775"/>
      <c r="G252" s="775"/>
      <c r="H252" s="775"/>
      <c r="I252" s="775"/>
      <c r="J252" s="775"/>
      <c r="K252" s="775"/>
      <c r="L252" s="775"/>
      <c r="M252" s="776"/>
      <c r="N252" s="650">
        <v>0</v>
      </c>
      <c r="O252" s="651"/>
      <c r="P252" s="650">
        <v>0</v>
      </c>
      <c r="Q252" s="656"/>
      <c r="R252" s="650">
        <v>0</v>
      </c>
      <c r="S252" s="656"/>
      <c r="T252" s="650">
        <v>0</v>
      </c>
      <c r="U252" s="656"/>
      <c r="V252" s="650">
        <v>0</v>
      </c>
      <c r="W252" s="651"/>
      <c r="X252" s="132">
        <f t="shared" si="86"/>
        <v>0</v>
      </c>
      <c r="Y252" s="96"/>
      <c r="Z252" s="39"/>
    </row>
    <row r="253" spans="1:26" ht="15" hidden="1" customHeight="1">
      <c r="A253" s="50"/>
      <c r="B253" s="50"/>
      <c r="C253" s="201" t="s">
        <v>335</v>
      </c>
      <c r="D253" s="796">
        <f t="shared" si="85"/>
        <v>0</v>
      </c>
      <c r="E253" s="797"/>
      <c r="F253" s="797"/>
      <c r="G253" s="797"/>
      <c r="H253" s="797"/>
      <c r="I253" s="797"/>
      <c r="J253" s="797"/>
      <c r="K253" s="797"/>
      <c r="L253" s="797"/>
      <c r="M253" s="798"/>
      <c r="N253" s="652">
        <v>0</v>
      </c>
      <c r="O253" s="653"/>
      <c r="P253" s="650">
        <v>0</v>
      </c>
      <c r="Q253" s="656"/>
      <c r="R253" s="650">
        <v>0</v>
      </c>
      <c r="S253" s="656"/>
      <c r="T253" s="650">
        <v>0</v>
      </c>
      <c r="U253" s="656"/>
      <c r="V253" s="652">
        <v>0</v>
      </c>
      <c r="W253" s="653"/>
      <c r="X253" s="132">
        <f t="shared" si="86"/>
        <v>0</v>
      </c>
      <c r="Y253" s="96"/>
      <c r="Z253" s="39"/>
    </row>
    <row r="254" spans="1:26" ht="15" hidden="1" customHeight="1">
      <c r="A254" s="50"/>
      <c r="B254" s="50"/>
      <c r="C254" s="692" t="s">
        <v>258</v>
      </c>
      <c r="D254" s="693"/>
      <c r="E254" s="693"/>
      <c r="F254" s="693"/>
      <c r="G254" s="693"/>
      <c r="H254" s="693"/>
      <c r="I254" s="693"/>
      <c r="J254" s="693"/>
      <c r="K254" s="693"/>
      <c r="L254" s="693"/>
      <c r="M254" s="694"/>
      <c r="N254" s="648">
        <f>SUM(N244:N253)</f>
        <v>0</v>
      </c>
      <c r="O254" s="649"/>
      <c r="P254" s="648">
        <f>SUM(P244:P253)</f>
        <v>0</v>
      </c>
      <c r="Q254" s="665"/>
      <c r="R254" s="648">
        <f>SUM(R244:R253)</f>
        <v>0</v>
      </c>
      <c r="S254" s="665"/>
      <c r="T254" s="648">
        <f>SUM(T244:T253)</f>
        <v>0</v>
      </c>
      <c r="U254" s="665"/>
      <c r="V254" s="648">
        <f>SUM(V244:V253)</f>
        <v>0</v>
      </c>
      <c r="W254" s="649"/>
      <c r="X254" s="152">
        <f>SUM(N254:W254)</f>
        <v>0</v>
      </c>
      <c r="Y254" s="96"/>
      <c r="Z254" s="39"/>
    </row>
    <row r="255" spans="1:26" s="92" customFormat="1" ht="15" customHeight="1">
      <c r="A255" s="76">
        <v>5000</v>
      </c>
      <c r="B255" s="76"/>
      <c r="C255" s="123" t="s">
        <v>263</v>
      </c>
      <c r="D255" s="727"/>
      <c r="E255" s="680"/>
      <c r="F255" s="680"/>
      <c r="G255" s="680"/>
      <c r="H255" s="680"/>
      <c r="I255" s="680"/>
      <c r="J255" s="680"/>
      <c r="K255" s="680"/>
      <c r="L255" s="680"/>
      <c r="M255" s="795"/>
      <c r="N255" s="167"/>
      <c r="O255" s="131"/>
      <c r="P255" s="162"/>
      <c r="Q255" s="131"/>
      <c r="R255" s="162"/>
      <c r="S255" s="131"/>
      <c r="T255" s="162"/>
      <c r="U255" s="131"/>
      <c r="V255" s="162"/>
      <c r="W255" s="131"/>
      <c r="X255" s="132"/>
      <c r="Y255" s="96"/>
      <c r="Z255" s="52"/>
    </row>
    <row r="256" spans="1:26" s="92" customFormat="1" ht="15" customHeight="1">
      <c r="A256" s="76"/>
      <c r="B256" s="76"/>
      <c r="C256" s="736"/>
      <c r="D256" s="735"/>
      <c r="E256" s="735"/>
      <c r="F256" s="735"/>
      <c r="G256" s="735"/>
      <c r="H256" s="735"/>
      <c r="I256" s="735"/>
      <c r="J256" s="735"/>
      <c r="K256" s="735"/>
      <c r="L256" s="735"/>
      <c r="M256" s="656"/>
      <c r="N256" s="650">
        <v>0</v>
      </c>
      <c r="O256" s="651"/>
      <c r="P256" s="650">
        <v>0</v>
      </c>
      <c r="Q256" s="656"/>
      <c r="R256" s="650">
        <v>0</v>
      </c>
      <c r="S256" s="656"/>
      <c r="T256" s="650">
        <v>0</v>
      </c>
      <c r="U256" s="656"/>
      <c r="V256" s="650">
        <v>0</v>
      </c>
      <c r="W256" s="651"/>
      <c r="X256" s="132">
        <f>SUM(N256+P256+R256+T256+V256)</f>
        <v>0</v>
      </c>
      <c r="Y256" s="96"/>
      <c r="Z256" s="52"/>
    </row>
    <row r="257" spans="1:26" s="92" customFormat="1" ht="15" customHeight="1">
      <c r="A257" s="76"/>
      <c r="B257" s="76"/>
      <c r="C257" s="736"/>
      <c r="D257" s="735"/>
      <c r="E257" s="735"/>
      <c r="F257" s="735"/>
      <c r="G257" s="735"/>
      <c r="H257" s="735"/>
      <c r="I257" s="735"/>
      <c r="J257" s="735"/>
      <c r="K257" s="735"/>
      <c r="L257" s="735"/>
      <c r="M257" s="656"/>
      <c r="N257" s="650">
        <v>0</v>
      </c>
      <c r="O257" s="651"/>
      <c r="P257" s="650">
        <v>0</v>
      </c>
      <c r="Q257" s="656"/>
      <c r="R257" s="650">
        <v>0</v>
      </c>
      <c r="S257" s="656"/>
      <c r="T257" s="650">
        <v>0</v>
      </c>
      <c r="U257" s="656"/>
      <c r="V257" s="650">
        <v>0</v>
      </c>
      <c r="W257" s="651"/>
      <c r="X257" s="132">
        <f t="shared" ref="X257:X270" si="87">SUM(N257+P257+R257+T257+V257)</f>
        <v>0</v>
      </c>
      <c r="Y257" s="96"/>
      <c r="Z257" s="52"/>
    </row>
    <row r="258" spans="1:26" s="92" customFormat="1" ht="15" customHeight="1">
      <c r="A258" s="76"/>
      <c r="B258" s="76"/>
      <c r="C258" s="736"/>
      <c r="D258" s="735"/>
      <c r="E258" s="735"/>
      <c r="F258" s="735"/>
      <c r="G258" s="735"/>
      <c r="H258" s="735"/>
      <c r="I258" s="735"/>
      <c r="J258" s="735"/>
      <c r="K258" s="735"/>
      <c r="L258" s="735"/>
      <c r="M258" s="656"/>
      <c r="N258" s="650">
        <v>0</v>
      </c>
      <c r="O258" s="651"/>
      <c r="P258" s="650">
        <v>0</v>
      </c>
      <c r="Q258" s="656"/>
      <c r="R258" s="650">
        <v>0</v>
      </c>
      <c r="S258" s="656"/>
      <c r="T258" s="650">
        <v>0</v>
      </c>
      <c r="U258" s="656"/>
      <c r="V258" s="650">
        <v>0</v>
      </c>
      <c r="W258" s="651"/>
      <c r="X258" s="132">
        <f t="shared" si="87"/>
        <v>0</v>
      </c>
      <c r="Y258" s="96"/>
      <c r="Z258" s="52"/>
    </row>
    <row r="259" spans="1:26" s="92" customFormat="1" ht="15" customHeight="1">
      <c r="A259" s="76"/>
      <c r="B259" s="76"/>
      <c r="C259" s="737"/>
      <c r="D259" s="735"/>
      <c r="E259" s="735"/>
      <c r="F259" s="735"/>
      <c r="G259" s="735"/>
      <c r="H259" s="735"/>
      <c r="I259" s="735"/>
      <c r="J259" s="735"/>
      <c r="K259" s="735"/>
      <c r="L259" s="735"/>
      <c r="M259" s="656"/>
      <c r="N259" s="650">
        <v>0</v>
      </c>
      <c r="O259" s="651"/>
      <c r="P259" s="650">
        <v>0</v>
      </c>
      <c r="Q259" s="656"/>
      <c r="R259" s="650">
        <v>0</v>
      </c>
      <c r="S259" s="656"/>
      <c r="T259" s="650">
        <v>0</v>
      </c>
      <c r="U259" s="656"/>
      <c r="V259" s="650">
        <v>0</v>
      </c>
      <c r="W259" s="651"/>
      <c r="X259" s="132">
        <f t="shared" si="87"/>
        <v>0</v>
      </c>
      <c r="Y259" s="96"/>
      <c r="Z259" s="52"/>
    </row>
    <row r="260" spans="1:26" s="92" customFormat="1" ht="15" hidden="1" customHeight="1">
      <c r="A260" s="76"/>
      <c r="B260" s="76"/>
      <c r="C260" s="736"/>
      <c r="D260" s="735"/>
      <c r="E260" s="735"/>
      <c r="F260" s="735"/>
      <c r="G260" s="735"/>
      <c r="H260" s="735"/>
      <c r="I260" s="735"/>
      <c r="J260" s="735"/>
      <c r="K260" s="735"/>
      <c r="L260" s="735"/>
      <c r="M260" s="656"/>
      <c r="N260" s="650">
        <v>0</v>
      </c>
      <c r="O260" s="651"/>
      <c r="P260" s="650">
        <v>0</v>
      </c>
      <c r="Q260" s="656"/>
      <c r="R260" s="650">
        <v>0</v>
      </c>
      <c r="S260" s="656"/>
      <c r="T260" s="650">
        <v>0</v>
      </c>
      <c r="U260" s="656"/>
      <c r="V260" s="650">
        <v>0</v>
      </c>
      <c r="W260" s="651"/>
      <c r="X260" s="132">
        <f t="shared" si="87"/>
        <v>0</v>
      </c>
      <c r="Y260" s="96"/>
      <c r="Z260" s="52"/>
    </row>
    <row r="261" spans="1:26" s="92" customFormat="1" ht="15" hidden="1" customHeight="1">
      <c r="A261" s="76"/>
      <c r="B261" s="76"/>
      <c r="C261" s="736"/>
      <c r="D261" s="735"/>
      <c r="E261" s="735"/>
      <c r="F261" s="735"/>
      <c r="G261" s="735"/>
      <c r="H261" s="735"/>
      <c r="I261" s="735"/>
      <c r="J261" s="735"/>
      <c r="K261" s="735"/>
      <c r="L261" s="735"/>
      <c r="M261" s="656"/>
      <c r="N261" s="650">
        <v>0</v>
      </c>
      <c r="O261" s="651"/>
      <c r="P261" s="650">
        <v>0</v>
      </c>
      <c r="Q261" s="656"/>
      <c r="R261" s="650">
        <v>0</v>
      </c>
      <c r="S261" s="656"/>
      <c r="T261" s="650">
        <v>0</v>
      </c>
      <c r="U261" s="656"/>
      <c r="V261" s="650">
        <v>0</v>
      </c>
      <c r="W261" s="651"/>
      <c r="X261" s="132">
        <f t="shared" si="87"/>
        <v>0</v>
      </c>
      <c r="Y261" s="96"/>
      <c r="Z261" s="52"/>
    </row>
    <row r="262" spans="1:26" s="92" customFormat="1" ht="15" hidden="1" customHeight="1">
      <c r="A262" s="76"/>
      <c r="B262" s="76"/>
      <c r="C262" s="736"/>
      <c r="D262" s="735"/>
      <c r="E262" s="735"/>
      <c r="F262" s="735"/>
      <c r="G262" s="735"/>
      <c r="H262" s="735"/>
      <c r="I262" s="735"/>
      <c r="J262" s="735"/>
      <c r="K262" s="735"/>
      <c r="L262" s="735"/>
      <c r="M262" s="656"/>
      <c r="N262" s="650">
        <v>0</v>
      </c>
      <c r="O262" s="651"/>
      <c r="P262" s="650">
        <v>0</v>
      </c>
      <c r="Q262" s="656"/>
      <c r="R262" s="650">
        <v>0</v>
      </c>
      <c r="S262" s="656"/>
      <c r="T262" s="650">
        <v>0</v>
      </c>
      <c r="U262" s="656"/>
      <c r="V262" s="650">
        <v>0</v>
      </c>
      <c r="W262" s="651"/>
      <c r="X262" s="132">
        <f t="shared" si="87"/>
        <v>0</v>
      </c>
      <c r="Y262" s="96"/>
      <c r="Z262" s="52"/>
    </row>
    <row r="263" spans="1:26" s="92" customFormat="1" ht="15" hidden="1" customHeight="1">
      <c r="A263" s="76"/>
      <c r="B263" s="76"/>
      <c r="C263" s="737"/>
      <c r="D263" s="735"/>
      <c r="E263" s="735"/>
      <c r="F263" s="735"/>
      <c r="G263" s="735"/>
      <c r="H263" s="735"/>
      <c r="I263" s="735"/>
      <c r="J263" s="735"/>
      <c r="K263" s="735"/>
      <c r="L263" s="735"/>
      <c r="M263" s="656"/>
      <c r="N263" s="650">
        <v>0</v>
      </c>
      <c r="O263" s="651"/>
      <c r="P263" s="650">
        <v>0</v>
      </c>
      <c r="Q263" s="656"/>
      <c r="R263" s="650">
        <v>0</v>
      </c>
      <c r="S263" s="656"/>
      <c r="T263" s="650">
        <v>0</v>
      </c>
      <c r="U263" s="656"/>
      <c r="V263" s="650">
        <v>0</v>
      </c>
      <c r="W263" s="651"/>
      <c r="X263" s="132">
        <f t="shared" si="87"/>
        <v>0</v>
      </c>
      <c r="Y263" s="96"/>
      <c r="Z263" s="52"/>
    </row>
    <row r="264" spans="1:26" s="92" customFormat="1" ht="15" hidden="1" customHeight="1">
      <c r="A264" s="76"/>
      <c r="B264" s="76"/>
      <c r="C264" s="736"/>
      <c r="D264" s="735"/>
      <c r="E264" s="735"/>
      <c r="F264" s="735"/>
      <c r="G264" s="735"/>
      <c r="H264" s="735"/>
      <c r="I264" s="735"/>
      <c r="J264" s="735"/>
      <c r="K264" s="735"/>
      <c r="L264" s="735"/>
      <c r="M264" s="656"/>
      <c r="N264" s="650">
        <v>0</v>
      </c>
      <c r="O264" s="651"/>
      <c r="P264" s="650">
        <v>0</v>
      </c>
      <c r="Q264" s="656"/>
      <c r="R264" s="650">
        <v>0</v>
      </c>
      <c r="S264" s="656"/>
      <c r="T264" s="650">
        <v>0</v>
      </c>
      <c r="U264" s="656"/>
      <c r="V264" s="650">
        <v>0</v>
      </c>
      <c r="W264" s="651"/>
      <c r="X264" s="132">
        <f t="shared" si="87"/>
        <v>0</v>
      </c>
      <c r="Y264" s="96"/>
      <c r="Z264" s="52"/>
    </row>
    <row r="265" spans="1:26" s="92" customFormat="1" ht="15" hidden="1" customHeight="1">
      <c r="A265" s="76"/>
      <c r="B265" s="76"/>
      <c r="C265" s="736"/>
      <c r="D265" s="735"/>
      <c r="E265" s="735"/>
      <c r="F265" s="735"/>
      <c r="G265" s="735"/>
      <c r="H265" s="735"/>
      <c r="I265" s="735"/>
      <c r="J265" s="735"/>
      <c r="K265" s="735"/>
      <c r="L265" s="735"/>
      <c r="M265" s="656"/>
      <c r="N265" s="650">
        <v>0</v>
      </c>
      <c r="O265" s="651"/>
      <c r="P265" s="650">
        <v>0</v>
      </c>
      <c r="Q265" s="656"/>
      <c r="R265" s="650">
        <v>0</v>
      </c>
      <c r="S265" s="656"/>
      <c r="T265" s="650">
        <v>0</v>
      </c>
      <c r="U265" s="656"/>
      <c r="V265" s="650">
        <v>0</v>
      </c>
      <c r="W265" s="651"/>
      <c r="X265" s="132">
        <f t="shared" si="87"/>
        <v>0</v>
      </c>
      <c r="Y265" s="96"/>
      <c r="Z265" s="52"/>
    </row>
    <row r="266" spans="1:26" s="92" customFormat="1" ht="15" hidden="1" customHeight="1">
      <c r="A266" s="76"/>
      <c r="B266" s="76"/>
      <c r="C266" s="736"/>
      <c r="D266" s="735"/>
      <c r="E266" s="735"/>
      <c r="F266" s="735"/>
      <c r="G266" s="735"/>
      <c r="H266" s="735"/>
      <c r="I266" s="735"/>
      <c r="J266" s="735"/>
      <c r="K266" s="735"/>
      <c r="L266" s="735"/>
      <c r="M266" s="656"/>
      <c r="N266" s="650">
        <v>0</v>
      </c>
      <c r="O266" s="651"/>
      <c r="P266" s="650">
        <v>0</v>
      </c>
      <c r="Q266" s="656"/>
      <c r="R266" s="650">
        <v>0</v>
      </c>
      <c r="S266" s="656"/>
      <c r="T266" s="650">
        <v>0</v>
      </c>
      <c r="U266" s="656"/>
      <c r="V266" s="650">
        <v>0</v>
      </c>
      <c r="W266" s="651"/>
      <c r="X266" s="132">
        <f t="shared" si="87"/>
        <v>0</v>
      </c>
      <c r="Y266" s="96"/>
      <c r="Z266" s="52"/>
    </row>
    <row r="267" spans="1:26" s="92" customFormat="1" ht="15" hidden="1" customHeight="1">
      <c r="A267" s="76"/>
      <c r="B267" s="76"/>
      <c r="C267" s="736"/>
      <c r="D267" s="735"/>
      <c r="E267" s="735"/>
      <c r="F267" s="735"/>
      <c r="G267" s="735"/>
      <c r="H267" s="735"/>
      <c r="I267" s="735"/>
      <c r="J267" s="735"/>
      <c r="K267" s="735"/>
      <c r="L267" s="735"/>
      <c r="M267" s="656"/>
      <c r="N267" s="650">
        <v>0</v>
      </c>
      <c r="O267" s="651"/>
      <c r="P267" s="650">
        <v>0</v>
      </c>
      <c r="Q267" s="656"/>
      <c r="R267" s="650">
        <v>0</v>
      </c>
      <c r="S267" s="656"/>
      <c r="T267" s="650">
        <v>0</v>
      </c>
      <c r="U267" s="656"/>
      <c r="V267" s="650">
        <v>0</v>
      </c>
      <c r="W267" s="651"/>
      <c r="X267" s="132">
        <f t="shared" si="87"/>
        <v>0</v>
      </c>
      <c r="Y267" s="96"/>
      <c r="Z267" s="52"/>
    </row>
    <row r="268" spans="1:26" s="92" customFormat="1" ht="15" hidden="1" customHeight="1">
      <c r="A268" s="76"/>
      <c r="B268" s="76"/>
      <c r="C268" s="737"/>
      <c r="D268" s="735"/>
      <c r="E268" s="735"/>
      <c r="F268" s="735"/>
      <c r="G268" s="735"/>
      <c r="H268" s="735"/>
      <c r="I268" s="735"/>
      <c r="J268" s="735"/>
      <c r="K268" s="735"/>
      <c r="L268" s="735"/>
      <c r="M268" s="656"/>
      <c r="N268" s="650">
        <v>0</v>
      </c>
      <c r="O268" s="651"/>
      <c r="P268" s="650">
        <v>0</v>
      </c>
      <c r="Q268" s="656"/>
      <c r="R268" s="650">
        <v>0</v>
      </c>
      <c r="S268" s="656"/>
      <c r="T268" s="650">
        <v>0</v>
      </c>
      <c r="U268" s="656"/>
      <c r="V268" s="650">
        <v>0</v>
      </c>
      <c r="W268" s="651"/>
      <c r="X268" s="132">
        <f t="shared" si="87"/>
        <v>0</v>
      </c>
      <c r="Y268" s="96"/>
      <c r="Z268" s="52"/>
    </row>
    <row r="269" spans="1:26" s="92" customFormat="1" ht="15" hidden="1" customHeight="1">
      <c r="A269" s="76"/>
      <c r="B269" s="76"/>
      <c r="C269" s="736"/>
      <c r="D269" s="735"/>
      <c r="E269" s="735"/>
      <c r="F269" s="735"/>
      <c r="G269" s="735"/>
      <c r="H269" s="735"/>
      <c r="I269" s="735"/>
      <c r="J269" s="735"/>
      <c r="K269" s="735"/>
      <c r="L269" s="735"/>
      <c r="M269" s="656"/>
      <c r="N269" s="650">
        <v>0</v>
      </c>
      <c r="O269" s="651"/>
      <c r="P269" s="650">
        <v>0</v>
      </c>
      <c r="Q269" s="656"/>
      <c r="R269" s="650">
        <v>0</v>
      </c>
      <c r="S269" s="656"/>
      <c r="T269" s="650">
        <v>0</v>
      </c>
      <c r="U269" s="656"/>
      <c r="V269" s="650">
        <v>0</v>
      </c>
      <c r="W269" s="651"/>
      <c r="X269" s="132">
        <f t="shared" si="87"/>
        <v>0</v>
      </c>
      <c r="Y269" s="96"/>
      <c r="Z269" s="52"/>
    </row>
    <row r="270" spans="1:26" s="92" customFormat="1" ht="15" hidden="1" customHeight="1">
      <c r="A270" s="76"/>
      <c r="B270" s="76"/>
      <c r="C270" s="736"/>
      <c r="D270" s="735"/>
      <c r="E270" s="735"/>
      <c r="F270" s="735"/>
      <c r="G270" s="735"/>
      <c r="H270" s="735"/>
      <c r="I270" s="735"/>
      <c r="J270" s="735"/>
      <c r="K270" s="735"/>
      <c r="L270" s="735"/>
      <c r="M270" s="656"/>
      <c r="N270" s="650">
        <v>0</v>
      </c>
      <c r="O270" s="651"/>
      <c r="P270" s="650">
        <v>0</v>
      </c>
      <c r="Q270" s="656"/>
      <c r="R270" s="650">
        <v>0</v>
      </c>
      <c r="S270" s="656"/>
      <c r="T270" s="650">
        <v>0</v>
      </c>
      <c r="U270" s="656"/>
      <c r="V270" s="650">
        <v>0</v>
      </c>
      <c r="W270" s="651"/>
      <c r="X270" s="132">
        <f t="shared" si="87"/>
        <v>0</v>
      </c>
      <c r="Y270" s="96"/>
      <c r="Z270" s="52"/>
    </row>
    <row r="271" spans="1:26" s="92" customFormat="1" ht="15" customHeight="1">
      <c r="A271" s="76"/>
      <c r="B271" s="76"/>
      <c r="C271" s="692" t="s">
        <v>256</v>
      </c>
      <c r="D271" s="693"/>
      <c r="E271" s="693"/>
      <c r="F271" s="693"/>
      <c r="G271" s="693"/>
      <c r="H271" s="693"/>
      <c r="I271" s="693"/>
      <c r="J271" s="693"/>
      <c r="K271" s="693"/>
      <c r="L271" s="693"/>
      <c r="M271" s="694"/>
      <c r="N271" s="648">
        <f>SUM(N256:N270)</f>
        <v>0</v>
      </c>
      <c r="O271" s="649"/>
      <c r="P271" s="648">
        <f>SUM(P256:P270)</f>
        <v>0</v>
      </c>
      <c r="Q271" s="665"/>
      <c r="R271" s="648">
        <f>SUM(R256:R270)</f>
        <v>0</v>
      </c>
      <c r="S271" s="665"/>
      <c r="T271" s="648">
        <f>SUM(T256:T270)</f>
        <v>0</v>
      </c>
      <c r="U271" s="665"/>
      <c r="V271" s="648">
        <f>SUM(V256:V270)</f>
        <v>0</v>
      </c>
      <c r="W271" s="649"/>
      <c r="X271" s="202">
        <f>SUM(N271:W271)</f>
        <v>0</v>
      </c>
      <c r="Y271" s="96"/>
      <c r="Z271" s="52"/>
    </row>
    <row r="272" spans="1:26" ht="15" customHeight="1">
      <c r="A272" s="76">
        <v>6000</v>
      </c>
      <c r="B272" s="76"/>
      <c r="C272" s="722" t="s">
        <v>264</v>
      </c>
      <c r="D272" s="680"/>
      <c r="E272" s="799"/>
      <c r="F272" s="799"/>
      <c r="G272" s="799"/>
      <c r="H272" s="799"/>
      <c r="I272" s="799"/>
      <c r="J272" s="799"/>
      <c r="K272" s="799"/>
      <c r="L272" s="799"/>
      <c r="M272" s="800"/>
      <c r="N272" s="690"/>
      <c r="O272" s="691"/>
      <c r="P272" s="690"/>
      <c r="Q272" s="698"/>
      <c r="R272" s="690"/>
      <c r="S272" s="698"/>
      <c r="T272" s="690"/>
      <c r="U272" s="698"/>
      <c r="V272" s="690"/>
      <c r="W272" s="691"/>
      <c r="X272" s="192"/>
      <c r="Y272" s="120"/>
      <c r="Z272" s="39"/>
    </row>
    <row r="273" spans="1:26" s="52" customFormat="1" ht="32.25" customHeight="1">
      <c r="A273" s="76"/>
      <c r="B273" s="76"/>
      <c r="C273" s="732" t="s">
        <v>509</v>
      </c>
      <c r="D273" s="733"/>
      <c r="E273" s="720" t="s">
        <v>434</v>
      </c>
      <c r="F273" s="720"/>
      <c r="G273" s="720"/>
      <c r="H273" s="720" t="s">
        <v>435</v>
      </c>
      <c r="I273" s="720"/>
      <c r="J273" s="720"/>
      <c r="K273" s="79" t="s">
        <v>8</v>
      </c>
      <c r="L273" s="79" t="s">
        <v>130</v>
      </c>
      <c r="M273" s="44" t="s">
        <v>311</v>
      </c>
      <c r="N273" s="712" t="s">
        <v>5</v>
      </c>
      <c r="O273" s="714"/>
      <c r="P273" s="712" t="s">
        <v>5</v>
      </c>
      <c r="Q273" s="713"/>
      <c r="R273" s="712" t="s">
        <v>5</v>
      </c>
      <c r="S273" s="713"/>
      <c r="T273" s="712" t="s">
        <v>5</v>
      </c>
      <c r="U273" s="713"/>
      <c r="V273" s="712" t="s">
        <v>5</v>
      </c>
      <c r="W273" s="714"/>
      <c r="X273" s="192"/>
      <c r="Y273" s="96"/>
    </row>
    <row r="274" spans="1:26" s="52" customFormat="1" ht="15" customHeight="1">
      <c r="A274" s="76"/>
      <c r="B274" s="76"/>
      <c r="C274" s="661" t="s">
        <v>20</v>
      </c>
      <c r="D274" s="676"/>
      <c r="E274" s="721">
        <v>539</v>
      </c>
      <c r="F274" s="721"/>
      <c r="G274" s="721"/>
      <c r="H274" s="721"/>
      <c r="I274" s="718"/>
      <c r="J274" s="718"/>
      <c r="K274" s="138">
        <v>18</v>
      </c>
      <c r="L274" s="90">
        <f>E274*K274</f>
        <v>9702</v>
      </c>
      <c r="M274" s="203">
        <v>1.1000000000000001</v>
      </c>
      <c r="N274" s="613">
        <v>0</v>
      </c>
      <c r="O274" s="614">
        <f>L274*N274</f>
        <v>0</v>
      </c>
      <c r="P274" s="615">
        <v>0</v>
      </c>
      <c r="Q274" s="616">
        <f>L274*P274*M274</f>
        <v>0</v>
      </c>
      <c r="R274" s="615">
        <v>0</v>
      </c>
      <c r="S274" s="616">
        <f>L274*R274*M274^2</f>
        <v>0</v>
      </c>
      <c r="T274" s="615">
        <v>0</v>
      </c>
      <c r="U274" s="616">
        <f>L274*T274*M274^3</f>
        <v>0</v>
      </c>
      <c r="V274" s="615">
        <v>0</v>
      </c>
      <c r="W274" s="616">
        <f>L274*V274*M274^4</f>
        <v>0</v>
      </c>
      <c r="X274" s="192">
        <f>O274+Q274+S274+U274+W274</f>
        <v>0</v>
      </c>
      <c r="Y274" s="96"/>
    </row>
    <row r="275" spans="1:26" s="52" customFormat="1" ht="15" customHeight="1">
      <c r="A275" s="76"/>
      <c r="B275" s="76"/>
      <c r="C275" s="661" t="s">
        <v>21</v>
      </c>
      <c r="D275" s="676"/>
      <c r="E275" s="718">
        <v>1105</v>
      </c>
      <c r="F275" s="718"/>
      <c r="G275" s="718"/>
      <c r="H275" s="718"/>
      <c r="I275" s="718"/>
      <c r="J275" s="718"/>
      <c r="K275" s="138">
        <v>18</v>
      </c>
      <c r="L275" s="90">
        <f>E275*K275</f>
        <v>19890</v>
      </c>
      <c r="M275" s="203">
        <v>1.1000000000000001</v>
      </c>
      <c r="N275" s="613">
        <v>0</v>
      </c>
      <c r="O275" s="614">
        <f>L275*N275</f>
        <v>0</v>
      </c>
      <c r="P275" s="615">
        <v>0</v>
      </c>
      <c r="Q275" s="616">
        <f>L275*P275*M275</f>
        <v>0</v>
      </c>
      <c r="R275" s="615">
        <v>0</v>
      </c>
      <c r="S275" s="616">
        <f>L275*R275*M275^2</f>
        <v>0</v>
      </c>
      <c r="T275" s="615">
        <v>0</v>
      </c>
      <c r="U275" s="616">
        <f>L275*T275*M275^3</f>
        <v>0</v>
      </c>
      <c r="V275" s="615">
        <v>0</v>
      </c>
      <c r="W275" s="616">
        <f>L275*V275*M275^4</f>
        <v>0</v>
      </c>
      <c r="X275" s="192">
        <f>O275+Q275+S275+U275+W275</f>
        <v>0</v>
      </c>
      <c r="Y275" s="96"/>
    </row>
    <row r="276" spans="1:26" s="52" customFormat="1" ht="15" customHeight="1">
      <c r="A276" s="76"/>
      <c r="B276" s="76"/>
      <c r="C276" s="661" t="s">
        <v>23</v>
      </c>
      <c r="D276" s="676"/>
      <c r="E276" s="718"/>
      <c r="F276" s="718"/>
      <c r="G276" s="718"/>
      <c r="H276" s="718">
        <v>729</v>
      </c>
      <c r="I276" s="718"/>
      <c r="J276" s="718"/>
      <c r="K276" s="138"/>
      <c r="L276" s="90">
        <f>H276*2</f>
        <v>1458</v>
      </c>
      <c r="M276" s="203">
        <v>1.1000000000000001</v>
      </c>
      <c r="N276" s="613">
        <v>0</v>
      </c>
      <c r="O276" s="614">
        <f>L276*N276</f>
        <v>0</v>
      </c>
      <c r="P276" s="615">
        <v>0</v>
      </c>
      <c r="Q276" s="616">
        <f>L276*P276*M276</f>
        <v>0</v>
      </c>
      <c r="R276" s="615">
        <v>0</v>
      </c>
      <c r="S276" s="616">
        <f>L276*R276*M276^2</f>
        <v>0</v>
      </c>
      <c r="T276" s="615">
        <v>0</v>
      </c>
      <c r="U276" s="616">
        <f>L276*T276*M276^3</f>
        <v>0</v>
      </c>
      <c r="V276" s="615">
        <v>0</v>
      </c>
      <c r="W276" s="616">
        <f>L276*V276*M276^4</f>
        <v>0</v>
      </c>
      <c r="X276" s="192">
        <f>O276+Q276+S276+U276+W276</f>
        <v>0</v>
      </c>
      <c r="Y276" s="96"/>
    </row>
    <row r="277" spans="1:26" s="52" customFormat="1" ht="15" customHeight="1">
      <c r="A277" s="76"/>
      <c r="B277" s="76"/>
      <c r="C277" s="661" t="s">
        <v>24</v>
      </c>
      <c r="D277" s="676"/>
      <c r="E277" s="718"/>
      <c r="F277" s="718"/>
      <c r="G277" s="718"/>
      <c r="H277" s="718">
        <v>936</v>
      </c>
      <c r="I277" s="718"/>
      <c r="J277" s="718"/>
      <c r="K277" s="138"/>
      <c r="L277" s="90">
        <f>H277*2</f>
        <v>1872</v>
      </c>
      <c r="M277" s="203">
        <v>1.1000000000000001</v>
      </c>
      <c r="N277" s="613">
        <v>0</v>
      </c>
      <c r="O277" s="614">
        <f>L277*N277</f>
        <v>0</v>
      </c>
      <c r="P277" s="615">
        <v>0</v>
      </c>
      <c r="Q277" s="616">
        <f>L277*P277*M277</f>
        <v>0</v>
      </c>
      <c r="R277" s="615">
        <v>0</v>
      </c>
      <c r="S277" s="616">
        <f>L277*R277*M277^2</f>
        <v>0</v>
      </c>
      <c r="T277" s="615">
        <v>0</v>
      </c>
      <c r="U277" s="616">
        <f>L277*T277*M277^3</f>
        <v>0</v>
      </c>
      <c r="V277" s="615">
        <v>0</v>
      </c>
      <c r="W277" s="616">
        <f>L277*V277*M277^4</f>
        <v>0</v>
      </c>
      <c r="X277" s="192">
        <f>O277+Q277+S277+U277+W277</f>
        <v>0</v>
      </c>
      <c r="Y277" s="96"/>
    </row>
    <row r="278" spans="1:26" s="52" customFormat="1" ht="15" customHeight="1">
      <c r="A278" s="76"/>
      <c r="B278" s="76"/>
      <c r="C278" s="723" t="s">
        <v>86</v>
      </c>
      <c r="D278" s="724"/>
      <c r="E278" s="719"/>
      <c r="F278" s="719"/>
      <c r="G278" s="719"/>
      <c r="H278" s="719"/>
      <c r="I278" s="719"/>
      <c r="J278" s="719"/>
      <c r="K278" s="73"/>
      <c r="L278" s="73"/>
      <c r="M278" s="74"/>
      <c r="N278" s="617"/>
      <c r="O278" s="618">
        <v>0</v>
      </c>
      <c r="P278" s="619"/>
      <c r="Q278" s="618">
        <v>0</v>
      </c>
      <c r="R278" s="620"/>
      <c r="S278" s="618">
        <v>0</v>
      </c>
      <c r="T278" s="619"/>
      <c r="U278" s="618">
        <v>0</v>
      </c>
      <c r="V278" s="619"/>
      <c r="W278" s="618">
        <v>0</v>
      </c>
      <c r="X278" s="192">
        <f>O278+Q278+S278+U278+W278</f>
        <v>0</v>
      </c>
      <c r="Y278" s="96"/>
    </row>
    <row r="279" spans="1:26" s="173" customFormat="1" ht="15" customHeight="1">
      <c r="A279" s="169"/>
      <c r="B279" s="169"/>
      <c r="C279" s="804" t="s">
        <v>257</v>
      </c>
      <c r="D279" s="805"/>
      <c r="E279" s="805"/>
      <c r="F279" s="805"/>
      <c r="G279" s="805"/>
      <c r="H279" s="805"/>
      <c r="I279" s="805"/>
      <c r="J279" s="805"/>
      <c r="K279" s="805"/>
      <c r="L279" s="805"/>
      <c r="M279" s="806"/>
      <c r="N279" s="648">
        <f>SUM(O274:O278)</f>
        <v>0</v>
      </c>
      <c r="O279" s="649"/>
      <c r="P279" s="648">
        <f>SUM(Q274:Q278)</f>
        <v>0</v>
      </c>
      <c r="Q279" s="665"/>
      <c r="R279" s="648">
        <f>SUM(S274:S278)</f>
        <v>0</v>
      </c>
      <c r="S279" s="665"/>
      <c r="T279" s="648">
        <f>SUM(U274:U278)</f>
        <v>0</v>
      </c>
      <c r="U279" s="665"/>
      <c r="V279" s="648">
        <f>SUM(W274:W278)</f>
        <v>0</v>
      </c>
      <c r="W279" s="649"/>
      <c r="X279" s="152">
        <f>SUM(N279:W279)</f>
        <v>0</v>
      </c>
      <c r="Y279" s="172"/>
      <c r="Z279" s="135"/>
    </row>
    <row r="280" spans="1:26" s="92" customFormat="1" ht="15" hidden="1" customHeight="1">
      <c r="A280" s="476">
        <v>3010</v>
      </c>
      <c r="B280" s="476"/>
      <c r="C280" s="695" t="s">
        <v>402</v>
      </c>
      <c r="D280" s="696"/>
      <c r="E280" s="696"/>
      <c r="F280" s="696"/>
      <c r="G280" s="696"/>
      <c r="H280" s="696"/>
      <c r="I280" s="696"/>
      <c r="J280" s="696"/>
      <c r="K280" s="696"/>
      <c r="L280" s="696"/>
      <c r="M280" s="697"/>
      <c r="N280" s="167"/>
      <c r="O280" s="131"/>
      <c r="P280" s="162"/>
      <c r="Q280" s="131"/>
      <c r="R280" s="162"/>
      <c r="S280" s="131"/>
      <c r="T280" s="162"/>
      <c r="U280" s="131"/>
      <c r="V280" s="162"/>
      <c r="W280" s="131"/>
      <c r="X280" s="132"/>
      <c r="Y280" s="477"/>
      <c r="Z280" s="52"/>
    </row>
    <row r="281" spans="1:26" s="92" customFormat="1" ht="15" hidden="1" customHeight="1">
      <c r="A281" s="476"/>
      <c r="B281" s="476"/>
      <c r="C281" s="661"/>
      <c r="D281" s="658"/>
      <c r="E281" s="658"/>
      <c r="F281" s="658"/>
      <c r="G281" s="658"/>
      <c r="H281" s="658"/>
      <c r="I281" s="658"/>
      <c r="J281" s="658"/>
      <c r="K281" s="658"/>
      <c r="L281" s="658"/>
      <c r="M281" s="659"/>
      <c r="N281" s="650">
        <v>0</v>
      </c>
      <c r="O281" s="651"/>
      <c r="P281" s="650">
        <v>0</v>
      </c>
      <c r="Q281" s="656"/>
      <c r="R281" s="650">
        <v>0</v>
      </c>
      <c r="S281" s="656"/>
      <c r="T281" s="650">
        <v>0</v>
      </c>
      <c r="U281" s="656"/>
      <c r="V281" s="650">
        <v>0</v>
      </c>
      <c r="W281" s="651"/>
      <c r="X281" s="132">
        <f>SUM(N281+P281+R281+T281+V281)</f>
        <v>0</v>
      </c>
      <c r="Y281" s="477"/>
      <c r="Z281" s="52"/>
    </row>
    <row r="282" spans="1:26" s="92" customFormat="1" ht="15" hidden="1" customHeight="1">
      <c r="A282" s="476"/>
      <c r="B282" s="476"/>
      <c r="C282" s="661"/>
      <c r="D282" s="658"/>
      <c r="E282" s="658"/>
      <c r="F282" s="658"/>
      <c r="G282" s="658"/>
      <c r="H282" s="658"/>
      <c r="I282" s="658"/>
      <c r="J282" s="658"/>
      <c r="K282" s="658"/>
      <c r="L282" s="658"/>
      <c r="M282" s="659"/>
      <c r="N282" s="650">
        <v>0</v>
      </c>
      <c r="O282" s="651"/>
      <c r="P282" s="650">
        <v>0</v>
      </c>
      <c r="Q282" s="656"/>
      <c r="R282" s="650">
        <v>0</v>
      </c>
      <c r="S282" s="656"/>
      <c r="T282" s="650">
        <v>0</v>
      </c>
      <c r="U282" s="656"/>
      <c r="V282" s="650">
        <v>0</v>
      </c>
      <c r="W282" s="651"/>
      <c r="X282" s="132">
        <f>SUM(N282+P282+R282+T282+V282)</f>
        <v>0</v>
      </c>
      <c r="Y282" s="477"/>
      <c r="Z282" s="52"/>
    </row>
    <row r="283" spans="1:26" s="92" customFormat="1" ht="15" hidden="1" customHeight="1">
      <c r="A283" s="476"/>
      <c r="B283" s="476"/>
      <c r="C283" s="661"/>
      <c r="D283" s="658"/>
      <c r="E283" s="658"/>
      <c r="F283" s="658"/>
      <c r="G283" s="658"/>
      <c r="H283" s="658"/>
      <c r="I283" s="658"/>
      <c r="J283" s="658"/>
      <c r="K283" s="658"/>
      <c r="L283" s="658"/>
      <c r="M283" s="659"/>
      <c r="N283" s="650">
        <v>0</v>
      </c>
      <c r="O283" s="651"/>
      <c r="P283" s="650">
        <v>0</v>
      </c>
      <c r="Q283" s="656"/>
      <c r="R283" s="650">
        <v>0</v>
      </c>
      <c r="S283" s="656"/>
      <c r="T283" s="650">
        <v>0</v>
      </c>
      <c r="U283" s="656"/>
      <c r="V283" s="650">
        <v>0</v>
      </c>
      <c r="W283" s="651"/>
      <c r="X283" s="132">
        <f>SUM(N283+P283+R283+T283+V283)</f>
        <v>0</v>
      </c>
      <c r="Y283" s="477"/>
      <c r="Z283" s="52"/>
    </row>
    <row r="284" spans="1:26" s="92" customFormat="1" ht="15" hidden="1" customHeight="1">
      <c r="A284" s="476"/>
      <c r="B284" s="476"/>
      <c r="C284" s="657"/>
      <c r="D284" s="658"/>
      <c r="E284" s="658"/>
      <c r="F284" s="658"/>
      <c r="G284" s="658"/>
      <c r="H284" s="658"/>
      <c r="I284" s="658"/>
      <c r="J284" s="658"/>
      <c r="K284" s="658"/>
      <c r="L284" s="658"/>
      <c r="M284" s="659"/>
      <c r="N284" s="652">
        <v>0</v>
      </c>
      <c r="O284" s="653"/>
      <c r="P284" s="650">
        <v>0</v>
      </c>
      <c r="Q284" s="656"/>
      <c r="R284" s="650">
        <v>0</v>
      </c>
      <c r="S284" s="656"/>
      <c r="T284" s="650">
        <v>0</v>
      </c>
      <c r="U284" s="656"/>
      <c r="V284" s="652">
        <v>0</v>
      </c>
      <c r="W284" s="653"/>
      <c r="X284" s="132">
        <f>SUM(N284+P284+R284+T284+V284)</f>
        <v>0</v>
      </c>
      <c r="Y284" s="477"/>
      <c r="Z284" s="52"/>
    </row>
    <row r="285" spans="1:26" s="92" customFormat="1" ht="15" hidden="1" customHeight="1">
      <c r="A285" s="476"/>
      <c r="B285" s="476"/>
      <c r="C285" s="692" t="str">
        <f>CONCATENATE("TOTAL ", C280)</f>
        <v>TOTAL SIKULIAQ SHIP USE / HAARP FACILITY USE [Delete unneeded facility and this red text]</v>
      </c>
      <c r="D285" s="693"/>
      <c r="E285" s="693"/>
      <c r="F285" s="693"/>
      <c r="G285" s="693"/>
      <c r="H285" s="693"/>
      <c r="I285" s="693"/>
      <c r="J285" s="693"/>
      <c r="K285" s="693"/>
      <c r="L285" s="693"/>
      <c r="M285" s="694"/>
      <c r="N285" s="648">
        <f>SUM(N281:O284)</f>
        <v>0</v>
      </c>
      <c r="O285" s="649"/>
      <c r="P285" s="648">
        <f>SUM(P281:Q284)</f>
        <v>0</v>
      </c>
      <c r="Q285" s="665"/>
      <c r="R285" s="648">
        <f>SUM(R281:S284)</f>
        <v>0</v>
      </c>
      <c r="S285" s="665"/>
      <c r="T285" s="648">
        <f>SUM(T281:U284)</f>
        <v>0</v>
      </c>
      <c r="U285" s="665"/>
      <c r="V285" s="648">
        <f>SUM(V281:W284)</f>
        <v>0</v>
      </c>
      <c r="W285" s="649"/>
      <c r="X285" s="202">
        <f>SUM(N285:W285)</f>
        <v>0</v>
      </c>
      <c r="Y285" s="477"/>
      <c r="Z285" s="52"/>
    </row>
    <row r="286" spans="1:26" ht="15" customHeight="1">
      <c r="A286" s="490" t="s">
        <v>409</v>
      </c>
      <c r="B286" s="490"/>
      <c r="C286" s="679" t="s">
        <v>410</v>
      </c>
      <c r="D286" s="680"/>
      <c r="E286" s="792" t="s">
        <v>143</v>
      </c>
      <c r="F286" s="793"/>
      <c r="G286" s="793"/>
      <c r="H286" s="793"/>
      <c r="I286" s="793"/>
      <c r="J286" s="793"/>
      <c r="K286" s="793"/>
      <c r="L286" s="793"/>
      <c r="M286" s="794"/>
      <c r="N286" s="162"/>
      <c r="O286" s="131"/>
      <c r="P286" s="162"/>
      <c r="Q286" s="131"/>
      <c r="R286" s="162"/>
      <c r="S286" s="131"/>
      <c r="T286" s="162"/>
      <c r="U286" s="131"/>
      <c r="V286" s="162"/>
      <c r="W286" s="131"/>
      <c r="X286" s="132"/>
      <c r="Y286" s="39"/>
      <c r="Z286" s="39"/>
    </row>
    <row r="287" spans="1:26" ht="15" customHeight="1">
      <c r="A287" s="50"/>
      <c r="B287" s="50"/>
      <c r="C287" s="657" t="s">
        <v>412</v>
      </c>
      <c r="D287" s="658"/>
      <c r="E287" s="735"/>
      <c r="F287" s="735"/>
      <c r="G287" s="735"/>
      <c r="H287" s="735"/>
      <c r="I287" s="735"/>
      <c r="J287" s="735"/>
      <c r="K287" s="735"/>
      <c r="L287" s="735"/>
      <c r="M287" s="656"/>
      <c r="N287" s="650">
        <v>0</v>
      </c>
      <c r="O287" s="651"/>
      <c r="P287" s="650">
        <v>0</v>
      </c>
      <c r="Q287" s="656"/>
      <c r="R287" s="650">
        <v>0</v>
      </c>
      <c r="S287" s="656"/>
      <c r="T287" s="650">
        <v>0</v>
      </c>
      <c r="U287" s="656"/>
      <c r="V287" s="650">
        <v>0</v>
      </c>
      <c r="W287" s="651"/>
      <c r="X287" s="132">
        <f>SUM(N287+P287+R287+T287+V287)</f>
        <v>0</v>
      </c>
      <c r="Y287" s="39"/>
      <c r="Z287" s="39"/>
    </row>
    <row r="288" spans="1:26" ht="15" customHeight="1">
      <c r="A288" s="50"/>
      <c r="B288" s="50"/>
      <c r="C288" s="657" t="s">
        <v>412</v>
      </c>
      <c r="D288" s="658"/>
      <c r="E288" s="735"/>
      <c r="F288" s="735"/>
      <c r="G288" s="735"/>
      <c r="H288" s="735"/>
      <c r="I288" s="735"/>
      <c r="J288" s="735"/>
      <c r="K288" s="735"/>
      <c r="L288" s="735"/>
      <c r="M288" s="656"/>
      <c r="N288" s="650">
        <v>0</v>
      </c>
      <c r="O288" s="651"/>
      <c r="P288" s="650">
        <v>0</v>
      </c>
      <c r="Q288" s="656"/>
      <c r="R288" s="650">
        <v>0</v>
      </c>
      <c r="S288" s="656"/>
      <c r="T288" s="650">
        <v>0</v>
      </c>
      <c r="U288" s="656"/>
      <c r="V288" s="650">
        <v>0</v>
      </c>
      <c r="W288" s="651"/>
      <c r="X288" s="132">
        <f t="shared" ref="X288:X296" si="88">SUM(N288+P288+R288+T288+V288)</f>
        <v>0</v>
      </c>
      <c r="Y288" s="39"/>
      <c r="Z288" s="39"/>
    </row>
    <row r="289" spans="1:26" ht="15" customHeight="1">
      <c r="A289" s="50"/>
      <c r="B289" s="50"/>
      <c r="C289" s="657" t="s">
        <v>412</v>
      </c>
      <c r="D289" s="658"/>
      <c r="E289" s="735"/>
      <c r="F289" s="735"/>
      <c r="G289" s="735"/>
      <c r="H289" s="735"/>
      <c r="I289" s="735"/>
      <c r="J289" s="735"/>
      <c r="K289" s="735"/>
      <c r="L289" s="735"/>
      <c r="M289" s="656"/>
      <c r="N289" s="650">
        <v>0</v>
      </c>
      <c r="O289" s="651"/>
      <c r="P289" s="650">
        <v>0</v>
      </c>
      <c r="Q289" s="656"/>
      <c r="R289" s="650">
        <v>0</v>
      </c>
      <c r="S289" s="656"/>
      <c r="T289" s="650">
        <v>0</v>
      </c>
      <c r="U289" s="656"/>
      <c r="V289" s="650">
        <v>0</v>
      </c>
      <c r="W289" s="651"/>
      <c r="X289" s="132">
        <f t="shared" si="88"/>
        <v>0</v>
      </c>
      <c r="Y289" s="39"/>
      <c r="Z289" s="39"/>
    </row>
    <row r="290" spans="1:26" ht="15" customHeight="1">
      <c r="A290" s="50"/>
      <c r="B290" s="50"/>
      <c r="C290" s="657" t="s">
        <v>412</v>
      </c>
      <c r="D290" s="658"/>
      <c r="E290" s="735"/>
      <c r="F290" s="735"/>
      <c r="G290" s="735"/>
      <c r="H290" s="735"/>
      <c r="I290" s="735"/>
      <c r="J290" s="735"/>
      <c r="K290" s="735"/>
      <c r="L290" s="735"/>
      <c r="M290" s="656"/>
      <c r="N290" s="650">
        <v>0</v>
      </c>
      <c r="O290" s="651"/>
      <c r="P290" s="650">
        <v>0</v>
      </c>
      <c r="Q290" s="656"/>
      <c r="R290" s="650">
        <v>0</v>
      </c>
      <c r="S290" s="656"/>
      <c r="T290" s="650">
        <v>0</v>
      </c>
      <c r="U290" s="656"/>
      <c r="V290" s="650">
        <v>0</v>
      </c>
      <c r="W290" s="651"/>
      <c r="X290" s="132">
        <f>SUM(N290+P290+R290+T290+V290)</f>
        <v>0</v>
      </c>
      <c r="Y290" s="39"/>
      <c r="Z290" s="39"/>
    </row>
    <row r="291" spans="1:26" ht="15" hidden="1" customHeight="1">
      <c r="A291" s="50"/>
      <c r="B291" s="50"/>
      <c r="C291" s="657" t="s">
        <v>412</v>
      </c>
      <c r="D291" s="658"/>
      <c r="E291" s="735"/>
      <c r="F291" s="735"/>
      <c r="G291" s="735"/>
      <c r="H291" s="735"/>
      <c r="I291" s="735"/>
      <c r="J291" s="735"/>
      <c r="K291" s="735"/>
      <c r="L291" s="735"/>
      <c r="M291" s="656"/>
      <c r="N291" s="650">
        <v>0</v>
      </c>
      <c r="O291" s="651"/>
      <c r="P291" s="650">
        <v>0</v>
      </c>
      <c r="Q291" s="656"/>
      <c r="R291" s="650">
        <v>0</v>
      </c>
      <c r="S291" s="656"/>
      <c r="T291" s="650">
        <v>0</v>
      </c>
      <c r="U291" s="656"/>
      <c r="V291" s="650">
        <v>0</v>
      </c>
      <c r="W291" s="651"/>
      <c r="X291" s="132">
        <f t="shared" si="88"/>
        <v>0</v>
      </c>
      <c r="Y291" s="39"/>
      <c r="Z291" s="39"/>
    </row>
    <row r="292" spans="1:26" ht="15" hidden="1" customHeight="1">
      <c r="A292" s="50"/>
      <c r="B292" s="50"/>
      <c r="C292" s="657" t="s">
        <v>412</v>
      </c>
      <c r="D292" s="658"/>
      <c r="E292" s="735"/>
      <c r="F292" s="735"/>
      <c r="G292" s="735"/>
      <c r="H292" s="735"/>
      <c r="I292" s="735"/>
      <c r="J292" s="735"/>
      <c r="K292" s="735"/>
      <c r="L292" s="735"/>
      <c r="M292" s="656"/>
      <c r="N292" s="650">
        <v>0</v>
      </c>
      <c r="O292" s="651"/>
      <c r="P292" s="650">
        <v>0</v>
      </c>
      <c r="Q292" s="656"/>
      <c r="R292" s="650">
        <v>0</v>
      </c>
      <c r="S292" s="656"/>
      <c r="T292" s="650">
        <v>0</v>
      </c>
      <c r="U292" s="656"/>
      <c r="V292" s="650">
        <v>0</v>
      </c>
      <c r="W292" s="651"/>
      <c r="X292" s="132">
        <f t="shared" si="88"/>
        <v>0</v>
      </c>
      <c r="Y292" s="39"/>
      <c r="Z292" s="39"/>
    </row>
    <row r="293" spans="1:26" ht="15" hidden="1" customHeight="1">
      <c r="A293" s="50"/>
      <c r="B293" s="50"/>
      <c r="C293" s="657" t="s">
        <v>412</v>
      </c>
      <c r="D293" s="658"/>
      <c r="E293" s="735"/>
      <c r="F293" s="735"/>
      <c r="G293" s="735"/>
      <c r="H293" s="735"/>
      <c r="I293" s="735"/>
      <c r="J293" s="735"/>
      <c r="K293" s="735"/>
      <c r="L293" s="735"/>
      <c r="M293" s="656"/>
      <c r="N293" s="650">
        <v>0</v>
      </c>
      <c r="O293" s="651"/>
      <c r="P293" s="650">
        <v>0</v>
      </c>
      <c r="Q293" s="656"/>
      <c r="R293" s="650">
        <v>0</v>
      </c>
      <c r="S293" s="656"/>
      <c r="T293" s="650">
        <v>0</v>
      </c>
      <c r="U293" s="656"/>
      <c r="V293" s="650">
        <v>0</v>
      </c>
      <c r="W293" s="651"/>
      <c r="X293" s="132">
        <f t="shared" si="88"/>
        <v>0</v>
      </c>
      <c r="Y293" s="39"/>
      <c r="Z293" s="39"/>
    </row>
    <row r="294" spans="1:26" ht="15" hidden="1" customHeight="1">
      <c r="A294" s="50"/>
      <c r="B294" s="50"/>
      <c r="C294" s="657" t="s">
        <v>412</v>
      </c>
      <c r="D294" s="658"/>
      <c r="E294" s="735"/>
      <c r="F294" s="735"/>
      <c r="G294" s="735"/>
      <c r="H294" s="735"/>
      <c r="I294" s="735"/>
      <c r="J294" s="735"/>
      <c r="K294" s="735"/>
      <c r="L294" s="735"/>
      <c r="M294" s="656"/>
      <c r="N294" s="650">
        <v>0</v>
      </c>
      <c r="O294" s="651"/>
      <c r="P294" s="650">
        <v>0</v>
      </c>
      <c r="Q294" s="656"/>
      <c r="R294" s="650">
        <v>0</v>
      </c>
      <c r="S294" s="656"/>
      <c r="T294" s="650">
        <v>0</v>
      </c>
      <c r="U294" s="656"/>
      <c r="V294" s="650">
        <v>0</v>
      </c>
      <c r="W294" s="651"/>
      <c r="X294" s="132">
        <f t="shared" si="88"/>
        <v>0</v>
      </c>
      <c r="Y294" s="39"/>
      <c r="Z294" s="39"/>
    </row>
    <row r="295" spans="1:26" ht="15" hidden="1" customHeight="1">
      <c r="A295" s="50"/>
      <c r="B295" s="50"/>
      <c r="C295" s="657" t="s">
        <v>412</v>
      </c>
      <c r="D295" s="658"/>
      <c r="E295" s="735"/>
      <c r="F295" s="735"/>
      <c r="G295" s="735"/>
      <c r="H295" s="735"/>
      <c r="I295" s="735"/>
      <c r="J295" s="735"/>
      <c r="K295" s="735"/>
      <c r="L295" s="735"/>
      <c r="M295" s="656"/>
      <c r="N295" s="650">
        <v>0</v>
      </c>
      <c r="O295" s="651"/>
      <c r="P295" s="650">
        <v>0</v>
      </c>
      <c r="Q295" s="656"/>
      <c r="R295" s="650">
        <v>0</v>
      </c>
      <c r="S295" s="656"/>
      <c r="T295" s="650">
        <v>0</v>
      </c>
      <c r="U295" s="656"/>
      <c r="V295" s="650">
        <v>0</v>
      </c>
      <c r="W295" s="651"/>
      <c r="X295" s="132">
        <f t="shared" si="88"/>
        <v>0</v>
      </c>
      <c r="Y295" s="39"/>
      <c r="Z295" s="39"/>
    </row>
    <row r="296" spans="1:26" ht="15" hidden="1" customHeight="1">
      <c r="A296" s="50"/>
      <c r="B296" s="50"/>
      <c r="C296" s="657" t="s">
        <v>412</v>
      </c>
      <c r="D296" s="658"/>
      <c r="E296" s="735"/>
      <c r="F296" s="735"/>
      <c r="G296" s="735"/>
      <c r="H296" s="735"/>
      <c r="I296" s="735"/>
      <c r="J296" s="735"/>
      <c r="K296" s="735"/>
      <c r="L296" s="735"/>
      <c r="M296" s="656"/>
      <c r="N296" s="652">
        <v>0</v>
      </c>
      <c r="O296" s="653"/>
      <c r="P296" s="650">
        <v>0</v>
      </c>
      <c r="Q296" s="656"/>
      <c r="R296" s="650">
        <v>0</v>
      </c>
      <c r="S296" s="656"/>
      <c r="T296" s="650">
        <v>0</v>
      </c>
      <c r="U296" s="656"/>
      <c r="V296" s="652">
        <v>0</v>
      </c>
      <c r="W296" s="653"/>
      <c r="X296" s="132">
        <f t="shared" si="88"/>
        <v>0</v>
      </c>
      <c r="Y296" s="39"/>
      <c r="Z296" s="39"/>
    </row>
    <row r="297" spans="1:26" s="173" customFormat="1" ht="16.5" customHeight="1">
      <c r="A297" s="169"/>
      <c r="B297" s="169"/>
      <c r="C297" s="692" t="s">
        <v>411</v>
      </c>
      <c r="D297" s="693"/>
      <c r="E297" s="693"/>
      <c r="F297" s="693"/>
      <c r="G297" s="693"/>
      <c r="H297" s="693"/>
      <c r="I297" s="693"/>
      <c r="J297" s="693"/>
      <c r="K297" s="693"/>
      <c r="L297" s="693"/>
      <c r="M297" s="694"/>
      <c r="N297" s="648">
        <f>SUM(N287:O296)</f>
        <v>0</v>
      </c>
      <c r="O297" s="649"/>
      <c r="P297" s="648">
        <f>SUM(P287:Q296)</f>
        <v>0</v>
      </c>
      <c r="Q297" s="665"/>
      <c r="R297" s="648">
        <f>SUM(R287:S296)</f>
        <v>0</v>
      </c>
      <c r="S297" s="665"/>
      <c r="T297" s="648">
        <f>SUM(T287:U296)</f>
        <v>0</v>
      </c>
      <c r="U297" s="665"/>
      <c r="V297" s="648">
        <f>SUM(V287:W296)</f>
        <v>0</v>
      </c>
      <c r="W297" s="649"/>
      <c r="X297" s="152">
        <f>SUM(N297:W297)</f>
        <v>0</v>
      </c>
      <c r="Y297" s="172"/>
      <c r="Z297" s="135"/>
    </row>
    <row r="298" spans="1:26" s="173" customFormat="1" ht="4.1500000000000004" customHeight="1">
      <c r="A298" s="169"/>
      <c r="B298" s="169"/>
      <c r="C298" s="807"/>
      <c r="D298" s="808"/>
      <c r="E298" s="808"/>
      <c r="F298" s="808"/>
      <c r="G298" s="808"/>
      <c r="H298" s="808"/>
      <c r="I298" s="808"/>
      <c r="J298" s="808"/>
      <c r="K298" s="808"/>
      <c r="L298" s="808"/>
      <c r="M298" s="809"/>
      <c r="N298" s="210"/>
      <c r="O298" s="491"/>
      <c r="P298" s="210"/>
      <c r="Q298" s="491"/>
      <c r="R298" s="210"/>
      <c r="S298" s="491"/>
      <c r="T298" s="210"/>
      <c r="U298" s="491"/>
      <c r="V298" s="210"/>
      <c r="W298" s="491"/>
      <c r="X298" s="211"/>
      <c r="Y298" s="172"/>
      <c r="Z298" s="135"/>
    </row>
    <row r="299" spans="1:26" s="173" customFormat="1" ht="15.75" customHeight="1">
      <c r="A299" s="169"/>
      <c r="B299" s="169"/>
      <c r="C299" s="668" t="s">
        <v>92</v>
      </c>
      <c r="D299" s="669"/>
      <c r="E299" s="669"/>
      <c r="F299" s="669"/>
      <c r="G299" s="669"/>
      <c r="H299" s="669"/>
      <c r="I299" s="669"/>
      <c r="J299" s="669"/>
      <c r="K299" s="669"/>
      <c r="L299" s="669"/>
      <c r="M299" s="670"/>
      <c r="N299" s="666">
        <f>SUM(N230,N242,N254,N271,N279,N285,N297)</f>
        <v>0</v>
      </c>
      <c r="O299" s="667"/>
      <c r="P299" s="666">
        <f>SUM(P230,P242,P254,P271,P279,P285,P297)</f>
        <v>0</v>
      </c>
      <c r="Q299" s="711"/>
      <c r="R299" s="666">
        <f>SUM(R230,R242,R254,R271,R279,R285,R297)</f>
        <v>0</v>
      </c>
      <c r="S299" s="711"/>
      <c r="T299" s="666">
        <f>SUM(T230,T242,T254,T271,T279,T285,T297)</f>
        <v>0</v>
      </c>
      <c r="U299" s="711"/>
      <c r="V299" s="666">
        <f>SUM(V230,V242,V254,V271,V279,V285,V297)</f>
        <v>0</v>
      </c>
      <c r="W299" s="667"/>
      <c r="X299" s="622">
        <f>SUM(N299:W299)</f>
        <v>0</v>
      </c>
      <c r="Y299" s="212"/>
      <c r="Z299" s="135"/>
    </row>
    <row r="300" spans="1:26" ht="4.1500000000000004" customHeight="1">
      <c r="A300" s="50"/>
      <c r="B300" s="50"/>
      <c r="C300" s="671"/>
      <c r="D300" s="672"/>
      <c r="E300" s="672"/>
      <c r="F300" s="672"/>
      <c r="G300" s="672"/>
      <c r="H300" s="672"/>
      <c r="I300" s="672"/>
      <c r="J300" s="672"/>
      <c r="K300" s="672"/>
      <c r="L300" s="672"/>
      <c r="M300" s="673"/>
      <c r="N300" s="175"/>
      <c r="O300" s="176"/>
      <c r="P300" s="175"/>
      <c r="Q300" s="176"/>
      <c r="R300" s="175"/>
      <c r="S300" s="176"/>
      <c r="T300" s="175"/>
      <c r="U300" s="176"/>
      <c r="V300" s="175"/>
      <c r="W300" s="176"/>
      <c r="X300" s="127"/>
      <c r="Y300" s="213"/>
      <c r="Z300" s="39"/>
    </row>
    <row r="301" spans="1:26" ht="15" customHeight="1">
      <c r="A301" s="50"/>
      <c r="B301" s="50"/>
      <c r="C301" s="668" t="s">
        <v>93</v>
      </c>
      <c r="D301" s="669"/>
      <c r="E301" s="669"/>
      <c r="F301" s="669"/>
      <c r="G301" s="669"/>
      <c r="H301" s="669"/>
      <c r="I301" s="669"/>
      <c r="J301" s="669"/>
      <c r="K301" s="669"/>
      <c r="L301" s="669"/>
      <c r="M301" s="670"/>
      <c r="N301" s="662">
        <f>N206+N299</f>
        <v>0</v>
      </c>
      <c r="O301" s="664"/>
      <c r="P301" s="662">
        <f>P206+P299</f>
        <v>0</v>
      </c>
      <c r="Q301" s="663"/>
      <c r="R301" s="662">
        <f>R206+R299</f>
        <v>0</v>
      </c>
      <c r="S301" s="663"/>
      <c r="T301" s="662">
        <f>T206+T299</f>
        <v>0</v>
      </c>
      <c r="U301" s="663"/>
      <c r="V301" s="662">
        <f>V206+V299</f>
        <v>0</v>
      </c>
      <c r="W301" s="664"/>
      <c r="X301" s="622">
        <f>SUM(N301:W301)</f>
        <v>0</v>
      </c>
      <c r="Y301" s="106"/>
      <c r="Z301" s="39"/>
    </row>
    <row r="302" spans="1:26" ht="4.1500000000000004" customHeight="1">
      <c r="A302" s="50"/>
      <c r="B302" s="50"/>
      <c r="C302" s="671"/>
      <c r="D302" s="672"/>
      <c r="E302" s="672"/>
      <c r="F302" s="672"/>
      <c r="G302" s="672"/>
      <c r="H302" s="672"/>
      <c r="I302" s="672"/>
      <c r="J302" s="672"/>
      <c r="K302" s="672"/>
      <c r="L302" s="672"/>
      <c r="M302" s="673"/>
      <c r="N302" s="214"/>
      <c r="O302" s="215"/>
      <c r="P302" s="214"/>
      <c r="Q302" s="215"/>
      <c r="R302" s="214"/>
      <c r="S302" s="215"/>
      <c r="T302" s="214"/>
      <c r="U302" s="215"/>
      <c r="V302" s="214"/>
      <c r="W302" s="215"/>
      <c r="X302" s="216"/>
      <c r="Y302" s="39"/>
      <c r="Z302" s="39"/>
    </row>
    <row r="303" spans="1:26" ht="15" customHeight="1">
      <c r="A303" s="50"/>
      <c r="B303" s="50"/>
      <c r="C303" s="668" t="s">
        <v>94</v>
      </c>
      <c r="D303" s="669"/>
      <c r="E303" s="669"/>
      <c r="F303" s="669"/>
      <c r="G303" s="669"/>
      <c r="H303" s="669"/>
      <c r="I303" s="669"/>
      <c r="J303" s="669"/>
      <c r="K303" s="669"/>
      <c r="L303" s="669"/>
      <c r="M303" s="670"/>
      <c r="N303" s="662">
        <f>N208+N301</f>
        <v>0</v>
      </c>
      <c r="O303" s="664"/>
      <c r="P303" s="662">
        <f>P208+P301</f>
        <v>0</v>
      </c>
      <c r="Q303" s="663"/>
      <c r="R303" s="662">
        <f>R208+R301</f>
        <v>0</v>
      </c>
      <c r="S303" s="663"/>
      <c r="T303" s="662">
        <f>T208+T301</f>
        <v>0</v>
      </c>
      <c r="U303" s="663"/>
      <c r="V303" s="662">
        <f>V208+V301</f>
        <v>0</v>
      </c>
      <c r="W303" s="664"/>
      <c r="X303" s="622">
        <f>SUM(N303:W303)</f>
        <v>0</v>
      </c>
      <c r="Y303" s="39"/>
      <c r="Z303" s="39"/>
    </row>
    <row r="304" spans="1:26" ht="17.100000000000001" customHeight="1">
      <c r="C304" s="506" t="s">
        <v>499</v>
      </c>
      <c r="D304" s="219"/>
      <c r="E304" s="219"/>
      <c r="F304" s="219"/>
      <c r="G304" s="219"/>
      <c r="H304" s="219"/>
      <c r="I304" s="219"/>
      <c r="J304" s="219"/>
      <c r="K304" s="219"/>
      <c r="L304" s="219"/>
      <c r="N304" s="4"/>
      <c r="O304" s="4"/>
      <c r="P304" s="4"/>
      <c r="Q304" s="4"/>
      <c r="R304" s="4"/>
      <c r="S304" s="220"/>
      <c r="T304" s="4"/>
      <c r="U304" s="4"/>
      <c r="V304" s="4"/>
      <c r="W304" s="4"/>
      <c r="X304" s="4"/>
      <c r="Y304" s="4"/>
    </row>
    <row r="305" spans="3:25" ht="17.100000000000001" customHeight="1">
      <c r="C305" s="506"/>
      <c r="D305" s="219"/>
      <c r="E305" s="219"/>
      <c r="F305" s="219"/>
      <c r="G305" s="219"/>
      <c r="H305" s="219"/>
      <c r="I305" s="219"/>
      <c r="J305" s="219"/>
      <c r="K305" s="219"/>
      <c r="L305" s="219"/>
      <c r="N305" s="4"/>
      <c r="O305" s="4"/>
      <c r="P305" s="4"/>
      <c r="Q305" s="4"/>
      <c r="R305" s="4"/>
      <c r="S305" s="4"/>
      <c r="T305" s="4"/>
      <c r="U305" s="4"/>
      <c r="V305" s="4"/>
      <c r="W305" s="4"/>
      <c r="X305" s="4"/>
      <c r="Y305" s="4"/>
    </row>
    <row r="306" spans="3:25" ht="17.100000000000001" customHeight="1">
      <c r="C306" s="506"/>
      <c r="D306" s="219"/>
      <c r="E306" s="219"/>
      <c r="F306" s="219"/>
      <c r="G306" s="219"/>
      <c r="H306" s="219"/>
      <c r="I306" s="219"/>
      <c r="J306" s="219"/>
      <c r="K306" s="219"/>
      <c r="L306" s="219"/>
      <c r="N306" s="4"/>
      <c r="O306" s="4"/>
      <c r="P306" s="4"/>
      <c r="Q306" s="4"/>
      <c r="R306" s="4"/>
      <c r="S306" s="4"/>
      <c r="T306" s="4"/>
      <c r="U306" s="4"/>
      <c r="V306" s="4"/>
      <c r="W306" s="4"/>
      <c r="X306" s="4"/>
      <c r="Y306" s="4"/>
    </row>
    <row r="308" spans="3:25" ht="17.100000000000001" customHeight="1">
      <c r="C308" s="219"/>
      <c r="D308" s="219"/>
      <c r="E308" s="219"/>
      <c r="F308" s="219"/>
      <c r="G308" s="219"/>
      <c r="H308" s="219"/>
      <c r="I308" s="219"/>
      <c r="J308" s="219"/>
      <c r="K308" s="219"/>
      <c r="L308" s="219"/>
      <c r="N308" s="4"/>
      <c r="O308" s="4"/>
      <c r="P308" s="4"/>
      <c r="Q308" s="4"/>
      <c r="R308" s="4"/>
      <c r="S308" s="4"/>
      <c r="T308" s="4"/>
      <c r="U308" s="4"/>
      <c r="V308" s="4"/>
      <c r="W308" s="4"/>
      <c r="X308" s="4"/>
      <c r="Y308" s="4"/>
    </row>
    <row r="309" spans="3:25" ht="17.100000000000001" customHeight="1">
      <c r="C309" s="219"/>
      <c r="D309" s="219"/>
      <c r="E309" s="219"/>
      <c r="F309" s="219"/>
      <c r="G309" s="219"/>
      <c r="H309" s="219"/>
      <c r="I309" s="219"/>
      <c r="J309" s="219"/>
      <c r="K309" s="219"/>
      <c r="L309" s="219"/>
      <c r="N309" s="4"/>
      <c r="O309" s="4"/>
      <c r="P309" s="4"/>
      <c r="Q309" s="4"/>
      <c r="R309" s="4"/>
      <c r="S309" s="4"/>
      <c r="T309" s="4"/>
      <c r="U309" s="4"/>
      <c r="V309" s="4"/>
      <c r="W309" s="4"/>
      <c r="X309" s="4"/>
      <c r="Y309" s="4"/>
    </row>
    <row r="311" spans="3:25" ht="17.100000000000001" customHeight="1">
      <c r="C311" s="221" t="s">
        <v>87</v>
      </c>
      <c r="D311" s="221"/>
      <c r="E311" s="221"/>
      <c r="F311" s="221"/>
      <c r="G311" s="221"/>
      <c r="H311" s="221"/>
      <c r="I311" s="221"/>
      <c r="J311" s="221"/>
      <c r="K311" s="221"/>
      <c r="L311" s="221"/>
      <c r="M311" s="222"/>
      <c r="N311" s="222"/>
      <c r="O311" s="222"/>
      <c r="P311" s="222"/>
      <c r="Q311" s="222"/>
      <c r="R311" s="222"/>
      <c r="S311" s="222"/>
      <c r="U311" s="222"/>
      <c r="W311" s="222"/>
    </row>
    <row r="312" spans="3:25" ht="17.100000000000001" customHeight="1">
      <c r="C312" s="223" t="s">
        <v>87</v>
      </c>
      <c r="D312" s="223"/>
      <c r="E312" s="223"/>
      <c r="F312" s="223"/>
      <c r="G312" s="223"/>
      <c r="H312" s="223"/>
      <c r="I312" s="223"/>
      <c r="J312" s="223"/>
      <c r="K312" s="223"/>
      <c r="L312" s="223"/>
      <c r="M312" s="222" t="s">
        <v>87</v>
      </c>
      <c r="N312" s="222" t="s">
        <v>87</v>
      </c>
      <c r="O312" s="222"/>
      <c r="P312" s="222" t="s">
        <v>87</v>
      </c>
      <c r="Q312" s="222"/>
      <c r="R312" s="222" t="s">
        <v>87</v>
      </c>
      <c r="S312" s="222"/>
      <c r="U312" s="222"/>
      <c r="W312" s="222"/>
    </row>
    <row r="313" spans="3:25" ht="17.100000000000001" customHeight="1">
      <c r="C313" s="223" t="s">
        <v>87</v>
      </c>
      <c r="D313" s="223"/>
      <c r="E313" s="223"/>
      <c r="F313" s="223"/>
      <c r="G313" s="223"/>
      <c r="H313" s="223"/>
      <c r="I313" s="223"/>
      <c r="J313" s="223"/>
      <c r="K313" s="223"/>
      <c r="L313" s="223"/>
      <c r="M313" s="222" t="s">
        <v>87</v>
      </c>
      <c r="N313" s="222" t="s">
        <v>87</v>
      </c>
      <c r="O313" s="222"/>
      <c r="P313" s="222" t="s">
        <v>87</v>
      </c>
      <c r="Q313" s="222"/>
      <c r="R313" s="222" t="s">
        <v>87</v>
      </c>
      <c r="S313" s="222"/>
      <c r="U313" s="222"/>
      <c r="W313" s="222"/>
    </row>
    <row r="314" spans="3:25" ht="17.100000000000001" customHeight="1">
      <c r="C314" s="223" t="s">
        <v>87</v>
      </c>
      <c r="D314" s="223"/>
      <c r="E314" s="223"/>
      <c r="F314" s="223"/>
      <c r="G314" s="223"/>
      <c r="H314" s="223"/>
      <c r="I314" s="223"/>
      <c r="J314" s="223"/>
      <c r="K314" s="223"/>
      <c r="L314" s="223"/>
      <c r="M314" s="222"/>
      <c r="N314" s="222"/>
      <c r="O314" s="222"/>
      <c r="P314" s="222"/>
      <c r="Q314" s="222"/>
      <c r="R314" s="222" t="s">
        <v>87</v>
      </c>
      <c r="S314" s="222"/>
      <c r="U314" s="222"/>
      <c r="W314" s="222"/>
    </row>
    <row r="315" spans="3:25" ht="17.100000000000001" customHeight="1">
      <c r="C315" s="223"/>
      <c r="D315" s="223"/>
      <c r="E315" s="223"/>
      <c r="F315" s="223"/>
      <c r="G315" s="223"/>
      <c r="H315" s="223"/>
      <c r="I315" s="223"/>
      <c r="J315" s="223"/>
      <c r="K315" s="223"/>
      <c r="L315" s="223"/>
      <c r="M315" s="222" t="s">
        <v>87</v>
      </c>
      <c r="N315" s="222" t="s">
        <v>87</v>
      </c>
      <c r="O315" s="222"/>
      <c r="P315" s="222" t="s">
        <v>87</v>
      </c>
      <c r="Q315" s="222"/>
      <c r="R315" s="222" t="s">
        <v>87</v>
      </c>
      <c r="S315" s="222"/>
      <c r="U315" s="222"/>
      <c r="W315" s="222"/>
    </row>
  </sheetData>
  <mergeCells count="1235">
    <mergeCell ref="J4:O4"/>
    <mergeCell ref="N147:O147"/>
    <mergeCell ref="J131:J134"/>
    <mergeCell ref="J127:J130"/>
    <mergeCell ref="D127:D130"/>
    <mergeCell ref="D131:D134"/>
    <mergeCell ref="E47:J47"/>
    <mergeCell ref="E49:J49"/>
    <mergeCell ref="E27:I27"/>
    <mergeCell ref="E45:J45"/>
    <mergeCell ref="N121:O121"/>
    <mergeCell ref="N122:O122"/>
    <mergeCell ref="N120:O120"/>
    <mergeCell ref="N134:O134"/>
    <mergeCell ref="E136:I136"/>
    <mergeCell ref="C111:M111"/>
    <mergeCell ref="E63:J63"/>
    <mergeCell ref="E64:J64"/>
    <mergeCell ref="E65:J65"/>
    <mergeCell ref="E66:J66"/>
    <mergeCell ref="E67:J67"/>
    <mergeCell ref="E68:J68"/>
    <mergeCell ref="E88:J88"/>
    <mergeCell ref="N119:O119"/>
    <mergeCell ref="N132:O132"/>
    <mergeCell ref="D138:D141"/>
    <mergeCell ref="D142:D145"/>
    <mergeCell ref="D146:D149"/>
    <mergeCell ref="E78:J78"/>
    <mergeCell ref="E39:J39"/>
    <mergeCell ref="R294:S294"/>
    <mergeCell ref="T294:U294"/>
    <mergeCell ref="C161:D161"/>
    <mergeCell ref="R182:S182"/>
    <mergeCell ref="R179:S179"/>
    <mergeCell ref="E25:J25"/>
    <mergeCell ref="E24:J24"/>
    <mergeCell ref="N130:O130"/>
    <mergeCell ref="N129:O129"/>
    <mergeCell ref="N128:O128"/>
    <mergeCell ref="N127:O127"/>
    <mergeCell ref="N126:O126"/>
    <mergeCell ref="N125:O125"/>
    <mergeCell ref="N124:O124"/>
    <mergeCell ref="N123:O123"/>
    <mergeCell ref="N111:O111"/>
    <mergeCell ref="N59:O59"/>
    <mergeCell ref="N58:O58"/>
    <mergeCell ref="N27:O27"/>
    <mergeCell ref="P58:Q58"/>
    <mergeCell ref="N76:O76"/>
    <mergeCell ref="R116:S116"/>
    <mergeCell ref="N167:O167"/>
    <mergeCell ref="N164:O164"/>
    <mergeCell ref="N162:O162"/>
    <mergeCell ref="N151:O151"/>
    <mergeCell ref="N150:O150"/>
    <mergeCell ref="N149:O149"/>
    <mergeCell ref="N139:O139"/>
    <mergeCell ref="N138:O138"/>
    <mergeCell ref="N135:O135"/>
    <mergeCell ref="E100:J100"/>
    <mergeCell ref="N146:O146"/>
    <mergeCell ref="E289:M289"/>
    <mergeCell ref="N289:O289"/>
    <mergeCell ref="P289:Q289"/>
    <mergeCell ref="T291:U291"/>
    <mergeCell ref="C292:D292"/>
    <mergeCell ref="E292:M292"/>
    <mergeCell ref="N292:O292"/>
    <mergeCell ref="C298:M298"/>
    <mergeCell ref="C295:D295"/>
    <mergeCell ref="E295:M295"/>
    <mergeCell ref="N295:O295"/>
    <mergeCell ref="P295:Q295"/>
    <mergeCell ref="R295:S295"/>
    <mergeCell ref="T295:U295"/>
    <mergeCell ref="C296:D296"/>
    <mergeCell ref="E296:M296"/>
    <mergeCell ref="N296:O296"/>
    <mergeCell ref="P296:Q296"/>
    <mergeCell ref="R296:S296"/>
    <mergeCell ref="C297:M297"/>
    <mergeCell ref="N297:O297"/>
    <mergeCell ref="T292:U292"/>
    <mergeCell ref="C291:D291"/>
    <mergeCell ref="E291:M291"/>
    <mergeCell ref="N291:O291"/>
    <mergeCell ref="P291:Q291"/>
    <mergeCell ref="T296:U296"/>
    <mergeCell ref="C293:D293"/>
    <mergeCell ref="E293:M293"/>
    <mergeCell ref="T293:U293"/>
    <mergeCell ref="C294:D294"/>
    <mergeCell ref="E294:M294"/>
    <mergeCell ref="N173:O173"/>
    <mergeCell ref="R239:S239"/>
    <mergeCell ref="R183:S183"/>
    <mergeCell ref="R253:S253"/>
    <mergeCell ref="C263:M263"/>
    <mergeCell ref="N233:O233"/>
    <mergeCell ref="C231:M231"/>
    <mergeCell ref="C239:D239"/>
    <mergeCell ref="C302:M302"/>
    <mergeCell ref="C207:M207"/>
    <mergeCell ref="C279:M279"/>
    <mergeCell ref="T287:U287"/>
    <mergeCell ref="C288:D288"/>
    <mergeCell ref="E288:M288"/>
    <mergeCell ref="N288:O288"/>
    <mergeCell ref="P288:Q288"/>
    <mergeCell ref="R288:S288"/>
    <mergeCell ref="T288:U288"/>
    <mergeCell ref="C287:D287"/>
    <mergeCell ref="E287:M287"/>
    <mergeCell ref="N287:O287"/>
    <mergeCell ref="P287:Q287"/>
    <mergeCell ref="T289:U289"/>
    <mergeCell ref="C290:D290"/>
    <mergeCell ref="E290:M290"/>
    <mergeCell ref="N290:O290"/>
    <mergeCell ref="P290:Q290"/>
    <mergeCell ref="R290:S290"/>
    <mergeCell ref="T290:U290"/>
    <mergeCell ref="C289:D289"/>
    <mergeCell ref="T297:U297"/>
    <mergeCell ref="E272:M272"/>
    <mergeCell ref="D245:M245"/>
    <mergeCell ref="D249:M249"/>
    <mergeCell ref="C264:M264"/>
    <mergeCell ref="D247:M247"/>
    <mergeCell ref="D248:M248"/>
    <mergeCell ref="C258:M258"/>
    <mergeCell ref="C257:M257"/>
    <mergeCell ref="D244:M244"/>
    <mergeCell ref="C184:M184"/>
    <mergeCell ref="C262:M262"/>
    <mergeCell ref="C243:M243"/>
    <mergeCell ref="C268:M268"/>
    <mergeCell ref="E213:J213"/>
    <mergeCell ref="E214:J214"/>
    <mergeCell ref="C240:D240"/>
    <mergeCell ref="C175:D175"/>
    <mergeCell ref="E175:M175"/>
    <mergeCell ref="C234:D234"/>
    <mergeCell ref="C233:D233"/>
    <mergeCell ref="C222:K222"/>
    <mergeCell ref="C237:D237"/>
    <mergeCell ref="C236:D236"/>
    <mergeCell ref="C187:D187"/>
    <mergeCell ref="E187:M187"/>
    <mergeCell ref="E215:J215"/>
    <mergeCell ref="C226:K226"/>
    <mergeCell ref="C200:D200"/>
    <mergeCell ref="E210:J210"/>
    <mergeCell ref="C220:K220"/>
    <mergeCell ref="C261:M261"/>
    <mergeCell ref="E193:M193"/>
    <mergeCell ref="C299:M299"/>
    <mergeCell ref="R287:S287"/>
    <mergeCell ref="R289:S289"/>
    <mergeCell ref="R291:S291"/>
    <mergeCell ref="R297:S297"/>
    <mergeCell ref="P297:Q297"/>
    <mergeCell ref="C286:D286"/>
    <mergeCell ref="E286:M286"/>
    <mergeCell ref="E237:M237"/>
    <mergeCell ref="E236:M236"/>
    <mergeCell ref="E235:M235"/>
    <mergeCell ref="E234:M234"/>
    <mergeCell ref="E233:M233"/>
    <mergeCell ref="E232:M232"/>
    <mergeCell ref="C256:M256"/>
    <mergeCell ref="D250:M250"/>
    <mergeCell ref="D255:M255"/>
    <mergeCell ref="D253:M253"/>
    <mergeCell ref="P273:Q273"/>
    <mergeCell ref="R273:S273"/>
    <mergeCell ref="C269:M269"/>
    <mergeCell ref="N269:O269"/>
    <mergeCell ref="C266:M266"/>
    <mergeCell ref="N266:O266"/>
    <mergeCell ref="P266:Q266"/>
    <mergeCell ref="R266:S266"/>
    <mergeCell ref="C267:M267"/>
    <mergeCell ref="N267:O267"/>
    <mergeCell ref="P267:Q267"/>
    <mergeCell ref="R267:S267"/>
    <mergeCell ref="C270:M270"/>
    <mergeCell ref="E276:G276"/>
    <mergeCell ref="V165:W165"/>
    <mergeCell ref="C163:D163"/>
    <mergeCell ref="E163:M163"/>
    <mergeCell ref="N163:O163"/>
    <mergeCell ref="P163:Q163"/>
    <mergeCell ref="R163:S163"/>
    <mergeCell ref="R160:S160"/>
    <mergeCell ref="R158:S158"/>
    <mergeCell ref="R157:S157"/>
    <mergeCell ref="N183:O183"/>
    <mergeCell ref="N180:O180"/>
    <mergeCell ref="C203:D203"/>
    <mergeCell ref="C176:D176"/>
    <mergeCell ref="P168:Q168"/>
    <mergeCell ref="R168:S168"/>
    <mergeCell ref="C189:D189"/>
    <mergeCell ref="C166:D166"/>
    <mergeCell ref="C167:D167"/>
    <mergeCell ref="T163:U163"/>
    <mergeCell ref="R167:S167"/>
    <mergeCell ref="N165:O165"/>
    <mergeCell ref="R165:S165"/>
    <mergeCell ref="C164:D164"/>
    <mergeCell ref="C162:D162"/>
    <mergeCell ref="E180:M180"/>
    <mergeCell ref="E182:M182"/>
    <mergeCell ref="E181:M181"/>
    <mergeCell ref="E171:I171"/>
    <mergeCell ref="C183:D183"/>
    <mergeCell ref="E183:I183"/>
    <mergeCell ref="V163:W163"/>
    <mergeCell ref="C165:D165"/>
    <mergeCell ref="V131:W131"/>
    <mergeCell ref="N140:O140"/>
    <mergeCell ref="P140:Q140"/>
    <mergeCell ref="R140:S140"/>
    <mergeCell ref="N141:O141"/>
    <mergeCell ref="P141:Q141"/>
    <mergeCell ref="R141:S141"/>
    <mergeCell ref="T141:U141"/>
    <mergeCell ref="V141:W141"/>
    <mergeCell ref="P139:Q139"/>
    <mergeCell ref="V146:W146"/>
    <mergeCell ref="T148:U148"/>
    <mergeCell ref="V148:W148"/>
    <mergeCell ref="T155:U155"/>
    <mergeCell ref="V160:W160"/>
    <mergeCell ref="V167:W167"/>
    <mergeCell ref="V157:W157"/>
    <mergeCell ref="V155:W155"/>
    <mergeCell ref="V156:W156"/>
    <mergeCell ref="P156:Q156"/>
    <mergeCell ref="R156:S156"/>
    <mergeCell ref="R161:S161"/>
    <mergeCell ref="T132:U132"/>
    <mergeCell ref="T133:U133"/>
    <mergeCell ref="T149:U149"/>
    <mergeCell ref="P144:Q144"/>
    <mergeCell ref="R144:S144"/>
    <mergeCell ref="P142:Q142"/>
    <mergeCell ref="V153:W153"/>
    <mergeCell ref="V154:W154"/>
    <mergeCell ref="R142:S142"/>
    <mergeCell ref="P145:Q145"/>
    <mergeCell ref="V128:W128"/>
    <mergeCell ref="V119:W119"/>
    <mergeCell ref="V123:W123"/>
    <mergeCell ref="P125:Q125"/>
    <mergeCell ref="R125:S125"/>
    <mergeCell ref="T125:U125"/>
    <mergeCell ref="P126:Q126"/>
    <mergeCell ref="R126:S126"/>
    <mergeCell ref="T126:U126"/>
    <mergeCell ref="P129:Q129"/>
    <mergeCell ref="R129:S129"/>
    <mergeCell ref="T129:U129"/>
    <mergeCell ref="V129:W129"/>
    <mergeCell ref="P130:Q130"/>
    <mergeCell ref="R130:S130"/>
    <mergeCell ref="T130:U130"/>
    <mergeCell ref="V130:W130"/>
    <mergeCell ref="P128:Q128"/>
    <mergeCell ref="V121:W121"/>
    <mergeCell ref="V124:W124"/>
    <mergeCell ref="V126:W126"/>
    <mergeCell ref="V127:W127"/>
    <mergeCell ref="V125:W125"/>
    <mergeCell ref="V122:W122"/>
    <mergeCell ref="P123:Q123"/>
    <mergeCell ref="R123:S123"/>
    <mergeCell ref="T123:U123"/>
    <mergeCell ref="V120:W120"/>
    <mergeCell ref="T121:U121"/>
    <mergeCell ref="P124:Q124"/>
    <mergeCell ref="R124:S124"/>
    <mergeCell ref="T124:U124"/>
    <mergeCell ref="R8:S8"/>
    <mergeCell ref="V6:W6"/>
    <mergeCell ref="T117:U117"/>
    <mergeCell ref="V117:W117"/>
    <mergeCell ref="D106:K106"/>
    <mergeCell ref="D107:K107"/>
    <mergeCell ref="C59:M59"/>
    <mergeCell ref="E79:J79"/>
    <mergeCell ref="E80:J80"/>
    <mergeCell ref="E81:J81"/>
    <mergeCell ref="E29:J29"/>
    <mergeCell ref="E28:M28"/>
    <mergeCell ref="J27:M27"/>
    <mergeCell ref="E82:J82"/>
    <mergeCell ref="E83:J83"/>
    <mergeCell ref="E84:J84"/>
    <mergeCell ref="E77:J77"/>
    <mergeCell ref="N9:O9"/>
    <mergeCell ref="N112:O112"/>
    <mergeCell ref="E113:I113"/>
    <mergeCell ref="N115:O115"/>
    <mergeCell ref="V110:W110"/>
    <mergeCell ref="E99:J99"/>
    <mergeCell ref="E102:J102"/>
    <mergeCell ref="E30:J30"/>
    <mergeCell ref="D108:K108"/>
    <mergeCell ref="J110:M110"/>
    <mergeCell ref="E93:J93"/>
    <mergeCell ref="E26:J26"/>
    <mergeCell ref="T112:U112"/>
    <mergeCell ref="R115:S115"/>
    <mergeCell ref="N118:O118"/>
    <mergeCell ref="V118:W118"/>
    <mergeCell ref="N117:O117"/>
    <mergeCell ref="E31:J31"/>
    <mergeCell ref="E32:J32"/>
    <mergeCell ref="E33:J33"/>
    <mergeCell ref="E34:J34"/>
    <mergeCell ref="E35:J35"/>
    <mergeCell ref="E36:J36"/>
    <mergeCell ref="E74:J74"/>
    <mergeCell ref="E75:J75"/>
    <mergeCell ref="P122:Q122"/>
    <mergeCell ref="R122:S122"/>
    <mergeCell ref="T122:U122"/>
    <mergeCell ref="P120:Q120"/>
    <mergeCell ref="P118:Q118"/>
    <mergeCell ref="R118:S118"/>
    <mergeCell ref="T118:U118"/>
    <mergeCell ref="D2:I2"/>
    <mergeCell ref="D4:I4"/>
    <mergeCell ref="D3:I3"/>
    <mergeCell ref="D5:I5"/>
    <mergeCell ref="D6:I6"/>
    <mergeCell ref="D7:I7"/>
    <mergeCell ref="E103:J103"/>
    <mergeCell ref="E104:J104"/>
    <mergeCell ref="P119:Q119"/>
    <mergeCell ref="R119:S119"/>
    <mergeCell ref="T119:U119"/>
    <mergeCell ref="E13:J13"/>
    <mergeCell ref="E14:J14"/>
    <mergeCell ref="E15:J15"/>
    <mergeCell ref="E16:J16"/>
    <mergeCell ref="E17:J17"/>
    <mergeCell ref="E18:J18"/>
    <mergeCell ref="E19:J19"/>
    <mergeCell ref="E20:J20"/>
    <mergeCell ref="E21:J21"/>
    <mergeCell ref="E22:J22"/>
    <mergeCell ref="E23:J23"/>
    <mergeCell ref="E73:J73"/>
    <mergeCell ref="P110:Q110"/>
    <mergeCell ref="P76:Q76"/>
    <mergeCell ref="V150:W150"/>
    <mergeCell ref="P134:Q134"/>
    <mergeCell ref="R134:S134"/>
    <mergeCell ref="T151:U151"/>
    <mergeCell ref="T160:U160"/>
    <mergeCell ref="T158:U158"/>
    <mergeCell ref="P146:Q146"/>
    <mergeCell ref="R146:S146"/>
    <mergeCell ref="P148:Q148"/>
    <mergeCell ref="R148:S148"/>
    <mergeCell ref="T150:U150"/>
    <mergeCell ref="T140:U140"/>
    <mergeCell ref="T143:U143"/>
    <mergeCell ref="R139:S139"/>
    <mergeCell ref="T139:U139"/>
    <mergeCell ref="T135:U135"/>
    <mergeCell ref="T138:U138"/>
    <mergeCell ref="P147:Q147"/>
    <mergeCell ref="R147:S147"/>
    <mergeCell ref="T147:U147"/>
    <mergeCell ref="V147:W147"/>
    <mergeCell ref="R149:S149"/>
    <mergeCell ref="P149:Q149"/>
    <mergeCell ref="V151:W151"/>
    <mergeCell ref="T134:U134"/>
    <mergeCell ref="P239:Q239"/>
    <mergeCell ref="N202:O202"/>
    <mergeCell ref="R208:S208"/>
    <mergeCell ref="N240:O240"/>
    <mergeCell ref="N226:O226"/>
    <mergeCell ref="R210:S210"/>
    <mergeCell ref="C224:K224"/>
    <mergeCell ref="N178:O178"/>
    <mergeCell ref="C197:D197"/>
    <mergeCell ref="C159:D159"/>
    <mergeCell ref="E159:M159"/>
    <mergeCell ref="N159:O159"/>
    <mergeCell ref="P159:Q159"/>
    <mergeCell ref="R159:S159"/>
    <mergeCell ref="T159:U159"/>
    <mergeCell ref="V159:W159"/>
    <mergeCell ref="V140:W140"/>
    <mergeCell ref="V149:W149"/>
    <mergeCell ref="T142:U142"/>
    <mergeCell ref="T144:U144"/>
    <mergeCell ref="V164:W164"/>
    <mergeCell ref="E157:M157"/>
    <mergeCell ref="N157:O157"/>
    <mergeCell ref="J150:M150"/>
    <mergeCell ref="N142:O142"/>
    <mergeCell ref="V158:W158"/>
    <mergeCell ref="V161:W161"/>
    <mergeCell ref="T161:U161"/>
    <mergeCell ref="T164:U164"/>
    <mergeCell ref="R153:S153"/>
    <mergeCell ref="V145:W145"/>
    <mergeCell ref="T146:U146"/>
    <mergeCell ref="P226:Q226"/>
    <mergeCell ref="R226:S226"/>
    <mergeCell ref="T224:U224"/>
    <mergeCell ref="T225:U225"/>
    <mergeCell ref="C242:M242"/>
    <mergeCell ref="D251:M251"/>
    <mergeCell ref="D246:M246"/>
    <mergeCell ref="N246:O246"/>
    <mergeCell ref="T208:U208"/>
    <mergeCell ref="T206:U206"/>
    <mergeCell ref="T210:U210"/>
    <mergeCell ref="T219:U219"/>
    <mergeCell ref="T165:U165"/>
    <mergeCell ref="P153:Q153"/>
    <mergeCell ref="P155:Q155"/>
    <mergeCell ref="P151:Q151"/>
    <mergeCell ref="R151:S151"/>
    <mergeCell ref="P154:Q154"/>
    <mergeCell ref="R154:S154"/>
    <mergeCell ref="N154:O154"/>
    <mergeCell ref="E177:M177"/>
    <mergeCell ref="N177:O177"/>
    <mergeCell ref="P177:Q177"/>
    <mergeCell ref="R177:S177"/>
    <mergeCell ref="R245:S245"/>
    <mergeCell ref="T245:U245"/>
    <mergeCell ref="R234:S234"/>
    <mergeCell ref="T234:U234"/>
    <mergeCell ref="P233:Q233"/>
    <mergeCell ref="P238:Q238"/>
    <mergeCell ref="R238:S238"/>
    <mergeCell ref="T238:U238"/>
    <mergeCell ref="T244:U244"/>
    <mergeCell ref="R244:S244"/>
    <mergeCell ref="V240:W240"/>
    <mergeCell ref="P175:Q175"/>
    <mergeCell ref="V175:W175"/>
    <mergeCell ref="V176:W176"/>
    <mergeCell ref="V180:W180"/>
    <mergeCell ref="V179:W179"/>
    <mergeCell ref="T175:U175"/>
    <mergeCell ref="N204:O204"/>
    <mergeCell ref="N208:O208"/>
    <mergeCell ref="E212:J212"/>
    <mergeCell ref="D230:M230"/>
    <mergeCell ref="C182:D182"/>
    <mergeCell ref="N182:O182"/>
    <mergeCell ref="N224:O224"/>
    <mergeCell ref="E186:M186"/>
    <mergeCell ref="E185:M185"/>
    <mergeCell ref="C188:D188"/>
    <mergeCell ref="C238:D238"/>
    <mergeCell ref="C227:K227"/>
    <mergeCell ref="E216:J216"/>
    <mergeCell ref="E217:J217"/>
    <mergeCell ref="N195:O195"/>
    <mergeCell ref="N194:O194"/>
    <mergeCell ref="N191:O191"/>
    <mergeCell ref="N190:O190"/>
    <mergeCell ref="N189:O189"/>
    <mergeCell ref="N187:O187"/>
    <mergeCell ref="C205:M205"/>
    <mergeCell ref="T226:U226"/>
    <mergeCell ref="P224:Q224"/>
    <mergeCell ref="V173:W173"/>
    <mergeCell ref="T174:U174"/>
    <mergeCell ref="V174:W174"/>
    <mergeCell ref="R221:S221"/>
    <mergeCell ref="T241:U241"/>
    <mergeCell ref="R174:S174"/>
    <mergeCell ref="V225:W225"/>
    <mergeCell ref="V177:W177"/>
    <mergeCell ref="T193:U193"/>
    <mergeCell ref="P206:Q206"/>
    <mergeCell ref="P208:Q208"/>
    <mergeCell ref="R206:S206"/>
    <mergeCell ref="P191:Q191"/>
    <mergeCell ref="P203:Q203"/>
    <mergeCell ref="R197:S197"/>
    <mergeCell ref="P192:Q192"/>
    <mergeCell ref="P221:Q221"/>
    <mergeCell ref="P229:Q229"/>
    <mergeCell ref="R195:S195"/>
    <mergeCell ref="T223:U223"/>
    <mergeCell ref="V223:W223"/>
    <mergeCell ref="P225:Q225"/>
    <mergeCell ref="R225:S225"/>
    <mergeCell ref="P228:Q228"/>
    <mergeCell ref="P227:Q227"/>
    <mergeCell ref="V224:W224"/>
    <mergeCell ref="R219:S219"/>
    <mergeCell ref="P219:Q219"/>
    <mergeCell ref="T221:U221"/>
    <mergeCell ref="R224:S224"/>
    <mergeCell ref="P223:Q223"/>
    <mergeCell ref="R228:S228"/>
    <mergeCell ref="V112:W112"/>
    <mergeCell ref="V115:W115"/>
    <mergeCell ref="V116:W116"/>
    <mergeCell ref="V132:W132"/>
    <mergeCell ref="V229:W229"/>
    <mergeCell ref="V230:W230"/>
    <mergeCell ref="T173:U173"/>
    <mergeCell ref="T180:U180"/>
    <mergeCell ref="V271:W271"/>
    <mergeCell ref="V241:W241"/>
    <mergeCell ref="V242:W242"/>
    <mergeCell ref="V244:W244"/>
    <mergeCell ref="V251:W251"/>
    <mergeCell ref="V252:W252"/>
    <mergeCell ref="V253:W253"/>
    <mergeCell ref="V254:W254"/>
    <mergeCell ref="V256:W256"/>
    <mergeCell ref="V257:W257"/>
    <mergeCell ref="V258:W258"/>
    <mergeCell ref="V259:W259"/>
    <mergeCell ref="V260:W260"/>
    <mergeCell ref="T266:U266"/>
    <mergeCell ref="T267:U267"/>
    <mergeCell ref="V268:W268"/>
    <mergeCell ref="V269:W269"/>
    <mergeCell ref="T268:U268"/>
    <mergeCell ref="V203:W203"/>
    <mergeCell ref="T197:U197"/>
    <mergeCell ref="V186:W186"/>
    <mergeCell ref="V263:W263"/>
    <mergeCell ref="V166:W166"/>
    <mergeCell ref="V187:W187"/>
    <mergeCell ref="V250:W250"/>
    <mergeCell ref="V247:W247"/>
    <mergeCell ref="V248:W248"/>
    <mergeCell ref="T250:U250"/>
    <mergeCell ref="R250:S250"/>
    <mergeCell ref="P269:Q269"/>
    <mergeCell ref="R269:S269"/>
    <mergeCell ref="T269:U269"/>
    <mergeCell ref="V267:W267"/>
    <mergeCell ref="V178:W178"/>
    <mergeCell ref="P237:Q237"/>
    <mergeCell ref="R237:S237"/>
    <mergeCell ref="R204:S204"/>
    <mergeCell ref="T204:U204"/>
    <mergeCell ref="T186:U186"/>
    <mergeCell ref="V200:W200"/>
    <mergeCell ref="V201:W201"/>
    <mergeCell ref="V202:W202"/>
    <mergeCell ref="V234:W234"/>
    <mergeCell ref="P210:Q210"/>
    <mergeCell ref="R263:S263"/>
    <mergeCell ref="P248:Q248"/>
    <mergeCell ref="P262:Q262"/>
    <mergeCell ref="R262:S262"/>
    <mergeCell ref="T262:U262"/>
    <mergeCell ref="V262:W262"/>
    <mergeCell ref="T203:U203"/>
    <mergeCell ref="V245:W245"/>
    <mergeCell ref="T240:U240"/>
    <mergeCell ref="T248:U248"/>
    <mergeCell ref="P242:Q242"/>
    <mergeCell ref="P254:Q254"/>
    <mergeCell ref="R203:S203"/>
    <mergeCell ref="R194:S194"/>
    <mergeCell ref="P196:Q196"/>
    <mergeCell ref="P193:Q193"/>
    <mergeCell ref="P198:Q198"/>
    <mergeCell ref="P165:Q165"/>
    <mergeCell ref="T168:U168"/>
    <mergeCell ref="R132:S132"/>
    <mergeCell ref="R133:S133"/>
    <mergeCell ref="P138:Q138"/>
    <mergeCell ref="R192:S192"/>
    <mergeCell ref="P189:Q189"/>
    <mergeCell ref="R189:S189"/>
    <mergeCell ref="R58:S58"/>
    <mergeCell ref="R198:S198"/>
    <mergeCell ref="P202:Q202"/>
    <mergeCell ref="P169:Q169"/>
    <mergeCell ref="R169:S169"/>
    <mergeCell ref="P201:Q201"/>
    <mergeCell ref="R201:S201"/>
    <mergeCell ref="T198:U198"/>
    <mergeCell ref="R145:S145"/>
    <mergeCell ref="T145:U145"/>
    <mergeCell ref="R143:S143"/>
    <mergeCell ref="P127:Q127"/>
    <mergeCell ref="P133:Q133"/>
    <mergeCell ref="P116:Q116"/>
    <mergeCell ref="P132:Q132"/>
    <mergeCell ref="P117:Q117"/>
    <mergeCell ref="R117:S117"/>
    <mergeCell ref="R121:S121"/>
    <mergeCell ref="R120:S120"/>
    <mergeCell ref="R135:S135"/>
    <mergeCell ref="R138:S138"/>
    <mergeCell ref="R155:S155"/>
    <mergeCell ref="P135:Q135"/>
    <mergeCell ref="R196:S196"/>
    <mergeCell ref="C169:D169"/>
    <mergeCell ref="C179:D179"/>
    <mergeCell ref="P174:Q174"/>
    <mergeCell ref="P9:Q9"/>
    <mergeCell ref="R9:S9"/>
    <mergeCell ref="T9:U9"/>
    <mergeCell ref="P27:Q27"/>
    <mergeCell ref="R27:S27"/>
    <mergeCell ref="T27:U27"/>
    <mergeCell ref="T170:U170"/>
    <mergeCell ref="T167:U167"/>
    <mergeCell ref="T162:U162"/>
    <mergeCell ref="P180:Q180"/>
    <mergeCell ref="P181:Q181"/>
    <mergeCell ref="P182:Q182"/>
    <mergeCell ref="T120:U120"/>
    <mergeCell ref="T115:U115"/>
    <mergeCell ref="P115:Q115"/>
    <mergeCell ref="R128:S128"/>
    <mergeCell ref="T128:U128"/>
    <mergeCell ref="T116:U116"/>
    <mergeCell ref="P121:Q121"/>
    <mergeCell ref="P131:Q131"/>
    <mergeCell ref="R131:S131"/>
    <mergeCell ref="T131:U131"/>
    <mergeCell ref="R127:S127"/>
    <mergeCell ref="T127:U127"/>
    <mergeCell ref="P197:Q197"/>
    <mergeCell ref="P171:Q171"/>
    <mergeCell ref="C204:M204"/>
    <mergeCell ref="N201:O201"/>
    <mergeCell ref="N199:O199"/>
    <mergeCell ref="N197:O197"/>
    <mergeCell ref="C254:M254"/>
    <mergeCell ref="N223:O223"/>
    <mergeCell ref="N222:O222"/>
    <mergeCell ref="P246:Q246"/>
    <mergeCell ref="N7:O7"/>
    <mergeCell ref="P7:Q7"/>
    <mergeCell ref="R7:S7"/>
    <mergeCell ref="T7:U7"/>
    <mergeCell ref="N8:O8"/>
    <mergeCell ref="P8:Q8"/>
    <mergeCell ref="P184:Q184"/>
    <mergeCell ref="N184:O184"/>
    <mergeCell ref="N200:O200"/>
    <mergeCell ref="T201:U201"/>
    <mergeCell ref="C192:D192"/>
    <mergeCell ref="E192:M192"/>
    <mergeCell ref="N192:O192"/>
    <mergeCell ref="N181:O181"/>
    <mergeCell ref="R112:S112"/>
    <mergeCell ref="N145:O145"/>
    <mergeCell ref="N161:O161"/>
    <mergeCell ref="P161:Q161"/>
    <mergeCell ref="J123:J126"/>
    <mergeCell ref="J119:J122"/>
    <mergeCell ref="C112:M112"/>
    <mergeCell ref="D123:D126"/>
    <mergeCell ref="N261:O261"/>
    <mergeCell ref="E218:J218"/>
    <mergeCell ref="J229:M229"/>
    <mergeCell ref="J219:M219"/>
    <mergeCell ref="N186:O186"/>
    <mergeCell ref="J183:M183"/>
    <mergeCell ref="C228:K228"/>
    <mergeCell ref="I208:L208"/>
    <mergeCell ref="N241:O241"/>
    <mergeCell ref="C232:D232"/>
    <mergeCell ref="E241:M241"/>
    <mergeCell ref="E240:M240"/>
    <mergeCell ref="E239:M239"/>
    <mergeCell ref="E238:M238"/>
    <mergeCell ref="E190:M190"/>
    <mergeCell ref="E197:M197"/>
    <mergeCell ref="C235:D235"/>
    <mergeCell ref="C241:D241"/>
    <mergeCell ref="C209:J209"/>
    <mergeCell ref="C219:I219"/>
    <mergeCell ref="C229:I229"/>
    <mergeCell ref="D252:M252"/>
    <mergeCell ref="N237:O237"/>
    <mergeCell ref="N234:O234"/>
    <mergeCell ref="N228:O228"/>
    <mergeCell ref="N227:O227"/>
    <mergeCell ref="N225:O225"/>
    <mergeCell ref="N219:O219"/>
    <mergeCell ref="N210:O210"/>
    <mergeCell ref="N206:O206"/>
    <mergeCell ref="N221:O221"/>
    <mergeCell ref="E189:M189"/>
    <mergeCell ref="E200:M200"/>
    <mergeCell ref="C206:M206"/>
    <mergeCell ref="C208:H208"/>
    <mergeCell ref="C158:D158"/>
    <mergeCell ref="C156:D156"/>
    <mergeCell ref="N155:O155"/>
    <mergeCell ref="J138:J141"/>
    <mergeCell ref="Y1:Z1"/>
    <mergeCell ref="Y2:Z2"/>
    <mergeCell ref="R111:S111"/>
    <mergeCell ref="T111:U111"/>
    <mergeCell ref="Y3:Z3"/>
    <mergeCell ref="P59:Q59"/>
    <mergeCell ref="R59:S59"/>
    <mergeCell ref="T59:U59"/>
    <mergeCell ref="P111:Q111"/>
    <mergeCell ref="T58:U58"/>
    <mergeCell ref="R76:S76"/>
    <mergeCell ref="T76:U76"/>
    <mergeCell ref="X8:X9"/>
    <mergeCell ref="V7:W7"/>
    <mergeCell ref="V8:W8"/>
    <mergeCell ref="V9:W9"/>
    <mergeCell ref="V27:W27"/>
    <mergeCell ref="V58:W58"/>
    <mergeCell ref="V59:W59"/>
    <mergeCell ref="T110:U110"/>
    <mergeCell ref="V76:W76"/>
    <mergeCell ref="P112:Q112"/>
    <mergeCell ref="E160:M160"/>
    <mergeCell ref="N160:O160"/>
    <mergeCell ref="N6:O6"/>
    <mergeCell ref="P6:Q6"/>
    <mergeCell ref="R6:S6"/>
    <mergeCell ref="V111:W111"/>
    <mergeCell ref="T8:U8"/>
    <mergeCell ref="T6:U6"/>
    <mergeCell ref="N110:O110"/>
    <mergeCell ref="E8:I8"/>
    <mergeCell ref="E9:I9"/>
    <mergeCell ref="E11:J11"/>
    <mergeCell ref="E10:J10"/>
    <mergeCell ref="E46:J46"/>
    <mergeCell ref="R110:S110"/>
    <mergeCell ref="E162:M162"/>
    <mergeCell ref="E161:M161"/>
    <mergeCell ref="A171:A172"/>
    <mergeCell ref="C186:D186"/>
    <mergeCell ref="C185:D185"/>
    <mergeCell ref="C173:D173"/>
    <mergeCell ref="C181:D181"/>
    <mergeCell ref="C180:D180"/>
    <mergeCell ref="C172:D172"/>
    <mergeCell ref="E37:J37"/>
    <mergeCell ref="E38:J38"/>
    <mergeCell ref="D105:K105"/>
    <mergeCell ref="D109:K109"/>
    <mergeCell ref="E51:J51"/>
    <mergeCell ref="E52:J52"/>
    <mergeCell ref="E53:J53"/>
    <mergeCell ref="E54:J54"/>
    <mergeCell ref="E55:J55"/>
    <mergeCell ref="E56:J56"/>
    <mergeCell ref="E97:J97"/>
    <mergeCell ref="E98:J98"/>
    <mergeCell ref="J58:M58"/>
    <mergeCell ref="E62:J62"/>
    <mergeCell ref="R175:S175"/>
    <mergeCell ref="J142:J145"/>
    <mergeCell ref="C273:D273"/>
    <mergeCell ref="E273:G273"/>
    <mergeCell ref="E274:G274"/>
    <mergeCell ref="E275:G275"/>
    <mergeCell ref="C223:K223"/>
    <mergeCell ref="E195:M195"/>
    <mergeCell ref="C191:D191"/>
    <mergeCell ref="E191:M191"/>
    <mergeCell ref="E198:M198"/>
    <mergeCell ref="C201:D201"/>
    <mergeCell ref="E201:M201"/>
    <mergeCell ref="C202:D202"/>
    <mergeCell ref="E202:M202"/>
    <mergeCell ref="C198:D198"/>
    <mergeCell ref="E199:M199"/>
    <mergeCell ref="C195:D195"/>
    <mergeCell ref="C265:M265"/>
    <mergeCell ref="C259:M259"/>
    <mergeCell ref="C260:M260"/>
    <mergeCell ref="C194:D194"/>
    <mergeCell ref="E194:M194"/>
    <mergeCell ref="C199:D199"/>
    <mergeCell ref="E211:J211"/>
    <mergeCell ref="C221:K221"/>
    <mergeCell ref="C225:K225"/>
    <mergeCell ref="N196:O196"/>
    <mergeCell ref="E277:G277"/>
    <mergeCell ref="E278:G278"/>
    <mergeCell ref="H273:J273"/>
    <mergeCell ref="H274:J274"/>
    <mergeCell ref="H275:J275"/>
    <mergeCell ref="H276:J276"/>
    <mergeCell ref="H277:J277"/>
    <mergeCell ref="C274:D274"/>
    <mergeCell ref="C275:D275"/>
    <mergeCell ref="C276:D276"/>
    <mergeCell ref="C277:D277"/>
    <mergeCell ref="H278:J278"/>
    <mergeCell ref="C271:M271"/>
    <mergeCell ref="C272:D272"/>
    <mergeCell ref="C278:D278"/>
    <mergeCell ref="N144:O144"/>
    <mergeCell ref="C196:D196"/>
    <mergeCell ref="E196:M196"/>
    <mergeCell ref="N229:O229"/>
    <mergeCell ref="N230:O230"/>
    <mergeCell ref="N254:O254"/>
    <mergeCell ref="N198:O198"/>
    <mergeCell ref="E203:M203"/>
    <mergeCell ref="N203:O203"/>
    <mergeCell ref="C178:D178"/>
    <mergeCell ref="E170:M170"/>
    <mergeCell ref="J171:M171"/>
    <mergeCell ref="E153:M153"/>
    <mergeCell ref="E154:M154"/>
    <mergeCell ref="E152:M152"/>
    <mergeCell ref="E164:M164"/>
    <mergeCell ref="E188:M188"/>
    <mergeCell ref="D110:I110"/>
    <mergeCell ref="D115:D118"/>
    <mergeCell ref="P166:Q166"/>
    <mergeCell ref="R166:S166"/>
    <mergeCell ref="T166:U166"/>
    <mergeCell ref="T157:U157"/>
    <mergeCell ref="T154:U154"/>
    <mergeCell ref="T156:U156"/>
    <mergeCell ref="T153:U153"/>
    <mergeCell ref="P167:Q167"/>
    <mergeCell ref="R171:S171"/>
    <mergeCell ref="T171:U171"/>
    <mergeCell ref="N156:O156"/>
    <mergeCell ref="N179:O179"/>
    <mergeCell ref="N188:O188"/>
    <mergeCell ref="N171:O171"/>
    <mergeCell ref="N174:O174"/>
    <mergeCell ref="N170:O170"/>
    <mergeCell ref="T187:U187"/>
    <mergeCell ref="P186:Q186"/>
    <mergeCell ref="P187:Q187"/>
    <mergeCell ref="P173:Q173"/>
    <mergeCell ref="T169:U169"/>
    <mergeCell ref="T179:U179"/>
    <mergeCell ref="R173:S173"/>
    <mergeCell ref="R170:S170"/>
    <mergeCell ref="N175:O175"/>
    <mergeCell ref="N176:O176"/>
    <mergeCell ref="N168:O168"/>
    <mergeCell ref="E158:M158"/>
    <mergeCell ref="N158:O158"/>
    <mergeCell ref="J135:M135"/>
    <mergeCell ref="R240:S240"/>
    <mergeCell ref="V227:W227"/>
    <mergeCell ref="E101:J101"/>
    <mergeCell ref="E94:J94"/>
    <mergeCell ref="E95:J95"/>
    <mergeCell ref="R178:S178"/>
    <mergeCell ref="P150:Q150"/>
    <mergeCell ref="R150:S150"/>
    <mergeCell ref="P164:Q164"/>
    <mergeCell ref="R164:S164"/>
    <mergeCell ref="P162:Q162"/>
    <mergeCell ref="R162:S162"/>
    <mergeCell ref="P160:Q160"/>
    <mergeCell ref="P158:Q158"/>
    <mergeCell ref="P157:Q157"/>
    <mergeCell ref="P200:Q200"/>
    <mergeCell ref="C151:M151"/>
    <mergeCell ref="C155:D155"/>
    <mergeCell ref="C154:D154"/>
    <mergeCell ref="J146:J149"/>
    <mergeCell ref="C170:D170"/>
    <mergeCell ref="E169:M169"/>
    <mergeCell ref="E165:M165"/>
    <mergeCell ref="E166:M166"/>
    <mergeCell ref="E156:M156"/>
    <mergeCell ref="N131:O131"/>
    <mergeCell ref="E178:M178"/>
    <mergeCell ref="C190:D190"/>
    <mergeCell ref="E172:M172"/>
    <mergeCell ref="E173:M173"/>
    <mergeCell ref="N169:O169"/>
    <mergeCell ref="N148:O148"/>
    <mergeCell ref="R242:S242"/>
    <mergeCell ref="T242:U242"/>
    <mergeCell ref="R246:S246"/>
    <mergeCell ref="P256:Q256"/>
    <mergeCell ref="R256:S256"/>
    <mergeCell ref="T256:U256"/>
    <mergeCell ref="P257:Q257"/>
    <mergeCell ref="V239:W239"/>
    <mergeCell ref="T232:U232"/>
    <mergeCell ref="R232:S232"/>
    <mergeCell ref="R230:S230"/>
    <mergeCell ref="T229:U229"/>
    <mergeCell ref="T230:U230"/>
    <mergeCell ref="R227:S227"/>
    <mergeCell ref="V232:W232"/>
    <mergeCell ref="R235:S235"/>
    <mergeCell ref="T235:U235"/>
    <mergeCell ref="P235:Q235"/>
    <mergeCell ref="R233:S233"/>
    <mergeCell ref="T233:U233"/>
    <mergeCell ref="P234:Q234"/>
    <mergeCell ref="R229:S229"/>
    <mergeCell ref="V233:W233"/>
    <mergeCell ref="T228:U228"/>
    <mergeCell ref="V228:W228"/>
    <mergeCell ref="R252:S252"/>
    <mergeCell ref="P245:Q245"/>
    <mergeCell ref="T239:U239"/>
    <mergeCell ref="R236:S236"/>
    <mergeCell ref="T236:U236"/>
    <mergeCell ref="T237:U237"/>
    <mergeCell ref="P240:Q240"/>
    <mergeCell ref="N263:O263"/>
    <mergeCell ref="N260:O260"/>
    <mergeCell ref="N294:O294"/>
    <mergeCell ref="V273:W273"/>
    <mergeCell ref="V266:W266"/>
    <mergeCell ref="T272:U272"/>
    <mergeCell ref="V235:W235"/>
    <mergeCell ref="V236:W236"/>
    <mergeCell ref="T253:U253"/>
    <mergeCell ref="T246:U246"/>
    <mergeCell ref="R251:S251"/>
    <mergeCell ref="V246:W246"/>
    <mergeCell ref="N250:O250"/>
    <mergeCell ref="P250:Q250"/>
    <mergeCell ref="T252:U252"/>
    <mergeCell ref="P279:Q279"/>
    <mergeCell ref="R279:S279"/>
    <mergeCell ref="T279:U279"/>
    <mergeCell ref="P236:Q236"/>
    <mergeCell ref="P270:Q270"/>
    <mergeCell ref="R270:S270"/>
    <mergeCell ref="T270:U270"/>
    <mergeCell ref="P244:Q244"/>
    <mergeCell ref="P253:Q253"/>
    <mergeCell ref="T251:U251"/>
    <mergeCell ref="P251:Q251"/>
    <mergeCell ref="P252:Q252"/>
    <mergeCell ref="P247:Q247"/>
    <mergeCell ref="R247:S247"/>
    <mergeCell ref="T247:U247"/>
    <mergeCell ref="R254:S254"/>
    <mergeCell ref="T254:U254"/>
    <mergeCell ref="P292:Q292"/>
    <mergeCell ref="R292:S292"/>
    <mergeCell ref="P294:Q294"/>
    <mergeCell ref="N299:O299"/>
    <mergeCell ref="N256:O256"/>
    <mergeCell ref="N232:O232"/>
    <mergeCell ref="N236:O236"/>
    <mergeCell ref="N238:O238"/>
    <mergeCell ref="N271:O271"/>
    <mergeCell ref="N242:O242"/>
    <mergeCell ref="N259:O259"/>
    <mergeCell ref="N268:O268"/>
    <mergeCell ref="N285:O285"/>
    <mergeCell ref="N283:O283"/>
    <mergeCell ref="N281:O281"/>
    <mergeCell ref="N273:O273"/>
    <mergeCell ref="N272:O272"/>
    <mergeCell ref="N270:O270"/>
    <mergeCell ref="N245:O245"/>
    <mergeCell ref="N265:O265"/>
    <mergeCell ref="N262:O262"/>
    <mergeCell ref="N293:O293"/>
    <mergeCell ref="N248:O248"/>
    <mergeCell ref="N239:O239"/>
    <mergeCell ref="N249:O249"/>
    <mergeCell ref="N253:O253"/>
    <mergeCell ref="N244:O244"/>
    <mergeCell ref="N251:O251"/>
    <mergeCell ref="N252:O252"/>
    <mergeCell ref="N235:O235"/>
    <mergeCell ref="N279:O279"/>
    <mergeCell ref="N264:O264"/>
    <mergeCell ref="R271:S271"/>
    <mergeCell ref="T271:U271"/>
    <mergeCell ref="P259:Q259"/>
    <mergeCell ref="R259:S259"/>
    <mergeCell ref="T259:U259"/>
    <mergeCell ref="P268:Q268"/>
    <mergeCell ref="R268:S268"/>
    <mergeCell ref="P265:Q265"/>
    <mergeCell ref="P272:Q272"/>
    <mergeCell ref="T263:U263"/>
    <mergeCell ref="P263:Q263"/>
    <mergeCell ref="T264:U264"/>
    <mergeCell ref="R285:S285"/>
    <mergeCell ref="T285:U285"/>
    <mergeCell ref="P261:Q261"/>
    <mergeCell ref="R265:S265"/>
    <mergeCell ref="T265:U265"/>
    <mergeCell ref="P260:Q260"/>
    <mergeCell ref="R260:S260"/>
    <mergeCell ref="T260:U260"/>
    <mergeCell ref="R261:S261"/>
    <mergeCell ref="T261:U261"/>
    <mergeCell ref="P264:Q264"/>
    <mergeCell ref="R264:S264"/>
    <mergeCell ref="T273:U273"/>
    <mergeCell ref="E12:J12"/>
    <mergeCell ref="J76:M76"/>
    <mergeCell ref="E89:J89"/>
    <mergeCell ref="E48:J48"/>
    <mergeCell ref="E61:J61"/>
    <mergeCell ref="E90:J90"/>
    <mergeCell ref="E91:J91"/>
    <mergeCell ref="E50:J50"/>
    <mergeCell ref="E58:I58"/>
    <mergeCell ref="E60:J60"/>
    <mergeCell ref="E76:I76"/>
    <mergeCell ref="E72:J72"/>
    <mergeCell ref="E96:J96"/>
    <mergeCell ref="E40:J40"/>
    <mergeCell ref="E41:J41"/>
    <mergeCell ref="E42:J42"/>
    <mergeCell ref="E43:J43"/>
    <mergeCell ref="E44:J44"/>
    <mergeCell ref="E85:J85"/>
    <mergeCell ref="E86:J86"/>
    <mergeCell ref="E92:J92"/>
    <mergeCell ref="E71:J71"/>
    <mergeCell ref="E69:J69"/>
    <mergeCell ref="E87:J87"/>
    <mergeCell ref="E70:J70"/>
    <mergeCell ref="E57:J57"/>
    <mergeCell ref="T176:U176"/>
    <mergeCell ref="R200:S200"/>
    <mergeCell ref="R202:S202"/>
    <mergeCell ref="T194:U194"/>
    <mergeCell ref="R191:S191"/>
    <mergeCell ref="R199:S199"/>
    <mergeCell ref="T199:U199"/>
    <mergeCell ref="T178:U178"/>
    <mergeCell ref="T183:U183"/>
    <mergeCell ref="R188:S188"/>
    <mergeCell ref="R190:S190"/>
    <mergeCell ref="T192:U192"/>
    <mergeCell ref="V303:W303"/>
    <mergeCell ref="R303:S303"/>
    <mergeCell ref="T303:U303"/>
    <mergeCell ref="C280:M280"/>
    <mergeCell ref="P285:Q285"/>
    <mergeCell ref="P204:Q204"/>
    <mergeCell ref="R272:S272"/>
    <mergeCell ref="P293:Q293"/>
    <mergeCell ref="R293:S293"/>
    <mergeCell ref="T258:U258"/>
    <mergeCell ref="T200:U200"/>
    <mergeCell ref="P194:Q194"/>
    <mergeCell ref="T196:U196"/>
    <mergeCell ref="T191:U191"/>
    <mergeCell ref="T181:U181"/>
    <mergeCell ref="N247:O247"/>
    <mergeCell ref="P299:Q299"/>
    <mergeCell ref="R299:S299"/>
    <mergeCell ref="T299:U299"/>
    <mergeCell ref="P271:Q271"/>
    <mergeCell ref="V162:W162"/>
    <mergeCell ref="V168:W168"/>
    <mergeCell ref="V169:W169"/>
    <mergeCell ref="V170:W170"/>
    <mergeCell ref="V144:W144"/>
    <mergeCell ref="V142:W142"/>
    <mergeCell ref="R223:S223"/>
    <mergeCell ref="P222:Q222"/>
    <mergeCell ref="R222:S222"/>
    <mergeCell ref="T177:U177"/>
    <mergeCell ref="N258:O258"/>
    <mergeCell ref="N257:O257"/>
    <mergeCell ref="R257:S257"/>
    <mergeCell ref="V238:W238"/>
    <mergeCell ref="P241:Q241"/>
    <mergeCell ref="R241:S241"/>
    <mergeCell ref="R248:S248"/>
    <mergeCell ref="P249:Q249"/>
    <mergeCell ref="R249:S249"/>
    <mergeCell ref="T249:U249"/>
    <mergeCell ref="V249:W249"/>
    <mergeCell ref="T227:U227"/>
    <mergeCell ref="T222:U222"/>
    <mergeCell ref="P230:Q230"/>
    <mergeCell ref="P232:Q232"/>
    <mergeCell ref="V210:W210"/>
    <mergeCell ref="V219:W219"/>
    <mergeCell ref="V181:W181"/>
    <mergeCell ref="V182:W182"/>
    <mergeCell ref="T188:U188"/>
    <mergeCell ref="R193:S193"/>
    <mergeCell ref="R181:S181"/>
    <mergeCell ref="D119:D122"/>
    <mergeCell ref="P178:Q178"/>
    <mergeCell ref="P195:Q195"/>
    <mergeCell ref="P179:Q179"/>
    <mergeCell ref="P176:Q176"/>
    <mergeCell ref="P199:Q199"/>
    <mergeCell ref="N166:O166"/>
    <mergeCell ref="P190:Q190"/>
    <mergeCell ref="P188:Q188"/>
    <mergeCell ref="P183:Q183"/>
    <mergeCell ref="N116:O116"/>
    <mergeCell ref="N133:O133"/>
    <mergeCell ref="N153:O153"/>
    <mergeCell ref="P170:Q170"/>
    <mergeCell ref="N143:O143"/>
    <mergeCell ref="P143:Q143"/>
    <mergeCell ref="E179:M179"/>
    <mergeCell ref="E176:M176"/>
    <mergeCell ref="C177:D177"/>
    <mergeCell ref="C174:D174"/>
    <mergeCell ref="E174:M174"/>
    <mergeCell ref="E167:M167"/>
    <mergeCell ref="C157:D157"/>
    <mergeCell ref="C152:D152"/>
    <mergeCell ref="C153:D153"/>
    <mergeCell ref="J115:J118"/>
    <mergeCell ref="C160:D160"/>
    <mergeCell ref="C168:D168"/>
    <mergeCell ref="E168:M168"/>
    <mergeCell ref="E155:M155"/>
    <mergeCell ref="C193:D193"/>
    <mergeCell ref="N193:O193"/>
    <mergeCell ref="P301:Q301"/>
    <mergeCell ref="R301:S301"/>
    <mergeCell ref="T301:U301"/>
    <mergeCell ref="R176:S176"/>
    <mergeCell ref="C283:M283"/>
    <mergeCell ref="V171:W171"/>
    <mergeCell ref="V264:W264"/>
    <mergeCell ref="V301:W301"/>
    <mergeCell ref="T189:U189"/>
    <mergeCell ref="T184:U184"/>
    <mergeCell ref="R180:S180"/>
    <mergeCell ref="R184:S184"/>
    <mergeCell ref="R186:S186"/>
    <mergeCell ref="T202:U202"/>
    <mergeCell ref="T190:U190"/>
    <mergeCell ref="T195:U195"/>
    <mergeCell ref="N303:O303"/>
    <mergeCell ref="N301:O301"/>
    <mergeCell ref="V299:W299"/>
    <mergeCell ref="C301:M301"/>
    <mergeCell ref="C303:M303"/>
    <mergeCell ref="C300:M300"/>
    <mergeCell ref="V288:W288"/>
    <mergeCell ref="V287:W287"/>
    <mergeCell ref="V291:W291"/>
    <mergeCell ref="V290:W290"/>
    <mergeCell ref="V289:W289"/>
    <mergeCell ref="V294:W294"/>
    <mergeCell ref="V293:W293"/>
    <mergeCell ref="V292:W292"/>
    <mergeCell ref="P303:Q303"/>
    <mergeCell ref="V297:W297"/>
    <mergeCell ref="V208:W208"/>
    <mergeCell ref="V285:W285"/>
    <mergeCell ref="P283:Q283"/>
    <mergeCell ref="R283:S283"/>
    <mergeCell ref="T283:U283"/>
    <mergeCell ref="V283:W283"/>
    <mergeCell ref="C284:M284"/>
    <mergeCell ref="N284:O284"/>
    <mergeCell ref="P284:Q284"/>
    <mergeCell ref="R284:S284"/>
    <mergeCell ref="T284:U284"/>
    <mergeCell ref="T182:U182"/>
    <mergeCell ref="R187:S187"/>
    <mergeCell ref="T257:U257"/>
    <mergeCell ref="P258:Q258"/>
    <mergeCell ref="R258:S258"/>
    <mergeCell ref="P281:Q281"/>
    <mergeCell ref="R281:S281"/>
    <mergeCell ref="T281:U281"/>
    <mergeCell ref="V281:W281"/>
    <mergeCell ref="C282:M282"/>
    <mergeCell ref="N282:O282"/>
    <mergeCell ref="P282:Q282"/>
    <mergeCell ref="R282:S282"/>
    <mergeCell ref="T282:U282"/>
    <mergeCell ref="V282:W282"/>
    <mergeCell ref="C281:M281"/>
    <mergeCell ref="V237:W237"/>
    <mergeCell ref="V279:W279"/>
    <mergeCell ref="V261:W261"/>
    <mergeCell ref="V272:W272"/>
    <mergeCell ref="C285:M285"/>
    <mergeCell ref="AA207:AB210"/>
    <mergeCell ref="D1:W1"/>
    <mergeCell ref="V183:W183"/>
    <mergeCell ref="V184:W184"/>
    <mergeCell ref="V221:W221"/>
    <mergeCell ref="V296:W296"/>
    <mergeCell ref="V295:W295"/>
    <mergeCell ref="V284:W284"/>
    <mergeCell ref="V133:W133"/>
    <mergeCell ref="V134:W134"/>
    <mergeCell ref="V135:W135"/>
    <mergeCell ref="V138:W138"/>
    <mergeCell ref="V139:W139"/>
    <mergeCell ref="V143:W143"/>
    <mergeCell ref="V270:W270"/>
    <mergeCell ref="V190:W190"/>
    <mergeCell ref="V191:W191"/>
    <mergeCell ref="V192:W192"/>
    <mergeCell ref="V193:W193"/>
    <mergeCell ref="V222:W222"/>
    <mergeCell ref="V194:W194"/>
    <mergeCell ref="V195:W195"/>
    <mergeCell ref="V196:W196"/>
    <mergeCell ref="V197:W197"/>
    <mergeCell ref="V198:W198"/>
    <mergeCell ref="V199:W199"/>
    <mergeCell ref="V226:W226"/>
    <mergeCell ref="V265:W265"/>
    <mergeCell ref="V188:W188"/>
    <mergeCell ref="V189:W189"/>
    <mergeCell ref="V204:W204"/>
    <mergeCell ref="V206:W206"/>
  </mergeCells>
  <phoneticPr fontId="0" type="noConversion"/>
  <conditionalFormatting sqref="C287:X296">
    <cfRule type="expression" dxfId="47" priority="1">
      <formula>MOD(ROW(),2)</formula>
    </cfRule>
  </conditionalFormatting>
  <conditionalFormatting sqref="C12:X26">
    <cfRule type="expression" dxfId="46" priority="19">
      <formula>MOD(ROW(),2)</formula>
    </cfRule>
  </conditionalFormatting>
  <conditionalFormatting sqref="C30:X46">
    <cfRule type="expression" dxfId="45" priority="18">
      <formula>MOD(ROW(),2)</formula>
    </cfRule>
  </conditionalFormatting>
  <conditionalFormatting sqref="C49:X57">
    <cfRule type="expression" dxfId="44" priority="17">
      <formula>MOD(ROW(),2)</formula>
    </cfRule>
  </conditionalFormatting>
  <conditionalFormatting sqref="C61:X75">
    <cfRule type="expression" dxfId="43" priority="16">
      <formula>MOD(ROW(),2)</formula>
    </cfRule>
  </conditionalFormatting>
  <conditionalFormatting sqref="C78:X94">
    <cfRule type="expression" dxfId="42" priority="15">
      <formula>MOD(ROW(),2)</formula>
    </cfRule>
  </conditionalFormatting>
  <conditionalFormatting sqref="C96:X109">
    <cfRule type="expression" dxfId="41" priority="14">
      <formula>MOD(ROW(),2)</formula>
    </cfRule>
  </conditionalFormatting>
  <conditionalFormatting sqref="C115:X134">
    <cfRule type="expression" dxfId="40" priority="13">
      <formula>MOD(ROW(),2)</formula>
    </cfRule>
  </conditionalFormatting>
  <conditionalFormatting sqref="C138:C149 E138:I149 K138:X149">
    <cfRule type="expression" dxfId="39" priority="12">
      <formula>MOD(ROW(),2)</formula>
    </cfRule>
  </conditionalFormatting>
  <conditionalFormatting sqref="C153:X170">
    <cfRule type="expression" dxfId="38" priority="11">
      <formula>MOD(ROW(),2)</formula>
    </cfRule>
  </conditionalFormatting>
  <conditionalFormatting sqref="C173:X182">
    <cfRule type="expression" dxfId="37" priority="10">
      <formula>MOD(ROW(),2)</formula>
    </cfRule>
  </conditionalFormatting>
  <conditionalFormatting sqref="C186:X203">
    <cfRule type="expression" dxfId="36" priority="9">
      <formula>MOD(ROW(),2)</formula>
    </cfRule>
  </conditionalFormatting>
  <conditionalFormatting sqref="C211:X218">
    <cfRule type="expression" dxfId="35" priority="8">
      <formula>MOD(ROW(),2)</formula>
    </cfRule>
  </conditionalFormatting>
  <conditionalFormatting sqref="C221:X228">
    <cfRule type="expression" dxfId="34" priority="7">
      <formula>MOD(ROW(),2)</formula>
    </cfRule>
  </conditionalFormatting>
  <conditionalFormatting sqref="C232:X241">
    <cfRule type="expression" dxfId="33" priority="6">
      <formula>MOD(ROW(),2)</formula>
    </cfRule>
  </conditionalFormatting>
  <conditionalFormatting sqref="C244:X253">
    <cfRule type="expression" dxfId="32" priority="5">
      <formula>MOD(ROW(),2)</formula>
    </cfRule>
  </conditionalFormatting>
  <conditionalFormatting sqref="C256:X270">
    <cfRule type="expression" dxfId="31" priority="4">
      <formula>MOD(ROW(),2)</formula>
    </cfRule>
  </conditionalFormatting>
  <conditionalFormatting sqref="C274:X278">
    <cfRule type="expression" dxfId="30" priority="3">
      <formula>MOD(ROW(),2)</formula>
    </cfRule>
  </conditionalFormatting>
  <conditionalFormatting sqref="C281:X284">
    <cfRule type="expression" dxfId="29" priority="2">
      <formula>MOD(ROW(),2)</formula>
    </cfRule>
  </conditionalFormatting>
  <dataValidations count="10">
    <dataValidation type="list" allowBlank="1" showInputMessage="1" showErrorMessage="1" sqref="I208">
      <formula1>Activity</formula1>
    </dataValidation>
    <dataValidation type="list" allowBlank="1" showInputMessage="1" showErrorMessage="1" sqref="D186 C186:C203">
      <formula1>Commodity</formula1>
    </dataValidation>
    <dataValidation type="list" allowBlank="1" showInputMessage="1" showErrorMessage="1" sqref="C115:C134 C138:C149">
      <formula1>Travel</formula1>
    </dataValidation>
    <dataValidation showDropDown="1" showInputMessage="1" showErrorMessage="1" sqref="D12"/>
    <dataValidation type="list" allowBlank="1" showInputMessage="1" showErrorMessage="1" sqref="E211:J218">
      <formula1>Fabrication</formula1>
    </dataValidation>
    <dataValidation type="list" allowBlank="1" showInputMessage="1" showErrorMessage="1" sqref="E49:J57">
      <formula1>Student</formula1>
    </dataValidation>
    <dataValidation type="list" allowBlank="1" showInputMessage="1" showErrorMessage="1" sqref="E12:J26">
      <formula1>SeniorPersonnel1</formula1>
    </dataValidation>
    <dataValidation type="list" allowBlank="1" showInputMessage="1" showErrorMessage="1" sqref="E30:J46">
      <formula1>OtherPersonnel</formula1>
    </dataValidation>
    <dataValidation type="list" allowBlank="1" showInputMessage="1" showErrorMessage="1" sqref="C153:C171">
      <formula1>Contractual</formula1>
    </dataValidation>
    <dataValidation allowBlank="1" showInputMessage="1" sqref="K49:K57"/>
  </dataValidations>
  <printOptions horizontalCentered="1"/>
  <pageMargins left="1" right="1" top="1" bottom="1" header="0.5" footer="0.5"/>
  <pageSetup scale="26" fitToHeight="2" orientation="portrait" r:id="rId1"/>
  <headerFooter>
    <oddHeader>&amp;C&amp;G
&amp;"Trebuchet MS,Bold Italic"&amp;12&amp;K03+000Office of Grants &amp; Contracts Administration</oddHeader>
  </headerFooter>
  <ignoredErrors>
    <ignoredError sqref="X243 J251:M253 M208 O279 X300 X60 X205 X185 N229:N232 O229:O232 P229:P232 X255 X28:X29 P49 M49 X77 O151 X231 X272:X273 O299 X302 N183:U183 N171:S171 N303:U303 N301:U301 N302:U302 O242 Q230:U230 Q229:U229 Q231:U232 O208 N206:U206 N207:U207 P78:U78 O93:U96 R49 O77:U77 O28:U29 N254:U256 N185:U186 O47:U48 M218:N218 N204:U204 N205:U205 N184:U184 N60:U60 N150:S150 N300:U300 N180:U182 N243:U243 N271:U271 O61:U61 M12 N172:U173 X172 J244:M244 P211 M211 Q220:U221 P220:P221 X220 O220:O221 N220:N221 D244:I244 D251:I253 N135:U137 X136:X137 O115 O138 Q115 Q138 S115 S138 U115 U138 U150 U171 P30 R30 P45:P46 R45:R46 T30 T45:T46 T49 R211 T211 T218 R218 P218" unlockedFormula="1"/>
  </ignoredErrors>
  <legacyDrawing r:id="rId2"/>
  <legacyDrawingHF r:id="rId3"/>
  <extLst>
    <ext xmlns:x14="http://schemas.microsoft.com/office/spreadsheetml/2009/9/main" uri="{CCE6A557-97BC-4b89-ADB6-D9C93CAAB3DF}">
      <x14:dataValidations xmlns:xm="http://schemas.microsoft.com/office/excel/2006/main" count="4">
        <x14:dataValidation type="list" allowBlank="1" showInputMessage="1">
          <x14:formula1>
            <xm:f>'List selections - DO NOT DELETE'!$A$125:$A$137</xm:f>
          </x14:formula1>
          <xm:sqref>D49:D57</xm:sqref>
        </x14:dataValidation>
        <x14:dataValidation type="list" allowBlank="1" showInputMessage="1" showErrorMessage="1">
          <x14:formula1>
            <xm:f>'Benefits and F&amp;A-DO NOT DELETE'!$A$47:$A$51</xm:f>
          </x14:formula1>
          <xm:sqref>D105:K109</xm:sqref>
        </x14:dataValidation>
        <x14:dataValidation type="list" allowBlank="1" showInputMessage="1" showErrorMessage="1">
          <x14:formula1>
            <xm:f>'List selections - DO NOT DELETE'!$A$177:$A$180</xm:f>
          </x14:formula1>
          <xm:sqref>C232:C241</xm:sqref>
        </x14:dataValidation>
        <x14:dataValidation type="list" allowBlank="1" showInputMessage="1" showErrorMessage="1">
          <x14:formula1>
            <xm:f>'List selections - DO NOT DELETE'!$A$167:$A$173</xm:f>
          </x14:formula1>
          <xm:sqref>C287:D296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D180"/>
  <sheetViews>
    <sheetView topLeftCell="A100" zoomScale="150" zoomScaleNormal="150" zoomScalePageLayoutView="150" workbookViewId="0">
      <selection activeCell="A139" sqref="A139:A142"/>
    </sheetView>
  </sheetViews>
  <sheetFormatPr defaultColWidth="9" defaultRowHeight="14.25"/>
  <cols>
    <col min="1" max="1" width="76.5" style="62" customWidth="1"/>
    <col min="2" max="2" width="11.5" style="5" customWidth="1"/>
    <col min="3" max="3" width="5.6640625" style="5" customWidth="1"/>
    <col min="4" max="4" width="29.5" style="5" customWidth="1"/>
    <col min="5" max="5" width="13.1640625" style="5" customWidth="1"/>
    <col min="6" max="6" width="10.6640625" style="5" customWidth="1"/>
    <col min="7" max="7" width="15.5" style="5" customWidth="1"/>
    <col min="8" max="16384" width="9" style="5"/>
  </cols>
  <sheetData>
    <row r="1" spans="1:4" ht="15.75">
      <c r="A1" s="18" t="s">
        <v>127</v>
      </c>
      <c r="B1" s="19"/>
      <c r="C1" s="20"/>
      <c r="D1" s="20"/>
    </row>
    <row r="2" spans="1:4" ht="15">
      <c r="A2" s="21" t="s">
        <v>120</v>
      </c>
      <c r="B2" s="19"/>
      <c r="C2" s="20"/>
      <c r="D2" s="20"/>
    </row>
    <row r="3" spans="1:4" ht="15">
      <c r="A3" s="21" t="s">
        <v>125</v>
      </c>
      <c r="B3" s="19"/>
      <c r="C3" s="20"/>
      <c r="D3" s="20"/>
    </row>
    <row r="4" spans="1:4" ht="15">
      <c r="A4" s="21" t="s">
        <v>121</v>
      </c>
      <c r="B4" s="19"/>
      <c r="C4" s="20"/>
      <c r="D4" s="20"/>
    </row>
    <row r="5" spans="1:4" ht="15">
      <c r="A5" s="21" t="s">
        <v>122</v>
      </c>
      <c r="B5" s="19"/>
      <c r="C5" s="20"/>
      <c r="D5" s="20"/>
    </row>
    <row r="6" spans="1:4" ht="15">
      <c r="A6" s="21" t="s">
        <v>123</v>
      </c>
      <c r="B6" s="19"/>
      <c r="C6" s="20"/>
      <c r="D6" s="20"/>
    </row>
    <row r="7" spans="1:4" ht="15">
      <c r="A7" s="21" t="s">
        <v>126</v>
      </c>
      <c r="B7" s="19"/>
      <c r="C7" s="20"/>
      <c r="D7" s="20"/>
    </row>
    <row r="8" spans="1:4" ht="15">
      <c r="A8" s="21" t="s">
        <v>118</v>
      </c>
      <c r="B8" s="19"/>
      <c r="C8" s="20"/>
      <c r="D8" s="20"/>
    </row>
    <row r="9" spans="1:4" ht="15">
      <c r="A9" s="58" t="s">
        <v>117</v>
      </c>
      <c r="B9" s="19"/>
      <c r="C9" s="20"/>
      <c r="D9" s="20"/>
    </row>
    <row r="10" spans="1:4" ht="15">
      <c r="A10" s="58" t="s">
        <v>119</v>
      </c>
      <c r="B10" s="19"/>
      <c r="C10" s="20"/>
      <c r="D10" s="20"/>
    </row>
    <row r="11" spans="1:4" ht="15">
      <c r="A11" s="58" t="s">
        <v>124</v>
      </c>
      <c r="B11" s="19"/>
      <c r="C11" s="20"/>
      <c r="D11" s="20"/>
    </row>
    <row r="12" spans="1:4" ht="15">
      <c r="A12" s="58"/>
      <c r="B12" s="20"/>
      <c r="C12" s="20"/>
      <c r="D12" s="20"/>
    </row>
    <row r="13" spans="1:4" ht="15.75">
      <c r="A13" s="59" t="s">
        <v>397</v>
      </c>
      <c r="B13" s="20"/>
      <c r="C13" s="20"/>
      <c r="D13" s="20"/>
    </row>
    <row r="14" spans="1:4" ht="15">
      <c r="A14" s="58" t="s">
        <v>294</v>
      </c>
      <c r="B14" s="20"/>
      <c r="C14" s="20"/>
      <c r="D14" s="20"/>
    </row>
    <row r="15" spans="1:4" ht="15">
      <c r="A15" s="5" t="s">
        <v>386</v>
      </c>
      <c r="B15" s="20"/>
      <c r="C15" s="20"/>
      <c r="D15" s="20"/>
    </row>
    <row r="16" spans="1:4" ht="15">
      <c r="A16" s="30" t="s">
        <v>387</v>
      </c>
      <c r="B16" s="20"/>
      <c r="C16" s="20"/>
      <c r="D16" s="20"/>
    </row>
    <row r="17" spans="1:4" ht="15">
      <c r="A17" s="5" t="s">
        <v>388</v>
      </c>
      <c r="B17" s="20"/>
      <c r="C17" s="20"/>
      <c r="D17" s="20"/>
    </row>
    <row r="18" spans="1:4" ht="15">
      <c r="A18" s="5" t="s">
        <v>317</v>
      </c>
      <c r="B18" s="20"/>
      <c r="C18" s="20"/>
      <c r="D18" s="20"/>
    </row>
    <row r="19" spans="1:4" ht="15">
      <c r="A19" s="5" t="s">
        <v>389</v>
      </c>
      <c r="B19" s="20"/>
      <c r="C19" s="20"/>
      <c r="D19" s="20"/>
    </row>
    <row r="20" spans="1:4" ht="15">
      <c r="A20" s="5" t="s">
        <v>318</v>
      </c>
      <c r="B20" s="20"/>
      <c r="C20" s="20"/>
      <c r="D20" s="20"/>
    </row>
    <row r="21" spans="1:4" ht="15">
      <c r="A21" s="5" t="s">
        <v>380</v>
      </c>
      <c r="B21" s="20"/>
      <c r="C21" s="20"/>
      <c r="D21" s="20"/>
    </row>
    <row r="22" spans="1:4" ht="15">
      <c r="A22" s="5" t="s">
        <v>381</v>
      </c>
      <c r="B22" s="20"/>
      <c r="C22" s="20"/>
      <c r="D22" s="20"/>
    </row>
    <row r="23" spans="1:4" ht="15">
      <c r="A23" s="5" t="s">
        <v>385</v>
      </c>
      <c r="B23" s="20"/>
      <c r="C23" s="20"/>
      <c r="D23" s="20"/>
    </row>
    <row r="24" spans="1:4" ht="15">
      <c r="A24" s="5" t="s">
        <v>384</v>
      </c>
      <c r="B24" s="20"/>
      <c r="C24" s="20"/>
      <c r="D24" s="20"/>
    </row>
    <row r="25" spans="1:4" ht="15">
      <c r="A25" s="5" t="s">
        <v>390</v>
      </c>
      <c r="B25" s="20"/>
      <c r="C25" s="20"/>
      <c r="D25" s="20"/>
    </row>
    <row r="26" spans="1:4" ht="15">
      <c r="A26" s="5" t="s">
        <v>393</v>
      </c>
      <c r="B26" s="20"/>
      <c r="C26" s="20"/>
      <c r="D26" s="20"/>
    </row>
    <row r="27" spans="1:4" ht="15">
      <c r="A27" s="5" t="s">
        <v>394</v>
      </c>
      <c r="B27" s="20"/>
      <c r="C27" s="20"/>
      <c r="D27" s="20"/>
    </row>
    <row r="28" spans="1:4" ht="15">
      <c r="A28" s="5" t="s">
        <v>383</v>
      </c>
      <c r="B28" s="20"/>
      <c r="C28" s="20"/>
      <c r="D28" s="20"/>
    </row>
    <row r="29" spans="1:4" ht="15">
      <c r="A29" s="5" t="s">
        <v>382</v>
      </c>
      <c r="B29" s="20"/>
      <c r="C29" s="20"/>
      <c r="D29" s="20"/>
    </row>
    <row r="30" spans="1:4" ht="15">
      <c r="A30" s="5" t="s">
        <v>292</v>
      </c>
      <c r="B30" s="20"/>
      <c r="C30" s="20"/>
      <c r="D30" s="20"/>
    </row>
    <row r="31" spans="1:4" ht="15">
      <c r="A31" s="30" t="s">
        <v>395</v>
      </c>
      <c r="B31" s="20"/>
      <c r="C31" s="20"/>
      <c r="D31" s="20"/>
    </row>
    <row r="32" spans="1:4" ht="15">
      <c r="A32" s="30" t="s">
        <v>396</v>
      </c>
      <c r="B32" s="20"/>
      <c r="C32" s="20"/>
      <c r="D32" s="20"/>
    </row>
    <row r="33" spans="1:4" ht="15">
      <c r="A33" s="5" t="s">
        <v>391</v>
      </c>
      <c r="B33" s="20"/>
      <c r="C33" s="20"/>
      <c r="D33" s="20"/>
    </row>
    <row r="34" spans="1:4" ht="15">
      <c r="A34" s="5" t="s">
        <v>392</v>
      </c>
      <c r="B34" s="20"/>
      <c r="C34" s="20"/>
      <c r="D34" s="20"/>
    </row>
    <row r="35" spans="1:4" ht="15">
      <c r="A35" s="22"/>
      <c r="B35" s="20"/>
      <c r="C35" s="20"/>
      <c r="D35" s="20"/>
    </row>
    <row r="36" spans="1:4" ht="15.75">
      <c r="A36" s="59" t="s">
        <v>231</v>
      </c>
      <c r="B36" s="20"/>
      <c r="C36" s="20"/>
      <c r="D36" s="20"/>
    </row>
    <row r="37" spans="1:4" ht="15">
      <c r="A37" s="58" t="s">
        <v>294</v>
      </c>
      <c r="B37" s="20"/>
      <c r="C37" s="20"/>
      <c r="D37" s="22"/>
    </row>
    <row r="38" spans="1:4" ht="15">
      <c r="A38" s="5" t="s">
        <v>386</v>
      </c>
      <c r="B38" s="20"/>
      <c r="C38" s="20"/>
      <c r="D38" s="22"/>
    </row>
    <row r="39" spans="1:4" ht="15">
      <c r="A39" s="30" t="s">
        <v>387</v>
      </c>
      <c r="B39" s="20"/>
      <c r="C39" s="20"/>
    </row>
    <row r="40" spans="1:4" ht="15">
      <c r="A40" s="5" t="s">
        <v>388</v>
      </c>
      <c r="B40" s="20"/>
      <c r="C40" s="20"/>
    </row>
    <row r="41" spans="1:4" ht="15">
      <c r="A41" s="5" t="s">
        <v>317</v>
      </c>
      <c r="B41" s="20"/>
      <c r="C41" s="20"/>
    </row>
    <row r="42" spans="1:4" ht="15">
      <c r="A42" s="5" t="s">
        <v>389</v>
      </c>
      <c r="B42" s="20"/>
      <c r="C42" s="20"/>
    </row>
    <row r="43" spans="1:4" ht="15">
      <c r="A43" s="5" t="s">
        <v>318</v>
      </c>
      <c r="B43" s="20"/>
      <c r="C43" s="20"/>
    </row>
    <row r="44" spans="1:4" ht="15">
      <c r="A44" s="5" t="s">
        <v>380</v>
      </c>
      <c r="B44" s="20"/>
      <c r="C44" s="20"/>
    </row>
    <row r="45" spans="1:4" ht="15">
      <c r="A45" s="5" t="s">
        <v>381</v>
      </c>
      <c r="B45" s="20"/>
      <c r="C45" s="20"/>
    </row>
    <row r="46" spans="1:4" ht="15">
      <c r="A46" s="5" t="s">
        <v>385</v>
      </c>
      <c r="B46" s="20"/>
      <c r="C46" s="20"/>
    </row>
    <row r="47" spans="1:4" ht="15">
      <c r="A47" s="5" t="s">
        <v>384</v>
      </c>
      <c r="B47" s="20"/>
      <c r="C47" s="20"/>
    </row>
    <row r="48" spans="1:4" ht="15">
      <c r="A48" s="5" t="s">
        <v>390</v>
      </c>
      <c r="B48" s="20"/>
      <c r="C48" s="20"/>
      <c r="D48" s="22"/>
    </row>
    <row r="49" spans="1:4" ht="15">
      <c r="A49" s="5" t="s">
        <v>393</v>
      </c>
      <c r="B49" s="20"/>
      <c r="C49" s="20"/>
      <c r="D49" s="22"/>
    </row>
    <row r="50" spans="1:4" ht="15">
      <c r="A50" s="5" t="s">
        <v>394</v>
      </c>
      <c r="B50" s="20"/>
      <c r="C50" s="20"/>
      <c r="D50" s="22"/>
    </row>
    <row r="51" spans="1:4" ht="15">
      <c r="A51" s="5" t="s">
        <v>383</v>
      </c>
      <c r="B51" s="20"/>
      <c r="C51" s="20"/>
      <c r="D51" s="20"/>
    </row>
    <row r="52" spans="1:4" ht="15">
      <c r="A52" s="5" t="s">
        <v>382</v>
      </c>
      <c r="B52" s="20"/>
      <c r="C52" s="20"/>
      <c r="D52" s="20"/>
    </row>
    <row r="53" spans="1:4" ht="15">
      <c r="A53" s="5" t="s">
        <v>292</v>
      </c>
      <c r="B53" s="20"/>
      <c r="C53" s="20"/>
      <c r="D53" s="20"/>
    </row>
    <row r="54" spans="1:4" ht="15">
      <c r="A54" s="30" t="s">
        <v>395</v>
      </c>
      <c r="B54" s="20"/>
      <c r="C54" s="20"/>
      <c r="D54" s="20"/>
    </row>
    <row r="55" spans="1:4" ht="15">
      <c r="A55" s="30" t="s">
        <v>396</v>
      </c>
      <c r="B55" s="20"/>
      <c r="C55" s="20"/>
      <c r="D55" s="20"/>
    </row>
    <row r="56" spans="1:4" ht="15">
      <c r="A56" s="5" t="s">
        <v>391</v>
      </c>
      <c r="B56" s="20"/>
      <c r="C56" s="20"/>
      <c r="D56" s="20"/>
    </row>
    <row r="57" spans="1:4" ht="15">
      <c r="A57" s="5" t="s">
        <v>392</v>
      </c>
      <c r="B57" s="20"/>
      <c r="C57" s="20"/>
      <c r="D57" s="20"/>
    </row>
    <row r="58" spans="1:4" ht="15">
      <c r="A58" s="22"/>
      <c r="B58" s="20"/>
      <c r="C58" s="20"/>
      <c r="D58" s="20"/>
    </row>
    <row r="59" spans="1:4" ht="15.75">
      <c r="A59" s="59" t="s">
        <v>229</v>
      </c>
      <c r="B59" s="20"/>
      <c r="C59" s="20"/>
      <c r="D59" s="20"/>
    </row>
    <row r="60" spans="1:4" ht="15">
      <c r="A60" s="58" t="s">
        <v>294</v>
      </c>
      <c r="B60" s="20"/>
      <c r="C60" s="20"/>
      <c r="D60" s="20"/>
    </row>
    <row r="61" spans="1:4" ht="15">
      <c r="A61" s="22" t="s">
        <v>382</v>
      </c>
      <c r="B61" s="20"/>
      <c r="C61" s="20"/>
      <c r="D61" s="20"/>
    </row>
    <row r="62" spans="1:4" ht="15">
      <c r="A62" s="22" t="s">
        <v>383</v>
      </c>
      <c r="B62" s="20"/>
      <c r="C62" s="20"/>
      <c r="D62" s="20"/>
    </row>
    <row r="63" spans="1:4" ht="15">
      <c r="A63" s="22" t="s">
        <v>384</v>
      </c>
      <c r="B63" s="20"/>
      <c r="C63" s="20"/>
      <c r="D63" s="20"/>
    </row>
    <row r="64" spans="1:4" ht="15">
      <c r="A64" s="22" t="s">
        <v>385</v>
      </c>
      <c r="B64" s="20"/>
      <c r="C64" s="20"/>
      <c r="D64" s="20"/>
    </row>
    <row r="65" spans="1:4" ht="15">
      <c r="A65" s="58"/>
      <c r="B65" s="20"/>
      <c r="C65" s="20"/>
      <c r="D65" s="20"/>
    </row>
    <row r="66" spans="1:4" ht="15.75">
      <c r="A66" s="59" t="s">
        <v>230</v>
      </c>
      <c r="B66" s="20"/>
      <c r="C66" s="20"/>
      <c r="D66" s="20"/>
    </row>
    <row r="67" spans="1:4" ht="15">
      <c r="A67" s="58" t="s">
        <v>294</v>
      </c>
      <c r="B67" s="20"/>
      <c r="C67" s="20"/>
      <c r="D67" s="20"/>
    </row>
    <row r="68" spans="1:4" ht="15">
      <c r="A68" s="5" t="s">
        <v>390</v>
      </c>
      <c r="B68" s="20"/>
      <c r="C68" s="20"/>
      <c r="D68" s="20"/>
    </row>
    <row r="69" spans="1:4" ht="15">
      <c r="A69" s="5" t="s">
        <v>393</v>
      </c>
      <c r="B69" s="20"/>
      <c r="C69" s="20"/>
      <c r="D69" s="20"/>
    </row>
    <row r="70" spans="1:4" ht="15">
      <c r="A70" s="5" t="s">
        <v>394</v>
      </c>
      <c r="B70" s="20"/>
      <c r="C70" s="20"/>
      <c r="D70" s="20"/>
    </row>
    <row r="71" spans="1:4" ht="15">
      <c r="A71" s="58"/>
      <c r="B71" s="20"/>
      <c r="C71" s="20"/>
      <c r="D71" s="20"/>
    </row>
    <row r="72" spans="1:4" ht="15.75">
      <c r="A72" s="59" t="s">
        <v>166</v>
      </c>
      <c r="B72" s="20"/>
      <c r="C72" s="20"/>
      <c r="D72" s="20"/>
    </row>
    <row r="73" spans="1:4" ht="15">
      <c r="A73" s="60" t="s">
        <v>295</v>
      </c>
      <c r="B73" s="20">
        <v>0</v>
      </c>
      <c r="C73" s="20"/>
      <c r="D73" s="20"/>
    </row>
    <row r="74" spans="1:4" ht="15">
      <c r="A74" s="60" t="s">
        <v>309</v>
      </c>
      <c r="B74" s="20">
        <v>1.1000000000000001</v>
      </c>
      <c r="C74" s="20"/>
      <c r="D74" s="20"/>
    </row>
    <row r="75" spans="1:4" ht="15">
      <c r="A75" s="60" t="s">
        <v>413</v>
      </c>
      <c r="B75" s="20">
        <v>1</v>
      </c>
      <c r="C75" s="20"/>
      <c r="D75" s="20"/>
    </row>
    <row r="76" spans="1:4" ht="15">
      <c r="A76" s="60" t="s">
        <v>15</v>
      </c>
      <c r="B76" s="20">
        <v>1</v>
      </c>
      <c r="C76" s="20"/>
      <c r="D76" s="20"/>
    </row>
    <row r="77" spans="1:4" ht="15">
      <c r="A77" s="60" t="s">
        <v>224</v>
      </c>
      <c r="B77" s="20">
        <v>1</v>
      </c>
      <c r="C77" s="20"/>
      <c r="D77" s="20"/>
    </row>
    <row r="78" spans="1:4" ht="15">
      <c r="A78" s="60" t="s">
        <v>31</v>
      </c>
      <c r="B78" s="20">
        <v>1.1000000000000001</v>
      </c>
      <c r="C78" s="20"/>
      <c r="D78" s="20"/>
    </row>
    <row r="79" spans="1:4" ht="15">
      <c r="A79" s="60" t="s">
        <v>414</v>
      </c>
      <c r="B79" s="20">
        <v>1</v>
      </c>
      <c r="C79" s="20"/>
      <c r="D79" s="20"/>
    </row>
    <row r="80" spans="1:4" ht="15">
      <c r="A80" s="58" t="s">
        <v>228</v>
      </c>
      <c r="B80" s="20">
        <v>1</v>
      </c>
      <c r="C80" s="20"/>
      <c r="D80" s="20"/>
    </row>
    <row r="81" spans="1:4" ht="15">
      <c r="A81" s="58"/>
      <c r="B81" s="20"/>
      <c r="C81" s="20"/>
      <c r="D81" s="20"/>
    </row>
    <row r="82" spans="1:4" ht="15.75">
      <c r="A82" s="59" t="s">
        <v>183</v>
      </c>
      <c r="B82" s="20"/>
      <c r="C82" s="20"/>
      <c r="D82" s="20"/>
    </row>
    <row r="83" spans="1:4" ht="15">
      <c r="A83" s="58" t="s">
        <v>296</v>
      </c>
      <c r="B83" s="20"/>
      <c r="C83" s="20"/>
      <c r="D83" s="20"/>
    </row>
    <row r="84" spans="1:4" ht="15">
      <c r="A84" s="58" t="s">
        <v>420</v>
      </c>
      <c r="B84" s="20"/>
      <c r="C84" s="20"/>
      <c r="D84" s="20"/>
    </row>
    <row r="85" spans="1:4" ht="15">
      <c r="A85" s="58" t="s">
        <v>11</v>
      </c>
      <c r="B85" s="20"/>
      <c r="C85" s="20"/>
      <c r="D85" s="20"/>
    </row>
    <row r="86" spans="1:4" ht="15">
      <c r="A86" s="58" t="s">
        <v>432</v>
      </c>
      <c r="B86" s="20"/>
      <c r="C86" s="20"/>
      <c r="D86" s="20"/>
    </row>
    <row r="87" spans="1:4" ht="15">
      <c r="A87" s="58" t="s">
        <v>424</v>
      </c>
      <c r="B87" s="20"/>
      <c r="C87" s="20"/>
      <c r="D87" s="20"/>
    </row>
    <row r="88" spans="1:4" ht="15">
      <c r="A88" s="58" t="s">
        <v>84</v>
      </c>
      <c r="B88" s="20"/>
      <c r="C88" s="20"/>
      <c r="D88" s="20"/>
    </row>
    <row r="89" spans="1:4" ht="15">
      <c r="A89" s="58" t="s">
        <v>17</v>
      </c>
      <c r="B89" s="20"/>
      <c r="C89" s="20"/>
      <c r="D89" s="20"/>
    </row>
    <row r="90" spans="1:4" ht="15">
      <c r="A90" s="61" t="s">
        <v>421</v>
      </c>
      <c r="B90" s="20"/>
      <c r="C90" s="20"/>
      <c r="D90" s="20"/>
    </row>
    <row r="91" spans="1:4" ht="15">
      <c r="A91" s="61" t="s">
        <v>449</v>
      </c>
      <c r="B91" s="20"/>
      <c r="C91" s="20"/>
      <c r="D91" s="20"/>
    </row>
    <row r="92" spans="1:4" ht="15">
      <c r="A92" s="61" t="s">
        <v>448</v>
      </c>
      <c r="B92" s="20"/>
      <c r="C92" s="20"/>
      <c r="D92" s="20"/>
    </row>
    <row r="93" spans="1:4" ht="15">
      <c r="A93" s="58" t="s">
        <v>12</v>
      </c>
      <c r="B93" s="20"/>
      <c r="C93" s="20"/>
      <c r="D93" s="20"/>
    </row>
    <row r="94" spans="1:4" ht="15">
      <c r="A94" s="58" t="s">
        <v>13</v>
      </c>
      <c r="B94" s="20"/>
      <c r="C94" s="20"/>
      <c r="D94" s="20"/>
    </row>
    <row r="95" spans="1:4" ht="15">
      <c r="A95" s="58" t="s">
        <v>422</v>
      </c>
      <c r="B95" s="20"/>
      <c r="C95" s="20"/>
      <c r="D95" s="20"/>
    </row>
    <row r="96" spans="1:4" ht="15">
      <c r="A96" s="58" t="s">
        <v>450</v>
      </c>
      <c r="B96" s="20"/>
      <c r="C96" s="20"/>
      <c r="D96" s="20"/>
    </row>
    <row r="97" spans="1:4" ht="15">
      <c r="A97" s="58" t="s">
        <v>451</v>
      </c>
      <c r="B97" s="20"/>
      <c r="C97" s="20"/>
      <c r="D97" s="20"/>
    </row>
    <row r="98" spans="1:4" ht="15">
      <c r="A98" s="58" t="s">
        <v>423</v>
      </c>
      <c r="B98" s="20"/>
      <c r="C98" s="20"/>
      <c r="D98" s="20"/>
    </row>
    <row r="99" spans="1:4" ht="15">
      <c r="A99" s="58"/>
      <c r="B99" s="23"/>
      <c r="C99" s="20"/>
      <c r="D99" s="20"/>
    </row>
    <row r="100" spans="1:4" ht="15.75">
      <c r="A100" s="59" t="s">
        <v>184</v>
      </c>
      <c r="B100" s="23"/>
      <c r="C100" s="20"/>
      <c r="D100" s="20"/>
    </row>
    <row r="101" spans="1:4" ht="15">
      <c r="A101" s="58" t="s">
        <v>28</v>
      </c>
      <c r="B101" s="23"/>
      <c r="C101" s="20"/>
      <c r="D101" s="20"/>
    </row>
    <row r="102" spans="1:4" ht="15">
      <c r="A102" s="58" t="s">
        <v>431</v>
      </c>
      <c r="B102" s="23"/>
      <c r="C102" s="20"/>
      <c r="D102" s="20"/>
    </row>
    <row r="103" spans="1:4" ht="15">
      <c r="A103" s="58" t="s">
        <v>36</v>
      </c>
      <c r="B103" s="23"/>
      <c r="C103" s="20"/>
      <c r="D103" s="20"/>
    </row>
    <row r="104" spans="1:4" ht="15">
      <c r="A104" s="58" t="s">
        <v>244</v>
      </c>
      <c r="B104" s="20"/>
      <c r="C104" s="20"/>
      <c r="D104" s="20"/>
    </row>
    <row r="105" spans="1:4" ht="15">
      <c r="A105" s="58" t="s">
        <v>430</v>
      </c>
      <c r="B105" s="20"/>
      <c r="C105" s="20"/>
      <c r="D105" s="20"/>
    </row>
    <row r="106" spans="1:4" ht="15">
      <c r="A106" s="58" t="s">
        <v>212</v>
      </c>
      <c r="B106" s="20"/>
      <c r="C106" s="20"/>
      <c r="D106" s="20"/>
    </row>
    <row r="107" spans="1:4" ht="15">
      <c r="A107" s="58" t="s">
        <v>425</v>
      </c>
      <c r="B107" s="20"/>
      <c r="C107" s="20"/>
      <c r="D107" s="20"/>
    </row>
    <row r="108" spans="1:4" ht="15">
      <c r="A108" s="58" t="s">
        <v>32</v>
      </c>
      <c r="B108" s="20"/>
      <c r="C108" s="20"/>
      <c r="D108" s="20"/>
    </row>
    <row r="109" spans="1:4" ht="15">
      <c r="A109" s="58" t="s">
        <v>33</v>
      </c>
      <c r="B109" s="19"/>
      <c r="C109" s="20"/>
      <c r="D109" s="20"/>
    </row>
    <row r="110" spans="1:4" ht="15">
      <c r="A110" s="58" t="s">
        <v>34</v>
      </c>
      <c r="B110" s="19"/>
      <c r="C110" s="20"/>
      <c r="D110" s="20"/>
    </row>
    <row r="111" spans="1:4" ht="15">
      <c r="A111" s="58" t="s">
        <v>35</v>
      </c>
      <c r="B111" s="19"/>
      <c r="C111" s="20"/>
      <c r="D111" s="20"/>
    </row>
    <row r="112" spans="1:4" ht="15">
      <c r="A112" s="58" t="s">
        <v>429</v>
      </c>
      <c r="B112" s="19"/>
      <c r="C112" s="20"/>
      <c r="D112" s="20"/>
    </row>
    <row r="113" spans="1:4" ht="15">
      <c r="A113" s="58" t="s">
        <v>37</v>
      </c>
      <c r="B113" s="19"/>
      <c r="C113" s="20"/>
      <c r="D113" s="20"/>
    </row>
    <row r="114" spans="1:4" ht="15">
      <c r="A114" s="58" t="s">
        <v>428</v>
      </c>
      <c r="B114" s="19"/>
      <c r="C114" s="20"/>
      <c r="D114" s="20"/>
    </row>
    <row r="115" spans="1:4" ht="15">
      <c r="A115" s="58" t="s">
        <v>38</v>
      </c>
      <c r="B115" s="19"/>
      <c r="C115" s="20"/>
      <c r="D115" s="20"/>
    </row>
    <row r="116" spans="1:4" ht="15">
      <c r="A116" s="58" t="s">
        <v>187</v>
      </c>
      <c r="B116" s="19"/>
      <c r="C116" s="20"/>
      <c r="D116" s="20"/>
    </row>
    <row r="117" spans="1:4" ht="15">
      <c r="A117" s="58" t="s">
        <v>196</v>
      </c>
      <c r="B117" s="19"/>
      <c r="C117" s="20"/>
      <c r="D117" s="20"/>
    </row>
    <row r="118" spans="1:4" ht="15">
      <c r="A118" s="58" t="s">
        <v>39</v>
      </c>
      <c r="B118" s="19"/>
      <c r="C118" s="20"/>
      <c r="D118" s="20"/>
    </row>
    <row r="119" spans="1:4" ht="15">
      <c r="A119" s="58" t="s">
        <v>426</v>
      </c>
      <c r="B119" s="19"/>
      <c r="C119" s="20"/>
      <c r="D119" s="20"/>
    </row>
    <row r="120" spans="1:4" ht="15">
      <c r="A120" s="58" t="s">
        <v>40</v>
      </c>
      <c r="B120" s="19"/>
      <c r="C120" s="20"/>
      <c r="D120" s="20"/>
    </row>
    <row r="121" spans="1:4" ht="15">
      <c r="A121" s="5" t="s">
        <v>270</v>
      </c>
      <c r="B121" s="19"/>
      <c r="C121" s="20"/>
      <c r="D121" s="20"/>
    </row>
    <row r="122" spans="1:4" ht="15">
      <c r="A122" s="61" t="s">
        <v>427</v>
      </c>
      <c r="B122" s="19"/>
      <c r="C122" s="20"/>
      <c r="D122" s="20"/>
    </row>
    <row r="123" spans="1:4" ht="15">
      <c r="A123" s="58"/>
    </row>
    <row r="124" spans="1:4" ht="15.75">
      <c r="A124" s="59" t="s">
        <v>229</v>
      </c>
    </row>
    <row r="125" spans="1:4" ht="15">
      <c r="A125" s="21" t="s">
        <v>376</v>
      </c>
      <c r="B125" s="6"/>
    </row>
    <row r="126" spans="1:4" ht="15">
      <c r="A126" s="58" t="s">
        <v>365</v>
      </c>
      <c r="B126" s="6"/>
    </row>
    <row r="127" spans="1:4" ht="15">
      <c r="A127" s="58" t="s">
        <v>366</v>
      </c>
      <c r="B127" s="6"/>
    </row>
    <row r="128" spans="1:4" ht="15">
      <c r="A128" s="58" t="s">
        <v>367</v>
      </c>
    </row>
    <row r="129" spans="1:1" ht="15">
      <c r="A129" s="58" t="s">
        <v>375</v>
      </c>
    </row>
    <row r="130" spans="1:1" ht="15">
      <c r="A130" s="58" t="s">
        <v>369</v>
      </c>
    </row>
    <row r="131" spans="1:1" ht="15">
      <c r="A131" s="58" t="s">
        <v>370</v>
      </c>
    </row>
    <row r="132" spans="1:1" ht="15">
      <c r="A132" s="58" t="s">
        <v>368</v>
      </c>
    </row>
    <row r="133" spans="1:1" ht="15">
      <c r="A133" s="58" t="s">
        <v>377</v>
      </c>
    </row>
    <row r="134" spans="1:1" ht="15">
      <c r="A134" s="58" t="s">
        <v>378</v>
      </c>
    </row>
    <row r="135" spans="1:1" ht="15">
      <c r="A135" s="58" t="s">
        <v>371</v>
      </c>
    </row>
    <row r="136" spans="1:1" ht="15">
      <c r="A136" s="58" t="s">
        <v>372</v>
      </c>
    </row>
    <row r="137" spans="1:1" ht="15">
      <c r="A137" s="58" t="s">
        <v>373</v>
      </c>
    </row>
    <row r="138" spans="1:1" ht="15">
      <c r="A138" s="58"/>
    </row>
    <row r="139" spans="1:1" ht="15.75">
      <c r="A139" s="59" t="s">
        <v>487</v>
      </c>
    </row>
    <row r="140" spans="1:1" ht="15">
      <c r="A140" s="58" t="s">
        <v>488</v>
      </c>
    </row>
    <row r="141" spans="1:1" ht="15">
      <c r="A141" s="58" t="s">
        <v>489</v>
      </c>
    </row>
    <row r="142" spans="1:1" ht="15">
      <c r="A142" s="58" t="s">
        <v>490</v>
      </c>
    </row>
    <row r="143" spans="1:1" ht="15">
      <c r="A143" s="58"/>
    </row>
    <row r="144" spans="1:1" ht="15">
      <c r="A144" s="58"/>
    </row>
    <row r="145" spans="1:1" ht="15.75">
      <c r="A145" s="59" t="s">
        <v>374</v>
      </c>
    </row>
    <row r="146" spans="1:1" ht="15">
      <c r="A146" s="63">
        <v>10</v>
      </c>
    </row>
    <row r="147" spans="1:1" ht="15">
      <c r="A147" s="63">
        <v>10.5</v>
      </c>
    </row>
    <row r="148" spans="1:1" ht="15">
      <c r="A148" s="63">
        <v>970.37</v>
      </c>
    </row>
    <row r="149" spans="1:1" ht="15">
      <c r="A149" s="63">
        <v>1044.92</v>
      </c>
    </row>
    <row r="150" spans="1:1" ht="15">
      <c r="A150" s="63">
        <v>1124.57</v>
      </c>
    </row>
    <row r="151" spans="1:1" ht="15">
      <c r="A151" s="63">
        <v>19.670000000000002</v>
      </c>
    </row>
    <row r="152" spans="1:1" ht="15">
      <c r="A152" s="63">
        <v>21.34</v>
      </c>
    </row>
    <row r="153" spans="1:1" ht="15">
      <c r="A153" s="63">
        <v>23.02</v>
      </c>
    </row>
    <row r="154" spans="1:1" ht="15">
      <c r="A154" s="63">
        <v>25.53</v>
      </c>
    </row>
    <row r="155" spans="1:1" ht="15">
      <c r="A155" s="63">
        <v>23.67</v>
      </c>
    </row>
    <row r="156" spans="1:1" ht="15">
      <c r="A156" s="63">
        <v>25.49</v>
      </c>
    </row>
    <row r="157" spans="1:1" ht="15">
      <c r="A157" s="63">
        <v>27.43</v>
      </c>
    </row>
    <row r="158" spans="1:1" ht="15">
      <c r="A158" s="63">
        <v>24.26</v>
      </c>
    </row>
    <row r="159" spans="1:1" ht="15">
      <c r="A159" s="63">
        <v>26.12</v>
      </c>
    </row>
    <row r="160" spans="1:1" ht="15">
      <c r="A160" s="63">
        <v>28.11</v>
      </c>
    </row>
    <row r="161" spans="1:1" ht="15">
      <c r="A161" s="63">
        <v>17.54</v>
      </c>
    </row>
    <row r="162" spans="1:1">
      <c r="A162" s="64">
        <v>18.75</v>
      </c>
    </row>
    <row r="163" spans="1:1">
      <c r="A163" s="64">
        <v>19.21</v>
      </c>
    </row>
    <row r="164" spans="1:1">
      <c r="A164" s="64">
        <v>20.89</v>
      </c>
    </row>
    <row r="165" spans="1:1">
      <c r="A165" s="64"/>
    </row>
    <row r="166" spans="1:1" ht="15.75">
      <c r="A166" s="59" t="s">
        <v>403</v>
      </c>
    </row>
    <row r="167" spans="1:1" ht="15">
      <c r="A167" s="58" t="s">
        <v>412</v>
      </c>
    </row>
    <row r="168" spans="1:1" ht="15">
      <c r="A168" s="61" t="s">
        <v>404</v>
      </c>
    </row>
    <row r="169" spans="1:1" ht="15">
      <c r="A169" s="61" t="s">
        <v>405</v>
      </c>
    </row>
    <row r="170" spans="1:1" ht="15">
      <c r="A170" s="61" t="s">
        <v>406</v>
      </c>
    </row>
    <row r="171" spans="1:1" ht="15">
      <c r="A171" s="61" t="s">
        <v>407</v>
      </c>
    </row>
    <row r="172" spans="1:1" ht="15">
      <c r="A172" s="61" t="s">
        <v>408</v>
      </c>
    </row>
    <row r="173" spans="1:1" ht="15">
      <c r="A173" s="61" t="s">
        <v>419</v>
      </c>
    </row>
    <row r="176" spans="1:1" ht="15.75">
      <c r="A176" s="59" t="s">
        <v>415</v>
      </c>
    </row>
    <row r="177" spans="1:1" ht="15">
      <c r="A177" s="58" t="s">
        <v>416</v>
      </c>
    </row>
    <row r="178" spans="1:1" ht="15">
      <c r="A178" s="487" t="s">
        <v>444</v>
      </c>
    </row>
    <row r="179" spans="1:1" ht="15">
      <c r="A179" s="487" t="s">
        <v>452</v>
      </c>
    </row>
    <row r="180" spans="1:1" ht="15">
      <c r="A180" s="487" t="s">
        <v>399</v>
      </c>
    </row>
  </sheetData>
  <sortState ref="A72:A80">
    <sortCondition ref="A72:A80"/>
  </sortState>
  <phoneticPr fontId="5" type="noConversion"/>
  <pageMargins left="0.75" right="0.75" top="1" bottom="1" header="0.5" footer="0.5"/>
  <pageSetup orientation="portrait" horizontalDpi="4294967292" verticalDpi="4294967292"/>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indexed="44"/>
    <pageSetUpPr fitToPage="1"/>
  </sheetPr>
  <dimension ref="A1:AG325"/>
  <sheetViews>
    <sheetView zoomScale="90" zoomScaleNormal="90" workbookViewId="0">
      <selection activeCell="C315" sqref="C315"/>
    </sheetView>
  </sheetViews>
  <sheetFormatPr defaultColWidth="20.6640625" defaultRowHeight="17.100000000000001" customHeight="1"/>
  <cols>
    <col min="1" max="1" width="10" style="50" customWidth="1"/>
    <col min="2" max="2" width="2" style="50" customWidth="1"/>
    <col min="3" max="3" width="36" style="39" customWidth="1"/>
    <col min="4" max="4" width="33.6640625" style="39" customWidth="1"/>
    <col min="5" max="9" width="7.6640625" style="39" customWidth="1"/>
    <col min="10" max="10" width="17.5" style="39" customWidth="1"/>
    <col min="11" max="11" width="15.1640625" style="39" customWidth="1"/>
    <col min="12" max="12" width="18" style="39" bestFit="1" customWidth="1"/>
    <col min="13" max="13" width="14" style="39" customWidth="1"/>
    <col min="14" max="14" width="6.6640625" style="244" customWidth="1"/>
    <col min="15" max="15" width="12.5" style="244" customWidth="1"/>
    <col min="16" max="16" width="6.6640625" style="68" customWidth="1"/>
    <col min="17" max="17" width="11.6640625" style="244" customWidth="1"/>
    <col min="18" max="18" width="6.6640625" style="68" customWidth="1"/>
    <col min="19" max="19" width="11.6640625" style="244" customWidth="1"/>
    <col min="20" max="20" width="6.6640625" style="68" customWidth="1"/>
    <col min="21" max="21" width="11.6640625" style="244" customWidth="1"/>
    <col min="22" max="22" width="6.6640625" style="68" customWidth="1"/>
    <col min="23" max="23" width="11.6640625" style="244" customWidth="1"/>
    <col min="24" max="24" width="15.5" style="68" customWidth="1"/>
    <col min="25" max="25" width="4.5" style="77" customWidth="1"/>
    <col min="26" max="26" width="4.5" style="39" customWidth="1"/>
    <col min="27" max="27" width="25.6640625" style="39" customWidth="1"/>
    <col min="28" max="30" width="23.5" style="39" customWidth="1"/>
    <col min="31" max="33" width="12.6640625" style="39" customWidth="1"/>
    <col min="34" max="16384" width="20.6640625" style="39"/>
  </cols>
  <sheetData>
    <row r="1" spans="1:30" s="52" customFormat="1" ht="17.25" customHeight="1">
      <c r="A1" s="76"/>
      <c r="B1" s="76"/>
      <c r="C1" s="80" t="s">
        <v>136</v>
      </c>
      <c r="D1" s="779"/>
      <c r="E1" s="779"/>
      <c r="F1" s="779"/>
      <c r="G1" s="779"/>
      <c r="H1" s="779"/>
      <c r="I1" s="779"/>
      <c r="J1" s="779"/>
      <c r="K1" s="779"/>
      <c r="L1" s="779"/>
      <c r="M1" s="779"/>
      <c r="N1" s="779"/>
      <c r="O1" s="779"/>
      <c r="P1" s="779"/>
      <c r="Q1" s="779"/>
      <c r="R1" s="779"/>
      <c r="S1" s="779"/>
      <c r="T1" s="779"/>
      <c r="U1" s="779"/>
      <c r="V1" s="779"/>
      <c r="W1" s="779"/>
      <c r="X1" s="779"/>
      <c r="Y1" s="751"/>
      <c r="Z1" s="751"/>
    </row>
    <row r="2" spans="1:30" s="52" customFormat="1" ht="17.25" customHeight="1">
      <c r="A2" s="76"/>
      <c r="B2" s="76"/>
      <c r="C2" s="80" t="s">
        <v>140</v>
      </c>
      <c r="D2" s="80"/>
      <c r="E2" s="779"/>
      <c r="F2" s="779"/>
      <c r="G2" s="779"/>
      <c r="H2" s="779"/>
      <c r="I2" s="779"/>
      <c r="J2" s="80"/>
      <c r="K2" s="471"/>
      <c r="L2" s="471"/>
      <c r="M2" s="471"/>
      <c r="N2" s="47"/>
      <c r="O2" s="473"/>
      <c r="P2" s="47"/>
      <c r="Q2" s="47"/>
      <c r="R2" s="93"/>
      <c r="S2" s="9"/>
      <c r="T2" s="93"/>
      <c r="U2" s="9"/>
      <c r="V2" s="93"/>
      <c r="W2" s="9"/>
      <c r="Y2" s="751"/>
      <c r="Z2" s="751"/>
    </row>
    <row r="3" spans="1:30" s="52" customFormat="1" ht="17.25" customHeight="1">
      <c r="A3" s="76"/>
      <c r="B3" s="76"/>
      <c r="C3" s="77" t="s">
        <v>138</v>
      </c>
      <c r="D3" s="218"/>
      <c r="E3" s="779"/>
      <c r="F3" s="779"/>
      <c r="G3" s="779"/>
      <c r="H3" s="779"/>
      <c r="I3" s="779"/>
      <c r="J3" s="80"/>
      <c r="K3" s="471"/>
      <c r="N3" s="95"/>
      <c r="O3" s="95"/>
      <c r="P3" s="95"/>
      <c r="Q3" s="95"/>
      <c r="R3" s="95"/>
      <c r="S3" s="95"/>
      <c r="T3" s="95"/>
      <c r="U3" s="95"/>
      <c r="V3" s="95"/>
      <c r="W3" s="95"/>
      <c r="Y3" s="751"/>
      <c r="Z3" s="751"/>
    </row>
    <row r="4" spans="1:30" s="52" customFormat="1" ht="17.25" customHeight="1">
      <c r="A4" s="76"/>
      <c r="B4" s="76"/>
      <c r="C4" s="94" t="s">
        <v>139</v>
      </c>
      <c r="D4" s="97"/>
      <c r="E4" s="779"/>
      <c r="F4" s="779"/>
      <c r="G4" s="779"/>
      <c r="H4" s="779"/>
      <c r="I4" s="779"/>
      <c r="J4" s="77"/>
      <c r="K4" s="471"/>
      <c r="L4" s="471"/>
      <c r="M4" s="471"/>
      <c r="O4" s="473"/>
      <c r="Y4" s="96"/>
    </row>
    <row r="5" spans="1:30" s="52" customFormat="1" ht="17.25" customHeight="1">
      <c r="A5" s="76"/>
      <c r="B5" s="76"/>
      <c r="C5" s="94" t="s">
        <v>9</v>
      </c>
      <c r="D5" s="225" t="e">
        <f>X311</f>
        <v>#N/A</v>
      </c>
      <c r="E5" s="779"/>
      <c r="F5" s="779"/>
      <c r="G5" s="779"/>
      <c r="H5" s="779"/>
      <c r="I5" s="779"/>
      <c r="J5" s="77"/>
      <c r="K5" s="77"/>
      <c r="L5" s="77"/>
      <c r="Y5" s="96"/>
    </row>
    <row r="6" spans="1:30" s="52" customFormat="1" ht="17.25" customHeight="1">
      <c r="A6" s="76"/>
      <c r="B6" s="76"/>
      <c r="C6" s="52" t="s">
        <v>46</v>
      </c>
      <c r="D6" s="480"/>
      <c r="E6" s="747"/>
      <c r="F6" s="747"/>
      <c r="G6" s="747"/>
      <c r="H6" s="747"/>
      <c r="I6" s="747"/>
      <c r="J6" s="77"/>
      <c r="K6" s="77"/>
      <c r="L6" s="77"/>
      <c r="N6" s="738" t="s">
        <v>326</v>
      </c>
      <c r="O6" s="738"/>
      <c r="P6" s="738" t="s">
        <v>327</v>
      </c>
      <c r="Q6" s="738"/>
      <c r="R6" s="738" t="s">
        <v>328</v>
      </c>
      <c r="S6" s="738"/>
      <c r="T6" s="738" t="s">
        <v>329</v>
      </c>
      <c r="U6" s="738"/>
      <c r="V6" s="738" t="s">
        <v>442</v>
      </c>
      <c r="W6" s="738"/>
      <c r="X6" s="76" t="s">
        <v>379</v>
      </c>
      <c r="Y6" s="96"/>
    </row>
    <row r="7" spans="1:30" s="52" customFormat="1" ht="17.25" customHeight="1">
      <c r="A7" s="76"/>
      <c r="B7" s="76"/>
      <c r="C7" s="475" t="s">
        <v>496</v>
      </c>
      <c r="D7" s="481"/>
      <c r="E7" s="741"/>
      <c r="F7" s="741"/>
      <c r="G7" s="741"/>
      <c r="H7" s="741"/>
      <c r="I7" s="741"/>
      <c r="J7" s="94"/>
      <c r="K7" s="94"/>
      <c r="L7" s="94"/>
      <c r="M7" s="77"/>
      <c r="N7" s="756">
        <v>42916</v>
      </c>
      <c r="O7" s="756"/>
      <c r="P7" s="756">
        <v>43281</v>
      </c>
      <c r="Q7" s="756"/>
      <c r="R7" s="756">
        <v>43646</v>
      </c>
      <c r="S7" s="756"/>
      <c r="T7" s="756">
        <v>44012</v>
      </c>
      <c r="U7" s="756"/>
      <c r="V7" s="756">
        <v>44377</v>
      </c>
      <c r="W7" s="756"/>
      <c r="X7" s="226">
        <f>D4</f>
        <v>0</v>
      </c>
      <c r="Y7" s="96"/>
    </row>
    <row r="8" spans="1:30" s="76" customFormat="1" ht="17.25" customHeight="1">
      <c r="C8" s="227"/>
      <c r="D8" s="228"/>
      <c r="E8" s="709"/>
      <c r="F8" s="709"/>
      <c r="G8" s="709"/>
      <c r="H8" s="709"/>
      <c r="I8" s="709"/>
      <c r="J8" s="228"/>
      <c r="K8" s="228"/>
      <c r="L8" s="228"/>
      <c r="M8" s="83"/>
      <c r="N8" s="817" t="s">
        <v>131</v>
      </c>
      <c r="O8" s="818"/>
      <c r="P8" s="817" t="s">
        <v>132</v>
      </c>
      <c r="Q8" s="818"/>
      <c r="R8" s="817" t="s">
        <v>133</v>
      </c>
      <c r="S8" s="818"/>
      <c r="T8" s="817" t="s">
        <v>88</v>
      </c>
      <c r="U8" s="818"/>
      <c r="V8" s="817" t="s">
        <v>89</v>
      </c>
      <c r="W8" s="818"/>
      <c r="X8" s="754" t="s">
        <v>260</v>
      </c>
      <c r="Y8" s="229"/>
    </row>
    <row r="9" spans="1:30" s="52" customFormat="1" ht="21.75" customHeight="1">
      <c r="A9" s="499" t="s">
        <v>261</v>
      </c>
      <c r="B9" s="76"/>
      <c r="C9" s="498" t="s">
        <v>81</v>
      </c>
      <c r="D9" s="105"/>
      <c r="E9" s="741"/>
      <c r="F9" s="741"/>
      <c r="G9" s="741"/>
      <c r="H9" s="741"/>
      <c r="I9" s="741"/>
      <c r="J9" s="105"/>
      <c r="K9" s="105"/>
      <c r="L9" s="105"/>
      <c r="M9" s="32"/>
      <c r="N9" s="758" t="s">
        <v>142</v>
      </c>
      <c r="O9" s="764"/>
      <c r="P9" s="758" t="s">
        <v>142</v>
      </c>
      <c r="Q9" s="764"/>
      <c r="R9" s="758" t="s">
        <v>142</v>
      </c>
      <c r="S9" s="764"/>
      <c r="T9" s="758" t="s">
        <v>142</v>
      </c>
      <c r="U9" s="764"/>
      <c r="V9" s="758" t="s">
        <v>142</v>
      </c>
      <c r="W9" s="764"/>
      <c r="X9" s="816"/>
      <c r="Y9" s="106"/>
    </row>
    <row r="10" spans="1:30" s="52" customFormat="1" ht="32.1" customHeight="1">
      <c r="A10" s="76">
        <v>1000</v>
      </c>
      <c r="B10" s="76"/>
      <c r="C10" s="107" t="s">
        <v>25</v>
      </c>
      <c r="D10" s="77"/>
      <c r="E10" s="645"/>
      <c r="F10" s="715"/>
      <c r="G10" s="715"/>
      <c r="H10" s="715"/>
      <c r="I10" s="715"/>
      <c r="J10" s="715"/>
      <c r="K10" s="79" t="s">
        <v>141</v>
      </c>
      <c r="L10" s="79" t="s">
        <v>134</v>
      </c>
      <c r="M10" s="84" t="s">
        <v>311</v>
      </c>
      <c r="N10" s="108"/>
      <c r="O10" s="109"/>
      <c r="P10" s="108"/>
      <c r="Q10" s="109"/>
      <c r="R10" s="108"/>
      <c r="S10" s="109"/>
      <c r="T10" s="108"/>
      <c r="U10" s="109"/>
      <c r="V10" s="108"/>
      <c r="W10" s="109"/>
      <c r="X10" s="113"/>
      <c r="Y10" s="96"/>
      <c r="AB10" s="86"/>
      <c r="AC10" s="86"/>
      <c r="AD10" s="86"/>
    </row>
    <row r="11" spans="1:30" s="52" customFormat="1" ht="15" customHeight="1">
      <c r="A11" s="76"/>
      <c r="B11" s="76"/>
      <c r="C11" s="10" t="s">
        <v>137</v>
      </c>
      <c r="D11" s="68" t="s">
        <v>293</v>
      </c>
      <c r="E11" s="742"/>
      <c r="F11" s="742"/>
      <c r="G11" s="742"/>
      <c r="H11" s="742"/>
      <c r="I11" s="742"/>
      <c r="J11" s="742"/>
      <c r="K11" s="110"/>
      <c r="L11" s="91"/>
      <c r="M11" s="111"/>
      <c r="N11" s="112"/>
      <c r="O11" s="109"/>
      <c r="P11" s="112"/>
      <c r="Q11" s="109"/>
      <c r="R11" s="112"/>
      <c r="S11" s="109"/>
      <c r="T11" s="112"/>
      <c r="U11" s="109"/>
      <c r="V11" s="112"/>
      <c r="W11" s="109"/>
      <c r="X11" s="113"/>
      <c r="Y11" s="96"/>
      <c r="AA11" s="39"/>
      <c r="AB11" s="9"/>
      <c r="AC11" s="86"/>
      <c r="AD11" s="49"/>
    </row>
    <row r="12" spans="1:30" ht="15" customHeight="1">
      <c r="C12" s="230">
        <f>N12+P12+R12+T12+V12</f>
        <v>0</v>
      </c>
      <c r="D12" s="68">
        <f>D2</f>
        <v>0</v>
      </c>
      <c r="E12" s="699" t="s">
        <v>294</v>
      </c>
      <c r="F12" s="699"/>
      <c r="G12" s="699"/>
      <c r="H12" s="699"/>
      <c r="I12" s="699"/>
      <c r="J12" s="699"/>
      <c r="K12" s="115">
        <v>0</v>
      </c>
      <c r="L12" s="116">
        <f t="shared" ref="L12:L26" si="0">VLOOKUP(E12,Leave_Benefits,2,0)</f>
        <v>0</v>
      </c>
      <c r="M12" s="69">
        <f t="shared" ref="M12:M26" si="1">VLOOKUP(E12,Leave_Benefits,4,0)</f>
        <v>0</v>
      </c>
      <c r="N12" s="608">
        <v>0</v>
      </c>
      <c r="O12" s="627">
        <f>K12*(1+L12)*(N12)*M12</f>
        <v>0</v>
      </c>
      <c r="P12" s="608">
        <v>0</v>
      </c>
      <c r="Q12" s="627">
        <f>K12*(1+L12)*(P12)*(M12^2)</f>
        <v>0</v>
      </c>
      <c r="R12" s="608">
        <v>0</v>
      </c>
      <c r="S12" s="627">
        <f>K12*(1+L12)*(R12)*(M12^3)</f>
        <v>0</v>
      </c>
      <c r="T12" s="608">
        <v>0</v>
      </c>
      <c r="U12" s="627">
        <f>K12*(1+L12)*(T12)*(M12^4)</f>
        <v>0</v>
      </c>
      <c r="V12" s="608">
        <v>0</v>
      </c>
      <c r="W12" s="627">
        <f>K12*(1+L12)*(V12)*(M12^5)</f>
        <v>0</v>
      </c>
      <c r="X12" s="132">
        <f>O12+Q12+S12+U12+W12</f>
        <v>0</v>
      </c>
      <c r="Y12" s="120"/>
      <c r="AB12" s="49"/>
      <c r="AC12" s="49"/>
      <c r="AD12" s="49"/>
    </row>
    <row r="13" spans="1:30" ht="15" customHeight="1">
      <c r="C13" s="230">
        <f t="shared" ref="C13:C26" si="2">N13+P13+R13+T13+V13</f>
        <v>0</v>
      </c>
      <c r="D13" s="68"/>
      <c r="E13" s="699" t="s">
        <v>294</v>
      </c>
      <c r="F13" s="699"/>
      <c r="G13" s="699"/>
      <c r="H13" s="699"/>
      <c r="I13" s="699"/>
      <c r="J13" s="699"/>
      <c r="K13" s="115">
        <v>0</v>
      </c>
      <c r="L13" s="116">
        <f t="shared" si="0"/>
        <v>0</v>
      </c>
      <c r="M13" s="69">
        <f t="shared" si="1"/>
        <v>0</v>
      </c>
      <c r="N13" s="608">
        <v>0</v>
      </c>
      <c r="O13" s="627">
        <f t="shared" ref="O13:O26" si="3">K13*(1+L13)*(N13)*M13</f>
        <v>0</v>
      </c>
      <c r="P13" s="608">
        <v>0</v>
      </c>
      <c r="Q13" s="627">
        <f t="shared" ref="Q13:Q26" si="4">K13*(1+L13)*(P13)*(M13^2)</f>
        <v>0</v>
      </c>
      <c r="R13" s="608">
        <v>0</v>
      </c>
      <c r="S13" s="627">
        <f t="shared" ref="S13:S26" si="5">K13*(1+L13)*(R13)*(M13^3)</f>
        <v>0</v>
      </c>
      <c r="T13" s="608">
        <v>0</v>
      </c>
      <c r="U13" s="627">
        <f t="shared" ref="U13:U26" si="6">K13*(1+L13)*(T13)*(M13^4)</f>
        <v>0</v>
      </c>
      <c r="V13" s="608">
        <v>0</v>
      </c>
      <c r="W13" s="627">
        <f t="shared" ref="W13:W26" si="7">K13*(1+L13)*(V13)*(M13^5)</f>
        <v>0</v>
      </c>
      <c r="X13" s="132">
        <f t="shared" ref="X13:X26" si="8">O13+Q13+S13+U13+W13</f>
        <v>0</v>
      </c>
      <c r="Y13" s="120"/>
      <c r="AB13" s="49"/>
      <c r="AC13" s="49"/>
      <c r="AD13" s="49"/>
    </row>
    <row r="14" spans="1:30" ht="15" customHeight="1">
      <c r="C14" s="230">
        <f t="shared" si="2"/>
        <v>0</v>
      </c>
      <c r="D14" s="68"/>
      <c r="E14" s="699" t="s">
        <v>294</v>
      </c>
      <c r="F14" s="699"/>
      <c r="G14" s="699"/>
      <c r="H14" s="699"/>
      <c r="I14" s="699"/>
      <c r="J14" s="699"/>
      <c r="K14" s="115">
        <v>0</v>
      </c>
      <c r="L14" s="116">
        <f t="shared" si="0"/>
        <v>0</v>
      </c>
      <c r="M14" s="69">
        <f t="shared" si="1"/>
        <v>0</v>
      </c>
      <c r="N14" s="608">
        <v>0</v>
      </c>
      <c r="O14" s="627">
        <f t="shared" si="3"/>
        <v>0</v>
      </c>
      <c r="P14" s="608">
        <v>0</v>
      </c>
      <c r="Q14" s="627">
        <f t="shared" si="4"/>
        <v>0</v>
      </c>
      <c r="R14" s="608">
        <v>0</v>
      </c>
      <c r="S14" s="627">
        <f t="shared" si="5"/>
        <v>0</v>
      </c>
      <c r="T14" s="608">
        <v>0</v>
      </c>
      <c r="U14" s="627">
        <f t="shared" si="6"/>
        <v>0</v>
      </c>
      <c r="V14" s="608">
        <v>0</v>
      </c>
      <c r="W14" s="627">
        <f t="shared" si="7"/>
        <v>0</v>
      </c>
      <c r="X14" s="132">
        <f t="shared" si="8"/>
        <v>0</v>
      </c>
      <c r="Y14" s="120"/>
      <c r="AB14" s="49"/>
      <c r="AC14" s="49"/>
      <c r="AD14" s="49"/>
    </row>
    <row r="15" spans="1:30" ht="15" customHeight="1">
      <c r="C15" s="230">
        <f t="shared" si="2"/>
        <v>0</v>
      </c>
      <c r="D15" s="68"/>
      <c r="E15" s="699" t="s">
        <v>294</v>
      </c>
      <c r="F15" s="699"/>
      <c r="G15" s="699"/>
      <c r="H15" s="699"/>
      <c r="I15" s="699"/>
      <c r="J15" s="699"/>
      <c r="K15" s="115">
        <v>0</v>
      </c>
      <c r="L15" s="116">
        <f t="shared" si="0"/>
        <v>0</v>
      </c>
      <c r="M15" s="69">
        <f t="shared" si="1"/>
        <v>0</v>
      </c>
      <c r="N15" s="608">
        <v>0</v>
      </c>
      <c r="O15" s="627">
        <f t="shared" si="3"/>
        <v>0</v>
      </c>
      <c r="P15" s="608">
        <v>0</v>
      </c>
      <c r="Q15" s="627">
        <f t="shared" si="4"/>
        <v>0</v>
      </c>
      <c r="R15" s="608">
        <v>0</v>
      </c>
      <c r="S15" s="627">
        <f t="shared" si="5"/>
        <v>0</v>
      </c>
      <c r="T15" s="608">
        <v>0</v>
      </c>
      <c r="U15" s="627">
        <f t="shared" si="6"/>
        <v>0</v>
      </c>
      <c r="V15" s="608">
        <v>0</v>
      </c>
      <c r="W15" s="627">
        <f t="shared" si="7"/>
        <v>0</v>
      </c>
      <c r="X15" s="132">
        <f>O15+Q15+S15+U15+W15</f>
        <v>0</v>
      </c>
      <c r="Y15" s="120"/>
      <c r="AB15" s="49"/>
      <c r="AC15" s="49"/>
      <c r="AD15" s="49"/>
    </row>
    <row r="16" spans="1:30" ht="15" customHeight="1">
      <c r="C16" s="230">
        <f t="shared" si="2"/>
        <v>0</v>
      </c>
      <c r="D16" s="68"/>
      <c r="E16" s="699" t="s">
        <v>294</v>
      </c>
      <c r="F16" s="699"/>
      <c r="G16" s="699"/>
      <c r="H16" s="699"/>
      <c r="I16" s="699"/>
      <c r="J16" s="699"/>
      <c r="K16" s="115">
        <v>0</v>
      </c>
      <c r="L16" s="116">
        <f t="shared" si="0"/>
        <v>0</v>
      </c>
      <c r="M16" s="69">
        <f t="shared" si="1"/>
        <v>0</v>
      </c>
      <c r="N16" s="608">
        <v>0</v>
      </c>
      <c r="O16" s="627">
        <f t="shared" si="3"/>
        <v>0</v>
      </c>
      <c r="P16" s="608">
        <v>0</v>
      </c>
      <c r="Q16" s="627">
        <f t="shared" si="4"/>
        <v>0</v>
      </c>
      <c r="R16" s="608">
        <v>0</v>
      </c>
      <c r="S16" s="627">
        <f t="shared" si="5"/>
        <v>0</v>
      </c>
      <c r="T16" s="608">
        <v>0</v>
      </c>
      <c r="U16" s="627">
        <f t="shared" si="6"/>
        <v>0</v>
      </c>
      <c r="V16" s="608">
        <v>0</v>
      </c>
      <c r="W16" s="627">
        <f t="shared" si="7"/>
        <v>0</v>
      </c>
      <c r="X16" s="132">
        <f t="shared" si="8"/>
        <v>0</v>
      </c>
      <c r="Y16" s="120"/>
      <c r="AB16" s="49"/>
      <c r="AC16" s="49"/>
      <c r="AD16" s="49"/>
    </row>
    <row r="17" spans="1:30" ht="15" customHeight="1">
      <c r="C17" s="230">
        <f t="shared" si="2"/>
        <v>0</v>
      </c>
      <c r="D17" s="68"/>
      <c r="E17" s="699" t="s">
        <v>294</v>
      </c>
      <c r="F17" s="699"/>
      <c r="G17" s="699"/>
      <c r="H17" s="699"/>
      <c r="I17" s="699"/>
      <c r="J17" s="699"/>
      <c r="K17" s="115">
        <v>0</v>
      </c>
      <c r="L17" s="116">
        <f t="shared" si="0"/>
        <v>0</v>
      </c>
      <c r="M17" s="69">
        <f t="shared" si="1"/>
        <v>0</v>
      </c>
      <c r="N17" s="608">
        <v>0</v>
      </c>
      <c r="O17" s="627">
        <f t="shared" si="3"/>
        <v>0</v>
      </c>
      <c r="P17" s="608">
        <v>0</v>
      </c>
      <c r="Q17" s="627">
        <f t="shared" si="4"/>
        <v>0</v>
      </c>
      <c r="R17" s="608">
        <v>0</v>
      </c>
      <c r="S17" s="627">
        <f t="shared" si="5"/>
        <v>0</v>
      </c>
      <c r="T17" s="608">
        <v>0</v>
      </c>
      <c r="U17" s="627">
        <f t="shared" si="6"/>
        <v>0</v>
      </c>
      <c r="V17" s="608">
        <v>0</v>
      </c>
      <c r="W17" s="627">
        <f t="shared" si="7"/>
        <v>0</v>
      </c>
      <c r="X17" s="132">
        <f t="shared" si="8"/>
        <v>0</v>
      </c>
      <c r="Y17" s="120"/>
      <c r="AB17" s="49"/>
      <c r="AC17" s="49"/>
      <c r="AD17" s="49"/>
    </row>
    <row r="18" spans="1:30" ht="15" customHeight="1">
      <c r="C18" s="230">
        <f t="shared" si="2"/>
        <v>0</v>
      </c>
      <c r="D18" s="68"/>
      <c r="E18" s="699" t="s">
        <v>294</v>
      </c>
      <c r="F18" s="699"/>
      <c r="G18" s="699"/>
      <c r="H18" s="699"/>
      <c r="I18" s="699"/>
      <c r="J18" s="699"/>
      <c r="K18" s="115">
        <v>0</v>
      </c>
      <c r="L18" s="116">
        <f t="shared" si="0"/>
        <v>0</v>
      </c>
      <c r="M18" s="69">
        <f t="shared" si="1"/>
        <v>0</v>
      </c>
      <c r="N18" s="608">
        <v>0</v>
      </c>
      <c r="O18" s="627">
        <f t="shared" si="3"/>
        <v>0</v>
      </c>
      <c r="P18" s="608">
        <v>0</v>
      </c>
      <c r="Q18" s="627">
        <f t="shared" si="4"/>
        <v>0</v>
      </c>
      <c r="R18" s="608">
        <v>0</v>
      </c>
      <c r="S18" s="627">
        <f t="shared" si="5"/>
        <v>0</v>
      </c>
      <c r="T18" s="608">
        <v>0</v>
      </c>
      <c r="U18" s="627">
        <f t="shared" si="6"/>
        <v>0</v>
      </c>
      <c r="V18" s="608">
        <v>0</v>
      </c>
      <c r="W18" s="627">
        <f t="shared" si="7"/>
        <v>0</v>
      </c>
      <c r="X18" s="132">
        <f t="shared" si="8"/>
        <v>0</v>
      </c>
      <c r="Y18" s="120"/>
      <c r="AB18" s="49"/>
      <c r="AC18" s="49"/>
      <c r="AD18" s="49"/>
    </row>
    <row r="19" spans="1:30" ht="15" customHeight="1">
      <c r="C19" s="230">
        <f t="shared" si="2"/>
        <v>0</v>
      </c>
      <c r="D19" s="68"/>
      <c r="E19" s="699" t="s">
        <v>294</v>
      </c>
      <c r="F19" s="699"/>
      <c r="G19" s="699"/>
      <c r="H19" s="699"/>
      <c r="I19" s="699"/>
      <c r="J19" s="699"/>
      <c r="K19" s="115">
        <v>0</v>
      </c>
      <c r="L19" s="116">
        <f t="shared" si="0"/>
        <v>0</v>
      </c>
      <c r="M19" s="69">
        <f t="shared" si="1"/>
        <v>0</v>
      </c>
      <c r="N19" s="608">
        <v>0</v>
      </c>
      <c r="O19" s="627">
        <f t="shared" si="3"/>
        <v>0</v>
      </c>
      <c r="P19" s="608">
        <v>0</v>
      </c>
      <c r="Q19" s="627">
        <f t="shared" si="4"/>
        <v>0</v>
      </c>
      <c r="R19" s="608">
        <v>0</v>
      </c>
      <c r="S19" s="627">
        <f t="shared" si="5"/>
        <v>0</v>
      </c>
      <c r="T19" s="608">
        <v>0</v>
      </c>
      <c r="U19" s="627">
        <f t="shared" si="6"/>
        <v>0</v>
      </c>
      <c r="V19" s="608">
        <v>0</v>
      </c>
      <c r="W19" s="627">
        <f t="shared" si="7"/>
        <v>0</v>
      </c>
      <c r="X19" s="132">
        <f t="shared" si="8"/>
        <v>0</v>
      </c>
      <c r="Y19" s="120"/>
      <c r="AB19" s="49"/>
      <c r="AC19" s="49"/>
      <c r="AD19" s="49"/>
    </row>
    <row r="20" spans="1:30" ht="15" customHeight="1">
      <c r="C20" s="230">
        <f t="shared" si="2"/>
        <v>0</v>
      </c>
      <c r="D20" s="68"/>
      <c r="E20" s="699" t="s">
        <v>294</v>
      </c>
      <c r="F20" s="699"/>
      <c r="G20" s="699"/>
      <c r="H20" s="699"/>
      <c r="I20" s="699"/>
      <c r="J20" s="699"/>
      <c r="K20" s="115">
        <v>0</v>
      </c>
      <c r="L20" s="116">
        <f t="shared" si="0"/>
        <v>0</v>
      </c>
      <c r="M20" s="69">
        <f t="shared" si="1"/>
        <v>0</v>
      </c>
      <c r="N20" s="608">
        <v>0</v>
      </c>
      <c r="O20" s="627">
        <f t="shared" si="3"/>
        <v>0</v>
      </c>
      <c r="P20" s="608">
        <v>0</v>
      </c>
      <c r="Q20" s="627">
        <f t="shared" si="4"/>
        <v>0</v>
      </c>
      <c r="R20" s="608">
        <v>0</v>
      </c>
      <c r="S20" s="627">
        <f t="shared" si="5"/>
        <v>0</v>
      </c>
      <c r="T20" s="608">
        <v>0</v>
      </c>
      <c r="U20" s="627">
        <f t="shared" si="6"/>
        <v>0</v>
      </c>
      <c r="V20" s="608">
        <v>0</v>
      </c>
      <c r="W20" s="627">
        <f t="shared" si="7"/>
        <v>0</v>
      </c>
      <c r="X20" s="132">
        <f t="shared" si="8"/>
        <v>0</v>
      </c>
      <c r="Y20" s="120"/>
      <c r="AB20" s="49"/>
      <c r="AC20" s="49"/>
      <c r="AD20" s="49"/>
    </row>
    <row r="21" spans="1:30" ht="15" customHeight="1">
      <c r="C21" s="230">
        <f t="shared" si="2"/>
        <v>0</v>
      </c>
      <c r="D21" s="68"/>
      <c r="E21" s="699" t="s">
        <v>294</v>
      </c>
      <c r="F21" s="699"/>
      <c r="G21" s="699"/>
      <c r="H21" s="699"/>
      <c r="I21" s="699"/>
      <c r="J21" s="699"/>
      <c r="K21" s="115">
        <v>0</v>
      </c>
      <c r="L21" s="116">
        <f t="shared" si="0"/>
        <v>0</v>
      </c>
      <c r="M21" s="69">
        <f t="shared" si="1"/>
        <v>0</v>
      </c>
      <c r="N21" s="608">
        <v>0</v>
      </c>
      <c r="O21" s="627">
        <f t="shared" si="3"/>
        <v>0</v>
      </c>
      <c r="P21" s="608">
        <v>0</v>
      </c>
      <c r="Q21" s="627">
        <f t="shared" si="4"/>
        <v>0</v>
      </c>
      <c r="R21" s="608">
        <v>0</v>
      </c>
      <c r="S21" s="627">
        <f t="shared" si="5"/>
        <v>0</v>
      </c>
      <c r="T21" s="608">
        <v>0</v>
      </c>
      <c r="U21" s="627">
        <f t="shared" si="6"/>
        <v>0</v>
      </c>
      <c r="V21" s="608">
        <v>0</v>
      </c>
      <c r="W21" s="627">
        <f t="shared" si="7"/>
        <v>0</v>
      </c>
      <c r="X21" s="132">
        <f t="shared" si="8"/>
        <v>0</v>
      </c>
      <c r="Y21" s="120"/>
      <c r="AB21" s="49"/>
      <c r="AC21" s="49"/>
      <c r="AD21" s="49"/>
    </row>
    <row r="22" spans="1:30" ht="15" customHeight="1">
      <c r="C22" s="230">
        <f t="shared" si="2"/>
        <v>0</v>
      </c>
      <c r="D22" s="68"/>
      <c r="E22" s="699" t="s">
        <v>294</v>
      </c>
      <c r="F22" s="699"/>
      <c r="G22" s="699"/>
      <c r="H22" s="699"/>
      <c r="I22" s="699"/>
      <c r="J22" s="699"/>
      <c r="K22" s="115">
        <v>0</v>
      </c>
      <c r="L22" s="116">
        <f t="shared" si="0"/>
        <v>0</v>
      </c>
      <c r="M22" s="69">
        <f t="shared" si="1"/>
        <v>0</v>
      </c>
      <c r="N22" s="608">
        <v>0</v>
      </c>
      <c r="O22" s="627">
        <f t="shared" si="3"/>
        <v>0</v>
      </c>
      <c r="P22" s="608">
        <v>0</v>
      </c>
      <c r="Q22" s="627">
        <f t="shared" si="4"/>
        <v>0</v>
      </c>
      <c r="R22" s="608">
        <v>0</v>
      </c>
      <c r="S22" s="627">
        <f t="shared" si="5"/>
        <v>0</v>
      </c>
      <c r="T22" s="608">
        <v>0</v>
      </c>
      <c r="U22" s="627">
        <f t="shared" si="6"/>
        <v>0</v>
      </c>
      <c r="V22" s="608">
        <v>0</v>
      </c>
      <c r="W22" s="627">
        <f t="shared" si="7"/>
        <v>0</v>
      </c>
      <c r="X22" s="132">
        <f t="shared" si="8"/>
        <v>0</v>
      </c>
      <c r="Y22" s="120"/>
      <c r="AB22" s="49"/>
      <c r="AC22" s="49"/>
      <c r="AD22" s="49"/>
    </row>
    <row r="23" spans="1:30" ht="15" customHeight="1">
      <c r="C23" s="230">
        <f t="shared" si="2"/>
        <v>0</v>
      </c>
      <c r="D23" s="68"/>
      <c r="E23" s="699" t="s">
        <v>294</v>
      </c>
      <c r="F23" s="699"/>
      <c r="G23" s="699"/>
      <c r="H23" s="699"/>
      <c r="I23" s="699"/>
      <c r="J23" s="699"/>
      <c r="K23" s="115">
        <v>0</v>
      </c>
      <c r="L23" s="116">
        <f t="shared" si="0"/>
        <v>0</v>
      </c>
      <c r="M23" s="69">
        <f t="shared" si="1"/>
        <v>0</v>
      </c>
      <c r="N23" s="608">
        <v>0</v>
      </c>
      <c r="O23" s="627">
        <f t="shared" si="3"/>
        <v>0</v>
      </c>
      <c r="P23" s="608">
        <v>0</v>
      </c>
      <c r="Q23" s="627">
        <f t="shared" si="4"/>
        <v>0</v>
      </c>
      <c r="R23" s="608">
        <v>0</v>
      </c>
      <c r="S23" s="627">
        <f t="shared" si="5"/>
        <v>0</v>
      </c>
      <c r="T23" s="608">
        <v>0</v>
      </c>
      <c r="U23" s="627">
        <f t="shared" si="6"/>
        <v>0</v>
      </c>
      <c r="V23" s="608">
        <v>0</v>
      </c>
      <c r="W23" s="627">
        <f t="shared" si="7"/>
        <v>0</v>
      </c>
      <c r="X23" s="132">
        <f t="shared" si="8"/>
        <v>0</v>
      </c>
      <c r="Y23" s="120"/>
      <c r="AB23" s="49"/>
      <c r="AC23" s="49"/>
      <c r="AD23" s="49"/>
    </row>
    <row r="24" spans="1:30" ht="15" customHeight="1">
      <c r="C24" s="230">
        <f t="shared" si="2"/>
        <v>0</v>
      </c>
      <c r="D24" s="68"/>
      <c r="E24" s="699" t="s">
        <v>294</v>
      </c>
      <c r="F24" s="699"/>
      <c r="G24" s="699"/>
      <c r="H24" s="699"/>
      <c r="I24" s="699"/>
      <c r="J24" s="699"/>
      <c r="K24" s="115">
        <v>0</v>
      </c>
      <c r="L24" s="116">
        <f t="shared" si="0"/>
        <v>0</v>
      </c>
      <c r="M24" s="69">
        <f t="shared" si="1"/>
        <v>0</v>
      </c>
      <c r="N24" s="608">
        <v>0</v>
      </c>
      <c r="O24" s="627">
        <f t="shared" si="3"/>
        <v>0</v>
      </c>
      <c r="P24" s="608">
        <v>0</v>
      </c>
      <c r="Q24" s="627">
        <f t="shared" si="4"/>
        <v>0</v>
      </c>
      <c r="R24" s="608">
        <v>0</v>
      </c>
      <c r="S24" s="627">
        <f t="shared" si="5"/>
        <v>0</v>
      </c>
      <c r="T24" s="608">
        <v>0</v>
      </c>
      <c r="U24" s="627">
        <f t="shared" si="6"/>
        <v>0</v>
      </c>
      <c r="V24" s="608">
        <v>0</v>
      </c>
      <c r="W24" s="627">
        <f t="shared" si="7"/>
        <v>0</v>
      </c>
      <c r="X24" s="132">
        <f t="shared" si="8"/>
        <v>0</v>
      </c>
      <c r="Y24" s="120"/>
      <c r="AB24" s="49"/>
      <c r="AC24" s="49"/>
      <c r="AD24" s="49"/>
    </row>
    <row r="25" spans="1:30" ht="15" customHeight="1">
      <c r="C25" s="230">
        <f t="shared" si="2"/>
        <v>0</v>
      </c>
      <c r="D25" s="68"/>
      <c r="E25" s="699" t="s">
        <v>294</v>
      </c>
      <c r="F25" s="699"/>
      <c r="G25" s="699"/>
      <c r="H25" s="699"/>
      <c r="I25" s="699"/>
      <c r="J25" s="699"/>
      <c r="K25" s="115">
        <v>0</v>
      </c>
      <c r="L25" s="116">
        <f t="shared" si="0"/>
        <v>0</v>
      </c>
      <c r="M25" s="69">
        <f t="shared" si="1"/>
        <v>0</v>
      </c>
      <c r="N25" s="608">
        <v>0</v>
      </c>
      <c r="O25" s="627">
        <f t="shared" si="3"/>
        <v>0</v>
      </c>
      <c r="P25" s="608">
        <v>0</v>
      </c>
      <c r="Q25" s="627">
        <f t="shared" si="4"/>
        <v>0</v>
      </c>
      <c r="R25" s="608">
        <v>0</v>
      </c>
      <c r="S25" s="627">
        <f t="shared" si="5"/>
        <v>0</v>
      </c>
      <c r="T25" s="608">
        <v>0</v>
      </c>
      <c r="U25" s="627">
        <f t="shared" si="6"/>
        <v>0</v>
      </c>
      <c r="V25" s="608">
        <v>0</v>
      </c>
      <c r="W25" s="627">
        <f t="shared" si="7"/>
        <v>0</v>
      </c>
      <c r="X25" s="132">
        <f t="shared" si="8"/>
        <v>0</v>
      </c>
      <c r="Y25" s="120"/>
      <c r="AB25" s="49"/>
      <c r="AC25" s="49"/>
      <c r="AD25" s="49"/>
    </row>
    <row r="26" spans="1:30" ht="15" customHeight="1">
      <c r="C26" s="230">
        <f t="shared" si="2"/>
        <v>0</v>
      </c>
      <c r="D26" s="68"/>
      <c r="E26" s="699" t="s">
        <v>294</v>
      </c>
      <c r="F26" s="699"/>
      <c r="G26" s="699"/>
      <c r="H26" s="699"/>
      <c r="I26" s="699"/>
      <c r="J26" s="699"/>
      <c r="K26" s="115">
        <v>0</v>
      </c>
      <c r="L26" s="116">
        <f t="shared" si="0"/>
        <v>0</v>
      </c>
      <c r="M26" s="69">
        <f t="shared" si="1"/>
        <v>0</v>
      </c>
      <c r="N26" s="608">
        <v>0</v>
      </c>
      <c r="O26" s="627">
        <f t="shared" si="3"/>
        <v>0</v>
      </c>
      <c r="P26" s="608">
        <v>0</v>
      </c>
      <c r="Q26" s="627">
        <f t="shared" si="4"/>
        <v>0</v>
      </c>
      <c r="R26" s="608">
        <v>0</v>
      </c>
      <c r="S26" s="627">
        <f t="shared" si="5"/>
        <v>0</v>
      </c>
      <c r="T26" s="608">
        <v>0</v>
      </c>
      <c r="U26" s="627">
        <f t="shared" si="6"/>
        <v>0</v>
      </c>
      <c r="V26" s="608">
        <v>0</v>
      </c>
      <c r="W26" s="627">
        <f t="shared" si="7"/>
        <v>0</v>
      </c>
      <c r="X26" s="132">
        <f t="shared" si="8"/>
        <v>0</v>
      </c>
      <c r="Y26" s="120"/>
      <c r="AB26" s="49"/>
      <c r="AC26" s="49"/>
      <c r="AD26" s="49"/>
    </row>
    <row r="27" spans="1:30" s="52" customFormat="1" ht="15" customHeight="1">
      <c r="A27" s="76"/>
      <c r="B27" s="76"/>
      <c r="C27" s="121"/>
      <c r="D27" s="9"/>
      <c r="E27" s="810"/>
      <c r="F27" s="810"/>
      <c r="G27" s="810"/>
      <c r="H27" s="810"/>
      <c r="I27" s="810"/>
      <c r="J27" s="700" t="s">
        <v>245</v>
      </c>
      <c r="K27" s="730"/>
      <c r="L27" s="730"/>
      <c r="M27" s="731"/>
      <c r="N27" s="646">
        <f>SUM(O12:O26)</f>
        <v>0</v>
      </c>
      <c r="O27" s="743"/>
      <c r="P27" s="646">
        <f>SUM(Q12:Q26)</f>
        <v>0</v>
      </c>
      <c r="Q27" s="743"/>
      <c r="R27" s="646">
        <f>SUM(S12:S26)</f>
        <v>0</v>
      </c>
      <c r="S27" s="743"/>
      <c r="T27" s="646">
        <f>SUM(U12:U26)</f>
        <v>0</v>
      </c>
      <c r="U27" s="743"/>
      <c r="V27" s="646">
        <f>SUM(W12:W26)</f>
        <v>0</v>
      </c>
      <c r="W27" s="743"/>
      <c r="X27" s="621">
        <f>SUM(N27:W27)</f>
        <v>0</v>
      </c>
      <c r="Y27" s="96"/>
      <c r="AB27" s="49"/>
      <c r="AC27" s="49"/>
      <c r="AD27" s="49"/>
    </row>
    <row r="28" spans="1:30" s="52" customFormat="1" ht="15" customHeight="1">
      <c r="A28" s="76">
        <v>1000</v>
      </c>
      <c r="B28" s="76"/>
      <c r="C28" s="123" t="s">
        <v>26</v>
      </c>
      <c r="D28" s="77"/>
      <c r="E28" s="789"/>
      <c r="F28" s="658"/>
      <c r="G28" s="658"/>
      <c r="H28" s="658"/>
      <c r="I28" s="658"/>
      <c r="J28" s="658"/>
      <c r="K28" s="658"/>
      <c r="L28" s="658"/>
      <c r="M28" s="659"/>
      <c r="N28" s="609"/>
      <c r="O28" s="232"/>
      <c r="P28" s="609"/>
      <c r="Q28" s="192"/>
      <c r="R28" s="609"/>
      <c r="S28" s="192"/>
      <c r="T28" s="609"/>
      <c r="U28" s="192"/>
      <c r="V28" s="609"/>
      <c r="W28" s="192"/>
      <c r="X28" s="132"/>
      <c r="Y28" s="96"/>
      <c r="AB28" s="9"/>
      <c r="AC28" s="9"/>
      <c r="AD28" s="49"/>
    </row>
    <row r="29" spans="1:30" s="52" customFormat="1" ht="15" customHeight="1">
      <c r="A29" s="76"/>
      <c r="B29" s="76"/>
      <c r="C29" s="10" t="s">
        <v>137</v>
      </c>
      <c r="D29" s="68"/>
      <c r="E29" s="645"/>
      <c r="F29" s="705"/>
      <c r="G29" s="705"/>
      <c r="H29" s="705"/>
      <c r="I29" s="705"/>
      <c r="J29" s="705"/>
      <c r="K29" s="11"/>
      <c r="L29" s="91"/>
      <c r="M29" s="111"/>
      <c r="N29" s="609"/>
      <c r="O29" s="232"/>
      <c r="P29" s="609"/>
      <c r="Q29" s="192"/>
      <c r="R29" s="609"/>
      <c r="S29" s="192"/>
      <c r="T29" s="609"/>
      <c r="U29" s="192"/>
      <c r="V29" s="609"/>
      <c r="W29" s="192"/>
      <c r="X29" s="132"/>
      <c r="Y29" s="96"/>
      <c r="AB29" s="9"/>
      <c r="AC29" s="9"/>
      <c r="AD29" s="49"/>
    </row>
    <row r="30" spans="1:30" s="52" customFormat="1" ht="15" customHeight="1">
      <c r="A30" s="76"/>
      <c r="B30" s="76"/>
      <c r="C30" s="46">
        <f>N30+P30+R30+T30+V30</f>
        <v>0</v>
      </c>
      <c r="D30" s="68"/>
      <c r="E30" s="699" t="s">
        <v>294</v>
      </c>
      <c r="F30" s="699"/>
      <c r="G30" s="699"/>
      <c r="H30" s="699"/>
      <c r="I30" s="699"/>
      <c r="J30" s="699"/>
      <c r="K30" s="115">
        <v>0</v>
      </c>
      <c r="L30" s="116">
        <f t="shared" ref="L30:L46" si="9">VLOOKUP(E30,Leave_Benefits,2,0)</f>
        <v>0</v>
      </c>
      <c r="M30" s="69">
        <f t="shared" ref="M30:M46" si="10">VLOOKUP(E30,Leave_Benefits,4,0)</f>
        <v>0</v>
      </c>
      <c r="N30" s="608">
        <v>0</v>
      </c>
      <c r="O30" s="627">
        <f>K30*(1+L30)*(N30)*M30</f>
        <v>0</v>
      </c>
      <c r="P30" s="608">
        <v>0</v>
      </c>
      <c r="Q30" s="627">
        <f>K30*(1+L30)*(P30)*(M30^2)</f>
        <v>0</v>
      </c>
      <c r="R30" s="608">
        <v>0</v>
      </c>
      <c r="S30" s="627">
        <f>K30*(1+L30)*(R30)*(M30^3)</f>
        <v>0</v>
      </c>
      <c r="T30" s="608">
        <v>0</v>
      </c>
      <c r="U30" s="627">
        <f>K30*(1+L30)*(T30)*(M30^4)</f>
        <v>0</v>
      </c>
      <c r="V30" s="608">
        <v>0</v>
      </c>
      <c r="W30" s="627">
        <f>K30*(1+L30)*(V30)*(M30^5)</f>
        <v>0</v>
      </c>
      <c r="X30" s="132">
        <f>O30+Q30+S30+U30+W30</f>
        <v>0</v>
      </c>
      <c r="Y30" s="96"/>
      <c r="AB30" s="9"/>
      <c r="AC30" s="9"/>
      <c r="AD30" s="49"/>
    </row>
    <row r="31" spans="1:30" s="52" customFormat="1" ht="15" customHeight="1">
      <c r="A31" s="76"/>
      <c r="B31" s="76"/>
      <c r="C31" s="46">
        <f t="shared" ref="C31:C46" si="11">N31+P31+R31+T31+V31</f>
        <v>0</v>
      </c>
      <c r="D31" s="68"/>
      <c r="E31" s="699" t="s">
        <v>294</v>
      </c>
      <c r="F31" s="699"/>
      <c r="G31" s="699"/>
      <c r="H31" s="699"/>
      <c r="I31" s="699"/>
      <c r="J31" s="699"/>
      <c r="K31" s="115">
        <v>0</v>
      </c>
      <c r="L31" s="116">
        <f t="shared" si="9"/>
        <v>0</v>
      </c>
      <c r="M31" s="69">
        <f t="shared" si="10"/>
        <v>0</v>
      </c>
      <c r="N31" s="608">
        <v>0</v>
      </c>
      <c r="O31" s="627">
        <f t="shared" ref="O31:O46" si="12">K31*(1+L31)*(N31)*M31</f>
        <v>0</v>
      </c>
      <c r="P31" s="608">
        <v>0</v>
      </c>
      <c r="Q31" s="627">
        <f t="shared" ref="Q31:Q46" si="13">K31*(1+L31)*(P31)*(M31^2)</f>
        <v>0</v>
      </c>
      <c r="R31" s="608">
        <v>0</v>
      </c>
      <c r="S31" s="627">
        <f t="shared" ref="S31:S46" si="14">K31*(1+L31)*(R31)*(M31^3)</f>
        <v>0</v>
      </c>
      <c r="T31" s="608">
        <v>0</v>
      </c>
      <c r="U31" s="627">
        <f t="shared" ref="U31:U46" si="15">K31*(1+L31)*(T31)*(M31^4)</f>
        <v>0</v>
      </c>
      <c r="V31" s="608">
        <v>0</v>
      </c>
      <c r="W31" s="627">
        <f t="shared" ref="W31:W46" si="16">K31*(1+L31)*(V31)*(M31^5)</f>
        <v>0</v>
      </c>
      <c r="X31" s="132">
        <f t="shared" ref="X31:X46" si="17">O31+Q31+S31+U31+W31</f>
        <v>0</v>
      </c>
      <c r="Y31" s="96"/>
      <c r="AB31" s="9"/>
      <c r="AC31" s="9"/>
      <c r="AD31" s="49"/>
    </row>
    <row r="32" spans="1:30" s="52" customFormat="1" ht="15" customHeight="1">
      <c r="A32" s="76"/>
      <c r="B32" s="76"/>
      <c r="C32" s="46">
        <f t="shared" si="11"/>
        <v>0</v>
      </c>
      <c r="D32" s="68"/>
      <c r="E32" s="699" t="s">
        <v>294</v>
      </c>
      <c r="F32" s="699"/>
      <c r="G32" s="699"/>
      <c r="H32" s="699"/>
      <c r="I32" s="699"/>
      <c r="J32" s="699"/>
      <c r="K32" s="115">
        <v>0</v>
      </c>
      <c r="L32" s="116">
        <f t="shared" si="9"/>
        <v>0</v>
      </c>
      <c r="M32" s="69">
        <f t="shared" si="10"/>
        <v>0</v>
      </c>
      <c r="N32" s="608">
        <v>0</v>
      </c>
      <c r="O32" s="627">
        <f t="shared" si="12"/>
        <v>0</v>
      </c>
      <c r="P32" s="608">
        <v>0</v>
      </c>
      <c r="Q32" s="627">
        <f t="shared" si="13"/>
        <v>0</v>
      </c>
      <c r="R32" s="608">
        <v>0</v>
      </c>
      <c r="S32" s="627">
        <f t="shared" si="14"/>
        <v>0</v>
      </c>
      <c r="T32" s="608">
        <v>0</v>
      </c>
      <c r="U32" s="627">
        <f t="shared" si="15"/>
        <v>0</v>
      </c>
      <c r="V32" s="608">
        <v>0</v>
      </c>
      <c r="W32" s="627">
        <f t="shared" si="16"/>
        <v>0</v>
      </c>
      <c r="X32" s="132">
        <f t="shared" si="17"/>
        <v>0</v>
      </c>
      <c r="Y32" s="96"/>
      <c r="AB32" s="9"/>
      <c r="AC32" s="9"/>
      <c r="AD32" s="49"/>
    </row>
    <row r="33" spans="1:30" s="52" customFormat="1" ht="15" customHeight="1">
      <c r="A33" s="76"/>
      <c r="B33" s="76"/>
      <c r="C33" s="46">
        <f t="shared" si="11"/>
        <v>0</v>
      </c>
      <c r="D33" s="68"/>
      <c r="E33" s="699" t="s">
        <v>294</v>
      </c>
      <c r="F33" s="699"/>
      <c r="G33" s="699"/>
      <c r="H33" s="699"/>
      <c r="I33" s="699"/>
      <c r="J33" s="699"/>
      <c r="K33" s="115">
        <v>0</v>
      </c>
      <c r="L33" s="116">
        <f t="shared" si="9"/>
        <v>0</v>
      </c>
      <c r="M33" s="69">
        <f t="shared" si="10"/>
        <v>0</v>
      </c>
      <c r="N33" s="608">
        <v>0</v>
      </c>
      <c r="O33" s="627">
        <f t="shared" si="12"/>
        <v>0</v>
      </c>
      <c r="P33" s="608">
        <v>0</v>
      </c>
      <c r="Q33" s="627">
        <f t="shared" si="13"/>
        <v>0</v>
      </c>
      <c r="R33" s="608">
        <v>0</v>
      </c>
      <c r="S33" s="627">
        <f t="shared" si="14"/>
        <v>0</v>
      </c>
      <c r="T33" s="608">
        <v>0</v>
      </c>
      <c r="U33" s="627">
        <f t="shared" si="15"/>
        <v>0</v>
      </c>
      <c r="V33" s="608">
        <v>0</v>
      </c>
      <c r="W33" s="627">
        <f t="shared" si="16"/>
        <v>0</v>
      </c>
      <c r="X33" s="132">
        <f t="shared" si="17"/>
        <v>0</v>
      </c>
      <c r="Y33" s="96"/>
      <c r="AB33" s="9"/>
      <c r="AC33" s="9"/>
      <c r="AD33" s="49"/>
    </row>
    <row r="34" spans="1:30" ht="15" customHeight="1">
      <c r="C34" s="46">
        <f t="shared" si="11"/>
        <v>0</v>
      </c>
      <c r="D34" s="68"/>
      <c r="E34" s="699" t="s">
        <v>294</v>
      </c>
      <c r="F34" s="699"/>
      <c r="G34" s="699"/>
      <c r="H34" s="699"/>
      <c r="I34" s="699"/>
      <c r="J34" s="699"/>
      <c r="K34" s="115">
        <v>0</v>
      </c>
      <c r="L34" s="116">
        <f t="shared" si="9"/>
        <v>0</v>
      </c>
      <c r="M34" s="69">
        <f t="shared" si="10"/>
        <v>0</v>
      </c>
      <c r="N34" s="608">
        <v>0</v>
      </c>
      <c r="O34" s="627">
        <f t="shared" si="12"/>
        <v>0</v>
      </c>
      <c r="P34" s="608">
        <v>0</v>
      </c>
      <c r="Q34" s="627">
        <f t="shared" si="13"/>
        <v>0</v>
      </c>
      <c r="R34" s="608">
        <v>0</v>
      </c>
      <c r="S34" s="627">
        <f t="shared" si="14"/>
        <v>0</v>
      </c>
      <c r="T34" s="608">
        <v>0</v>
      </c>
      <c r="U34" s="627">
        <f t="shared" si="15"/>
        <v>0</v>
      </c>
      <c r="V34" s="608">
        <v>0</v>
      </c>
      <c r="W34" s="627">
        <f t="shared" si="16"/>
        <v>0</v>
      </c>
      <c r="X34" s="132">
        <f t="shared" si="17"/>
        <v>0</v>
      </c>
      <c r="Y34" s="120"/>
      <c r="AB34" s="9"/>
      <c r="AC34" s="9"/>
      <c r="AD34" s="49"/>
    </row>
    <row r="35" spans="1:30" ht="15" customHeight="1">
      <c r="C35" s="46">
        <f t="shared" si="11"/>
        <v>0</v>
      </c>
      <c r="D35" s="68"/>
      <c r="E35" s="699" t="s">
        <v>294</v>
      </c>
      <c r="F35" s="699"/>
      <c r="G35" s="699"/>
      <c r="H35" s="699"/>
      <c r="I35" s="699"/>
      <c r="J35" s="699"/>
      <c r="K35" s="115">
        <v>0</v>
      </c>
      <c r="L35" s="116">
        <f t="shared" si="9"/>
        <v>0</v>
      </c>
      <c r="M35" s="69">
        <f t="shared" si="10"/>
        <v>0</v>
      </c>
      <c r="N35" s="608">
        <v>0</v>
      </c>
      <c r="O35" s="627">
        <f t="shared" si="12"/>
        <v>0</v>
      </c>
      <c r="P35" s="608">
        <v>0</v>
      </c>
      <c r="Q35" s="627">
        <f t="shared" si="13"/>
        <v>0</v>
      </c>
      <c r="R35" s="608">
        <v>0</v>
      </c>
      <c r="S35" s="627">
        <f t="shared" si="14"/>
        <v>0</v>
      </c>
      <c r="T35" s="608">
        <v>0</v>
      </c>
      <c r="U35" s="627">
        <f t="shared" si="15"/>
        <v>0</v>
      </c>
      <c r="V35" s="608">
        <v>0</v>
      </c>
      <c r="W35" s="627">
        <f t="shared" si="16"/>
        <v>0</v>
      </c>
      <c r="X35" s="132">
        <f t="shared" si="17"/>
        <v>0</v>
      </c>
      <c r="Y35" s="120"/>
      <c r="AB35" s="49"/>
      <c r="AC35" s="49"/>
      <c r="AD35" s="49"/>
    </row>
    <row r="36" spans="1:30" ht="15" customHeight="1">
      <c r="C36" s="46">
        <f t="shared" si="11"/>
        <v>0</v>
      </c>
      <c r="D36" s="68"/>
      <c r="E36" s="699" t="s">
        <v>294</v>
      </c>
      <c r="F36" s="699"/>
      <c r="G36" s="699"/>
      <c r="H36" s="699"/>
      <c r="I36" s="699"/>
      <c r="J36" s="699"/>
      <c r="K36" s="115">
        <v>0</v>
      </c>
      <c r="L36" s="116">
        <f t="shared" si="9"/>
        <v>0</v>
      </c>
      <c r="M36" s="69">
        <f t="shared" si="10"/>
        <v>0</v>
      </c>
      <c r="N36" s="608">
        <v>0</v>
      </c>
      <c r="O36" s="627">
        <f t="shared" si="12"/>
        <v>0</v>
      </c>
      <c r="P36" s="608">
        <v>0</v>
      </c>
      <c r="Q36" s="627">
        <f t="shared" si="13"/>
        <v>0</v>
      </c>
      <c r="R36" s="608">
        <v>0</v>
      </c>
      <c r="S36" s="627">
        <f t="shared" si="14"/>
        <v>0</v>
      </c>
      <c r="T36" s="608">
        <v>0</v>
      </c>
      <c r="U36" s="627">
        <f t="shared" si="15"/>
        <v>0</v>
      </c>
      <c r="V36" s="608">
        <v>0</v>
      </c>
      <c r="W36" s="627">
        <f t="shared" si="16"/>
        <v>0</v>
      </c>
      <c r="X36" s="132">
        <f t="shared" si="17"/>
        <v>0</v>
      </c>
      <c r="Y36" s="120"/>
      <c r="AB36" s="49"/>
      <c r="AC36" s="49"/>
      <c r="AD36" s="49"/>
    </row>
    <row r="37" spans="1:30" s="52" customFormat="1" ht="15" customHeight="1">
      <c r="A37" s="76"/>
      <c r="B37" s="76"/>
      <c r="C37" s="46">
        <f>N37+P37+R37+T37+V37</f>
        <v>0</v>
      </c>
      <c r="D37" s="68"/>
      <c r="E37" s="699" t="s">
        <v>294</v>
      </c>
      <c r="F37" s="699"/>
      <c r="G37" s="699"/>
      <c r="H37" s="699"/>
      <c r="I37" s="699"/>
      <c r="J37" s="699"/>
      <c r="K37" s="115">
        <v>0</v>
      </c>
      <c r="L37" s="116">
        <f t="shared" si="9"/>
        <v>0</v>
      </c>
      <c r="M37" s="69">
        <f t="shared" si="10"/>
        <v>0</v>
      </c>
      <c r="N37" s="608">
        <v>0</v>
      </c>
      <c r="O37" s="627">
        <f t="shared" si="12"/>
        <v>0</v>
      </c>
      <c r="P37" s="608">
        <v>0</v>
      </c>
      <c r="Q37" s="627">
        <f t="shared" si="13"/>
        <v>0</v>
      </c>
      <c r="R37" s="608">
        <v>0</v>
      </c>
      <c r="S37" s="627">
        <f t="shared" si="14"/>
        <v>0</v>
      </c>
      <c r="T37" s="608">
        <v>0</v>
      </c>
      <c r="U37" s="627">
        <f t="shared" si="15"/>
        <v>0</v>
      </c>
      <c r="V37" s="608">
        <v>0</v>
      </c>
      <c r="W37" s="627">
        <f t="shared" si="16"/>
        <v>0</v>
      </c>
      <c r="X37" s="132">
        <f t="shared" si="17"/>
        <v>0</v>
      </c>
      <c r="Y37" s="96"/>
      <c r="AB37" s="9"/>
      <c r="AC37" s="9"/>
      <c r="AD37" s="49"/>
    </row>
    <row r="38" spans="1:30" s="52" customFormat="1" ht="15" customHeight="1">
      <c r="A38" s="76"/>
      <c r="B38" s="76"/>
      <c r="C38" s="46">
        <f t="shared" si="11"/>
        <v>0</v>
      </c>
      <c r="D38" s="68"/>
      <c r="E38" s="699" t="s">
        <v>294</v>
      </c>
      <c r="F38" s="699"/>
      <c r="G38" s="699"/>
      <c r="H38" s="699"/>
      <c r="I38" s="699"/>
      <c r="J38" s="699"/>
      <c r="K38" s="115">
        <v>0</v>
      </c>
      <c r="L38" s="116">
        <f t="shared" si="9"/>
        <v>0</v>
      </c>
      <c r="M38" s="69">
        <f t="shared" si="10"/>
        <v>0</v>
      </c>
      <c r="N38" s="608">
        <v>0</v>
      </c>
      <c r="O38" s="627">
        <f t="shared" si="12"/>
        <v>0</v>
      </c>
      <c r="P38" s="608">
        <v>0</v>
      </c>
      <c r="Q38" s="627">
        <f t="shared" si="13"/>
        <v>0</v>
      </c>
      <c r="R38" s="608">
        <v>0</v>
      </c>
      <c r="S38" s="627">
        <f t="shared" si="14"/>
        <v>0</v>
      </c>
      <c r="T38" s="608">
        <v>0</v>
      </c>
      <c r="U38" s="627">
        <f t="shared" si="15"/>
        <v>0</v>
      </c>
      <c r="V38" s="608">
        <v>0</v>
      </c>
      <c r="W38" s="627">
        <f t="shared" si="16"/>
        <v>0</v>
      </c>
      <c r="X38" s="132">
        <f t="shared" si="17"/>
        <v>0</v>
      </c>
      <c r="Y38" s="96"/>
      <c r="AB38" s="9"/>
      <c r="AC38" s="9"/>
      <c r="AD38" s="49"/>
    </row>
    <row r="39" spans="1:30" s="52" customFormat="1" ht="15" customHeight="1">
      <c r="A39" s="76"/>
      <c r="B39" s="76"/>
      <c r="C39" s="46">
        <f t="shared" si="11"/>
        <v>0</v>
      </c>
      <c r="D39" s="68"/>
      <c r="E39" s="699" t="s">
        <v>294</v>
      </c>
      <c r="F39" s="699"/>
      <c r="G39" s="699"/>
      <c r="H39" s="699"/>
      <c r="I39" s="699"/>
      <c r="J39" s="699"/>
      <c r="K39" s="115">
        <v>0</v>
      </c>
      <c r="L39" s="116">
        <f t="shared" si="9"/>
        <v>0</v>
      </c>
      <c r="M39" s="69">
        <f t="shared" si="10"/>
        <v>0</v>
      </c>
      <c r="N39" s="608">
        <v>0</v>
      </c>
      <c r="O39" s="627">
        <f t="shared" si="12"/>
        <v>0</v>
      </c>
      <c r="P39" s="608">
        <v>0</v>
      </c>
      <c r="Q39" s="627">
        <f t="shared" si="13"/>
        <v>0</v>
      </c>
      <c r="R39" s="608">
        <v>0</v>
      </c>
      <c r="S39" s="627">
        <f t="shared" si="14"/>
        <v>0</v>
      </c>
      <c r="T39" s="608">
        <v>0</v>
      </c>
      <c r="U39" s="627">
        <f t="shared" si="15"/>
        <v>0</v>
      </c>
      <c r="V39" s="608">
        <v>0</v>
      </c>
      <c r="W39" s="627">
        <f t="shared" si="16"/>
        <v>0</v>
      </c>
      <c r="X39" s="132">
        <f t="shared" si="17"/>
        <v>0</v>
      </c>
      <c r="Y39" s="96"/>
      <c r="AB39" s="9"/>
      <c r="AC39" s="9"/>
      <c r="AD39" s="49"/>
    </row>
    <row r="40" spans="1:30" ht="15" customHeight="1">
      <c r="C40" s="46">
        <f t="shared" si="11"/>
        <v>0</v>
      </c>
      <c r="D40" s="68"/>
      <c r="E40" s="699" t="s">
        <v>294</v>
      </c>
      <c r="F40" s="699"/>
      <c r="G40" s="699"/>
      <c r="H40" s="699"/>
      <c r="I40" s="699"/>
      <c r="J40" s="699"/>
      <c r="K40" s="115">
        <v>0</v>
      </c>
      <c r="L40" s="116">
        <f t="shared" si="9"/>
        <v>0</v>
      </c>
      <c r="M40" s="69">
        <f t="shared" si="10"/>
        <v>0</v>
      </c>
      <c r="N40" s="608">
        <v>0</v>
      </c>
      <c r="O40" s="627">
        <f t="shared" si="12"/>
        <v>0</v>
      </c>
      <c r="P40" s="608">
        <v>0</v>
      </c>
      <c r="Q40" s="627">
        <f t="shared" si="13"/>
        <v>0</v>
      </c>
      <c r="R40" s="608">
        <v>0</v>
      </c>
      <c r="S40" s="627">
        <f t="shared" si="14"/>
        <v>0</v>
      </c>
      <c r="T40" s="608">
        <v>0</v>
      </c>
      <c r="U40" s="627">
        <f t="shared" si="15"/>
        <v>0</v>
      </c>
      <c r="V40" s="608">
        <v>0</v>
      </c>
      <c r="W40" s="627">
        <f t="shared" si="16"/>
        <v>0</v>
      </c>
      <c r="X40" s="132">
        <f t="shared" si="17"/>
        <v>0</v>
      </c>
      <c r="Y40" s="120"/>
      <c r="AB40" s="9"/>
      <c r="AC40" s="9"/>
      <c r="AD40" s="49"/>
    </row>
    <row r="41" spans="1:30" ht="15" customHeight="1">
      <c r="C41" s="46">
        <f t="shared" si="11"/>
        <v>0</v>
      </c>
      <c r="D41" s="68"/>
      <c r="E41" s="699" t="s">
        <v>294</v>
      </c>
      <c r="F41" s="699"/>
      <c r="G41" s="699"/>
      <c r="H41" s="699"/>
      <c r="I41" s="699"/>
      <c r="J41" s="699"/>
      <c r="K41" s="115">
        <v>0</v>
      </c>
      <c r="L41" s="116">
        <f t="shared" si="9"/>
        <v>0</v>
      </c>
      <c r="M41" s="69">
        <f t="shared" si="10"/>
        <v>0</v>
      </c>
      <c r="N41" s="608">
        <v>0</v>
      </c>
      <c r="O41" s="627">
        <f t="shared" si="12"/>
        <v>0</v>
      </c>
      <c r="P41" s="608">
        <v>0</v>
      </c>
      <c r="Q41" s="627">
        <f t="shared" si="13"/>
        <v>0</v>
      </c>
      <c r="R41" s="608">
        <v>0</v>
      </c>
      <c r="S41" s="627">
        <f t="shared" si="14"/>
        <v>0</v>
      </c>
      <c r="T41" s="608">
        <v>0</v>
      </c>
      <c r="U41" s="627">
        <f t="shared" si="15"/>
        <v>0</v>
      </c>
      <c r="V41" s="608">
        <v>0</v>
      </c>
      <c r="W41" s="627">
        <f t="shared" si="16"/>
        <v>0</v>
      </c>
      <c r="X41" s="132">
        <f t="shared" si="17"/>
        <v>0</v>
      </c>
      <c r="Y41" s="120"/>
      <c r="AB41" s="49"/>
      <c r="AC41" s="49"/>
      <c r="AD41" s="49"/>
    </row>
    <row r="42" spans="1:30" ht="15" customHeight="1">
      <c r="C42" s="46">
        <f t="shared" si="11"/>
        <v>0</v>
      </c>
      <c r="D42" s="68"/>
      <c r="E42" s="699" t="s">
        <v>294</v>
      </c>
      <c r="F42" s="699"/>
      <c r="G42" s="699"/>
      <c r="H42" s="699"/>
      <c r="I42" s="699"/>
      <c r="J42" s="699"/>
      <c r="K42" s="115">
        <v>0</v>
      </c>
      <c r="L42" s="116">
        <f t="shared" si="9"/>
        <v>0</v>
      </c>
      <c r="M42" s="69">
        <f t="shared" si="10"/>
        <v>0</v>
      </c>
      <c r="N42" s="608">
        <v>0</v>
      </c>
      <c r="O42" s="627">
        <f t="shared" si="12"/>
        <v>0</v>
      </c>
      <c r="P42" s="608">
        <v>0</v>
      </c>
      <c r="Q42" s="627">
        <f t="shared" si="13"/>
        <v>0</v>
      </c>
      <c r="R42" s="608">
        <v>0</v>
      </c>
      <c r="S42" s="627">
        <f t="shared" si="14"/>
        <v>0</v>
      </c>
      <c r="T42" s="608">
        <v>0</v>
      </c>
      <c r="U42" s="627">
        <f t="shared" si="15"/>
        <v>0</v>
      </c>
      <c r="V42" s="608">
        <v>0</v>
      </c>
      <c r="W42" s="627">
        <f t="shared" si="16"/>
        <v>0</v>
      </c>
      <c r="X42" s="132">
        <f t="shared" si="17"/>
        <v>0</v>
      </c>
      <c r="Y42" s="120"/>
      <c r="AB42" s="49"/>
      <c r="AC42" s="49"/>
      <c r="AD42" s="49"/>
    </row>
    <row r="43" spans="1:30" s="52" customFormat="1" ht="15" customHeight="1">
      <c r="A43" s="76"/>
      <c r="B43" s="76"/>
      <c r="C43" s="46">
        <f t="shared" si="11"/>
        <v>0</v>
      </c>
      <c r="D43" s="68"/>
      <c r="E43" s="699" t="s">
        <v>294</v>
      </c>
      <c r="F43" s="699"/>
      <c r="G43" s="699"/>
      <c r="H43" s="699"/>
      <c r="I43" s="699"/>
      <c r="J43" s="699"/>
      <c r="K43" s="115">
        <v>0</v>
      </c>
      <c r="L43" s="116">
        <f t="shared" si="9"/>
        <v>0</v>
      </c>
      <c r="M43" s="69">
        <f t="shared" si="10"/>
        <v>0</v>
      </c>
      <c r="N43" s="608">
        <v>0</v>
      </c>
      <c r="O43" s="627">
        <f t="shared" si="12"/>
        <v>0</v>
      </c>
      <c r="P43" s="608">
        <v>0</v>
      </c>
      <c r="Q43" s="627">
        <f t="shared" si="13"/>
        <v>0</v>
      </c>
      <c r="R43" s="608">
        <v>0</v>
      </c>
      <c r="S43" s="627">
        <f t="shared" si="14"/>
        <v>0</v>
      </c>
      <c r="T43" s="608">
        <v>0</v>
      </c>
      <c r="U43" s="627">
        <f t="shared" si="15"/>
        <v>0</v>
      </c>
      <c r="V43" s="608">
        <v>0</v>
      </c>
      <c r="W43" s="627">
        <f t="shared" si="16"/>
        <v>0</v>
      </c>
      <c r="X43" s="132">
        <f t="shared" si="17"/>
        <v>0</v>
      </c>
      <c r="Y43" s="96"/>
      <c r="AB43" s="9"/>
      <c r="AC43" s="9"/>
      <c r="AD43" s="49"/>
    </row>
    <row r="44" spans="1:30" s="52" customFormat="1" ht="15" customHeight="1">
      <c r="A44" s="76"/>
      <c r="B44" s="76"/>
      <c r="C44" s="46">
        <f t="shared" si="11"/>
        <v>0</v>
      </c>
      <c r="D44" s="68"/>
      <c r="E44" s="699" t="s">
        <v>294</v>
      </c>
      <c r="F44" s="699"/>
      <c r="G44" s="699"/>
      <c r="H44" s="699"/>
      <c r="I44" s="699"/>
      <c r="J44" s="699"/>
      <c r="K44" s="115">
        <v>0</v>
      </c>
      <c r="L44" s="116">
        <f t="shared" si="9"/>
        <v>0</v>
      </c>
      <c r="M44" s="69">
        <f t="shared" si="10"/>
        <v>0</v>
      </c>
      <c r="N44" s="608">
        <v>0</v>
      </c>
      <c r="O44" s="627">
        <f t="shared" si="12"/>
        <v>0</v>
      </c>
      <c r="P44" s="608">
        <v>0</v>
      </c>
      <c r="Q44" s="627">
        <f t="shared" si="13"/>
        <v>0</v>
      </c>
      <c r="R44" s="608">
        <v>0</v>
      </c>
      <c r="S44" s="627">
        <f t="shared" si="14"/>
        <v>0</v>
      </c>
      <c r="T44" s="608">
        <v>0</v>
      </c>
      <c r="U44" s="627">
        <f t="shared" si="15"/>
        <v>0</v>
      </c>
      <c r="V44" s="608">
        <v>0</v>
      </c>
      <c r="W44" s="627">
        <f t="shared" si="16"/>
        <v>0</v>
      </c>
      <c r="X44" s="132">
        <f t="shared" si="17"/>
        <v>0</v>
      </c>
      <c r="Y44" s="96"/>
      <c r="AB44" s="9"/>
      <c r="AC44" s="9"/>
      <c r="AD44" s="49"/>
    </row>
    <row r="45" spans="1:30" ht="15" customHeight="1">
      <c r="C45" s="46">
        <f t="shared" si="11"/>
        <v>0</v>
      </c>
      <c r="D45" s="49" t="s">
        <v>400</v>
      </c>
      <c r="E45" s="699" t="s">
        <v>389</v>
      </c>
      <c r="F45" s="699"/>
      <c r="G45" s="699"/>
      <c r="H45" s="699"/>
      <c r="I45" s="699"/>
      <c r="J45" s="699"/>
      <c r="K45" s="115">
        <v>0</v>
      </c>
      <c r="L45" s="116">
        <f t="shared" si="9"/>
        <v>5.8999999999999997E-2</v>
      </c>
      <c r="M45" s="69">
        <f t="shared" si="10"/>
        <v>1</v>
      </c>
      <c r="N45" s="608">
        <v>0</v>
      </c>
      <c r="O45" s="627">
        <f t="shared" si="12"/>
        <v>0</v>
      </c>
      <c r="P45" s="608">
        <v>0</v>
      </c>
      <c r="Q45" s="627">
        <f t="shared" si="13"/>
        <v>0</v>
      </c>
      <c r="R45" s="608">
        <v>0</v>
      </c>
      <c r="S45" s="627">
        <f t="shared" si="14"/>
        <v>0</v>
      </c>
      <c r="T45" s="608">
        <v>0</v>
      </c>
      <c r="U45" s="627">
        <f t="shared" si="15"/>
        <v>0</v>
      </c>
      <c r="V45" s="608">
        <v>0</v>
      </c>
      <c r="W45" s="627">
        <f t="shared" si="16"/>
        <v>0</v>
      </c>
      <c r="X45" s="132">
        <f t="shared" si="17"/>
        <v>0</v>
      </c>
      <c r="Y45" s="120"/>
      <c r="AB45" s="49"/>
      <c r="AC45" s="49"/>
      <c r="AD45" s="49"/>
    </row>
    <row r="46" spans="1:30" ht="15" customHeight="1">
      <c r="C46" s="46">
        <f t="shared" si="11"/>
        <v>0</v>
      </c>
      <c r="D46" s="49" t="s">
        <v>401</v>
      </c>
      <c r="E46" s="699" t="s">
        <v>317</v>
      </c>
      <c r="F46" s="699"/>
      <c r="G46" s="699"/>
      <c r="H46" s="699"/>
      <c r="I46" s="699"/>
      <c r="J46" s="699"/>
      <c r="K46" s="115">
        <v>0</v>
      </c>
      <c r="L46" s="116">
        <f t="shared" si="9"/>
        <v>0.125</v>
      </c>
      <c r="M46" s="69">
        <f t="shared" si="10"/>
        <v>1</v>
      </c>
      <c r="N46" s="608">
        <v>0</v>
      </c>
      <c r="O46" s="627">
        <f t="shared" si="12"/>
        <v>0</v>
      </c>
      <c r="P46" s="608">
        <v>0</v>
      </c>
      <c r="Q46" s="627">
        <f t="shared" si="13"/>
        <v>0</v>
      </c>
      <c r="R46" s="608">
        <v>0</v>
      </c>
      <c r="S46" s="627">
        <f t="shared" si="14"/>
        <v>0</v>
      </c>
      <c r="T46" s="608">
        <v>0</v>
      </c>
      <c r="U46" s="627">
        <f t="shared" si="15"/>
        <v>0</v>
      </c>
      <c r="V46" s="608">
        <v>0</v>
      </c>
      <c r="W46" s="627">
        <f t="shared" si="16"/>
        <v>0</v>
      </c>
      <c r="X46" s="132">
        <f t="shared" si="17"/>
        <v>0</v>
      </c>
      <c r="Y46" s="120"/>
      <c r="AB46" s="49"/>
      <c r="AC46" s="49"/>
      <c r="AD46" s="49"/>
    </row>
    <row r="47" spans="1:30" ht="15" customHeight="1">
      <c r="A47" s="76">
        <v>1000</v>
      </c>
      <c r="C47" s="128" t="s">
        <v>27</v>
      </c>
      <c r="D47" s="68"/>
      <c r="E47" s="716"/>
      <c r="F47" s="716"/>
      <c r="G47" s="716"/>
      <c r="H47" s="716"/>
      <c r="I47" s="716"/>
      <c r="J47" s="715"/>
      <c r="K47" s="68"/>
      <c r="L47" s="68"/>
      <c r="M47" s="69"/>
      <c r="N47" s="129"/>
      <c r="O47" s="130"/>
      <c r="P47" s="129"/>
      <c r="Q47" s="130"/>
      <c r="R47" s="129"/>
      <c r="S47" s="130"/>
      <c r="T47" s="129"/>
      <c r="U47" s="130"/>
      <c r="V47" s="129"/>
      <c r="W47" s="130"/>
      <c r="X47" s="132"/>
      <c r="Y47" s="120"/>
      <c r="AB47" s="49"/>
      <c r="AC47" s="49"/>
      <c r="AD47" s="49"/>
    </row>
    <row r="48" spans="1:30" ht="30" customHeight="1">
      <c r="C48" s="71" t="s">
        <v>135</v>
      </c>
      <c r="D48" s="68"/>
      <c r="E48" s="704"/>
      <c r="F48" s="704"/>
      <c r="G48" s="704"/>
      <c r="H48" s="704"/>
      <c r="I48" s="704"/>
      <c r="J48" s="705"/>
      <c r="K48" s="484" t="s">
        <v>339</v>
      </c>
      <c r="L48" s="68"/>
      <c r="M48" s="69"/>
      <c r="N48" s="129"/>
      <c r="O48" s="130"/>
      <c r="P48" s="129"/>
      <c r="Q48" s="130"/>
      <c r="R48" s="129"/>
      <c r="S48" s="130"/>
      <c r="T48" s="129"/>
      <c r="U48" s="130"/>
      <c r="V48" s="129"/>
      <c r="W48" s="130"/>
      <c r="X48" s="132"/>
      <c r="Y48" s="120"/>
      <c r="AB48" s="49"/>
      <c r="AC48" s="49"/>
      <c r="AD48" s="49"/>
    </row>
    <row r="49" spans="1:30" ht="15" customHeight="1">
      <c r="C49" s="71">
        <v>0</v>
      </c>
      <c r="D49" s="49" t="s">
        <v>376</v>
      </c>
      <c r="E49" s="707" t="s">
        <v>294</v>
      </c>
      <c r="F49" s="676"/>
      <c r="G49" s="676"/>
      <c r="H49" s="676"/>
      <c r="I49" s="676"/>
      <c r="J49" s="676"/>
      <c r="K49" s="133">
        <v>0</v>
      </c>
      <c r="L49" s="134">
        <f t="shared" ref="L49:L57" si="18">VLOOKUP(E49,Leave_Benefits,2,0)</f>
        <v>0</v>
      </c>
      <c r="M49" s="69">
        <f t="shared" ref="M49:M57" si="19">VLOOKUP(E49,Leave_Benefits,4,0)</f>
        <v>0</v>
      </c>
      <c r="N49" s="608">
        <v>0</v>
      </c>
      <c r="O49" s="627">
        <f t="shared" ref="O49:O57" si="20">K49*(N49)*(C49)*M49</f>
        <v>0</v>
      </c>
      <c r="P49" s="608">
        <v>0</v>
      </c>
      <c r="Q49" s="627">
        <f t="shared" ref="Q49:Q57" si="21">(K49)*(P49)*(C49)*(M49^2)</f>
        <v>0</v>
      </c>
      <c r="R49" s="608">
        <v>0</v>
      </c>
      <c r="S49" s="627">
        <f t="shared" ref="S49:S57" si="22">(K49)*(R49)*(C49)*(M49^3)</f>
        <v>0</v>
      </c>
      <c r="T49" s="608">
        <v>0</v>
      </c>
      <c r="U49" s="627">
        <f t="shared" ref="U49:U57" si="23">(K49)*(T49)*(C49)*(M49^4)</f>
        <v>0</v>
      </c>
      <c r="V49" s="608">
        <v>0</v>
      </c>
      <c r="W49" s="627">
        <f t="shared" ref="W49:W57" si="24">(K49)*(V49)*(C49)*(M49^5)</f>
        <v>0</v>
      </c>
      <c r="X49" s="132">
        <f>O49+Q49+S49+U49+W49</f>
        <v>0</v>
      </c>
      <c r="Y49" s="120"/>
      <c r="AB49" s="49"/>
      <c r="AC49" s="49"/>
      <c r="AD49" s="49"/>
    </row>
    <row r="50" spans="1:30" ht="15" customHeight="1">
      <c r="C50" s="71">
        <v>0</v>
      </c>
      <c r="D50" s="49" t="s">
        <v>376</v>
      </c>
      <c r="E50" s="707" t="s">
        <v>294</v>
      </c>
      <c r="F50" s="676"/>
      <c r="G50" s="676"/>
      <c r="H50" s="676"/>
      <c r="I50" s="676"/>
      <c r="J50" s="676"/>
      <c r="K50" s="133">
        <v>0</v>
      </c>
      <c r="L50" s="134">
        <f t="shared" si="18"/>
        <v>0</v>
      </c>
      <c r="M50" s="69">
        <f t="shared" si="19"/>
        <v>0</v>
      </c>
      <c r="N50" s="608">
        <v>0</v>
      </c>
      <c r="O50" s="627">
        <f t="shared" si="20"/>
        <v>0</v>
      </c>
      <c r="P50" s="608">
        <v>0</v>
      </c>
      <c r="Q50" s="627">
        <f t="shared" si="21"/>
        <v>0</v>
      </c>
      <c r="R50" s="608">
        <v>0</v>
      </c>
      <c r="S50" s="627">
        <f t="shared" si="22"/>
        <v>0</v>
      </c>
      <c r="T50" s="608">
        <v>0</v>
      </c>
      <c r="U50" s="627">
        <f t="shared" si="23"/>
        <v>0</v>
      </c>
      <c r="V50" s="608">
        <v>0</v>
      </c>
      <c r="W50" s="627">
        <f t="shared" si="24"/>
        <v>0</v>
      </c>
      <c r="X50" s="132">
        <f t="shared" ref="X50:X57" si="25">O50+Q50+S50+U50+W50</f>
        <v>0</v>
      </c>
      <c r="Y50" s="120"/>
      <c r="AB50" s="49"/>
      <c r="AC50" s="49"/>
      <c r="AD50" s="49"/>
    </row>
    <row r="51" spans="1:30" ht="15" customHeight="1">
      <c r="C51" s="71">
        <v>0</v>
      </c>
      <c r="D51" s="49" t="s">
        <v>376</v>
      </c>
      <c r="E51" s="707" t="s">
        <v>294</v>
      </c>
      <c r="F51" s="676"/>
      <c r="G51" s="676"/>
      <c r="H51" s="676"/>
      <c r="I51" s="676"/>
      <c r="J51" s="676"/>
      <c r="K51" s="133">
        <v>0</v>
      </c>
      <c r="L51" s="134">
        <f t="shared" si="18"/>
        <v>0</v>
      </c>
      <c r="M51" s="69">
        <f t="shared" si="19"/>
        <v>0</v>
      </c>
      <c r="N51" s="608">
        <v>0</v>
      </c>
      <c r="O51" s="627">
        <f t="shared" si="20"/>
        <v>0</v>
      </c>
      <c r="P51" s="608">
        <v>0</v>
      </c>
      <c r="Q51" s="627">
        <f t="shared" si="21"/>
        <v>0</v>
      </c>
      <c r="R51" s="608">
        <v>0</v>
      </c>
      <c r="S51" s="627">
        <f t="shared" si="22"/>
        <v>0</v>
      </c>
      <c r="T51" s="608">
        <v>0</v>
      </c>
      <c r="U51" s="627">
        <f t="shared" si="23"/>
        <v>0</v>
      </c>
      <c r="V51" s="608">
        <v>0</v>
      </c>
      <c r="W51" s="627">
        <f t="shared" si="24"/>
        <v>0</v>
      </c>
      <c r="X51" s="132">
        <f t="shared" si="25"/>
        <v>0</v>
      </c>
      <c r="Y51" s="120"/>
      <c r="AB51" s="49"/>
      <c r="AC51" s="49"/>
      <c r="AD51" s="49"/>
    </row>
    <row r="52" spans="1:30" ht="15" customHeight="1">
      <c r="C52" s="71">
        <v>0</v>
      </c>
      <c r="D52" s="49" t="s">
        <v>376</v>
      </c>
      <c r="E52" s="707" t="s">
        <v>294</v>
      </c>
      <c r="F52" s="676"/>
      <c r="G52" s="676"/>
      <c r="H52" s="676"/>
      <c r="I52" s="676"/>
      <c r="J52" s="676"/>
      <c r="K52" s="133">
        <v>0</v>
      </c>
      <c r="L52" s="134">
        <f t="shared" si="18"/>
        <v>0</v>
      </c>
      <c r="M52" s="69">
        <f t="shared" si="19"/>
        <v>0</v>
      </c>
      <c r="N52" s="608">
        <v>0</v>
      </c>
      <c r="O52" s="627">
        <f t="shared" si="20"/>
        <v>0</v>
      </c>
      <c r="P52" s="608">
        <v>0</v>
      </c>
      <c r="Q52" s="627">
        <f t="shared" si="21"/>
        <v>0</v>
      </c>
      <c r="R52" s="608">
        <v>0</v>
      </c>
      <c r="S52" s="627">
        <f t="shared" si="22"/>
        <v>0</v>
      </c>
      <c r="T52" s="608">
        <v>0</v>
      </c>
      <c r="U52" s="627">
        <f t="shared" si="23"/>
        <v>0</v>
      </c>
      <c r="V52" s="608">
        <v>0</v>
      </c>
      <c r="W52" s="627">
        <f t="shared" si="24"/>
        <v>0</v>
      </c>
      <c r="X52" s="132">
        <f t="shared" si="25"/>
        <v>0</v>
      </c>
      <c r="Y52" s="120"/>
      <c r="AB52" s="49"/>
      <c r="AC52" s="49"/>
      <c r="AD52" s="49"/>
    </row>
    <row r="53" spans="1:30" ht="15" customHeight="1">
      <c r="C53" s="71">
        <v>0</v>
      </c>
      <c r="D53" s="49" t="s">
        <v>376</v>
      </c>
      <c r="E53" s="707" t="s">
        <v>294</v>
      </c>
      <c r="F53" s="676"/>
      <c r="G53" s="676"/>
      <c r="H53" s="676"/>
      <c r="I53" s="676"/>
      <c r="J53" s="676"/>
      <c r="K53" s="133">
        <v>0</v>
      </c>
      <c r="L53" s="134">
        <f t="shared" si="18"/>
        <v>0</v>
      </c>
      <c r="M53" s="69">
        <f t="shared" si="19"/>
        <v>0</v>
      </c>
      <c r="N53" s="608">
        <v>0</v>
      </c>
      <c r="O53" s="627">
        <f t="shared" si="20"/>
        <v>0</v>
      </c>
      <c r="P53" s="608">
        <v>0</v>
      </c>
      <c r="Q53" s="627">
        <f t="shared" si="21"/>
        <v>0</v>
      </c>
      <c r="R53" s="608">
        <v>0</v>
      </c>
      <c r="S53" s="627">
        <f t="shared" si="22"/>
        <v>0</v>
      </c>
      <c r="T53" s="608">
        <v>0</v>
      </c>
      <c r="U53" s="627">
        <f t="shared" si="23"/>
        <v>0</v>
      </c>
      <c r="V53" s="608">
        <v>0</v>
      </c>
      <c r="W53" s="627">
        <f t="shared" si="24"/>
        <v>0</v>
      </c>
      <c r="X53" s="132">
        <f t="shared" si="25"/>
        <v>0</v>
      </c>
      <c r="Y53" s="120"/>
      <c r="AA53" s="135"/>
      <c r="AB53" s="49"/>
      <c r="AC53" s="49"/>
      <c r="AD53" s="49"/>
    </row>
    <row r="54" spans="1:30" ht="15" customHeight="1">
      <c r="C54" s="71">
        <v>0</v>
      </c>
      <c r="D54" s="49" t="s">
        <v>376</v>
      </c>
      <c r="E54" s="707" t="s">
        <v>294</v>
      </c>
      <c r="F54" s="676"/>
      <c r="G54" s="676"/>
      <c r="H54" s="676"/>
      <c r="I54" s="676"/>
      <c r="J54" s="676"/>
      <c r="K54" s="133">
        <v>0</v>
      </c>
      <c r="L54" s="134">
        <f t="shared" si="18"/>
        <v>0</v>
      </c>
      <c r="M54" s="69">
        <f t="shared" si="19"/>
        <v>0</v>
      </c>
      <c r="N54" s="608">
        <v>0</v>
      </c>
      <c r="O54" s="627">
        <f t="shared" si="20"/>
        <v>0</v>
      </c>
      <c r="P54" s="608">
        <v>0</v>
      </c>
      <c r="Q54" s="627">
        <f t="shared" si="21"/>
        <v>0</v>
      </c>
      <c r="R54" s="608">
        <v>0</v>
      </c>
      <c r="S54" s="627">
        <f t="shared" si="22"/>
        <v>0</v>
      </c>
      <c r="T54" s="608">
        <v>0</v>
      </c>
      <c r="U54" s="627">
        <f t="shared" si="23"/>
        <v>0</v>
      </c>
      <c r="V54" s="608">
        <v>0</v>
      </c>
      <c r="W54" s="627">
        <f t="shared" si="24"/>
        <v>0</v>
      </c>
      <c r="X54" s="132">
        <f t="shared" si="25"/>
        <v>0</v>
      </c>
      <c r="Y54" s="120"/>
      <c r="AB54" s="49"/>
      <c r="AC54" s="49"/>
      <c r="AD54" s="49"/>
    </row>
    <row r="55" spans="1:30" ht="15" customHeight="1">
      <c r="C55" s="71">
        <v>0</v>
      </c>
      <c r="D55" s="49" t="s">
        <v>376</v>
      </c>
      <c r="E55" s="707" t="s">
        <v>294</v>
      </c>
      <c r="F55" s="676"/>
      <c r="G55" s="676"/>
      <c r="H55" s="676"/>
      <c r="I55" s="676"/>
      <c r="J55" s="676"/>
      <c r="K55" s="133">
        <v>0</v>
      </c>
      <c r="L55" s="134">
        <f t="shared" si="18"/>
        <v>0</v>
      </c>
      <c r="M55" s="69">
        <f t="shared" si="19"/>
        <v>0</v>
      </c>
      <c r="N55" s="608">
        <v>0</v>
      </c>
      <c r="O55" s="627">
        <f t="shared" si="20"/>
        <v>0</v>
      </c>
      <c r="P55" s="608">
        <v>0</v>
      </c>
      <c r="Q55" s="627">
        <f t="shared" si="21"/>
        <v>0</v>
      </c>
      <c r="R55" s="608">
        <v>0</v>
      </c>
      <c r="S55" s="627">
        <f t="shared" si="22"/>
        <v>0</v>
      </c>
      <c r="T55" s="608">
        <v>0</v>
      </c>
      <c r="U55" s="627">
        <f t="shared" si="23"/>
        <v>0</v>
      </c>
      <c r="V55" s="608">
        <v>0</v>
      </c>
      <c r="W55" s="627">
        <f t="shared" si="24"/>
        <v>0</v>
      </c>
      <c r="X55" s="132">
        <f t="shared" si="25"/>
        <v>0</v>
      </c>
      <c r="Y55" s="120"/>
      <c r="AB55" s="49"/>
      <c r="AC55" s="49"/>
      <c r="AD55" s="49"/>
    </row>
    <row r="56" spans="1:30" ht="15" customHeight="1">
      <c r="C56" s="71">
        <v>0</v>
      </c>
      <c r="D56" s="49" t="s">
        <v>376</v>
      </c>
      <c r="E56" s="707" t="s">
        <v>294</v>
      </c>
      <c r="F56" s="676"/>
      <c r="G56" s="676"/>
      <c r="H56" s="676"/>
      <c r="I56" s="676"/>
      <c r="J56" s="676"/>
      <c r="K56" s="133">
        <v>0</v>
      </c>
      <c r="L56" s="134">
        <f t="shared" si="18"/>
        <v>0</v>
      </c>
      <c r="M56" s="69">
        <f t="shared" si="19"/>
        <v>0</v>
      </c>
      <c r="N56" s="608">
        <v>0</v>
      </c>
      <c r="O56" s="627">
        <f t="shared" si="20"/>
        <v>0</v>
      </c>
      <c r="P56" s="608">
        <v>0</v>
      </c>
      <c r="Q56" s="627">
        <f t="shared" si="21"/>
        <v>0</v>
      </c>
      <c r="R56" s="608">
        <v>0</v>
      </c>
      <c r="S56" s="627">
        <f t="shared" si="22"/>
        <v>0</v>
      </c>
      <c r="T56" s="608">
        <v>0</v>
      </c>
      <c r="U56" s="627">
        <f t="shared" si="23"/>
        <v>0</v>
      </c>
      <c r="V56" s="608">
        <v>0</v>
      </c>
      <c r="W56" s="627">
        <f t="shared" si="24"/>
        <v>0</v>
      </c>
      <c r="X56" s="132">
        <f t="shared" si="25"/>
        <v>0</v>
      </c>
      <c r="Y56" s="120"/>
      <c r="AB56" s="49"/>
      <c r="AC56" s="49"/>
      <c r="AD56" s="49"/>
    </row>
    <row r="57" spans="1:30" ht="15" customHeight="1">
      <c r="C57" s="71">
        <v>0</v>
      </c>
      <c r="D57" s="49" t="s">
        <v>376</v>
      </c>
      <c r="E57" s="707" t="s">
        <v>294</v>
      </c>
      <c r="F57" s="707"/>
      <c r="G57" s="707"/>
      <c r="H57" s="707"/>
      <c r="I57" s="707"/>
      <c r="J57" s="707"/>
      <c r="K57" s="133">
        <v>0</v>
      </c>
      <c r="L57" s="134">
        <f t="shared" si="18"/>
        <v>0</v>
      </c>
      <c r="M57" s="69">
        <f t="shared" si="19"/>
        <v>0</v>
      </c>
      <c r="N57" s="608">
        <v>0</v>
      </c>
      <c r="O57" s="627">
        <f t="shared" si="20"/>
        <v>0</v>
      </c>
      <c r="P57" s="608">
        <v>0</v>
      </c>
      <c r="Q57" s="627">
        <f t="shared" si="21"/>
        <v>0</v>
      </c>
      <c r="R57" s="608">
        <v>0</v>
      </c>
      <c r="S57" s="627">
        <f t="shared" si="22"/>
        <v>0</v>
      </c>
      <c r="T57" s="608">
        <v>0</v>
      </c>
      <c r="U57" s="627">
        <f t="shared" si="23"/>
        <v>0</v>
      </c>
      <c r="V57" s="608">
        <v>0</v>
      </c>
      <c r="W57" s="627">
        <f t="shared" si="24"/>
        <v>0</v>
      </c>
      <c r="X57" s="132">
        <f t="shared" si="25"/>
        <v>0</v>
      </c>
      <c r="Y57" s="120"/>
      <c r="AA57" s="135"/>
      <c r="AB57" s="49"/>
      <c r="AC57" s="49"/>
      <c r="AD57" s="49"/>
    </row>
    <row r="58" spans="1:30" ht="15" customHeight="1">
      <c r="C58" s="136"/>
      <c r="D58" s="49"/>
      <c r="E58" s="708"/>
      <c r="F58" s="708"/>
      <c r="G58" s="708"/>
      <c r="H58" s="708"/>
      <c r="I58" s="708"/>
      <c r="J58" s="700" t="s">
        <v>246</v>
      </c>
      <c r="K58" s="730"/>
      <c r="L58" s="730"/>
      <c r="M58" s="731"/>
      <c r="N58" s="646">
        <f>SUM(O30:O57)</f>
        <v>0</v>
      </c>
      <c r="O58" s="743"/>
      <c r="P58" s="646">
        <f>SUM(Q30:Q57)</f>
        <v>0</v>
      </c>
      <c r="Q58" s="743"/>
      <c r="R58" s="646">
        <f>SUM(S30:S57)</f>
        <v>0</v>
      </c>
      <c r="S58" s="743"/>
      <c r="T58" s="646">
        <f>SUM(U30:U57)</f>
        <v>0</v>
      </c>
      <c r="U58" s="743"/>
      <c r="V58" s="646">
        <f>SUM(W30:W57)</f>
        <v>0</v>
      </c>
      <c r="W58" s="743"/>
      <c r="X58" s="621">
        <f>SUM(N58:W58)</f>
        <v>0</v>
      </c>
      <c r="Y58" s="39"/>
      <c r="AB58" s="49"/>
      <c r="AC58" s="49"/>
      <c r="AD58" s="49"/>
    </row>
    <row r="59" spans="1:30" s="52" customFormat="1" ht="15" customHeight="1">
      <c r="A59" s="76"/>
      <c r="B59" s="76"/>
      <c r="C59" s="786" t="s">
        <v>248</v>
      </c>
      <c r="D59" s="787"/>
      <c r="E59" s="787"/>
      <c r="F59" s="787"/>
      <c r="G59" s="787"/>
      <c r="H59" s="787"/>
      <c r="I59" s="787"/>
      <c r="J59" s="787"/>
      <c r="K59" s="787"/>
      <c r="L59" s="787"/>
      <c r="M59" s="788"/>
      <c r="N59" s="666">
        <f>SUM(N27,N58)</f>
        <v>0</v>
      </c>
      <c r="O59" s="753"/>
      <c r="P59" s="666">
        <f>SUM(P27,P58)</f>
        <v>0</v>
      </c>
      <c r="Q59" s="753"/>
      <c r="R59" s="666">
        <f>SUM(R27,R58)</f>
        <v>0</v>
      </c>
      <c r="S59" s="753"/>
      <c r="T59" s="666">
        <f>SUM(T27,T58)</f>
        <v>0</v>
      </c>
      <c r="U59" s="753"/>
      <c r="V59" s="666">
        <f>SUM(V27,V58)</f>
        <v>0</v>
      </c>
      <c r="W59" s="753"/>
      <c r="X59" s="622">
        <f>SUM(N59:W59)</f>
        <v>0</v>
      </c>
      <c r="Y59" s="96"/>
      <c r="AB59" s="9"/>
      <c r="AC59" s="9"/>
      <c r="AD59" s="9"/>
    </row>
    <row r="60" spans="1:30" s="52" customFormat="1" ht="15" customHeight="1">
      <c r="A60" s="76">
        <v>1900</v>
      </c>
      <c r="B60" s="76"/>
      <c r="C60" s="107" t="s">
        <v>249</v>
      </c>
      <c r="D60" s="80"/>
      <c r="E60" s="709"/>
      <c r="F60" s="709"/>
      <c r="G60" s="709"/>
      <c r="H60" s="709"/>
      <c r="I60" s="709"/>
      <c r="J60" s="80"/>
      <c r="K60" s="80"/>
      <c r="L60" s="77"/>
      <c r="M60" s="33"/>
      <c r="N60" s="108"/>
      <c r="O60" s="125"/>
      <c r="P60" s="108"/>
      <c r="Q60" s="125"/>
      <c r="R60" s="108"/>
      <c r="S60" s="125"/>
      <c r="T60" s="108"/>
      <c r="U60" s="125"/>
      <c r="V60" s="108"/>
      <c r="W60" s="125"/>
      <c r="X60" s="127"/>
      <c r="Y60" s="96"/>
      <c r="AB60" s="9"/>
      <c r="AC60" s="9"/>
      <c r="AD60" s="9"/>
    </row>
    <row r="61" spans="1:30" s="52" customFormat="1" ht="15" customHeight="1">
      <c r="A61" s="76"/>
      <c r="B61" s="76"/>
      <c r="C61" s="107" t="s">
        <v>25</v>
      </c>
      <c r="D61" s="13">
        <f t="shared" ref="D61:E75" si="26">D12</f>
        <v>0</v>
      </c>
      <c r="E61" s="706" t="str">
        <f t="shared" si="26"/>
        <v>Select E-Class</v>
      </c>
      <c r="F61" s="706"/>
      <c r="G61" s="706"/>
      <c r="H61" s="706"/>
      <c r="I61" s="706"/>
      <c r="J61" s="706"/>
      <c r="K61" s="138"/>
      <c r="L61" s="139">
        <f t="shared" ref="L61:L75" si="27">VLOOKUP(E61,Leave_Benefits,3,0)</f>
        <v>0</v>
      </c>
      <c r="M61" s="111"/>
      <c r="N61" s="610"/>
      <c r="O61" s="627">
        <f t="shared" ref="O61:O75" si="28">O12*$L61</f>
        <v>0</v>
      </c>
      <c r="P61" s="610"/>
      <c r="Q61" s="627">
        <f t="shared" ref="Q61:Q75" si="29">Q12*$L61</f>
        <v>0</v>
      </c>
      <c r="R61" s="610"/>
      <c r="S61" s="627">
        <f t="shared" ref="S61:S75" si="30">S12*$L61</f>
        <v>0</v>
      </c>
      <c r="T61" s="610"/>
      <c r="U61" s="627">
        <f t="shared" ref="U61:U75" si="31">U12*$L61</f>
        <v>0</v>
      </c>
      <c r="V61" s="610"/>
      <c r="W61" s="627">
        <f t="shared" ref="W61:W75" si="32">W12*$L61</f>
        <v>0</v>
      </c>
      <c r="X61" s="132">
        <f>SUM(O61+Q61+S61+U61+W61)</f>
        <v>0</v>
      </c>
      <c r="Y61" s="96"/>
      <c r="AB61" s="9"/>
      <c r="AC61" s="9"/>
      <c r="AD61" s="9"/>
    </row>
    <row r="62" spans="1:30" s="52" customFormat="1" ht="15" customHeight="1">
      <c r="A62" s="76"/>
      <c r="B62" s="76"/>
      <c r="C62" s="107"/>
      <c r="D62" s="13">
        <f t="shared" si="26"/>
        <v>0</v>
      </c>
      <c r="E62" s="706" t="str">
        <f t="shared" si="26"/>
        <v>Select E-Class</v>
      </c>
      <c r="F62" s="706"/>
      <c r="G62" s="706"/>
      <c r="H62" s="706"/>
      <c r="I62" s="706"/>
      <c r="J62" s="706"/>
      <c r="K62" s="138"/>
      <c r="L62" s="139">
        <f t="shared" si="27"/>
        <v>0</v>
      </c>
      <c r="M62" s="111"/>
      <c r="N62" s="610"/>
      <c r="O62" s="627">
        <f t="shared" si="28"/>
        <v>0</v>
      </c>
      <c r="P62" s="610"/>
      <c r="Q62" s="627">
        <f t="shared" si="29"/>
        <v>0</v>
      </c>
      <c r="R62" s="610"/>
      <c r="S62" s="627">
        <f t="shared" si="30"/>
        <v>0</v>
      </c>
      <c r="T62" s="610"/>
      <c r="U62" s="627">
        <f t="shared" si="31"/>
        <v>0</v>
      </c>
      <c r="V62" s="610"/>
      <c r="W62" s="627">
        <f t="shared" si="32"/>
        <v>0</v>
      </c>
      <c r="X62" s="132">
        <f t="shared" ref="X62:X75" si="33">SUM(O62+Q62+S62+U62+W62)</f>
        <v>0</v>
      </c>
      <c r="Y62" s="96"/>
      <c r="AB62" s="9"/>
      <c r="AC62" s="9"/>
      <c r="AD62" s="9"/>
    </row>
    <row r="63" spans="1:30" s="52" customFormat="1" ht="15" customHeight="1">
      <c r="A63" s="76"/>
      <c r="B63" s="76"/>
      <c r="C63" s="107"/>
      <c r="D63" s="13">
        <f t="shared" si="26"/>
        <v>0</v>
      </c>
      <c r="E63" s="706" t="str">
        <f t="shared" si="26"/>
        <v>Select E-Class</v>
      </c>
      <c r="F63" s="706"/>
      <c r="G63" s="706"/>
      <c r="H63" s="706"/>
      <c r="I63" s="706"/>
      <c r="J63" s="706"/>
      <c r="K63" s="138"/>
      <c r="L63" s="139">
        <f t="shared" si="27"/>
        <v>0</v>
      </c>
      <c r="M63" s="111"/>
      <c r="N63" s="610"/>
      <c r="O63" s="627">
        <f t="shared" si="28"/>
        <v>0</v>
      </c>
      <c r="P63" s="610"/>
      <c r="Q63" s="627">
        <f t="shared" si="29"/>
        <v>0</v>
      </c>
      <c r="R63" s="610"/>
      <c r="S63" s="627">
        <f t="shared" si="30"/>
        <v>0</v>
      </c>
      <c r="T63" s="610"/>
      <c r="U63" s="627">
        <f t="shared" si="31"/>
        <v>0</v>
      </c>
      <c r="V63" s="610"/>
      <c r="W63" s="627">
        <f t="shared" si="32"/>
        <v>0</v>
      </c>
      <c r="X63" s="132">
        <f t="shared" si="33"/>
        <v>0</v>
      </c>
      <c r="Y63" s="96"/>
      <c r="AB63" s="9"/>
      <c r="AC63" s="9"/>
      <c r="AD63" s="9"/>
    </row>
    <row r="64" spans="1:30" s="52" customFormat="1" ht="15" customHeight="1">
      <c r="A64" s="76"/>
      <c r="B64" s="76"/>
      <c r="C64" s="107"/>
      <c r="D64" s="13">
        <f t="shared" si="26"/>
        <v>0</v>
      </c>
      <c r="E64" s="706" t="str">
        <f t="shared" si="26"/>
        <v>Select E-Class</v>
      </c>
      <c r="F64" s="706"/>
      <c r="G64" s="706"/>
      <c r="H64" s="706"/>
      <c r="I64" s="706"/>
      <c r="J64" s="706"/>
      <c r="K64" s="138"/>
      <c r="L64" s="139">
        <f t="shared" si="27"/>
        <v>0</v>
      </c>
      <c r="M64" s="111"/>
      <c r="N64" s="610"/>
      <c r="O64" s="627">
        <f t="shared" si="28"/>
        <v>0</v>
      </c>
      <c r="P64" s="610"/>
      <c r="Q64" s="627">
        <f t="shared" si="29"/>
        <v>0</v>
      </c>
      <c r="R64" s="610"/>
      <c r="S64" s="627">
        <f t="shared" si="30"/>
        <v>0</v>
      </c>
      <c r="T64" s="610"/>
      <c r="U64" s="627">
        <f t="shared" si="31"/>
        <v>0</v>
      </c>
      <c r="V64" s="610"/>
      <c r="W64" s="627">
        <f t="shared" si="32"/>
        <v>0</v>
      </c>
      <c r="X64" s="132">
        <f t="shared" si="33"/>
        <v>0</v>
      </c>
      <c r="Y64" s="96"/>
    </row>
    <row r="65" spans="1:25" s="52" customFormat="1" ht="15" customHeight="1">
      <c r="A65" s="76"/>
      <c r="B65" s="76"/>
      <c r="C65" s="107"/>
      <c r="D65" s="13">
        <f t="shared" si="26"/>
        <v>0</v>
      </c>
      <c r="E65" s="706" t="str">
        <f t="shared" si="26"/>
        <v>Select E-Class</v>
      </c>
      <c r="F65" s="706"/>
      <c r="G65" s="706"/>
      <c r="H65" s="706"/>
      <c r="I65" s="706"/>
      <c r="J65" s="706"/>
      <c r="K65" s="138"/>
      <c r="L65" s="139">
        <f t="shared" si="27"/>
        <v>0</v>
      </c>
      <c r="M65" s="111"/>
      <c r="N65" s="610"/>
      <c r="O65" s="627">
        <f t="shared" si="28"/>
        <v>0</v>
      </c>
      <c r="P65" s="610"/>
      <c r="Q65" s="627">
        <f t="shared" si="29"/>
        <v>0</v>
      </c>
      <c r="R65" s="610"/>
      <c r="S65" s="627">
        <f t="shared" si="30"/>
        <v>0</v>
      </c>
      <c r="T65" s="610"/>
      <c r="U65" s="627">
        <f t="shared" si="31"/>
        <v>0</v>
      </c>
      <c r="V65" s="610"/>
      <c r="W65" s="627">
        <f t="shared" si="32"/>
        <v>0</v>
      </c>
      <c r="X65" s="132">
        <f t="shared" si="33"/>
        <v>0</v>
      </c>
      <c r="Y65" s="96"/>
    </row>
    <row r="66" spans="1:25" s="52" customFormat="1" ht="15" customHeight="1">
      <c r="A66" s="76"/>
      <c r="B66" s="76"/>
      <c r="C66" s="107"/>
      <c r="D66" s="13">
        <f t="shared" si="26"/>
        <v>0</v>
      </c>
      <c r="E66" s="706" t="str">
        <f t="shared" si="26"/>
        <v>Select E-Class</v>
      </c>
      <c r="F66" s="706"/>
      <c r="G66" s="706"/>
      <c r="H66" s="706"/>
      <c r="I66" s="706"/>
      <c r="J66" s="706"/>
      <c r="K66" s="138"/>
      <c r="L66" s="139">
        <f t="shared" si="27"/>
        <v>0</v>
      </c>
      <c r="M66" s="111"/>
      <c r="N66" s="610"/>
      <c r="O66" s="627">
        <f t="shared" si="28"/>
        <v>0</v>
      </c>
      <c r="P66" s="610"/>
      <c r="Q66" s="627">
        <f t="shared" si="29"/>
        <v>0</v>
      </c>
      <c r="R66" s="610"/>
      <c r="S66" s="627">
        <f t="shared" si="30"/>
        <v>0</v>
      </c>
      <c r="T66" s="610"/>
      <c r="U66" s="627">
        <f t="shared" si="31"/>
        <v>0</v>
      </c>
      <c r="V66" s="610"/>
      <c r="W66" s="627">
        <f t="shared" si="32"/>
        <v>0</v>
      </c>
      <c r="X66" s="132">
        <f t="shared" si="33"/>
        <v>0</v>
      </c>
      <c r="Y66" s="96"/>
    </row>
    <row r="67" spans="1:25" s="52" customFormat="1" ht="15" customHeight="1">
      <c r="A67" s="76"/>
      <c r="B67" s="76"/>
      <c r="C67" s="107"/>
      <c r="D67" s="13">
        <f t="shared" si="26"/>
        <v>0</v>
      </c>
      <c r="E67" s="706" t="str">
        <f t="shared" si="26"/>
        <v>Select E-Class</v>
      </c>
      <c r="F67" s="706"/>
      <c r="G67" s="706"/>
      <c r="H67" s="706"/>
      <c r="I67" s="706"/>
      <c r="J67" s="706"/>
      <c r="K67" s="138"/>
      <c r="L67" s="139">
        <f t="shared" si="27"/>
        <v>0</v>
      </c>
      <c r="M67" s="111"/>
      <c r="N67" s="610"/>
      <c r="O67" s="627">
        <f t="shared" si="28"/>
        <v>0</v>
      </c>
      <c r="P67" s="610"/>
      <c r="Q67" s="627">
        <f t="shared" si="29"/>
        <v>0</v>
      </c>
      <c r="R67" s="610"/>
      <c r="S67" s="627">
        <f t="shared" si="30"/>
        <v>0</v>
      </c>
      <c r="T67" s="610"/>
      <c r="U67" s="627">
        <f t="shared" si="31"/>
        <v>0</v>
      </c>
      <c r="V67" s="610"/>
      <c r="W67" s="627">
        <f t="shared" si="32"/>
        <v>0</v>
      </c>
      <c r="X67" s="132">
        <f t="shared" si="33"/>
        <v>0</v>
      </c>
      <c r="Y67" s="96"/>
    </row>
    <row r="68" spans="1:25" s="52" customFormat="1" ht="15" customHeight="1">
      <c r="A68" s="76"/>
      <c r="B68" s="76"/>
      <c r="C68" s="107"/>
      <c r="D68" s="13">
        <f t="shared" si="26"/>
        <v>0</v>
      </c>
      <c r="E68" s="706" t="str">
        <f t="shared" si="26"/>
        <v>Select E-Class</v>
      </c>
      <c r="F68" s="706"/>
      <c r="G68" s="706"/>
      <c r="H68" s="706"/>
      <c r="I68" s="706"/>
      <c r="J68" s="706"/>
      <c r="K68" s="138"/>
      <c r="L68" s="139">
        <f t="shared" si="27"/>
        <v>0</v>
      </c>
      <c r="M68" s="111"/>
      <c r="N68" s="610"/>
      <c r="O68" s="627">
        <f t="shared" si="28"/>
        <v>0</v>
      </c>
      <c r="P68" s="610"/>
      <c r="Q68" s="627">
        <f t="shared" si="29"/>
        <v>0</v>
      </c>
      <c r="R68" s="610"/>
      <c r="S68" s="627">
        <f t="shared" si="30"/>
        <v>0</v>
      </c>
      <c r="T68" s="610"/>
      <c r="U68" s="627">
        <f t="shared" si="31"/>
        <v>0</v>
      </c>
      <c r="V68" s="610"/>
      <c r="W68" s="627">
        <f t="shared" si="32"/>
        <v>0</v>
      </c>
      <c r="X68" s="132">
        <f t="shared" si="33"/>
        <v>0</v>
      </c>
      <c r="Y68" s="96"/>
    </row>
    <row r="69" spans="1:25" s="52" customFormat="1" ht="15" customHeight="1">
      <c r="A69" s="76"/>
      <c r="B69" s="76"/>
      <c r="C69" s="107"/>
      <c r="D69" s="13">
        <f t="shared" si="26"/>
        <v>0</v>
      </c>
      <c r="E69" s="706" t="str">
        <f t="shared" si="26"/>
        <v>Select E-Class</v>
      </c>
      <c r="F69" s="706"/>
      <c r="G69" s="706"/>
      <c r="H69" s="706"/>
      <c r="I69" s="706"/>
      <c r="J69" s="706"/>
      <c r="K69" s="138"/>
      <c r="L69" s="139">
        <f t="shared" si="27"/>
        <v>0</v>
      </c>
      <c r="M69" s="111"/>
      <c r="N69" s="610"/>
      <c r="O69" s="627">
        <f t="shared" si="28"/>
        <v>0</v>
      </c>
      <c r="P69" s="610"/>
      <c r="Q69" s="627">
        <f t="shared" si="29"/>
        <v>0</v>
      </c>
      <c r="R69" s="610"/>
      <c r="S69" s="627">
        <f t="shared" si="30"/>
        <v>0</v>
      </c>
      <c r="T69" s="610"/>
      <c r="U69" s="627">
        <f t="shared" si="31"/>
        <v>0</v>
      </c>
      <c r="V69" s="610"/>
      <c r="W69" s="627">
        <f t="shared" si="32"/>
        <v>0</v>
      </c>
      <c r="X69" s="132">
        <f t="shared" si="33"/>
        <v>0</v>
      </c>
      <c r="Y69" s="96"/>
    </row>
    <row r="70" spans="1:25" s="52" customFormat="1" ht="15" customHeight="1">
      <c r="A70" s="76"/>
      <c r="B70" s="76"/>
      <c r="C70" s="107"/>
      <c r="D70" s="13">
        <f t="shared" si="26"/>
        <v>0</v>
      </c>
      <c r="E70" s="706" t="str">
        <f t="shared" si="26"/>
        <v>Select E-Class</v>
      </c>
      <c r="F70" s="706"/>
      <c r="G70" s="706"/>
      <c r="H70" s="706"/>
      <c r="I70" s="706"/>
      <c r="J70" s="706"/>
      <c r="K70" s="138"/>
      <c r="L70" s="139">
        <f t="shared" si="27"/>
        <v>0</v>
      </c>
      <c r="M70" s="111"/>
      <c r="N70" s="610"/>
      <c r="O70" s="627">
        <f t="shared" si="28"/>
        <v>0</v>
      </c>
      <c r="P70" s="610"/>
      <c r="Q70" s="627">
        <f t="shared" si="29"/>
        <v>0</v>
      </c>
      <c r="R70" s="610"/>
      <c r="S70" s="627">
        <f t="shared" si="30"/>
        <v>0</v>
      </c>
      <c r="T70" s="610"/>
      <c r="U70" s="627">
        <f t="shared" si="31"/>
        <v>0</v>
      </c>
      <c r="V70" s="610"/>
      <c r="W70" s="627">
        <f t="shared" si="32"/>
        <v>0</v>
      </c>
      <c r="X70" s="132">
        <f t="shared" si="33"/>
        <v>0</v>
      </c>
      <c r="Y70" s="96"/>
    </row>
    <row r="71" spans="1:25" s="52" customFormat="1" ht="15" customHeight="1">
      <c r="A71" s="76"/>
      <c r="B71" s="76"/>
      <c r="C71" s="107"/>
      <c r="D71" s="13">
        <f t="shared" si="26"/>
        <v>0</v>
      </c>
      <c r="E71" s="706" t="str">
        <f t="shared" si="26"/>
        <v>Select E-Class</v>
      </c>
      <c r="F71" s="706"/>
      <c r="G71" s="706"/>
      <c r="H71" s="706"/>
      <c r="I71" s="706"/>
      <c r="J71" s="706"/>
      <c r="K71" s="138"/>
      <c r="L71" s="139">
        <f t="shared" si="27"/>
        <v>0</v>
      </c>
      <c r="M71" s="111"/>
      <c r="N71" s="610"/>
      <c r="O71" s="627">
        <f t="shared" si="28"/>
        <v>0</v>
      </c>
      <c r="P71" s="610"/>
      <c r="Q71" s="627">
        <f t="shared" si="29"/>
        <v>0</v>
      </c>
      <c r="R71" s="610"/>
      <c r="S71" s="627">
        <f t="shared" si="30"/>
        <v>0</v>
      </c>
      <c r="T71" s="610"/>
      <c r="U71" s="627">
        <f t="shared" si="31"/>
        <v>0</v>
      </c>
      <c r="V71" s="610"/>
      <c r="W71" s="627">
        <f t="shared" si="32"/>
        <v>0</v>
      </c>
      <c r="X71" s="132">
        <f t="shared" si="33"/>
        <v>0</v>
      </c>
      <c r="Y71" s="96"/>
    </row>
    <row r="72" spans="1:25" s="52" customFormat="1" ht="15" customHeight="1">
      <c r="A72" s="76"/>
      <c r="B72" s="76"/>
      <c r="C72" s="107"/>
      <c r="D72" s="13">
        <f t="shared" si="26"/>
        <v>0</v>
      </c>
      <c r="E72" s="706" t="str">
        <f t="shared" si="26"/>
        <v>Select E-Class</v>
      </c>
      <c r="F72" s="706"/>
      <c r="G72" s="706"/>
      <c r="H72" s="706"/>
      <c r="I72" s="706"/>
      <c r="J72" s="706"/>
      <c r="K72" s="138"/>
      <c r="L72" s="139">
        <f t="shared" si="27"/>
        <v>0</v>
      </c>
      <c r="M72" s="111"/>
      <c r="N72" s="610"/>
      <c r="O72" s="627">
        <f t="shared" si="28"/>
        <v>0</v>
      </c>
      <c r="P72" s="610"/>
      <c r="Q72" s="627">
        <f t="shared" si="29"/>
        <v>0</v>
      </c>
      <c r="R72" s="610"/>
      <c r="S72" s="627">
        <f t="shared" si="30"/>
        <v>0</v>
      </c>
      <c r="T72" s="610"/>
      <c r="U72" s="627">
        <f t="shared" si="31"/>
        <v>0</v>
      </c>
      <c r="V72" s="610"/>
      <c r="W72" s="627">
        <f t="shared" si="32"/>
        <v>0</v>
      </c>
      <c r="X72" s="132">
        <f t="shared" si="33"/>
        <v>0</v>
      </c>
      <c r="Y72" s="96"/>
    </row>
    <row r="73" spans="1:25" s="52" customFormat="1" ht="15" customHeight="1">
      <c r="A73" s="76"/>
      <c r="B73" s="76"/>
      <c r="C73" s="107"/>
      <c r="D73" s="13">
        <f t="shared" si="26"/>
        <v>0</v>
      </c>
      <c r="E73" s="706" t="str">
        <f t="shared" si="26"/>
        <v>Select E-Class</v>
      </c>
      <c r="F73" s="706"/>
      <c r="G73" s="706"/>
      <c r="H73" s="706"/>
      <c r="I73" s="706"/>
      <c r="J73" s="706"/>
      <c r="K73" s="138"/>
      <c r="L73" s="139">
        <f t="shared" si="27"/>
        <v>0</v>
      </c>
      <c r="M73" s="111"/>
      <c r="N73" s="610"/>
      <c r="O73" s="627">
        <f t="shared" si="28"/>
        <v>0</v>
      </c>
      <c r="P73" s="610"/>
      <c r="Q73" s="627">
        <f t="shared" si="29"/>
        <v>0</v>
      </c>
      <c r="R73" s="610"/>
      <c r="S73" s="627">
        <f t="shared" si="30"/>
        <v>0</v>
      </c>
      <c r="T73" s="610"/>
      <c r="U73" s="627">
        <f t="shared" si="31"/>
        <v>0</v>
      </c>
      <c r="V73" s="610"/>
      <c r="W73" s="627">
        <f t="shared" si="32"/>
        <v>0</v>
      </c>
      <c r="X73" s="132">
        <f t="shared" si="33"/>
        <v>0</v>
      </c>
      <c r="Y73" s="96"/>
    </row>
    <row r="74" spans="1:25" s="52" customFormat="1" ht="15" customHeight="1">
      <c r="A74" s="76"/>
      <c r="B74" s="76"/>
      <c r="C74" s="107"/>
      <c r="D74" s="13">
        <f t="shared" si="26"/>
        <v>0</v>
      </c>
      <c r="E74" s="706" t="str">
        <f t="shared" si="26"/>
        <v>Select E-Class</v>
      </c>
      <c r="F74" s="706"/>
      <c r="G74" s="706"/>
      <c r="H74" s="706"/>
      <c r="I74" s="706"/>
      <c r="J74" s="706"/>
      <c r="K74" s="138"/>
      <c r="L74" s="139">
        <f t="shared" si="27"/>
        <v>0</v>
      </c>
      <c r="M74" s="111"/>
      <c r="N74" s="610"/>
      <c r="O74" s="627">
        <f t="shared" si="28"/>
        <v>0</v>
      </c>
      <c r="P74" s="610"/>
      <c r="Q74" s="627">
        <f t="shared" si="29"/>
        <v>0</v>
      </c>
      <c r="R74" s="610"/>
      <c r="S74" s="627">
        <f t="shared" si="30"/>
        <v>0</v>
      </c>
      <c r="T74" s="610"/>
      <c r="U74" s="627">
        <f t="shared" si="31"/>
        <v>0</v>
      </c>
      <c r="V74" s="610"/>
      <c r="W74" s="627">
        <f t="shared" si="32"/>
        <v>0</v>
      </c>
      <c r="X74" s="132">
        <f t="shared" si="33"/>
        <v>0</v>
      </c>
      <c r="Y74" s="96"/>
    </row>
    <row r="75" spans="1:25" s="52" customFormat="1" ht="15" customHeight="1">
      <c r="A75" s="76"/>
      <c r="B75" s="76"/>
      <c r="C75" s="107"/>
      <c r="D75" s="13">
        <f t="shared" si="26"/>
        <v>0</v>
      </c>
      <c r="E75" s="706" t="str">
        <f t="shared" si="26"/>
        <v>Select E-Class</v>
      </c>
      <c r="F75" s="706"/>
      <c r="G75" s="706"/>
      <c r="H75" s="706"/>
      <c r="I75" s="706"/>
      <c r="J75" s="706"/>
      <c r="K75" s="138"/>
      <c r="L75" s="139">
        <f t="shared" si="27"/>
        <v>0</v>
      </c>
      <c r="M75" s="111"/>
      <c r="N75" s="610"/>
      <c r="O75" s="627">
        <f t="shared" si="28"/>
        <v>0</v>
      </c>
      <c r="P75" s="610"/>
      <c r="Q75" s="627">
        <f t="shared" si="29"/>
        <v>0</v>
      </c>
      <c r="R75" s="610"/>
      <c r="S75" s="627">
        <f t="shared" si="30"/>
        <v>0</v>
      </c>
      <c r="T75" s="610"/>
      <c r="U75" s="627">
        <f t="shared" si="31"/>
        <v>0</v>
      </c>
      <c r="V75" s="610"/>
      <c r="W75" s="627">
        <f t="shared" si="32"/>
        <v>0</v>
      </c>
      <c r="X75" s="132">
        <f t="shared" si="33"/>
        <v>0</v>
      </c>
      <c r="Y75" s="96"/>
    </row>
    <row r="76" spans="1:25" s="52" customFormat="1" ht="15" customHeight="1">
      <c r="A76" s="76"/>
      <c r="B76" s="76"/>
      <c r="C76" s="107"/>
      <c r="D76" s="13"/>
      <c r="E76" s="710"/>
      <c r="F76" s="710"/>
      <c r="G76" s="710"/>
      <c r="H76" s="710"/>
      <c r="I76" s="710"/>
      <c r="J76" s="700" t="s">
        <v>245</v>
      </c>
      <c r="K76" s="701"/>
      <c r="L76" s="701"/>
      <c r="M76" s="702"/>
      <c r="N76" s="646">
        <f>SUM(O61:O75)</f>
        <v>0</v>
      </c>
      <c r="O76" s="743"/>
      <c r="P76" s="646">
        <f>SUM(Q61:Q75)</f>
        <v>0</v>
      </c>
      <c r="Q76" s="743"/>
      <c r="R76" s="646">
        <f>SUM(S61:S75)</f>
        <v>0</v>
      </c>
      <c r="S76" s="743"/>
      <c r="T76" s="646">
        <f>SUM(U61:U75)</f>
        <v>0</v>
      </c>
      <c r="U76" s="743"/>
      <c r="V76" s="646">
        <f>SUM(W61:W75)</f>
        <v>0</v>
      </c>
      <c r="W76" s="743"/>
      <c r="X76" s="623">
        <f>SUM(N76:W76)</f>
        <v>0</v>
      </c>
      <c r="Y76" s="96"/>
    </row>
    <row r="77" spans="1:25" s="52" customFormat="1" ht="15" customHeight="1">
      <c r="A77" s="76"/>
      <c r="B77" s="76"/>
      <c r="C77" s="107" t="s">
        <v>26</v>
      </c>
      <c r="D77" s="68"/>
      <c r="E77" s="779"/>
      <c r="F77" s="779"/>
      <c r="G77" s="779"/>
      <c r="H77" s="779"/>
      <c r="I77" s="779"/>
      <c r="J77" s="715"/>
      <c r="K77" s="138"/>
      <c r="L77" s="142"/>
      <c r="M77" s="111"/>
      <c r="N77" s="610"/>
      <c r="O77" s="627"/>
      <c r="P77" s="610"/>
      <c r="Q77" s="627"/>
      <c r="R77" s="610"/>
      <c r="S77" s="627"/>
      <c r="T77" s="610"/>
      <c r="U77" s="627"/>
      <c r="V77" s="610"/>
      <c r="W77" s="627"/>
      <c r="X77" s="132"/>
      <c r="Y77" s="96"/>
    </row>
    <row r="78" spans="1:25" s="52" customFormat="1" ht="15" customHeight="1">
      <c r="A78" s="76"/>
      <c r="B78" s="76"/>
      <c r="C78" s="107"/>
      <c r="D78" s="72">
        <f t="shared" ref="D78:E94" si="34">D30</f>
        <v>0</v>
      </c>
      <c r="E78" s="682" t="str">
        <f t="shared" si="34"/>
        <v>Select E-Class</v>
      </c>
      <c r="F78" s="682"/>
      <c r="G78" s="682"/>
      <c r="H78" s="682"/>
      <c r="I78" s="682"/>
      <c r="J78" s="682"/>
      <c r="K78" s="138"/>
      <c r="L78" s="139">
        <f t="shared" ref="L78:L94" si="35">VLOOKUP(E78,Leave_Benefits,3,0)</f>
        <v>0</v>
      </c>
      <c r="M78" s="111"/>
      <c r="N78" s="610"/>
      <c r="O78" s="627">
        <f t="shared" ref="O78:O94" si="36">O30*$L78</f>
        <v>0</v>
      </c>
      <c r="P78" s="610"/>
      <c r="Q78" s="627">
        <f t="shared" ref="Q78:Q94" si="37">Q30*$L78</f>
        <v>0</v>
      </c>
      <c r="R78" s="610"/>
      <c r="S78" s="627">
        <f t="shared" ref="S78:S94" si="38">S30*$L78</f>
        <v>0</v>
      </c>
      <c r="T78" s="610"/>
      <c r="U78" s="627">
        <f t="shared" ref="U78:U94" si="39">U30*$L78</f>
        <v>0</v>
      </c>
      <c r="V78" s="610"/>
      <c r="W78" s="627">
        <f t="shared" ref="W78:W94" si="40">W30*$L78</f>
        <v>0</v>
      </c>
      <c r="X78" s="132">
        <f>SUM(O78+Q78+S78+U78+W78)</f>
        <v>0</v>
      </c>
      <c r="Y78" s="96"/>
    </row>
    <row r="79" spans="1:25" s="52" customFormat="1" ht="15" customHeight="1">
      <c r="A79" s="76"/>
      <c r="B79" s="76"/>
      <c r="C79" s="107"/>
      <c r="D79" s="72">
        <f t="shared" si="34"/>
        <v>0</v>
      </c>
      <c r="E79" s="703" t="str">
        <f t="shared" si="34"/>
        <v>Select E-Class</v>
      </c>
      <c r="F79" s="703"/>
      <c r="G79" s="703"/>
      <c r="H79" s="703"/>
      <c r="I79" s="703"/>
      <c r="J79" s="682"/>
      <c r="K79" s="138"/>
      <c r="L79" s="139">
        <f t="shared" si="35"/>
        <v>0</v>
      </c>
      <c r="M79" s="111"/>
      <c r="N79" s="610"/>
      <c r="O79" s="627">
        <f t="shared" si="36"/>
        <v>0</v>
      </c>
      <c r="P79" s="610"/>
      <c r="Q79" s="627">
        <f t="shared" si="37"/>
        <v>0</v>
      </c>
      <c r="R79" s="610"/>
      <c r="S79" s="627">
        <f t="shared" si="38"/>
        <v>0</v>
      </c>
      <c r="T79" s="610"/>
      <c r="U79" s="627">
        <f t="shared" si="39"/>
        <v>0</v>
      </c>
      <c r="V79" s="610"/>
      <c r="W79" s="627">
        <f t="shared" si="40"/>
        <v>0</v>
      </c>
      <c r="X79" s="132">
        <f t="shared" ref="X79:X94" si="41">SUM(O79+Q79+S79+U79+W79)</f>
        <v>0</v>
      </c>
      <c r="Y79" s="96"/>
    </row>
    <row r="80" spans="1:25" s="52" customFormat="1" ht="15" customHeight="1">
      <c r="A80" s="76"/>
      <c r="B80" s="76"/>
      <c r="C80" s="107"/>
      <c r="D80" s="72">
        <f t="shared" si="34"/>
        <v>0</v>
      </c>
      <c r="E80" s="703" t="str">
        <f t="shared" si="34"/>
        <v>Select E-Class</v>
      </c>
      <c r="F80" s="682"/>
      <c r="G80" s="682"/>
      <c r="H80" s="682"/>
      <c r="I80" s="682"/>
      <c r="J80" s="682"/>
      <c r="K80" s="138"/>
      <c r="L80" s="139">
        <f t="shared" si="35"/>
        <v>0</v>
      </c>
      <c r="M80" s="111"/>
      <c r="N80" s="610"/>
      <c r="O80" s="627">
        <f t="shared" si="36"/>
        <v>0</v>
      </c>
      <c r="P80" s="610"/>
      <c r="Q80" s="627">
        <f t="shared" si="37"/>
        <v>0</v>
      </c>
      <c r="R80" s="610"/>
      <c r="S80" s="627">
        <f t="shared" si="38"/>
        <v>0</v>
      </c>
      <c r="T80" s="610"/>
      <c r="U80" s="627">
        <f t="shared" si="39"/>
        <v>0</v>
      </c>
      <c r="V80" s="610"/>
      <c r="W80" s="627">
        <f t="shared" si="40"/>
        <v>0</v>
      </c>
      <c r="X80" s="132">
        <f t="shared" si="41"/>
        <v>0</v>
      </c>
      <c r="Y80" s="96"/>
    </row>
    <row r="81" spans="1:25" s="52" customFormat="1" ht="15" customHeight="1">
      <c r="A81" s="76"/>
      <c r="B81" s="76"/>
      <c r="C81" s="107"/>
      <c r="D81" s="72">
        <f t="shared" si="34"/>
        <v>0</v>
      </c>
      <c r="E81" s="703" t="str">
        <f t="shared" si="34"/>
        <v>Select E-Class</v>
      </c>
      <c r="F81" s="682"/>
      <c r="G81" s="682"/>
      <c r="H81" s="682"/>
      <c r="I81" s="682"/>
      <c r="J81" s="682"/>
      <c r="K81" s="138"/>
      <c r="L81" s="139">
        <f t="shared" si="35"/>
        <v>0</v>
      </c>
      <c r="M81" s="111"/>
      <c r="N81" s="610"/>
      <c r="O81" s="627">
        <f t="shared" si="36"/>
        <v>0</v>
      </c>
      <c r="P81" s="610"/>
      <c r="Q81" s="627">
        <f t="shared" si="37"/>
        <v>0</v>
      </c>
      <c r="R81" s="9"/>
      <c r="S81" s="627">
        <f t="shared" si="38"/>
        <v>0</v>
      </c>
      <c r="T81" s="610"/>
      <c r="U81" s="627">
        <f t="shared" si="39"/>
        <v>0</v>
      </c>
      <c r="V81" s="9"/>
      <c r="W81" s="627">
        <f t="shared" si="40"/>
        <v>0</v>
      </c>
      <c r="X81" s="132">
        <f t="shared" si="41"/>
        <v>0</v>
      </c>
      <c r="Y81" s="96"/>
    </row>
    <row r="82" spans="1:25" s="52" customFormat="1" ht="15" customHeight="1">
      <c r="A82" s="76"/>
      <c r="B82" s="76"/>
      <c r="C82" s="107"/>
      <c r="D82" s="72">
        <f t="shared" si="34"/>
        <v>0</v>
      </c>
      <c r="E82" s="703" t="str">
        <f t="shared" si="34"/>
        <v>Select E-Class</v>
      </c>
      <c r="F82" s="682"/>
      <c r="G82" s="682"/>
      <c r="H82" s="682"/>
      <c r="I82" s="682"/>
      <c r="J82" s="682"/>
      <c r="K82" s="138"/>
      <c r="L82" s="139">
        <f t="shared" si="35"/>
        <v>0</v>
      </c>
      <c r="M82" s="111"/>
      <c r="N82" s="610"/>
      <c r="O82" s="627">
        <f t="shared" si="36"/>
        <v>0</v>
      </c>
      <c r="P82" s="610"/>
      <c r="Q82" s="627">
        <f t="shared" si="37"/>
        <v>0</v>
      </c>
      <c r="R82" s="610"/>
      <c r="S82" s="627">
        <f t="shared" si="38"/>
        <v>0</v>
      </c>
      <c r="T82" s="610"/>
      <c r="U82" s="627">
        <f t="shared" si="39"/>
        <v>0</v>
      </c>
      <c r="V82" s="610"/>
      <c r="W82" s="627">
        <f t="shared" si="40"/>
        <v>0</v>
      </c>
      <c r="X82" s="132">
        <f t="shared" si="41"/>
        <v>0</v>
      </c>
      <c r="Y82" s="96"/>
    </row>
    <row r="83" spans="1:25" s="52" customFormat="1" ht="15" customHeight="1">
      <c r="A83" s="76"/>
      <c r="B83" s="76"/>
      <c r="C83" s="107"/>
      <c r="D83" s="72">
        <f t="shared" si="34"/>
        <v>0</v>
      </c>
      <c r="E83" s="703" t="str">
        <f t="shared" si="34"/>
        <v>Select E-Class</v>
      </c>
      <c r="F83" s="682"/>
      <c r="G83" s="682"/>
      <c r="H83" s="682"/>
      <c r="I83" s="682"/>
      <c r="J83" s="682"/>
      <c r="K83" s="138"/>
      <c r="L83" s="139">
        <f t="shared" si="35"/>
        <v>0</v>
      </c>
      <c r="M83" s="111"/>
      <c r="N83" s="610"/>
      <c r="O83" s="627">
        <f t="shared" si="36"/>
        <v>0</v>
      </c>
      <c r="P83" s="610"/>
      <c r="Q83" s="627">
        <f t="shared" si="37"/>
        <v>0</v>
      </c>
      <c r="R83" s="610"/>
      <c r="S83" s="627">
        <f t="shared" si="38"/>
        <v>0</v>
      </c>
      <c r="T83" s="610"/>
      <c r="U83" s="627">
        <f t="shared" si="39"/>
        <v>0</v>
      </c>
      <c r="V83" s="610"/>
      <c r="W83" s="627">
        <f t="shared" si="40"/>
        <v>0</v>
      </c>
      <c r="X83" s="132">
        <f t="shared" si="41"/>
        <v>0</v>
      </c>
      <c r="Y83" s="96"/>
    </row>
    <row r="84" spans="1:25" s="52" customFormat="1" ht="15" customHeight="1">
      <c r="A84" s="76"/>
      <c r="B84" s="76"/>
      <c r="C84" s="107"/>
      <c r="D84" s="72">
        <f t="shared" si="34"/>
        <v>0</v>
      </c>
      <c r="E84" s="703" t="str">
        <f t="shared" si="34"/>
        <v>Select E-Class</v>
      </c>
      <c r="F84" s="682"/>
      <c r="G84" s="682"/>
      <c r="H84" s="682"/>
      <c r="I84" s="682"/>
      <c r="J84" s="682"/>
      <c r="K84" s="138"/>
      <c r="L84" s="139">
        <f t="shared" si="35"/>
        <v>0</v>
      </c>
      <c r="M84" s="111"/>
      <c r="N84" s="610"/>
      <c r="O84" s="627">
        <f t="shared" si="36"/>
        <v>0</v>
      </c>
      <c r="P84" s="610"/>
      <c r="Q84" s="627">
        <f t="shared" si="37"/>
        <v>0</v>
      </c>
      <c r="R84" s="610"/>
      <c r="S84" s="627">
        <f t="shared" si="38"/>
        <v>0</v>
      </c>
      <c r="T84" s="610"/>
      <c r="U84" s="627">
        <f t="shared" si="39"/>
        <v>0</v>
      </c>
      <c r="V84" s="610"/>
      <c r="W84" s="627">
        <f t="shared" si="40"/>
        <v>0</v>
      </c>
      <c r="X84" s="132">
        <f t="shared" si="41"/>
        <v>0</v>
      </c>
      <c r="Y84" s="96"/>
    </row>
    <row r="85" spans="1:25" s="52" customFormat="1" ht="15" customHeight="1">
      <c r="A85" s="76"/>
      <c r="B85" s="76"/>
      <c r="C85" s="107"/>
      <c r="D85" s="72">
        <f t="shared" si="34"/>
        <v>0</v>
      </c>
      <c r="E85" s="703" t="str">
        <f t="shared" si="34"/>
        <v>Select E-Class</v>
      </c>
      <c r="F85" s="703"/>
      <c r="G85" s="703"/>
      <c r="H85" s="703"/>
      <c r="I85" s="703"/>
      <c r="J85" s="682"/>
      <c r="K85" s="138"/>
      <c r="L85" s="139">
        <f t="shared" si="35"/>
        <v>0</v>
      </c>
      <c r="M85" s="111"/>
      <c r="N85" s="610"/>
      <c r="O85" s="627">
        <f t="shared" si="36"/>
        <v>0</v>
      </c>
      <c r="P85" s="610"/>
      <c r="Q85" s="627">
        <f t="shared" si="37"/>
        <v>0</v>
      </c>
      <c r="R85" s="610"/>
      <c r="S85" s="627">
        <f t="shared" si="38"/>
        <v>0</v>
      </c>
      <c r="T85" s="610"/>
      <c r="U85" s="627">
        <f t="shared" si="39"/>
        <v>0</v>
      </c>
      <c r="V85" s="610"/>
      <c r="W85" s="627">
        <f t="shared" si="40"/>
        <v>0</v>
      </c>
      <c r="X85" s="132">
        <f t="shared" si="41"/>
        <v>0</v>
      </c>
      <c r="Y85" s="96"/>
    </row>
    <row r="86" spans="1:25" s="52" customFormat="1" ht="15" customHeight="1">
      <c r="A86" s="76"/>
      <c r="B86" s="76"/>
      <c r="C86" s="107"/>
      <c r="D86" s="72">
        <f t="shared" si="34"/>
        <v>0</v>
      </c>
      <c r="E86" s="703" t="str">
        <f t="shared" si="34"/>
        <v>Select E-Class</v>
      </c>
      <c r="F86" s="682"/>
      <c r="G86" s="682"/>
      <c r="H86" s="682"/>
      <c r="I86" s="682"/>
      <c r="J86" s="682"/>
      <c r="K86" s="138"/>
      <c r="L86" s="139">
        <f t="shared" si="35"/>
        <v>0</v>
      </c>
      <c r="M86" s="111"/>
      <c r="N86" s="610"/>
      <c r="O86" s="627">
        <f t="shared" si="36"/>
        <v>0</v>
      </c>
      <c r="P86" s="610"/>
      <c r="Q86" s="627">
        <f t="shared" si="37"/>
        <v>0</v>
      </c>
      <c r="R86" s="610"/>
      <c r="S86" s="627">
        <f t="shared" si="38"/>
        <v>0</v>
      </c>
      <c r="T86" s="610"/>
      <c r="U86" s="627">
        <f t="shared" si="39"/>
        <v>0</v>
      </c>
      <c r="V86" s="610"/>
      <c r="W86" s="627">
        <f t="shared" si="40"/>
        <v>0</v>
      </c>
      <c r="X86" s="132">
        <f t="shared" si="41"/>
        <v>0</v>
      </c>
      <c r="Y86" s="96"/>
    </row>
    <row r="87" spans="1:25" s="52" customFormat="1" ht="15" customHeight="1">
      <c r="A87" s="76"/>
      <c r="B87" s="76"/>
      <c r="C87" s="107"/>
      <c r="D87" s="72">
        <f t="shared" si="34"/>
        <v>0</v>
      </c>
      <c r="E87" s="703" t="str">
        <f t="shared" si="34"/>
        <v>Select E-Class</v>
      </c>
      <c r="F87" s="682"/>
      <c r="G87" s="682"/>
      <c r="H87" s="682"/>
      <c r="I87" s="682"/>
      <c r="J87" s="682"/>
      <c r="K87" s="138"/>
      <c r="L87" s="139">
        <f t="shared" si="35"/>
        <v>0</v>
      </c>
      <c r="M87" s="111"/>
      <c r="N87" s="610"/>
      <c r="O87" s="627">
        <f t="shared" si="36"/>
        <v>0</v>
      </c>
      <c r="P87" s="610"/>
      <c r="Q87" s="627">
        <f t="shared" si="37"/>
        <v>0</v>
      </c>
      <c r="R87" s="9"/>
      <c r="S87" s="627">
        <f t="shared" si="38"/>
        <v>0</v>
      </c>
      <c r="T87" s="610"/>
      <c r="U87" s="627">
        <f t="shared" si="39"/>
        <v>0</v>
      </c>
      <c r="V87" s="9"/>
      <c r="W87" s="627">
        <f t="shared" si="40"/>
        <v>0</v>
      </c>
      <c r="X87" s="132">
        <f t="shared" si="41"/>
        <v>0</v>
      </c>
      <c r="Y87" s="96"/>
    </row>
    <row r="88" spans="1:25" s="52" customFormat="1" ht="15" customHeight="1">
      <c r="A88" s="76"/>
      <c r="B88" s="76"/>
      <c r="C88" s="107"/>
      <c r="D88" s="72">
        <f t="shared" si="34"/>
        <v>0</v>
      </c>
      <c r="E88" s="703" t="str">
        <f t="shared" si="34"/>
        <v>Select E-Class</v>
      </c>
      <c r="F88" s="682"/>
      <c r="G88" s="682"/>
      <c r="H88" s="682"/>
      <c r="I88" s="682"/>
      <c r="J88" s="682"/>
      <c r="K88" s="138"/>
      <c r="L88" s="139">
        <f t="shared" si="35"/>
        <v>0</v>
      </c>
      <c r="M88" s="111"/>
      <c r="N88" s="610"/>
      <c r="O88" s="627">
        <f t="shared" si="36"/>
        <v>0</v>
      </c>
      <c r="P88" s="610"/>
      <c r="Q88" s="627">
        <f t="shared" si="37"/>
        <v>0</v>
      </c>
      <c r="R88" s="610"/>
      <c r="S88" s="627">
        <f t="shared" si="38"/>
        <v>0</v>
      </c>
      <c r="T88" s="610"/>
      <c r="U88" s="627">
        <f t="shared" si="39"/>
        <v>0</v>
      </c>
      <c r="V88" s="610"/>
      <c r="W88" s="627">
        <f t="shared" si="40"/>
        <v>0</v>
      </c>
      <c r="X88" s="132">
        <f t="shared" si="41"/>
        <v>0</v>
      </c>
      <c r="Y88" s="96"/>
    </row>
    <row r="89" spans="1:25" s="52" customFormat="1" ht="15" customHeight="1">
      <c r="A89" s="76"/>
      <c r="B89" s="76"/>
      <c r="C89" s="107"/>
      <c r="D89" s="72">
        <f t="shared" si="34"/>
        <v>0</v>
      </c>
      <c r="E89" s="703" t="str">
        <f t="shared" si="34"/>
        <v>Select E-Class</v>
      </c>
      <c r="F89" s="682"/>
      <c r="G89" s="682"/>
      <c r="H89" s="682"/>
      <c r="I89" s="682"/>
      <c r="J89" s="682"/>
      <c r="K89" s="138"/>
      <c r="L89" s="139">
        <f t="shared" si="35"/>
        <v>0</v>
      </c>
      <c r="M89" s="111"/>
      <c r="N89" s="610"/>
      <c r="O89" s="627">
        <f t="shared" si="36"/>
        <v>0</v>
      </c>
      <c r="P89" s="610"/>
      <c r="Q89" s="627">
        <f t="shared" si="37"/>
        <v>0</v>
      </c>
      <c r="R89" s="610"/>
      <c r="S89" s="627">
        <f t="shared" si="38"/>
        <v>0</v>
      </c>
      <c r="T89" s="610"/>
      <c r="U89" s="627">
        <f t="shared" si="39"/>
        <v>0</v>
      </c>
      <c r="V89" s="610"/>
      <c r="W89" s="627">
        <f t="shared" si="40"/>
        <v>0</v>
      </c>
      <c r="X89" s="132">
        <f t="shared" si="41"/>
        <v>0</v>
      </c>
      <c r="Y89" s="96"/>
    </row>
    <row r="90" spans="1:25" s="52" customFormat="1" ht="15" customHeight="1">
      <c r="A90" s="76"/>
      <c r="B90" s="76"/>
      <c r="C90" s="107"/>
      <c r="D90" s="72">
        <f t="shared" si="34"/>
        <v>0</v>
      </c>
      <c r="E90" s="703" t="str">
        <f t="shared" si="34"/>
        <v>Select E-Class</v>
      </c>
      <c r="F90" s="682"/>
      <c r="G90" s="682"/>
      <c r="H90" s="682"/>
      <c r="I90" s="682"/>
      <c r="J90" s="682"/>
      <c r="K90" s="138"/>
      <c r="L90" s="139">
        <f t="shared" si="35"/>
        <v>0</v>
      </c>
      <c r="M90" s="111"/>
      <c r="N90" s="610"/>
      <c r="O90" s="627">
        <f t="shared" si="36"/>
        <v>0</v>
      </c>
      <c r="P90" s="610"/>
      <c r="Q90" s="627">
        <f t="shared" si="37"/>
        <v>0</v>
      </c>
      <c r="R90" s="610"/>
      <c r="S90" s="627">
        <f t="shared" si="38"/>
        <v>0</v>
      </c>
      <c r="T90" s="610"/>
      <c r="U90" s="627">
        <f t="shared" si="39"/>
        <v>0</v>
      </c>
      <c r="V90" s="610"/>
      <c r="W90" s="627">
        <f t="shared" si="40"/>
        <v>0</v>
      </c>
      <c r="X90" s="132">
        <f t="shared" si="41"/>
        <v>0</v>
      </c>
      <c r="Y90" s="96"/>
    </row>
    <row r="91" spans="1:25" s="52" customFormat="1" ht="15" customHeight="1">
      <c r="A91" s="76"/>
      <c r="B91" s="76"/>
      <c r="C91" s="107"/>
      <c r="D91" s="72">
        <f t="shared" si="34"/>
        <v>0</v>
      </c>
      <c r="E91" s="703" t="str">
        <f t="shared" si="34"/>
        <v>Select E-Class</v>
      </c>
      <c r="F91" s="703"/>
      <c r="G91" s="703"/>
      <c r="H91" s="703"/>
      <c r="I91" s="703"/>
      <c r="J91" s="682"/>
      <c r="K91" s="138"/>
      <c r="L91" s="139">
        <f t="shared" si="35"/>
        <v>0</v>
      </c>
      <c r="M91" s="111"/>
      <c r="N91" s="610"/>
      <c r="O91" s="627">
        <f t="shared" si="36"/>
        <v>0</v>
      </c>
      <c r="P91" s="610"/>
      <c r="Q91" s="627">
        <f t="shared" si="37"/>
        <v>0</v>
      </c>
      <c r="R91" s="610"/>
      <c r="S91" s="627">
        <f t="shared" si="38"/>
        <v>0</v>
      </c>
      <c r="T91" s="610"/>
      <c r="U91" s="627">
        <f t="shared" si="39"/>
        <v>0</v>
      </c>
      <c r="V91" s="610"/>
      <c r="W91" s="627">
        <f t="shared" si="40"/>
        <v>0</v>
      </c>
      <c r="X91" s="132">
        <f t="shared" si="41"/>
        <v>0</v>
      </c>
      <c r="Y91" s="96"/>
    </row>
    <row r="92" spans="1:25" s="52" customFormat="1" ht="15" customHeight="1">
      <c r="A92" s="76"/>
      <c r="B92" s="76"/>
      <c r="C92" s="107"/>
      <c r="D92" s="72">
        <f t="shared" si="34"/>
        <v>0</v>
      </c>
      <c r="E92" s="703" t="str">
        <f t="shared" si="34"/>
        <v>Select E-Class</v>
      </c>
      <c r="F92" s="682"/>
      <c r="G92" s="682"/>
      <c r="H92" s="682"/>
      <c r="I92" s="682"/>
      <c r="J92" s="682"/>
      <c r="K92" s="138"/>
      <c r="L92" s="139">
        <f t="shared" si="35"/>
        <v>0</v>
      </c>
      <c r="M92" s="111"/>
      <c r="N92" s="610"/>
      <c r="O92" s="627">
        <f t="shared" si="36"/>
        <v>0</v>
      </c>
      <c r="P92" s="610"/>
      <c r="Q92" s="627">
        <f t="shared" si="37"/>
        <v>0</v>
      </c>
      <c r="R92" s="610"/>
      <c r="S92" s="627">
        <f t="shared" si="38"/>
        <v>0</v>
      </c>
      <c r="T92" s="610"/>
      <c r="U92" s="627">
        <f t="shared" si="39"/>
        <v>0</v>
      </c>
      <c r="V92" s="610"/>
      <c r="W92" s="627">
        <f t="shared" si="40"/>
        <v>0</v>
      </c>
      <c r="X92" s="132">
        <f t="shared" si="41"/>
        <v>0</v>
      </c>
      <c r="Y92" s="96"/>
    </row>
    <row r="93" spans="1:25" s="52" customFormat="1" ht="15" customHeight="1">
      <c r="A93" s="76"/>
      <c r="B93" s="76"/>
      <c r="C93" s="107"/>
      <c r="D93" s="72" t="str">
        <f t="shared" si="34"/>
        <v>Post Doc (≤ 3 Years)</v>
      </c>
      <c r="E93" s="703" t="str">
        <f t="shared" si="34"/>
        <v>FN - Faculty (Non-Union, 9 mo.)</v>
      </c>
      <c r="F93" s="682"/>
      <c r="G93" s="682"/>
      <c r="H93" s="682"/>
      <c r="I93" s="682"/>
      <c r="J93" s="682"/>
      <c r="K93" s="138"/>
      <c r="L93" s="139">
        <f t="shared" si="35"/>
        <v>0.246</v>
      </c>
      <c r="M93" s="111"/>
      <c r="N93" s="610"/>
      <c r="O93" s="627">
        <f t="shared" si="36"/>
        <v>0</v>
      </c>
      <c r="P93" s="610"/>
      <c r="Q93" s="627">
        <f t="shared" si="37"/>
        <v>0</v>
      </c>
      <c r="R93" s="610"/>
      <c r="S93" s="627">
        <f t="shared" si="38"/>
        <v>0</v>
      </c>
      <c r="T93" s="610"/>
      <c r="U93" s="627">
        <f t="shared" si="39"/>
        <v>0</v>
      </c>
      <c r="V93" s="610"/>
      <c r="W93" s="627">
        <f t="shared" si="40"/>
        <v>0</v>
      </c>
      <c r="X93" s="132">
        <f t="shared" si="41"/>
        <v>0</v>
      </c>
      <c r="Y93" s="96"/>
    </row>
    <row r="94" spans="1:25" s="52" customFormat="1" ht="15" customHeight="1">
      <c r="A94" s="76"/>
      <c r="B94" s="76"/>
      <c r="C94" s="107"/>
      <c r="D94" s="72" t="str">
        <f t="shared" si="34"/>
        <v>Post Doc (≥ 4 Years)</v>
      </c>
      <c r="E94" s="703" t="str">
        <f t="shared" si="34"/>
        <v>F9 - Faculty (UNAC)</v>
      </c>
      <c r="F94" s="682"/>
      <c r="G94" s="682"/>
      <c r="H94" s="682"/>
      <c r="I94" s="682"/>
      <c r="J94" s="682"/>
      <c r="K94" s="138"/>
      <c r="L94" s="139">
        <f t="shared" si="35"/>
        <v>0.28299999999999997</v>
      </c>
      <c r="M94" s="111"/>
      <c r="N94" s="610"/>
      <c r="O94" s="627">
        <f t="shared" si="36"/>
        <v>0</v>
      </c>
      <c r="P94" s="610"/>
      <c r="Q94" s="627">
        <f t="shared" si="37"/>
        <v>0</v>
      </c>
      <c r="R94" s="610"/>
      <c r="S94" s="627">
        <f t="shared" si="38"/>
        <v>0</v>
      </c>
      <c r="T94" s="610"/>
      <c r="U94" s="627">
        <f t="shared" si="39"/>
        <v>0</v>
      </c>
      <c r="V94" s="610"/>
      <c r="W94" s="627">
        <f t="shared" si="40"/>
        <v>0</v>
      </c>
      <c r="X94" s="132">
        <f t="shared" si="41"/>
        <v>0</v>
      </c>
      <c r="Y94" s="96"/>
    </row>
    <row r="95" spans="1:25" s="52" customFormat="1" ht="15" customHeight="1">
      <c r="A95" s="76"/>
      <c r="B95" s="76"/>
      <c r="C95" s="107" t="s">
        <v>27</v>
      </c>
      <c r="D95" s="68"/>
      <c r="E95" s="658"/>
      <c r="F95" s="658"/>
      <c r="G95" s="658"/>
      <c r="H95" s="658"/>
      <c r="I95" s="658"/>
      <c r="J95" s="715"/>
      <c r="K95" s="138"/>
      <c r="L95" s="147"/>
      <c r="M95" s="111"/>
      <c r="N95" s="610"/>
      <c r="O95" s="627"/>
      <c r="P95" s="626"/>
      <c r="Q95" s="627"/>
      <c r="R95" s="626"/>
      <c r="S95" s="627"/>
      <c r="T95" s="626"/>
      <c r="U95" s="627"/>
      <c r="V95" s="626"/>
      <c r="W95" s="627"/>
      <c r="X95" s="132"/>
      <c r="Y95" s="96"/>
    </row>
    <row r="96" spans="1:25" s="52" customFormat="1" ht="15" customHeight="1">
      <c r="A96" s="76"/>
      <c r="B96" s="76"/>
      <c r="C96" s="107"/>
      <c r="D96" s="72" t="str">
        <f t="shared" ref="D96:E104" si="42">D49</f>
        <v>Select Level from List</v>
      </c>
      <c r="E96" s="703" t="str">
        <f t="shared" si="42"/>
        <v>Select E-Class</v>
      </c>
      <c r="F96" s="703"/>
      <c r="G96" s="703"/>
      <c r="H96" s="703"/>
      <c r="I96" s="703"/>
      <c r="J96" s="682"/>
      <c r="K96" s="138"/>
      <c r="L96" s="139">
        <f t="shared" ref="L96:L104" si="43">VLOOKUP(E96,Leave_Benefits,3,0)</f>
        <v>0</v>
      </c>
      <c r="M96" s="111"/>
      <c r="N96" s="610"/>
      <c r="O96" s="627">
        <f t="shared" ref="O96:O104" si="44">(O49)*$L96</f>
        <v>0</v>
      </c>
      <c r="P96" s="610"/>
      <c r="Q96" s="627">
        <f t="shared" ref="Q96:Q104" si="45">(Q49)*$L96</f>
        <v>0</v>
      </c>
      <c r="R96" s="610"/>
      <c r="S96" s="627">
        <f t="shared" ref="S96:S104" si="46">(S49)*$L96</f>
        <v>0</v>
      </c>
      <c r="T96" s="610"/>
      <c r="U96" s="627">
        <f t="shared" ref="U96:U104" si="47">(U49)*$L96</f>
        <v>0</v>
      </c>
      <c r="V96" s="610"/>
      <c r="W96" s="627">
        <f t="shared" ref="W96:W104" si="48">(W49)*$L96</f>
        <v>0</v>
      </c>
      <c r="X96" s="132">
        <f>SUM(O96+Q96+S96+U96+W96)</f>
        <v>0</v>
      </c>
      <c r="Y96" s="96"/>
    </row>
    <row r="97" spans="1:33" s="52" customFormat="1" ht="15" customHeight="1">
      <c r="A97" s="76"/>
      <c r="B97" s="76"/>
      <c r="C97" s="107"/>
      <c r="D97" s="72" t="str">
        <f t="shared" si="42"/>
        <v>Select Level from List</v>
      </c>
      <c r="E97" s="706" t="str">
        <f t="shared" si="42"/>
        <v>Select E-Class</v>
      </c>
      <c r="F97" s="706"/>
      <c r="G97" s="706"/>
      <c r="H97" s="706"/>
      <c r="I97" s="706"/>
      <c r="J97" s="682"/>
      <c r="K97" s="138"/>
      <c r="L97" s="139">
        <f t="shared" si="43"/>
        <v>0</v>
      </c>
      <c r="M97" s="111"/>
      <c r="N97" s="610"/>
      <c r="O97" s="627">
        <f t="shared" si="44"/>
        <v>0</v>
      </c>
      <c r="P97" s="610"/>
      <c r="Q97" s="627">
        <f t="shared" si="45"/>
        <v>0</v>
      </c>
      <c r="R97" s="610"/>
      <c r="S97" s="627">
        <f t="shared" si="46"/>
        <v>0</v>
      </c>
      <c r="T97" s="610"/>
      <c r="U97" s="627">
        <f t="shared" si="47"/>
        <v>0</v>
      </c>
      <c r="V97" s="610"/>
      <c r="W97" s="627">
        <f t="shared" si="48"/>
        <v>0</v>
      </c>
      <c r="X97" s="132">
        <f t="shared" ref="X97:X109" si="49">SUM(O97+Q97+S97+U97+W97)</f>
        <v>0</v>
      </c>
      <c r="Y97" s="96"/>
    </row>
    <row r="98" spans="1:33" s="52" customFormat="1" ht="15" customHeight="1">
      <c r="A98" s="76"/>
      <c r="B98" s="76"/>
      <c r="C98" s="107"/>
      <c r="D98" s="72" t="str">
        <f t="shared" si="42"/>
        <v>Select Level from List</v>
      </c>
      <c r="E98" s="706" t="str">
        <f t="shared" si="42"/>
        <v>Select E-Class</v>
      </c>
      <c r="F98" s="682"/>
      <c r="G98" s="682"/>
      <c r="H98" s="682"/>
      <c r="I98" s="682"/>
      <c r="J98" s="682"/>
      <c r="K98" s="138"/>
      <c r="L98" s="139">
        <f t="shared" si="43"/>
        <v>0</v>
      </c>
      <c r="M98" s="111"/>
      <c r="N98" s="610"/>
      <c r="O98" s="627">
        <f t="shared" si="44"/>
        <v>0</v>
      </c>
      <c r="P98" s="610"/>
      <c r="Q98" s="627">
        <f t="shared" si="45"/>
        <v>0</v>
      </c>
      <c r="R98" s="610"/>
      <c r="S98" s="627">
        <f t="shared" si="46"/>
        <v>0</v>
      </c>
      <c r="T98" s="610"/>
      <c r="U98" s="627">
        <f t="shared" si="47"/>
        <v>0</v>
      </c>
      <c r="V98" s="610"/>
      <c r="W98" s="627">
        <f t="shared" si="48"/>
        <v>0</v>
      </c>
      <c r="X98" s="132">
        <f t="shared" si="49"/>
        <v>0</v>
      </c>
      <c r="Y98" s="96"/>
    </row>
    <row r="99" spans="1:33" s="52" customFormat="1" ht="15" customHeight="1">
      <c r="A99" s="76"/>
      <c r="B99" s="76"/>
      <c r="C99" s="107"/>
      <c r="D99" s="72" t="str">
        <f t="shared" si="42"/>
        <v>Select Level from List</v>
      </c>
      <c r="E99" s="706" t="str">
        <f t="shared" si="42"/>
        <v>Select E-Class</v>
      </c>
      <c r="F99" s="682"/>
      <c r="G99" s="682"/>
      <c r="H99" s="682"/>
      <c r="I99" s="682"/>
      <c r="J99" s="682"/>
      <c r="K99" s="138"/>
      <c r="L99" s="139">
        <f t="shared" si="43"/>
        <v>0</v>
      </c>
      <c r="M99" s="111"/>
      <c r="N99" s="610"/>
      <c r="O99" s="627">
        <f t="shared" si="44"/>
        <v>0</v>
      </c>
      <c r="P99" s="610"/>
      <c r="Q99" s="627">
        <f t="shared" si="45"/>
        <v>0</v>
      </c>
      <c r="R99" s="610"/>
      <c r="S99" s="627">
        <f t="shared" si="46"/>
        <v>0</v>
      </c>
      <c r="T99" s="610"/>
      <c r="U99" s="627">
        <f t="shared" si="47"/>
        <v>0</v>
      </c>
      <c r="V99" s="610"/>
      <c r="W99" s="627">
        <f t="shared" si="48"/>
        <v>0</v>
      </c>
      <c r="X99" s="132">
        <f t="shared" si="49"/>
        <v>0</v>
      </c>
      <c r="Y99" s="96"/>
    </row>
    <row r="100" spans="1:33" s="52" customFormat="1" ht="15" customHeight="1">
      <c r="A100" s="76"/>
      <c r="B100" s="76"/>
      <c r="C100" s="107"/>
      <c r="D100" s="72" t="str">
        <f t="shared" si="42"/>
        <v>Select Level from List</v>
      </c>
      <c r="E100" s="706" t="str">
        <f t="shared" si="42"/>
        <v>Select E-Class</v>
      </c>
      <c r="F100" s="682"/>
      <c r="G100" s="682"/>
      <c r="H100" s="682"/>
      <c r="I100" s="682"/>
      <c r="J100" s="682"/>
      <c r="K100" s="138"/>
      <c r="L100" s="139">
        <f t="shared" si="43"/>
        <v>0</v>
      </c>
      <c r="M100" s="111"/>
      <c r="N100" s="610"/>
      <c r="O100" s="627">
        <f t="shared" si="44"/>
        <v>0</v>
      </c>
      <c r="P100" s="610"/>
      <c r="Q100" s="627">
        <f t="shared" si="45"/>
        <v>0</v>
      </c>
      <c r="R100" s="610"/>
      <c r="S100" s="627">
        <f t="shared" si="46"/>
        <v>0</v>
      </c>
      <c r="T100" s="610"/>
      <c r="U100" s="627">
        <f t="shared" si="47"/>
        <v>0</v>
      </c>
      <c r="V100" s="610"/>
      <c r="W100" s="627">
        <f t="shared" si="48"/>
        <v>0</v>
      </c>
      <c r="X100" s="132">
        <f t="shared" si="49"/>
        <v>0</v>
      </c>
      <c r="Y100" s="96"/>
    </row>
    <row r="101" spans="1:33" s="52" customFormat="1" ht="15" customHeight="1">
      <c r="A101" s="76"/>
      <c r="B101" s="76"/>
      <c r="C101" s="107"/>
      <c r="D101" s="72" t="str">
        <f t="shared" si="42"/>
        <v>Select Level from List</v>
      </c>
      <c r="E101" s="706" t="str">
        <f t="shared" si="42"/>
        <v>Select E-Class</v>
      </c>
      <c r="F101" s="706"/>
      <c r="G101" s="706"/>
      <c r="H101" s="706"/>
      <c r="I101" s="706"/>
      <c r="J101" s="682"/>
      <c r="K101" s="138"/>
      <c r="L101" s="139">
        <f t="shared" si="43"/>
        <v>0</v>
      </c>
      <c r="M101" s="111"/>
      <c r="N101" s="610"/>
      <c r="O101" s="627">
        <f t="shared" si="44"/>
        <v>0</v>
      </c>
      <c r="P101" s="610"/>
      <c r="Q101" s="627">
        <f t="shared" si="45"/>
        <v>0</v>
      </c>
      <c r="R101" s="610"/>
      <c r="S101" s="627">
        <f t="shared" si="46"/>
        <v>0</v>
      </c>
      <c r="T101" s="610"/>
      <c r="U101" s="627">
        <f t="shared" si="47"/>
        <v>0</v>
      </c>
      <c r="V101" s="610"/>
      <c r="W101" s="627">
        <f t="shared" si="48"/>
        <v>0</v>
      </c>
      <c r="X101" s="132">
        <f t="shared" si="49"/>
        <v>0</v>
      </c>
      <c r="Y101" s="96"/>
    </row>
    <row r="102" spans="1:33" s="52" customFormat="1" ht="15" customHeight="1">
      <c r="A102" s="76"/>
      <c r="B102" s="76"/>
      <c r="C102" s="107"/>
      <c r="D102" s="72" t="str">
        <f t="shared" si="42"/>
        <v>Select Level from List</v>
      </c>
      <c r="E102" s="706" t="str">
        <f t="shared" si="42"/>
        <v>Select E-Class</v>
      </c>
      <c r="F102" s="682"/>
      <c r="G102" s="682"/>
      <c r="H102" s="682"/>
      <c r="I102" s="682"/>
      <c r="J102" s="682"/>
      <c r="K102" s="138"/>
      <c r="L102" s="139">
        <f t="shared" si="43"/>
        <v>0</v>
      </c>
      <c r="M102" s="111"/>
      <c r="N102" s="610"/>
      <c r="O102" s="627">
        <f t="shared" si="44"/>
        <v>0</v>
      </c>
      <c r="P102" s="610"/>
      <c r="Q102" s="627">
        <f t="shared" si="45"/>
        <v>0</v>
      </c>
      <c r="R102" s="610"/>
      <c r="S102" s="627">
        <f t="shared" si="46"/>
        <v>0</v>
      </c>
      <c r="T102" s="610"/>
      <c r="U102" s="627">
        <f t="shared" si="47"/>
        <v>0</v>
      </c>
      <c r="V102" s="610"/>
      <c r="W102" s="627">
        <f t="shared" si="48"/>
        <v>0</v>
      </c>
      <c r="X102" s="132">
        <f t="shared" si="49"/>
        <v>0</v>
      </c>
      <c r="Y102" s="96"/>
    </row>
    <row r="103" spans="1:33" s="52" customFormat="1" ht="15" customHeight="1">
      <c r="A103" s="76"/>
      <c r="B103" s="76"/>
      <c r="C103" s="107"/>
      <c r="D103" s="72" t="str">
        <f t="shared" si="42"/>
        <v>Select Level from List</v>
      </c>
      <c r="E103" s="706" t="str">
        <f t="shared" si="42"/>
        <v>Select E-Class</v>
      </c>
      <c r="F103" s="682"/>
      <c r="G103" s="682"/>
      <c r="H103" s="682"/>
      <c r="I103" s="682"/>
      <c r="J103" s="682"/>
      <c r="K103" s="138"/>
      <c r="L103" s="139">
        <f t="shared" si="43"/>
        <v>0</v>
      </c>
      <c r="M103" s="111"/>
      <c r="N103" s="610"/>
      <c r="O103" s="627">
        <f t="shared" si="44"/>
        <v>0</v>
      </c>
      <c r="P103" s="610"/>
      <c r="Q103" s="627">
        <f t="shared" si="45"/>
        <v>0</v>
      </c>
      <c r="R103" s="610"/>
      <c r="S103" s="627">
        <f t="shared" si="46"/>
        <v>0</v>
      </c>
      <c r="T103" s="610"/>
      <c r="U103" s="627">
        <f t="shared" si="47"/>
        <v>0</v>
      </c>
      <c r="V103" s="610"/>
      <c r="W103" s="627">
        <f t="shared" si="48"/>
        <v>0</v>
      </c>
      <c r="X103" s="132">
        <f t="shared" si="49"/>
        <v>0</v>
      </c>
      <c r="Y103" s="96"/>
    </row>
    <row r="104" spans="1:33" s="52" customFormat="1" ht="15" customHeight="1">
      <c r="A104" s="76"/>
      <c r="B104" s="76"/>
      <c r="C104" s="107"/>
      <c r="D104" s="72" t="str">
        <f t="shared" si="42"/>
        <v>Select Level from List</v>
      </c>
      <c r="E104" s="706" t="str">
        <f t="shared" si="42"/>
        <v>Select E-Class</v>
      </c>
      <c r="F104" s="682"/>
      <c r="G104" s="682"/>
      <c r="H104" s="682"/>
      <c r="I104" s="682"/>
      <c r="J104" s="682"/>
      <c r="K104" s="138"/>
      <c r="L104" s="139">
        <f t="shared" si="43"/>
        <v>0</v>
      </c>
      <c r="M104" s="111"/>
      <c r="N104" s="610"/>
      <c r="O104" s="627">
        <f t="shared" si="44"/>
        <v>0</v>
      </c>
      <c r="P104" s="610"/>
      <c r="Q104" s="627">
        <f t="shared" si="45"/>
        <v>0</v>
      </c>
      <c r="R104" s="610"/>
      <c r="S104" s="627">
        <f t="shared" si="46"/>
        <v>0</v>
      </c>
      <c r="T104" s="610"/>
      <c r="U104" s="627">
        <f t="shared" si="47"/>
        <v>0</v>
      </c>
      <c r="V104" s="610"/>
      <c r="W104" s="627">
        <f t="shared" si="48"/>
        <v>0</v>
      </c>
      <c r="X104" s="132">
        <f t="shared" si="49"/>
        <v>0</v>
      </c>
      <c r="Y104" s="96"/>
    </row>
    <row r="105" spans="1:33" s="52" customFormat="1" ht="15.95" customHeight="1">
      <c r="A105" s="76"/>
      <c r="B105" s="76"/>
      <c r="C105" s="107"/>
      <c r="D105" s="752" t="s">
        <v>437</v>
      </c>
      <c r="E105" s="752"/>
      <c r="F105" s="752"/>
      <c r="G105" s="752"/>
      <c r="H105" s="752"/>
      <c r="I105" s="752"/>
      <c r="J105" s="752"/>
      <c r="K105" s="752"/>
      <c r="L105" s="149">
        <f>VLOOKUP(D105,'Benefits and F&amp;A-DO NOT DELETE'!A47:B51,2,0)</f>
        <v>0</v>
      </c>
      <c r="M105" s="69">
        <v>1.07</v>
      </c>
      <c r="N105" s="608">
        <v>0</v>
      </c>
      <c r="O105" s="627">
        <f>L105*N105</f>
        <v>0</v>
      </c>
      <c r="P105" s="633">
        <v>0</v>
      </c>
      <c r="Q105" s="627">
        <f>L105*P105*M105</f>
        <v>0</v>
      </c>
      <c r="R105" s="633">
        <v>0</v>
      </c>
      <c r="S105" s="627">
        <f>L105*R105*M105^2</f>
        <v>0</v>
      </c>
      <c r="T105" s="633">
        <v>0</v>
      </c>
      <c r="U105" s="627">
        <f>L105*T105*M105^3</f>
        <v>0</v>
      </c>
      <c r="V105" s="633">
        <v>0</v>
      </c>
      <c r="W105" s="627">
        <f>L105*V105*M105^4</f>
        <v>0</v>
      </c>
      <c r="X105" s="132">
        <f t="shared" si="49"/>
        <v>0</v>
      </c>
      <c r="Y105" s="231"/>
      <c r="AG105" s="92"/>
    </row>
    <row r="106" spans="1:33" s="52" customFormat="1" ht="15.95" customHeight="1">
      <c r="A106" s="76"/>
      <c r="B106" s="76"/>
      <c r="C106" s="107"/>
      <c r="D106" s="752" t="s">
        <v>437</v>
      </c>
      <c r="E106" s="752"/>
      <c r="F106" s="752"/>
      <c r="G106" s="752"/>
      <c r="H106" s="752"/>
      <c r="I106" s="752"/>
      <c r="J106" s="752"/>
      <c r="K106" s="752"/>
      <c r="L106" s="149">
        <f>VLOOKUP(D106,'Benefits and F&amp;A-DO NOT DELETE'!A47:B51,2,0)</f>
        <v>0</v>
      </c>
      <c r="M106" s="69">
        <v>1.07</v>
      </c>
      <c r="N106" s="608">
        <v>0</v>
      </c>
      <c r="O106" s="627">
        <f>L106*N106</f>
        <v>0</v>
      </c>
      <c r="P106" s="633">
        <v>0</v>
      </c>
      <c r="Q106" s="627">
        <f>L106*P106*M106</f>
        <v>0</v>
      </c>
      <c r="R106" s="633">
        <v>0</v>
      </c>
      <c r="S106" s="627">
        <f>L106*R106*M106^2</f>
        <v>0</v>
      </c>
      <c r="T106" s="633">
        <v>0</v>
      </c>
      <c r="U106" s="627">
        <f>L106*T106*M106^3</f>
        <v>0</v>
      </c>
      <c r="V106" s="633">
        <v>0</v>
      </c>
      <c r="W106" s="627">
        <f>L106*V106*M106^4</f>
        <v>0</v>
      </c>
      <c r="X106" s="132">
        <f t="shared" si="49"/>
        <v>0</v>
      </c>
      <c r="Y106" s="231"/>
      <c r="AG106" s="92"/>
    </row>
    <row r="107" spans="1:33" s="52" customFormat="1" ht="15.95" customHeight="1">
      <c r="A107" s="76"/>
      <c r="B107" s="76"/>
      <c r="C107" s="107"/>
      <c r="D107" s="752" t="s">
        <v>437</v>
      </c>
      <c r="E107" s="752"/>
      <c r="F107" s="752"/>
      <c r="G107" s="752"/>
      <c r="H107" s="752"/>
      <c r="I107" s="752"/>
      <c r="J107" s="752"/>
      <c r="K107" s="752"/>
      <c r="L107" s="149">
        <f>VLOOKUP(D107,'Benefits and F&amp;A-DO NOT DELETE'!A47:B51,2,0)</f>
        <v>0</v>
      </c>
      <c r="M107" s="69">
        <v>1.07</v>
      </c>
      <c r="N107" s="608">
        <v>0</v>
      </c>
      <c r="O107" s="627">
        <f>L107*N107</f>
        <v>0</v>
      </c>
      <c r="P107" s="633">
        <v>0</v>
      </c>
      <c r="Q107" s="627">
        <f>L107*P107*M107</f>
        <v>0</v>
      </c>
      <c r="R107" s="633">
        <v>0</v>
      </c>
      <c r="S107" s="627">
        <f>L107*R107*M107^2</f>
        <v>0</v>
      </c>
      <c r="T107" s="633">
        <v>0</v>
      </c>
      <c r="U107" s="627">
        <f>L107*T107*M107^3</f>
        <v>0</v>
      </c>
      <c r="V107" s="633">
        <v>0</v>
      </c>
      <c r="W107" s="627">
        <f>L107*V107*M107^4</f>
        <v>0</v>
      </c>
      <c r="X107" s="132">
        <f t="shared" si="49"/>
        <v>0</v>
      </c>
      <c r="Y107" s="231"/>
      <c r="AG107" s="92"/>
    </row>
    <row r="108" spans="1:33" s="52" customFormat="1" ht="15.95" customHeight="1">
      <c r="A108" s="76"/>
      <c r="B108" s="76"/>
      <c r="C108" s="107"/>
      <c r="D108" s="752" t="s">
        <v>437</v>
      </c>
      <c r="E108" s="752"/>
      <c r="F108" s="752"/>
      <c r="G108" s="752"/>
      <c r="H108" s="752"/>
      <c r="I108" s="752"/>
      <c r="J108" s="752"/>
      <c r="K108" s="752"/>
      <c r="L108" s="149">
        <f>VLOOKUP(D108,'Benefits and F&amp;A-DO NOT DELETE'!A47:B51,2,0)</f>
        <v>0</v>
      </c>
      <c r="M108" s="69">
        <v>1.07</v>
      </c>
      <c r="N108" s="608">
        <v>0</v>
      </c>
      <c r="O108" s="627">
        <f>L108*N108</f>
        <v>0</v>
      </c>
      <c r="P108" s="633">
        <v>0</v>
      </c>
      <c r="Q108" s="627">
        <f>L108*P108*M108</f>
        <v>0</v>
      </c>
      <c r="R108" s="633">
        <v>0</v>
      </c>
      <c r="S108" s="627">
        <f>L108*R108*M108^2</f>
        <v>0</v>
      </c>
      <c r="T108" s="633">
        <v>0</v>
      </c>
      <c r="U108" s="627">
        <f>L108*T108*M108^3</f>
        <v>0</v>
      </c>
      <c r="V108" s="633">
        <v>0</v>
      </c>
      <c r="W108" s="627">
        <f>L108*V108*M108^4</f>
        <v>0</v>
      </c>
      <c r="X108" s="132">
        <f t="shared" si="49"/>
        <v>0</v>
      </c>
      <c r="Y108" s="231"/>
      <c r="AG108" s="92"/>
    </row>
    <row r="109" spans="1:33" s="52" customFormat="1" ht="15.95" customHeight="1">
      <c r="A109" s="76"/>
      <c r="B109" s="76"/>
      <c r="C109" s="107"/>
      <c r="D109" s="752" t="s">
        <v>437</v>
      </c>
      <c r="E109" s="752"/>
      <c r="F109" s="752"/>
      <c r="G109" s="752"/>
      <c r="H109" s="752"/>
      <c r="I109" s="752"/>
      <c r="J109" s="752"/>
      <c r="K109" s="752"/>
      <c r="L109" s="149">
        <f>VLOOKUP(D109,'Benefits and F&amp;A-DO NOT DELETE'!A47:B51,2,0)</f>
        <v>0</v>
      </c>
      <c r="M109" s="69">
        <v>1.07</v>
      </c>
      <c r="N109" s="608">
        <v>0</v>
      </c>
      <c r="O109" s="627">
        <f>L109*N109</f>
        <v>0</v>
      </c>
      <c r="P109" s="633">
        <v>0</v>
      </c>
      <c r="Q109" s="627">
        <f>L109*P109*M109</f>
        <v>0</v>
      </c>
      <c r="R109" s="633">
        <v>0</v>
      </c>
      <c r="S109" s="627">
        <f>L109*R109*M109^2</f>
        <v>0</v>
      </c>
      <c r="T109" s="633">
        <v>0</v>
      </c>
      <c r="U109" s="627">
        <f>L109*T109*M109^3</f>
        <v>0</v>
      </c>
      <c r="V109" s="633">
        <v>0</v>
      </c>
      <c r="W109" s="627">
        <f>L109*V109*M109^4</f>
        <v>0</v>
      </c>
      <c r="X109" s="132">
        <f t="shared" si="49"/>
        <v>0</v>
      </c>
      <c r="Y109" s="231"/>
      <c r="AG109" s="92"/>
    </row>
    <row r="110" spans="1:33" s="52" customFormat="1" ht="15" customHeight="1">
      <c r="A110" s="76"/>
      <c r="B110" s="76"/>
      <c r="C110" s="823"/>
      <c r="D110" s="708"/>
      <c r="E110" s="708"/>
      <c r="F110" s="708"/>
      <c r="G110" s="708"/>
      <c r="H110" s="708"/>
      <c r="I110" s="708"/>
      <c r="J110" s="700" t="s">
        <v>246</v>
      </c>
      <c r="K110" s="701"/>
      <c r="L110" s="701"/>
      <c r="M110" s="702"/>
      <c r="N110" s="646">
        <f>SUM(O78:O109)</f>
        <v>0</v>
      </c>
      <c r="O110" s="743"/>
      <c r="P110" s="646">
        <f>SUM(Q78:Q109)</f>
        <v>0</v>
      </c>
      <c r="Q110" s="743"/>
      <c r="R110" s="646">
        <f>SUM(S78:S109)</f>
        <v>0</v>
      </c>
      <c r="S110" s="743"/>
      <c r="T110" s="646">
        <f>SUM(U78:U109)</f>
        <v>0</v>
      </c>
      <c r="U110" s="743"/>
      <c r="V110" s="646">
        <f>SUM(W78:W109)</f>
        <v>0</v>
      </c>
      <c r="W110" s="743"/>
      <c r="X110" s="623">
        <f>SUM(N110:W110)</f>
        <v>0</v>
      </c>
      <c r="Y110" s="150"/>
    </row>
    <row r="111" spans="1:33" s="52" customFormat="1" ht="15" customHeight="1">
      <c r="A111" s="76"/>
      <c r="B111" s="76"/>
      <c r="C111" s="786" t="s">
        <v>250</v>
      </c>
      <c r="D111" s="787"/>
      <c r="E111" s="787"/>
      <c r="F111" s="787"/>
      <c r="G111" s="787"/>
      <c r="H111" s="787"/>
      <c r="I111" s="787"/>
      <c r="J111" s="787"/>
      <c r="K111" s="787"/>
      <c r="L111" s="787"/>
      <c r="M111" s="788"/>
      <c r="N111" s="666">
        <f>SUM(N76, N110)</f>
        <v>0</v>
      </c>
      <c r="O111" s="753"/>
      <c r="P111" s="666">
        <f>SUM(P76, P110)</f>
        <v>0</v>
      </c>
      <c r="Q111" s="753"/>
      <c r="R111" s="666">
        <f>SUM(R76, R110)</f>
        <v>0</v>
      </c>
      <c r="S111" s="753"/>
      <c r="T111" s="666">
        <f>SUM(T76, T110)</f>
        <v>0</v>
      </c>
      <c r="U111" s="753"/>
      <c r="V111" s="666">
        <f>SUM(V76, V110)</f>
        <v>0</v>
      </c>
      <c r="W111" s="753"/>
      <c r="X111" s="622">
        <f>SUM(N111:W111)</f>
        <v>0</v>
      </c>
      <c r="Y111" s="151"/>
    </row>
    <row r="112" spans="1:33" s="52" customFormat="1" ht="15" customHeight="1">
      <c r="A112" s="76"/>
      <c r="B112" s="76"/>
      <c r="C112" s="692" t="s">
        <v>251</v>
      </c>
      <c r="D112" s="693"/>
      <c r="E112" s="693"/>
      <c r="F112" s="693"/>
      <c r="G112" s="693"/>
      <c r="H112" s="693"/>
      <c r="I112" s="693"/>
      <c r="J112" s="693"/>
      <c r="K112" s="693"/>
      <c r="L112" s="693"/>
      <c r="M112" s="694"/>
      <c r="N112" s="648">
        <f>SUM(N59,N111)</f>
        <v>0</v>
      </c>
      <c r="O112" s="760"/>
      <c r="P112" s="648">
        <f>SUM(P59,P111)</f>
        <v>0</v>
      </c>
      <c r="Q112" s="760"/>
      <c r="R112" s="648">
        <f>SUM(R59,R111)</f>
        <v>0</v>
      </c>
      <c r="S112" s="760"/>
      <c r="T112" s="648">
        <f>SUM(T59,T111)</f>
        <v>0</v>
      </c>
      <c r="U112" s="760"/>
      <c r="V112" s="648">
        <f>SUM(V59,V111)</f>
        <v>0</v>
      </c>
      <c r="W112" s="760"/>
      <c r="X112" s="152">
        <f>SUM(N112:W112)</f>
        <v>0</v>
      </c>
      <c r="Y112" s="96"/>
    </row>
    <row r="113" spans="1:25" s="135" customFormat="1" ht="17.25" customHeight="1">
      <c r="A113" s="169"/>
      <c r="B113" s="169"/>
      <c r="C113" s="766" t="s">
        <v>98</v>
      </c>
      <c r="D113" s="767"/>
      <c r="E113" s="767"/>
      <c r="F113" s="767"/>
      <c r="G113" s="767"/>
      <c r="H113" s="767"/>
      <c r="I113" s="767"/>
      <c r="J113" s="767"/>
      <c r="K113" s="767"/>
      <c r="L113" s="767"/>
      <c r="M113" s="820"/>
      <c r="N113" s="182"/>
      <c r="O113" s="183"/>
      <c r="P113" s="184"/>
      <c r="Q113" s="185"/>
      <c r="R113" s="136"/>
      <c r="S113" s="183"/>
      <c r="T113" s="184"/>
      <c r="U113" s="183"/>
      <c r="V113" s="136"/>
      <c r="W113" s="183"/>
      <c r="X113" s="132"/>
      <c r="Y113" s="95"/>
    </row>
    <row r="114" spans="1:25" s="135" customFormat="1" ht="33" customHeight="1">
      <c r="A114" s="153">
        <v>1000</v>
      </c>
      <c r="B114" s="169"/>
      <c r="C114" s="186" t="s">
        <v>137</v>
      </c>
      <c r="D114" s="82" t="s">
        <v>99</v>
      </c>
      <c r="E114" s="769"/>
      <c r="F114" s="715"/>
      <c r="G114" s="715"/>
      <c r="H114" s="715"/>
      <c r="I114" s="715"/>
      <c r="J114" s="715"/>
      <c r="K114" s="38" t="s">
        <v>141</v>
      </c>
      <c r="L114" s="38" t="s">
        <v>134</v>
      </c>
      <c r="M114" s="36" t="s">
        <v>311</v>
      </c>
      <c r="N114" s="777" t="s">
        <v>142</v>
      </c>
      <c r="O114" s="778"/>
      <c r="P114" s="686" t="s">
        <v>142</v>
      </c>
      <c r="Q114" s="687"/>
      <c r="R114" s="686" t="s">
        <v>142</v>
      </c>
      <c r="S114" s="687"/>
      <c r="T114" s="686" t="s">
        <v>142</v>
      </c>
      <c r="U114" s="687"/>
      <c r="V114" s="686" t="s">
        <v>142</v>
      </c>
      <c r="W114" s="687"/>
      <c r="X114" s="132"/>
      <c r="Y114" s="95"/>
    </row>
    <row r="115" spans="1:25" s="135" customFormat="1" ht="15" customHeight="1">
      <c r="A115" s="169"/>
      <c r="B115" s="169"/>
      <c r="C115" s="187">
        <f>N115+P115+R115+T115+V115</f>
        <v>0</v>
      </c>
      <c r="D115" s="16"/>
      <c r="E115" s="658" t="s">
        <v>294</v>
      </c>
      <c r="F115" s="658"/>
      <c r="G115" s="658"/>
      <c r="H115" s="658"/>
      <c r="I115" s="658"/>
      <c r="J115" s="658"/>
      <c r="K115" s="188">
        <v>0</v>
      </c>
      <c r="L115" s="189">
        <f t="shared" ref="L115:L122" si="50">VLOOKUP(E115,Leave_Benefits,2,0)</f>
        <v>0</v>
      </c>
      <c r="M115" s="37">
        <f t="shared" ref="M115:M122" si="51">VLOOKUP(E115,Leave_Benefits,4,0)</f>
        <v>0</v>
      </c>
      <c r="N115" s="612">
        <v>0</v>
      </c>
      <c r="O115" s="627">
        <f>K115*(1+L115)*N115*M115</f>
        <v>0</v>
      </c>
      <c r="P115" s="612">
        <v>0</v>
      </c>
      <c r="Q115" s="627">
        <f>K115*(1+L115)*P115*(M115^2)</f>
        <v>0</v>
      </c>
      <c r="R115" s="612">
        <v>0</v>
      </c>
      <c r="S115" s="627">
        <f>K115*(1+L115)*R115*(M115^3)</f>
        <v>0</v>
      </c>
      <c r="T115" s="612">
        <v>0</v>
      </c>
      <c r="U115" s="627">
        <f>K115*(1+L115)*T115*(M115^4)</f>
        <v>0</v>
      </c>
      <c r="V115" s="612">
        <v>0</v>
      </c>
      <c r="W115" s="627">
        <f>K115*(1+L115)*V115*(M115^5)</f>
        <v>0</v>
      </c>
      <c r="X115" s="132">
        <f>SUM(O115+Q115+S115+U115+W115)</f>
        <v>0</v>
      </c>
      <c r="Y115" s="95"/>
    </row>
    <row r="116" spans="1:25" s="135" customFormat="1" ht="15" customHeight="1">
      <c r="A116" s="169"/>
      <c r="B116" s="169"/>
      <c r="C116" s="500">
        <f t="shared" ref="C116:C122" si="52">N116+P116+R116+T116+V116</f>
        <v>0</v>
      </c>
      <c r="D116" s="16"/>
      <c r="E116" s="658" t="s">
        <v>294</v>
      </c>
      <c r="F116" s="658"/>
      <c r="G116" s="658"/>
      <c r="H116" s="658"/>
      <c r="I116" s="658"/>
      <c r="J116" s="658"/>
      <c r="K116" s="188">
        <v>0</v>
      </c>
      <c r="L116" s="189">
        <f t="shared" si="50"/>
        <v>0</v>
      </c>
      <c r="M116" s="37">
        <f t="shared" si="51"/>
        <v>0</v>
      </c>
      <c r="N116" s="612">
        <v>0</v>
      </c>
      <c r="O116" s="627">
        <f t="shared" ref="O116:O122" si="53">K116*(1+L116)*N116*M116</f>
        <v>0</v>
      </c>
      <c r="P116" s="612">
        <v>0</v>
      </c>
      <c r="Q116" s="627">
        <f t="shared" ref="Q116:Q122" si="54">K116*(1+L116)*P116*(M116^2)</f>
        <v>0</v>
      </c>
      <c r="R116" s="612">
        <v>0</v>
      </c>
      <c r="S116" s="627">
        <f t="shared" ref="S116:S122" si="55">K116*(1+L116)*R116*(M116^3)</f>
        <v>0</v>
      </c>
      <c r="T116" s="612">
        <v>0</v>
      </c>
      <c r="U116" s="627">
        <f t="shared" ref="U116:U122" si="56">K116*(1+L116)*T116*(M116^4)</f>
        <v>0</v>
      </c>
      <c r="V116" s="612">
        <v>0</v>
      </c>
      <c r="W116" s="627">
        <f t="shared" ref="W116:W122" si="57">K116*(1+L116)*V116*(M116^5)</f>
        <v>0</v>
      </c>
      <c r="X116" s="132">
        <f t="shared" ref="X116:X122" si="58">SUM(O116+Q116+S116+U116+W116)</f>
        <v>0</v>
      </c>
      <c r="Y116" s="95"/>
    </row>
    <row r="117" spans="1:25" s="135" customFormat="1" ht="15" customHeight="1">
      <c r="A117" s="169"/>
      <c r="B117" s="169"/>
      <c r="C117" s="500">
        <f t="shared" si="52"/>
        <v>0</v>
      </c>
      <c r="D117" s="16"/>
      <c r="E117" s="658" t="s">
        <v>294</v>
      </c>
      <c r="F117" s="658"/>
      <c r="G117" s="658"/>
      <c r="H117" s="658"/>
      <c r="I117" s="658"/>
      <c r="J117" s="658"/>
      <c r="K117" s="188">
        <v>0</v>
      </c>
      <c r="L117" s="189">
        <f t="shared" si="50"/>
        <v>0</v>
      </c>
      <c r="M117" s="37">
        <f t="shared" si="51"/>
        <v>0</v>
      </c>
      <c r="N117" s="612">
        <v>0</v>
      </c>
      <c r="O117" s="627">
        <f t="shared" si="53"/>
        <v>0</v>
      </c>
      <c r="P117" s="612">
        <v>0</v>
      </c>
      <c r="Q117" s="627">
        <f t="shared" si="54"/>
        <v>0</v>
      </c>
      <c r="R117" s="612">
        <v>0</v>
      </c>
      <c r="S117" s="627">
        <f t="shared" si="55"/>
        <v>0</v>
      </c>
      <c r="T117" s="612">
        <v>0</v>
      </c>
      <c r="U117" s="627">
        <f t="shared" si="56"/>
        <v>0</v>
      </c>
      <c r="V117" s="612">
        <v>0</v>
      </c>
      <c r="W117" s="627">
        <f t="shared" si="57"/>
        <v>0</v>
      </c>
      <c r="X117" s="132">
        <f t="shared" si="58"/>
        <v>0</v>
      </c>
      <c r="Y117" s="95"/>
    </row>
    <row r="118" spans="1:25" s="135" customFormat="1" ht="15" customHeight="1">
      <c r="A118" s="169"/>
      <c r="B118" s="169"/>
      <c r="C118" s="500">
        <f t="shared" si="52"/>
        <v>0</v>
      </c>
      <c r="D118" s="16"/>
      <c r="E118" s="658" t="s">
        <v>294</v>
      </c>
      <c r="F118" s="658"/>
      <c r="G118" s="658"/>
      <c r="H118" s="658"/>
      <c r="I118" s="658"/>
      <c r="J118" s="658"/>
      <c r="K118" s="188">
        <v>0</v>
      </c>
      <c r="L118" s="189">
        <f t="shared" si="50"/>
        <v>0</v>
      </c>
      <c r="M118" s="37">
        <f t="shared" si="51"/>
        <v>0</v>
      </c>
      <c r="N118" s="612">
        <v>0</v>
      </c>
      <c r="O118" s="627">
        <f t="shared" si="53"/>
        <v>0</v>
      </c>
      <c r="P118" s="612">
        <v>0</v>
      </c>
      <c r="Q118" s="627">
        <f t="shared" si="54"/>
        <v>0</v>
      </c>
      <c r="R118" s="612">
        <v>0</v>
      </c>
      <c r="S118" s="627">
        <f t="shared" si="55"/>
        <v>0</v>
      </c>
      <c r="T118" s="612">
        <v>0</v>
      </c>
      <c r="U118" s="627">
        <f t="shared" si="56"/>
        <v>0</v>
      </c>
      <c r="V118" s="612">
        <v>0</v>
      </c>
      <c r="W118" s="627">
        <f t="shared" si="57"/>
        <v>0</v>
      </c>
      <c r="X118" s="132">
        <f t="shared" si="58"/>
        <v>0</v>
      </c>
      <c r="Y118" s="95"/>
    </row>
    <row r="119" spans="1:25" s="135" customFormat="1" ht="15" customHeight="1">
      <c r="A119" s="169"/>
      <c r="B119" s="169"/>
      <c r="C119" s="500">
        <f t="shared" si="52"/>
        <v>0</v>
      </c>
      <c r="D119" s="16"/>
      <c r="E119" s="658" t="s">
        <v>294</v>
      </c>
      <c r="F119" s="658"/>
      <c r="G119" s="658"/>
      <c r="H119" s="658"/>
      <c r="I119" s="658"/>
      <c r="J119" s="658"/>
      <c r="K119" s="188">
        <v>0</v>
      </c>
      <c r="L119" s="189">
        <f t="shared" si="50"/>
        <v>0</v>
      </c>
      <c r="M119" s="37">
        <f t="shared" si="51"/>
        <v>0</v>
      </c>
      <c r="N119" s="612">
        <v>0</v>
      </c>
      <c r="O119" s="627">
        <f t="shared" si="53"/>
        <v>0</v>
      </c>
      <c r="P119" s="612">
        <v>0</v>
      </c>
      <c r="Q119" s="627">
        <f t="shared" si="54"/>
        <v>0</v>
      </c>
      <c r="R119" s="612">
        <v>0</v>
      </c>
      <c r="S119" s="627">
        <f t="shared" si="55"/>
        <v>0</v>
      </c>
      <c r="T119" s="612">
        <v>0</v>
      </c>
      <c r="U119" s="627">
        <f t="shared" si="56"/>
        <v>0</v>
      </c>
      <c r="V119" s="612">
        <v>0</v>
      </c>
      <c r="W119" s="627">
        <f t="shared" si="57"/>
        <v>0</v>
      </c>
      <c r="X119" s="132">
        <f t="shared" si="58"/>
        <v>0</v>
      </c>
      <c r="Y119" s="95"/>
    </row>
    <row r="120" spans="1:25" s="135" customFormat="1" ht="15" customHeight="1">
      <c r="A120" s="169"/>
      <c r="B120" s="169"/>
      <c r="C120" s="500">
        <f t="shared" si="52"/>
        <v>0</v>
      </c>
      <c r="D120" s="16"/>
      <c r="E120" s="658" t="s">
        <v>294</v>
      </c>
      <c r="F120" s="658"/>
      <c r="G120" s="658"/>
      <c r="H120" s="658"/>
      <c r="I120" s="658"/>
      <c r="J120" s="658"/>
      <c r="K120" s="188">
        <v>0</v>
      </c>
      <c r="L120" s="189">
        <f t="shared" si="50"/>
        <v>0</v>
      </c>
      <c r="M120" s="37">
        <f t="shared" si="51"/>
        <v>0</v>
      </c>
      <c r="N120" s="612">
        <v>0</v>
      </c>
      <c r="O120" s="627">
        <f t="shared" si="53"/>
        <v>0</v>
      </c>
      <c r="P120" s="612">
        <v>0</v>
      </c>
      <c r="Q120" s="627">
        <f t="shared" si="54"/>
        <v>0</v>
      </c>
      <c r="R120" s="612">
        <v>0</v>
      </c>
      <c r="S120" s="627">
        <f t="shared" si="55"/>
        <v>0</v>
      </c>
      <c r="T120" s="612">
        <v>0</v>
      </c>
      <c r="U120" s="627">
        <f t="shared" si="56"/>
        <v>0</v>
      </c>
      <c r="V120" s="612">
        <v>0</v>
      </c>
      <c r="W120" s="627">
        <f t="shared" si="57"/>
        <v>0</v>
      </c>
      <c r="X120" s="132">
        <f t="shared" si="58"/>
        <v>0</v>
      </c>
      <c r="Y120" s="95"/>
    </row>
    <row r="121" spans="1:25" s="135" customFormat="1" ht="15" customHeight="1">
      <c r="A121" s="169"/>
      <c r="B121" s="169"/>
      <c r="C121" s="500">
        <f t="shared" si="52"/>
        <v>0</v>
      </c>
      <c r="D121" s="16"/>
      <c r="E121" s="658" t="s">
        <v>294</v>
      </c>
      <c r="F121" s="658"/>
      <c r="G121" s="658"/>
      <c r="H121" s="658"/>
      <c r="I121" s="658"/>
      <c r="J121" s="658"/>
      <c r="K121" s="188">
        <v>0</v>
      </c>
      <c r="L121" s="189">
        <f t="shared" si="50"/>
        <v>0</v>
      </c>
      <c r="M121" s="37">
        <f t="shared" si="51"/>
        <v>0</v>
      </c>
      <c r="N121" s="612">
        <v>0</v>
      </c>
      <c r="O121" s="627">
        <f t="shared" si="53"/>
        <v>0</v>
      </c>
      <c r="P121" s="612">
        <v>0</v>
      </c>
      <c r="Q121" s="627">
        <f t="shared" si="54"/>
        <v>0</v>
      </c>
      <c r="R121" s="612">
        <v>0</v>
      </c>
      <c r="S121" s="627">
        <f t="shared" si="55"/>
        <v>0</v>
      </c>
      <c r="T121" s="612">
        <v>0</v>
      </c>
      <c r="U121" s="627">
        <f t="shared" si="56"/>
        <v>0</v>
      </c>
      <c r="V121" s="612">
        <v>0</v>
      </c>
      <c r="W121" s="627">
        <f t="shared" si="57"/>
        <v>0</v>
      </c>
      <c r="X121" s="132">
        <f t="shared" si="58"/>
        <v>0</v>
      </c>
      <c r="Y121" s="95"/>
    </row>
    <row r="122" spans="1:25" s="135" customFormat="1" ht="15" customHeight="1">
      <c r="A122" s="169"/>
      <c r="B122" s="169"/>
      <c r="C122" s="500">
        <f t="shared" si="52"/>
        <v>0</v>
      </c>
      <c r="D122" s="16"/>
      <c r="E122" s="658" t="s">
        <v>294</v>
      </c>
      <c r="F122" s="658"/>
      <c r="G122" s="658"/>
      <c r="H122" s="658"/>
      <c r="I122" s="658"/>
      <c r="J122" s="658"/>
      <c r="K122" s="188">
        <v>0</v>
      </c>
      <c r="L122" s="189">
        <f t="shared" si="50"/>
        <v>0</v>
      </c>
      <c r="M122" s="37">
        <f t="shared" si="51"/>
        <v>0</v>
      </c>
      <c r="N122" s="612">
        <v>0</v>
      </c>
      <c r="O122" s="627">
        <f t="shared" si="53"/>
        <v>0</v>
      </c>
      <c r="P122" s="612">
        <v>0</v>
      </c>
      <c r="Q122" s="627">
        <f t="shared" si="54"/>
        <v>0</v>
      </c>
      <c r="R122" s="612">
        <v>0</v>
      </c>
      <c r="S122" s="627">
        <f t="shared" si="55"/>
        <v>0</v>
      </c>
      <c r="T122" s="612">
        <v>0</v>
      </c>
      <c r="U122" s="627">
        <f t="shared" si="56"/>
        <v>0</v>
      </c>
      <c r="V122" s="612">
        <v>0</v>
      </c>
      <c r="W122" s="627">
        <f t="shared" si="57"/>
        <v>0</v>
      </c>
      <c r="X122" s="132">
        <f t="shared" si="58"/>
        <v>0</v>
      </c>
      <c r="Y122" s="95"/>
    </row>
    <row r="123" spans="1:25" s="135" customFormat="1" ht="15" customHeight="1">
      <c r="A123" s="169"/>
      <c r="B123" s="169"/>
      <c r="C123" s="822"/>
      <c r="D123" s="704"/>
      <c r="E123" s="704"/>
      <c r="F123" s="704"/>
      <c r="G123" s="704"/>
      <c r="H123" s="704"/>
      <c r="I123" s="704"/>
      <c r="J123" s="700" t="s">
        <v>101</v>
      </c>
      <c r="K123" s="701"/>
      <c r="L123" s="701"/>
      <c r="M123" s="702"/>
      <c r="N123" s="688">
        <f>SUM(O115:O122)</f>
        <v>0</v>
      </c>
      <c r="O123" s="689"/>
      <c r="P123" s="688">
        <f>SUM(Q115:Q122)</f>
        <v>0</v>
      </c>
      <c r="Q123" s="689"/>
      <c r="R123" s="688">
        <f>SUM(S115:S122)</f>
        <v>0</v>
      </c>
      <c r="S123" s="689"/>
      <c r="T123" s="688">
        <f>SUM(U115:U122)</f>
        <v>0</v>
      </c>
      <c r="U123" s="689"/>
      <c r="V123" s="688">
        <f>SUM(W115:W122)</f>
        <v>0</v>
      </c>
      <c r="W123" s="689"/>
      <c r="X123" s="623">
        <f>SUM(N123:W123)</f>
        <v>0</v>
      </c>
      <c r="Y123" s="95"/>
    </row>
    <row r="124" spans="1:25" s="135" customFormat="1" ht="30.75" customHeight="1">
      <c r="A124" s="153">
        <v>1900</v>
      </c>
      <c r="B124" s="169"/>
      <c r="C124" s="734"/>
      <c r="D124" s="658"/>
      <c r="E124" s="658"/>
      <c r="F124" s="658"/>
      <c r="G124" s="658"/>
      <c r="H124" s="658"/>
      <c r="I124" s="658"/>
      <c r="J124" s="658"/>
      <c r="K124" s="658"/>
      <c r="L124" s="15" t="s">
        <v>102</v>
      </c>
      <c r="M124" s="35"/>
      <c r="N124" s="191"/>
      <c r="O124" s="192"/>
      <c r="P124" s="193"/>
      <c r="Q124" s="192"/>
      <c r="R124" s="193"/>
      <c r="S124" s="192"/>
      <c r="T124" s="193"/>
      <c r="U124" s="192"/>
      <c r="V124" s="193"/>
      <c r="W124" s="192"/>
      <c r="X124" s="132"/>
      <c r="Y124" s="95"/>
    </row>
    <row r="125" spans="1:25" s="135" customFormat="1" ht="15" customHeight="1">
      <c r="A125" s="169"/>
      <c r="B125" s="169"/>
      <c r="C125" s="734"/>
      <c r="D125" s="658"/>
      <c r="E125" s="658"/>
      <c r="F125" s="658"/>
      <c r="G125" s="658"/>
      <c r="H125" s="658"/>
      <c r="I125" s="658"/>
      <c r="J125" s="658"/>
      <c r="K125" s="658"/>
      <c r="L125" s="189">
        <f t="shared" ref="L125:L132" si="59">VLOOKUP(E115,Leave_Benefits,3,0)</f>
        <v>0</v>
      </c>
      <c r="M125" s="35"/>
      <c r="N125" s="650">
        <f t="shared" ref="N125:N132" si="60">O115*L125</f>
        <v>0</v>
      </c>
      <c r="O125" s="656"/>
      <c r="P125" s="650">
        <f t="shared" ref="P125:P132" si="61">Q115*L125</f>
        <v>0</v>
      </c>
      <c r="Q125" s="656"/>
      <c r="R125" s="650">
        <f t="shared" ref="R125:R132" si="62">S115*L125</f>
        <v>0</v>
      </c>
      <c r="S125" s="656"/>
      <c r="T125" s="650">
        <f t="shared" ref="T125:T132" si="63">U115*L125</f>
        <v>0</v>
      </c>
      <c r="U125" s="656"/>
      <c r="V125" s="650">
        <f>W115*L125</f>
        <v>0</v>
      </c>
      <c r="W125" s="656"/>
      <c r="X125" s="132">
        <f>N125+P125+R125+T125+V125</f>
        <v>0</v>
      </c>
      <c r="Y125" s="95"/>
    </row>
    <row r="126" spans="1:25" s="135" customFormat="1" ht="15" customHeight="1">
      <c r="A126" s="169"/>
      <c r="B126" s="169"/>
      <c r="C126" s="734"/>
      <c r="D126" s="658"/>
      <c r="E126" s="658"/>
      <c r="F126" s="658"/>
      <c r="G126" s="658"/>
      <c r="H126" s="658"/>
      <c r="I126" s="658"/>
      <c r="J126" s="658"/>
      <c r="K126" s="658"/>
      <c r="L126" s="189">
        <f t="shared" si="59"/>
        <v>0</v>
      </c>
      <c r="M126" s="35"/>
      <c r="N126" s="650">
        <f t="shared" si="60"/>
        <v>0</v>
      </c>
      <c r="O126" s="656"/>
      <c r="P126" s="650">
        <f t="shared" si="61"/>
        <v>0</v>
      </c>
      <c r="Q126" s="656"/>
      <c r="R126" s="650">
        <f t="shared" si="62"/>
        <v>0</v>
      </c>
      <c r="S126" s="656"/>
      <c r="T126" s="650">
        <f t="shared" si="63"/>
        <v>0</v>
      </c>
      <c r="U126" s="656"/>
      <c r="V126" s="650">
        <f t="shared" ref="V126:V132" si="64">W116*L126</f>
        <v>0</v>
      </c>
      <c r="W126" s="656"/>
      <c r="X126" s="132">
        <f t="shared" ref="X126:X132" si="65">N126+P126+R126+T126+V126</f>
        <v>0</v>
      </c>
      <c r="Y126" s="95"/>
    </row>
    <row r="127" spans="1:25" s="135" customFormat="1" ht="15" customHeight="1">
      <c r="A127" s="169"/>
      <c r="B127" s="169"/>
      <c r="C127" s="734"/>
      <c r="D127" s="658"/>
      <c r="E127" s="658"/>
      <c r="F127" s="658"/>
      <c r="G127" s="658"/>
      <c r="H127" s="658"/>
      <c r="I127" s="658"/>
      <c r="J127" s="658"/>
      <c r="K127" s="658"/>
      <c r="L127" s="189">
        <f t="shared" si="59"/>
        <v>0</v>
      </c>
      <c r="M127" s="35"/>
      <c r="N127" s="650">
        <f t="shared" si="60"/>
        <v>0</v>
      </c>
      <c r="O127" s="656"/>
      <c r="P127" s="650">
        <f t="shared" si="61"/>
        <v>0</v>
      </c>
      <c r="Q127" s="656"/>
      <c r="R127" s="650">
        <f t="shared" si="62"/>
        <v>0</v>
      </c>
      <c r="S127" s="656"/>
      <c r="T127" s="650">
        <f t="shared" si="63"/>
        <v>0</v>
      </c>
      <c r="U127" s="656"/>
      <c r="V127" s="650">
        <f t="shared" si="64"/>
        <v>0</v>
      </c>
      <c r="W127" s="656"/>
      <c r="X127" s="132">
        <f t="shared" si="65"/>
        <v>0</v>
      </c>
      <c r="Y127" s="95"/>
    </row>
    <row r="128" spans="1:25" s="135" customFormat="1" ht="15" customHeight="1">
      <c r="A128" s="169"/>
      <c r="B128" s="169"/>
      <c r="C128" s="734"/>
      <c r="D128" s="658"/>
      <c r="E128" s="658"/>
      <c r="F128" s="658"/>
      <c r="G128" s="658"/>
      <c r="H128" s="658"/>
      <c r="I128" s="658"/>
      <c r="J128" s="658"/>
      <c r="K128" s="658"/>
      <c r="L128" s="189">
        <f t="shared" si="59"/>
        <v>0</v>
      </c>
      <c r="M128" s="35"/>
      <c r="N128" s="650">
        <f t="shared" si="60"/>
        <v>0</v>
      </c>
      <c r="O128" s="656"/>
      <c r="P128" s="650">
        <f t="shared" si="61"/>
        <v>0</v>
      </c>
      <c r="Q128" s="656"/>
      <c r="R128" s="650">
        <f t="shared" si="62"/>
        <v>0</v>
      </c>
      <c r="S128" s="656"/>
      <c r="T128" s="650">
        <f t="shared" si="63"/>
        <v>0</v>
      </c>
      <c r="U128" s="656"/>
      <c r="V128" s="650">
        <f t="shared" si="64"/>
        <v>0</v>
      </c>
      <c r="W128" s="656"/>
      <c r="X128" s="132">
        <f t="shared" si="65"/>
        <v>0</v>
      </c>
      <c r="Y128" s="95"/>
    </row>
    <row r="129" spans="1:29" s="135" customFormat="1" ht="15" customHeight="1">
      <c r="A129" s="169"/>
      <c r="B129" s="169"/>
      <c r="C129" s="734"/>
      <c r="D129" s="658"/>
      <c r="E129" s="658"/>
      <c r="F129" s="658"/>
      <c r="G129" s="658"/>
      <c r="H129" s="658"/>
      <c r="I129" s="658"/>
      <c r="J129" s="658"/>
      <c r="K129" s="658"/>
      <c r="L129" s="189">
        <f t="shared" si="59"/>
        <v>0</v>
      </c>
      <c r="M129" s="35"/>
      <c r="N129" s="650">
        <f t="shared" si="60"/>
        <v>0</v>
      </c>
      <c r="O129" s="656"/>
      <c r="P129" s="650">
        <f t="shared" si="61"/>
        <v>0</v>
      </c>
      <c r="Q129" s="656"/>
      <c r="R129" s="650">
        <f t="shared" si="62"/>
        <v>0</v>
      </c>
      <c r="S129" s="656"/>
      <c r="T129" s="650">
        <f t="shared" si="63"/>
        <v>0</v>
      </c>
      <c r="U129" s="656"/>
      <c r="V129" s="650">
        <f t="shared" si="64"/>
        <v>0</v>
      </c>
      <c r="W129" s="656"/>
      <c r="X129" s="132">
        <f t="shared" si="65"/>
        <v>0</v>
      </c>
      <c r="Y129" s="95"/>
    </row>
    <row r="130" spans="1:29" s="135" customFormat="1" ht="15" customHeight="1">
      <c r="A130" s="169"/>
      <c r="B130" s="169"/>
      <c r="C130" s="734"/>
      <c r="D130" s="658"/>
      <c r="E130" s="658"/>
      <c r="F130" s="658"/>
      <c r="G130" s="658"/>
      <c r="H130" s="658"/>
      <c r="I130" s="658"/>
      <c r="J130" s="658"/>
      <c r="K130" s="658"/>
      <c r="L130" s="189">
        <f t="shared" si="59"/>
        <v>0</v>
      </c>
      <c r="M130" s="35"/>
      <c r="N130" s="650">
        <f t="shared" si="60"/>
        <v>0</v>
      </c>
      <c r="O130" s="656"/>
      <c r="P130" s="650">
        <f t="shared" si="61"/>
        <v>0</v>
      </c>
      <c r="Q130" s="656"/>
      <c r="R130" s="650">
        <f t="shared" si="62"/>
        <v>0</v>
      </c>
      <c r="S130" s="656"/>
      <c r="T130" s="650">
        <f t="shared" si="63"/>
        <v>0</v>
      </c>
      <c r="U130" s="656"/>
      <c r="V130" s="650">
        <f t="shared" si="64"/>
        <v>0</v>
      </c>
      <c r="W130" s="656"/>
      <c r="X130" s="132">
        <f t="shared" si="65"/>
        <v>0</v>
      </c>
      <c r="Y130" s="95"/>
    </row>
    <row r="131" spans="1:29" s="135" customFormat="1" ht="15" customHeight="1">
      <c r="A131" s="169"/>
      <c r="B131" s="169"/>
      <c r="C131" s="734"/>
      <c r="D131" s="658"/>
      <c r="E131" s="658"/>
      <c r="F131" s="658"/>
      <c r="G131" s="658"/>
      <c r="H131" s="658"/>
      <c r="I131" s="658"/>
      <c r="J131" s="658"/>
      <c r="K131" s="658"/>
      <c r="L131" s="189">
        <f t="shared" si="59"/>
        <v>0</v>
      </c>
      <c r="M131" s="35"/>
      <c r="N131" s="650">
        <f t="shared" si="60"/>
        <v>0</v>
      </c>
      <c r="O131" s="656"/>
      <c r="P131" s="650">
        <f t="shared" si="61"/>
        <v>0</v>
      </c>
      <c r="Q131" s="656"/>
      <c r="R131" s="650">
        <f t="shared" si="62"/>
        <v>0</v>
      </c>
      <c r="S131" s="656"/>
      <c r="T131" s="650">
        <f t="shared" si="63"/>
        <v>0</v>
      </c>
      <c r="U131" s="656"/>
      <c r="V131" s="650">
        <f t="shared" si="64"/>
        <v>0</v>
      </c>
      <c r="W131" s="656"/>
      <c r="X131" s="132">
        <f t="shared" si="65"/>
        <v>0</v>
      </c>
      <c r="Y131" s="95"/>
    </row>
    <row r="132" spans="1:29" s="135" customFormat="1" ht="15" customHeight="1">
      <c r="A132" s="169"/>
      <c r="B132" s="169"/>
      <c r="C132" s="734"/>
      <c r="D132" s="658"/>
      <c r="E132" s="658"/>
      <c r="F132" s="658"/>
      <c r="G132" s="658"/>
      <c r="H132" s="658"/>
      <c r="I132" s="658"/>
      <c r="J132" s="658"/>
      <c r="K132" s="658"/>
      <c r="L132" s="189">
        <f t="shared" si="59"/>
        <v>0</v>
      </c>
      <c r="M132" s="35"/>
      <c r="N132" s="650">
        <f t="shared" si="60"/>
        <v>0</v>
      </c>
      <c r="O132" s="656"/>
      <c r="P132" s="650">
        <f t="shared" si="61"/>
        <v>0</v>
      </c>
      <c r="Q132" s="656"/>
      <c r="R132" s="650">
        <f t="shared" si="62"/>
        <v>0</v>
      </c>
      <c r="S132" s="656"/>
      <c r="T132" s="650">
        <f t="shared" si="63"/>
        <v>0</v>
      </c>
      <c r="U132" s="656"/>
      <c r="V132" s="650">
        <f t="shared" si="64"/>
        <v>0</v>
      </c>
      <c r="W132" s="656"/>
      <c r="X132" s="132">
        <f t="shared" si="65"/>
        <v>0</v>
      </c>
      <c r="Y132" s="95"/>
    </row>
    <row r="133" spans="1:29" s="135" customFormat="1" ht="15" customHeight="1">
      <c r="A133" s="169"/>
      <c r="B133" s="169"/>
      <c r="C133" s="770"/>
      <c r="D133" s="771"/>
      <c r="E133" s="771"/>
      <c r="F133" s="771"/>
      <c r="G133" s="771"/>
      <c r="H133" s="771"/>
      <c r="I133" s="771"/>
      <c r="J133" s="700" t="s">
        <v>103</v>
      </c>
      <c r="K133" s="701"/>
      <c r="L133" s="701"/>
      <c r="M133" s="702"/>
      <c r="N133" s="646">
        <f>SUM(N125:N132)</f>
        <v>0</v>
      </c>
      <c r="O133" s="675"/>
      <c r="P133" s="646">
        <f>SUM(P125:P132)</f>
        <v>0</v>
      </c>
      <c r="Q133" s="675"/>
      <c r="R133" s="646">
        <f>SUM(R125:R132)</f>
        <v>0</v>
      </c>
      <c r="S133" s="675"/>
      <c r="T133" s="646">
        <f>SUM(T125:T132)</f>
        <v>0</v>
      </c>
      <c r="U133" s="675"/>
      <c r="V133" s="646">
        <f>SUM(V125:V132)</f>
        <v>0</v>
      </c>
      <c r="W133" s="675"/>
      <c r="X133" s="623">
        <f>SUM(N133:W133)</f>
        <v>0</v>
      </c>
      <c r="Y133" s="95"/>
    </row>
    <row r="134" spans="1:29" s="135" customFormat="1" ht="15" customHeight="1">
      <c r="A134" s="169"/>
      <c r="B134" s="169"/>
      <c r="C134" s="194"/>
      <c r="D134" s="693" t="s">
        <v>316</v>
      </c>
      <c r="E134" s="772"/>
      <c r="F134" s="772"/>
      <c r="G134" s="772"/>
      <c r="H134" s="772"/>
      <c r="I134" s="772"/>
      <c r="J134" s="812"/>
      <c r="K134" s="812"/>
      <c r="L134" s="812"/>
      <c r="M134" s="813"/>
      <c r="N134" s="684">
        <f>SUM(N123+N133)</f>
        <v>0</v>
      </c>
      <c r="O134" s="685"/>
      <c r="P134" s="684">
        <f>SUM(P123+P133)</f>
        <v>0</v>
      </c>
      <c r="Q134" s="685"/>
      <c r="R134" s="684">
        <f>SUM(R123+R133)</f>
        <v>0</v>
      </c>
      <c r="S134" s="685"/>
      <c r="T134" s="684">
        <f>SUM(T123+T133)</f>
        <v>0</v>
      </c>
      <c r="U134" s="685"/>
      <c r="V134" s="684">
        <f>SUM(V123+V133)</f>
        <v>0</v>
      </c>
      <c r="W134" s="685"/>
      <c r="X134" s="195">
        <f>SUM(N134:W134)</f>
        <v>0</v>
      </c>
      <c r="Y134" s="95"/>
    </row>
    <row r="135" spans="1:29" s="95" customFormat="1" ht="15" customHeight="1">
      <c r="A135" s="153">
        <v>2000</v>
      </c>
      <c r="B135" s="153"/>
      <c r="C135" s="154" t="s">
        <v>252</v>
      </c>
      <c r="D135" s="102"/>
      <c r="E135" s="709" t="s">
        <v>182</v>
      </c>
      <c r="F135" s="709"/>
      <c r="G135" s="709"/>
      <c r="H135" s="709"/>
      <c r="I135" s="709"/>
      <c r="J135" s="709" t="s">
        <v>336</v>
      </c>
      <c r="K135" s="709" t="s">
        <v>337</v>
      </c>
      <c r="L135" s="709" t="s">
        <v>42</v>
      </c>
      <c r="M135" s="814" t="s">
        <v>311</v>
      </c>
      <c r="N135" s="156"/>
      <c r="O135" s="157"/>
      <c r="P135" s="156"/>
      <c r="Q135" s="157"/>
      <c r="R135" s="156"/>
      <c r="S135" s="157"/>
      <c r="T135" s="156"/>
      <c r="U135" s="157"/>
      <c r="V135" s="156"/>
      <c r="W135" s="157"/>
      <c r="X135" s="158"/>
      <c r="Y135" s="159"/>
      <c r="AB135" s="39"/>
      <c r="AC135" s="39"/>
    </row>
    <row r="136" spans="1:29" s="52" customFormat="1" ht="30.95" customHeight="1">
      <c r="A136" s="76"/>
      <c r="B136" s="76"/>
      <c r="C136" s="123" t="s">
        <v>30</v>
      </c>
      <c r="D136" s="77" t="s">
        <v>143</v>
      </c>
      <c r="E136" s="81" t="str">
        <f>N8</f>
        <v>Year 1</v>
      </c>
      <c r="F136" s="81" t="str">
        <f>P8</f>
        <v>Year 2</v>
      </c>
      <c r="G136" s="81" t="str">
        <f>R8</f>
        <v>Year 3</v>
      </c>
      <c r="H136" s="81" t="str">
        <f>T8</f>
        <v>Year 4</v>
      </c>
      <c r="I136" s="81" t="str">
        <f>V8</f>
        <v>Year 5</v>
      </c>
      <c r="J136" s="645"/>
      <c r="K136" s="645"/>
      <c r="L136" s="705"/>
      <c r="M136" s="815"/>
      <c r="N136" s="161"/>
      <c r="O136" s="131"/>
      <c r="P136" s="162"/>
      <c r="Q136" s="131"/>
      <c r="R136" s="162"/>
      <c r="S136" s="131"/>
      <c r="T136" s="162"/>
      <c r="U136" s="131"/>
      <c r="V136" s="162"/>
      <c r="W136" s="131"/>
      <c r="X136" s="132"/>
      <c r="Y136" s="96"/>
      <c r="AB136" s="39"/>
      <c r="AC136" s="39"/>
    </row>
    <row r="137" spans="1:29" s="52" customFormat="1" ht="15" customHeight="1">
      <c r="A137" s="76"/>
      <c r="B137" s="76"/>
      <c r="C137" s="75" t="s">
        <v>309</v>
      </c>
      <c r="D137" s="674" t="s">
        <v>338</v>
      </c>
      <c r="E137" s="70"/>
      <c r="F137" s="70"/>
      <c r="G137" s="70"/>
      <c r="H137" s="70"/>
      <c r="I137" s="70"/>
      <c r="J137" s="683"/>
      <c r="K137" s="70"/>
      <c r="L137" s="70"/>
      <c r="M137" s="68">
        <f t="shared" ref="M137:M156" si="66">VLOOKUP(C137,TravelIncrease,2,0)</f>
        <v>1.1000000000000001</v>
      </c>
      <c r="N137" s="650">
        <f t="shared" ref="N137:N156" si="67">E137*K137*L137</f>
        <v>0</v>
      </c>
      <c r="O137" s="656"/>
      <c r="P137" s="650">
        <f t="shared" ref="P137:P156" si="68">F137*K137*L137*M137</f>
        <v>0</v>
      </c>
      <c r="Q137" s="656"/>
      <c r="R137" s="650">
        <f t="shared" ref="R137:R156" si="69">G137*K137*L137*(M137^2)</f>
        <v>0</v>
      </c>
      <c r="S137" s="656"/>
      <c r="T137" s="650">
        <f t="shared" ref="T137:T156" si="70">H137*K137*L137*(M137^3)</f>
        <v>0</v>
      </c>
      <c r="U137" s="656"/>
      <c r="V137" s="650">
        <f t="shared" ref="V137:V156" si="71">I137*K137*L137*(M137^4)</f>
        <v>0</v>
      </c>
      <c r="W137" s="656"/>
      <c r="X137" s="132">
        <f>SUM(N137+P137+R137+T137+V137)</f>
        <v>0</v>
      </c>
      <c r="Y137" s="96"/>
      <c r="AB137" s="39"/>
      <c r="AC137" s="39"/>
    </row>
    <row r="138" spans="1:29" s="52" customFormat="1" ht="15" customHeight="1">
      <c r="A138" s="76"/>
      <c r="B138" s="76"/>
      <c r="C138" s="75" t="s">
        <v>224</v>
      </c>
      <c r="D138" s="674"/>
      <c r="E138" s="70"/>
      <c r="F138" s="70"/>
      <c r="G138" s="70"/>
      <c r="H138" s="70"/>
      <c r="I138" s="70"/>
      <c r="J138" s="683"/>
      <c r="K138" s="70"/>
      <c r="L138" s="70"/>
      <c r="M138" s="68">
        <f t="shared" si="66"/>
        <v>1</v>
      </c>
      <c r="N138" s="650">
        <f t="shared" si="67"/>
        <v>0</v>
      </c>
      <c r="O138" s="656"/>
      <c r="P138" s="650">
        <f t="shared" si="68"/>
        <v>0</v>
      </c>
      <c r="Q138" s="656"/>
      <c r="R138" s="650">
        <f t="shared" si="69"/>
        <v>0</v>
      </c>
      <c r="S138" s="656"/>
      <c r="T138" s="650">
        <f t="shared" si="70"/>
        <v>0</v>
      </c>
      <c r="U138" s="656"/>
      <c r="V138" s="650">
        <f t="shared" si="71"/>
        <v>0</v>
      </c>
      <c r="W138" s="656"/>
      <c r="X138" s="132">
        <f t="shared" ref="X138:X156" si="72">SUM(N138+P138+R138+T138+V138)</f>
        <v>0</v>
      </c>
      <c r="Y138" s="96"/>
      <c r="AB138" s="39"/>
      <c r="AC138" s="39"/>
    </row>
    <row r="139" spans="1:29" s="52" customFormat="1" ht="15" customHeight="1">
      <c r="A139" s="76"/>
      <c r="B139" s="76"/>
      <c r="C139" s="75" t="s">
        <v>15</v>
      </c>
      <c r="D139" s="674"/>
      <c r="E139" s="70"/>
      <c r="F139" s="70"/>
      <c r="G139" s="70"/>
      <c r="H139" s="70"/>
      <c r="I139" s="70"/>
      <c r="J139" s="683"/>
      <c r="K139" s="70"/>
      <c r="L139" s="70"/>
      <c r="M139" s="68">
        <f t="shared" si="66"/>
        <v>1</v>
      </c>
      <c r="N139" s="650">
        <f t="shared" si="67"/>
        <v>0</v>
      </c>
      <c r="O139" s="656"/>
      <c r="P139" s="650">
        <f t="shared" si="68"/>
        <v>0</v>
      </c>
      <c r="Q139" s="656"/>
      <c r="R139" s="650">
        <f t="shared" si="69"/>
        <v>0</v>
      </c>
      <c r="S139" s="656"/>
      <c r="T139" s="650">
        <f t="shared" si="70"/>
        <v>0</v>
      </c>
      <c r="U139" s="656"/>
      <c r="V139" s="650">
        <f t="shared" si="71"/>
        <v>0</v>
      </c>
      <c r="W139" s="656"/>
      <c r="X139" s="132">
        <f t="shared" si="72"/>
        <v>0</v>
      </c>
      <c r="Y139" s="96"/>
    </row>
    <row r="140" spans="1:29" s="52" customFormat="1" ht="15" customHeight="1">
      <c r="A140" s="76"/>
      <c r="B140" s="76"/>
      <c r="C140" s="75" t="s">
        <v>31</v>
      </c>
      <c r="D140" s="674"/>
      <c r="E140" s="70"/>
      <c r="F140" s="70"/>
      <c r="G140" s="70"/>
      <c r="H140" s="70"/>
      <c r="I140" s="70"/>
      <c r="J140" s="683"/>
      <c r="K140" s="70"/>
      <c r="L140" s="70"/>
      <c r="M140" s="68">
        <f t="shared" si="66"/>
        <v>1.1000000000000001</v>
      </c>
      <c r="N140" s="650">
        <f t="shared" si="67"/>
        <v>0</v>
      </c>
      <c r="O140" s="656"/>
      <c r="P140" s="650">
        <f t="shared" si="68"/>
        <v>0</v>
      </c>
      <c r="Q140" s="656"/>
      <c r="R140" s="650">
        <f t="shared" si="69"/>
        <v>0</v>
      </c>
      <c r="S140" s="656"/>
      <c r="T140" s="650">
        <f t="shared" si="70"/>
        <v>0</v>
      </c>
      <c r="U140" s="656"/>
      <c r="V140" s="650">
        <f t="shared" si="71"/>
        <v>0</v>
      </c>
      <c r="W140" s="656"/>
      <c r="X140" s="132">
        <f t="shared" si="72"/>
        <v>0</v>
      </c>
      <c r="Y140" s="96"/>
    </row>
    <row r="141" spans="1:29" s="52" customFormat="1" ht="15" customHeight="1">
      <c r="A141" s="76"/>
      <c r="B141" s="76"/>
      <c r="C141" s="75" t="s">
        <v>309</v>
      </c>
      <c r="D141" s="674" t="s">
        <v>338</v>
      </c>
      <c r="E141" s="70"/>
      <c r="F141" s="70"/>
      <c r="G141" s="70"/>
      <c r="H141" s="70"/>
      <c r="I141" s="70"/>
      <c r="J141" s="683"/>
      <c r="K141" s="70"/>
      <c r="L141" s="70"/>
      <c r="M141" s="68">
        <f t="shared" si="66"/>
        <v>1.1000000000000001</v>
      </c>
      <c r="N141" s="650">
        <f t="shared" si="67"/>
        <v>0</v>
      </c>
      <c r="O141" s="656"/>
      <c r="P141" s="650">
        <f t="shared" si="68"/>
        <v>0</v>
      </c>
      <c r="Q141" s="656"/>
      <c r="R141" s="650">
        <f t="shared" si="69"/>
        <v>0</v>
      </c>
      <c r="S141" s="656"/>
      <c r="T141" s="650">
        <f t="shared" si="70"/>
        <v>0</v>
      </c>
      <c r="U141" s="656"/>
      <c r="V141" s="650">
        <f t="shared" si="71"/>
        <v>0</v>
      </c>
      <c r="W141" s="656"/>
      <c r="X141" s="132">
        <f t="shared" si="72"/>
        <v>0</v>
      </c>
      <c r="Y141" s="96"/>
    </row>
    <row r="142" spans="1:29" s="52" customFormat="1" ht="15" customHeight="1">
      <c r="A142" s="76"/>
      <c r="B142" s="76"/>
      <c r="C142" s="75" t="s">
        <v>224</v>
      </c>
      <c r="D142" s="674"/>
      <c r="E142" s="70"/>
      <c r="F142" s="70"/>
      <c r="G142" s="70"/>
      <c r="H142" s="70"/>
      <c r="I142" s="70"/>
      <c r="J142" s="683"/>
      <c r="K142" s="70"/>
      <c r="L142" s="70"/>
      <c r="M142" s="68">
        <f t="shared" si="66"/>
        <v>1</v>
      </c>
      <c r="N142" s="650">
        <f t="shared" si="67"/>
        <v>0</v>
      </c>
      <c r="O142" s="656"/>
      <c r="P142" s="650">
        <f t="shared" si="68"/>
        <v>0</v>
      </c>
      <c r="Q142" s="656"/>
      <c r="R142" s="650">
        <f t="shared" si="69"/>
        <v>0</v>
      </c>
      <c r="S142" s="656"/>
      <c r="T142" s="650">
        <f t="shared" si="70"/>
        <v>0</v>
      </c>
      <c r="U142" s="656"/>
      <c r="V142" s="650">
        <f t="shared" si="71"/>
        <v>0</v>
      </c>
      <c r="W142" s="656"/>
      <c r="X142" s="132">
        <f t="shared" si="72"/>
        <v>0</v>
      </c>
      <c r="Y142" s="96"/>
    </row>
    <row r="143" spans="1:29" s="52" customFormat="1" ht="15" customHeight="1">
      <c r="A143" s="76"/>
      <c r="B143" s="76"/>
      <c r="C143" s="75" t="s">
        <v>15</v>
      </c>
      <c r="D143" s="674"/>
      <c r="E143" s="70"/>
      <c r="F143" s="70"/>
      <c r="G143" s="70"/>
      <c r="H143" s="70"/>
      <c r="I143" s="70"/>
      <c r="J143" s="683"/>
      <c r="K143" s="70"/>
      <c r="L143" s="70"/>
      <c r="M143" s="68">
        <f t="shared" si="66"/>
        <v>1</v>
      </c>
      <c r="N143" s="650">
        <f t="shared" si="67"/>
        <v>0</v>
      </c>
      <c r="O143" s="656"/>
      <c r="P143" s="650">
        <f t="shared" si="68"/>
        <v>0</v>
      </c>
      <c r="Q143" s="656"/>
      <c r="R143" s="650">
        <f t="shared" si="69"/>
        <v>0</v>
      </c>
      <c r="S143" s="656"/>
      <c r="T143" s="650">
        <f t="shared" si="70"/>
        <v>0</v>
      </c>
      <c r="U143" s="656"/>
      <c r="V143" s="650">
        <f t="shared" si="71"/>
        <v>0</v>
      </c>
      <c r="W143" s="656"/>
      <c r="X143" s="132">
        <f t="shared" si="72"/>
        <v>0</v>
      </c>
      <c r="Y143" s="96"/>
      <c r="AB143" s="39"/>
    </row>
    <row r="144" spans="1:29" s="52" customFormat="1" ht="15" customHeight="1">
      <c r="A144" s="76"/>
      <c r="B144" s="76"/>
      <c r="C144" s="75" t="s">
        <v>31</v>
      </c>
      <c r="D144" s="674"/>
      <c r="E144" s="70"/>
      <c r="F144" s="70"/>
      <c r="G144" s="70"/>
      <c r="H144" s="70"/>
      <c r="I144" s="70"/>
      <c r="J144" s="683"/>
      <c r="K144" s="70"/>
      <c r="L144" s="70"/>
      <c r="M144" s="68">
        <f t="shared" si="66"/>
        <v>1.1000000000000001</v>
      </c>
      <c r="N144" s="650">
        <f t="shared" si="67"/>
        <v>0</v>
      </c>
      <c r="O144" s="656"/>
      <c r="P144" s="650">
        <f t="shared" si="68"/>
        <v>0</v>
      </c>
      <c r="Q144" s="656"/>
      <c r="R144" s="650">
        <f t="shared" si="69"/>
        <v>0</v>
      </c>
      <c r="S144" s="656"/>
      <c r="T144" s="650">
        <f t="shared" si="70"/>
        <v>0</v>
      </c>
      <c r="U144" s="656"/>
      <c r="V144" s="650">
        <f t="shared" si="71"/>
        <v>0</v>
      </c>
      <c r="W144" s="656"/>
      <c r="X144" s="132">
        <f t="shared" si="72"/>
        <v>0</v>
      </c>
      <c r="Y144" s="96"/>
      <c r="AB144" s="39"/>
    </row>
    <row r="145" spans="1:29" s="52" customFormat="1" ht="15" customHeight="1">
      <c r="A145" s="76"/>
      <c r="B145" s="76"/>
      <c r="C145" s="75" t="s">
        <v>309</v>
      </c>
      <c r="D145" s="674" t="s">
        <v>338</v>
      </c>
      <c r="E145" s="70"/>
      <c r="F145" s="70"/>
      <c r="G145" s="70"/>
      <c r="H145" s="70"/>
      <c r="I145" s="70"/>
      <c r="J145" s="683"/>
      <c r="K145" s="70"/>
      <c r="L145" s="70"/>
      <c r="M145" s="68">
        <f t="shared" si="66"/>
        <v>1.1000000000000001</v>
      </c>
      <c r="N145" s="650">
        <f t="shared" si="67"/>
        <v>0</v>
      </c>
      <c r="O145" s="656"/>
      <c r="P145" s="650">
        <f t="shared" si="68"/>
        <v>0</v>
      </c>
      <c r="Q145" s="656"/>
      <c r="R145" s="650">
        <f t="shared" si="69"/>
        <v>0</v>
      </c>
      <c r="S145" s="656"/>
      <c r="T145" s="650">
        <f t="shared" si="70"/>
        <v>0</v>
      </c>
      <c r="U145" s="656"/>
      <c r="V145" s="650">
        <f t="shared" si="71"/>
        <v>0</v>
      </c>
      <c r="W145" s="656"/>
      <c r="X145" s="132">
        <f t="shared" si="72"/>
        <v>0</v>
      </c>
      <c r="Y145" s="96"/>
      <c r="AB145" s="39"/>
    </row>
    <row r="146" spans="1:29" s="52" customFormat="1" ht="15" customHeight="1">
      <c r="A146" s="76"/>
      <c r="B146" s="76"/>
      <c r="C146" s="75" t="s">
        <v>224</v>
      </c>
      <c r="D146" s="674"/>
      <c r="E146" s="70"/>
      <c r="F146" s="70"/>
      <c r="G146" s="70"/>
      <c r="H146" s="70"/>
      <c r="I146" s="70"/>
      <c r="J146" s="683"/>
      <c r="K146" s="70"/>
      <c r="L146" s="70"/>
      <c r="M146" s="68">
        <f t="shared" si="66"/>
        <v>1</v>
      </c>
      <c r="N146" s="650">
        <f t="shared" si="67"/>
        <v>0</v>
      </c>
      <c r="O146" s="656"/>
      <c r="P146" s="650">
        <f t="shared" si="68"/>
        <v>0</v>
      </c>
      <c r="Q146" s="656"/>
      <c r="R146" s="650">
        <f t="shared" si="69"/>
        <v>0</v>
      </c>
      <c r="S146" s="656"/>
      <c r="T146" s="650">
        <f t="shared" si="70"/>
        <v>0</v>
      </c>
      <c r="U146" s="656"/>
      <c r="V146" s="650">
        <f t="shared" si="71"/>
        <v>0</v>
      </c>
      <c r="W146" s="656"/>
      <c r="X146" s="132">
        <f t="shared" si="72"/>
        <v>0</v>
      </c>
      <c r="Y146" s="96"/>
      <c r="AB146" s="39"/>
    </row>
    <row r="147" spans="1:29" s="52" customFormat="1" ht="15" customHeight="1">
      <c r="A147" s="76"/>
      <c r="B147" s="76"/>
      <c r="C147" s="75" t="s">
        <v>15</v>
      </c>
      <c r="D147" s="674"/>
      <c r="E147" s="70"/>
      <c r="F147" s="70"/>
      <c r="G147" s="70"/>
      <c r="H147" s="70"/>
      <c r="I147" s="70"/>
      <c r="J147" s="683"/>
      <c r="K147" s="70"/>
      <c r="L147" s="70"/>
      <c r="M147" s="68">
        <f t="shared" si="66"/>
        <v>1</v>
      </c>
      <c r="N147" s="650">
        <f t="shared" si="67"/>
        <v>0</v>
      </c>
      <c r="O147" s="656"/>
      <c r="P147" s="650">
        <f t="shared" si="68"/>
        <v>0</v>
      </c>
      <c r="Q147" s="656"/>
      <c r="R147" s="650">
        <f t="shared" si="69"/>
        <v>0</v>
      </c>
      <c r="S147" s="656"/>
      <c r="T147" s="650">
        <f t="shared" si="70"/>
        <v>0</v>
      </c>
      <c r="U147" s="656"/>
      <c r="V147" s="650">
        <f t="shared" si="71"/>
        <v>0</v>
      </c>
      <c r="W147" s="656"/>
      <c r="X147" s="132">
        <f t="shared" si="72"/>
        <v>0</v>
      </c>
      <c r="Y147" s="96"/>
      <c r="AB147" s="39"/>
    </row>
    <row r="148" spans="1:29" s="52" customFormat="1" ht="15" customHeight="1">
      <c r="A148" s="76"/>
      <c r="B148" s="76"/>
      <c r="C148" s="75" t="s">
        <v>31</v>
      </c>
      <c r="D148" s="674"/>
      <c r="E148" s="70"/>
      <c r="F148" s="70"/>
      <c r="G148" s="70"/>
      <c r="H148" s="70"/>
      <c r="I148" s="70"/>
      <c r="J148" s="683"/>
      <c r="K148" s="70"/>
      <c r="L148" s="70"/>
      <c r="M148" s="68">
        <f t="shared" si="66"/>
        <v>1.1000000000000001</v>
      </c>
      <c r="N148" s="650">
        <f t="shared" si="67"/>
        <v>0</v>
      </c>
      <c r="O148" s="656"/>
      <c r="P148" s="650">
        <f t="shared" si="68"/>
        <v>0</v>
      </c>
      <c r="Q148" s="656"/>
      <c r="R148" s="650">
        <f t="shared" si="69"/>
        <v>0</v>
      </c>
      <c r="S148" s="656"/>
      <c r="T148" s="650">
        <f t="shared" si="70"/>
        <v>0</v>
      </c>
      <c r="U148" s="656"/>
      <c r="V148" s="650">
        <f t="shared" si="71"/>
        <v>0</v>
      </c>
      <c r="W148" s="656"/>
      <c r="X148" s="132">
        <f t="shared" si="72"/>
        <v>0</v>
      </c>
      <c r="Y148" s="96"/>
      <c r="AB148" s="39"/>
    </row>
    <row r="149" spans="1:29" s="52" customFormat="1" ht="15" customHeight="1">
      <c r="A149" s="76"/>
      <c r="B149" s="76"/>
      <c r="C149" s="75" t="s">
        <v>309</v>
      </c>
      <c r="D149" s="674" t="s">
        <v>338</v>
      </c>
      <c r="E149" s="70"/>
      <c r="F149" s="70"/>
      <c r="G149" s="70"/>
      <c r="H149" s="70"/>
      <c r="I149" s="70"/>
      <c r="J149" s="683"/>
      <c r="K149" s="70"/>
      <c r="L149" s="70"/>
      <c r="M149" s="68">
        <f t="shared" si="66"/>
        <v>1.1000000000000001</v>
      </c>
      <c r="N149" s="650">
        <f t="shared" si="67"/>
        <v>0</v>
      </c>
      <c r="O149" s="656"/>
      <c r="P149" s="650">
        <f t="shared" si="68"/>
        <v>0</v>
      </c>
      <c r="Q149" s="656"/>
      <c r="R149" s="650">
        <f t="shared" si="69"/>
        <v>0</v>
      </c>
      <c r="S149" s="656"/>
      <c r="T149" s="650">
        <f t="shared" si="70"/>
        <v>0</v>
      </c>
      <c r="U149" s="656"/>
      <c r="V149" s="650">
        <f t="shared" si="71"/>
        <v>0</v>
      </c>
      <c r="W149" s="656"/>
      <c r="X149" s="132">
        <f t="shared" si="72"/>
        <v>0</v>
      </c>
      <c r="Y149" s="96"/>
      <c r="AB149" s="39"/>
    </row>
    <row r="150" spans="1:29" s="52" customFormat="1" ht="15" customHeight="1">
      <c r="A150" s="76"/>
      <c r="B150" s="76"/>
      <c r="C150" s="75" t="s">
        <v>224</v>
      </c>
      <c r="D150" s="674"/>
      <c r="E150" s="70"/>
      <c r="F150" s="70"/>
      <c r="G150" s="70"/>
      <c r="H150" s="70"/>
      <c r="I150" s="70"/>
      <c r="J150" s="683"/>
      <c r="K150" s="70"/>
      <c r="L150" s="70"/>
      <c r="M150" s="68">
        <f t="shared" si="66"/>
        <v>1</v>
      </c>
      <c r="N150" s="650">
        <f t="shared" si="67"/>
        <v>0</v>
      </c>
      <c r="O150" s="656"/>
      <c r="P150" s="650">
        <f t="shared" si="68"/>
        <v>0</v>
      </c>
      <c r="Q150" s="656"/>
      <c r="R150" s="650">
        <f t="shared" si="69"/>
        <v>0</v>
      </c>
      <c r="S150" s="656"/>
      <c r="T150" s="650">
        <f t="shared" si="70"/>
        <v>0</v>
      </c>
      <c r="U150" s="656"/>
      <c r="V150" s="650">
        <f t="shared" si="71"/>
        <v>0</v>
      </c>
      <c r="W150" s="656"/>
      <c r="X150" s="132">
        <f t="shared" si="72"/>
        <v>0</v>
      </c>
      <c r="Y150" s="96"/>
      <c r="AB150" s="39"/>
    </row>
    <row r="151" spans="1:29" s="52" customFormat="1" ht="15" customHeight="1">
      <c r="A151" s="76"/>
      <c r="B151" s="76"/>
      <c r="C151" s="75" t="s">
        <v>15</v>
      </c>
      <c r="D151" s="674"/>
      <c r="E151" s="70"/>
      <c r="F151" s="70"/>
      <c r="G151" s="70"/>
      <c r="H151" s="70"/>
      <c r="I151" s="70"/>
      <c r="J151" s="683"/>
      <c r="K151" s="70"/>
      <c r="L151" s="70"/>
      <c r="M151" s="68">
        <f t="shared" si="66"/>
        <v>1</v>
      </c>
      <c r="N151" s="650">
        <f t="shared" si="67"/>
        <v>0</v>
      </c>
      <c r="O151" s="656"/>
      <c r="P151" s="650">
        <f t="shared" si="68"/>
        <v>0</v>
      </c>
      <c r="Q151" s="656"/>
      <c r="R151" s="650">
        <f t="shared" si="69"/>
        <v>0</v>
      </c>
      <c r="S151" s="656"/>
      <c r="T151" s="650">
        <f t="shared" si="70"/>
        <v>0</v>
      </c>
      <c r="U151" s="656"/>
      <c r="V151" s="650">
        <f t="shared" si="71"/>
        <v>0</v>
      </c>
      <c r="W151" s="656"/>
      <c r="X151" s="132">
        <f t="shared" si="72"/>
        <v>0</v>
      </c>
      <c r="Y151" s="96"/>
      <c r="AB151" s="39"/>
    </row>
    <row r="152" spans="1:29" s="52" customFormat="1" ht="15" customHeight="1">
      <c r="A152" s="76"/>
      <c r="B152" s="76"/>
      <c r="C152" s="75" t="s">
        <v>31</v>
      </c>
      <c r="D152" s="674"/>
      <c r="E152" s="70"/>
      <c r="F152" s="70"/>
      <c r="G152" s="70"/>
      <c r="H152" s="70"/>
      <c r="I152" s="70"/>
      <c r="J152" s="683"/>
      <c r="K152" s="70"/>
      <c r="L152" s="70"/>
      <c r="M152" s="68">
        <f t="shared" si="66"/>
        <v>1.1000000000000001</v>
      </c>
      <c r="N152" s="650">
        <f t="shared" si="67"/>
        <v>0</v>
      </c>
      <c r="O152" s="656"/>
      <c r="P152" s="650">
        <f t="shared" si="68"/>
        <v>0</v>
      </c>
      <c r="Q152" s="656"/>
      <c r="R152" s="650">
        <f t="shared" si="69"/>
        <v>0</v>
      </c>
      <c r="S152" s="656"/>
      <c r="T152" s="650">
        <f t="shared" si="70"/>
        <v>0</v>
      </c>
      <c r="U152" s="656"/>
      <c r="V152" s="650">
        <f t="shared" si="71"/>
        <v>0</v>
      </c>
      <c r="W152" s="656"/>
      <c r="X152" s="132">
        <f t="shared" si="72"/>
        <v>0</v>
      </c>
      <c r="Y152" s="96"/>
      <c r="AB152" s="39"/>
    </row>
    <row r="153" spans="1:29" s="52" customFormat="1" ht="15" customHeight="1">
      <c r="A153" s="76"/>
      <c r="B153" s="76"/>
      <c r="C153" s="75" t="s">
        <v>309</v>
      </c>
      <c r="D153" s="674" t="s">
        <v>338</v>
      </c>
      <c r="E153" s="70"/>
      <c r="F153" s="70"/>
      <c r="G153" s="70"/>
      <c r="H153" s="70"/>
      <c r="I153" s="70"/>
      <c r="J153" s="683"/>
      <c r="K153" s="70"/>
      <c r="L153" s="70"/>
      <c r="M153" s="68">
        <f t="shared" si="66"/>
        <v>1.1000000000000001</v>
      </c>
      <c r="N153" s="650">
        <f t="shared" si="67"/>
        <v>0</v>
      </c>
      <c r="O153" s="656"/>
      <c r="P153" s="650">
        <f t="shared" si="68"/>
        <v>0</v>
      </c>
      <c r="Q153" s="656"/>
      <c r="R153" s="650">
        <f t="shared" si="69"/>
        <v>0</v>
      </c>
      <c r="S153" s="656"/>
      <c r="T153" s="650">
        <f t="shared" si="70"/>
        <v>0</v>
      </c>
      <c r="U153" s="656"/>
      <c r="V153" s="650">
        <f t="shared" si="71"/>
        <v>0</v>
      </c>
      <c r="W153" s="656"/>
      <c r="X153" s="132">
        <f t="shared" si="72"/>
        <v>0</v>
      </c>
      <c r="Y153" s="96"/>
      <c r="AB153" s="39"/>
      <c r="AC153" s="39"/>
    </row>
    <row r="154" spans="1:29" s="52" customFormat="1" ht="15" customHeight="1">
      <c r="A154" s="76"/>
      <c r="B154" s="76"/>
      <c r="C154" s="75" t="s">
        <v>224</v>
      </c>
      <c r="D154" s="674"/>
      <c r="E154" s="70"/>
      <c r="F154" s="70"/>
      <c r="G154" s="70"/>
      <c r="H154" s="70"/>
      <c r="I154" s="70"/>
      <c r="J154" s="683"/>
      <c r="K154" s="70"/>
      <c r="L154" s="70"/>
      <c r="M154" s="68">
        <f t="shared" si="66"/>
        <v>1</v>
      </c>
      <c r="N154" s="650">
        <f t="shared" si="67"/>
        <v>0</v>
      </c>
      <c r="O154" s="656"/>
      <c r="P154" s="650">
        <f t="shared" si="68"/>
        <v>0</v>
      </c>
      <c r="Q154" s="656"/>
      <c r="R154" s="650">
        <f t="shared" si="69"/>
        <v>0</v>
      </c>
      <c r="S154" s="656"/>
      <c r="T154" s="650">
        <f t="shared" si="70"/>
        <v>0</v>
      </c>
      <c r="U154" s="656"/>
      <c r="V154" s="650">
        <f t="shared" si="71"/>
        <v>0</v>
      </c>
      <c r="W154" s="656"/>
      <c r="X154" s="132">
        <f t="shared" si="72"/>
        <v>0</v>
      </c>
      <c r="Y154" s="96"/>
    </row>
    <row r="155" spans="1:29" s="52" customFormat="1" ht="15" customHeight="1">
      <c r="A155" s="76"/>
      <c r="B155" s="76"/>
      <c r="C155" s="75" t="s">
        <v>15</v>
      </c>
      <c r="D155" s="674"/>
      <c r="E155" s="70"/>
      <c r="F155" s="70"/>
      <c r="G155" s="70"/>
      <c r="H155" s="70"/>
      <c r="I155" s="70"/>
      <c r="J155" s="683"/>
      <c r="K155" s="70"/>
      <c r="L155" s="70"/>
      <c r="M155" s="68">
        <f t="shared" si="66"/>
        <v>1</v>
      </c>
      <c r="N155" s="650">
        <f t="shared" si="67"/>
        <v>0</v>
      </c>
      <c r="O155" s="656"/>
      <c r="P155" s="650">
        <f t="shared" si="68"/>
        <v>0</v>
      </c>
      <c r="Q155" s="656"/>
      <c r="R155" s="650">
        <f t="shared" si="69"/>
        <v>0</v>
      </c>
      <c r="S155" s="656"/>
      <c r="T155" s="650">
        <f t="shared" si="70"/>
        <v>0</v>
      </c>
      <c r="U155" s="656"/>
      <c r="V155" s="650">
        <f t="shared" si="71"/>
        <v>0</v>
      </c>
      <c r="W155" s="656"/>
      <c r="X155" s="132">
        <f t="shared" si="72"/>
        <v>0</v>
      </c>
      <c r="Y155" s="96"/>
    </row>
    <row r="156" spans="1:29" s="52" customFormat="1" ht="15" customHeight="1">
      <c r="A156" s="76"/>
      <c r="B156" s="76"/>
      <c r="C156" s="75" t="s">
        <v>31</v>
      </c>
      <c r="D156" s="674"/>
      <c r="E156" s="70"/>
      <c r="F156" s="70"/>
      <c r="G156" s="70"/>
      <c r="H156" s="70"/>
      <c r="I156" s="70"/>
      <c r="J156" s="683"/>
      <c r="K156" s="70"/>
      <c r="L156" s="70"/>
      <c r="M156" s="68">
        <f t="shared" si="66"/>
        <v>1.1000000000000001</v>
      </c>
      <c r="N156" s="650">
        <f t="shared" si="67"/>
        <v>0</v>
      </c>
      <c r="O156" s="656"/>
      <c r="P156" s="650">
        <f t="shared" si="68"/>
        <v>0</v>
      </c>
      <c r="Q156" s="656"/>
      <c r="R156" s="650">
        <f t="shared" si="69"/>
        <v>0</v>
      </c>
      <c r="S156" s="656"/>
      <c r="T156" s="650">
        <f t="shared" si="70"/>
        <v>0</v>
      </c>
      <c r="U156" s="656"/>
      <c r="V156" s="650">
        <f t="shared" si="71"/>
        <v>0</v>
      </c>
      <c r="W156" s="656"/>
      <c r="X156" s="132">
        <f t="shared" si="72"/>
        <v>0</v>
      </c>
      <c r="Y156" s="96"/>
    </row>
    <row r="157" spans="1:29" s="52" customFormat="1" ht="15" customHeight="1">
      <c r="A157" s="76"/>
      <c r="B157" s="76"/>
      <c r="C157" s="136"/>
      <c r="D157" s="49"/>
      <c r="E157" s="77"/>
      <c r="F157" s="77"/>
      <c r="G157" s="77"/>
      <c r="H157" s="77"/>
      <c r="I157" s="77"/>
      <c r="J157" s="700" t="s">
        <v>145</v>
      </c>
      <c r="K157" s="730"/>
      <c r="L157" s="730"/>
      <c r="M157" s="731"/>
      <c r="N157" s="646">
        <f>SUM(N137:N156)</f>
        <v>0</v>
      </c>
      <c r="O157" s="675"/>
      <c r="P157" s="646">
        <f>SUM(P137:P156)</f>
        <v>0</v>
      </c>
      <c r="Q157" s="675"/>
      <c r="R157" s="646">
        <f>SUM(R137:R156)</f>
        <v>0</v>
      </c>
      <c r="S157" s="675"/>
      <c r="T157" s="646">
        <f>SUM(T137:T156)</f>
        <v>0</v>
      </c>
      <c r="U157" s="675"/>
      <c r="V157" s="646">
        <f>SUM(V137:V156)</f>
        <v>0</v>
      </c>
      <c r="W157" s="675"/>
      <c r="X157" s="621">
        <f>SUM(N157:W157)</f>
        <v>0</v>
      </c>
      <c r="Y157" s="96"/>
      <c r="AB157" s="39"/>
    </row>
    <row r="158" spans="1:29" s="52" customFormat="1" ht="14.25" customHeight="1">
      <c r="A158" s="76"/>
      <c r="B158" s="76"/>
      <c r="C158" s="136"/>
      <c r="D158" s="49"/>
      <c r="E158" s="810" t="s">
        <v>182</v>
      </c>
      <c r="F158" s="810"/>
      <c r="G158" s="810"/>
      <c r="H158" s="810"/>
      <c r="I158" s="810"/>
      <c r="J158" s="709" t="s">
        <v>336</v>
      </c>
      <c r="K158" s="709" t="s">
        <v>337</v>
      </c>
      <c r="L158" s="709" t="s">
        <v>42</v>
      </c>
      <c r="M158" s="814" t="s">
        <v>311</v>
      </c>
      <c r="N158" s="164"/>
      <c r="O158" s="165"/>
      <c r="P158" s="164"/>
      <c r="Q158" s="165"/>
      <c r="R158" s="164"/>
      <c r="S158" s="165"/>
      <c r="T158" s="164"/>
      <c r="U158" s="165"/>
      <c r="V158" s="164"/>
      <c r="W158" s="165"/>
      <c r="X158" s="166"/>
      <c r="Y158" s="96"/>
      <c r="AB158" s="39"/>
    </row>
    <row r="159" spans="1:29" s="52" customFormat="1" ht="33.950000000000003" customHeight="1">
      <c r="A159" s="76"/>
      <c r="B159" s="76"/>
      <c r="C159" s="123" t="s">
        <v>43</v>
      </c>
      <c r="D159" s="77" t="s">
        <v>143</v>
      </c>
      <c r="E159" s="81" t="str">
        <f>N8</f>
        <v>Year 1</v>
      </c>
      <c r="F159" s="81" t="str">
        <f>P8</f>
        <v>Year 2</v>
      </c>
      <c r="G159" s="81" t="str">
        <f>R8</f>
        <v>Year 3</v>
      </c>
      <c r="H159" s="81" t="str">
        <f>T8</f>
        <v>Year 4</v>
      </c>
      <c r="I159" s="81" t="str">
        <f>V8</f>
        <v>Year 5</v>
      </c>
      <c r="J159" s="645"/>
      <c r="K159" s="645"/>
      <c r="L159" s="705"/>
      <c r="M159" s="815"/>
      <c r="N159" s="161"/>
      <c r="O159" s="627"/>
      <c r="P159" s="161"/>
      <c r="Q159" s="627"/>
      <c r="R159" s="161"/>
      <c r="S159" s="627"/>
      <c r="T159" s="161"/>
      <c r="U159" s="627"/>
      <c r="V159" s="161"/>
      <c r="W159" s="627"/>
      <c r="X159" s="132"/>
      <c r="Y159" s="96"/>
      <c r="AB159" s="39"/>
    </row>
    <row r="160" spans="1:29" ht="15" customHeight="1">
      <c r="C160" s="75" t="s">
        <v>309</v>
      </c>
      <c r="D160" s="674" t="s">
        <v>338</v>
      </c>
      <c r="E160" s="70"/>
      <c r="F160" s="70"/>
      <c r="G160" s="70"/>
      <c r="H160" s="70"/>
      <c r="I160" s="70"/>
      <c r="J160" s="683"/>
      <c r="K160" s="70"/>
      <c r="L160" s="70"/>
      <c r="M160" s="68">
        <f t="shared" ref="M160:M171" si="73">VLOOKUP(C160,TravelIncrease,2,0)</f>
        <v>1.1000000000000001</v>
      </c>
      <c r="N160" s="650">
        <f t="shared" ref="N160:N171" si="74">E160*K160*L160</f>
        <v>0</v>
      </c>
      <c r="O160" s="656"/>
      <c r="P160" s="650">
        <f t="shared" ref="P160:P171" si="75">F160*K160*L160*M160</f>
        <v>0</v>
      </c>
      <c r="Q160" s="656"/>
      <c r="R160" s="650">
        <f t="shared" ref="R160:R171" si="76">G160*K160*L160*(M160^2)</f>
        <v>0</v>
      </c>
      <c r="S160" s="656"/>
      <c r="T160" s="650">
        <f t="shared" ref="T160:T171" si="77">H160*K160*L160*(M160^3)</f>
        <v>0</v>
      </c>
      <c r="U160" s="656"/>
      <c r="V160" s="650">
        <f t="shared" ref="V160:V171" si="78">I160*K160*L160*(M160^4)</f>
        <v>0</v>
      </c>
      <c r="W160" s="656"/>
      <c r="X160" s="132">
        <f>SUM(N160+P160+R160+T160+V160)</f>
        <v>0</v>
      </c>
      <c r="Y160" s="120"/>
    </row>
    <row r="161" spans="1:25" ht="15" customHeight="1">
      <c r="C161" s="75" t="s">
        <v>224</v>
      </c>
      <c r="D161" s="674"/>
      <c r="E161" s="70"/>
      <c r="F161" s="70"/>
      <c r="G161" s="70"/>
      <c r="H161" s="70"/>
      <c r="I161" s="70"/>
      <c r="J161" s="683"/>
      <c r="K161" s="70"/>
      <c r="L161" s="70"/>
      <c r="M161" s="68">
        <f t="shared" si="73"/>
        <v>1</v>
      </c>
      <c r="N161" s="650">
        <f t="shared" si="74"/>
        <v>0</v>
      </c>
      <c r="O161" s="656"/>
      <c r="P161" s="650">
        <f t="shared" si="75"/>
        <v>0</v>
      </c>
      <c r="Q161" s="656"/>
      <c r="R161" s="650">
        <f t="shared" si="76"/>
        <v>0</v>
      </c>
      <c r="S161" s="656"/>
      <c r="T161" s="650">
        <f t="shared" si="77"/>
        <v>0</v>
      </c>
      <c r="U161" s="656"/>
      <c r="V161" s="650">
        <f t="shared" si="78"/>
        <v>0</v>
      </c>
      <c r="W161" s="656"/>
      <c r="X161" s="132">
        <f t="shared" ref="X161:X171" si="79">SUM(N161+P161+R161+T161+V161)</f>
        <v>0</v>
      </c>
      <c r="Y161" s="120"/>
    </row>
    <row r="162" spans="1:25" ht="15" customHeight="1">
      <c r="C162" s="75" t="s">
        <v>15</v>
      </c>
      <c r="D162" s="674"/>
      <c r="E162" s="70"/>
      <c r="F162" s="70"/>
      <c r="G162" s="70"/>
      <c r="H162" s="70"/>
      <c r="I162" s="70"/>
      <c r="J162" s="683"/>
      <c r="K162" s="70"/>
      <c r="L162" s="70"/>
      <c r="M162" s="68">
        <f t="shared" si="73"/>
        <v>1</v>
      </c>
      <c r="N162" s="650">
        <f t="shared" si="74"/>
        <v>0</v>
      </c>
      <c r="O162" s="656"/>
      <c r="P162" s="650">
        <f t="shared" si="75"/>
        <v>0</v>
      </c>
      <c r="Q162" s="656"/>
      <c r="R162" s="650">
        <f t="shared" si="76"/>
        <v>0</v>
      </c>
      <c r="S162" s="656"/>
      <c r="T162" s="650">
        <f t="shared" si="77"/>
        <v>0</v>
      </c>
      <c r="U162" s="656"/>
      <c r="V162" s="650">
        <f t="shared" si="78"/>
        <v>0</v>
      </c>
      <c r="W162" s="656"/>
      <c r="X162" s="132">
        <f t="shared" si="79"/>
        <v>0</v>
      </c>
      <c r="Y162" s="120"/>
    </row>
    <row r="163" spans="1:25" ht="15" customHeight="1">
      <c r="C163" s="75" t="s">
        <v>31</v>
      </c>
      <c r="D163" s="674"/>
      <c r="E163" s="70"/>
      <c r="F163" s="70"/>
      <c r="G163" s="70"/>
      <c r="H163" s="70"/>
      <c r="I163" s="70"/>
      <c r="J163" s="683"/>
      <c r="K163" s="70"/>
      <c r="L163" s="70"/>
      <c r="M163" s="68">
        <f t="shared" si="73"/>
        <v>1.1000000000000001</v>
      </c>
      <c r="N163" s="650">
        <f t="shared" si="74"/>
        <v>0</v>
      </c>
      <c r="O163" s="656"/>
      <c r="P163" s="650">
        <f t="shared" si="75"/>
        <v>0</v>
      </c>
      <c r="Q163" s="656"/>
      <c r="R163" s="650">
        <f t="shared" si="76"/>
        <v>0</v>
      </c>
      <c r="S163" s="656"/>
      <c r="T163" s="650">
        <f t="shared" si="77"/>
        <v>0</v>
      </c>
      <c r="U163" s="656"/>
      <c r="V163" s="650">
        <f t="shared" si="78"/>
        <v>0</v>
      </c>
      <c r="W163" s="656"/>
      <c r="X163" s="132">
        <f t="shared" si="79"/>
        <v>0</v>
      </c>
      <c r="Y163" s="120"/>
    </row>
    <row r="164" spans="1:25" ht="15" customHeight="1">
      <c r="C164" s="75" t="s">
        <v>309</v>
      </c>
      <c r="D164" s="674" t="s">
        <v>338</v>
      </c>
      <c r="E164" s="70"/>
      <c r="F164" s="70"/>
      <c r="G164" s="70"/>
      <c r="H164" s="70"/>
      <c r="I164" s="70"/>
      <c r="J164" s="683"/>
      <c r="K164" s="70"/>
      <c r="L164" s="70"/>
      <c r="M164" s="68">
        <f t="shared" si="73"/>
        <v>1.1000000000000001</v>
      </c>
      <c r="N164" s="650">
        <f t="shared" si="74"/>
        <v>0</v>
      </c>
      <c r="O164" s="656"/>
      <c r="P164" s="650">
        <f t="shared" si="75"/>
        <v>0</v>
      </c>
      <c r="Q164" s="656"/>
      <c r="R164" s="650">
        <f t="shared" si="76"/>
        <v>0</v>
      </c>
      <c r="S164" s="656"/>
      <c r="T164" s="650">
        <f t="shared" si="77"/>
        <v>0</v>
      </c>
      <c r="U164" s="656"/>
      <c r="V164" s="650">
        <f t="shared" si="78"/>
        <v>0</v>
      </c>
      <c r="W164" s="656"/>
      <c r="X164" s="132">
        <f t="shared" si="79"/>
        <v>0</v>
      </c>
      <c r="Y164" s="120"/>
    </row>
    <row r="165" spans="1:25" ht="15" customHeight="1">
      <c r="C165" s="75" t="s">
        <v>224</v>
      </c>
      <c r="D165" s="674"/>
      <c r="E165" s="70"/>
      <c r="F165" s="70"/>
      <c r="G165" s="70"/>
      <c r="H165" s="70"/>
      <c r="I165" s="70"/>
      <c r="J165" s="683"/>
      <c r="K165" s="70"/>
      <c r="L165" s="70"/>
      <c r="M165" s="68">
        <f t="shared" si="73"/>
        <v>1</v>
      </c>
      <c r="N165" s="650">
        <f t="shared" si="74"/>
        <v>0</v>
      </c>
      <c r="O165" s="656"/>
      <c r="P165" s="650">
        <f t="shared" si="75"/>
        <v>0</v>
      </c>
      <c r="Q165" s="656"/>
      <c r="R165" s="650">
        <f t="shared" si="76"/>
        <v>0</v>
      </c>
      <c r="S165" s="656"/>
      <c r="T165" s="650">
        <f t="shared" si="77"/>
        <v>0</v>
      </c>
      <c r="U165" s="656"/>
      <c r="V165" s="650">
        <f t="shared" si="78"/>
        <v>0</v>
      </c>
      <c r="W165" s="656"/>
      <c r="X165" s="132">
        <f t="shared" si="79"/>
        <v>0</v>
      </c>
      <c r="Y165" s="120"/>
    </row>
    <row r="166" spans="1:25" ht="15" customHeight="1">
      <c r="C166" s="75" t="s">
        <v>15</v>
      </c>
      <c r="D166" s="674"/>
      <c r="E166" s="70"/>
      <c r="F166" s="70"/>
      <c r="G166" s="70"/>
      <c r="H166" s="70"/>
      <c r="I166" s="70"/>
      <c r="J166" s="683"/>
      <c r="K166" s="70"/>
      <c r="L166" s="70"/>
      <c r="M166" s="68">
        <f t="shared" si="73"/>
        <v>1</v>
      </c>
      <c r="N166" s="650">
        <f t="shared" si="74"/>
        <v>0</v>
      </c>
      <c r="O166" s="656"/>
      <c r="P166" s="650">
        <f t="shared" si="75"/>
        <v>0</v>
      </c>
      <c r="Q166" s="656"/>
      <c r="R166" s="650">
        <f t="shared" si="76"/>
        <v>0</v>
      </c>
      <c r="S166" s="656"/>
      <c r="T166" s="650">
        <f t="shared" si="77"/>
        <v>0</v>
      </c>
      <c r="U166" s="656"/>
      <c r="V166" s="650">
        <f t="shared" si="78"/>
        <v>0</v>
      </c>
      <c r="W166" s="656"/>
      <c r="X166" s="132">
        <f t="shared" si="79"/>
        <v>0</v>
      </c>
      <c r="Y166" s="120"/>
    </row>
    <row r="167" spans="1:25" ht="15" customHeight="1">
      <c r="C167" s="75" t="s">
        <v>31</v>
      </c>
      <c r="D167" s="674"/>
      <c r="E167" s="70"/>
      <c r="F167" s="70"/>
      <c r="G167" s="70"/>
      <c r="H167" s="70"/>
      <c r="I167" s="70"/>
      <c r="J167" s="683"/>
      <c r="K167" s="70"/>
      <c r="L167" s="70"/>
      <c r="M167" s="68">
        <f t="shared" si="73"/>
        <v>1.1000000000000001</v>
      </c>
      <c r="N167" s="650">
        <f t="shared" si="74"/>
        <v>0</v>
      </c>
      <c r="O167" s="656"/>
      <c r="P167" s="650">
        <f t="shared" si="75"/>
        <v>0</v>
      </c>
      <c r="Q167" s="656"/>
      <c r="R167" s="650">
        <f t="shared" si="76"/>
        <v>0</v>
      </c>
      <c r="S167" s="656"/>
      <c r="T167" s="650">
        <f t="shared" si="77"/>
        <v>0</v>
      </c>
      <c r="U167" s="656"/>
      <c r="V167" s="650">
        <f t="shared" si="78"/>
        <v>0</v>
      </c>
      <c r="W167" s="656"/>
      <c r="X167" s="132">
        <f t="shared" si="79"/>
        <v>0</v>
      </c>
      <c r="Y167" s="120"/>
    </row>
    <row r="168" spans="1:25" ht="15" customHeight="1">
      <c r="C168" s="75" t="s">
        <v>309</v>
      </c>
      <c r="D168" s="674" t="s">
        <v>338</v>
      </c>
      <c r="E168" s="70"/>
      <c r="F168" s="70"/>
      <c r="G168" s="70"/>
      <c r="H168" s="70"/>
      <c r="I168" s="70"/>
      <c r="J168" s="683"/>
      <c r="K168" s="70"/>
      <c r="L168" s="70"/>
      <c r="M168" s="68">
        <f t="shared" si="73"/>
        <v>1.1000000000000001</v>
      </c>
      <c r="N168" s="650">
        <f t="shared" si="74"/>
        <v>0</v>
      </c>
      <c r="O168" s="656"/>
      <c r="P168" s="650">
        <f t="shared" si="75"/>
        <v>0</v>
      </c>
      <c r="Q168" s="656"/>
      <c r="R168" s="650">
        <f t="shared" si="76"/>
        <v>0</v>
      </c>
      <c r="S168" s="656"/>
      <c r="T168" s="650">
        <f t="shared" si="77"/>
        <v>0</v>
      </c>
      <c r="U168" s="656"/>
      <c r="V168" s="650">
        <f t="shared" si="78"/>
        <v>0</v>
      </c>
      <c r="W168" s="656"/>
      <c r="X168" s="132">
        <f t="shared" si="79"/>
        <v>0</v>
      </c>
      <c r="Y168" s="120"/>
    </row>
    <row r="169" spans="1:25" ht="15" customHeight="1">
      <c r="C169" s="75" t="s">
        <v>224</v>
      </c>
      <c r="D169" s="674"/>
      <c r="E169" s="70"/>
      <c r="F169" s="70"/>
      <c r="G169" s="70"/>
      <c r="H169" s="70"/>
      <c r="I169" s="70"/>
      <c r="J169" s="683"/>
      <c r="K169" s="70"/>
      <c r="L169" s="70"/>
      <c r="M169" s="68">
        <f t="shared" si="73"/>
        <v>1</v>
      </c>
      <c r="N169" s="650">
        <f t="shared" si="74"/>
        <v>0</v>
      </c>
      <c r="O169" s="656"/>
      <c r="P169" s="650">
        <f t="shared" si="75"/>
        <v>0</v>
      </c>
      <c r="Q169" s="656"/>
      <c r="R169" s="650">
        <f t="shared" si="76"/>
        <v>0</v>
      </c>
      <c r="S169" s="656"/>
      <c r="T169" s="650">
        <f t="shared" si="77"/>
        <v>0</v>
      </c>
      <c r="U169" s="656"/>
      <c r="V169" s="650">
        <f t="shared" si="78"/>
        <v>0</v>
      </c>
      <c r="W169" s="656"/>
      <c r="X169" s="132">
        <f t="shared" si="79"/>
        <v>0</v>
      </c>
      <c r="Y169" s="120"/>
    </row>
    <row r="170" spans="1:25" ht="15" customHeight="1">
      <c r="C170" s="75" t="s">
        <v>15</v>
      </c>
      <c r="D170" s="674"/>
      <c r="E170" s="70"/>
      <c r="F170" s="70"/>
      <c r="G170" s="70"/>
      <c r="H170" s="70"/>
      <c r="I170" s="70"/>
      <c r="J170" s="683"/>
      <c r="K170" s="70"/>
      <c r="L170" s="70"/>
      <c r="M170" s="68">
        <f t="shared" si="73"/>
        <v>1</v>
      </c>
      <c r="N170" s="650">
        <f t="shared" si="74"/>
        <v>0</v>
      </c>
      <c r="O170" s="656"/>
      <c r="P170" s="650">
        <f t="shared" si="75"/>
        <v>0</v>
      </c>
      <c r="Q170" s="656"/>
      <c r="R170" s="650">
        <f t="shared" si="76"/>
        <v>0</v>
      </c>
      <c r="S170" s="656"/>
      <c r="T170" s="650">
        <f t="shared" si="77"/>
        <v>0</v>
      </c>
      <c r="U170" s="656"/>
      <c r="V170" s="650">
        <f t="shared" si="78"/>
        <v>0</v>
      </c>
      <c r="W170" s="656"/>
      <c r="X170" s="132">
        <f t="shared" si="79"/>
        <v>0</v>
      </c>
      <c r="Y170" s="120"/>
    </row>
    <row r="171" spans="1:25" ht="15" customHeight="1">
      <c r="C171" s="75" t="s">
        <v>31</v>
      </c>
      <c r="D171" s="674"/>
      <c r="E171" s="70"/>
      <c r="F171" s="70"/>
      <c r="G171" s="70"/>
      <c r="H171" s="70"/>
      <c r="I171" s="70"/>
      <c r="J171" s="683"/>
      <c r="K171" s="70"/>
      <c r="L171" s="70"/>
      <c r="M171" s="68">
        <f t="shared" si="73"/>
        <v>1.1000000000000001</v>
      </c>
      <c r="N171" s="650">
        <f t="shared" si="74"/>
        <v>0</v>
      </c>
      <c r="O171" s="656"/>
      <c r="P171" s="650">
        <f t="shared" si="75"/>
        <v>0</v>
      </c>
      <c r="Q171" s="656"/>
      <c r="R171" s="650">
        <f t="shared" si="76"/>
        <v>0</v>
      </c>
      <c r="S171" s="656"/>
      <c r="T171" s="650">
        <f t="shared" si="77"/>
        <v>0</v>
      </c>
      <c r="U171" s="656"/>
      <c r="V171" s="650">
        <f t="shared" si="78"/>
        <v>0</v>
      </c>
      <c r="W171" s="656"/>
      <c r="X171" s="132">
        <f t="shared" si="79"/>
        <v>0</v>
      </c>
      <c r="Y171" s="120"/>
    </row>
    <row r="172" spans="1:25" ht="15" customHeight="1">
      <c r="C172" s="136"/>
      <c r="D172" s="49"/>
      <c r="E172" s="49"/>
      <c r="F172" s="49"/>
      <c r="G172" s="49"/>
      <c r="H172" s="49"/>
      <c r="I172" s="49"/>
      <c r="J172" s="700" t="s">
        <v>144</v>
      </c>
      <c r="K172" s="730"/>
      <c r="L172" s="730"/>
      <c r="M172" s="731"/>
      <c r="N172" s="646">
        <f>SUM(N160:N171)</f>
        <v>0</v>
      </c>
      <c r="O172" s="675"/>
      <c r="P172" s="646">
        <f>SUM(P160:P171)</f>
        <v>0</v>
      </c>
      <c r="Q172" s="675"/>
      <c r="R172" s="646">
        <f>SUM(R160:R171)</f>
        <v>0</v>
      </c>
      <c r="S172" s="675"/>
      <c r="T172" s="646">
        <f>SUM(T160:T171)</f>
        <v>0</v>
      </c>
      <c r="U172" s="675"/>
      <c r="V172" s="646">
        <f>SUM(V160:V171)</f>
        <v>0</v>
      </c>
      <c r="W172" s="675"/>
      <c r="X172" s="623">
        <f>SUM(N172:W172)</f>
        <v>0</v>
      </c>
      <c r="Y172" s="120"/>
    </row>
    <row r="173" spans="1:25" s="52" customFormat="1" ht="15" customHeight="1">
      <c r="A173" s="76"/>
      <c r="B173" s="76"/>
      <c r="C173" s="692" t="s">
        <v>253</v>
      </c>
      <c r="D173" s="693"/>
      <c r="E173" s="693"/>
      <c r="F173" s="693"/>
      <c r="G173" s="693"/>
      <c r="H173" s="693"/>
      <c r="I173" s="693"/>
      <c r="J173" s="693"/>
      <c r="K173" s="693"/>
      <c r="L173" s="693"/>
      <c r="M173" s="694"/>
      <c r="N173" s="648">
        <f>SUM(N157,N172)</f>
        <v>0</v>
      </c>
      <c r="O173" s="665"/>
      <c r="P173" s="648">
        <f>SUM(P157,P172)</f>
        <v>0</v>
      </c>
      <c r="Q173" s="665"/>
      <c r="R173" s="648">
        <f>SUM(R157,R172)</f>
        <v>0</v>
      </c>
      <c r="S173" s="665"/>
      <c r="T173" s="648">
        <f>SUM(T157,T172)</f>
        <v>0</v>
      </c>
      <c r="U173" s="665"/>
      <c r="V173" s="648">
        <f>SUM(V157,V172)</f>
        <v>0</v>
      </c>
      <c r="W173" s="665"/>
      <c r="X173" s="152">
        <f>SUM(N173:W173)</f>
        <v>0</v>
      </c>
      <c r="Y173" s="96"/>
    </row>
    <row r="174" spans="1:25" ht="15" customHeight="1">
      <c r="A174" s="76">
        <v>3000</v>
      </c>
      <c r="B174" s="76"/>
      <c r="C174" s="679" t="s">
        <v>265</v>
      </c>
      <c r="D174" s="680"/>
      <c r="E174" s="727" t="s">
        <v>143</v>
      </c>
      <c r="F174" s="728"/>
      <c r="G174" s="728"/>
      <c r="H174" s="728"/>
      <c r="I174" s="728"/>
      <c r="J174" s="728"/>
      <c r="K174" s="728"/>
      <c r="L174" s="728"/>
      <c r="M174" s="729"/>
      <c r="N174" s="167"/>
      <c r="O174" s="168"/>
      <c r="P174" s="167"/>
      <c r="Q174" s="168"/>
      <c r="R174" s="167"/>
      <c r="S174" s="168"/>
      <c r="T174" s="167"/>
      <c r="U174" s="168"/>
      <c r="V174" s="167"/>
      <c r="W174" s="168"/>
      <c r="X174" s="158"/>
      <c r="Y174" s="120"/>
    </row>
    <row r="175" spans="1:25" ht="15" customHeight="1">
      <c r="C175" s="657" t="s">
        <v>28</v>
      </c>
      <c r="D175" s="658"/>
      <c r="E175" s="658"/>
      <c r="F175" s="658"/>
      <c r="G175" s="658"/>
      <c r="H175" s="658"/>
      <c r="I175" s="658"/>
      <c r="J175" s="658"/>
      <c r="K175" s="658"/>
      <c r="L175" s="658"/>
      <c r="M175" s="659"/>
      <c r="N175" s="650">
        <v>0</v>
      </c>
      <c r="O175" s="656"/>
      <c r="P175" s="650">
        <v>0</v>
      </c>
      <c r="Q175" s="656"/>
      <c r="R175" s="650">
        <v>0</v>
      </c>
      <c r="S175" s="656"/>
      <c r="T175" s="650">
        <v>0</v>
      </c>
      <c r="U175" s="656"/>
      <c r="V175" s="650">
        <v>0</v>
      </c>
      <c r="W175" s="656"/>
      <c r="X175" s="132">
        <f>SUM(N175+P175+R175+T175+V175)</f>
        <v>0</v>
      </c>
      <c r="Y175" s="120"/>
    </row>
    <row r="176" spans="1:25" ht="15" customHeight="1">
      <c r="C176" s="657" t="s">
        <v>28</v>
      </c>
      <c r="D176" s="658"/>
      <c r="E176" s="658"/>
      <c r="F176" s="658"/>
      <c r="G176" s="658"/>
      <c r="H176" s="658"/>
      <c r="I176" s="658"/>
      <c r="J176" s="658"/>
      <c r="K176" s="658"/>
      <c r="L176" s="658"/>
      <c r="M176" s="659"/>
      <c r="N176" s="650">
        <v>0</v>
      </c>
      <c r="O176" s="656"/>
      <c r="P176" s="650">
        <v>0</v>
      </c>
      <c r="Q176" s="656"/>
      <c r="R176" s="650">
        <v>0</v>
      </c>
      <c r="S176" s="656"/>
      <c r="T176" s="650">
        <v>0</v>
      </c>
      <c r="U176" s="656"/>
      <c r="V176" s="650">
        <v>0</v>
      </c>
      <c r="W176" s="656"/>
      <c r="X176" s="132">
        <f t="shared" ref="X176:X204" si="80">SUM(N176+P176+R176+T176+V176)</f>
        <v>0</v>
      </c>
      <c r="Y176" s="120"/>
    </row>
    <row r="177" spans="3:25" ht="15" customHeight="1">
      <c r="C177" s="657" t="s">
        <v>28</v>
      </c>
      <c r="D177" s="658"/>
      <c r="E177" s="658"/>
      <c r="F177" s="658"/>
      <c r="G177" s="658"/>
      <c r="H177" s="658"/>
      <c r="I177" s="658"/>
      <c r="J177" s="658"/>
      <c r="K177" s="658"/>
      <c r="L177" s="658"/>
      <c r="M177" s="659"/>
      <c r="N177" s="650">
        <v>0</v>
      </c>
      <c r="O177" s="656"/>
      <c r="P177" s="650">
        <v>0</v>
      </c>
      <c r="Q177" s="656"/>
      <c r="R177" s="650">
        <v>0</v>
      </c>
      <c r="S177" s="656"/>
      <c r="T177" s="650">
        <v>0</v>
      </c>
      <c r="U177" s="656"/>
      <c r="V177" s="650">
        <v>0</v>
      </c>
      <c r="W177" s="656"/>
      <c r="X177" s="132">
        <f t="shared" si="80"/>
        <v>0</v>
      </c>
      <c r="Y177" s="120"/>
    </row>
    <row r="178" spans="3:25" ht="15" customHeight="1">
      <c r="C178" s="657" t="s">
        <v>28</v>
      </c>
      <c r="D178" s="658"/>
      <c r="E178" s="658"/>
      <c r="F178" s="658"/>
      <c r="G178" s="658"/>
      <c r="H178" s="658"/>
      <c r="I178" s="658"/>
      <c r="J178" s="658"/>
      <c r="K178" s="658"/>
      <c r="L178" s="658"/>
      <c r="M178" s="659"/>
      <c r="N178" s="650">
        <v>0</v>
      </c>
      <c r="O178" s="656"/>
      <c r="P178" s="650">
        <v>0</v>
      </c>
      <c r="Q178" s="656"/>
      <c r="R178" s="650">
        <v>0</v>
      </c>
      <c r="S178" s="656"/>
      <c r="T178" s="650">
        <v>0</v>
      </c>
      <c r="U178" s="656"/>
      <c r="V178" s="650">
        <v>0</v>
      </c>
      <c r="W178" s="656"/>
      <c r="X178" s="132">
        <f t="shared" si="80"/>
        <v>0</v>
      </c>
      <c r="Y178" s="120"/>
    </row>
    <row r="179" spans="3:25" ht="15" customHeight="1">
      <c r="C179" s="657" t="s">
        <v>28</v>
      </c>
      <c r="D179" s="658"/>
      <c r="E179" s="658"/>
      <c r="F179" s="658"/>
      <c r="G179" s="658"/>
      <c r="H179" s="658"/>
      <c r="I179" s="658"/>
      <c r="J179" s="658"/>
      <c r="K179" s="658"/>
      <c r="L179" s="658"/>
      <c r="M179" s="659"/>
      <c r="N179" s="650">
        <v>0</v>
      </c>
      <c r="O179" s="656"/>
      <c r="P179" s="650">
        <v>0</v>
      </c>
      <c r="Q179" s="656"/>
      <c r="R179" s="650">
        <v>0</v>
      </c>
      <c r="S179" s="656"/>
      <c r="T179" s="650">
        <v>0</v>
      </c>
      <c r="U179" s="656"/>
      <c r="V179" s="650">
        <v>0</v>
      </c>
      <c r="W179" s="656"/>
      <c r="X179" s="132">
        <f t="shared" si="80"/>
        <v>0</v>
      </c>
      <c r="Y179" s="120"/>
    </row>
    <row r="180" spans="3:25" ht="15" customHeight="1">
      <c r="C180" s="657" t="s">
        <v>28</v>
      </c>
      <c r="D180" s="658"/>
      <c r="E180" s="658"/>
      <c r="F180" s="658"/>
      <c r="G180" s="658"/>
      <c r="H180" s="658"/>
      <c r="I180" s="658"/>
      <c r="J180" s="658"/>
      <c r="K180" s="658"/>
      <c r="L180" s="658"/>
      <c r="M180" s="659"/>
      <c r="N180" s="650">
        <v>0</v>
      </c>
      <c r="O180" s="656"/>
      <c r="P180" s="650">
        <v>0</v>
      </c>
      <c r="Q180" s="656"/>
      <c r="R180" s="650">
        <v>0</v>
      </c>
      <c r="S180" s="656"/>
      <c r="T180" s="650">
        <v>0</v>
      </c>
      <c r="U180" s="656"/>
      <c r="V180" s="650">
        <v>0</v>
      </c>
      <c r="W180" s="656"/>
      <c r="X180" s="132">
        <f t="shared" si="80"/>
        <v>0</v>
      </c>
      <c r="Y180" s="120"/>
    </row>
    <row r="181" spans="3:25" ht="15" customHeight="1">
      <c r="C181" s="657" t="s">
        <v>28</v>
      </c>
      <c r="D181" s="658"/>
      <c r="E181" s="658"/>
      <c r="F181" s="658"/>
      <c r="G181" s="658"/>
      <c r="H181" s="658"/>
      <c r="I181" s="658"/>
      <c r="J181" s="658"/>
      <c r="K181" s="658"/>
      <c r="L181" s="658"/>
      <c r="M181" s="659"/>
      <c r="N181" s="650">
        <v>0</v>
      </c>
      <c r="O181" s="656"/>
      <c r="P181" s="650">
        <v>0</v>
      </c>
      <c r="Q181" s="656"/>
      <c r="R181" s="650">
        <v>0</v>
      </c>
      <c r="S181" s="656"/>
      <c r="T181" s="650">
        <v>0</v>
      </c>
      <c r="U181" s="656"/>
      <c r="V181" s="650">
        <v>0</v>
      </c>
      <c r="W181" s="656"/>
      <c r="X181" s="132">
        <f t="shared" si="80"/>
        <v>0</v>
      </c>
      <c r="Y181" s="120"/>
    </row>
    <row r="182" spans="3:25" ht="15" customHeight="1">
      <c r="C182" s="657" t="s">
        <v>28</v>
      </c>
      <c r="D182" s="658"/>
      <c r="E182" s="658"/>
      <c r="F182" s="658"/>
      <c r="G182" s="658"/>
      <c r="H182" s="658"/>
      <c r="I182" s="658"/>
      <c r="J182" s="658"/>
      <c r="K182" s="658"/>
      <c r="L182" s="658"/>
      <c r="M182" s="659"/>
      <c r="N182" s="650">
        <v>0</v>
      </c>
      <c r="O182" s="656"/>
      <c r="P182" s="650">
        <v>0</v>
      </c>
      <c r="Q182" s="656"/>
      <c r="R182" s="650">
        <v>0</v>
      </c>
      <c r="S182" s="656"/>
      <c r="T182" s="650">
        <v>0</v>
      </c>
      <c r="U182" s="656"/>
      <c r="V182" s="650">
        <v>0</v>
      </c>
      <c r="W182" s="656"/>
      <c r="X182" s="132">
        <f t="shared" si="80"/>
        <v>0</v>
      </c>
      <c r="Y182" s="120"/>
    </row>
    <row r="183" spans="3:25" ht="15" customHeight="1">
      <c r="C183" s="657" t="s">
        <v>28</v>
      </c>
      <c r="D183" s="658"/>
      <c r="E183" s="658"/>
      <c r="F183" s="658"/>
      <c r="G183" s="658"/>
      <c r="H183" s="658"/>
      <c r="I183" s="658"/>
      <c r="J183" s="658"/>
      <c r="K183" s="658"/>
      <c r="L183" s="658"/>
      <c r="M183" s="659"/>
      <c r="N183" s="650">
        <v>0</v>
      </c>
      <c r="O183" s="656"/>
      <c r="P183" s="650">
        <v>0</v>
      </c>
      <c r="Q183" s="656"/>
      <c r="R183" s="650">
        <v>0</v>
      </c>
      <c r="S183" s="656"/>
      <c r="T183" s="650">
        <v>0</v>
      </c>
      <c r="U183" s="656"/>
      <c r="V183" s="650">
        <v>0</v>
      </c>
      <c r="W183" s="656"/>
      <c r="X183" s="132">
        <f t="shared" si="80"/>
        <v>0</v>
      </c>
      <c r="Y183" s="120"/>
    </row>
    <row r="184" spans="3:25" ht="15" customHeight="1">
      <c r="C184" s="657" t="s">
        <v>28</v>
      </c>
      <c r="D184" s="658"/>
      <c r="E184" s="658"/>
      <c r="F184" s="658"/>
      <c r="G184" s="658"/>
      <c r="H184" s="658"/>
      <c r="I184" s="658"/>
      <c r="J184" s="658"/>
      <c r="K184" s="658"/>
      <c r="L184" s="658"/>
      <c r="M184" s="659"/>
      <c r="N184" s="650">
        <v>0</v>
      </c>
      <c r="O184" s="656"/>
      <c r="P184" s="650">
        <v>0</v>
      </c>
      <c r="Q184" s="656"/>
      <c r="R184" s="650">
        <v>0</v>
      </c>
      <c r="S184" s="656"/>
      <c r="T184" s="650">
        <v>0</v>
      </c>
      <c r="U184" s="656"/>
      <c r="V184" s="650">
        <v>0</v>
      </c>
      <c r="W184" s="656"/>
      <c r="X184" s="132">
        <f t="shared" si="80"/>
        <v>0</v>
      </c>
      <c r="Y184" s="120"/>
    </row>
    <row r="185" spans="3:25" ht="15" customHeight="1">
      <c r="C185" s="657" t="s">
        <v>28</v>
      </c>
      <c r="D185" s="658"/>
      <c r="E185" s="658"/>
      <c r="F185" s="658"/>
      <c r="G185" s="658"/>
      <c r="H185" s="658"/>
      <c r="I185" s="658"/>
      <c r="J185" s="658"/>
      <c r="K185" s="658"/>
      <c r="L185" s="658"/>
      <c r="M185" s="659"/>
      <c r="N185" s="650">
        <v>0</v>
      </c>
      <c r="O185" s="656"/>
      <c r="P185" s="650">
        <v>0</v>
      </c>
      <c r="Q185" s="656"/>
      <c r="R185" s="650">
        <v>0</v>
      </c>
      <c r="S185" s="656"/>
      <c r="T185" s="650">
        <v>0</v>
      </c>
      <c r="U185" s="656"/>
      <c r="V185" s="650">
        <v>0</v>
      </c>
      <c r="W185" s="656"/>
      <c r="X185" s="132">
        <f t="shared" si="80"/>
        <v>0</v>
      </c>
      <c r="Y185" s="120"/>
    </row>
    <row r="186" spans="3:25" ht="15" customHeight="1">
      <c r="C186" s="657" t="s">
        <v>28</v>
      </c>
      <c r="D186" s="658"/>
      <c r="E186" s="658"/>
      <c r="F186" s="658"/>
      <c r="G186" s="658"/>
      <c r="H186" s="658"/>
      <c r="I186" s="658"/>
      <c r="J186" s="658"/>
      <c r="K186" s="658"/>
      <c r="L186" s="658"/>
      <c r="M186" s="659"/>
      <c r="N186" s="650">
        <v>0</v>
      </c>
      <c r="O186" s="656"/>
      <c r="P186" s="650">
        <v>0</v>
      </c>
      <c r="Q186" s="656"/>
      <c r="R186" s="650">
        <v>0</v>
      </c>
      <c r="S186" s="656"/>
      <c r="T186" s="650">
        <v>0</v>
      </c>
      <c r="U186" s="656"/>
      <c r="V186" s="650">
        <v>0</v>
      </c>
      <c r="W186" s="656"/>
      <c r="X186" s="132">
        <f t="shared" si="80"/>
        <v>0</v>
      </c>
      <c r="Y186" s="120"/>
    </row>
    <row r="187" spans="3:25" ht="15" customHeight="1">
      <c r="C187" s="657" t="s">
        <v>28</v>
      </c>
      <c r="D187" s="658"/>
      <c r="E187" s="658"/>
      <c r="F187" s="658"/>
      <c r="G187" s="658"/>
      <c r="H187" s="658"/>
      <c r="I187" s="658"/>
      <c r="J187" s="658"/>
      <c r="K187" s="658"/>
      <c r="L187" s="658"/>
      <c r="M187" s="659"/>
      <c r="N187" s="650">
        <v>0</v>
      </c>
      <c r="O187" s="656"/>
      <c r="P187" s="650">
        <v>0</v>
      </c>
      <c r="Q187" s="656"/>
      <c r="R187" s="650">
        <v>0</v>
      </c>
      <c r="S187" s="656"/>
      <c r="T187" s="650">
        <v>0</v>
      </c>
      <c r="U187" s="656"/>
      <c r="V187" s="650">
        <v>0</v>
      </c>
      <c r="W187" s="656"/>
      <c r="X187" s="132">
        <f t="shared" si="80"/>
        <v>0</v>
      </c>
      <c r="Y187" s="120"/>
    </row>
    <row r="188" spans="3:25" ht="15" customHeight="1">
      <c r="C188" s="657" t="s">
        <v>28</v>
      </c>
      <c r="D188" s="658"/>
      <c r="E188" s="658"/>
      <c r="F188" s="658"/>
      <c r="G188" s="658"/>
      <c r="H188" s="658"/>
      <c r="I188" s="658"/>
      <c r="J188" s="658"/>
      <c r="K188" s="658"/>
      <c r="L188" s="658"/>
      <c r="M188" s="659"/>
      <c r="N188" s="650">
        <v>0</v>
      </c>
      <c r="O188" s="656"/>
      <c r="P188" s="650">
        <v>0</v>
      </c>
      <c r="Q188" s="656"/>
      <c r="R188" s="650">
        <v>0</v>
      </c>
      <c r="S188" s="656"/>
      <c r="T188" s="650">
        <v>0</v>
      </c>
      <c r="U188" s="656"/>
      <c r="V188" s="650">
        <v>0</v>
      </c>
      <c r="W188" s="656"/>
      <c r="X188" s="132">
        <f t="shared" si="80"/>
        <v>0</v>
      </c>
      <c r="Y188" s="120"/>
    </row>
    <row r="189" spans="3:25" ht="15" customHeight="1">
      <c r="C189" s="657" t="s">
        <v>28</v>
      </c>
      <c r="D189" s="658"/>
      <c r="E189" s="658"/>
      <c r="F189" s="658"/>
      <c r="G189" s="658"/>
      <c r="H189" s="658"/>
      <c r="I189" s="658"/>
      <c r="J189" s="658"/>
      <c r="K189" s="658"/>
      <c r="L189" s="658"/>
      <c r="M189" s="659"/>
      <c r="N189" s="650">
        <v>0</v>
      </c>
      <c r="O189" s="656"/>
      <c r="P189" s="650">
        <v>0</v>
      </c>
      <c r="Q189" s="656"/>
      <c r="R189" s="650">
        <v>0</v>
      </c>
      <c r="S189" s="656"/>
      <c r="T189" s="650">
        <v>0</v>
      </c>
      <c r="U189" s="656"/>
      <c r="V189" s="650">
        <v>0</v>
      </c>
      <c r="W189" s="656"/>
      <c r="X189" s="132">
        <f t="shared" si="80"/>
        <v>0</v>
      </c>
      <c r="Y189" s="120"/>
    </row>
    <row r="190" spans="3:25" ht="15" customHeight="1">
      <c r="C190" s="657" t="s">
        <v>28</v>
      </c>
      <c r="D190" s="658"/>
      <c r="E190" s="658"/>
      <c r="F190" s="658"/>
      <c r="G190" s="658"/>
      <c r="H190" s="658"/>
      <c r="I190" s="658"/>
      <c r="J190" s="658"/>
      <c r="K190" s="658"/>
      <c r="L190" s="658"/>
      <c r="M190" s="659"/>
      <c r="N190" s="650">
        <v>0</v>
      </c>
      <c r="O190" s="656"/>
      <c r="P190" s="650">
        <v>0</v>
      </c>
      <c r="Q190" s="656"/>
      <c r="R190" s="650">
        <v>0</v>
      </c>
      <c r="S190" s="656"/>
      <c r="T190" s="650">
        <v>0</v>
      </c>
      <c r="U190" s="656"/>
      <c r="V190" s="650">
        <v>0</v>
      </c>
      <c r="W190" s="656"/>
      <c r="X190" s="132">
        <f t="shared" si="80"/>
        <v>0</v>
      </c>
      <c r="Y190" s="120"/>
    </row>
    <row r="191" spans="3:25" ht="15" customHeight="1">
      <c r="C191" s="657" t="s">
        <v>28</v>
      </c>
      <c r="D191" s="658"/>
      <c r="E191" s="658"/>
      <c r="F191" s="658"/>
      <c r="G191" s="658"/>
      <c r="H191" s="658"/>
      <c r="I191" s="658"/>
      <c r="J191" s="658"/>
      <c r="K191" s="658"/>
      <c r="L191" s="658"/>
      <c r="M191" s="659"/>
      <c r="N191" s="650">
        <v>0</v>
      </c>
      <c r="O191" s="656"/>
      <c r="P191" s="650">
        <v>0</v>
      </c>
      <c r="Q191" s="656"/>
      <c r="R191" s="650">
        <v>0</v>
      </c>
      <c r="S191" s="656"/>
      <c r="T191" s="650">
        <v>0</v>
      </c>
      <c r="U191" s="656"/>
      <c r="V191" s="650">
        <v>0</v>
      </c>
      <c r="W191" s="656"/>
      <c r="X191" s="132">
        <f t="shared" si="80"/>
        <v>0</v>
      </c>
      <c r="Y191" s="120"/>
    </row>
    <row r="192" spans="3:25" ht="15" customHeight="1">
      <c r="C192" s="657" t="s">
        <v>28</v>
      </c>
      <c r="D192" s="658"/>
      <c r="E192" s="658"/>
      <c r="F192" s="658"/>
      <c r="G192" s="658"/>
      <c r="H192" s="658"/>
      <c r="I192" s="658"/>
      <c r="J192" s="658"/>
      <c r="K192" s="658"/>
      <c r="L192" s="658"/>
      <c r="M192" s="659"/>
      <c r="N192" s="650">
        <v>0</v>
      </c>
      <c r="O192" s="656"/>
      <c r="P192" s="650">
        <v>0</v>
      </c>
      <c r="Q192" s="656"/>
      <c r="R192" s="650">
        <v>0</v>
      </c>
      <c r="S192" s="656"/>
      <c r="T192" s="650">
        <v>0</v>
      </c>
      <c r="U192" s="656"/>
      <c r="V192" s="650">
        <v>0</v>
      </c>
      <c r="W192" s="656"/>
      <c r="X192" s="132">
        <f t="shared" si="80"/>
        <v>0</v>
      </c>
      <c r="Y192" s="120"/>
    </row>
    <row r="193" spans="1:25" ht="15" customHeight="1">
      <c r="C193" s="657" t="s">
        <v>28</v>
      </c>
      <c r="D193" s="658"/>
      <c r="E193" s="658"/>
      <c r="F193" s="658"/>
      <c r="G193" s="658"/>
      <c r="H193" s="658"/>
      <c r="I193" s="658"/>
      <c r="J193" s="658"/>
      <c r="K193" s="658"/>
      <c r="L193" s="658"/>
      <c r="M193" s="659"/>
      <c r="N193" s="650">
        <v>0</v>
      </c>
      <c r="O193" s="656"/>
      <c r="P193" s="650">
        <v>0</v>
      </c>
      <c r="Q193" s="656"/>
      <c r="R193" s="650">
        <v>0</v>
      </c>
      <c r="S193" s="656"/>
      <c r="T193" s="650">
        <v>0</v>
      </c>
      <c r="U193" s="656"/>
      <c r="V193" s="650">
        <v>0</v>
      </c>
      <c r="W193" s="656"/>
      <c r="X193" s="132">
        <f t="shared" si="80"/>
        <v>0</v>
      </c>
      <c r="Y193" s="120"/>
    </row>
    <row r="194" spans="1:25" ht="15" customHeight="1">
      <c r="C194" s="657" t="s">
        <v>28</v>
      </c>
      <c r="D194" s="658"/>
      <c r="E194" s="658"/>
      <c r="F194" s="658"/>
      <c r="G194" s="658"/>
      <c r="H194" s="658"/>
      <c r="I194" s="658"/>
      <c r="J194" s="658"/>
      <c r="K194" s="658"/>
      <c r="L194" s="658"/>
      <c r="M194" s="659"/>
      <c r="N194" s="650">
        <v>0</v>
      </c>
      <c r="O194" s="656"/>
      <c r="P194" s="650">
        <v>0</v>
      </c>
      <c r="Q194" s="656"/>
      <c r="R194" s="650">
        <v>0</v>
      </c>
      <c r="S194" s="656"/>
      <c r="T194" s="650">
        <v>0</v>
      </c>
      <c r="U194" s="656"/>
      <c r="V194" s="650">
        <v>0</v>
      </c>
      <c r="W194" s="656"/>
      <c r="X194" s="132">
        <f t="shared" si="80"/>
        <v>0</v>
      </c>
      <c r="Y194" s="120"/>
    </row>
    <row r="195" spans="1:25" ht="15" customHeight="1">
      <c r="C195" s="657" t="s">
        <v>28</v>
      </c>
      <c r="D195" s="658"/>
      <c r="E195" s="658"/>
      <c r="F195" s="658"/>
      <c r="G195" s="658"/>
      <c r="H195" s="658"/>
      <c r="I195" s="658"/>
      <c r="J195" s="658"/>
      <c r="K195" s="658"/>
      <c r="L195" s="658"/>
      <c r="M195" s="659"/>
      <c r="N195" s="650">
        <v>0</v>
      </c>
      <c r="O195" s="656"/>
      <c r="P195" s="650">
        <v>0</v>
      </c>
      <c r="Q195" s="656"/>
      <c r="R195" s="650">
        <v>0</v>
      </c>
      <c r="S195" s="656"/>
      <c r="T195" s="650">
        <v>0</v>
      </c>
      <c r="U195" s="656"/>
      <c r="V195" s="650">
        <v>0</v>
      </c>
      <c r="W195" s="656"/>
      <c r="X195" s="132">
        <f t="shared" si="80"/>
        <v>0</v>
      </c>
      <c r="Y195" s="120"/>
    </row>
    <row r="196" spans="1:25" ht="15" customHeight="1">
      <c r="C196" s="657" t="s">
        <v>28</v>
      </c>
      <c r="D196" s="658"/>
      <c r="E196" s="658"/>
      <c r="F196" s="658"/>
      <c r="G196" s="658"/>
      <c r="H196" s="658"/>
      <c r="I196" s="658"/>
      <c r="J196" s="658"/>
      <c r="K196" s="658"/>
      <c r="L196" s="658"/>
      <c r="M196" s="659"/>
      <c r="N196" s="650">
        <v>0</v>
      </c>
      <c r="O196" s="656"/>
      <c r="P196" s="650">
        <v>0</v>
      </c>
      <c r="Q196" s="656"/>
      <c r="R196" s="650">
        <v>0</v>
      </c>
      <c r="S196" s="656"/>
      <c r="T196" s="650">
        <v>0</v>
      </c>
      <c r="U196" s="656"/>
      <c r="V196" s="650">
        <v>0</v>
      </c>
      <c r="W196" s="656"/>
      <c r="X196" s="132">
        <f t="shared" si="80"/>
        <v>0</v>
      </c>
      <c r="Y196" s="120"/>
    </row>
    <row r="197" spans="1:25" ht="15" customHeight="1">
      <c r="C197" s="657" t="s">
        <v>28</v>
      </c>
      <c r="D197" s="658"/>
      <c r="E197" s="658"/>
      <c r="F197" s="658"/>
      <c r="G197" s="658"/>
      <c r="H197" s="658"/>
      <c r="I197" s="658"/>
      <c r="J197" s="658"/>
      <c r="K197" s="658"/>
      <c r="L197" s="658"/>
      <c r="M197" s="659"/>
      <c r="N197" s="650">
        <v>0</v>
      </c>
      <c r="O197" s="656"/>
      <c r="P197" s="650">
        <v>0</v>
      </c>
      <c r="Q197" s="656"/>
      <c r="R197" s="650">
        <v>0</v>
      </c>
      <c r="S197" s="656"/>
      <c r="T197" s="650">
        <v>0</v>
      </c>
      <c r="U197" s="656"/>
      <c r="V197" s="650">
        <v>0</v>
      </c>
      <c r="W197" s="656"/>
      <c r="X197" s="132">
        <f t="shared" si="80"/>
        <v>0</v>
      </c>
      <c r="Y197" s="120"/>
    </row>
    <row r="198" spans="1:25" ht="15" customHeight="1">
      <c r="C198" s="657" t="s">
        <v>28</v>
      </c>
      <c r="D198" s="658"/>
      <c r="E198" s="658"/>
      <c r="F198" s="658"/>
      <c r="G198" s="658"/>
      <c r="H198" s="658"/>
      <c r="I198" s="658"/>
      <c r="J198" s="658"/>
      <c r="K198" s="658"/>
      <c r="L198" s="658"/>
      <c r="M198" s="659"/>
      <c r="N198" s="650">
        <v>0</v>
      </c>
      <c r="O198" s="656"/>
      <c r="P198" s="650">
        <v>0</v>
      </c>
      <c r="Q198" s="656"/>
      <c r="R198" s="650">
        <v>0</v>
      </c>
      <c r="S198" s="656"/>
      <c r="T198" s="650">
        <v>0</v>
      </c>
      <c r="U198" s="656"/>
      <c r="V198" s="650">
        <v>0</v>
      </c>
      <c r="W198" s="656"/>
      <c r="X198" s="132">
        <f t="shared" si="80"/>
        <v>0</v>
      </c>
      <c r="Y198" s="120"/>
    </row>
    <row r="199" spans="1:25" ht="15" customHeight="1">
      <c r="C199" s="657" t="s">
        <v>28</v>
      </c>
      <c r="D199" s="658"/>
      <c r="E199" s="658"/>
      <c r="F199" s="658"/>
      <c r="G199" s="658"/>
      <c r="H199" s="658"/>
      <c r="I199" s="658"/>
      <c r="J199" s="658"/>
      <c r="K199" s="658"/>
      <c r="L199" s="658"/>
      <c r="M199" s="659"/>
      <c r="N199" s="650">
        <v>0</v>
      </c>
      <c r="O199" s="656"/>
      <c r="P199" s="650">
        <v>0</v>
      </c>
      <c r="Q199" s="656"/>
      <c r="R199" s="650">
        <v>0</v>
      </c>
      <c r="S199" s="656"/>
      <c r="T199" s="650">
        <v>0</v>
      </c>
      <c r="U199" s="656"/>
      <c r="V199" s="650">
        <v>0</v>
      </c>
      <c r="W199" s="656"/>
      <c r="X199" s="132">
        <f t="shared" si="80"/>
        <v>0</v>
      </c>
      <c r="Y199" s="120"/>
    </row>
    <row r="200" spans="1:25" ht="15" customHeight="1">
      <c r="C200" s="657" t="s">
        <v>28</v>
      </c>
      <c r="D200" s="658"/>
      <c r="E200" s="658"/>
      <c r="F200" s="658"/>
      <c r="G200" s="658"/>
      <c r="H200" s="658"/>
      <c r="I200" s="658"/>
      <c r="J200" s="658"/>
      <c r="K200" s="658"/>
      <c r="L200" s="658"/>
      <c r="M200" s="659"/>
      <c r="N200" s="650">
        <v>0</v>
      </c>
      <c r="O200" s="656"/>
      <c r="P200" s="650">
        <v>0</v>
      </c>
      <c r="Q200" s="656"/>
      <c r="R200" s="650">
        <v>0</v>
      </c>
      <c r="S200" s="656"/>
      <c r="T200" s="650">
        <v>0</v>
      </c>
      <c r="U200" s="656"/>
      <c r="V200" s="650">
        <v>0</v>
      </c>
      <c r="W200" s="656"/>
      <c r="X200" s="132">
        <f t="shared" si="80"/>
        <v>0</v>
      </c>
      <c r="Y200" s="120"/>
    </row>
    <row r="201" spans="1:25" ht="15" customHeight="1">
      <c r="C201" s="657" t="s">
        <v>28</v>
      </c>
      <c r="D201" s="658"/>
      <c r="E201" s="658"/>
      <c r="F201" s="658"/>
      <c r="G201" s="658"/>
      <c r="H201" s="658"/>
      <c r="I201" s="658"/>
      <c r="J201" s="658"/>
      <c r="K201" s="658"/>
      <c r="L201" s="658"/>
      <c r="M201" s="659"/>
      <c r="N201" s="650">
        <v>0</v>
      </c>
      <c r="O201" s="656"/>
      <c r="P201" s="650">
        <v>0</v>
      </c>
      <c r="Q201" s="656"/>
      <c r="R201" s="650">
        <v>0</v>
      </c>
      <c r="S201" s="656"/>
      <c r="T201" s="650">
        <v>0</v>
      </c>
      <c r="U201" s="656"/>
      <c r="V201" s="650">
        <v>0</v>
      </c>
      <c r="W201" s="656"/>
      <c r="X201" s="132">
        <f t="shared" si="80"/>
        <v>0</v>
      </c>
      <c r="Y201" s="120"/>
    </row>
    <row r="202" spans="1:25" ht="15" customHeight="1">
      <c r="C202" s="657" t="s">
        <v>28</v>
      </c>
      <c r="D202" s="658"/>
      <c r="E202" s="658"/>
      <c r="F202" s="658"/>
      <c r="G202" s="658"/>
      <c r="H202" s="658"/>
      <c r="I202" s="658"/>
      <c r="J202" s="658"/>
      <c r="K202" s="658"/>
      <c r="L202" s="658"/>
      <c r="M202" s="659"/>
      <c r="N202" s="650">
        <v>0</v>
      </c>
      <c r="O202" s="656"/>
      <c r="P202" s="650">
        <v>0</v>
      </c>
      <c r="Q202" s="656"/>
      <c r="R202" s="650">
        <v>0</v>
      </c>
      <c r="S202" s="656"/>
      <c r="T202" s="650">
        <v>0</v>
      </c>
      <c r="U202" s="656"/>
      <c r="V202" s="650">
        <v>0</v>
      </c>
      <c r="W202" s="656"/>
      <c r="X202" s="132">
        <f t="shared" si="80"/>
        <v>0</v>
      </c>
      <c r="Y202" s="120"/>
    </row>
    <row r="203" spans="1:25" ht="15" customHeight="1">
      <c r="C203" s="657" t="s">
        <v>28</v>
      </c>
      <c r="D203" s="658"/>
      <c r="E203" s="658"/>
      <c r="F203" s="658"/>
      <c r="G203" s="658"/>
      <c r="H203" s="658"/>
      <c r="I203" s="658"/>
      <c r="J203" s="658"/>
      <c r="K203" s="658"/>
      <c r="L203" s="658"/>
      <c r="M203" s="659"/>
      <c r="N203" s="650">
        <v>0</v>
      </c>
      <c r="O203" s="656"/>
      <c r="P203" s="650">
        <v>0</v>
      </c>
      <c r="Q203" s="656"/>
      <c r="R203" s="650">
        <v>0</v>
      </c>
      <c r="S203" s="656"/>
      <c r="T203" s="650">
        <v>0</v>
      </c>
      <c r="U203" s="656"/>
      <c r="V203" s="650">
        <v>0</v>
      </c>
      <c r="W203" s="656"/>
      <c r="X203" s="132">
        <f t="shared" si="80"/>
        <v>0</v>
      </c>
      <c r="Y203" s="120"/>
    </row>
    <row r="204" spans="1:25" ht="15" customHeight="1">
      <c r="C204" s="657" t="s">
        <v>28</v>
      </c>
      <c r="D204" s="658"/>
      <c r="E204" s="658"/>
      <c r="F204" s="658"/>
      <c r="G204" s="658"/>
      <c r="H204" s="658"/>
      <c r="I204" s="658"/>
      <c r="J204" s="658"/>
      <c r="K204" s="658"/>
      <c r="L204" s="658"/>
      <c r="M204" s="659"/>
      <c r="N204" s="650">
        <v>0</v>
      </c>
      <c r="O204" s="656"/>
      <c r="P204" s="650">
        <v>0</v>
      </c>
      <c r="Q204" s="656"/>
      <c r="R204" s="650">
        <v>0</v>
      </c>
      <c r="S204" s="656"/>
      <c r="T204" s="650">
        <v>0</v>
      </c>
      <c r="U204" s="656"/>
      <c r="V204" s="650">
        <v>0</v>
      </c>
      <c r="W204" s="656"/>
      <c r="X204" s="132">
        <f t="shared" si="80"/>
        <v>0</v>
      </c>
      <c r="Y204" s="120"/>
    </row>
    <row r="205" spans="1:25" ht="15" customHeight="1">
      <c r="A205" s="744" t="s">
        <v>162</v>
      </c>
      <c r="C205" s="822"/>
      <c r="D205" s="704"/>
      <c r="E205" s="704"/>
      <c r="F205" s="704"/>
      <c r="G205" s="704"/>
      <c r="H205" s="704"/>
      <c r="I205" s="704"/>
      <c r="J205" s="700" t="s">
        <v>3</v>
      </c>
      <c r="K205" s="730"/>
      <c r="L205" s="730"/>
      <c r="M205" s="731"/>
      <c r="N205" s="646">
        <f>SUM(N175:N204)</f>
        <v>0</v>
      </c>
      <c r="O205" s="675"/>
      <c r="P205" s="646">
        <f>SUM(P175:P204)</f>
        <v>0</v>
      </c>
      <c r="Q205" s="675"/>
      <c r="R205" s="646">
        <f>SUM(R175:R204)</f>
        <v>0</v>
      </c>
      <c r="S205" s="675"/>
      <c r="T205" s="646">
        <f>SUM(T175:T204)</f>
        <v>0</v>
      </c>
      <c r="U205" s="675"/>
      <c r="V205" s="646">
        <f>SUM(V175:V204)</f>
        <v>0</v>
      </c>
      <c r="W205" s="675"/>
      <c r="X205" s="623">
        <f>SUM(N205:W205)</f>
        <v>0</v>
      </c>
      <c r="Y205" s="120"/>
    </row>
    <row r="206" spans="1:25" s="52" customFormat="1" ht="15" customHeight="1">
      <c r="A206" s="745"/>
      <c r="B206" s="76"/>
      <c r="C206" s="746" t="s">
        <v>306</v>
      </c>
      <c r="D206" s="715"/>
      <c r="E206" s="716"/>
      <c r="F206" s="658"/>
      <c r="G206" s="658"/>
      <c r="H206" s="658"/>
      <c r="I206" s="658"/>
      <c r="J206" s="658"/>
      <c r="K206" s="658"/>
      <c r="L206" s="658"/>
      <c r="M206" s="659"/>
      <c r="N206" s="161"/>
      <c r="O206" s="627"/>
      <c r="P206" s="162"/>
      <c r="Q206" s="627"/>
      <c r="R206" s="162"/>
      <c r="S206" s="627"/>
      <c r="T206" s="162"/>
      <c r="U206" s="627"/>
      <c r="V206" s="162"/>
      <c r="W206" s="627"/>
      <c r="X206" s="132"/>
      <c r="Y206" s="96"/>
    </row>
    <row r="207" spans="1:25" s="52" customFormat="1" ht="15" customHeight="1">
      <c r="A207" s="76"/>
      <c r="B207" s="76">
        <v>1</v>
      </c>
      <c r="C207" s="661"/>
      <c r="D207" s="658"/>
      <c r="E207" s="676"/>
      <c r="F207" s="658"/>
      <c r="G207" s="658"/>
      <c r="H207" s="658"/>
      <c r="I207" s="658"/>
      <c r="J207" s="658"/>
      <c r="K207" s="658"/>
      <c r="L207" s="658"/>
      <c r="M207" s="659"/>
      <c r="N207" s="650">
        <v>0</v>
      </c>
      <c r="O207" s="656"/>
      <c r="P207" s="650">
        <v>0</v>
      </c>
      <c r="Q207" s="656"/>
      <c r="R207" s="650">
        <v>0</v>
      </c>
      <c r="S207" s="656"/>
      <c r="T207" s="650">
        <v>0</v>
      </c>
      <c r="U207" s="656"/>
      <c r="V207" s="650">
        <v>0</v>
      </c>
      <c r="W207" s="656"/>
      <c r="X207" s="132">
        <f>SUM(N207+P207+R207+T207+V207)</f>
        <v>0</v>
      </c>
      <c r="Y207" s="96"/>
    </row>
    <row r="208" spans="1:25" s="52" customFormat="1" ht="15" customHeight="1">
      <c r="A208" s="76"/>
      <c r="B208" s="76">
        <v>2</v>
      </c>
      <c r="C208" s="661"/>
      <c r="D208" s="658"/>
      <c r="E208" s="676"/>
      <c r="F208" s="658"/>
      <c r="G208" s="658"/>
      <c r="H208" s="658"/>
      <c r="I208" s="658"/>
      <c r="J208" s="658"/>
      <c r="K208" s="658"/>
      <c r="L208" s="658"/>
      <c r="M208" s="659"/>
      <c r="N208" s="650">
        <v>0</v>
      </c>
      <c r="O208" s="656"/>
      <c r="P208" s="650">
        <v>0</v>
      </c>
      <c r="Q208" s="656"/>
      <c r="R208" s="650">
        <v>0</v>
      </c>
      <c r="S208" s="656"/>
      <c r="T208" s="650">
        <v>0</v>
      </c>
      <c r="U208" s="656"/>
      <c r="V208" s="650">
        <v>0</v>
      </c>
      <c r="W208" s="656"/>
      <c r="X208" s="132">
        <f t="shared" ref="X208:X216" si="81">SUM(N208+P208+R208+T208+V208)</f>
        <v>0</v>
      </c>
      <c r="Y208" s="96"/>
    </row>
    <row r="209" spans="1:28" s="52" customFormat="1" ht="15" customHeight="1">
      <c r="A209" s="76"/>
      <c r="B209" s="76">
        <v>3</v>
      </c>
      <c r="C209" s="661"/>
      <c r="D209" s="658"/>
      <c r="E209" s="676"/>
      <c r="F209" s="658"/>
      <c r="G209" s="658"/>
      <c r="H209" s="658"/>
      <c r="I209" s="658"/>
      <c r="J209" s="658"/>
      <c r="K209" s="658"/>
      <c r="L209" s="658"/>
      <c r="M209" s="659"/>
      <c r="N209" s="650">
        <v>0</v>
      </c>
      <c r="O209" s="656"/>
      <c r="P209" s="650">
        <v>0</v>
      </c>
      <c r="Q209" s="656"/>
      <c r="R209" s="650">
        <v>0</v>
      </c>
      <c r="S209" s="656"/>
      <c r="T209" s="650">
        <v>0</v>
      </c>
      <c r="U209" s="656"/>
      <c r="V209" s="650">
        <v>0</v>
      </c>
      <c r="W209" s="656"/>
      <c r="X209" s="132">
        <f t="shared" si="81"/>
        <v>0</v>
      </c>
      <c r="Y209" s="96"/>
    </row>
    <row r="210" spans="1:28" s="52" customFormat="1" ht="15" customHeight="1">
      <c r="A210" s="76"/>
      <c r="B210" s="76">
        <v>4</v>
      </c>
      <c r="C210" s="661"/>
      <c r="D210" s="658"/>
      <c r="E210" s="658"/>
      <c r="F210" s="658"/>
      <c r="G210" s="658"/>
      <c r="H210" s="658"/>
      <c r="I210" s="658"/>
      <c r="J210" s="658"/>
      <c r="K210" s="658"/>
      <c r="L210" s="658"/>
      <c r="M210" s="659"/>
      <c r="N210" s="650">
        <v>0</v>
      </c>
      <c r="O210" s="656"/>
      <c r="P210" s="650">
        <v>0</v>
      </c>
      <c r="Q210" s="656"/>
      <c r="R210" s="650">
        <v>0</v>
      </c>
      <c r="S210" s="656"/>
      <c r="T210" s="650">
        <v>0</v>
      </c>
      <c r="U210" s="656"/>
      <c r="V210" s="650">
        <v>0</v>
      </c>
      <c r="W210" s="656"/>
      <c r="X210" s="132">
        <f t="shared" si="81"/>
        <v>0</v>
      </c>
      <c r="Y210" s="96"/>
    </row>
    <row r="211" spans="1:28" s="52" customFormat="1" ht="15" customHeight="1">
      <c r="A211" s="76"/>
      <c r="B211" s="76">
        <v>2</v>
      </c>
      <c r="C211" s="661"/>
      <c r="D211" s="658"/>
      <c r="E211" s="676"/>
      <c r="F211" s="658"/>
      <c r="G211" s="658"/>
      <c r="H211" s="658"/>
      <c r="I211" s="658"/>
      <c r="J211" s="658"/>
      <c r="K211" s="658"/>
      <c r="L211" s="658"/>
      <c r="M211" s="659"/>
      <c r="N211" s="650">
        <v>0</v>
      </c>
      <c r="O211" s="656"/>
      <c r="P211" s="650">
        <v>0</v>
      </c>
      <c r="Q211" s="656"/>
      <c r="R211" s="650">
        <v>0</v>
      </c>
      <c r="S211" s="656"/>
      <c r="T211" s="650">
        <v>0</v>
      </c>
      <c r="U211" s="656"/>
      <c r="V211" s="650">
        <v>0</v>
      </c>
      <c r="W211" s="656"/>
      <c r="X211" s="132">
        <f t="shared" si="81"/>
        <v>0</v>
      </c>
      <c r="Y211" s="96"/>
    </row>
    <row r="212" spans="1:28" s="52" customFormat="1" ht="15" customHeight="1">
      <c r="A212" s="76"/>
      <c r="B212" s="76">
        <v>3</v>
      </c>
      <c r="C212" s="661"/>
      <c r="D212" s="658"/>
      <c r="E212" s="676"/>
      <c r="F212" s="658"/>
      <c r="G212" s="658"/>
      <c r="H212" s="658"/>
      <c r="I212" s="658"/>
      <c r="J212" s="658"/>
      <c r="K212" s="658"/>
      <c r="L212" s="658"/>
      <c r="M212" s="659"/>
      <c r="N212" s="650">
        <v>0</v>
      </c>
      <c r="O212" s="656"/>
      <c r="P212" s="650">
        <v>0</v>
      </c>
      <c r="Q212" s="656"/>
      <c r="R212" s="650">
        <v>0</v>
      </c>
      <c r="S212" s="656"/>
      <c r="T212" s="650">
        <v>0</v>
      </c>
      <c r="U212" s="656"/>
      <c r="V212" s="650">
        <v>0</v>
      </c>
      <c r="W212" s="656"/>
      <c r="X212" s="132">
        <f t="shared" si="81"/>
        <v>0</v>
      </c>
      <c r="Y212" s="96"/>
    </row>
    <row r="213" spans="1:28" s="52" customFormat="1" ht="15" customHeight="1">
      <c r="A213" s="76"/>
      <c r="B213" s="76">
        <v>4</v>
      </c>
      <c r="C213" s="661"/>
      <c r="D213" s="658"/>
      <c r="E213" s="658"/>
      <c r="F213" s="658"/>
      <c r="G213" s="658"/>
      <c r="H213" s="658"/>
      <c r="I213" s="658"/>
      <c r="J213" s="658"/>
      <c r="K213" s="658"/>
      <c r="L213" s="658"/>
      <c r="M213" s="659"/>
      <c r="N213" s="650">
        <v>0</v>
      </c>
      <c r="O213" s="656"/>
      <c r="P213" s="650">
        <v>0</v>
      </c>
      <c r="Q213" s="656"/>
      <c r="R213" s="650">
        <v>0</v>
      </c>
      <c r="S213" s="656"/>
      <c r="T213" s="650">
        <v>0</v>
      </c>
      <c r="U213" s="656"/>
      <c r="V213" s="650">
        <v>0</v>
      </c>
      <c r="W213" s="656"/>
      <c r="X213" s="132">
        <f t="shared" si="81"/>
        <v>0</v>
      </c>
      <c r="Y213" s="96"/>
    </row>
    <row r="214" spans="1:28" s="52" customFormat="1" ht="15" customHeight="1">
      <c r="A214" s="76"/>
      <c r="B214" s="76">
        <v>2</v>
      </c>
      <c r="C214" s="661"/>
      <c r="D214" s="658"/>
      <c r="E214" s="676"/>
      <c r="F214" s="658"/>
      <c r="G214" s="658"/>
      <c r="H214" s="658"/>
      <c r="I214" s="658"/>
      <c r="J214" s="658"/>
      <c r="K214" s="658"/>
      <c r="L214" s="658"/>
      <c r="M214" s="659"/>
      <c r="N214" s="650">
        <v>0</v>
      </c>
      <c r="O214" s="656"/>
      <c r="P214" s="650">
        <v>0</v>
      </c>
      <c r="Q214" s="656"/>
      <c r="R214" s="650">
        <v>0</v>
      </c>
      <c r="S214" s="656"/>
      <c r="T214" s="650">
        <v>0</v>
      </c>
      <c r="U214" s="656"/>
      <c r="V214" s="650">
        <v>0</v>
      </c>
      <c r="W214" s="656"/>
      <c r="X214" s="132">
        <f t="shared" si="81"/>
        <v>0</v>
      </c>
      <c r="Y214" s="96"/>
    </row>
    <row r="215" spans="1:28" s="52" customFormat="1" ht="15" customHeight="1">
      <c r="A215" s="76"/>
      <c r="B215" s="76">
        <v>3</v>
      </c>
      <c r="C215" s="661"/>
      <c r="D215" s="658"/>
      <c r="E215" s="676"/>
      <c r="F215" s="658"/>
      <c r="G215" s="658"/>
      <c r="H215" s="658"/>
      <c r="I215" s="658"/>
      <c r="J215" s="658"/>
      <c r="K215" s="658"/>
      <c r="L215" s="658"/>
      <c r="M215" s="659"/>
      <c r="N215" s="650">
        <v>0</v>
      </c>
      <c r="O215" s="656"/>
      <c r="P215" s="650">
        <v>0</v>
      </c>
      <c r="Q215" s="656"/>
      <c r="R215" s="650">
        <v>0</v>
      </c>
      <c r="S215" s="656"/>
      <c r="T215" s="650">
        <v>0</v>
      </c>
      <c r="U215" s="656"/>
      <c r="V215" s="650">
        <v>0</v>
      </c>
      <c r="W215" s="656"/>
      <c r="X215" s="132">
        <f t="shared" si="81"/>
        <v>0</v>
      </c>
      <c r="Y215" s="96"/>
    </row>
    <row r="216" spans="1:28" s="52" customFormat="1" ht="15" customHeight="1">
      <c r="A216" s="76"/>
      <c r="B216" s="76">
        <v>4</v>
      </c>
      <c r="C216" s="661"/>
      <c r="D216" s="658"/>
      <c r="E216" s="658"/>
      <c r="F216" s="658"/>
      <c r="G216" s="658"/>
      <c r="H216" s="658"/>
      <c r="I216" s="658"/>
      <c r="J216" s="658"/>
      <c r="K216" s="658"/>
      <c r="L216" s="658"/>
      <c r="M216" s="659"/>
      <c r="N216" s="652">
        <v>0</v>
      </c>
      <c r="O216" s="660"/>
      <c r="P216" s="652">
        <v>0</v>
      </c>
      <c r="Q216" s="660"/>
      <c r="R216" s="652">
        <v>0</v>
      </c>
      <c r="S216" s="660"/>
      <c r="T216" s="652">
        <v>0</v>
      </c>
      <c r="U216" s="660"/>
      <c r="V216" s="652">
        <v>0</v>
      </c>
      <c r="W216" s="660"/>
      <c r="X216" s="132">
        <f t="shared" si="81"/>
        <v>0</v>
      </c>
      <c r="Y216" s="96"/>
    </row>
    <row r="217" spans="1:28" s="52" customFormat="1" ht="15" customHeight="1">
      <c r="A217" s="76"/>
      <c r="B217" s="76"/>
      <c r="C217" s="790"/>
      <c r="D217" s="717"/>
      <c r="E217" s="717"/>
      <c r="F217" s="717"/>
      <c r="G217" s="717"/>
      <c r="H217" s="717"/>
      <c r="I217" s="717"/>
      <c r="J217" s="700" t="s">
        <v>100</v>
      </c>
      <c r="K217" s="701"/>
      <c r="L217" s="701"/>
      <c r="M217" s="702"/>
      <c r="N217" s="646">
        <f>SUM(N207:N216)</f>
        <v>0</v>
      </c>
      <c r="O217" s="675"/>
      <c r="P217" s="646">
        <f>SUM(P207:P216)</f>
        <v>0</v>
      </c>
      <c r="Q217" s="675"/>
      <c r="R217" s="646">
        <f>SUM(R207:R216)</f>
        <v>0</v>
      </c>
      <c r="S217" s="675"/>
      <c r="T217" s="646">
        <f>SUM(T207:T216)</f>
        <v>0</v>
      </c>
      <c r="U217" s="675"/>
      <c r="V217" s="646">
        <f>SUM(V207:V216)</f>
        <v>0</v>
      </c>
      <c r="W217" s="675"/>
      <c r="X217" s="623">
        <f>SUM(N217:W217)</f>
        <v>0</v>
      </c>
      <c r="Y217" s="96"/>
    </row>
    <row r="218" spans="1:28" s="135" customFormat="1" ht="15" customHeight="1">
      <c r="A218" s="169"/>
      <c r="B218" s="169"/>
      <c r="C218" s="692" t="s">
        <v>29</v>
      </c>
      <c r="D218" s="693"/>
      <c r="E218" s="693"/>
      <c r="F218" s="693"/>
      <c r="G218" s="693"/>
      <c r="H218" s="693"/>
      <c r="I218" s="693"/>
      <c r="J218" s="693"/>
      <c r="K218" s="693"/>
      <c r="L218" s="693"/>
      <c r="M218" s="694"/>
      <c r="N218" s="648">
        <f>SUM(N205+N217)</f>
        <v>0</v>
      </c>
      <c r="O218" s="665"/>
      <c r="P218" s="648">
        <f>SUM(P205+P217)</f>
        <v>0</v>
      </c>
      <c r="Q218" s="665"/>
      <c r="R218" s="648">
        <f>SUM(R205+R217)</f>
        <v>0</v>
      </c>
      <c r="S218" s="665"/>
      <c r="T218" s="648">
        <f>SUM(T205+T217)</f>
        <v>0</v>
      </c>
      <c r="U218" s="665"/>
      <c r="V218" s="648">
        <f>SUM(V205+V217)</f>
        <v>0</v>
      </c>
      <c r="W218" s="665"/>
      <c r="X218" s="152">
        <f>SUM(N218:W218)</f>
        <v>0</v>
      </c>
      <c r="Y218" s="172"/>
    </row>
    <row r="219" spans="1:28" ht="15" customHeight="1">
      <c r="A219" s="76">
        <v>4000</v>
      </c>
      <c r="B219" s="76"/>
      <c r="C219" s="679" t="s">
        <v>254</v>
      </c>
      <c r="D219" s="680"/>
      <c r="E219" s="727" t="s">
        <v>143</v>
      </c>
      <c r="F219" s="728"/>
      <c r="G219" s="728"/>
      <c r="H219" s="728"/>
      <c r="I219" s="728"/>
      <c r="J219" s="728"/>
      <c r="K219" s="728"/>
      <c r="L219" s="728"/>
      <c r="M219" s="729"/>
      <c r="N219" s="162"/>
      <c r="O219" s="131"/>
      <c r="P219" s="162"/>
      <c r="Q219" s="131"/>
      <c r="R219" s="162"/>
      <c r="S219" s="131"/>
      <c r="T219" s="162"/>
      <c r="U219" s="131"/>
      <c r="V219" s="162"/>
      <c r="W219" s="131"/>
      <c r="X219" s="132"/>
      <c r="Y219" s="39"/>
    </row>
    <row r="220" spans="1:28" ht="15" customHeight="1">
      <c r="C220" s="657" t="s">
        <v>296</v>
      </c>
      <c r="D220" s="658"/>
      <c r="E220" s="658"/>
      <c r="F220" s="658"/>
      <c r="G220" s="658"/>
      <c r="H220" s="658"/>
      <c r="I220" s="658"/>
      <c r="J220" s="658"/>
      <c r="K220" s="658"/>
      <c r="L220" s="658"/>
      <c r="M220" s="659"/>
      <c r="N220" s="650">
        <v>0</v>
      </c>
      <c r="O220" s="656"/>
      <c r="P220" s="650">
        <v>0</v>
      </c>
      <c r="Q220" s="656"/>
      <c r="R220" s="650">
        <v>0</v>
      </c>
      <c r="S220" s="656"/>
      <c r="T220" s="650">
        <v>0</v>
      </c>
      <c r="U220" s="656"/>
      <c r="V220" s="650">
        <v>0</v>
      </c>
      <c r="W220" s="656"/>
      <c r="X220" s="132">
        <f>SUM(N220+P220+R220+T220+V220)</f>
        <v>0</v>
      </c>
      <c r="Y220" s="39"/>
      <c r="AB220" s="174"/>
    </row>
    <row r="221" spans="1:28" ht="15" customHeight="1">
      <c r="C221" s="657" t="s">
        <v>296</v>
      </c>
      <c r="D221" s="658"/>
      <c r="E221" s="658"/>
      <c r="F221" s="658"/>
      <c r="G221" s="658"/>
      <c r="H221" s="658"/>
      <c r="I221" s="658"/>
      <c r="J221" s="658"/>
      <c r="K221" s="658"/>
      <c r="L221" s="658"/>
      <c r="M221" s="659"/>
      <c r="N221" s="650">
        <v>0</v>
      </c>
      <c r="O221" s="656"/>
      <c r="P221" s="650">
        <v>0</v>
      </c>
      <c r="Q221" s="656"/>
      <c r="R221" s="650">
        <v>0</v>
      </c>
      <c r="S221" s="656"/>
      <c r="T221" s="650">
        <v>0</v>
      </c>
      <c r="U221" s="656"/>
      <c r="V221" s="650">
        <v>0</v>
      </c>
      <c r="W221" s="656"/>
      <c r="X221" s="132">
        <f t="shared" ref="X221:X249" si="82">SUM(N221+P221+R221+T221+V221)</f>
        <v>0</v>
      </c>
      <c r="Y221" s="39"/>
      <c r="AB221" s="174"/>
    </row>
    <row r="222" spans="1:28" ht="15" customHeight="1">
      <c r="C222" s="657" t="s">
        <v>296</v>
      </c>
      <c r="D222" s="658"/>
      <c r="E222" s="658"/>
      <c r="F222" s="658"/>
      <c r="G222" s="658"/>
      <c r="H222" s="658"/>
      <c r="I222" s="658"/>
      <c r="J222" s="658"/>
      <c r="K222" s="658"/>
      <c r="L222" s="658"/>
      <c r="M222" s="659"/>
      <c r="N222" s="650">
        <v>0</v>
      </c>
      <c r="O222" s="656"/>
      <c r="P222" s="650">
        <v>0</v>
      </c>
      <c r="Q222" s="656"/>
      <c r="R222" s="650">
        <v>0</v>
      </c>
      <c r="S222" s="656"/>
      <c r="T222" s="650">
        <v>0</v>
      </c>
      <c r="U222" s="656"/>
      <c r="V222" s="650">
        <v>0</v>
      </c>
      <c r="W222" s="656"/>
      <c r="X222" s="132">
        <f t="shared" si="82"/>
        <v>0</v>
      </c>
      <c r="Y222" s="39"/>
      <c r="AB222" s="174"/>
    </row>
    <row r="223" spans="1:28" ht="15" customHeight="1">
      <c r="C223" s="657" t="s">
        <v>296</v>
      </c>
      <c r="D223" s="658"/>
      <c r="E223" s="658"/>
      <c r="F223" s="658"/>
      <c r="G223" s="658"/>
      <c r="H223" s="658"/>
      <c r="I223" s="658"/>
      <c r="J223" s="658"/>
      <c r="K223" s="658"/>
      <c r="L223" s="658"/>
      <c r="M223" s="659"/>
      <c r="N223" s="650">
        <v>0</v>
      </c>
      <c r="O223" s="656"/>
      <c r="P223" s="650">
        <v>0</v>
      </c>
      <c r="Q223" s="656"/>
      <c r="R223" s="650">
        <v>0</v>
      </c>
      <c r="S223" s="656"/>
      <c r="T223" s="650">
        <v>0</v>
      </c>
      <c r="U223" s="656"/>
      <c r="V223" s="650">
        <v>0</v>
      </c>
      <c r="W223" s="656"/>
      <c r="X223" s="132">
        <f t="shared" si="82"/>
        <v>0</v>
      </c>
      <c r="Y223" s="39"/>
      <c r="AB223" s="174"/>
    </row>
    <row r="224" spans="1:28" ht="15" customHeight="1">
      <c r="C224" s="657" t="s">
        <v>296</v>
      </c>
      <c r="D224" s="658"/>
      <c r="E224" s="658"/>
      <c r="F224" s="658"/>
      <c r="G224" s="658"/>
      <c r="H224" s="658"/>
      <c r="I224" s="658"/>
      <c r="J224" s="658"/>
      <c r="K224" s="658"/>
      <c r="L224" s="658"/>
      <c r="M224" s="659"/>
      <c r="N224" s="650">
        <v>0</v>
      </c>
      <c r="O224" s="656"/>
      <c r="P224" s="650">
        <v>0</v>
      </c>
      <c r="Q224" s="656"/>
      <c r="R224" s="650">
        <v>0</v>
      </c>
      <c r="S224" s="656"/>
      <c r="T224" s="650">
        <v>0</v>
      </c>
      <c r="U224" s="656"/>
      <c r="V224" s="650">
        <v>0</v>
      </c>
      <c r="W224" s="656"/>
      <c r="X224" s="132">
        <f t="shared" si="82"/>
        <v>0</v>
      </c>
      <c r="Y224" s="39"/>
      <c r="AB224" s="174"/>
    </row>
    <row r="225" spans="3:28" ht="15" customHeight="1">
      <c r="C225" s="657" t="s">
        <v>296</v>
      </c>
      <c r="D225" s="658"/>
      <c r="E225" s="658"/>
      <c r="F225" s="658"/>
      <c r="G225" s="658"/>
      <c r="H225" s="658"/>
      <c r="I225" s="658"/>
      <c r="J225" s="658"/>
      <c r="K225" s="658"/>
      <c r="L225" s="658"/>
      <c r="M225" s="659"/>
      <c r="N225" s="650">
        <v>0</v>
      </c>
      <c r="O225" s="656"/>
      <c r="P225" s="650">
        <v>0</v>
      </c>
      <c r="Q225" s="656"/>
      <c r="R225" s="650">
        <v>0</v>
      </c>
      <c r="S225" s="656"/>
      <c r="T225" s="650">
        <v>0</v>
      </c>
      <c r="U225" s="656"/>
      <c r="V225" s="650">
        <v>0</v>
      </c>
      <c r="W225" s="656"/>
      <c r="X225" s="132">
        <f t="shared" si="82"/>
        <v>0</v>
      </c>
      <c r="Y225" s="39"/>
      <c r="AB225" s="174"/>
    </row>
    <row r="226" spans="3:28" ht="15" customHeight="1">
      <c r="C226" s="657" t="s">
        <v>296</v>
      </c>
      <c r="D226" s="658"/>
      <c r="E226" s="658"/>
      <c r="F226" s="658"/>
      <c r="G226" s="658"/>
      <c r="H226" s="658"/>
      <c r="I226" s="658"/>
      <c r="J226" s="658"/>
      <c r="K226" s="658"/>
      <c r="L226" s="658"/>
      <c r="M226" s="659"/>
      <c r="N226" s="650">
        <v>0</v>
      </c>
      <c r="O226" s="656"/>
      <c r="P226" s="650">
        <v>0</v>
      </c>
      <c r="Q226" s="656"/>
      <c r="R226" s="650">
        <v>0</v>
      </c>
      <c r="S226" s="656"/>
      <c r="T226" s="650">
        <v>0</v>
      </c>
      <c r="U226" s="656"/>
      <c r="V226" s="650">
        <v>0</v>
      </c>
      <c r="W226" s="656"/>
      <c r="X226" s="132">
        <f t="shared" si="82"/>
        <v>0</v>
      </c>
      <c r="Y226" s="39"/>
      <c r="AB226" s="174"/>
    </row>
    <row r="227" spans="3:28" ht="15" customHeight="1">
      <c r="C227" s="657" t="s">
        <v>296</v>
      </c>
      <c r="D227" s="658"/>
      <c r="E227" s="658"/>
      <c r="F227" s="658"/>
      <c r="G227" s="658"/>
      <c r="H227" s="658"/>
      <c r="I227" s="658"/>
      <c r="J227" s="658"/>
      <c r="K227" s="658"/>
      <c r="L227" s="658"/>
      <c r="M227" s="659"/>
      <c r="N227" s="650">
        <v>0</v>
      </c>
      <c r="O227" s="656"/>
      <c r="P227" s="650">
        <v>0</v>
      </c>
      <c r="Q227" s="656"/>
      <c r="R227" s="650">
        <v>0</v>
      </c>
      <c r="S227" s="656"/>
      <c r="T227" s="650">
        <v>0</v>
      </c>
      <c r="U227" s="656"/>
      <c r="V227" s="650">
        <v>0</v>
      </c>
      <c r="W227" s="656"/>
      <c r="X227" s="132">
        <f t="shared" si="82"/>
        <v>0</v>
      </c>
      <c r="Y227" s="39"/>
      <c r="AB227" s="174"/>
    </row>
    <row r="228" spans="3:28" ht="15" customHeight="1">
      <c r="C228" s="657" t="s">
        <v>296</v>
      </c>
      <c r="D228" s="658"/>
      <c r="E228" s="658"/>
      <c r="F228" s="658"/>
      <c r="G228" s="658"/>
      <c r="H228" s="658"/>
      <c r="I228" s="658"/>
      <c r="J228" s="658"/>
      <c r="K228" s="658"/>
      <c r="L228" s="658"/>
      <c r="M228" s="659"/>
      <c r="N228" s="650">
        <v>0</v>
      </c>
      <c r="O228" s="656"/>
      <c r="P228" s="650">
        <v>0</v>
      </c>
      <c r="Q228" s="656"/>
      <c r="R228" s="650">
        <v>0</v>
      </c>
      <c r="S228" s="656"/>
      <c r="T228" s="650">
        <v>0</v>
      </c>
      <c r="U228" s="656"/>
      <c r="V228" s="650">
        <v>0</v>
      </c>
      <c r="W228" s="656"/>
      <c r="X228" s="132">
        <f t="shared" si="82"/>
        <v>0</v>
      </c>
      <c r="Y228" s="39"/>
      <c r="AB228" s="174"/>
    </row>
    <row r="229" spans="3:28" ht="15" customHeight="1">
      <c r="C229" s="657" t="s">
        <v>296</v>
      </c>
      <c r="D229" s="658"/>
      <c r="E229" s="658"/>
      <c r="F229" s="658"/>
      <c r="G229" s="658"/>
      <c r="H229" s="658"/>
      <c r="I229" s="658"/>
      <c r="J229" s="658"/>
      <c r="K229" s="658"/>
      <c r="L229" s="658"/>
      <c r="M229" s="659"/>
      <c r="N229" s="650">
        <v>0</v>
      </c>
      <c r="O229" s="656"/>
      <c r="P229" s="650">
        <v>0</v>
      </c>
      <c r="Q229" s="656"/>
      <c r="R229" s="650">
        <v>0</v>
      </c>
      <c r="S229" s="656"/>
      <c r="T229" s="650">
        <v>0</v>
      </c>
      <c r="U229" s="656"/>
      <c r="V229" s="650">
        <v>0</v>
      </c>
      <c r="W229" s="656"/>
      <c r="X229" s="132">
        <f t="shared" si="82"/>
        <v>0</v>
      </c>
      <c r="Y229" s="39"/>
      <c r="AB229" s="174"/>
    </row>
    <row r="230" spans="3:28" ht="15" customHeight="1">
      <c r="C230" s="657" t="s">
        <v>296</v>
      </c>
      <c r="D230" s="658"/>
      <c r="E230" s="658"/>
      <c r="F230" s="658"/>
      <c r="G230" s="658"/>
      <c r="H230" s="658"/>
      <c r="I230" s="658"/>
      <c r="J230" s="658"/>
      <c r="K230" s="658"/>
      <c r="L230" s="658"/>
      <c r="M230" s="659"/>
      <c r="N230" s="650">
        <v>0</v>
      </c>
      <c r="O230" s="656"/>
      <c r="P230" s="650">
        <v>0</v>
      </c>
      <c r="Q230" s="656"/>
      <c r="R230" s="650">
        <v>0</v>
      </c>
      <c r="S230" s="656"/>
      <c r="T230" s="650">
        <v>0</v>
      </c>
      <c r="U230" s="656"/>
      <c r="V230" s="650">
        <v>0</v>
      </c>
      <c r="W230" s="656"/>
      <c r="X230" s="132">
        <f t="shared" si="82"/>
        <v>0</v>
      </c>
      <c r="Y230" s="39"/>
      <c r="AB230" s="174"/>
    </row>
    <row r="231" spans="3:28" ht="15" customHeight="1">
      <c r="C231" s="657" t="s">
        <v>296</v>
      </c>
      <c r="D231" s="658"/>
      <c r="E231" s="658"/>
      <c r="F231" s="658"/>
      <c r="G231" s="658"/>
      <c r="H231" s="658"/>
      <c r="I231" s="658"/>
      <c r="J231" s="658"/>
      <c r="K231" s="658"/>
      <c r="L231" s="658"/>
      <c r="M231" s="659"/>
      <c r="N231" s="650">
        <v>0</v>
      </c>
      <c r="O231" s="656"/>
      <c r="P231" s="650">
        <v>0</v>
      </c>
      <c r="Q231" s="656"/>
      <c r="R231" s="650">
        <v>0</v>
      </c>
      <c r="S231" s="656"/>
      <c r="T231" s="650">
        <v>0</v>
      </c>
      <c r="U231" s="656"/>
      <c r="V231" s="650">
        <v>0</v>
      </c>
      <c r="W231" s="656"/>
      <c r="X231" s="132">
        <f t="shared" si="82"/>
        <v>0</v>
      </c>
      <c r="Y231" s="39"/>
      <c r="AB231" s="174"/>
    </row>
    <row r="232" spans="3:28" ht="15" customHeight="1">
      <c r="C232" s="657" t="s">
        <v>296</v>
      </c>
      <c r="D232" s="658"/>
      <c r="E232" s="658"/>
      <c r="F232" s="658"/>
      <c r="G232" s="658"/>
      <c r="H232" s="658"/>
      <c r="I232" s="658"/>
      <c r="J232" s="658"/>
      <c r="K232" s="658"/>
      <c r="L232" s="658"/>
      <c r="M232" s="659"/>
      <c r="N232" s="650">
        <v>0</v>
      </c>
      <c r="O232" s="656"/>
      <c r="P232" s="650">
        <v>0</v>
      </c>
      <c r="Q232" s="656"/>
      <c r="R232" s="650">
        <v>0</v>
      </c>
      <c r="S232" s="656"/>
      <c r="T232" s="650">
        <v>0</v>
      </c>
      <c r="U232" s="656"/>
      <c r="V232" s="650">
        <v>0</v>
      </c>
      <c r="W232" s="656"/>
      <c r="X232" s="132">
        <f t="shared" si="82"/>
        <v>0</v>
      </c>
      <c r="Y232" s="39"/>
      <c r="AB232" s="174"/>
    </row>
    <row r="233" spans="3:28" ht="15" customHeight="1">
      <c r="C233" s="657" t="s">
        <v>296</v>
      </c>
      <c r="D233" s="658"/>
      <c r="E233" s="658"/>
      <c r="F233" s="658"/>
      <c r="G233" s="658"/>
      <c r="H233" s="658"/>
      <c r="I233" s="658"/>
      <c r="J233" s="658"/>
      <c r="K233" s="658"/>
      <c r="L233" s="658"/>
      <c r="M233" s="659"/>
      <c r="N233" s="650">
        <v>0</v>
      </c>
      <c r="O233" s="656"/>
      <c r="P233" s="650">
        <v>0</v>
      </c>
      <c r="Q233" s="656"/>
      <c r="R233" s="650">
        <v>0</v>
      </c>
      <c r="S233" s="656"/>
      <c r="T233" s="650">
        <v>0</v>
      </c>
      <c r="U233" s="656"/>
      <c r="V233" s="650">
        <v>0</v>
      </c>
      <c r="W233" s="656"/>
      <c r="X233" s="132">
        <f t="shared" si="82"/>
        <v>0</v>
      </c>
      <c r="Y233" s="39"/>
      <c r="AB233" s="174"/>
    </row>
    <row r="234" spans="3:28" ht="15" customHeight="1">
      <c r="C234" s="657" t="s">
        <v>296</v>
      </c>
      <c r="D234" s="658"/>
      <c r="E234" s="658"/>
      <c r="F234" s="658"/>
      <c r="G234" s="658"/>
      <c r="H234" s="658"/>
      <c r="I234" s="658"/>
      <c r="J234" s="658"/>
      <c r="K234" s="658"/>
      <c r="L234" s="658"/>
      <c r="M234" s="659"/>
      <c r="N234" s="650">
        <v>0</v>
      </c>
      <c r="O234" s="656"/>
      <c r="P234" s="650">
        <v>0</v>
      </c>
      <c r="Q234" s="656"/>
      <c r="R234" s="650">
        <v>0</v>
      </c>
      <c r="S234" s="656"/>
      <c r="T234" s="650">
        <v>0</v>
      </c>
      <c r="U234" s="656"/>
      <c r="V234" s="650">
        <v>0</v>
      </c>
      <c r="W234" s="656"/>
      <c r="X234" s="132">
        <f t="shared" si="82"/>
        <v>0</v>
      </c>
      <c r="Y234" s="39"/>
      <c r="AB234" s="174"/>
    </row>
    <row r="235" spans="3:28" ht="15" customHeight="1">
      <c r="C235" s="657" t="s">
        <v>296</v>
      </c>
      <c r="D235" s="658"/>
      <c r="E235" s="658"/>
      <c r="F235" s="658"/>
      <c r="G235" s="658"/>
      <c r="H235" s="658"/>
      <c r="I235" s="658"/>
      <c r="J235" s="658"/>
      <c r="K235" s="658"/>
      <c r="L235" s="658"/>
      <c r="M235" s="659"/>
      <c r="N235" s="650">
        <v>0</v>
      </c>
      <c r="O235" s="656"/>
      <c r="P235" s="650">
        <v>0</v>
      </c>
      <c r="Q235" s="656"/>
      <c r="R235" s="650">
        <v>0</v>
      </c>
      <c r="S235" s="656"/>
      <c r="T235" s="650">
        <v>0</v>
      </c>
      <c r="U235" s="656"/>
      <c r="V235" s="650">
        <v>0</v>
      </c>
      <c r="W235" s="656"/>
      <c r="X235" s="132">
        <f t="shared" si="82"/>
        <v>0</v>
      </c>
      <c r="Y235" s="39"/>
      <c r="AB235" s="174"/>
    </row>
    <row r="236" spans="3:28" ht="15" customHeight="1">
      <c r="C236" s="657" t="s">
        <v>296</v>
      </c>
      <c r="D236" s="658"/>
      <c r="E236" s="658"/>
      <c r="F236" s="658"/>
      <c r="G236" s="658"/>
      <c r="H236" s="658"/>
      <c r="I236" s="658"/>
      <c r="J236" s="658"/>
      <c r="K236" s="658"/>
      <c r="L236" s="658"/>
      <c r="M236" s="659"/>
      <c r="N236" s="650">
        <v>0</v>
      </c>
      <c r="O236" s="656"/>
      <c r="P236" s="650">
        <v>0</v>
      </c>
      <c r="Q236" s="656"/>
      <c r="R236" s="650">
        <v>0</v>
      </c>
      <c r="S236" s="656"/>
      <c r="T236" s="650">
        <v>0</v>
      </c>
      <c r="U236" s="656"/>
      <c r="V236" s="650">
        <v>0</v>
      </c>
      <c r="W236" s="656"/>
      <c r="X236" s="132">
        <f t="shared" si="82"/>
        <v>0</v>
      </c>
      <c r="Y236" s="39"/>
      <c r="AB236" s="174"/>
    </row>
    <row r="237" spans="3:28" ht="15" customHeight="1">
      <c r="C237" s="657" t="s">
        <v>296</v>
      </c>
      <c r="D237" s="658"/>
      <c r="E237" s="658"/>
      <c r="F237" s="658"/>
      <c r="G237" s="658"/>
      <c r="H237" s="658"/>
      <c r="I237" s="658"/>
      <c r="J237" s="658"/>
      <c r="K237" s="658"/>
      <c r="L237" s="658"/>
      <c r="M237" s="659"/>
      <c r="N237" s="650">
        <v>0</v>
      </c>
      <c r="O237" s="656"/>
      <c r="P237" s="650">
        <v>0</v>
      </c>
      <c r="Q237" s="656"/>
      <c r="R237" s="650">
        <v>0</v>
      </c>
      <c r="S237" s="656"/>
      <c r="T237" s="650">
        <v>0</v>
      </c>
      <c r="U237" s="656"/>
      <c r="V237" s="650">
        <v>0</v>
      </c>
      <c r="W237" s="656"/>
      <c r="X237" s="132">
        <f t="shared" si="82"/>
        <v>0</v>
      </c>
      <c r="Y237" s="39"/>
      <c r="AB237" s="174"/>
    </row>
    <row r="238" spans="3:28" ht="15" customHeight="1">
      <c r="C238" s="657" t="s">
        <v>296</v>
      </c>
      <c r="D238" s="658"/>
      <c r="E238" s="658"/>
      <c r="F238" s="658"/>
      <c r="G238" s="658"/>
      <c r="H238" s="658"/>
      <c r="I238" s="658"/>
      <c r="J238" s="658"/>
      <c r="K238" s="658"/>
      <c r="L238" s="658"/>
      <c r="M238" s="659"/>
      <c r="N238" s="650">
        <v>0</v>
      </c>
      <c r="O238" s="656"/>
      <c r="P238" s="650">
        <v>0</v>
      </c>
      <c r="Q238" s="656"/>
      <c r="R238" s="650">
        <v>0</v>
      </c>
      <c r="S238" s="656"/>
      <c r="T238" s="650">
        <v>0</v>
      </c>
      <c r="U238" s="656"/>
      <c r="V238" s="650">
        <v>0</v>
      </c>
      <c r="W238" s="656"/>
      <c r="X238" s="132">
        <f t="shared" si="82"/>
        <v>0</v>
      </c>
      <c r="Y238" s="39"/>
      <c r="AB238" s="174"/>
    </row>
    <row r="239" spans="3:28" ht="15" customHeight="1">
      <c r="C239" s="657" t="s">
        <v>296</v>
      </c>
      <c r="D239" s="658"/>
      <c r="E239" s="658"/>
      <c r="F239" s="658"/>
      <c r="G239" s="658"/>
      <c r="H239" s="658"/>
      <c r="I239" s="658"/>
      <c r="J239" s="658"/>
      <c r="K239" s="658"/>
      <c r="L239" s="658"/>
      <c r="M239" s="659"/>
      <c r="N239" s="650">
        <v>0</v>
      </c>
      <c r="O239" s="656"/>
      <c r="P239" s="650">
        <v>0</v>
      </c>
      <c r="Q239" s="656"/>
      <c r="R239" s="650">
        <v>0</v>
      </c>
      <c r="S239" s="656"/>
      <c r="T239" s="650">
        <v>0</v>
      </c>
      <c r="U239" s="656"/>
      <c r="V239" s="650">
        <v>0</v>
      </c>
      <c r="W239" s="656"/>
      <c r="X239" s="132">
        <f t="shared" si="82"/>
        <v>0</v>
      </c>
      <c r="Y239" s="39"/>
      <c r="AB239" s="174"/>
    </row>
    <row r="240" spans="3:28" ht="15" customHeight="1">
      <c r="C240" s="657" t="s">
        <v>296</v>
      </c>
      <c r="D240" s="658"/>
      <c r="E240" s="658"/>
      <c r="F240" s="658"/>
      <c r="G240" s="658"/>
      <c r="H240" s="658"/>
      <c r="I240" s="658"/>
      <c r="J240" s="658"/>
      <c r="K240" s="658"/>
      <c r="L240" s="658"/>
      <c r="M240" s="659"/>
      <c r="N240" s="650">
        <v>0</v>
      </c>
      <c r="O240" s="656"/>
      <c r="P240" s="650">
        <v>0</v>
      </c>
      <c r="Q240" s="656"/>
      <c r="R240" s="650">
        <v>0</v>
      </c>
      <c r="S240" s="656"/>
      <c r="T240" s="650">
        <v>0</v>
      </c>
      <c r="U240" s="656"/>
      <c r="V240" s="650">
        <v>0</v>
      </c>
      <c r="W240" s="656"/>
      <c r="X240" s="132">
        <f t="shared" si="82"/>
        <v>0</v>
      </c>
      <c r="Y240" s="39"/>
      <c r="AB240" s="174"/>
    </row>
    <row r="241" spans="1:28" ht="15" customHeight="1">
      <c r="C241" s="657" t="s">
        <v>296</v>
      </c>
      <c r="D241" s="658"/>
      <c r="E241" s="658"/>
      <c r="F241" s="658"/>
      <c r="G241" s="658"/>
      <c r="H241" s="658"/>
      <c r="I241" s="658"/>
      <c r="J241" s="658"/>
      <c r="K241" s="658"/>
      <c r="L241" s="658"/>
      <c r="M241" s="659"/>
      <c r="N241" s="650">
        <v>0</v>
      </c>
      <c r="O241" s="656"/>
      <c r="P241" s="650">
        <v>0</v>
      </c>
      <c r="Q241" s="656"/>
      <c r="R241" s="650">
        <v>0</v>
      </c>
      <c r="S241" s="656"/>
      <c r="T241" s="650">
        <v>0</v>
      </c>
      <c r="U241" s="656"/>
      <c r="V241" s="650">
        <v>0</v>
      </c>
      <c r="W241" s="656"/>
      <c r="X241" s="132">
        <f t="shared" si="82"/>
        <v>0</v>
      </c>
      <c r="Y241" s="39"/>
      <c r="AB241" s="174"/>
    </row>
    <row r="242" spans="1:28" ht="15" customHeight="1">
      <c r="C242" s="657" t="s">
        <v>296</v>
      </c>
      <c r="D242" s="658"/>
      <c r="E242" s="658"/>
      <c r="F242" s="658"/>
      <c r="G242" s="658"/>
      <c r="H242" s="658"/>
      <c r="I242" s="658"/>
      <c r="J242" s="658"/>
      <c r="K242" s="658"/>
      <c r="L242" s="658"/>
      <c r="M242" s="659"/>
      <c r="N242" s="650">
        <v>0</v>
      </c>
      <c r="O242" s="656"/>
      <c r="P242" s="650">
        <v>0</v>
      </c>
      <c r="Q242" s="656"/>
      <c r="R242" s="650">
        <v>0</v>
      </c>
      <c r="S242" s="656"/>
      <c r="T242" s="650">
        <v>0</v>
      </c>
      <c r="U242" s="656"/>
      <c r="V242" s="650">
        <v>0</v>
      </c>
      <c r="W242" s="656"/>
      <c r="X242" s="132">
        <f t="shared" si="82"/>
        <v>0</v>
      </c>
      <c r="Y242" s="39"/>
      <c r="AB242" s="174"/>
    </row>
    <row r="243" spans="1:28" ht="15" customHeight="1">
      <c r="C243" s="657" t="s">
        <v>296</v>
      </c>
      <c r="D243" s="658"/>
      <c r="E243" s="658"/>
      <c r="F243" s="658"/>
      <c r="G243" s="658"/>
      <c r="H243" s="658"/>
      <c r="I243" s="658"/>
      <c r="J243" s="658"/>
      <c r="K243" s="658"/>
      <c r="L243" s="658"/>
      <c r="M243" s="659"/>
      <c r="N243" s="650">
        <v>0</v>
      </c>
      <c r="O243" s="656"/>
      <c r="P243" s="650">
        <v>0</v>
      </c>
      <c r="Q243" s="656"/>
      <c r="R243" s="650">
        <v>0</v>
      </c>
      <c r="S243" s="656"/>
      <c r="T243" s="650">
        <v>0</v>
      </c>
      <c r="U243" s="656"/>
      <c r="V243" s="650">
        <v>0</v>
      </c>
      <c r="W243" s="656"/>
      <c r="X243" s="132">
        <f t="shared" si="82"/>
        <v>0</v>
      </c>
      <c r="Y243" s="39"/>
      <c r="AB243" s="174"/>
    </row>
    <row r="244" spans="1:28" ht="15" customHeight="1">
      <c r="C244" s="657" t="s">
        <v>296</v>
      </c>
      <c r="D244" s="658"/>
      <c r="E244" s="658"/>
      <c r="F244" s="658"/>
      <c r="G244" s="658"/>
      <c r="H244" s="658"/>
      <c r="I244" s="658"/>
      <c r="J244" s="658"/>
      <c r="K244" s="658"/>
      <c r="L244" s="658"/>
      <c r="M244" s="659"/>
      <c r="N244" s="650">
        <v>0</v>
      </c>
      <c r="O244" s="656"/>
      <c r="P244" s="650">
        <v>0</v>
      </c>
      <c r="Q244" s="656"/>
      <c r="R244" s="650">
        <v>0</v>
      </c>
      <c r="S244" s="656"/>
      <c r="T244" s="650">
        <v>0</v>
      </c>
      <c r="U244" s="656"/>
      <c r="V244" s="650">
        <v>0</v>
      </c>
      <c r="W244" s="656"/>
      <c r="X244" s="132">
        <f t="shared" si="82"/>
        <v>0</v>
      </c>
      <c r="Y244" s="39"/>
      <c r="AB244" s="174"/>
    </row>
    <row r="245" spans="1:28" ht="15" customHeight="1">
      <c r="C245" s="657" t="s">
        <v>296</v>
      </c>
      <c r="D245" s="658"/>
      <c r="E245" s="658"/>
      <c r="F245" s="658"/>
      <c r="G245" s="658"/>
      <c r="H245" s="658"/>
      <c r="I245" s="658"/>
      <c r="J245" s="658"/>
      <c r="K245" s="658"/>
      <c r="L245" s="658"/>
      <c r="M245" s="659"/>
      <c r="N245" s="650">
        <v>0</v>
      </c>
      <c r="O245" s="656"/>
      <c r="P245" s="650">
        <v>0</v>
      </c>
      <c r="Q245" s="656"/>
      <c r="R245" s="650">
        <v>0</v>
      </c>
      <c r="S245" s="656"/>
      <c r="T245" s="650">
        <v>0</v>
      </c>
      <c r="U245" s="656"/>
      <c r="V245" s="650">
        <v>0</v>
      </c>
      <c r="W245" s="656"/>
      <c r="X245" s="132">
        <f t="shared" si="82"/>
        <v>0</v>
      </c>
      <c r="Y245" s="39"/>
      <c r="AB245" s="174"/>
    </row>
    <row r="246" spans="1:28" ht="15" customHeight="1">
      <c r="C246" s="657" t="s">
        <v>296</v>
      </c>
      <c r="D246" s="658"/>
      <c r="E246" s="658"/>
      <c r="F246" s="658"/>
      <c r="G246" s="658"/>
      <c r="H246" s="658"/>
      <c r="I246" s="658"/>
      <c r="J246" s="658"/>
      <c r="K246" s="658"/>
      <c r="L246" s="658"/>
      <c r="M246" s="659"/>
      <c r="N246" s="650">
        <v>0</v>
      </c>
      <c r="O246" s="656"/>
      <c r="P246" s="650">
        <v>0</v>
      </c>
      <c r="Q246" s="656"/>
      <c r="R246" s="650">
        <v>0</v>
      </c>
      <c r="S246" s="656"/>
      <c r="T246" s="650">
        <v>0</v>
      </c>
      <c r="U246" s="656"/>
      <c r="V246" s="650">
        <v>0</v>
      </c>
      <c r="W246" s="656"/>
      <c r="X246" s="132">
        <f t="shared" si="82"/>
        <v>0</v>
      </c>
      <c r="Y246" s="39"/>
      <c r="AB246" s="174"/>
    </row>
    <row r="247" spans="1:28" ht="15" customHeight="1">
      <c r="C247" s="657" t="s">
        <v>296</v>
      </c>
      <c r="D247" s="658"/>
      <c r="E247" s="658"/>
      <c r="F247" s="658"/>
      <c r="G247" s="658"/>
      <c r="H247" s="658"/>
      <c r="I247" s="658"/>
      <c r="J247" s="658"/>
      <c r="K247" s="658"/>
      <c r="L247" s="658"/>
      <c r="M247" s="659"/>
      <c r="N247" s="650">
        <v>0</v>
      </c>
      <c r="O247" s="656"/>
      <c r="P247" s="650">
        <v>0</v>
      </c>
      <c r="Q247" s="656"/>
      <c r="R247" s="650">
        <v>0</v>
      </c>
      <c r="S247" s="656"/>
      <c r="T247" s="650">
        <v>0</v>
      </c>
      <c r="U247" s="656"/>
      <c r="V247" s="650">
        <v>0</v>
      </c>
      <c r="W247" s="656"/>
      <c r="X247" s="132">
        <f t="shared" si="82"/>
        <v>0</v>
      </c>
      <c r="Y247" s="39"/>
      <c r="AB247" s="174"/>
    </row>
    <row r="248" spans="1:28" ht="15" customHeight="1">
      <c r="C248" s="657" t="s">
        <v>296</v>
      </c>
      <c r="D248" s="658"/>
      <c r="E248" s="658"/>
      <c r="F248" s="658"/>
      <c r="G248" s="658"/>
      <c r="H248" s="658"/>
      <c r="I248" s="658"/>
      <c r="J248" s="658"/>
      <c r="K248" s="658"/>
      <c r="L248" s="658"/>
      <c r="M248" s="659"/>
      <c r="N248" s="650">
        <v>0</v>
      </c>
      <c r="O248" s="656"/>
      <c r="P248" s="650">
        <v>0</v>
      </c>
      <c r="Q248" s="656"/>
      <c r="R248" s="650">
        <v>0</v>
      </c>
      <c r="S248" s="656"/>
      <c r="T248" s="650">
        <v>0</v>
      </c>
      <c r="U248" s="656"/>
      <c r="V248" s="650">
        <v>0</v>
      </c>
      <c r="W248" s="656"/>
      <c r="X248" s="132">
        <f t="shared" si="82"/>
        <v>0</v>
      </c>
      <c r="Y248" s="39"/>
      <c r="AB248" s="174"/>
    </row>
    <row r="249" spans="1:28" ht="15" customHeight="1">
      <c r="C249" s="657" t="s">
        <v>296</v>
      </c>
      <c r="D249" s="658"/>
      <c r="E249" s="658"/>
      <c r="F249" s="658"/>
      <c r="G249" s="658"/>
      <c r="H249" s="658"/>
      <c r="I249" s="658"/>
      <c r="J249" s="658"/>
      <c r="K249" s="658"/>
      <c r="L249" s="658"/>
      <c r="M249" s="659"/>
      <c r="N249" s="650">
        <v>0</v>
      </c>
      <c r="O249" s="656"/>
      <c r="P249" s="650">
        <v>0</v>
      </c>
      <c r="Q249" s="656"/>
      <c r="R249" s="650">
        <v>0</v>
      </c>
      <c r="S249" s="656"/>
      <c r="T249" s="650">
        <v>0</v>
      </c>
      <c r="U249" s="656"/>
      <c r="V249" s="650">
        <v>0</v>
      </c>
      <c r="W249" s="656"/>
      <c r="X249" s="132">
        <f t="shared" si="82"/>
        <v>0</v>
      </c>
      <c r="Y249" s="39"/>
      <c r="AB249" s="174"/>
    </row>
    <row r="250" spans="1:28" s="135" customFormat="1" ht="16.5" customHeight="1">
      <c r="A250" s="169"/>
      <c r="B250" s="169"/>
      <c r="C250" s="692" t="s">
        <v>255</v>
      </c>
      <c r="D250" s="693"/>
      <c r="E250" s="693"/>
      <c r="F250" s="693"/>
      <c r="G250" s="693"/>
      <c r="H250" s="693"/>
      <c r="I250" s="693"/>
      <c r="J250" s="693"/>
      <c r="K250" s="693"/>
      <c r="L250" s="693"/>
      <c r="M250" s="694"/>
      <c r="N250" s="648">
        <f>SUM(N220:N249)</f>
        <v>0</v>
      </c>
      <c r="O250" s="665"/>
      <c r="P250" s="648">
        <f>SUM(P220:P249)</f>
        <v>0</v>
      </c>
      <c r="Q250" s="665"/>
      <c r="R250" s="648">
        <f>SUM(R220:R249)</f>
        <v>0</v>
      </c>
      <c r="S250" s="665"/>
      <c r="T250" s="648">
        <f>SUM(T220:T249)</f>
        <v>0</v>
      </c>
      <c r="U250" s="665"/>
      <c r="V250" s="648">
        <f>SUM(V220:V249)</f>
        <v>0</v>
      </c>
      <c r="W250" s="665"/>
      <c r="X250" s="152">
        <f>SUM(N250:W250)</f>
        <v>0</v>
      </c>
      <c r="Y250" s="172"/>
      <c r="AB250" s="174"/>
    </row>
    <row r="251" spans="1:28" s="52" customFormat="1" ht="15" customHeight="1">
      <c r="A251" s="76">
        <v>5000</v>
      </c>
      <c r="B251" s="76"/>
      <c r="C251" s="695" t="s">
        <v>263</v>
      </c>
      <c r="D251" s="696"/>
      <c r="E251" s="696"/>
      <c r="F251" s="696"/>
      <c r="G251" s="696"/>
      <c r="H251" s="696"/>
      <c r="I251" s="696"/>
      <c r="J251" s="696"/>
      <c r="K251" s="696"/>
      <c r="L251" s="696"/>
      <c r="M251" s="697"/>
      <c r="N251" s="167"/>
      <c r="O251" s="131"/>
      <c r="P251" s="162"/>
      <c r="Q251" s="131"/>
      <c r="R251" s="162"/>
      <c r="S251" s="131"/>
      <c r="T251" s="162"/>
      <c r="U251" s="131"/>
      <c r="V251" s="162"/>
      <c r="W251" s="131"/>
      <c r="X251" s="132"/>
      <c r="Y251" s="96"/>
      <c r="AB251" s="39"/>
    </row>
    <row r="252" spans="1:28" s="52" customFormat="1" ht="15" customHeight="1">
      <c r="A252" s="76"/>
      <c r="B252" s="76"/>
      <c r="C252" s="661"/>
      <c r="D252" s="658"/>
      <c r="E252" s="658"/>
      <c r="F252" s="658"/>
      <c r="G252" s="658"/>
      <c r="H252" s="658"/>
      <c r="I252" s="658"/>
      <c r="J252" s="658"/>
      <c r="K252" s="658"/>
      <c r="L252" s="658"/>
      <c r="M252" s="659"/>
      <c r="N252" s="650">
        <v>0</v>
      </c>
      <c r="O252" s="656"/>
      <c r="P252" s="650">
        <v>0</v>
      </c>
      <c r="Q252" s="656"/>
      <c r="R252" s="650">
        <v>0</v>
      </c>
      <c r="S252" s="656"/>
      <c r="T252" s="650">
        <v>0</v>
      </c>
      <c r="U252" s="656"/>
      <c r="V252" s="650">
        <v>0</v>
      </c>
      <c r="W252" s="656"/>
      <c r="X252" s="132">
        <f>SUM(N252+P252+R252+T252+V252)</f>
        <v>0</v>
      </c>
      <c r="Y252" s="96"/>
      <c r="AB252" s="39"/>
    </row>
    <row r="253" spans="1:28" s="52" customFormat="1" ht="15" customHeight="1">
      <c r="A253" s="76"/>
      <c r="B253" s="76"/>
      <c r="C253" s="661"/>
      <c r="D253" s="658"/>
      <c r="E253" s="658"/>
      <c r="F253" s="658"/>
      <c r="G253" s="658"/>
      <c r="H253" s="658"/>
      <c r="I253" s="658"/>
      <c r="J253" s="658"/>
      <c r="K253" s="658"/>
      <c r="L253" s="658"/>
      <c r="M253" s="659"/>
      <c r="N253" s="650">
        <v>0</v>
      </c>
      <c r="O253" s="656"/>
      <c r="P253" s="650">
        <v>0</v>
      </c>
      <c r="Q253" s="656"/>
      <c r="R253" s="650">
        <v>0</v>
      </c>
      <c r="S253" s="656"/>
      <c r="T253" s="650">
        <v>0</v>
      </c>
      <c r="U253" s="656"/>
      <c r="V253" s="650">
        <v>0</v>
      </c>
      <c r="W253" s="656"/>
      <c r="X253" s="132">
        <f t="shared" ref="X253:X266" si="83">SUM(N253+P253+R253+T253+V253)</f>
        <v>0</v>
      </c>
      <c r="Y253" s="96"/>
    </row>
    <row r="254" spans="1:28" s="52" customFormat="1" ht="15" customHeight="1">
      <c r="A254" s="76"/>
      <c r="B254" s="76"/>
      <c r="C254" s="661"/>
      <c r="D254" s="658"/>
      <c r="E254" s="658"/>
      <c r="F254" s="658"/>
      <c r="G254" s="658"/>
      <c r="H254" s="658"/>
      <c r="I254" s="658"/>
      <c r="J254" s="658"/>
      <c r="K254" s="658"/>
      <c r="L254" s="658"/>
      <c r="M254" s="659"/>
      <c r="N254" s="650">
        <v>0</v>
      </c>
      <c r="O254" s="656"/>
      <c r="P254" s="650">
        <v>0</v>
      </c>
      <c r="Q254" s="656"/>
      <c r="R254" s="650">
        <v>0</v>
      </c>
      <c r="S254" s="656"/>
      <c r="T254" s="650">
        <v>0</v>
      </c>
      <c r="U254" s="656"/>
      <c r="V254" s="650">
        <v>0</v>
      </c>
      <c r="W254" s="656"/>
      <c r="X254" s="132">
        <f t="shared" si="83"/>
        <v>0</v>
      </c>
      <c r="Y254" s="96"/>
    </row>
    <row r="255" spans="1:28" s="52" customFormat="1" ht="15" customHeight="1">
      <c r="A255" s="76"/>
      <c r="B255" s="76"/>
      <c r="C255" s="657"/>
      <c r="D255" s="658"/>
      <c r="E255" s="658"/>
      <c r="F255" s="658"/>
      <c r="G255" s="658"/>
      <c r="H255" s="658"/>
      <c r="I255" s="658"/>
      <c r="J255" s="658"/>
      <c r="K255" s="658"/>
      <c r="L255" s="658"/>
      <c r="M255" s="659"/>
      <c r="N255" s="650">
        <v>0</v>
      </c>
      <c r="O255" s="656"/>
      <c r="P255" s="650">
        <v>0</v>
      </c>
      <c r="Q255" s="656"/>
      <c r="R255" s="650">
        <v>0</v>
      </c>
      <c r="S255" s="656"/>
      <c r="T255" s="650">
        <v>0</v>
      </c>
      <c r="U255" s="656"/>
      <c r="V255" s="650">
        <v>0</v>
      </c>
      <c r="W255" s="656"/>
      <c r="X255" s="132">
        <f t="shared" si="83"/>
        <v>0</v>
      </c>
      <c r="Y255" s="96"/>
      <c r="AB255" s="39"/>
    </row>
    <row r="256" spans="1:28" s="52" customFormat="1" ht="15" customHeight="1">
      <c r="A256" s="76"/>
      <c r="B256" s="76"/>
      <c r="C256" s="661"/>
      <c r="D256" s="658"/>
      <c r="E256" s="658"/>
      <c r="F256" s="658"/>
      <c r="G256" s="658"/>
      <c r="H256" s="658"/>
      <c r="I256" s="658"/>
      <c r="J256" s="658"/>
      <c r="K256" s="658"/>
      <c r="L256" s="658"/>
      <c r="M256" s="659"/>
      <c r="N256" s="650">
        <v>0</v>
      </c>
      <c r="O256" s="656"/>
      <c r="P256" s="650">
        <v>0</v>
      </c>
      <c r="Q256" s="656"/>
      <c r="R256" s="650">
        <v>0</v>
      </c>
      <c r="S256" s="656"/>
      <c r="T256" s="650">
        <v>0</v>
      </c>
      <c r="U256" s="656"/>
      <c r="V256" s="650">
        <v>0</v>
      </c>
      <c r="W256" s="656"/>
      <c r="X256" s="132">
        <f t="shared" si="83"/>
        <v>0</v>
      </c>
      <c r="Y256" s="96"/>
    </row>
    <row r="257" spans="1:28" s="52" customFormat="1" ht="15" customHeight="1">
      <c r="A257" s="76"/>
      <c r="B257" s="76"/>
      <c r="C257" s="661"/>
      <c r="D257" s="658"/>
      <c r="E257" s="658"/>
      <c r="F257" s="658"/>
      <c r="G257" s="658"/>
      <c r="H257" s="658"/>
      <c r="I257" s="658"/>
      <c r="J257" s="658"/>
      <c r="K257" s="658"/>
      <c r="L257" s="658"/>
      <c r="M257" s="659"/>
      <c r="N257" s="650">
        <v>0</v>
      </c>
      <c r="O257" s="656"/>
      <c r="P257" s="650">
        <v>0</v>
      </c>
      <c r="Q257" s="656"/>
      <c r="R257" s="650">
        <v>0</v>
      </c>
      <c r="S257" s="656"/>
      <c r="T257" s="650">
        <v>0</v>
      </c>
      <c r="U257" s="656"/>
      <c r="V257" s="650">
        <v>0</v>
      </c>
      <c r="W257" s="656"/>
      <c r="X257" s="132">
        <f t="shared" si="83"/>
        <v>0</v>
      </c>
      <c r="Y257" s="96"/>
    </row>
    <row r="258" spans="1:28" s="52" customFormat="1" ht="15" customHeight="1">
      <c r="A258" s="76"/>
      <c r="B258" s="76"/>
      <c r="C258" s="661"/>
      <c r="D258" s="658"/>
      <c r="E258" s="658"/>
      <c r="F258" s="658"/>
      <c r="G258" s="658"/>
      <c r="H258" s="658"/>
      <c r="I258" s="658"/>
      <c r="J258" s="658"/>
      <c r="K258" s="658"/>
      <c r="L258" s="658"/>
      <c r="M258" s="659"/>
      <c r="N258" s="650">
        <v>0</v>
      </c>
      <c r="O258" s="656"/>
      <c r="P258" s="650">
        <v>0</v>
      </c>
      <c r="Q258" s="656"/>
      <c r="R258" s="650">
        <v>0</v>
      </c>
      <c r="S258" s="656"/>
      <c r="T258" s="650">
        <v>0</v>
      </c>
      <c r="U258" s="656"/>
      <c r="V258" s="650">
        <v>0</v>
      </c>
      <c r="W258" s="656"/>
      <c r="X258" s="132">
        <f t="shared" si="83"/>
        <v>0</v>
      </c>
      <c r="Y258" s="96"/>
    </row>
    <row r="259" spans="1:28" s="52" customFormat="1" ht="15" customHeight="1">
      <c r="A259" s="76"/>
      <c r="B259" s="76"/>
      <c r="C259" s="657"/>
      <c r="D259" s="658"/>
      <c r="E259" s="658"/>
      <c r="F259" s="658"/>
      <c r="G259" s="658"/>
      <c r="H259" s="658"/>
      <c r="I259" s="658"/>
      <c r="J259" s="658"/>
      <c r="K259" s="658"/>
      <c r="L259" s="658"/>
      <c r="M259" s="659"/>
      <c r="N259" s="650">
        <v>0</v>
      </c>
      <c r="O259" s="656"/>
      <c r="P259" s="650">
        <v>0</v>
      </c>
      <c r="Q259" s="656"/>
      <c r="R259" s="650">
        <v>0</v>
      </c>
      <c r="S259" s="656"/>
      <c r="T259" s="650">
        <v>0</v>
      </c>
      <c r="U259" s="656"/>
      <c r="V259" s="650">
        <v>0</v>
      </c>
      <c r="W259" s="656"/>
      <c r="X259" s="132">
        <f t="shared" si="83"/>
        <v>0</v>
      </c>
      <c r="Y259" s="96"/>
      <c r="AB259" s="39"/>
    </row>
    <row r="260" spans="1:28" s="52" customFormat="1" ht="15" customHeight="1">
      <c r="A260" s="76"/>
      <c r="B260" s="76"/>
      <c r="C260" s="661"/>
      <c r="D260" s="658"/>
      <c r="E260" s="658"/>
      <c r="F260" s="658"/>
      <c r="G260" s="658"/>
      <c r="H260" s="658"/>
      <c r="I260" s="658"/>
      <c r="J260" s="658"/>
      <c r="K260" s="658"/>
      <c r="L260" s="658"/>
      <c r="M260" s="659"/>
      <c r="N260" s="650">
        <v>0</v>
      </c>
      <c r="O260" s="656"/>
      <c r="P260" s="650">
        <v>0</v>
      </c>
      <c r="Q260" s="656"/>
      <c r="R260" s="650">
        <v>0</v>
      </c>
      <c r="S260" s="656"/>
      <c r="T260" s="650">
        <v>0</v>
      </c>
      <c r="U260" s="656"/>
      <c r="V260" s="650">
        <v>0</v>
      </c>
      <c r="W260" s="656"/>
      <c r="X260" s="132">
        <f t="shared" si="83"/>
        <v>0</v>
      </c>
      <c r="Y260" s="96"/>
    </row>
    <row r="261" spans="1:28" s="52" customFormat="1" ht="15" customHeight="1">
      <c r="A261" s="76"/>
      <c r="B261" s="76"/>
      <c r="C261" s="661"/>
      <c r="D261" s="658"/>
      <c r="E261" s="658"/>
      <c r="F261" s="658"/>
      <c r="G261" s="658"/>
      <c r="H261" s="658"/>
      <c r="I261" s="658"/>
      <c r="J261" s="658"/>
      <c r="K261" s="658"/>
      <c r="L261" s="658"/>
      <c r="M261" s="659"/>
      <c r="N261" s="650">
        <v>0</v>
      </c>
      <c r="O261" s="656"/>
      <c r="P261" s="650">
        <v>0</v>
      </c>
      <c r="Q261" s="656"/>
      <c r="R261" s="650">
        <v>0</v>
      </c>
      <c r="S261" s="656"/>
      <c r="T261" s="650">
        <v>0</v>
      </c>
      <c r="U261" s="656"/>
      <c r="V261" s="650">
        <v>0</v>
      </c>
      <c r="W261" s="656"/>
      <c r="X261" s="132">
        <f t="shared" si="83"/>
        <v>0</v>
      </c>
      <c r="Y261" s="96"/>
    </row>
    <row r="262" spans="1:28" s="52" customFormat="1" ht="15" customHeight="1">
      <c r="A262" s="76"/>
      <c r="B262" s="76"/>
      <c r="C262" s="661"/>
      <c r="D262" s="658"/>
      <c r="E262" s="658"/>
      <c r="F262" s="658"/>
      <c r="G262" s="658"/>
      <c r="H262" s="658"/>
      <c r="I262" s="658"/>
      <c r="J262" s="658"/>
      <c r="K262" s="658"/>
      <c r="L262" s="658"/>
      <c r="M262" s="659"/>
      <c r="N262" s="650">
        <v>0</v>
      </c>
      <c r="O262" s="656"/>
      <c r="P262" s="650">
        <v>0</v>
      </c>
      <c r="Q262" s="656"/>
      <c r="R262" s="650">
        <v>0</v>
      </c>
      <c r="S262" s="656"/>
      <c r="T262" s="650">
        <v>0</v>
      </c>
      <c r="U262" s="656"/>
      <c r="V262" s="650">
        <v>0</v>
      </c>
      <c r="W262" s="656"/>
      <c r="X262" s="132">
        <f t="shared" si="83"/>
        <v>0</v>
      </c>
      <c r="Y262" s="96"/>
    </row>
    <row r="263" spans="1:28" s="52" customFormat="1" ht="15" customHeight="1">
      <c r="A263" s="76"/>
      <c r="B263" s="76"/>
      <c r="C263" s="657"/>
      <c r="D263" s="658"/>
      <c r="E263" s="658"/>
      <c r="F263" s="658"/>
      <c r="G263" s="658"/>
      <c r="H263" s="658"/>
      <c r="I263" s="658"/>
      <c r="J263" s="658"/>
      <c r="K263" s="658"/>
      <c r="L263" s="658"/>
      <c r="M263" s="659"/>
      <c r="N263" s="650">
        <v>0</v>
      </c>
      <c r="O263" s="656"/>
      <c r="P263" s="650">
        <v>0</v>
      </c>
      <c r="Q263" s="656"/>
      <c r="R263" s="650">
        <v>0</v>
      </c>
      <c r="S263" s="656"/>
      <c r="T263" s="650">
        <v>0</v>
      </c>
      <c r="U263" s="656"/>
      <c r="V263" s="650">
        <v>0</v>
      </c>
      <c r="W263" s="656"/>
      <c r="X263" s="132">
        <f t="shared" si="83"/>
        <v>0</v>
      </c>
      <c r="Y263" s="96"/>
      <c r="AB263" s="39"/>
    </row>
    <row r="264" spans="1:28" s="52" customFormat="1" ht="15" customHeight="1">
      <c r="A264" s="76"/>
      <c r="B264" s="76"/>
      <c r="C264" s="661"/>
      <c r="D264" s="658"/>
      <c r="E264" s="658"/>
      <c r="F264" s="658"/>
      <c r="G264" s="658"/>
      <c r="H264" s="658"/>
      <c r="I264" s="658"/>
      <c r="J264" s="658"/>
      <c r="K264" s="658"/>
      <c r="L264" s="658"/>
      <c r="M264" s="659"/>
      <c r="N264" s="650">
        <v>0</v>
      </c>
      <c r="O264" s="656"/>
      <c r="P264" s="650">
        <v>0</v>
      </c>
      <c r="Q264" s="656"/>
      <c r="R264" s="650">
        <v>0</v>
      </c>
      <c r="S264" s="656"/>
      <c r="T264" s="650">
        <v>0</v>
      </c>
      <c r="U264" s="656"/>
      <c r="V264" s="650">
        <v>0</v>
      </c>
      <c r="W264" s="656"/>
      <c r="X264" s="132">
        <f t="shared" si="83"/>
        <v>0</v>
      </c>
      <c r="Y264" s="96"/>
    </row>
    <row r="265" spans="1:28" s="52" customFormat="1" ht="15" customHeight="1">
      <c r="A265" s="76"/>
      <c r="B265" s="76"/>
      <c r="C265" s="661"/>
      <c r="D265" s="658"/>
      <c r="E265" s="658"/>
      <c r="F265" s="658"/>
      <c r="G265" s="658"/>
      <c r="H265" s="658"/>
      <c r="I265" s="658"/>
      <c r="J265" s="658"/>
      <c r="K265" s="658"/>
      <c r="L265" s="658"/>
      <c r="M265" s="659"/>
      <c r="N265" s="650">
        <v>0</v>
      </c>
      <c r="O265" s="656"/>
      <c r="P265" s="650">
        <v>0</v>
      </c>
      <c r="Q265" s="656"/>
      <c r="R265" s="650">
        <v>0</v>
      </c>
      <c r="S265" s="656"/>
      <c r="T265" s="650">
        <v>0</v>
      </c>
      <c r="U265" s="656"/>
      <c r="V265" s="650">
        <v>0</v>
      </c>
      <c r="W265" s="656"/>
      <c r="X265" s="132">
        <f t="shared" si="83"/>
        <v>0</v>
      </c>
      <c r="Y265" s="96"/>
    </row>
    <row r="266" spans="1:28" s="52" customFormat="1" ht="15" customHeight="1">
      <c r="A266" s="76"/>
      <c r="B266" s="76"/>
      <c r="C266" s="661"/>
      <c r="D266" s="658"/>
      <c r="E266" s="658"/>
      <c r="F266" s="658"/>
      <c r="G266" s="658"/>
      <c r="H266" s="658"/>
      <c r="I266" s="658"/>
      <c r="J266" s="658"/>
      <c r="K266" s="658"/>
      <c r="L266" s="658"/>
      <c r="M266" s="659"/>
      <c r="N266" s="650">
        <v>0</v>
      </c>
      <c r="O266" s="656"/>
      <c r="P266" s="650">
        <v>0</v>
      </c>
      <c r="Q266" s="656"/>
      <c r="R266" s="650">
        <v>0</v>
      </c>
      <c r="S266" s="656"/>
      <c r="T266" s="650">
        <v>0</v>
      </c>
      <c r="U266" s="656"/>
      <c r="V266" s="650">
        <v>0</v>
      </c>
      <c r="W266" s="656"/>
      <c r="X266" s="132">
        <f t="shared" si="83"/>
        <v>0</v>
      </c>
      <c r="Y266" s="96"/>
    </row>
    <row r="267" spans="1:28" s="52" customFormat="1" ht="15" customHeight="1">
      <c r="A267" s="76"/>
      <c r="B267" s="76"/>
      <c r="C267" s="692" t="s">
        <v>256</v>
      </c>
      <c r="D267" s="693"/>
      <c r="E267" s="693"/>
      <c r="F267" s="693"/>
      <c r="G267" s="693"/>
      <c r="H267" s="693"/>
      <c r="I267" s="693"/>
      <c r="J267" s="693"/>
      <c r="K267" s="693"/>
      <c r="L267" s="693"/>
      <c r="M267" s="694"/>
      <c r="N267" s="648">
        <f>SUM(N252:N266)</f>
        <v>0</v>
      </c>
      <c r="O267" s="665"/>
      <c r="P267" s="648">
        <f>SUM(P252:P266)</f>
        <v>0</v>
      </c>
      <c r="Q267" s="665"/>
      <c r="R267" s="648">
        <f>SUM(R252:R266)</f>
        <v>0</v>
      </c>
      <c r="S267" s="665"/>
      <c r="T267" s="648">
        <f>SUM(T252:T266)</f>
        <v>0</v>
      </c>
      <c r="U267" s="665"/>
      <c r="V267" s="648">
        <f>SUM(V252:V266)</f>
        <v>0</v>
      </c>
      <c r="W267" s="665"/>
      <c r="X267" s="152">
        <f>SUM(N267:W267)</f>
        <v>0</v>
      </c>
      <c r="Y267" s="96"/>
    </row>
    <row r="268" spans="1:28" ht="15" customHeight="1">
      <c r="A268" s="76">
        <v>6000</v>
      </c>
      <c r="B268" s="76"/>
      <c r="C268" s="766" t="s">
        <v>264</v>
      </c>
      <c r="D268" s="767"/>
      <c r="E268" s="767"/>
      <c r="F268" s="767"/>
      <c r="G268" s="767"/>
      <c r="H268" s="767"/>
      <c r="I268" s="767"/>
      <c r="J268" s="767"/>
      <c r="K268" s="767"/>
      <c r="L268" s="767"/>
      <c r="M268" s="820"/>
      <c r="N268" s="175"/>
      <c r="O268" s="232"/>
      <c r="P268" s="175"/>
      <c r="Q268" s="232"/>
      <c r="R268" s="175"/>
      <c r="S268" s="232"/>
      <c r="T268" s="175"/>
      <c r="U268" s="232"/>
      <c r="V268" s="175"/>
      <c r="W268" s="232"/>
      <c r="X268" s="132"/>
      <c r="Y268" s="120"/>
    </row>
    <row r="269" spans="1:28" s="52" customFormat="1" ht="32.25" customHeight="1">
      <c r="A269" s="76"/>
      <c r="B269" s="76"/>
      <c r="C269" s="732" t="s">
        <v>509</v>
      </c>
      <c r="D269" s="733"/>
      <c r="E269" s="720" t="s">
        <v>434</v>
      </c>
      <c r="F269" s="720"/>
      <c r="G269" s="720"/>
      <c r="H269" s="720" t="s">
        <v>435</v>
      </c>
      <c r="I269" s="720"/>
      <c r="J269" s="720"/>
      <c r="K269" s="79" t="s">
        <v>8</v>
      </c>
      <c r="L269" s="79" t="s">
        <v>130</v>
      </c>
      <c r="M269" s="44" t="s">
        <v>311</v>
      </c>
      <c r="N269" s="233"/>
      <c r="O269" s="232"/>
      <c r="P269" s="233"/>
      <c r="Q269" s="232"/>
      <c r="R269" s="233"/>
      <c r="S269" s="232"/>
      <c r="T269" s="233"/>
      <c r="U269" s="232"/>
      <c r="V269" s="233"/>
      <c r="W269" s="232"/>
      <c r="X269" s="132"/>
      <c r="Y269" s="96"/>
    </row>
    <row r="270" spans="1:28" s="52" customFormat="1" ht="15" customHeight="1">
      <c r="A270" s="76"/>
      <c r="B270" s="76"/>
      <c r="C270" s="661" t="s">
        <v>20</v>
      </c>
      <c r="D270" s="676"/>
      <c r="E270" s="721">
        <v>539</v>
      </c>
      <c r="F270" s="721"/>
      <c r="G270" s="721"/>
      <c r="H270" s="721"/>
      <c r="I270" s="718"/>
      <c r="J270" s="718"/>
      <c r="K270" s="138">
        <v>18</v>
      </c>
      <c r="L270" s="90">
        <f>E270*K270</f>
        <v>9702</v>
      </c>
      <c r="M270" s="634">
        <v>1.1000000000000001</v>
      </c>
      <c r="N270" s="613">
        <v>0</v>
      </c>
      <c r="O270" s="627">
        <f>L270*N270</f>
        <v>0</v>
      </c>
      <c r="P270" s="613">
        <v>0</v>
      </c>
      <c r="Q270" s="627">
        <f>L270*P270*M270</f>
        <v>0</v>
      </c>
      <c r="R270" s="613">
        <v>0</v>
      </c>
      <c r="S270" s="627">
        <f>L270*R270*M270^2</f>
        <v>0</v>
      </c>
      <c r="T270" s="613">
        <v>0</v>
      </c>
      <c r="U270" s="627">
        <f>L270*T270*M270^3</f>
        <v>0</v>
      </c>
      <c r="V270" s="613">
        <v>0</v>
      </c>
      <c r="W270" s="627">
        <f>L270*V270*M270^4</f>
        <v>0</v>
      </c>
      <c r="X270" s="132">
        <f>O270+Q270+S270+U270+W270</f>
        <v>0</v>
      </c>
      <c r="Y270" s="96"/>
    </row>
    <row r="271" spans="1:28" s="52" customFormat="1" ht="15" customHeight="1">
      <c r="A271" s="76"/>
      <c r="B271" s="76"/>
      <c r="C271" s="661" t="s">
        <v>21</v>
      </c>
      <c r="D271" s="676"/>
      <c r="E271" s="718">
        <v>1105</v>
      </c>
      <c r="F271" s="718"/>
      <c r="G271" s="718"/>
      <c r="H271" s="718"/>
      <c r="I271" s="718"/>
      <c r="J271" s="718"/>
      <c r="K271" s="138">
        <v>18</v>
      </c>
      <c r="L271" s="90">
        <f>E271*K271</f>
        <v>19890</v>
      </c>
      <c r="M271" s="634">
        <v>1.1000000000000001</v>
      </c>
      <c r="N271" s="613">
        <v>0</v>
      </c>
      <c r="O271" s="627">
        <f>L271*N271</f>
        <v>0</v>
      </c>
      <c r="P271" s="613">
        <v>0</v>
      </c>
      <c r="Q271" s="627">
        <f>L271*P271*M271</f>
        <v>0</v>
      </c>
      <c r="R271" s="613">
        <v>0</v>
      </c>
      <c r="S271" s="627">
        <f>L271*R271*M271^2</f>
        <v>0</v>
      </c>
      <c r="T271" s="613">
        <v>0</v>
      </c>
      <c r="U271" s="627">
        <f>L271*T271*M271^3</f>
        <v>0</v>
      </c>
      <c r="V271" s="613">
        <v>0</v>
      </c>
      <c r="W271" s="627">
        <f>L271*V271*M271^4</f>
        <v>0</v>
      </c>
      <c r="X271" s="132">
        <f>O271+Q271+S271+U271+W271</f>
        <v>0</v>
      </c>
      <c r="Y271" s="96"/>
    </row>
    <row r="272" spans="1:28" s="52" customFormat="1" ht="15" customHeight="1">
      <c r="A272" s="76"/>
      <c r="B272" s="76"/>
      <c r="C272" s="661" t="s">
        <v>23</v>
      </c>
      <c r="D272" s="676"/>
      <c r="E272" s="718"/>
      <c r="F272" s="718"/>
      <c r="G272" s="718"/>
      <c r="H272" s="718">
        <v>729</v>
      </c>
      <c r="I272" s="718"/>
      <c r="J272" s="718"/>
      <c r="K272" s="138"/>
      <c r="L272" s="90">
        <f>H272*2</f>
        <v>1458</v>
      </c>
      <c r="M272" s="634">
        <v>1.1000000000000001</v>
      </c>
      <c r="N272" s="613">
        <v>0</v>
      </c>
      <c r="O272" s="627">
        <f>L272*N272</f>
        <v>0</v>
      </c>
      <c r="P272" s="613">
        <v>0</v>
      </c>
      <c r="Q272" s="627">
        <f>L272*P272*M272</f>
        <v>0</v>
      </c>
      <c r="R272" s="613">
        <v>0</v>
      </c>
      <c r="S272" s="627">
        <f>L272*R272*M272^2</f>
        <v>0</v>
      </c>
      <c r="T272" s="613">
        <v>0</v>
      </c>
      <c r="U272" s="627">
        <f>L272*T272*M272^3</f>
        <v>0</v>
      </c>
      <c r="V272" s="613">
        <v>0</v>
      </c>
      <c r="W272" s="627">
        <f>L272*V272*M272^4</f>
        <v>0</v>
      </c>
      <c r="X272" s="132">
        <f>O272+Q272+S272+U272+W272</f>
        <v>0</v>
      </c>
      <c r="Y272" s="96"/>
    </row>
    <row r="273" spans="1:32" s="52" customFormat="1" ht="15" customHeight="1">
      <c r="A273" s="76"/>
      <c r="B273" s="76"/>
      <c r="C273" s="661" t="s">
        <v>24</v>
      </c>
      <c r="D273" s="676"/>
      <c r="E273" s="718"/>
      <c r="F273" s="718"/>
      <c r="G273" s="718"/>
      <c r="H273" s="718">
        <v>936</v>
      </c>
      <c r="I273" s="718"/>
      <c r="J273" s="718"/>
      <c r="K273" s="138"/>
      <c r="L273" s="90">
        <f>H273*2</f>
        <v>1872</v>
      </c>
      <c r="M273" s="634">
        <v>1.1000000000000001</v>
      </c>
      <c r="N273" s="613">
        <v>0</v>
      </c>
      <c r="O273" s="627">
        <f>L273*N273</f>
        <v>0</v>
      </c>
      <c r="P273" s="613">
        <v>0</v>
      </c>
      <c r="Q273" s="627">
        <f>L273*P273*M273</f>
        <v>0</v>
      </c>
      <c r="R273" s="613">
        <v>0</v>
      </c>
      <c r="S273" s="627">
        <f>L273*R273*M273^2</f>
        <v>0</v>
      </c>
      <c r="T273" s="613">
        <v>0</v>
      </c>
      <c r="U273" s="627">
        <f>L273*T273*M273^3</f>
        <v>0</v>
      </c>
      <c r="V273" s="613">
        <v>0</v>
      </c>
      <c r="W273" s="627">
        <f>L273*V273*M273^4</f>
        <v>0</v>
      </c>
      <c r="X273" s="132">
        <f>O273+Q273+S273+U273+W273</f>
        <v>0</v>
      </c>
      <c r="Y273" s="96"/>
    </row>
    <row r="274" spans="1:32" s="52" customFormat="1" ht="15" customHeight="1">
      <c r="A274" s="76"/>
      <c r="B274" s="76"/>
      <c r="C274" s="723" t="s">
        <v>6</v>
      </c>
      <c r="D274" s="821"/>
      <c r="E274" s="719"/>
      <c r="F274" s="719"/>
      <c r="G274" s="719"/>
      <c r="H274" s="719"/>
      <c r="I274" s="719"/>
      <c r="J274" s="719"/>
      <c r="K274" s="73"/>
      <c r="L274" s="73"/>
      <c r="M274" s="635"/>
      <c r="N274" s="608"/>
      <c r="O274" s="627">
        <v>0</v>
      </c>
      <c r="P274" s="636"/>
      <c r="Q274" s="627">
        <v>0</v>
      </c>
      <c r="R274" s="636"/>
      <c r="S274" s="627">
        <v>0</v>
      </c>
      <c r="T274" s="636"/>
      <c r="U274" s="627">
        <v>0</v>
      </c>
      <c r="V274" s="636"/>
      <c r="W274" s="627">
        <v>0</v>
      </c>
      <c r="X274" s="132">
        <f>O274+Q274+S274+U274+W274</f>
        <v>0</v>
      </c>
      <c r="Y274" s="96"/>
    </row>
    <row r="275" spans="1:32" s="135" customFormat="1" ht="15" customHeight="1">
      <c r="A275" s="169"/>
      <c r="B275" s="169"/>
      <c r="C275" s="170"/>
      <c r="D275" s="171"/>
      <c r="E275" s="208"/>
      <c r="F275" s="208"/>
      <c r="G275" s="208"/>
      <c r="H275" s="208"/>
      <c r="I275" s="208"/>
      <c r="J275" s="208"/>
      <c r="K275" s="208"/>
      <c r="L275" s="208"/>
      <c r="M275" s="209" t="s">
        <v>257</v>
      </c>
      <c r="N275" s="648">
        <f>SUM(O270:O274)</f>
        <v>0</v>
      </c>
      <c r="O275" s="665"/>
      <c r="P275" s="648">
        <f>SUM(Q270:Q274)</f>
        <v>0</v>
      </c>
      <c r="Q275" s="665"/>
      <c r="R275" s="648">
        <f>SUM(S270:S274)</f>
        <v>0</v>
      </c>
      <c r="S275" s="665"/>
      <c r="T275" s="648">
        <f>SUM(U270:U274)</f>
        <v>0</v>
      </c>
      <c r="U275" s="665"/>
      <c r="V275" s="648">
        <f>SUM(W270:W274)</f>
        <v>0</v>
      </c>
      <c r="W275" s="665"/>
      <c r="X275" s="152">
        <f>SUM(N275:W275)</f>
        <v>0</v>
      </c>
      <c r="Y275" s="172"/>
      <c r="AB275" s="39"/>
    </row>
    <row r="276" spans="1:32" s="92" customFormat="1" ht="15" customHeight="1">
      <c r="A276" s="476">
        <v>3010</v>
      </c>
      <c r="B276" s="476"/>
      <c r="C276" s="695" t="s">
        <v>402</v>
      </c>
      <c r="D276" s="696"/>
      <c r="E276" s="696"/>
      <c r="F276" s="696"/>
      <c r="G276" s="696"/>
      <c r="H276" s="696"/>
      <c r="I276" s="696"/>
      <c r="J276" s="696"/>
      <c r="K276" s="696"/>
      <c r="L276" s="696"/>
      <c r="M276" s="697"/>
      <c r="N276" s="167"/>
      <c r="O276" s="131"/>
      <c r="P276" s="162"/>
      <c r="Q276" s="131"/>
      <c r="R276" s="162"/>
      <c r="S276" s="131"/>
      <c r="T276" s="162"/>
      <c r="U276" s="131"/>
      <c r="V276" s="162"/>
      <c r="W276" s="131"/>
      <c r="X276" s="132"/>
      <c r="Y276" s="477"/>
      <c r="Z276" s="52"/>
      <c r="AA276" s="52"/>
      <c r="AB276" s="39"/>
      <c r="AC276" s="52"/>
      <c r="AD276" s="52"/>
      <c r="AE276" s="52"/>
      <c r="AF276" s="52"/>
    </row>
    <row r="277" spans="1:32" s="92" customFormat="1" ht="15" customHeight="1">
      <c r="A277" s="476"/>
      <c r="B277" s="476"/>
      <c r="C277" s="661"/>
      <c r="D277" s="658"/>
      <c r="E277" s="658"/>
      <c r="F277" s="658"/>
      <c r="G277" s="658"/>
      <c r="H277" s="658"/>
      <c r="I277" s="658"/>
      <c r="J277" s="658"/>
      <c r="K277" s="658"/>
      <c r="L277" s="658"/>
      <c r="M277" s="659"/>
      <c r="N277" s="650">
        <v>0</v>
      </c>
      <c r="O277" s="656"/>
      <c r="P277" s="650">
        <v>0</v>
      </c>
      <c r="Q277" s="656"/>
      <c r="R277" s="650">
        <v>0</v>
      </c>
      <c r="S277" s="656"/>
      <c r="T277" s="650">
        <v>0</v>
      </c>
      <c r="U277" s="656"/>
      <c r="V277" s="650">
        <v>0</v>
      </c>
      <c r="W277" s="656"/>
      <c r="X277" s="132">
        <f>SUM(N277+P277+R277+T277+V277)</f>
        <v>0</v>
      </c>
      <c r="Y277" s="477"/>
      <c r="Z277" s="52"/>
      <c r="AA277" s="52"/>
      <c r="AB277" s="39"/>
      <c r="AC277" s="52"/>
      <c r="AD277" s="52"/>
      <c r="AE277" s="52"/>
      <c r="AF277" s="52"/>
    </row>
    <row r="278" spans="1:32" s="92" customFormat="1" ht="15" customHeight="1">
      <c r="A278" s="476"/>
      <c r="B278" s="476"/>
      <c r="C278" s="661"/>
      <c r="D278" s="658"/>
      <c r="E278" s="658"/>
      <c r="F278" s="658"/>
      <c r="G278" s="658"/>
      <c r="H278" s="658"/>
      <c r="I278" s="658"/>
      <c r="J278" s="658"/>
      <c r="K278" s="658"/>
      <c r="L278" s="658"/>
      <c r="M278" s="659"/>
      <c r="N278" s="650">
        <v>0</v>
      </c>
      <c r="O278" s="656"/>
      <c r="P278" s="650">
        <v>0</v>
      </c>
      <c r="Q278" s="656"/>
      <c r="R278" s="650">
        <v>0</v>
      </c>
      <c r="S278" s="656"/>
      <c r="T278" s="650">
        <v>0</v>
      </c>
      <c r="U278" s="656"/>
      <c r="V278" s="650">
        <v>0</v>
      </c>
      <c r="W278" s="656"/>
      <c r="X278" s="132">
        <f>SUM(N278+P278+R278+T278+V278)</f>
        <v>0</v>
      </c>
      <c r="Y278" s="477"/>
      <c r="Z278" s="52"/>
      <c r="AA278" s="52"/>
      <c r="AB278" s="52"/>
      <c r="AC278" s="52"/>
      <c r="AD278" s="52"/>
      <c r="AE278" s="52"/>
      <c r="AF278" s="52"/>
    </row>
    <row r="279" spans="1:32" s="92" customFormat="1" ht="15" customHeight="1">
      <c r="A279" s="476"/>
      <c r="B279" s="476"/>
      <c r="C279" s="661"/>
      <c r="D279" s="658"/>
      <c r="E279" s="658"/>
      <c r="F279" s="658"/>
      <c r="G279" s="658"/>
      <c r="H279" s="658"/>
      <c r="I279" s="658"/>
      <c r="J279" s="658"/>
      <c r="K279" s="658"/>
      <c r="L279" s="658"/>
      <c r="M279" s="659"/>
      <c r="N279" s="650">
        <v>0</v>
      </c>
      <c r="O279" s="656"/>
      <c r="P279" s="650">
        <v>0</v>
      </c>
      <c r="Q279" s="656"/>
      <c r="R279" s="650">
        <v>0</v>
      </c>
      <c r="S279" s="656"/>
      <c r="T279" s="650">
        <v>0</v>
      </c>
      <c r="U279" s="656"/>
      <c r="V279" s="650">
        <v>0</v>
      </c>
      <c r="W279" s="656"/>
      <c r="X279" s="132">
        <f>SUM(N279+P279+R279+T279+V279)</f>
        <v>0</v>
      </c>
      <c r="Y279" s="477"/>
      <c r="Z279" s="52"/>
      <c r="AA279" s="52"/>
      <c r="AB279" s="52"/>
      <c r="AC279" s="52"/>
      <c r="AD279" s="52"/>
      <c r="AE279" s="52"/>
      <c r="AF279" s="52"/>
    </row>
    <row r="280" spans="1:32" s="92" customFormat="1" ht="15" customHeight="1">
      <c r="A280" s="476"/>
      <c r="B280" s="476"/>
      <c r="C280" s="657"/>
      <c r="D280" s="658"/>
      <c r="E280" s="658"/>
      <c r="F280" s="658"/>
      <c r="G280" s="658"/>
      <c r="H280" s="658"/>
      <c r="I280" s="658"/>
      <c r="J280" s="658"/>
      <c r="K280" s="658"/>
      <c r="L280" s="658"/>
      <c r="M280" s="659"/>
      <c r="N280" s="650">
        <v>0</v>
      </c>
      <c r="O280" s="656"/>
      <c r="P280" s="650">
        <v>0</v>
      </c>
      <c r="Q280" s="656"/>
      <c r="R280" s="650">
        <v>0</v>
      </c>
      <c r="S280" s="656"/>
      <c r="T280" s="650">
        <v>0</v>
      </c>
      <c r="U280" s="656"/>
      <c r="V280" s="650">
        <v>0</v>
      </c>
      <c r="W280" s="656"/>
      <c r="X280" s="132">
        <f>SUM(N280+P280+R280+T280+V280)</f>
        <v>0</v>
      </c>
      <c r="Y280" s="477"/>
      <c r="Z280" s="52"/>
      <c r="AA280" s="52"/>
      <c r="AB280" s="39"/>
      <c r="AC280" s="52"/>
      <c r="AD280" s="52"/>
      <c r="AE280" s="52"/>
      <c r="AF280" s="52"/>
    </row>
    <row r="281" spans="1:32" s="92" customFormat="1" ht="15" customHeight="1">
      <c r="A281" s="476"/>
      <c r="B281" s="476"/>
      <c r="C281" s="692" t="str">
        <f>CONCATENATE("TOTAL ", C276)</f>
        <v>TOTAL SIKULIAQ SHIP USE / HAARP FACILITY USE [Delete unneeded facility and this red text]</v>
      </c>
      <c r="D281" s="693"/>
      <c r="E281" s="693"/>
      <c r="F281" s="693"/>
      <c r="G281" s="693"/>
      <c r="H281" s="693"/>
      <c r="I281" s="693"/>
      <c r="J281" s="693"/>
      <c r="K281" s="693"/>
      <c r="L281" s="693"/>
      <c r="M281" s="694"/>
      <c r="N281" s="648">
        <f>SUM(N277:O280)</f>
        <v>0</v>
      </c>
      <c r="O281" s="665"/>
      <c r="P281" s="648">
        <f>SUM(P277:Q280)</f>
        <v>0</v>
      </c>
      <c r="Q281" s="665"/>
      <c r="R281" s="648">
        <f>SUM(R277:S280)</f>
        <v>0</v>
      </c>
      <c r="S281" s="665"/>
      <c r="T281" s="648">
        <f>SUM(T277:U280)</f>
        <v>0</v>
      </c>
      <c r="U281" s="665"/>
      <c r="V281" s="648">
        <f>SUM(V277:W280)</f>
        <v>0</v>
      </c>
      <c r="W281" s="665"/>
      <c r="X281" s="202">
        <f>SUM(N281:W281)</f>
        <v>0</v>
      </c>
      <c r="Y281" s="477"/>
      <c r="Z281" s="52"/>
      <c r="AA281" s="52"/>
      <c r="AB281" s="52"/>
      <c r="AC281" s="52"/>
      <c r="AD281" s="52"/>
      <c r="AE281" s="52"/>
      <c r="AF281" s="52"/>
    </row>
    <row r="282" spans="1:32" s="4" customFormat="1" ht="15" customHeight="1">
      <c r="A282" s="490" t="s">
        <v>409</v>
      </c>
      <c r="B282" s="490"/>
      <c r="C282" s="679" t="s">
        <v>410</v>
      </c>
      <c r="D282" s="680"/>
      <c r="E282" s="727" t="s">
        <v>143</v>
      </c>
      <c r="F282" s="728"/>
      <c r="G282" s="728"/>
      <c r="H282" s="728"/>
      <c r="I282" s="728"/>
      <c r="J282" s="728"/>
      <c r="K282" s="728"/>
      <c r="L282" s="728"/>
      <c r="M282" s="729"/>
      <c r="N282" s="162"/>
      <c r="O282" s="131"/>
      <c r="P282" s="162"/>
      <c r="Q282" s="131"/>
      <c r="R282" s="162"/>
      <c r="S282" s="131"/>
      <c r="T282" s="162"/>
      <c r="U282" s="131"/>
      <c r="V282" s="162"/>
      <c r="W282" s="131"/>
      <c r="X282" s="132"/>
      <c r="Y282" s="39"/>
      <c r="Z282" s="39"/>
    </row>
    <row r="283" spans="1:32" s="4" customFormat="1" ht="15" customHeight="1">
      <c r="A283" s="50"/>
      <c r="B283" s="50"/>
      <c r="C283" s="657" t="s">
        <v>412</v>
      </c>
      <c r="D283" s="658"/>
      <c r="E283" s="658"/>
      <c r="F283" s="658"/>
      <c r="G283" s="658"/>
      <c r="H283" s="658"/>
      <c r="I283" s="658"/>
      <c r="J283" s="658"/>
      <c r="K283" s="658"/>
      <c r="L283" s="658"/>
      <c r="M283" s="659"/>
      <c r="N283" s="650">
        <v>0</v>
      </c>
      <c r="O283" s="656"/>
      <c r="P283" s="650">
        <v>0</v>
      </c>
      <c r="Q283" s="656"/>
      <c r="R283" s="650">
        <v>0</v>
      </c>
      <c r="S283" s="656"/>
      <c r="T283" s="650">
        <v>0</v>
      </c>
      <c r="U283" s="656"/>
      <c r="V283" s="650">
        <v>0</v>
      </c>
      <c r="W283" s="656"/>
      <c r="X283" s="132">
        <f>SUM(N283+P283+R283+T283+V283)</f>
        <v>0</v>
      </c>
      <c r="Y283" s="39"/>
      <c r="Z283" s="39"/>
    </row>
    <row r="284" spans="1:32" s="4" customFormat="1" ht="15" customHeight="1">
      <c r="A284" s="50"/>
      <c r="B284" s="50"/>
      <c r="C284" s="657" t="s">
        <v>412</v>
      </c>
      <c r="D284" s="658"/>
      <c r="E284" s="658"/>
      <c r="F284" s="658"/>
      <c r="G284" s="658"/>
      <c r="H284" s="658"/>
      <c r="I284" s="658"/>
      <c r="J284" s="658"/>
      <c r="K284" s="658"/>
      <c r="L284" s="658"/>
      <c r="M284" s="659"/>
      <c r="N284" s="650">
        <v>0</v>
      </c>
      <c r="O284" s="656"/>
      <c r="P284" s="650">
        <v>0</v>
      </c>
      <c r="Q284" s="656"/>
      <c r="R284" s="650">
        <v>0</v>
      </c>
      <c r="S284" s="656"/>
      <c r="T284" s="650">
        <v>0</v>
      </c>
      <c r="U284" s="656"/>
      <c r="V284" s="650">
        <v>0</v>
      </c>
      <c r="W284" s="656"/>
      <c r="X284" s="132">
        <f t="shared" ref="X284:X292" si="84">SUM(N284+P284+R284+T284+V284)</f>
        <v>0</v>
      </c>
      <c r="Y284" s="39"/>
      <c r="Z284" s="39"/>
    </row>
    <row r="285" spans="1:32" s="4" customFormat="1" ht="15" customHeight="1">
      <c r="A285" s="50"/>
      <c r="B285" s="50"/>
      <c r="C285" s="657" t="s">
        <v>412</v>
      </c>
      <c r="D285" s="658"/>
      <c r="E285" s="658"/>
      <c r="F285" s="658"/>
      <c r="G285" s="658"/>
      <c r="H285" s="658"/>
      <c r="I285" s="658"/>
      <c r="J285" s="658"/>
      <c r="K285" s="658"/>
      <c r="L285" s="658"/>
      <c r="M285" s="659"/>
      <c r="N285" s="650">
        <v>0</v>
      </c>
      <c r="O285" s="656"/>
      <c r="P285" s="650">
        <v>0</v>
      </c>
      <c r="Q285" s="656"/>
      <c r="R285" s="650">
        <v>0</v>
      </c>
      <c r="S285" s="656"/>
      <c r="T285" s="650">
        <v>0</v>
      </c>
      <c r="U285" s="656"/>
      <c r="V285" s="650">
        <v>0</v>
      </c>
      <c r="W285" s="656"/>
      <c r="X285" s="132">
        <f t="shared" si="84"/>
        <v>0</v>
      </c>
      <c r="Y285" s="39"/>
      <c r="Z285" s="39"/>
    </row>
    <row r="286" spans="1:32" s="4" customFormat="1" ht="15" customHeight="1">
      <c r="A286" s="50"/>
      <c r="B286" s="50"/>
      <c r="C286" s="657" t="s">
        <v>412</v>
      </c>
      <c r="D286" s="658"/>
      <c r="E286" s="658"/>
      <c r="F286" s="658"/>
      <c r="G286" s="658"/>
      <c r="H286" s="658"/>
      <c r="I286" s="658"/>
      <c r="J286" s="658"/>
      <c r="K286" s="658"/>
      <c r="L286" s="658"/>
      <c r="M286" s="659"/>
      <c r="N286" s="650">
        <v>0</v>
      </c>
      <c r="O286" s="656"/>
      <c r="P286" s="650">
        <v>0</v>
      </c>
      <c r="Q286" s="656"/>
      <c r="R286" s="650">
        <v>0</v>
      </c>
      <c r="S286" s="656"/>
      <c r="T286" s="650">
        <v>0</v>
      </c>
      <c r="U286" s="656"/>
      <c r="V286" s="650">
        <v>0</v>
      </c>
      <c r="W286" s="656"/>
      <c r="X286" s="132">
        <f t="shared" si="84"/>
        <v>0</v>
      </c>
      <c r="Y286" s="39"/>
      <c r="Z286" s="39"/>
    </row>
    <row r="287" spans="1:32" s="4" customFormat="1" ht="15" customHeight="1">
      <c r="A287" s="50"/>
      <c r="B287" s="50"/>
      <c r="C287" s="657" t="s">
        <v>412</v>
      </c>
      <c r="D287" s="658"/>
      <c r="E287" s="658"/>
      <c r="F287" s="658"/>
      <c r="G287" s="658"/>
      <c r="H287" s="658"/>
      <c r="I287" s="658"/>
      <c r="J287" s="658"/>
      <c r="K287" s="658"/>
      <c r="L287" s="658"/>
      <c r="M287" s="659"/>
      <c r="N287" s="650">
        <v>0</v>
      </c>
      <c r="O287" s="656"/>
      <c r="P287" s="650">
        <v>0</v>
      </c>
      <c r="Q287" s="656"/>
      <c r="R287" s="650">
        <v>0</v>
      </c>
      <c r="S287" s="656"/>
      <c r="T287" s="650">
        <v>0</v>
      </c>
      <c r="U287" s="656"/>
      <c r="V287" s="650">
        <v>0</v>
      </c>
      <c r="W287" s="656"/>
      <c r="X287" s="132">
        <f t="shared" si="84"/>
        <v>0</v>
      </c>
      <c r="Y287" s="39"/>
      <c r="Z287" s="39"/>
    </row>
    <row r="288" spans="1:32" s="4" customFormat="1" ht="15" customHeight="1">
      <c r="A288" s="50"/>
      <c r="B288" s="50"/>
      <c r="C288" s="657" t="s">
        <v>412</v>
      </c>
      <c r="D288" s="658"/>
      <c r="E288" s="658"/>
      <c r="F288" s="658"/>
      <c r="G288" s="658"/>
      <c r="H288" s="658"/>
      <c r="I288" s="658"/>
      <c r="J288" s="658"/>
      <c r="K288" s="658"/>
      <c r="L288" s="658"/>
      <c r="M288" s="659"/>
      <c r="N288" s="650">
        <v>0</v>
      </c>
      <c r="O288" s="656"/>
      <c r="P288" s="650">
        <v>0</v>
      </c>
      <c r="Q288" s="656"/>
      <c r="R288" s="650">
        <v>0</v>
      </c>
      <c r="S288" s="656"/>
      <c r="T288" s="650">
        <v>0</v>
      </c>
      <c r="U288" s="656"/>
      <c r="V288" s="650">
        <v>0</v>
      </c>
      <c r="W288" s="656"/>
      <c r="X288" s="132">
        <f t="shared" si="84"/>
        <v>0</v>
      </c>
      <c r="Y288" s="39"/>
      <c r="Z288" s="39"/>
    </row>
    <row r="289" spans="1:26" s="4" customFormat="1" ht="15" customHeight="1">
      <c r="A289" s="50"/>
      <c r="B289" s="50"/>
      <c r="C289" s="657" t="s">
        <v>412</v>
      </c>
      <c r="D289" s="658"/>
      <c r="E289" s="658"/>
      <c r="F289" s="658"/>
      <c r="G289" s="658"/>
      <c r="H289" s="658"/>
      <c r="I289" s="658"/>
      <c r="J289" s="658"/>
      <c r="K289" s="658"/>
      <c r="L289" s="658"/>
      <c r="M289" s="659"/>
      <c r="N289" s="650">
        <v>0</v>
      </c>
      <c r="O289" s="656"/>
      <c r="P289" s="650">
        <v>0</v>
      </c>
      <c r="Q289" s="656"/>
      <c r="R289" s="650">
        <v>0</v>
      </c>
      <c r="S289" s="656"/>
      <c r="T289" s="650">
        <v>0</v>
      </c>
      <c r="U289" s="656"/>
      <c r="V289" s="650">
        <v>0</v>
      </c>
      <c r="W289" s="656"/>
      <c r="X289" s="132">
        <f t="shared" si="84"/>
        <v>0</v>
      </c>
      <c r="Y289" s="39"/>
      <c r="Z289" s="39"/>
    </row>
    <row r="290" spans="1:26" s="4" customFormat="1" ht="15" customHeight="1">
      <c r="A290" s="50"/>
      <c r="B290" s="50"/>
      <c r="C290" s="657" t="s">
        <v>412</v>
      </c>
      <c r="D290" s="658"/>
      <c r="E290" s="658"/>
      <c r="F290" s="658"/>
      <c r="G290" s="658"/>
      <c r="H290" s="658"/>
      <c r="I290" s="658"/>
      <c r="J290" s="658"/>
      <c r="K290" s="658"/>
      <c r="L290" s="658"/>
      <c r="M290" s="659"/>
      <c r="N290" s="650">
        <v>0</v>
      </c>
      <c r="O290" s="656"/>
      <c r="P290" s="650">
        <v>0</v>
      </c>
      <c r="Q290" s="656"/>
      <c r="R290" s="650">
        <v>0</v>
      </c>
      <c r="S290" s="656"/>
      <c r="T290" s="650">
        <v>0</v>
      </c>
      <c r="U290" s="656"/>
      <c r="V290" s="650">
        <v>0</v>
      </c>
      <c r="W290" s="656"/>
      <c r="X290" s="132">
        <f t="shared" si="84"/>
        <v>0</v>
      </c>
      <c r="Y290" s="39"/>
      <c r="Z290" s="39"/>
    </row>
    <row r="291" spans="1:26" s="4" customFormat="1" ht="15" customHeight="1">
      <c r="A291" s="50"/>
      <c r="B291" s="50"/>
      <c r="C291" s="657" t="s">
        <v>412</v>
      </c>
      <c r="D291" s="658"/>
      <c r="E291" s="658"/>
      <c r="F291" s="658"/>
      <c r="G291" s="658"/>
      <c r="H291" s="658"/>
      <c r="I291" s="658"/>
      <c r="J291" s="658"/>
      <c r="K291" s="658"/>
      <c r="L291" s="658"/>
      <c r="M291" s="659"/>
      <c r="N291" s="650">
        <v>0</v>
      </c>
      <c r="O291" s="656"/>
      <c r="P291" s="650">
        <v>0</v>
      </c>
      <c r="Q291" s="656"/>
      <c r="R291" s="650">
        <v>0</v>
      </c>
      <c r="S291" s="656"/>
      <c r="T291" s="650">
        <v>0</v>
      </c>
      <c r="U291" s="656"/>
      <c r="V291" s="650">
        <v>0</v>
      </c>
      <c r="W291" s="656"/>
      <c r="X291" s="132">
        <f t="shared" si="84"/>
        <v>0</v>
      </c>
      <c r="Y291" s="39"/>
      <c r="Z291" s="39"/>
    </row>
    <row r="292" spans="1:26" s="4" customFormat="1" ht="15" customHeight="1">
      <c r="A292" s="50"/>
      <c r="B292" s="50"/>
      <c r="C292" s="657" t="s">
        <v>412</v>
      </c>
      <c r="D292" s="658"/>
      <c r="E292" s="658"/>
      <c r="F292" s="658"/>
      <c r="G292" s="658"/>
      <c r="H292" s="658"/>
      <c r="I292" s="658"/>
      <c r="J292" s="658"/>
      <c r="K292" s="658"/>
      <c r="L292" s="658"/>
      <c r="M292" s="659"/>
      <c r="N292" s="650">
        <v>0</v>
      </c>
      <c r="O292" s="656"/>
      <c r="P292" s="650">
        <v>0</v>
      </c>
      <c r="Q292" s="656"/>
      <c r="R292" s="650">
        <v>0</v>
      </c>
      <c r="S292" s="656"/>
      <c r="T292" s="650">
        <v>0</v>
      </c>
      <c r="U292" s="656"/>
      <c r="V292" s="650">
        <v>0</v>
      </c>
      <c r="W292" s="656"/>
      <c r="X292" s="132">
        <f t="shared" si="84"/>
        <v>0</v>
      </c>
      <c r="Y292" s="39"/>
      <c r="Z292" s="39"/>
    </row>
    <row r="293" spans="1:26" s="173" customFormat="1" ht="16.5" customHeight="1">
      <c r="A293" s="169"/>
      <c r="B293" s="169"/>
      <c r="C293" s="692" t="s">
        <v>411</v>
      </c>
      <c r="D293" s="693"/>
      <c r="E293" s="693"/>
      <c r="F293" s="693"/>
      <c r="G293" s="693"/>
      <c r="H293" s="693"/>
      <c r="I293" s="693"/>
      <c r="J293" s="693"/>
      <c r="K293" s="693"/>
      <c r="L293" s="693"/>
      <c r="M293" s="694"/>
      <c r="N293" s="648">
        <f>SUM(N283:O292)</f>
        <v>0</v>
      </c>
      <c r="O293" s="665"/>
      <c r="P293" s="648">
        <f>SUM(P283:Q292)</f>
        <v>0</v>
      </c>
      <c r="Q293" s="665"/>
      <c r="R293" s="648">
        <f>SUM(R283:S292)</f>
        <v>0</v>
      </c>
      <c r="S293" s="665"/>
      <c r="T293" s="648">
        <f>SUM(T283:U292)</f>
        <v>0</v>
      </c>
      <c r="U293" s="665"/>
      <c r="V293" s="648">
        <f>SUM(V283:W292)</f>
        <v>0</v>
      </c>
      <c r="W293" s="665"/>
      <c r="X293" s="152">
        <f>SUM(N293:W293)</f>
        <v>0</v>
      </c>
      <c r="Y293" s="172"/>
      <c r="Z293" s="135"/>
    </row>
    <row r="294" spans="1:26" s="4" customFormat="1" ht="15" customHeight="1">
      <c r="A294" s="490">
        <v>3014</v>
      </c>
      <c r="B294" s="490"/>
      <c r="C294" s="679" t="s">
        <v>398</v>
      </c>
      <c r="D294" s="727"/>
      <c r="E294" s="727"/>
      <c r="F294" s="727"/>
      <c r="G294" s="727"/>
      <c r="H294" s="727"/>
      <c r="I294" s="727"/>
      <c r="J294" s="727"/>
      <c r="K294" s="727"/>
      <c r="L294" s="727"/>
      <c r="M294" s="824"/>
      <c r="N294" s="162"/>
      <c r="O294" s="196"/>
      <c r="P294" s="136"/>
      <c r="Q294" s="196"/>
      <c r="R294" s="136"/>
      <c r="S294" s="196"/>
      <c r="T294" s="136"/>
      <c r="U294" s="196"/>
      <c r="V294" s="136"/>
      <c r="W294" s="196"/>
      <c r="X294" s="197"/>
      <c r="Y294" s="488"/>
      <c r="Z294" s="39"/>
    </row>
    <row r="295" spans="1:26" s="4" customFormat="1" ht="15" customHeight="1">
      <c r="A295" s="50"/>
      <c r="B295" s="50"/>
      <c r="C295" s="661" t="s">
        <v>416</v>
      </c>
      <c r="D295" s="676"/>
      <c r="E295" s="676"/>
      <c r="F295" s="676"/>
      <c r="G295" s="676"/>
      <c r="H295" s="676"/>
      <c r="I295" s="676"/>
      <c r="J295" s="676"/>
      <c r="K295" s="676"/>
      <c r="L295" s="676"/>
      <c r="M295" s="763"/>
      <c r="N295" s="650">
        <v>0</v>
      </c>
      <c r="O295" s="651"/>
      <c r="P295" s="650">
        <v>0</v>
      </c>
      <c r="Q295" s="651"/>
      <c r="R295" s="650">
        <v>0</v>
      </c>
      <c r="S295" s="651"/>
      <c r="T295" s="650">
        <v>0</v>
      </c>
      <c r="U295" s="651"/>
      <c r="V295" s="650">
        <v>0</v>
      </c>
      <c r="W295" s="651"/>
      <c r="X295" s="132">
        <f>SUM(N295+P295+R295+T295+V295)</f>
        <v>0</v>
      </c>
      <c r="Y295" s="488"/>
      <c r="Z295" s="39"/>
    </row>
    <row r="296" spans="1:26" s="4" customFormat="1" ht="15" customHeight="1">
      <c r="A296" s="50"/>
      <c r="B296" s="50"/>
      <c r="C296" s="661" t="s">
        <v>416</v>
      </c>
      <c r="D296" s="676"/>
      <c r="E296" s="676"/>
      <c r="F296" s="676"/>
      <c r="G296" s="676"/>
      <c r="H296" s="676"/>
      <c r="I296" s="676"/>
      <c r="J296" s="676"/>
      <c r="K296" s="676"/>
      <c r="L296" s="676"/>
      <c r="M296" s="763"/>
      <c r="N296" s="650">
        <v>0</v>
      </c>
      <c r="O296" s="651"/>
      <c r="P296" s="650">
        <v>0</v>
      </c>
      <c r="Q296" s="651"/>
      <c r="R296" s="650">
        <v>0</v>
      </c>
      <c r="S296" s="651"/>
      <c r="T296" s="650">
        <v>0</v>
      </c>
      <c r="U296" s="651"/>
      <c r="V296" s="650">
        <v>0</v>
      </c>
      <c r="W296" s="651"/>
      <c r="X296" s="132">
        <f t="shared" ref="X296:X304" si="85">SUM(N296+P296+R296+T296+V296)</f>
        <v>0</v>
      </c>
      <c r="Y296" s="488"/>
      <c r="Z296" s="39"/>
    </row>
    <row r="297" spans="1:26" s="4" customFormat="1" ht="15" customHeight="1">
      <c r="A297" s="50"/>
      <c r="B297" s="50"/>
      <c r="C297" s="661" t="s">
        <v>416</v>
      </c>
      <c r="D297" s="676"/>
      <c r="E297" s="676"/>
      <c r="F297" s="676"/>
      <c r="G297" s="676"/>
      <c r="H297" s="676"/>
      <c r="I297" s="676"/>
      <c r="J297" s="676"/>
      <c r="K297" s="676"/>
      <c r="L297" s="676"/>
      <c r="M297" s="763"/>
      <c r="N297" s="650">
        <v>0</v>
      </c>
      <c r="O297" s="651"/>
      <c r="P297" s="650">
        <v>0</v>
      </c>
      <c r="Q297" s="651"/>
      <c r="R297" s="650">
        <v>0</v>
      </c>
      <c r="S297" s="651"/>
      <c r="T297" s="650">
        <v>0</v>
      </c>
      <c r="U297" s="651"/>
      <c r="V297" s="650">
        <v>0</v>
      </c>
      <c r="W297" s="651"/>
      <c r="X297" s="132">
        <f t="shared" si="85"/>
        <v>0</v>
      </c>
      <c r="Y297" s="488"/>
      <c r="Z297" s="39"/>
    </row>
    <row r="298" spans="1:26" s="4" customFormat="1" ht="15" customHeight="1">
      <c r="A298" s="50"/>
      <c r="B298" s="50"/>
      <c r="C298" s="661" t="s">
        <v>416</v>
      </c>
      <c r="D298" s="676"/>
      <c r="E298" s="676"/>
      <c r="F298" s="676"/>
      <c r="G298" s="676"/>
      <c r="H298" s="676"/>
      <c r="I298" s="676"/>
      <c r="J298" s="676"/>
      <c r="K298" s="676"/>
      <c r="L298" s="676"/>
      <c r="M298" s="763"/>
      <c r="N298" s="650">
        <v>0</v>
      </c>
      <c r="O298" s="651"/>
      <c r="P298" s="650">
        <v>0</v>
      </c>
      <c r="Q298" s="651"/>
      <c r="R298" s="650">
        <v>0</v>
      </c>
      <c r="S298" s="651"/>
      <c r="T298" s="650">
        <v>0</v>
      </c>
      <c r="U298" s="651"/>
      <c r="V298" s="650">
        <v>0</v>
      </c>
      <c r="W298" s="651"/>
      <c r="X298" s="132">
        <f t="shared" si="85"/>
        <v>0</v>
      </c>
      <c r="Y298" s="488"/>
      <c r="Z298" s="39"/>
    </row>
    <row r="299" spans="1:26" s="4" customFormat="1" ht="15" customHeight="1">
      <c r="A299" s="50"/>
      <c r="B299" s="50"/>
      <c r="C299" s="661" t="s">
        <v>416</v>
      </c>
      <c r="D299" s="676"/>
      <c r="E299" s="676"/>
      <c r="F299" s="676"/>
      <c r="G299" s="676"/>
      <c r="H299" s="676"/>
      <c r="I299" s="676"/>
      <c r="J299" s="676"/>
      <c r="K299" s="676"/>
      <c r="L299" s="676"/>
      <c r="M299" s="763"/>
      <c r="N299" s="650">
        <v>0</v>
      </c>
      <c r="O299" s="651"/>
      <c r="P299" s="650">
        <v>0</v>
      </c>
      <c r="Q299" s="651"/>
      <c r="R299" s="650">
        <v>0</v>
      </c>
      <c r="S299" s="651"/>
      <c r="T299" s="650">
        <v>0</v>
      </c>
      <c r="U299" s="651"/>
      <c r="V299" s="650">
        <v>0</v>
      </c>
      <c r="W299" s="651"/>
      <c r="X299" s="132">
        <f t="shared" si="85"/>
        <v>0</v>
      </c>
      <c r="Y299" s="488"/>
      <c r="Z299" s="39"/>
    </row>
    <row r="300" spans="1:26" s="4" customFormat="1" ht="15" customHeight="1">
      <c r="A300" s="50"/>
      <c r="B300" s="50"/>
      <c r="C300" s="661" t="s">
        <v>416</v>
      </c>
      <c r="D300" s="676"/>
      <c r="E300" s="676"/>
      <c r="F300" s="676"/>
      <c r="G300" s="676"/>
      <c r="H300" s="676"/>
      <c r="I300" s="676"/>
      <c r="J300" s="676"/>
      <c r="K300" s="676"/>
      <c r="L300" s="676"/>
      <c r="M300" s="763"/>
      <c r="N300" s="650">
        <v>0</v>
      </c>
      <c r="O300" s="651"/>
      <c r="P300" s="650">
        <v>0</v>
      </c>
      <c r="Q300" s="651"/>
      <c r="R300" s="650">
        <v>0</v>
      </c>
      <c r="S300" s="651"/>
      <c r="T300" s="650">
        <v>0</v>
      </c>
      <c r="U300" s="651"/>
      <c r="V300" s="650">
        <v>0</v>
      </c>
      <c r="W300" s="651"/>
      <c r="X300" s="132">
        <f t="shared" si="85"/>
        <v>0</v>
      </c>
      <c r="Y300" s="488"/>
      <c r="Z300" s="39"/>
    </row>
    <row r="301" spans="1:26" s="4" customFormat="1" ht="15" customHeight="1">
      <c r="A301" s="50"/>
      <c r="B301" s="50"/>
      <c r="C301" s="661" t="s">
        <v>416</v>
      </c>
      <c r="D301" s="676"/>
      <c r="E301" s="676"/>
      <c r="F301" s="676"/>
      <c r="G301" s="676"/>
      <c r="H301" s="676"/>
      <c r="I301" s="676"/>
      <c r="J301" s="676"/>
      <c r="K301" s="676"/>
      <c r="L301" s="676"/>
      <c r="M301" s="763"/>
      <c r="N301" s="650">
        <v>0</v>
      </c>
      <c r="O301" s="651"/>
      <c r="P301" s="650">
        <v>0</v>
      </c>
      <c r="Q301" s="651"/>
      <c r="R301" s="650">
        <v>0</v>
      </c>
      <c r="S301" s="651"/>
      <c r="T301" s="650">
        <v>0</v>
      </c>
      <c r="U301" s="651"/>
      <c r="V301" s="650">
        <v>0</v>
      </c>
      <c r="W301" s="651"/>
      <c r="X301" s="132">
        <f t="shared" si="85"/>
        <v>0</v>
      </c>
      <c r="Y301" s="488"/>
      <c r="Z301" s="39"/>
    </row>
    <row r="302" spans="1:26" s="4" customFormat="1" ht="15" customHeight="1">
      <c r="A302" s="50"/>
      <c r="B302" s="50"/>
      <c r="C302" s="661" t="s">
        <v>416</v>
      </c>
      <c r="D302" s="676"/>
      <c r="E302" s="676"/>
      <c r="F302" s="676"/>
      <c r="G302" s="676"/>
      <c r="H302" s="676"/>
      <c r="I302" s="676"/>
      <c r="J302" s="676"/>
      <c r="K302" s="676"/>
      <c r="L302" s="676"/>
      <c r="M302" s="763"/>
      <c r="N302" s="650">
        <v>0</v>
      </c>
      <c r="O302" s="651"/>
      <c r="P302" s="650">
        <v>0</v>
      </c>
      <c r="Q302" s="651"/>
      <c r="R302" s="650">
        <v>0</v>
      </c>
      <c r="S302" s="651"/>
      <c r="T302" s="650">
        <v>0</v>
      </c>
      <c r="U302" s="651"/>
      <c r="V302" s="650">
        <v>0</v>
      </c>
      <c r="W302" s="651"/>
      <c r="X302" s="132">
        <f t="shared" si="85"/>
        <v>0</v>
      </c>
      <c r="Y302" s="488"/>
      <c r="Z302" s="39"/>
    </row>
    <row r="303" spans="1:26" s="4" customFormat="1" ht="15" customHeight="1">
      <c r="A303" s="50"/>
      <c r="B303" s="50"/>
      <c r="C303" s="661" t="s">
        <v>416</v>
      </c>
      <c r="D303" s="676"/>
      <c r="E303" s="676"/>
      <c r="F303" s="676"/>
      <c r="G303" s="676"/>
      <c r="H303" s="676"/>
      <c r="I303" s="676"/>
      <c r="J303" s="676"/>
      <c r="K303" s="676"/>
      <c r="L303" s="676"/>
      <c r="M303" s="763"/>
      <c r="N303" s="650">
        <v>0</v>
      </c>
      <c r="O303" s="651"/>
      <c r="P303" s="650">
        <v>0</v>
      </c>
      <c r="Q303" s="651"/>
      <c r="R303" s="650">
        <v>0</v>
      </c>
      <c r="S303" s="651"/>
      <c r="T303" s="650">
        <v>0</v>
      </c>
      <c r="U303" s="651"/>
      <c r="V303" s="650">
        <v>0</v>
      </c>
      <c r="W303" s="651"/>
      <c r="X303" s="132">
        <f t="shared" si="85"/>
        <v>0</v>
      </c>
      <c r="Y303" s="488"/>
      <c r="Z303" s="39"/>
    </row>
    <row r="304" spans="1:26" s="4" customFormat="1" ht="15" customHeight="1">
      <c r="A304" s="50"/>
      <c r="B304" s="50"/>
      <c r="C304" s="661" t="s">
        <v>416</v>
      </c>
      <c r="D304" s="676"/>
      <c r="E304" s="676"/>
      <c r="F304" s="676"/>
      <c r="G304" s="676"/>
      <c r="H304" s="676"/>
      <c r="I304" s="676"/>
      <c r="J304" s="676"/>
      <c r="K304" s="676"/>
      <c r="L304" s="676"/>
      <c r="M304" s="763"/>
      <c r="N304" s="650">
        <v>0</v>
      </c>
      <c r="O304" s="651"/>
      <c r="P304" s="650">
        <v>0</v>
      </c>
      <c r="Q304" s="651"/>
      <c r="R304" s="650">
        <v>0</v>
      </c>
      <c r="S304" s="651"/>
      <c r="T304" s="650">
        <v>0</v>
      </c>
      <c r="U304" s="651"/>
      <c r="V304" s="650">
        <v>0</v>
      </c>
      <c r="W304" s="651"/>
      <c r="X304" s="132">
        <f t="shared" si="85"/>
        <v>0</v>
      </c>
      <c r="Y304" s="488"/>
      <c r="Z304" s="39"/>
    </row>
    <row r="305" spans="1:28" s="4" customFormat="1" ht="15" customHeight="1">
      <c r="A305" s="50"/>
      <c r="B305" s="50"/>
      <c r="C305" s="692" t="s">
        <v>259</v>
      </c>
      <c r="D305" s="693"/>
      <c r="E305" s="693"/>
      <c r="F305" s="693"/>
      <c r="G305" s="693"/>
      <c r="H305" s="693"/>
      <c r="I305" s="693"/>
      <c r="J305" s="693"/>
      <c r="K305" s="693"/>
      <c r="L305" s="693"/>
      <c r="M305" s="694"/>
      <c r="N305" s="648">
        <f>SUM(N295:O304)</f>
        <v>0</v>
      </c>
      <c r="O305" s="649"/>
      <c r="P305" s="648">
        <f>SUM(P295:Q304)</f>
        <v>0</v>
      </c>
      <c r="Q305" s="649"/>
      <c r="R305" s="648">
        <f>SUM(R295:S304)</f>
        <v>0</v>
      </c>
      <c r="S305" s="649"/>
      <c r="T305" s="648">
        <f>SUM(T295:U304)</f>
        <v>0</v>
      </c>
      <c r="U305" s="649"/>
      <c r="V305" s="648">
        <f>SUM(V295:W304)</f>
        <v>0</v>
      </c>
      <c r="W305" s="649"/>
      <c r="X305" s="152">
        <f>SUM(N305:W305)</f>
        <v>0</v>
      </c>
      <c r="Y305" s="489"/>
      <c r="Z305" s="39"/>
    </row>
    <row r="306" spans="1:28" ht="15" customHeight="1">
      <c r="C306" s="671"/>
      <c r="D306" s="672"/>
      <c r="E306" s="672"/>
      <c r="F306" s="672"/>
      <c r="G306" s="672"/>
      <c r="H306" s="672"/>
      <c r="I306" s="672"/>
      <c r="J306" s="672"/>
      <c r="K306" s="672"/>
      <c r="L306" s="672"/>
      <c r="M306" s="673"/>
      <c r="N306" s="175"/>
      <c r="O306" s="176"/>
      <c r="P306" s="175"/>
      <c r="Q306" s="176"/>
      <c r="R306" s="175"/>
      <c r="S306" s="176"/>
      <c r="T306" s="175"/>
      <c r="U306" s="176"/>
      <c r="V306" s="175"/>
      <c r="W306" s="176"/>
      <c r="X306" s="127"/>
      <c r="Y306" s="120"/>
      <c r="AB306" s="174"/>
    </row>
    <row r="307" spans="1:28" s="135" customFormat="1" ht="15" customHeight="1">
      <c r="A307" s="169"/>
      <c r="B307" s="169"/>
      <c r="C307" s="668" t="s">
        <v>307</v>
      </c>
      <c r="D307" s="669"/>
      <c r="E307" s="669"/>
      <c r="F307" s="669"/>
      <c r="G307" s="669"/>
      <c r="H307" s="669"/>
      <c r="I307" s="669"/>
      <c r="J307" s="669"/>
      <c r="K307" s="669"/>
      <c r="L307" s="669"/>
      <c r="M307" s="670"/>
      <c r="N307" s="662">
        <f>N112+N134+N173+N218+N250+N267+N275+N293+N305</f>
        <v>0</v>
      </c>
      <c r="O307" s="663"/>
      <c r="P307" s="662">
        <f>P112+P134+P173+P218+P250+P267+P275+P293+P305</f>
        <v>0</v>
      </c>
      <c r="Q307" s="663"/>
      <c r="R307" s="662">
        <f>R112+R134+R173+R218+R250+R267+R275+R293+R305</f>
        <v>0</v>
      </c>
      <c r="S307" s="663"/>
      <c r="T307" s="662">
        <f>T112+T134+T173+T218+T250+T267+T275+T293+T305</f>
        <v>0</v>
      </c>
      <c r="U307" s="663"/>
      <c r="V307" s="662">
        <f>V112+V134+V173+V218+V250+V267+V275+V293+V305</f>
        <v>0</v>
      </c>
      <c r="W307" s="663"/>
      <c r="X307" s="622">
        <f>SUM(N307:W307)</f>
        <v>0</v>
      </c>
      <c r="Y307" s="95"/>
    </row>
    <row r="308" spans="1:28" s="135" customFormat="1" ht="15" customHeight="1">
      <c r="A308" s="169"/>
      <c r="B308" s="169"/>
      <c r="C308" s="235"/>
      <c r="D308" s="236"/>
      <c r="E308" s="237"/>
      <c r="F308" s="237"/>
      <c r="G308" s="237"/>
      <c r="H308" s="238"/>
      <c r="I308" s="238"/>
      <c r="J308" s="237"/>
      <c r="K308" s="237"/>
      <c r="L308" s="237"/>
      <c r="M308" s="41"/>
      <c r="N308" s="239"/>
      <c r="O308" s="240"/>
      <c r="P308" s="239"/>
      <c r="Q308" s="240"/>
      <c r="R308" s="239"/>
      <c r="S308" s="240"/>
      <c r="T308" s="239"/>
      <c r="U308" s="240"/>
      <c r="V308" s="239"/>
      <c r="W308" s="240"/>
      <c r="X308" s="241"/>
      <c r="Y308" s="95"/>
    </row>
    <row r="309" spans="1:28" ht="15" customHeight="1">
      <c r="C309" s="668" t="s">
        <v>319</v>
      </c>
      <c r="D309" s="669"/>
      <c r="E309" s="669"/>
      <c r="F309" s="669"/>
      <c r="G309" s="669"/>
      <c r="H309" s="787" t="s">
        <v>129</v>
      </c>
      <c r="I309" s="819"/>
      <c r="J309" s="819"/>
      <c r="K309" s="819"/>
      <c r="L309" s="819"/>
      <c r="M309" s="637" t="e">
        <f>VLOOKUP(H309,F_A,2,0)</f>
        <v>#N/A</v>
      </c>
      <c r="N309" s="662" t="e">
        <f>N307*$M309</f>
        <v>#N/A</v>
      </c>
      <c r="O309" s="663"/>
      <c r="P309" s="662" t="e">
        <f>P307*$M309</f>
        <v>#N/A</v>
      </c>
      <c r="Q309" s="663"/>
      <c r="R309" s="662" t="e">
        <f>R307*$M309</f>
        <v>#N/A</v>
      </c>
      <c r="S309" s="663"/>
      <c r="T309" s="662" t="e">
        <f>T307*$M309</f>
        <v>#N/A</v>
      </c>
      <c r="U309" s="663"/>
      <c r="V309" s="662" t="e">
        <f>V307*$M309</f>
        <v>#N/A</v>
      </c>
      <c r="W309" s="663"/>
      <c r="X309" s="638" t="e">
        <f>SUM(N309:W309)</f>
        <v>#N/A</v>
      </c>
      <c r="Y309" s="39"/>
    </row>
    <row r="310" spans="1:28" ht="15" customHeight="1">
      <c r="C310" s="671"/>
      <c r="D310" s="672"/>
      <c r="E310" s="672"/>
      <c r="F310" s="672"/>
      <c r="G310" s="672"/>
      <c r="H310" s="672"/>
      <c r="I310" s="672"/>
      <c r="J310" s="672"/>
      <c r="K310" s="672"/>
      <c r="L310" s="672"/>
      <c r="M310" s="673"/>
      <c r="N310" s="214"/>
      <c r="O310" s="215"/>
      <c r="P310" s="214"/>
      <c r="Q310" s="215"/>
      <c r="R310" s="214"/>
      <c r="S310" s="215"/>
      <c r="T310" s="214"/>
      <c r="U310" s="215"/>
      <c r="V310" s="214"/>
      <c r="W310" s="215"/>
      <c r="X310" s="216"/>
      <c r="Y310" s="39"/>
    </row>
    <row r="311" spans="1:28" ht="15" customHeight="1">
      <c r="C311" s="668" t="s">
        <v>308</v>
      </c>
      <c r="D311" s="669"/>
      <c r="E311" s="669"/>
      <c r="F311" s="669"/>
      <c r="G311" s="669"/>
      <c r="H311" s="669"/>
      <c r="I311" s="669"/>
      <c r="J311" s="669"/>
      <c r="K311" s="669"/>
      <c r="L311" s="669"/>
      <c r="M311" s="670"/>
      <c r="N311" s="662" t="e">
        <f>N307+N309+N281</f>
        <v>#N/A</v>
      </c>
      <c r="O311" s="663"/>
      <c r="P311" s="662" t="e">
        <f>P307+P309+P281</f>
        <v>#N/A</v>
      </c>
      <c r="Q311" s="663"/>
      <c r="R311" s="662" t="e">
        <f>R307+R309+R281</f>
        <v>#N/A</v>
      </c>
      <c r="S311" s="663"/>
      <c r="T311" s="662" t="e">
        <f>T307+T309+T281</f>
        <v>#N/A</v>
      </c>
      <c r="U311" s="663"/>
      <c r="V311" s="662" t="e">
        <f>V307+V309+V281</f>
        <v>#N/A</v>
      </c>
      <c r="W311" s="663"/>
      <c r="X311" s="622" t="e">
        <f>SUM(N311:W311)</f>
        <v>#N/A</v>
      </c>
      <c r="Y311" s="39"/>
    </row>
    <row r="312" spans="1:28" ht="17.100000000000001" customHeight="1">
      <c r="C312" s="135"/>
      <c r="D312" s="135"/>
      <c r="M312" s="49"/>
      <c r="N312" s="68"/>
      <c r="O312" s="68"/>
      <c r="Q312" s="68"/>
      <c r="S312" s="68"/>
      <c r="U312" s="68"/>
      <c r="W312" s="68"/>
      <c r="Y312" s="52"/>
    </row>
    <row r="313" spans="1:28" ht="17.100000000000001" customHeight="1">
      <c r="M313" s="49"/>
      <c r="N313" s="68"/>
      <c r="O313" s="68"/>
      <c r="Q313" s="68"/>
      <c r="S313" s="68"/>
      <c r="U313" s="68"/>
      <c r="W313" s="68"/>
      <c r="Y313" s="52"/>
    </row>
    <row r="314" spans="1:28" ht="17.100000000000001" customHeight="1">
      <c r="C314" s="506" t="str">
        <f>MTDC!C304</f>
        <v>IBUD Version 07.01.21</v>
      </c>
      <c r="D314" s="77"/>
      <c r="E314" s="77"/>
      <c r="F314" s="77"/>
      <c r="G314" s="77"/>
      <c r="H314" s="77"/>
      <c r="I314" s="77"/>
      <c r="J314" s="77"/>
      <c r="K314" s="77"/>
      <c r="L314" s="77"/>
      <c r="N314" s="39"/>
      <c r="O314" s="39"/>
      <c r="P314" s="39"/>
      <c r="Q314" s="39"/>
      <c r="R314" s="39"/>
      <c r="S314" s="242"/>
      <c r="T314" s="39"/>
      <c r="U314" s="39"/>
      <c r="V314" s="39"/>
      <c r="W314" s="242"/>
      <c r="X314" s="39"/>
      <c r="Y314" s="39"/>
    </row>
    <row r="315" spans="1:28" ht="17.100000000000001" customHeight="1">
      <c r="C315" s="77"/>
      <c r="D315" s="77"/>
      <c r="E315" s="77"/>
      <c r="F315" s="77"/>
      <c r="G315" s="77"/>
      <c r="H315" s="77"/>
      <c r="I315" s="77"/>
      <c r="J315" s="77"/>
      <c r="K315" s="77"/>
      <c r="L315" s="77"/>
      <c r="N315" s="39"/>
      <c r="O315" s="39"/>
      <c r="P315" s="39"/>
      <c r="Q315" s="39"/>
      <c r="R315" s="39"/>
      <c r="S315" s="39"/>
      <c r="T315" s="39"/>
      <c r="U315" s="39"/>
      <c r="V315" s="39"/>
      <c r="W315" s="39"/>
      <c r="X315" s="39"/>
      <c r="Y315" s="39"/>
    </row>
    <row r="316" spans="1:28" ht="17.100000000000001" customHeight="1">
      <c r="C316" s="77"/>
      <c r="D316" s="77"/>
      <c r="E316" s="77"/>
      <c r="F316" s="77"/>
      <c r="G316" s="77"/>
      <c r="H316" s="77"/>
      <c r="I316" s="77"/>
      <c r="J316" s="77"/>
      <c r="K316" s="77"/>
      <c r="L316" s="77"/>
      <c r="N316" s="39"/>
      <c r="O316" s="39"/>
      <c r="P316" s="39"/>
      <c r="Q316" s="39"/>
      <c r="R316" s="39"/>
      <c r="S316" s="39"/>
      <c r="T316" s="39"/>
      <c r="U316" s="39"/>
      <c r="V316" s="39"/>
      <c r="W316" s="39"/>
      <c r="X316" s="39"/>
      <c r="Y316" s="39"/>
    </row>
    <row r="317" spans="1:28" ht="17.100000000000001" customHeight="1">
      <c r="C317" s="77"/>
      <c r="D317" s="77"/>
      <c r="E317" s="77"/>
      <c r="F317" s="77"/>
      <c r="G317" s="77"/>
      <c r="H317" s="77"/>
      <c r="I317" s="77"/>
      <c r="J317" s="77"/>
      <c r="K317" s="77"/>
      <c r="L317" s="77"/>
      <c r="N317" s="39"/>
      <c r="O317" s="39"/>
      <c r="P317" s="39"/>
      <c r="Q317" s="39"/>
      <c r="R317" s="39"/>
      <c r="S317" s="39"/>
      <c r="T317" s="39"/>
      <c r="U317" s="39"/>
      <c r="V317" s="39"/>
      <c r="W317" s="39"/>
      <c r="X317" s="39"/>
      <c r="Y317" s="39"/>
    </row>
    <row r="318" spans="1:28" ht="17.100000000000001" customHeight="1">
      <c r="C318" s="77"/>
      <c r="D318" s="77"/>
      <c r="E318" s="77"/>
      <c r="F318" s="77"/>
      <c r="G318" s="77"/>
      <c r="H318" s="77"/>
      <c r="I318" s="77"/>
      <c r="J318" s="77"/>
      <c r="K318" s="77"/>
      <c r="L318" s="77"/>
      <c r="N318" s="39"/>
      <c r="O318" s="39"/>
      <c r="P318" s="39"/>
      <c r="Q318" s="39"/>
      <c r="R318" s="39"/>
      <c r="S318" s="39"/>
      <c r="T318" s="39"/>
      <c r="U318" s="39"/>
      <c r="V318" s="39"/>
      <c r="W318" s="39"/>
      <c r="X318" s="39"/>
      <c r="Y318" s="39"/>
    </row>
    <row r="319" spans="1:28" ht="17.100000000000001" customHeight="1">
      <c r="C319" s="77"/>
      <c r="D319" s="77"/>
      <c r="E319" s="77"/>
      <c r="F319" s="77"/>
      <c r="G319" s="77"/>
      <c r="H319" s="77"/>
      <c r="I319" s="77"/>
      <c r="J319" s="77"/>
      <c r="K319" s="77"/>
      <c r="L319" s="77"/>
      <c r="N319" s="39"/>
      <c r="O319" s="39"/>
      <c r="P319" s="39"/>
      <c r="Q319" s="39"/>
      <c r="R319" s="39"/>
      <c r="S319" s="39"/>
      <c r="T319" s="39"/>
      <c r="U319" s="39"/>
      <c r="V319" s="39"/>
      <c r="W319" s="39"/>
      <c r="X319" s="39"/>
      <c r="Y319" s="39"/>
    </row>
    <row r="321" spans="3:23" ht="17.100000000000001" customHeight="1">
      <c r="C321" s="16" t="s">
        <v>87</v>
      </c>
      <c r="D321" s="16"/>
      <c r="E321" s="16"/>
      <c r="F321" s="16"/>
      <c r="G321" s="16"/>
      <c r="H321" s="16"/>
      <c r="I321" s="16"/>
      <c r="J321" s="16"/>
      <c r="K321" s="16"/>
      <c r="L321" s="16"/>
      <c r="M321" s="243"/>
      <c r="N321" s="243"/>
      <c r="O321" s="243"/>
      <c r="P321" s="243"/>
      <c r="Q321" s="243"/>
      <c r="R321" s="243"/>
      <c r="S321" s="243"/>
      <c r="U321" s="243"/>
      <c r="V321" s="243"/>
      <c r="W321" s="243"/>
    </row>
    <row r="322" spans="3:23" ht="17.100000000000001" customHeight="1">
      <c r="C322" s="68" t="s">
        <v>87</v>
      </c>
      <c r="D322" s="68"/>
      <c r="E322" s="68"/>
      <c r="F322" s="68"/>
      <c r="G322" s="68"/>
      <c r="H322" s="68"/>
      <c r="I322" s="68"/>
      <c r="J322" s="68"/>
      <c r="K322" s="68"/>
      <c r="L322" s="68"/>
      <c r="M322" s="243" t="s">
        <v>87</v>
      </c>
      <c r="N322" s="243" t="s">
        <v>87</v>
      </c>
      <c r="O322" s="243"/>
      <c r="P322" s="243" t="s">
        <v>87</v>
      </c>
      <c r="Q322" s="243"/>
      <c r="R322" s="243" t="s">
        <v>87</v>
      </c>
      <c r="S322" s="243"/>
      <c r="U322" s="243"/>
      <c r="V322" s="243" t="s">
        <v>87</v>
      </c>
      <c r="W322" s="243"/>
    </row>
    <row r="323" spans="3:23" ht="17.100000000000001" customHeight="1">
      <c r="C323" s="68" t="s">
        <v>87</v>
      </c>
      <c r="D323" s="68"/>
      <c r="E323" s="68"/>
      <c r="F323" s="68"/>
      <c r="G323" s="68"/>
      <c r="H323" s="68"/>
      <c r="I323" s="68"/>
      <c r="J323" s="68"/>
      <c r="K323" s="68"/>
      <c r="L323" s="68"/>
      <c r="M323" s="243" t="s">
        <v>87</v>
      </c>
      <c r="N323" s="243" t="s">
        <v>87</v>
      </c>
      <c r="O323" s="243"/>
      <c r="P323" s="243" t="s">
        <v>87</v>
      </c>
      <c r="Q323" s="243"/>
      <c r="R323" s="243" t="s">
        <v>87</v>
      </c>
      <c r="S323" s="243"/>
      <c r="U323" s="243"/>
      <c r="V323" s="243" t="s">
        <v>87</v>
      </c>
      <c r="W323" s="243"/>
    </row>
    <row r="324" spans="3:23" ht="17.100000000000001" customHeight="1">
      <c r="C324" s="68" t="s">
        <v>87</v>
      </c>
      <c r="D324" s="68"/>
      <c r="E324" s="68"/>
      <c r="F324" s="68"/>
      <c r="G324" s="68"/>
      <c r="H324" s="68"/>
      <c r="I324" s="68"/>
      <c r="J324" s="68"/>
      <c r="K324" s="68"/>
      <c r="L324" s="68"/>
      <c r="M324" s="243"/>
      <c r="N324" s="243"/>
      <c r="O324" s="243"/>
      <c r="P324" s="243"/>
      <c r="Q324" s="243"/>
      <c r="R324" s="243" t="s">
        <v>87</v>
      </c>
      <c r="S324" s="243"/>
      <c r="U324" s="243"/>
      <c r="V324" s="243" t="s">
        <v>87</v>
      </c>
      <c r="W324" s="243"/>
    </row>
    <row r="325" spans="3:23" ht="17.100000000000001" customHeight="1">
      <c r="C325" s="68"/>
      <c r="D325" s="68"/>
      <c r="E325" s="68"/>
      <c r="F325" s="68"/>
      <c r="G325" s="68"/>
      <c r="H325" s="68"/>
      <c r="I325" s="68"/>
      <c r="J325" s="68"/>
      <c r="K325" s="68"/>
      <c r="L325" s="68"/>
      <c r="M325" s="243" t="s">
        <v>87</v>
      </c>
      <c r="N325" s="243" t="s">
        <v>87</v>
      </c>
      <c r="O325" s="243"/>
      <c r="P325" s="243" t="s">
        <v>87</v>
      </c>
      <c r="Q325" s="243"/>
      <c r="R325" s="243" t="s">
        <v>87</v>
      </c>
      <c r="S325" s="243"/>
      <c r="U325" s="243"/>
      <c r="V325" s="243" t="s">
        <v>87</v>
      </c>
      <c r="W325" s="243"/>
    </row>
  </sheetData>
  <mergeCells count="1315">
    <mergeCell ref="C306:M306"/>
    <mergeCell ref="C305:M305"/>
    <mergeCell ref="N305:O305"/>
    <mergeCell ref="P305:Q305"/>
    <mergeCell ref="R305:S305"/>
    <mergeCell ref="T305:U305"/>
    <mergeCell ref="V305:W305"/>
    <mergeCell ref="C302:D302"/>
    <mergeCell ref="E302:M302"/>
    <mergeCell ref="N302:O302"/>
    <mergeCell ref="P302:Q302"/>
    <mergeCell ref="R302:S302"/>
    <mergeCell ref="T302:U302"/>
    <mergeCell ref="V302:W302"/>
    <mergeCell ref="C303:D303"/>
    <mergeCell ref="E303:M303"/>
    <mergeCell ref="N303:O303"/>
    <mergeCell ref="P303:Q303"/>
    <mergeCell ref="R303:S303"/>
    <mergeCell ref="C304:D304"/>
    <mergeCell ref="E304:M304"/>
    <mergeCell ref="N304:O304"/>
    <mergeCell ref="P304:Q304"/>
    <mergeCell ref="R304:S304"/>
    <mergeCell ref="T304:U304"/>
    <mergeCell ref="V304:W304"/>
    <mergeCell ref="T303:U303"/>
    <mergeCell ref="V303:W303"/>
    <mergeCell ref="V296:W296"/>
    <mergeCell ref="N301:O301"/>
    <mergeCell ref="P301:Q301"/>
    <mergeCell ref="R301:S301"/>
    <mergeCell ref="T301:U301"/>
    <mergeCell ref="V301:W301"/>
    <mergeCell ref="C300:D300"/>
    <mergeCell ref="N297:O297"/>
    <mergeCell ref="P297:Q297"/>
    <mergeCell ref="R297:S297"/>
    <mergeCell ref="T297:U297"/>
    <mergeCell ref="N300:O300"/>
    <mergeCell ref="V297:W297"/>
    <mergeCell ref="N298:O298"/>
    <mergeCell ref="P298:Q298"/>
    <mergeCell ref="R298:S298"/>
    <mergeCell ref="T298:U298"/>
    <mergeCell ref="V298:W298"/>
    <mergeCell ref="C299:D299"/>
    <mergeCell ref="C301:D301"/>
    <mergeCell ref="E301:M301"/>
    <mergeCell ref="E289:M289"/>
    <mergeCell ref="N291:O291"/>
    <mergeCell ref="P291:Q291"/>
    <mergeCell ref="R291:S291"/>
    <mergeCell ref="T291:U291"/>
    <mergeCell ref="V291:W291"/>
    <mergeCell ref="E300:M300"/>
    <mergeCell ref="E290:M290"/>
    <mergeCell ref="C297:D297"/>
    <mergeCell ref="E297:M297"/>
    <mergeCell ref="E299:M299"/>
    <mergeCell ref="N299:O299"/>
    <mergeCell ref="P299:Q299"/>
    <mergeCell ref="R299:S299"/>
    <mergeCell ref="T299:U299"/>
    <mergeCell ref="V299:W299"/>
    <mergeCell ref="E298:M298"/>
    <mergeCell ref="P300:Q300"/>
    <mergeCell ref="R300:S300"/>
    <mergeCell ref="T300:U300"/>
    <mergeCell ref="V300:W300"/>
    <mergeCell ref="V293:W293"/>
    <mergeCell ref="C294:M294"/>
    <mergeCell ref="C295:D295"/>
    <mergeCell ref="E295:M295"/>
    <mergeCell ref="N295:O295"/>
    <mergeCell ref="P295:Q295"/>
    <mergeCell ref="R295:S295"/>
    <mergeCell ref="T295:U295"/>
    <mergeCell ref="V295:W295"/>
    <mergeCell ref="N296:O296"/>
    <mergeCell ref="P296:Q296"/>
    <mergeCell ref="C292:D292"/>
    <mergeCell ref="E292:M292"/>
    <mergeCell ref="N292:O292"/>
    <mergeCell ref="P292:Q292"/>
    <mergeCell ref="R292:S292"/>
    <mergeCell ref="T292:U292"/>
    <mergeCell ref="V292:W292"/>
    <mergeCell ref="C291:D291"/>
    <mergeCell ref="E291:M291"/>
    <mergeCell ref="N290:O290"/>
    <mergeCell ref="P290:Q290"/>
    <mergeCell ref="C129:K129"/>
    <mergeCell ref="H272:J272"/>
    <mergeCell ref="C285:D285"/>
    <mergeCell ref="E285:M285"/>
    <mergeCell ref="E178:M178"/>
    <mergeCell ref="C203:D203"/>
    <mergeCell ref="E177:M177"/>
    <mergeCell ref="C182:D182"/>
    <mergeCell ref="C241:D241"/>
    <mergeCell ref="E249:M249"/>
    <mergeCell ref="J137:J140"/>
    <mergeCell ref="J168:J171"/>
    <mergeCell ref="J164:J167"/>
    <mergeCell ref="J160:J163"/>
    <mergeCell ref="E231:M231"/>
    <mergeCell ref="C231:D231"/>
    <mergeCell ref="C178:D178"/>
    <mergeCell ref="E287:M287"/>
    <mergeCell ref="C290:D290"/>
    <mergeCell ref="V290:W290"/>
    <mergeCell ref="C289:D289"/>
    <mergeCell ref="E76:I76"/>
    <mergeCell ref="C110:I110"/>
    <mergeCell ref="C113:M113"/>
    <mergeCell ref="C111:M111"/>
    <mergeCell ref="C112:M112"/>
    <mergeCell ref="J110:M110"/>
    <mergeCell ref="C183:D183"/>
    <mergeCell ref="E183:M183"/>
    <mergeCell ref="C186:D186"/>
    <mergeCell ref="E186:M186"/>
    <mergeCell ref="E100:J100"/>
    <mergeCell ref="E101:J101"/>
    <mergeCell ref="E97:J97"/>
    <mergeCell ref="E104:J104"/>
    <mergeCell ref="K158:K159"/>
    <mergeCell ref="C176:D176"/>
    <mergeCell ref="E176:M176"/>
    <mergeCell ref="C177:D177"/>
    <mergeCell ref="D153:D156"/>
    <mergeCell ref="C173:M173"/>
    <mergeCell ref="D137:D140"/>
    <mergeCell ref="C128:K128"/>
    <mergeCell ref="E78:J78"/>
    <mergeCell ref="E116:J116"/>
    <mergeCell ref="E117:J117"/>
    <mergeCell ref="E118:J118"/>
    <mergeCell ref="E99:J99"/>
    <mergeCell ref="D109:K109"/>
    <mergeCell ref="E115:J115"/>
    <mergeCell ref="E83:J83"/>
    <mergeCell ref="E84:J84"/>
    <mergeCell ref="E85:J85"/>
    <mergeCell ref="V143:W143"/>
    <mergeCell ref="P150:Q150"/>
    <mergeCell ref="E205:I205"/>
    <mergeCell ref="C217:I217"/>
    <mergeCell ref="C205:D205"/>
    <mergeCell ref="V170:W170"/>
    <mergeCell ref="R138:S138"/>
    <mergeCell ref="T138:U138"/>
    <mergeCell ref="V138:W138"/>
    <mergeCell ref="P139:Q139"/>
    <mergeCell ref="R139:S139"/>
    <mergeCell ref="T139:U139"/>
    <mergeCell ref="V139:W139"/>
    <mergeCell ref="R145:S145"/>
    <mergeCell ref="T145:U145"/>
    <mergeCell ref="V145:W145"/>
    <mergeCell ref="N144:O144"/>
    <mergeCell ref="C188:D188"/>
    <mergeCell ref="E188:M188"/>
    <mergeCell ref="E206:M206"/>
    <mergeCell ref="C207:D207"/>
    <mergeCell ref="E207:M207"/>
    <mergeCell ref="C213:D213"/>
    <mergeCell ref="J158:J159"/>
    <mergeCell ref="M158:M159"/>
    <mergeCell ref="E191:M191"/>
    <mergeCell ref="C181:D181"/>
    <mergeCell ref="E181:M181"/>
    <mergeCell ref="J153:J156"/>
    <mergeCell ref="J149:J152"/>
    <mergeCell ref="J145:J148"/>
    <mergeCell ref="C202:D202"/>
    <mergeCell ref="P179:Q179"/>
    <mergeCell ref="R179:S179"/>
    <mergeCell ref="P181:Q181"/>
    <mergeCell ref="R181:S181"/>
    <mergeCell ref="T247:U247"/>
    <mergeCell ref="C246:D246"/>
    <mergeCell ref="K135:K136"/>
    <mergeCell ref="C187:D187"/>
    <mergeCell ref="E187:M187"/>
    <mergeCell ref="C123:I123"/>
    <mergeCell ref="C222:D222"/>
    <mergeCell ref="E222:M222"/>
    <mergeCell ref="C210:D210"/>
    <mergeCell ref="E210:M210"/>
    <mergeCell ref="E209:M209"/>
    <mergeCell ref="N209:O209"/>
    <mergeCell ref="P209:Q209"/>
    <mergeCell ref="R209:S209"/>
    <mergeCell ref="T209:U209"/>
    <mergeCell ref="P144:Q144"/>
    <mergeCell ref="R144:S144"/>
    <mergeCell ref="T144:U144"/>
    <mergeCell ref="R243:S243"/>
    <mergeCell ref="T243:U243"/>
    <mergeCell ref="C242:D242"/>
    <mergeCell ref="E242:M242"/>
    <mergeCell ref="J157:M157"/>
    <mergeCell ref="E225:M225"/>
    <mergeCell ref="T149:U149"/>
    <mergeCell ref="C189:D189"/>
    <mergeCell ref="E189:M189"/>
    <mergeCell ref="E224:M224"/>
    <mergeCell ref="E220:M220"/>
    <mergeCell ref="C219:D219"/>
    <mergeCell ref="C216:D216"/>
    <mergeCell ref="E215:M215"/>
    <mergeCell ref="C214:D214"/>
    <mergeCell ref="C212:D212"/>
    <mergeCell ref="E212:M212"/>
    <mergeCell ref="N212:O212"/>
    <mergeCell ref="P212:Q212"/>
    <mergeCell ref="N216:O216"/>
    <mergeCell ref="T162:U162"/>
    <mergeCell ref="P161:Q161"/>
    <mergeCell ref="R161:S161"/>
    <mergeCell ref="T161:U161"/>
    <mergeCell ref="C192:D192"/>
    <mergeCell ref="C197:D197"/>
    <mergeCell ref="E197:M197"/>
    <mergeCell ref="N170:O170"/>
    <mergeCell ref="P170:Q170"/>
    <mergeCell ref="R170:S170"/>
    <mergeCell ref="T170:U170"/>
    <mergeCell ref="C209:D209"/>
    <mergeCell ref="E213:M213"/>
    <mergeCell ref="C174:D174"/>
    <mergeCell ref="E185:M185"/>
    <mergeCell ref="C175:D175"/>
    <mergeCell ref="D160:D163"/>
    <mergeCell ref="N169:O169"/>
    <mergeCell ref="P169:Q169"/>
    <mergeCell ref="R189:S189"/>
    <mergeCell ref="T189:U189"/>
    <mergeCell ref="C190:D190"/>
    <mergeCell ref="C218:M218"/>
    <mergeCell ref="P215:Q215"/>
    <mergeCell ref="R214:S214"/>
    <mergeCell ref="C211:D211"/>
    <mergeCell ref="E211:M211"/>
    <mergeCell ref="V216:W216"/>
    <mergeCell ref="V217:W217"/>
    <mergeCell ref="V218:W218"/>
    <mergeCell ref="V220:W220"/>
    <mergeCell ref="V221:W221"/>
    <mergeCell ref="E219:M219"/>
    <mergeCell ref="P220:Q220"/>
    <mergeCell ref="V167:W167"/>
    <mergeCell ref="V165:W165"/>
    <mergeCell ref="E241:M241"/>
    <mergeCell ref="C239:D239"/>
    <mergeCell ref="E239:M239"/>
    <mergeCell ref="C235:D235"/>
    <mergeCell ref="E236:M236"/>
    <mergeCell ref="E232:M232"/>
    <mergeCell ref="C233:D233"/>
    <mergeCell ref="C234:D234"/>
    <mergeCell ref="E234:M234"/>
    <mergeCell ref="E233:M233"/>
    <mergeCell ref="C238:D238"/>
    <mergeCell ref="C208:D208"/>
    <mergeCell ref="E208:M208"/>
    <mergeCell ref="R223:S223"/>
    <mergeCell ref="T223:U223"/>
    <mergeCell ref="V209:W209"/>
    <mergeCell ref="P221:Q221"/>
    <mergeCell ref="R221:S221"/>
    <mergeCell ref="P171:Q171"/>
    <mergeCell ref="N213:O213"/>
    <mergeCell ref="P213:Q213"/>
    <mergeCell ref="R213:S213"/>
    <mergeCell ref="T213:U213"/>
    <mergeCell ref="V213:W213"/>
    <mergeCell ref="R164:S164"/>
    <mergeCell ref="T164:U164"/>
    <mergeCell ref="V164:W164"/>
    <mergeCell ref="P163:Q163"/>
    <mergeCell ref="R163:S163"/>
    <mergeCell ref="T163:U163"/>
    <mergeCell ref="V163:W163"/>
    <mergeCell ref="R160:S160"/>
    <mergeCell ref="P162:Q162"/>
    <mergeCell ref="R162:S162"/>
    <mergeCell ref="N189:O189"/>
    <mergeCell ref="P189:Q189"/>
    <mergeCell ref="R212:S212"/>
    <mergeCell ref="T212:U212"/>
    <mergeCell ref="V212:W212"/>
    <mergeCell ref="V210:W210"/>
    <mergeCell ref="R169:S169"/>
    <mergeCell ref="P201:Q201"/>
    <mergeCell ref="T198:U198"/>
    <mergeCell ref="T181:U181"/>
    <mergeCell ref="T180:U180"/>
    <mergeCell ref="P178:Q178"/>
    <mergeCell ref="P167:Q167"/>
    <mergeCell ref="R167:S167"/>
    <mergeCell ref="T167:U167"/>
    <mergeCell ref="N179:O179"/>
    <mergeCell ref="V202:W202"/>
    <mergeCell ref="T152:U152"/>
    <mergeCell ref="V152:W152"/>
    <mergeCell ref="N155:O155"/>
    <mergeCell ref="P155:Q155"/>
    <mergeCell ref="R155:S155"/>
    <mergeCell ref="T155:U155"/>
    <mergeCell ref="V155:W155"/>
    <mergeCell ref="T195:U195"/>
    <mergeCell ref="T203:U203"/>
    <mergeCell ref="T202:U202"/>
    <mergeCell ref="P193:Q193"/>
    <mergeCell ref="R193:S193"/>
    <mergeCell ref="N194:O194"/>
    <mergeCell ref="T201:U201"/>
    <mergeCell ref="T193:U193"/>
    <mergeCell ref="V192:W192"/>
    <mergeCell ref="P197:Q197"/>
    <mergeCell ref="R197:S197"/>
    <mergeCell ref="T197:U197"/>
    <mergeCell ref="V196:W196"/>
    <mergeCell ref="V203:W203"/>
    <mergeCell ref="P195:Q195"/>
    <mergeCell ref="V157:W157"/>
    <mergeCell ref="N154:O154"/>
    <mergeCell ref="P154:Q154"/>
    <mergeCell ref="R154:S154"/>
    <mergeCell ref="R196:S196"/>
    <mergeCell ref="T196:U196"/>
    <mergeCell ref="T191:U191"/>
    <mergeCell ref="R203:S203"/>
    <mergeCell ref="N171:O171"/>
    <mergeCell ref="C229:D229"/>
    <mergeCell ref="E228:M228"/>
    <mergeCell ref="E235:M235"/>
    <mergeCell ref="C236:D236"/>
    <mergeCell ref="R229:S229"/>
    <mergeCell ref="T229:U229"/>
    <mergeCell ref="T233:U233"/>
    <mergeCell ref="V233:W233"/>
    <mergeCell ref="V234:W234"/>
    <mergeCell ref="V235:W235"/>
    <mergeCell ref="R128:S128"/>
    <mergeCell ref="T128:U128"/>
    <mergeCell ref="C131:K131"/>
    <mergeCell ref="N131:O131"/>
    <mergeCell ref="P131:Q131"/>
    <mergeCell ref="P187:Q187"/>
    <mergeCell ref="R187:S187"/>
    <mergeCell ref="T187:U187"/>
    <mergeCell ref="V187:W187"/>
    <mergeCell ref="P142:Q142"/>
    <mergeCell ref="R142:S142"/>
    <mergeCell ref="T142:U142"/>
    <mergeCell ref="V142:W142"/>
    <mergeCell ref="P151:Q151"/>
    <mergeCell ref="R151:S151"/>
    <mergeCell ref="R140:S140"/>
    <mergeCell ref="T140:U140"/>
    <mergeCell ref="V140:W140"/>
    <mergeCell ref="T146:U146"/>
    <mergeCell ref="V146:W146"/>
    <mergeCell ref="P145:Q145"/>
    <mergeCell ref="N149:O149"/>
    <mergeCell ref="V241:W241"/>
    <mergeCell ref="R240:S240"/>
    <mergeCell ref="T240:U240"/>
    <mergeCell ref="P246:Q246"/>
    <mergeCell ref="R246:S246"/>
    <mergeCell ref="T246:U246"/>
    <mergeCell ref="C247:D247"/>
    <mergeCell ref="E247:M247"/>
    <mergeCell ref="N247:O247"/>
    <mergeCell ref="P247:Q247"/>
    <mergeCell ref="R247:S247"/>
    <mergeCell ref="C251:M251"/>
    <mergeCell ref="V242:W242"/>
    <mergeCell ref="V243:W243"/>
    <mergeCell ref="N241:O241"/>
    <mergeCell ref="V244:W244"/>
    <mergeCell ref="C227:D227"/>
    <mergeCell ref="E227:M227"/>
    <mergeCell ref="E238:M238"/>
    <mergeCell ref="C249:D249"/>
    <mergeCell ref="C240:D240"/>
    <mergeCell ref="E240:M240"/>
    <mergeCell ref="N242:O242"/>
    <mergeCell ref="R242:S242"/>
    <mergeCell ref="C232:D232"/>
    <mergeCell ref="V246:W246"/>
    <mergeCell ref="V247:W247"/>
    <mergeCell ref="T250:U250"/>
    <mergeCell ref="R248:S248"/>
    <mergeCell ref="V248:W248"/>
    <mergeCell ref="V249:W249"/>
    <mergeCell ref="T248:U248"/>
    <mergeCell ref="C262:M262"/>
    <mergeCell ref="N262:O262"/>
    <mergeCell ref="P262:Q262"/>
    <mergeCell ref="R262:S262"/>
    <mergeCell ref="C258:M258"/>
    <mergeCell ref="N258:O258"/>
    <mergeCell ref="P258:Q258"/>
    <mergeCell ref="C254:M254"/>
    <mergeCell ref="V258:W258"/>
    <mergeCell ref="V259:W259"/>
    <mergeCell ref="V260:W260"/>
    <mergeCell ref="T259:U259"/>
    <mergeCell ref="R256:S256"/>
    <mergeCell ref="T256:U256"/>
    <mergeCell ref="C260:M260"/>
    <mergeCell ref="N257:O257"/>
    <mergeCell ref="P257:Q257"/>
    <mergeCell ref="V262:W262"/>
    <mergeCell ref="T261:U261"/>
    <mergeCell ref="R260:S260"/>
    <mergeCell ref="T260:U260"/>
    <mergeCell ref="C261:M261"/>
    <mergeCell ref="V256:W256"/>
    <mergeCell ref="V257:W257"/>
    <mergeCell ref="C255:M255"/>
    <mergeCell ref="C259:M259"/>
    <mergeCell ref="N259:O259"/>
    <mergeCell ref="T262:U262"/>
    <mergeCell ref="R254:S254"/>
    <mergeCell ref="C256:M256"/>
    <mergeCell ref="C257:M257"/>
    <mergeCell ref="N255:O255"/>
    <mergeCell ref="C267:M267"/>
    <mergeCell ref="C307:M307"/>
    <mergeCell ref="V311:W311"/>
    <mergeCell ref="P264:Q264"/>
    <mergeCell ref="R264:S264"/>
    <mergeCell ref="H273:J273"/>
    <mergeCell ref="C274:D274"/>
    <mergeCell ref="E274:G274"/>
    <mergeCell ref="H274:J274"/>
    <mergeCell ref="C269:D269"/>
    <mergeCell ref="E269:G269"/>
    <mergeCell ref="H269:J269"/>
    <mergeCell ref="C310:M310"/>
    <mergeCell ref="C293:M293"/>
    <mergeCell ref="C296:D296"/>
    <mergeCell ref="E296:M296"/>
    <mergeCell ref="C298:D298"/>
    <mergeCell ref="V287:W287"/>
    <mergeCell ref="T288:U288"/>
    <mergeCell ref="V288:W288"/>
    <mergeCell ref="C287:D287"/>
    <mergeCell ref="R280:S280"/>
    <mergeCell ref="C311:M311"/>
    <mergeCell ref="N289:O289"/>
    <mergeCell ref="P289:Q289"/>
    <mergeCell ref="R289:S289"/>
    <mergeCell ref="V289:W289"/>
    <mergeCell ref="R290:S290"/>
    <mergeCell ref="T290:U290"/>
    <mergeCell ref="C272:D272"/>
    <mergeCell ref="E272:G272"/>
    <mergeCell ref="P288:Q288"/>
    <mergeCell ref="H309:L309"/>
    <mergeCell ref="P265:Q265"/>
    <mergeCell ref="V267:W267"/>
    <mergeCell ref="V275:W275"/>
    <mergeCell ref="V307:W307"/>
    <mergeCell ref="V309:W309"/>
    <mergeCell ref="C273:D273"/>
    <mergeCell ref="E273:G273"/>
    <mergeCell ref="C282:D282"/>
    <mergeCell ref="C309:G309"/>
    <mergeCell ref="N285:O285"/>
    <mergeCell ref="P285:Q285"/>
    <mergeCell ref="R285:S285"/>
    <mergeCell ref="T285:U285"/>
    <mergeCell ref="C268:M268"/>
    <mergeCell ref="C288:D288"/>
    <mergeCell ref="C286:D286"/>
    <mergeCell ref="E286:M286"/>
    <mergeCell ref="N286:O286"/>
    <mergeCell ref="P286:Q286"/>
    <mergeCell ref="R286:S286"/>
    <mergeCell ref="T286:U286"/>
    <mergeCell ref="V286:W286"/>
    <mergeCell ref="N287:O287"/>
    <mergeCell ref="P287:Q287"/>
    <mergeCell ref="R287:S287"/>
    <mergeCell ref="C265:M265"/>
    <mergeCell ref="C266:M266"/>
    <mergeCell ref="V285:W285"/>
    <mergeCell ref="E288:M288"/>
    <mergeCell ref="N288:O288"/>
    <mergeCell ref="E282:M282"/>
    <mergeCell ref="C279:M279"/>
    <mergeCell ref="N279:O279"/>
    <mergeCell ref="P279:Q279"/>
    <mergeCell ref="R279:S279"/>
    <mergeCell ref="P267:Q267"/>
    <mergeCell ref="T281:U281"/>
    <mergeCell ref="V281:W281"/>
    <mergeCell ref="N283:O283"/>
    <mergeCell ref="P283:Q283"/>
    <mergeCell ref="N284:O284"/>
    <mergeCell ref="P284:Q284"/>
    <mergeCell ref="R284:S284"/>
    <mergeCell ref="T284:U284"/>
    <mergeCell ref="V284:W284"/>
    <mergeCell ref="R283:S283"/>
    <mergeCell ref="T283:U283"/>
    <mergeCell ref="V283:W283"/>
    <mergeCell ref="C284:D284"/>
    <mergeCell ref="E284:M284"/>
    <mergeCell ref="C270:D270"/>
    <mergeCell ref="C276:M276"/>
    <mergeCell ref="C281:M281"/>
    <mergeCell ref="N281:O281"/>
    <mergeCell ref="P281:Q281"/>
    <mergeCell ref="R281:S281"/>
    <mergeCell ref="C278:M278"/>
    <mergeCell ref="N278:O278"/>
    <mergeCell ref="P278:Q278"/>
    <mergeCell ref="R278:S278"/>
    <mergeCell ref="T280:U280"/>
    <mergeCell ref="C283:D283"/>
    <mergeCell ref="E283:M283"/>
    <mergeCell ref="V278:W278"/>
    <mergeCell ref="H271:J271"/>
    <mergeCell ref="N267:O267"/>
    <mergeCell ref="T279:U279"/>
    <mergeCell ref="V279:W279"/>
    <mergeCell ref="C280:M280"/>
    <mergeCell ref="N280:O280"/>
    <mergeCell ref="V280:W280"/>
    <mergeCell ref="E270:G270"/>
    <mergeCell ref="H270:J270"/>
    <mergeCell ref="C271:D271"/>
    <mergeCell ref="E271:G271"/>
    <mergeCell ref="C245:D245"/>
    <mergeCell ref="E245:M245"/>
    <mergeCell ref="N245:O245"/>
    <mergeCell ref="P245:Q245"/>
    <mergeCell ref="R245:S245"/>
    <mergeCell ref="T245:U245"/>
    <mergeCell ref="C264:M264"/>
    <mergeCell ref="N264:O264"/>
    <mergeCell ref="C263:M263"/>
    <mergeCell ref="N263:O263"/>
    <mergeCell ref="P263:Q263"/>
    <mergeCell ref="R263:S263"/>
    <mergeCell ref="T263:U263"/>
    <mergeCell ref="V245:W245"/>
    <mergeCell ref="V261:W261"/>
    <mergeCell ref="R252:S252"/>
    <mergeCell ref="N265:O265"/>
    <mergeCell ref="P266:Q266"/>
    <mergeCell ref="N266:O266"/>
    <mergeCell ref="R261:S261"/>
    <mergeCell ref="N205:O205"/>
    <mergeCell ref="T227:U227"/>
    <mergeCell ref="T214:U214"/>
    <mergeCell ref="T224:U224"/>
    <mergeCell ref="P255:Q255"/>
    <mergeCell ref="R257:S257"/>
    <mergeCell ref="T257:U257"/>
    <mergeCell ref="R253:S253"/>
    <mergeCell ref="C237:D237"/>
    <mergeCell ref="E237:M237"/>
    <mergeCell ref="N249:O249"/>
    <mergeCell ref="N248:O248"/>
    <mergeCell ref="C248:D248"/>
    <mergeCell ref="E248:M248"/>
    <mergeCell ref="N246:O246"/>
    <mergeCell ref="E246:M246"/>
    <mergeCell ref="N244:O244"/>
    <mergeCell ref="P253:Q253"/>
    <mergeCell ref="C253:M253"/>
    <mergeCell ref="N240:O240"/>
    <mergeCell ref="C243:D243"/>
    <mergeCell ref="E243:M243"/>
    <mergeCell ref="N243:O243"/>
    <mergeCell ref="P243:Q243"/>
    <mergeCell ref="C252:M252"/>
    <mergeCell ref="C250:M250"/>
    <mergeCell ref="C244:D244"/>
    <mergeCell ref="E244:M244"/>
    <mergeCell ref="C226:D226"/>
    <mergeCell ref="E226:M226"/>
    <mergeCell ref="E229:M229"/>
    <mergeCell ref="N239:O239"/>
    <mergeCell ref="N207:O207"/>
    <mergeCell ref="N214:O214"/>
    <mergeCell ref="N236:O236"/>
    <mergeCell ref="N227:O227"/>
    <mergeCell ref="T225:U225"/>
    <mergeCell ref="P226:Q226"/>
    <mergeCell ref="R226:S226"/>
    <mergeCell ref="N234:O234"/>
    <mergeCell ref="N235:O235"/>
    <mergeCell ref="P238:Q238"/>
    <mergeCell ref="V193:W193"/>
    <mergeCell ref="N192:O192"/>
    <mergeCell ref="P194:Q194"/>
    <mergeCell ref="R194:S194"/>
    <mergeCell ref="T194:U194"/>
    <mergeCell ref="V201:W201"/>
    <mergeCell ref="R199:S199"/>
    <mergeCell ref="N198:O198"/>
    <mergeCell ref="P200:Q200"/>
    <mergeCell ref="N197:O197"/>
    <mergeCell ref="V197:W197"/>
    <mergeCell ref="N228:O228"/>
    <mergeCell ref="N230:O230"/>
    <mergeCell ref="P232:Q232"/>
    <mergeCell ref="V205:W205"/>
    <mergeCell ref="V207:W207"/>
    <mergeCell ref="V214:W214"/>
    <mergeCell ref="V215:W215"/>
    <mergeCell ref="V225:W225"/>
    <mergeCell ref="V228:W228"/>
    <mergeCell ref="V227:W227"/>
    <mergeCell ref="V229:W229"/>
    <mergeCell ref="V222:W222"/>
    <mergeCell ref="V232:W232"/>
    <mergeCell ref="P210:Q210"/>
    <mergeCell ref="N208:O208"/>
    <mergeCell ref="P208:Q208"/>
    <mergeCell ref="N204:O204"/>
    <mergeCell ref="N202:O202"/>
    <mergeCell ref="N201:O201"/>
    <mergeCell ref="P188:Q188"/>
    <mergeCell ref="R188:S188"/>
    <mergeCell ref="T188:U188"/>
    <mergeCell ref="V188:W188"/>
    <mergeCell ref="N187:O187"/>
    <mergeCell ref="N196:O196"/>
    <mergeCell ref="P198:Q198"/>
    <mergeCell ref="V208:W208"/>
    <mergeCell ref="V204:W204"/>
    <mergeCell ref="P224:Q224"/>
    <mergeCell ref="R220:S220"/>
    <mergeCell ref="P231:Q231"/>
    <mergeCell ref="V226:W226"/>
    <mergeCell ref="V231:W231"/>
    <mergeCell ref="T231:U231"/>
    <mergeCell ref="P227:Q227"/>
    <mergeCell ref="V199:W199"/>
    <mergeCell ref="V200:W200"/>
    <mergeCell ref="V223:W223"/>
    <mergeCell ref="N211:O211"/>
    <mergeCell ref="P211:Q211"/>
    <mergeCell ref="R211:S211"/>
    <mergeCell ref="T211:U211"/>
    <mergeCell ref="V211:W211"/>
    <mergeCell ref="E199:M199"/>
    <mergeCell ref="C199:D199"/>
    <mergeCell ref="R190:S190"/>
    <mergeCell ref="T190:U190"/>
    <mergeCell ref="C198:D198"/>
    <mergeCell ref="E192:M192"/>
    <mergeCell ref="C194:D194"/>
    <mergeCell ref="E194:M194"/>
    <mergeCell ref="C196:D196"/>
    <mergeCell ref="E196:M196"/>
    <mergeCell ref="P190:Q190"/>
    <mergeCell ref="E190:M190"/>
    <mergeCell ref="N190:O190"/>
    <mergeCell ref="C191:D191"/>
    <mergeCell ref="C193:D193"/>
    <mergeCell ref="E193:M193"/>
    <mergeCell ref="N193:O193"/>
    <mergeCell ref="C195:D195"/>
    <mergeCell ref="E195:M195"/>
    <mergeCell ref="N195:O195"/>
    <mergeCell ref="N199:O199"/>
    <mergeCell ref="V183:W183"/>
    <mergeCell ref="P180:Q180"/>
    <mergeCell ref="R180:S180"/>
    <mergeCell ref="P185:Q185"/>
    <mergeCell ref="V182:W182"/>
    <mergeCell ref="N188:O188"/>
    <mergeCell ref="N180:O180"/>
    <mergeCell ref="T186:U186"/>
    <mergeCell ref="V190:W190"/>
    <mergeCell ref="V191:W191"/>
    <mergeCell ref="R185:S185"/>
    <mergeCell ref="T185:U185"/>
    <mergeCell ref="V185:W185"/>
    <mergeCell ref="N185:O185"/>
    <mergeCell ref="V189:W189"/>
    <mergeCell ref="N181:O181"/>
    <mergeCell ref="N191:O191"/>
    <mergeCell ref="P182:Q182"/>
    <mergeCell ref="R182:S182"/>
    <mergeCell ref="T182:U182"/>
    <mergeCell ref="P191:Q191"/>
    <mergeCell ref="R191:S191"/>
    <mergeCell ref="V186:W186"/>
    <mergeCell ref="N182:O182"/>
    <mergeCell ref="N183:O183"/>
    <mergeCell ref="P183:Q183"/>
    <mergeCell ref="R183:S183"/>
    <mergeCell ref="T183:U183"/>
    <mergeCell ref="V27:W27"/>
    <mergeCell ref="R6:S6"/>
    <mergeCell ref="T6:U6"/>
    <mergeCell ref="N7:O7"/>
    <mergeCell ref="P7:Q7"/>
    <mergeCell ref="R7:S7"/>
    <mergeCell ref="T7:U7"/>
    <mergeCell ref="R58:S58"/>
    <mergeCell ref="R59:S59"/>
    <mergeCell ref="T59:U59"/>
    <mergeCell ref="T27:U27"/>
    <mergeCell ref="N76:O76"/>
    <mergeCell ref="V59:W59"/>
    <mergeCell ref="V6:W6"/>
    <mergeCell ref="V7:W7"/>
    <mergeCell ref="V8:W8"/>
    <mergeCell ref="V9:W9"/>
    <mergeCell ref="V76:W76"/>
    <mergeCell ref="N27:O27"/>
    <mergeCell ref="P27:Q27"/>
    <mergeCell ref="T58:U58"/>
    <mergeCell ref="P76:Q76"/>
    <mergeCell ref="T76:U76"/>
    <mergeCell ref="R76:S76"/>
    <mergeCell ref="N59:O59"/>
    <mergeCell ref="P59:Q59"/>
    <mergeCell ref="R8:S8"/>
    <mergeCell ref="E55:J55"/>
    <mergeCell ref="E56:J56"/>
    <mergeCell ref="Y1:Z1"/>
    <mergeCell ref="Y2:Z2"/>
    <mergeCell ref="E2:I2"/>
    <mergeCell ref="E3:I3"/>
    <mergeCell ref="E4:I4"/>
    <mergeCell ref="Y3:Z3"/>
    <mergeCell ref="E51:J51"/>
    <mergeCell ref="E52:J52"/>
    <mergeCell ref="E14:J14"/>
    <mergeCell ref="E15:J15"/>
    <mergeCell ref="E16:J16"/>
    <mergeCell ref="E17:J17"/>
    <mergeCell ref="E18:J18"/>
    <mergeCell ref="E19:J19"/>
    <mergeCell ref="E20:J20"/>
    <mergeCell ref="E21:J21"/>
    <mergeCell ref="E22:J22"/>
    <mergeCell ref="E23:J23"/>
    <mergeCell ref="E24:J24"/>
    <mergeCell ref="E25:J25"/>
    <mergeCell ref="E26:J26"/>
    <mergeCell ref="E5:I5"/>
    <mergeCell ref="E30:J30"/>
    <mergeCell ref="E7:I7"/>
    <mergeCell ref="E8:I8"/>
    <mergeCell ref="P6:Q6"/>
    <mergeCell ref="R9:S9"/>
    <mergeCell ref="T8:U8"/>
    <mergeCell ref="T9:U9"/>
    <mergeCell ref="E38:J38"/>
    <mergeCell ref="E44:J44"/>
    <mergeCell ref="E53:J53"/>
    <mergeCell ref="E54:J54"/>
    <mergeCell ref="E6:I6"/>
    <mergeCell ref="N9:O9"/>
    <mergeCell ref="N8:O8"/>
    <mergeCell ref="E13:J13"/>
    <mergeCell ref="E41:J41"/>
    <mergeCell ref="E9:I9"/>
    <mergeCell ref="E11:J11"/>
    <mergeCell ref="E10:J10"/>
    <mergeCell ref="E12:J12"/>
    <mergeCell ref="E29:J29"/>
    <mergeCell ref="N6:O6"/>
    <mergeCell ref="E50:J50"/>
    <mergeCell ref="E27:I27"/>
    <mergeCell ref="E36:J36"/>
    <mergeCell ref="E49:J49"/>
    <mergeCell ref="E48:J48"/>
    <mergeCell ref="E86:J86"/>
    <mergeCell ref="E73:J73"/>
    <mergeCell ref="J76:M76"/>
    <mergeCell ref="E72:J72"/>
    <mergeCell ref="E96:J96"/>
    <mergeCell ref="E102:J102"/>
    <mergeCell ref="E82:J82"/>
    <mergeCell ref="X8:X9"/>
    <mergeCell ref="R27:S27"/>
    <mergeCell ref="E37:J37"/>
    <mergeCell ref="E47:J47"/>
    <mergeCell ref="E28:M28"/>
    <mergeCell ref="J27:M27"/>
    <mergeCell ref="E39:J39"/>
    <mergeCell ref="P8:Q8"/>
    <mergeCell ref="P9:Q9"/>
    <mergeCell ref="E45:J45"/>
    <mergeCell ref="N58:O58"/>
    <mergeCell ref="P58:Q58"/>
    <mergeCell ref="C59:M59"/>
    <mergeCell ref="E57:J57"/>
    <mergeCell ref="V58:W58"/>
    <mergeCell ref="E69:J69"/>
    <mergeCell ref="E31:J31"/>
    <mergeCell ref="E32:J32"/>
    <mergeCell ref="E46:J46"/>
    <mergeCell ref="E42:J42"/>
    <mergeCell ref="E43:J43"/>
    <mergeCell ref="E40:J40"/>
    <mergeCell ref="E33:J33"/>
    <mergeCell ref="E34:J34"/>
    <mergeCell ref="E35:J35"/>
    <mergeCell ref="P128:Q128"/>
    <mergeCell ref="E74:J74"/>
    <mergeCell ref="E91:J91"/>
    <mergeCell ref="E92:J92"/>
    <mergeCell ref="E75:J75"/>
    <mergeCell ref="E77:J77"/>
    <mergeCell ref="D108:K108"/>
    <mergeCell ref="E122:J122"/>
    <mergeCell ref="E80:J80"/>
    <mergeCell ref="E81:J81"/>
    <mergeCell ref="E58:I58"/>
    <mergeCell ref="N111:O111"/>
    <mergeCell ref="E67:J67"/>
    <mergeCell ref="E68:J68"/>
    <mergeCell ref="E70:J70"/>
    <mergeCell ref="E71:J71"/>
    <mergeCell ref="E87:J87"/>
    <mergeCell ref="E88:J88"/>
    <mergeCell ref="E89:J89"/>
    <mergeCell ref="E90:J90"/>
    <mergeCell ref="E98:J98"/>
    <mergeCell ref="E62:J62"/>
    <mergeCell ref="E63:J63"/>
    <mergeCell ref="E60:I60"/>
    <mergeCell ref="J58:M58"/>
    <mergeCell ref="E66:J66"/>
    <mergeCell ref="E79:J79"/>
    <mergeCell ref="E114:J114"/>
    <mergeCell ref="E103:J103"/>
    <mergeCell ref="P112:Q112"/>
    <mergeCell ref="E64:J64"/>
    <mergeCell ref="E65:J65"/>
    <mergeCell ref="E174:M174"/>
    <mergeCell ref="N142:O142"/>
    <mergeCell ref="E135:I135"/>
    <mergeCell ref="M135:M136"/>
    <mergeCell ref="J135:J136"/>
    <mergeCell ref="N138:O138"/>
    <mergeCell ref="D105:K105"/>
    <mergeCell ref="N175:O175"/>
    <mergeCell ref="N176:O176"/>
    <mergeCell ref="C130:K130"/>
    <mergeCell ref="D164:D167"/>
    <mergeCell ref="D168:D171"/>
    <mergeCell ref="C125:K125"/>
    <mergeCell ref="N126:O126"/>
    <mergeCell ref="D106:K106"/>
    <mergeCell ref="D107:K107"/>
    <mergeCell ref="C132:K132"/>
    <mergeCell ref="N150:O150"/>
    <mergeCell ref="N130:O130"/>
    <mergeCell ref="E119:J119"/>
    <mergeCell ref="E120:J120"/>
    <mergeCell ref="E121:J121"/>
    <mergeCell ref="N128:O128"/>
    <mergeCell ref="N133:O133"/>
    <mergeCell ref="N167:O167"/>
    <mergeCell ref="C133:I133"/>
    <mergeCell ref="C127:K127"/>
    <mergeCell ref="N222:O222"/>
    <mergeCell ref="C220:D220"/>
    <mergeCell ref="C204:D204"/>
    <mergeCell ref="J217:M217"/>
    <mergeCell ref="E216:M216"/>
    <mergeCell ref="N210:O210"/>
    <mergeCell ref="C224:D224"/>
    <mergeCell ref="N229:O229"/>
    <mergeCell ref="C223:D223"/>
    <mergeCell ref="E223:M223"/>
    <mergeCell ref="A205:A206"/>
    <mergeCell ref="E61:J61"/>
    <mergeCell ref="E93:J93"/>
    <mergeCell ref="E94:J94"/>
    <mergeCell ref="E95:J95"/>
    <mergeCell ref="J123:M123"/>
    <mergeCell ref="E198:M198"/>
    <mergeCell ref="J172:M172"/>
    <mergeCell ref="N161:O161"/>
    <mergeCell ref="N162:O162"/>
    <mergeCell ref="N163:O163"/>
    <mergeCell ref="N164:O164"/>
    <mergeCell ref="N165:O165"/>
    <mergeCell ref="N166:O166"/>
    <mergeCell ref="L135:L136"/>
    <mergeCell ref="D134:M134"/>
    <mergeCell ref="N157:O157"/>
    <mergeCell ref="C228:D228"/>
    <mergeCell ref="E175:M175"/>
    <mergeCell ref="E158:I158"/>
    <mergeCell ref="E179:M179"/>
    <mergeCell ref="N110:O110"/>
    <mergeCell ref="C201:D201"/>
    <mergeCell ref="C225:D225"/>
    <mergeCell ref="C206:D206"/>
    <mergeCell ref="N217:O217"/>
    <mergeCell ref="T110:U110"/>
    <mergeCell ref="T137:U137"/>
    <mergeCell ref="P165:Q165"/>
    <mergeCell ref="R165:S165"/>
    <mergeCell ref="T165:U165"/>
    <mergeCell ref="P168:Q168"/>
    <mergeCell ref="R168:S168"/>
    <mergeCell ref="N114:O114"/>
    <mergeCell ref="P138:Q138"/>
    <mergeCell ref="P137:Q137"/>
    <mergeCell ref="D141:D144"/>
    <mergeCell ref="D145:D148"/>
    <mergeCell ref="D149:D152"/>
    <mergeCell ref="P143:Q143"/>
    <mergeCell ref="R131:S131"/>
    <mergeCell ref="T131:U131"/>
    <mergeCell ref="P140:Q140"/>
    <mergeCell ref="T150:U150"/>
    <mergeCell ref="N112:O112"/>
    <mergeCell ref="T125:U125"/>
    <mergeCell ref="T127:U127"/>
    <mergeCell ref="P126:Q126"/>
    <mergeCell ref="C124:K124"/>
    <mergeCell ref="N153:O153"/>
    <mergeCell ref="P153:Q153"/>
    <mergeCell ref="N140:O140"/>
    <mergeCell ref="J141:J144"/>
    <mergeCell ref="N141:O141"/>
    <mergeCell ref="C180:D180"/>
    <mergeCell ref="V144:W144"/>
    <mergeCell ref="E180:M180"/>
    <mergeCell ref="N203:O203"/>
    <mergeCell ref="R110:S110"/>
    <mergeCell ref="C230:D230"/>
    <mergeCell ref="E230:M230"/>
    <mergeCell ref="C215:D215"/>
    <mergeCell ref="C184:D184"/>
    <mergeCell ref="E184:M184"/>
    <mergeCell ref="E182:M182"/>
    <mergeCell ref="C185:D185"/>
    <mergeCell ref="N125:O125"/>
    <mergeCell ref="P125:Q125"/>
    <mergeCell ref="C126:K126"/>
    <mergeCell ref="N139:O139"/>
    <mergeCell ref="N178:O178"/>
    <mergeCell ref="N186:O186"/>
    <mergeCell ref="P186:Q186"/>
    <mergeCell ref="R186:S186"/>
    <mergeCell ref="N225:O225"/>
    <mergeCell ref="J205:M205"/>
    <mergeCell ref="E214:M214"/>
    <mergeCell ref="C200:D200"/>
    <mergeCell ref="C221:D221"/>
    <mergeCell ref="E221:M221"/>
    <mergeCell ref="N221:O221"/>
    <mergeCell ref="E200:M200"/>
    <mergeCell ref="E202:M202"/>
    <mergeCell ref="E203:M203"/>
    <mergeCell ref="E204:M204"/>
    <mergeCell ref="E201:M201"/>
    <mergeCell ref="N177:O177"/>
    <mergeCell ref="C179:D179"/>
    <mergeCell ref="V110:W110"/>
    <mergeCell ref="V111:W111"/>
    <mergeCell ref="V112:W112"/>
    <mergeCell ref="V114:W114"/>
    <mergeCell ref="V123:W123"/>
    <mergeCell ref="V132:W132"/>
    <mergeCell ref="V133:W133"/>
    <mergeCell ref="V134:W134"/>
    <mergeCell ref="V128:W128"/>
    <mergeCell ref="R143:S143"/>
    <mergeCell ref="N132:O132"/>
    <mergeCell ref="P130:Q130"/>
    <mergeCell ref="P111:Q111"/>
    <mergeCell ref="R111:S111"/>
    <mergeCell ref="N137:O137"/>
    <mergeCell ref="P133:Q133"/>
    <mergeCell ref="P134:Q134"/>
    <mergeCell ref="R126:S126"/>
    <mergeCell ref="T123:U123"/>
    <mergeCell ref="R123:S123"/>
    <mergeCell ref="P123:Q123"/>
    <mergeCell ref="N123:O123"/>
    <mergeCell ref="T126:U126"/>
    <mergeCell ref="T175:U175"/>
    <mergeCell ref="J133:M133"/>
    <mergeCell ref="P149:Q149"/>
    <mergeCell ref="R149:S149"/>
    <mergeCell ref="N148:O148"/>
    <mergeCell ref="N143:O143"/>
    <mergeCell ref="L158:L159"/>
    <mergeCell ref="V126:W126"/>
    <mergeCell ref="N127:O127"/>
    <mergeCell ref="P127:Q127"/>
    <mergeCell ref="T114:U114"/>
    <mergeCell ref="R114:S114"/>
    <mergeCell ref="V125:W125"/>
    <mergeCell ref="P114:Q114"/>
    <mergeCell ref="P110:Q110"/>
    <mergeCell ref="V127:W127"/>
    <mergeCell ref="R157:S157"/>
    <mergeCell ref="T157:U157"/>
    <mergeCell ref="N160:O160"/>
    <mergeCell ref="N168:O168"/>
    <mergeCell ref="N134:O134"/>
    <mergeCell ref="T153:U153"/>
    <mergeCell ref="V153:W153"/>
    <mergeCell ref="N152:O152"/>
    <mergeCell ref="P152:Q152"/>
    <mergeCell ref="R152:S152"/>
    <mergeCell ref="V137:W137"/>
    <mergeCell ref="R137:S137"/>
    <mergeCell ref="P132:Q132"/>
    <mergeCell ref="N145:O145"/>
    <mergeCell ref="P141:Q141"/>
    <mergeCell ref="R141:S141"/>
    <mergeCell ref="T141:U141"/>
    <mergeCell ref="R156:S156"/>
    <mergeCell ref="T156:U156"/>
    <mergeCell ref="V156:W156"/>
    <mergeCell ref="V168:W168"/>
    <mergeCell ref="V151:W151"/>
    <mergeCell ref="R150:S150"/>
    <mergeCell ref="V177:W177"/>
    <mergeCell ref="V178:W178"/>
    <mergeCell ref="V175:W175"/>
    <mergeCell ref="T129:U129"/>
    <mergeCell ref="V129:W129"/>
    <mergeCell ref="N173:O173"/>
    <mergeCell ref="N172:O172"/>
    <mergeCell ref="P148:Q148"/>
    <mergeCell ref="R148:S148"/>
    <mergeCell ref="T148:U148"/>
    <mergeCell ref="V148:W148"/>
    <mergeCell ref="N151:O151"/>
    <mergeCell ref="N147:O147"/>
    <mergeCell ref="P147:Q147"/>
    <mergeCell ref="R147:S147"/>
    <mergeCell ref="T147:U147"/>
    <mergeCell ref="V147:W147"/>
    <mergeCell ref="N146:O146"/>
    <mergeCell ref="P146:Q146"/>
    <mergeCell ref="V172:W172"/>
    <mergeCell ref="V173:W173"/>
    <mergeCell ref="T173:U173"/>
    <mergeCell ref="R133:S133"/>
    <mergeCell ref="R134:S134"/>
    <mergeCell ref="T133:U133"/>
    <mergeCell ref="T134:U134"/>
    <mergeCell ref="T160:U160"/>
    <mergeCell ref="R172:S172"/>
    <mergeCell ref="R171:S171"/>
    <mergeCell ref="V149:W149"/>
    <mergeCell ref="V141:W141"/>
    <mergeCell ref="T169:U169"/>
    <mergeCell ref="V130:W130"/>
    <mergeCell ref="N129:O129"/>
    <mergeCell ref="P129:Q129"/>
    <mergeCell ref="R129:S129"/>
    <mergeCell ref="V162:W162"/>
    <mergeCell ref="T132:U132"/>
    <mergeCell ref="V169:W169"/>
    <mergeCell ref="T154:U154"/>
    <mergeCell ref="V154:W154"/>
    <mergeCell ref="N156:O156"/>
    <mergeCell ref="P156:Q156"/>
    <mergeCell ref="V176:W176"/>
    <mergeCell ref="P160:Q160"/>
    <mergeCell ref="T172:U172"/>
    <mergeCell ref="P166:Q166"/>
    <mergeCell ref="R166:S166"/>
    <mergeCell ref="T166:U166"/>
    <mergeCell ref="V166:W166"/>
    <mergeCell ref="P172:Q172"/>
    <mergeCell ref="P175:Q175"/>
    <mergeCell ref="T171:U171"/>
    <mergeCell ref="V171:W171"/>
    <mergeCell ref="R146:S146"/>
    <mergeCell ref="V150:W150"/>
    <mergeCell ref="R153:S153"/>
    <mergeCell ref="V161:W161"/>
    <mergeCell ref="T168:U168"/>
    <mergeCell ref="P164:Q164"/>
    <mergeCell ref="R175:S175"/>
    <mergeCell ref="T151:U151"/>
    <mergeCell ref="V131:W131"/>
    <mergeCell ref="V160:W160"/>
    <mergeCell ref="N260:O260"/>
    <mergeCell ref="P260:Q260"/>
    <mergeCell ref="V179:W179"/>
    <mergeCell ref="V180:W180"/>
    <mergeCell ref="V181:W181"/>
    <mergeCell ref="R178:S178"/>
    <mergeCell ref="T178:U178"/>
    <mergeCell ref="R177:S177"/>
    <mergeCell ref="T177:U177"/>
    <mergeCell ref="T176:U176"/>
    <mergeCell ref="P173:Q173"/>
    <mergeCell ref="R173:S173"/>
    <mergeCell ref="T143:U143"/>
    <mergeCell ref="V266:W266"/>
    <mergeCell ref="V250:W250"/>
    <mergeCell ref="V252:W252"/>
    <mergeCell ref="V253:W253"/>
    <mergeCell ref="V254:W254"/>
    <mergeCell ref="V255:W255"/>
    <mergeCell ref="V224:W224"/>
    <mergeCell ref="R239:S239"/>
    <mergeCell ref="T239:U239"/>
    <mergeCell ref="R235:S235"/>
    <mergeCell ref="R228:S228"/>
    <mergeCell ref="T228:U228"/>
    <mergeCell ref="R234:S234"/>
    <mergeCell ref="T234:U234"/>
    <mergeCell ref="R236:S236"/>
    <mergeCell ref="R244:S244"/>
    <mergeCell ref="T244:U244"/>
    <mergeCell ref="R237:S237"/>
    <mergeCell ref="P225:Q225"/>
    <mergeCell ref="V236:W236"/>
    <mergeCell ref="V237:W237"/>
    <mergeCell ref="T236:U236"/>
    <mergeCell ref="V230:W230"/>
    <mergeCell ref="R224:S224"/>
    <mergeCell ref="N252:O252"/>
    <mergeCell ref="N253:O253"/>
    <mergeCell ref="N256:O256"/>
    <mergeCell ref="R250:S250"/>
    <mergeCell ref="T253:U253"/>
    <mergeCell ref="R258:S258"/>
    <mergeCell ref="T258:U258"/>
    <mergeCell ref="N232:O232"/>
    <mergeCell ref="R265:S265"/>
    <mergeCell ref="T265:U265"/>
    <mergeCell ref="T232:U232"/>
    <mergeCell ref="R231:S231"/>
    <mergeCell ref="P229:Q229"/>
    <mergeCell ref="P233:Q233"/>
    <mergeCell ref="R233:S233"/>
    <mergeCell ref="V263:W263"/>
    <mergeCell ref="V264:W264"/>
    <mergeCell ref="V265:W265"/>
    <mergeCell ref="P236:Q236"/>
    <mergeCell ref="R225:S225"/>
    <mergeCell ref="N237:O237"/>
    <mergeCell ref="N231:O231"/>
    <mergeCell ref="V240:W240"/>
    <mergeCell ref="V238:W238"/>
    <mergeCell ref="N250:O250"/>
    <mergeCell ref="P259:Q259"/>
    <mergeCell ref="V239:W239"/>
    <mergeCell ref="V194:W194"/>
    <mergeCell ref="V195:W195"/>
    <mergeCell ref="V198:W198"/>
    <mergeCell ref="P196:Q196"/>
    <mergeCell ref="N184:O184"/>
    <mergeCell ref="P184:Q184"/>
    <mergeCell ref="N224:O224"/>
    <mergeCell ref="P230:Q230"/>
    <mergeCell ref="R230:S230"/>
    <mergeCell ref="T230:U230"/>
    <mergeCell ref="N223:O223"/>
    <mergeCell ref="P223:Q223"/>
    <mergeCell ref="R222:S222"/>
    <mergeCell ref="T222:U222"/>
    <mergeCell ref="R227:S227"/>
    <mergeCell ref="N215:O215"/>
    <mergeCell ref="T220:U220"/>
    <mergeCell ref="T221:U221"/>
    <mergeCell ref="P202:Q202"/>
    <mergeCell ref="P203:Q203"/>
    <mergeCell ref="P222:Q222"/>
    <mergeCell ref="T218:U218"/>
    <mergeCell ref="P218:Q218"/>
    <mergeCell ref="R218:S218"/>
    <mergeCell ref="R208:S208"/>
    <mergeCell ref="T208:U208"/>
    <mergeCell ref="V184:W184"/>
    <mergeCell ref="P205:Q205"/>
    <mergeCell ref="T205:U205"/>
    <mergeCell ref="P214:Q214"/>
    <mergeCell ref="N220:O220"/>
    <mergeCell ref="N200:O200"/>
    <mergeCell ref="N311:O311"/>
    <mergeCell ref="N307:O307"/>
    <mergeCell ref="N233:O233"/>
    <mergeCell ref="N261:O261"/>
    <mergeCell ref="P261:Q261"/>
    <mergeCell ref="T311:U311"/>
    <mergeCell ref="R275:S275"/>
    <mergeCell ref="P248:Q248"/>
    <mergeCell ref="N226:O226"/>
    <mergeCell ref="P228:Q228"/>
    <mergeCell ref="P234:Q234"/>
    <mergeCell ref="P244:Q244"/>
    <mergeCell ref="N309:O309"/>
    <mergeCell ref="P309:Q309"/>
    <mergeCell ref="N293:O293"/>
    <mergeCell ref="P293:Q293"/>
    <mergeCell ref="T307:U307"/>
    <mergeCell ref="R311:S311"/>
    <mergeCell ref="P252:Q252"/>
    <mergeCell ref="P250:Q250"/>
    <mergeCell ref="P237:Q237"/>
    <mergeCell ref="P240:Q240"/>
    <mergeCell ref="P242:Q242"/>
    <mergeCell ref="T309:U309"/>
    <mergeCell ref="T249:U249"/>
    <mergeCell ref="T252:U252"/>
    <mergeCell ref="P249:Q249"/>
    <mergeCell ref="R309:S309"/>
    <mergeCell ref="T275:U275"/>
    <mergeCell ref="N238:O238"/>
    <mergeCell ref="P239:Q239"/>
    <mergeCell ref="T287:U287"/>
    <mergeCell ref="R259:S259"/>
    <mergeCell ref="P256:Q256"/>
    <mergeCell ref="R249:S249"/>
    <mergeCell ref="P311:Q311"/>
    <mergeCell ref="P280:Q280"/>
    <mergeCell ref="R255:S255"/>
    <mergeCell ref="T255:U255"/>
    <mergeCell ref="T278:U278"/>
    <mergeCell ref="T237:U237"/>
    <mergeCell ref="R238:S238"/>
    <mergeCell ref="T238:U238"/>
    <mergeCell ref="R293:S293"/>
    <mergeCell ref="T293:U293"/>
    <mergeCell ref="T264:U264"/>
    <mergeCell ref="P241:Q241"/>
    <mergeCell ref="R241:S241"/>
    <mergeCell ref="T242:U242"/>
    <mergeCell ref="T289:U289"/>
    <mergeCell ref="T241:U241"/>
    <mergeCell ref="P307:Q307"/>
    <mergeCell ref="R307:S307"/>
    <mergeCell ref="R288:S288"/>
    <mergeCell ref="R296:S296"/>
    <mergeCell ref="T296:U296"/>
    <mergeCell ref="D1:X1"/>
    <mergeCell ref="C277:M277"/>
    <mergeCell ref="N277:O277"/>
    <mergeCell ref="P277:Q277"/>
    <mergeCell ref="R277:S277"/>
    <mergeCell ref="T277:U277"/>
    <mergeCell ref="V277:W277"/>
    <mergeCell ref="T266:U266"/>
    <mergeCell ref="R266:S266"/>
    <mergeCell ref="R232:S232"/>
    <mergeCell ref="R267:S267"/>
    <mergeCell ref="T267:U267"/>
    <mergeCell ref="N275:O275"/>
    <mergeCell ref="P275:Q275"/>
    <mergeCell ref="N254:O254"/>
    <mergeCell ref="P254:Q254"/>
    <mergeCell ref="T254:U254"/>
    <mergeCell ref="R125:S125"/>
    <mergeCell ref="R132:S132"/>
    <mergeCell ref="T111:U111"/>
    <mergeCell ref="N218:O218"/>
    <mergeCell ref="R205:S205"/>
    <mergeCell ref="T215:U215"/>
    <mergeCell ref="P217:Q217"/>
    <mergeCell ref="R204:S204"/>
    <mergeCell ref="T204:U204"/>
    <mergeCell ref="P216:Q216"/>
    <mergeCell ref="R207:S207"/>
    <mergeCell ref="R217:S217"/>
    <mergeCell ref="P204:Q204"/>
    <mergeCell ref="P176:Q176"/>
    <mergeCell ref="R176:S176"/>
    <mergeCell ref="R112:S112"/>
    <mergeCell ref="T112:U112"/>
    <mergeCell ref="P157:Q157"/>
    <mergeCell ref="R195:S195"/>
    <mergeCell ref="T199:U199"/>
    <mergeCell ref="P199:Q199"/>
    <mergeCell ref="R210:S210"/>
    <mergeCell ref="T210:U210"/>
    <mergeCell ref="T216:U216"/>
    <mergeCell ref="R216:S216"/>
    <mergeCell ref="P207:Q207"/>
    <mergeCell ref="T226:U226"/>
    <mergeCell ref="P235:Q235"/>
    <mergeCell ref="T235:U235"/>
    <mergeCell ref="T207:U207"/>
    <mergeCell ref="T217:U217"/>
    <mergeCell ref="R215:S215"/>
    <mergeCell ref="R184:S184"/>
    <mergeCell ref="T184:U184"/>
    <mergeCell ref="P192:Q192"/>
    <mergeCell ref="R192:S192"/>
    <mergeCell ref="T192:U192"/>
    <mergeCell ref="R198:S198"/>
    <mergeCell ref="R200:S200"/>
    <mergeCell ref="R201:S201"/>
    <mergeCell ref="R202:S202"/>
    <mergeCell ref="T200:U200"/>
    <mergeCell ref="P177:Q177"/>
    <mergeCell ref="T179:U179"/>
    <mergeCell ref="R130:S130"/>
    <mergeCell ref="T130:U130"/>
    <mergeCell ref="R127:S127"/>
  </mergeCells>
  <phoneticPr fontId="0" type="noConversion"/>
  <conditionalFormatting sqref="C12:X26 C30:X46 C49:X57 C61:X75 C78:X94 C96:X109 C115:X122 C125:X132 C137:C156 K137:X156 E137:I156">
    <cfRule type="expression" dxfId="28" priority="18">
      <formula>MOD(ROW(),2)</formula>
    </cfRule>
  </conditionalFormatting>
  <conditionalFormatting sqref="C160:X171">
    <cfRule type="expression" dxfId="27" priority="9">
      <formula>MOD(ROW(),2)</formula>
    </cfRule>
  </conditionalFormatting>
  <conditionalFormatting sqref="C175:X204">
    <cfRule type="expression" dxfId="26" priority="8">
      <formula>MOD(ROW(),2)</formula>
    </cfRule>
  </conditionalFormatting>
  <conditionalFormatting sqref="C207:X216">
    <cfRule type="expression" dxfId="25" priority="7">
      <formula>MOD(ROW(),2)</formula>
    </cfRule>
  </conditionalFormatting>
  <conditionalFormatting sqref="C220:X249">
    <cfRule type="expression" dxfId="24" priority="6">
      <formula>MOD(ROW(),2)</formula>
    </cfRule>
  </conditionalFormatting>
  <conditionalFormatting sqref="C252:X266">
    <cfRule type="expression" dxfId="23" priority="5">
      <formula>MOD(ROW(),2)</formula>
    </cfRule>
  </conditionalFormatting>
  <conditionalFormatting sqref="C270:X274">
    <cfRule type="expression" dxfId="22" priority="4">
      <formula>MOD(ROW(),2)</formula>
    </cfRule>
  </conditionalFormatting>
  <conditionalFormatting sqref="C277:X280">
    <cfRule type="expression" dxfId="21" priority="3">
      <formula>MOD(ROW(),2)</formula>
    </cfRule>
  </conditionalFormatting>
  <conditionalFormatting sqref="C283:X292">
    <cfRule type="expression" dxfId="20" priority="2">
      <formula>MOD(ROW(),2)</formula>
    </cfRule>
  </conditionalFormatting>
  <conditionalFormatting sqref="C295:X304">
    <cfRule type="expression" dxfId="19" priority="1">
      <formula>MOD(ROW(),2)</formula>
    </cfRule>
  </conditionalFormatting>
  <dataValidations count="10">
    <dataValidation type="list" allowBlank="1" showInputMessage="1" showErrorMessage="1" sqref="H309 I308:L308">
      <formula1>Activity</formula1>
    </dataValidation>
    <dataValidation type="list" allowBlank="1" showInputMessage="1" showErrorMessage="1" sqref="D220 C220:C249">
      <formula1>Commodity</formula1>
    </dataValidation>
    <dataValidation type="list" allowBlank="1" showInputMessage="1" showErrorMessage="1" sqref="C137:C156 C160:C171">
      <formula1>Travel</formula1>
    </dataValidation>
    <dataValidation showDropDown="1" showInputMessage="1" showErrorMessage="1" sqref="D12"/>
    <dataValidation type="list" allowBlank="1" showInputMessage="1" showErrorMessage="1" sqref="C175:C205">
      <formula1>Contractual</formula1>
    </dataValidation>
    <dataValidation allowBlank="1" showInputMessage="1" sqref="K49:K57"/>
    <dataValidation type="list" allowBlank="1" showInputMessage="1" showErrorMessage="1" sqref="E115:J122">
      <formula1>Fabrication</formula1>
    </dataValidation>
    <dataValidation type="list" allowBlank="1" showInputMessage="1" showErrorMessage="1" sqref="E49:J57">
      <formula1>Student</formula1>
    </dataValidation>
    <dataValidation type="list" allowBlank="1" showInputMessage="1" showErrorMessage="1" sqref="E12:J26">
      <formula1>SeniorPersonnel1</formula1>
    </dataValidation>
    <dataValidation type="list" allowBlank="1" showInputMessage="1" showErrorMessage="1" sqref="E30:J46">
      <formula1>OtherPersonnel</formula1>
    </dataValidation>
  </dataValidations>
  <printOptions horizontalCentered="1"/>
  <pageMargins left="1" right="1" top="1" bottom="1" header="0.5" footer="0.5"/>
  <pageSetup scale="11" orientation="portrait" r:id="rId1"/>
  <headerFooter>
    <oddHeader xml:space="preserve">&amp;C&amp;"Arial,Bold"&amp;16&amp;G
&amp;"Trebuchet MS,Bold Italic"&amp;12&amp;K03+000Office of Grants &amp; Contracts Administration&amp;"Arial,Bold"&amp;16&amp;K000000
</oddHeader>
  </headerFooter>
  <ignoredErrors>
    <ignoredError sqref="M122 J157:M157 O93:O94 Q93:Q94 S93:S94 U93:U94 N132:N134 P132:P134 R132:R134 T132:T134 M309 O275 Y157:Y159 X158:X159 X251 O173 X268:X269 X308 X310 O311 O309 N310:U310 O307 N308:U308 N267:U267 N268:U269 N250:U250 N217:U217 N218:U218 N205:U205 N172:U172 N157:U157 N251:U252 R122 P45:P46 N265:U266 N214:U215 P12 M12 S61 U61 Q61 O61 Q28:U29 C27:C29 P30 U78 S78 Q78 O78 P49 M49 U96 S96 Q96 O96 R115 M115 T125 R125 P125 N125 N206:U207 N216:S216 U216 N158:U159 O137 O160 Q160 Q137 S137 S160 U137 U160 R12 T12 R30 R45:R46 T30 T45:T46 R49 T49 T115 T122" unlockedFormula="1"/>
  </ignoredErrors>
  <legacyDrawing r:id="rId2"/>
  <legacyDrawingHF r:id="rId3"/>
  <extLst>
    <ext xmlns:x14="http://schemas.microsoft.com/office/spreadsheetml/2009/9/main" uri="{CCE6A557-97BC-4b89-ADB6-D9C93CAAB3DF}">
      <x14:dataValidations xmlns:xm="http://schemas.microsoft.com/office/excel/2006/main" count="4">
        <x14:dataValidation type="list" allowBlank="1" showInputMessage="1">
          <x14:formula1>
            <xm:f>'List selections - DO NOT DELETE'!$A$125:$A$137</xm:f>
          </x14:formula1>
          <xm:sqref>D49:D57</xm:sqref>
        </x14:dataValidation>
        <x14:dataValidation type="list" allowBlank="1" showInputMessage="1" showErrorMessage="1">
          <x14:formula1>
            <xm:f>'List selections - DO NOT DELETE'!$A$177:$A$180</xm:f>
          </x14:formula1>
          <xm:sqref>C295:C304</xm:sqref>
        </x14:dataValidation>
        <x14:dataValidation type="list" allowBlank="1" showInputMessage="1" showErrorMessage="1">
          <x14:formula1>
            <xm:f>'List selections - DO NOT DELETE'!$A$167:$A$173</xm:f>
          </x14:formula1>
          <xm:sqref>C283:D292</xm:sqref>
        </x14:dataValidation>
        <x14:dataValidation type="list" allowBlank="1" showInputMessage="1" showErrorMessage="1">
          <x14:formula1>
            <xm:f>'Benefits and F&amp;A-DO NOT DELETE'!$A$47:$A$51</xm:f>
          </x14:formula1>
          <xm:sqref>D105:K109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indexed="44"/>
    <pageSetUpPr fitToPage="1"/>
  </sheetPr>
  <dimension ref="A1:Z347"/>
  <sheetViews>
    <sheetView zoomScale="70" zoomScaleNormal="70" workbookViewId="0">
      <selection activeCell="C333" sqref="C333"/>
    </sheetView>
  </sheetViews>
  <sheetFormatPr defaultColWidth="20.6640625" defaultRowHeight="17.100000000000001" customHeight="1"/>
  <cols>
    <col min="1" max="1" width="10.1640625" style="50" customWidth="1"/>
    <col min="2" max="2" width="2" style="50" customWidth="1"/>
    <col min="3" max="3" width="36.1640625" style="39" customWidth="1"/>
    <col min="4" max="4" width="33.6640625" style="39" customWidth="1"/>
    <col min="5" max="9" width="7.6640625" style="39" customWidth="1"/>
    <col min="10" max="10" width="18.5" style="39" customWidth="1"/>
    <col min="11" max="11" width="15" style="39" customWidth="1"/>
    <col min="12" max="12" width="18" style="39" bestFit="1" customWidth="1"/>
    <col min="13" max="13" width="14.5" style="39" customWidth="1"/>
    <col min="14" max="14" width="6.6640625" style="244" customWidth="1"/>
    <col min="15" max="15" width="11.6640625" style="244" customWidth="1"/>
    <col min="16" max="16" width="6.6640625" style="68" customWidth="1"/>
    <col min="17" max="17" width="11.6640625" style="244" customWidth="1"/>
    <col min="18" max="18" width="6.6640625" style="68" customWidth="1"/>
    <col min="19" max="19" width="11.6640625" style="244" customWidth="1"/>
    <col min="20" max="20" width="6.6640625" style="68" customWidth="1"/>
    <col min="21" max="21" width="11.6640625" style="244" customWidth="1"/>
    <col min="22" max="22" width="6.6640625" style="68" customWidth="1"/>
    <col min="23" max="23" width="11.6640625" style="244" customWidth="1"/>
    <col min="24" max="24" width="14.6640625" style="68" customWidth="1"/>
    <col min="25" max="25" width="4.5" style="77" customWidth="1"/>
    <col min="26" max="26" width="4.5" style="39" customWidth="1"/>
    <col min="27" max="16384" width="20.6640625" style="39"/>
  </cols>
  <sheetData>
    <row r="1" spans="1:26" s="52" customFormat="1" ht="17.25" customHeight="1">
      <c r="A1" s="76"/>
      <c r="B1" s="76"/>
      <c r="C1" s="80" t="s">
        <v>136</v>
      </c>
      <c r="D1" s="779"/>
      <c r="E1" s="779"/>
      <c r="F1" s="779"/>
      <c r="G1" s="779"/>
      <c r="H1" s="779"/>
      <c r="I1" s="779"/>
      <c r="J1" s="779"/>
      <c r="K1" s="779"/>
      <c r="L1" s="779"/>
      <c r="M1" s="779"/>
      <c r="N1" s="779"/>
      <c r="O1" s="779"/>
      <c r="P1" s="779"/>
      <c r="Q1" s="779"/>
      <c r="R1" s="779"/>
      <c r="S1" s="779"/>
      <c r="T1" s="779"/>
      <c r="U1" s="779"/>
      <c r="V1" s="779"/>
      <c r="W1" s="779"/>
      <c r="X1" s="779"/>
      <c r="Y1" s="751"/>
      <c r="Z1" s="871"/>
    </row>
    <row r="2" spans="1:26" s="52" customFormat="1" ht="17.25" customHeight="1">
      <c r="A2" s="76"/>
      <c r="B2" s="76"/>
      <c r="C2" s="80" t="s">
        <v>140</v>
      </c>
      <c r="D2" s="80"/>
      <c r="E2" s="779"/>
      <c r="F2" s="779"/>
      <c r="G2" s="779"/>
      <c r="H2" s="779"/>
      <c r="I2" s="779"/>
      <c r="J2" s="80"/>
      <c r="K2" s="471"/>
      <c r="L2" s="471"/>
      <c r="M2" s="471"/>
      <c r="N2" s="47"/>
      <c r="O2" s="473"/>
      <c r="P2" s="47"/>
      <c r="Q2" s="47"/>
      <c r="R2" s="93"/>
      <c r="S2" s="9"/>
      <c r="T2" s="93"/>
      <c r="U2" s="9"/>
      <c r="V2" s="93"/>
      <c r="W2" s="9"/>
      <c r="Y2" s="751"/>
      <c r="Z2" s="871"/>
    </row>
    <row r="3" spans="1:26" s="52" customFormat="1" ht="17.25" customHeight="1">
      <c r="A3" s="76"/>
      <c r="B3" s="76"/>
      <c r="C3" s="77" t="s">
        <v>138</v>
      </c>
      <c r="D3" s="218"/>
      <c r="E3" s="779"/>
      <c r="F3" s="779"/>
      <c r="G3" s="779"/>
      <c r="H3" s="779"/>
      <c r="I3" s="779"/>
      <c r="J3" s="80"/>
      <c r="K3" s="471"/>
      <c r="N3" s="95"/>
      <c r="O3" s="95"/>
      <c r="P3" s="95"/>
      <c r="Q3" s="95"/>
      <c r="R3" s="95"/>
      <c r="S3" s="95"/>
      <c r="T3" s="95"/>
      <c r="U3" s="95"/>
      <c r="V3" s="95"/>
      <c r="W3" s="95"/>
      <c r="Y3" s="751"/>
      <c r="Z3" s="871"/>
    </row>
    <row r="4" spans="1:26" s="52" customFormat="1" ht="17.25" customHeight="1">
      <c r="A4" s="76"/>
      <c r="B4" s="76"/>
      <c r="C4" s="94" t="s">
        <v>139</v>
      </c>
      <c r="D4" s="97"/>
      <c r="E4" s="779"/>
      <c r="F4" s="779"/>
      <c r="G4" s="779"/>
      <c r="H4" s="779"/>
      <c r="I4" s="779"/>
      <c r="J4" s="77"/>
      <c r="K4" s="471"/>
      <c r="L4" s="471"/>
      <c r="M4" s="471"/>
      <c r="O4" s="473"/>
      <c r="Y4" s="96"/>
    </row>
    <row r="5" spans="1:26" s="52" customFormat="1" ht="17.25" customHeight="1">
      <c r="A5" s="76"/>
      <c r="B5" s="76"/>
      <c r="C5" s="94" t="s">
        <v>0</v>
      </c>
      <c r="D5" s="225" t="e">
        <f>X329</f>
        <v>#N/A</v>
      </c>
      <c r="E5" s="779"/>
      <c r="F5" s="779"/>
      <c r="G5" s="779"/>
      <c r="H5" s="779"/>
      <c r="I5" s="779"/>
      <c r="J5" s="77"/>
      <c r="K5" s="77"/>
      <c r="L5" s="77"/>
      <c r="Y5" s="96"/>
    </row>
    <row r="6" spans="1:26" s="52" customFormat="1" ht="17.25" customHeight="1">
      <c r="A6" s="76"/>
      <c r="B6" s="76"/>
      <c r="C6" s="52" t="s">
        <v>46</v>
      </c>
      <c r="D6" s="478"/>
      <c r="E6" s="866"/>
      <c r="F6" s="866"/>
      <c r="G6" s="866"/>
      <c r="H6" s="866"/>
      <c r="I6" s="866"/>
      <c r="J6" s="77"/>
      <c r="K6" s="77"/>
      <c r="L6" s="77"/>
      <c r="N6" s="738" t="s">
        <v>326</v>
      </c>
      <c r="O6" s="738"/>
      <c r="P6" s="738" t="s">
        <v>327</v>
      </c>
      <c r="Q6" s="738"/>
      <c r="R6" s="738" t="s">
        <v>328</v>
      </c>
      <c r="S6" s="738"/>
      <c r="T6" s="738" t="s">
        <v>329</v>
      </c>
      <c r="U6" s="738"/>
      <c r="V6" s="738" t="s">
        <v>442</v>
      </c>
      <c r="W6" s="738"/>
      <c r="X6" s="79" t="s">
        <v>379</v>
      </c>
      <c r="Y6" s="96"/>
    </row>
    <row r="7" spans="1:26" s="52" customFormat="1" ht="17.25" customHeight="1">
      <c r="A7" s="76"/>
      <c r="B7" s="76"/>
      <c r="C7" s="475" t="s">
        <v>496</v>
      </c>
      <c r="D7" s="479"/>
      <c r="E7" s="779"/>
      <c r="F7" s="779"/>
      <c r="G7" s="779"/>
      <c r="H7" s="779"/>
      <c r="I7" s="779"/>
      <c r="J7" s="94"/>
      <c r="K7" s="94"/>
      <c r="L7" s="94"/>
      <c r="M7" s="77"/>
      <c r="N7" s="756">
        <v>42916</v>
      </c>
      <c r="O7" s="756"/>
      <c r="P7" s="756">
        <v>43281</v>
      </c>
      <c r="Q7" s="756"/>
      <c r="R7" s="756">
        <v>43646</v>
      </c>
      <c r="S7" s="756"/>
      <c r="T7" s="756">
        <v>44012</v>
      </c>
      <c r="U7" s="756"/>
      <c r="V7" s="756">
        <v>44377</v>
      </c>
      <c r="W7" s="756"/>
      <c r="X7" s="226">
        <f>D4</f>
        <v>0</v>
      </c>
      <c r="Y7" s="96"/>
    </row>
    <row r="8" spans="1:26" s="76" customFormat="1" ht="17.25" customHeight="1">
      <c r="C8" s="227"/>
      <c r="D8" s="228"/>
      <c r="E8" s="709"/>
      <c r="F8" s="709"/>
      <c r="G8" s="709"/>
      <c r="H8" s="709"/>
      <c r="I8" s="709"/>
      <c r="J8" s="228"/>
      <c r="K8" s="228"/>
      <c r="L8" s="228"/>
      <c r="M8" s="83"/>
      <c r="N8" s="817" t="s">
        <v>131</v>
      </c>
      <c r="O8" s="867"/>
      <c r="P8" s="817" t="s">
        <v>132</v>
      </c>
      <c r="Q8" s="867"/>
      <c r="R8" s="817" t="s">
        <v>133</v>
      </c>
      <c r="S8" s="867"/>
      <c r="T8" s="817" t="s">
        <v>88</v>
      </c>
      <c r="U8" s="867"/>
      <c r="V8" s="817" t="s">
        <v>89</v>
      </c>
      <c r="W8" s="867"/>
      <c r="X8" s="754" t="s">
        <v>260</v>
      </c>
      <c r="Y8" s="229"/>
    </row>
    <row r="9" spans="1:26" s="52" customFormat="1" ht="21.75" customHeight="1">
      <c r="A9" s="76" t="s">
        <v>261</v>
      </c>
      <c r="B9" s="76"/>
      <c r="C9" s="639" t="s">
        <v>81</v>
      </c>
      <c r="D9" s="105"/>
      <c r="E9" s="741"/>
      <c r="F9" s="741"/>
      <c r="G9" s="741"/>
      <c r="H9" s="741"/>
      <c r="I9" s="741"/>
      <c r="J9" s="105"/>
      <c r="K9" s="105"/>
      <c r="L9" s="105"/>
      <c r="M9" s="32"/>
      <c r="N9" s="758" t="s">
        <v>142</v>
      </c>
      <c r="O9" s="868"/>
      <c r="P9" s="758" t="s">
        <v>142</v>
      </c>
      <c r="Q9" s="868"/>
      <c r="R9" s="758" t="s">
        <v>142</v>
      </c>
      <c r="S9" s="868"/>
      <c r="T9" s="758" t="s">
        <v>142</v>
      </c>
      <c r="U9" s="868"/>
      <c r="V9" s="758" t="s">
        <v>142</v>
      </c>
      <c r="W9" s="868"/>
      <c r="X9" s="873"/>
      <c r="Y9" s="106"/>
    </row>
    <row r="10" spans="1:26" s="52" customFormat="1" ht="32.1" customHeight="1">
      <c r="A10" s="76">
        <v>1000</v>
      </c>
      <c r="B10" s="76"/>
      <c r="C10" s="107" t="s">
        <v>25</v>
      </c>
      <c r="D10" s="77"/>
      <c r="E10" s="645"/>
      <c r="F10" s="829"/>
      <c r="G10" s="829"/>
      <c r="H10" s="829"/>
      <c r="I10" s="829"/>
      <c r="J10" s="829"/>
      <c r="K10" s="79" t="s">
        <v>141</v>
      </c>
      <c r="L10" s="79" t="s">
        <v>134</v>
      </c>
      <c r="M10" s="84" t="s">
        <v>311</v>
      </c>
      <c r="N10" s="108"/>
      <c r="O10" s="109"/>
      <c r="P10" s="108"/>
      <c r="Q10" s="109"/>
      <c r="R10" s="108"/>
      <c r="S10" s="109"/>
      <c r="T10" s="108"/>
      <c r="U10" s="109"/>
      <c r="V10" s="108"/>
      <c r="W10" s="109"/>
      <c r="X10" s="113"/>
      <c r="Y10" s="96"/>
    </row>
    <row r="11" spans="1:26" s="52" customFormat="1" ht="15" customHeight="1">
      <c r="A11" s="76"/>
      <c r="B11" s="76"/>
      <c r="C11" s="10" t="s">
        <v>137</v>
      </c>
      <c r="D11" s="68" t="s">
        <v>293</v>
      </c>
      <c r="E11" s="872"/>
      <c r="F11" s="872"/>
      <c r="G11" s="872"/>
      <c r="H11" s="872"/>
      <c r="I11" s="872"/>
      <c r="J11" s="872"/>
      <c r="K11" s="110"/>
      <c r="L11" s="91"/>
      <c r="M11" s="111"/>
      <c r="N11" s="112"/>
      <c r="O11" s="109"/>
      <c r="P11" s="112"/>
      <c r="Q11" s="109"/>
      <c r="R11" s="112"/>
      <c r="S11" s="109"/>
      <c r="T11" s="112"/>
      <c r="U11" s="109"/>
      <c r="V11" s="112"/>
      <c r="W11" s="109"/>
      <c r="X11" s="113"/>
      <c r="Y11" s="96"/>
    </row>
    <row r="12" spans="1:26" ht="15" customHeight="1">
      <c r="C12" s="114">
        <f t="shared" ref="C12:C26" si="0">N12+P12+R12+T12+V12</f>
        <v>0</v>
      </c>
      <c r="D12" s="68">
        <f>D2</f>
        <v>0</v>
      </c>
      <c r="E12" s="699" t="s">
        <v>294</v>
      </c>
      <c r="F12" s="825"/>
      <c r="G12" s="825"/>
      <c r="H12" s="825"/>
      <c r="I12" s="825"/>
      <c r="J12" s="825"/>
      <c r="K12" s="115">
        <v>0</v>
      </c>
      <c r="L12" s="116">
        <f t="shared" ref="L12:L26" si="1">VLOOKUP(E12,Leave_Benefits,2,0)</f>
        <v>0</v>
      </c>
      <c r="M12" s="69">
        <f t="shared" ref="M12:M26" si="2">VLOOKUP(E12,Leave_Benefits,4,0)</f>
        <v>0</v>
      </c>
      <c r="N12" s="608">
        <v>0</v>
      </c>
      <c r="O12" s="627">
        <f>K12*(1+L12)*(N12)*M12</f>
        <v>0</v>
      </c>
      <c r="P12" s="608">
        <v>0</v>
      </c>
      <c r="Q12" s="627">
        <f>K12*(1+L12)*(P12)*(M12^2)</f>
        <v>0</v>
      </c>
      <c r="R12" s="608">
        <v>0</v>
      </c>
      <c r="S12" s="627">
        <f>K12*(1+L12)*(R12)*(M12^3)</f>
        <v>0</v>
      </c>
      <c r="T12" s="608">
        <v>0</v>
      </c>
      <c r="U12" s="627">
        <f>K12*(1+L12)*(T12)*(M12^4)</f>
        <v>0</v>
      </c>
      <c r="V12" s="608">
        <v>0</v>
      </c>
      <c r="W12" s="627">
        <f>K12*(1+L12)*(V12)*(M12^5)</f>
        <v>0</v>
      </c>
      <c r="X12" s="132">
        <f>O12+Q12+S12+U12+W12</f>
        <v>0</v>
      </c>
      <c r="Y12" s="120"/>
    </row>
    <row r="13" spans="1:26" ht="15" customHeight="1">
      <c r="C13" s="114">
        <f t="shared" si="0"/>
        <v>0</v>
      </c>
      <c r="D13" s="68"/>
      <c r="E13" s="825" t="s">
        <v>294</v>
      </c>
      <c r="F13" s="825"/>
      <c r="G13" s="825"/>
      <c r="H13" s="825"/>
      <c r="I13" s="825"/>
      <c r="J13" s="825"/>
      <c r="K13" s="115">
        <v>0</v>
      </c>
      <c r="L13" s="116">
        <f t="shared" si="1"/>
        <v>0</v>
      </c>
      <c r="M13" s="69">
        <f t="shared" si="2"/>
        <v>0</v>
      </c>
      <c r="N13" s="608">
        <v>0</v>
      </c>
      <c r="O13" s="627">
        <f t="shared" ref="O13:O26" si="3">K13*(1+L13)*(N13)*M13</f>
        <v>0</v>
      </c>
      <c r="P13" s="608">
        <v>0</v>
      </c>
      <c r="Q13" s="627">
        <f t="shared" ref="Q13:Q26" si="4">K13*(1+L13)*(P13)*(M13^2)</f>
        <v>0</v>
      </c>
      <c r="R13" s="608">
        <v>0</v>
      </c>
      <c r="S13" s="627">
        <f t="shared" ref="S13:S26" si="5">K13*(1+L13)*(R13)*(M13^3)</f>
        <v>0</v>
      </c>
      <c r="T13" s="608">
        <v>0</v>
      </c>
      <c r="U13" s="627">
        <f t="shared" ref="U13:U26" si="6">K13*(1+L13)*(T13)*(M13^4)</f>
        <v>0</v>
      </c>
      <c r="V13" s="608">
        <v>0</v>
      </c>
      <c r="W13" s="627">
        <f t="shared" ref="W13:W26" si="7">K13*(1+L13)*(V13)*(M13^5)</f>
        <v>0</v>
      </c>
      <c r="X13" s="132">
        <f>O13+Q13+S13+U13+W13</f>
        <v>0</v>
      </c>
      <c r="Y13" s="120"/>
    </row>
    <row r="14" spans="1:26" ht="15" customHeight="1">
      <c r="C14" s="114">
        <f t="shared" si="0"/>
        <v>0</v>
      </c>
      <c r="D14" s="68"/>
      <c r="E14" s="699" t="s">
        <v>294</v>
      </c>
      <c r="F14" s="825"/>
      <c r="G14" s="825"/>
      <c r="H14" s="825"/>
      <c r="I14" s="825"/>
      <c r="J14" s="825"/>
      <c r="K14" s="115">
        <v>0</v>
      </c>
      <c r="L14" s="116">
        <f t="shared" si="1"/>
        <v>0</v>
      </c>
      <c r="M14" s="69">
        <f t="shared" si="2"/>
        <v>0</v>
      </c>
      <c r="N14" s="608">
        <v>0</v>
      </c>
      <c r="O14" s="627">
        <f t="shared" si="3"/>
        <v>0</v>
      </c>
      <c r="P14" s="608">
        <v>0</v>
      </c>
      <c r="Q14" s="627">
        <f t="shared" si="4"/>
        <v>0</v>
      </c>
      <c r="R14" s="608">
        <v>0</v>
      </c>
      <c r="S14" s="627">
        <f t="shared" si="5"/>
        <v>0</v>
      </c>
      <c r="T14" s="608">
        <v>0</v>
      </c>
      <c r="U14" s="627">
        <f t="shared" si="6"/>
        <v>0</v>
      </c>
      <c r="V14" s="608">
        <v>0</v>
      </c>
      <c r="W14" s="627">
        <f t="shared" si="7"/>
        <v>0</v>
      </c>
      <c r="X14" s="132">
        <f t="shared" ref="X14:X26" si="8">O14+Q14+S14+U14+W14</f>
        <v>0</v>
      </c>
      <c r="Y14" s="120"/>
    </row>
    <row r="15" spans="1:26" ht="15" customHeight="1">
      <c r="C15" s="114">
        <f t="shared" si="0"/>
        <v>0</v>
      </c>
      <c r="D15" s="68"/>
      <c r="E15" s="825" t="s">
        <v>294</v>
      </c>
      <c r="F15" s="825"/>
      <c r="G15" s="825"/>
      <c r="H15" s="825"/>
      <c r="I15" s="825"/>
      <c r="J15" s="825"/>
      <c r="K15" s="115">
        <v>0</v>
      </c>
      <c r="L15" s="116">
        <f t="shared" si="1"/>
        <v>0</v>
      </c>
      <c r="M15" s="69">
        <f t="shared" si="2"/>
        <v>0</v>
      </c>
      <c r="N15" s="608">
        <v>0</v>
      </c>
      <c r="O15" s="627">
        <f t="shared" si="3"/>
        <v>0</v>
      </c>
      <c r="P15" s="608">
        <v>0</v>
      </c>
      <c r="Q15" s="627">
        <f t="shared" si="4"/>
        <v>0</v>
      </c>
      <c r="R15" s="608">
        <v>0</v>
      </c>
      <c r="S15" s="627">
        <f t="shared" si="5"/>
        <v>0</v>
      </c>
      <c r="T15" s="608">
        <v>0</v>
      </c>
      <c r="U15" s="627">
        <f t="shared" si="6"/>
        <v>0</v>
      </c>
      <c r="V15" s="608">
        <v>0</v>
      </c>
      <c r="W15" s="627">
        <f t="shared" si="7"/>
        <v>0</v>
      </c>
      <c r="X15" s="132">
        <f t="shared" si="8"/>
        <v>0</v>
      </c>
      <c r="Y15" s="120"/>
    </row>
    <row r="16" spans="1:26" ht="15" customHeight="1">
      <c r="C16" s="114">
        <f t="shared" si="0"/>
        <v>0</v>
      </c>
      <c r="D16" s="68"/>
      <c r="E16" s="699" t="s">
        <v>294</v>
      </c>
      <c r="F16" s="825"/>
      <c r="G16" s="825"/>
      <c r="H16" s="825"/>
      <c r="I16" s="825"/>
      <c r="J16" s="825"/>
      <c r="K16" s="115">
        <v>0</v>
      </c>
      <c r="L16" s="116">
        <f t="shared" si="1"/>
        <v>0</v>
      </c>
      <c r="M16" s="69">
        <f t="shared" si="2"/>
        <v>0</v>
      </c>
      <c r="N16" s="608">
        <v>0</v>
      </c>
      <c r="O16" s="627">
        <f t="shared" si="3"/>
        <v>0</v>
      </c>
      <c r="P16" s="608">
        <v>0</v>
      </c>
      <c r="Q16" s="627">
        <f t="shared" si="4"/>
        <v>0</v>
      </c>
      <c r="R16" s="608">
        <v>0</v>
      </c>
      <c r="S16" s="627">
        <f t="shared" si="5"/>
        <v>0</v>
      </c>
      <c r="T16" s="608">
        <v>0</v>
      </c>
      <c r="U16" s="627">
        <f t="shared" si="6"/>
        <v>0</v>
      </c>
      <c r="V16" s="608">
        <v>0</v>
      </c>
      <c r="W16" s="627">
        <f t="shared" si="7"/>
        <v>0</v>
      </c>
      <c r="X16" s="132">
        <f t="shared" si="8"/>
        <v>0</v>
      </c>
      <c r="Y16" s="120"/>
    </row>
    <row r="17" spans="1:25" ht="15" customHeight="1">
      <c r="C17" s="114">
        <f t="shared" si="0"/>
        <v>0</v>
      </c>
      <c r="D17" s="68"/>
      <c r="E17" s="825" t="s">
        <v>294</v>
      </c>
      <c r="F17" s="825"/>
      <c r="G17" s="825"/>
      <c r="H17" s="825"/>
      <c r="I17" s="825"/>
      <c r="J17" s="825"/>
      <c r="K17" s="115">
        <v>0</v>
      </c>
      <c r="L17" s="116">
        <f t="shared" si="1"/>
        <v>0</v>
      </c>
      <c r="M17" s="69">
        <f t="shared" si="2"/>
        <v>0</v>
      </c>
      <c r="N17" s="608">
        <v>0</v>
      </c>
      <c r="O17" s="627">
        <f t="shared" si="3"/>
        <v>0</v>
      </c>
      <c r="P17" s="608">
        <v>0</v>
      </c>
      <c r="Q17" s="627">
        <f t="shared" si="4"/>
        <v>0</v>
      </c>
      <c r="R17" s="608">
        <v>0</v>
      </c>
      <c r="S17" s="627">
        <f t="shared" si="5"/>
        <v>0</v>
      </c>
      <c r="T17" s="608">
        <v>0</v>
      </c>
      <c r="U17" s="627">
        <f t="shared" si="6"/>
        <v>0</v>
      </c>
      <c r="V17" s="608">
        <v>0</v>
      </c>
      <c r="W17" s="627">
        <f t="shared" si="7"/>
        <v>0</v>
      </c>
      <c r="X17" s="132">
        <f t="shared" si="8"/>
        <v>0</v>
      </c>
      <c r="Y17" s="120"/>
    </row>
    <row r="18" spans="1:25" ht="15" customHeight="1">
      <c r="C18" s="114">
        <f t="shared" si="0"/>
        <v>0</v>
      </c>
      <c r="D18" s="68"/>
      <c r="E18" s="699" t="s">
        <v>294</v>
      </c>
      <c r="F18" s="825"/>
      <c r="G18" s="825"/>
      <c r="H18" s="825"/>
      <c r="I18" s="825"/>
      <c r="J18" s="825"/>
      <c r="K18" s="115">
        <v>0</v>
      </c>
      <c r="L18" s="116">
        <f t="shared" si="1"/>
        <v>0</v>
      </c>
      <c r="M18" s="69">
        <f t="shared" si="2"/>
        <v>0</v>
      </c>
      <c r="N18" s="608">
        <v>0</v>
      </c>
      <c r="O18" s="627">
        <f t="shared" si="3"/>
        <v>0</v>
      </c>
      <c r="P18" s="608">
        <v>0</v>
      </c>
      <c r="Q18" s="627">
        <f t="shared" si="4"/>
        <v>0</v>
      </c>
      <c r="R18" s="608">
        <v>0</v>
      </c>
      <c r="S18" s="627">
        <f t="shared" si="5"/>
        <v>0</v>
      </c>
      <c r="T18" s="608">
        <v>0</v>
      </c>
      <c r="U18" s="627">
        <f t="shared" si="6"/>
        <v>0</v>
      </c>
      <c r="V18" s="608">
        <v>0</v>
      </c>
      <c r="W18" s="627">
        <f t="shared" si="7"/>
        <v>0</v>
      </c>
      <c r="X18" s="132">
        <f t="shared" si="8"/>
        <v>0</v>
      </c>
      <c r="Y18" s="120"/>
    </row>
    <row r="19" spans="1:25" ht="15" customHeight="1">
      <c r="C19" s="114">
        <f t="shared" si="0"/>
        <v>0</v>
      </c>
      <c r="D19" s="68"/>
      <c r="E19" s="825" t="s">
        <v>294</v>
      </c>
      <c r="F19" s="825"/>
      <c r="G19" s="825"/>
      <c r="H19" s="825"/>
      <c r="I19" s="825"/>
      <c r="J19" s="825"/>
      <c r="K19" s="115">
        <v>0</v>
      </c>
      <c r="L19" s="116">
        <f t="shared" si="1"/>
        <v>0</v>
      </c>
      <c r="M19" s="69">
        <f t="shared" si="2"/>
        <v>0</v>
      </c>
      <c r="N19" s="608">
        <v>0</v>
      </c>
      <c r="O19" s="627">
        <f t="shared" si="3"/>
        <v>0</v>
      </c>
      <c r="P19" s="608">
        <v>0</v>
      </c>
      <c r="Q19" s="627">
        <f t="shared" si="4"/>
        <v>0</v>
      </c>
      <c r="R19" s="608">
        <v>0</v>
      </c>
      <c r="S19" s="627">
        <f t="shared" si="5"/>
        <v>0</v>
      </c>
      <c r="T19" s="608">
        <v>0</v>
      </c>
      <c r="U19" s="627">
        <f t="shared" si="6"/>
        <v>0</v>
      </c>
      <c r="V19" s="608">
        <v>0</v>
      </c>
      <c r="W19" s="627">
        <f t="shared" si="7"/>
        <v>0</v>
      </c>
      <c r="X19" s="132">
        <f t="shared" si="8"/>
        <v>0</v>
      </c>
      <c r="Y19" s="120"/>
    </row>
    <row r="20" spans="1:25" ht="15" customHeight="1">
      <c r="C20" s="114">
        <f t="shared" si="0"/>
        <v>0</v>
      </c>
      <c r="D20" s="68"/>
      <c r="E20" s="699" t="s">
        <v>294</v>
      </c>
      <c r="F20" s="825"/>
      <c r="G20" s="825"/>
      <c r="H20" s="825"/>
      <c r="I20" s="825"/>
      <c r="J20" s="825"/>
      <c r="K20" s="115">
        <v>0</v>
      </c>
      <c r="L20" s="116">
        <f t="shared" si="1"/>
        <v>0</v>
      </c>
      <c r="M20" s="69">
        <f t="shared" si="2"/>
        <v>0</v>
      </c>
      <c r="N20" s="608">
        <v>0</v>
      </c>
      <c r="O20" s="627">
        <f t="shared" si="3"/>
        <v>0</v>
      </c>
      <c r="P20" s="608">
        <v>0</v>
      </c>
      <c r="Q20" s="627">
        <f t="shared" si="4"/>
        <v>0</v>
      </c>
      <c r="R20" s="608">
        <v>0</v>
      </c>
      <c r="S20" s="627">
        <f t="shared" si="5"/>
        <v>0</v>
      </c>
      <c r="T20" s="608">
        <v>0</v>
      </c>
      <c r="U20" s="627">
        <f t="shared" si="6"/>
        <v>0</v>
      </c>
      <c r="V20" s="608">
        <v>0</v>
      </c>
      <c r="W20" s="627">
        <f t="shared" si="7"/>
        <v>0</v>
      </c>
      <c r="X20" s="132">
        <f t="shared" si="8"/>
        <v>0</v>
      </c>
      <c r="Y20" s="120"/>
    </row>
    <row r="21" spans="1:25" ht="15" customHeight="1">
      <c r="C21" s="114">
        <f t="shared" si="0"/>
        <v>0</v>
      </c>
      <c r="D21" s="68"/>
      <c r="E21" s="825" t="s">
        <v>294</v>
      </c>
      <c r="F21" s="825"/>
      <c r="G21" s="825"/>
      <c r="H21" s="825"/>
      <c r="I21" s="825"/>
      <c r="J21" s="825"/>
      <c r="K21" s="115">
        <v>0</v>
      </c>
      <c r="L21" s="116">
        <f t="shared" si="1"/>
        <v>0</v>
      </c>
      <c r="M21" s="69">
        <f t="shared" si="2"/>
        <v>0</v>
      </c>
      <c r="N21" s="608">
        <v>0</v>
      </c>
      <c r="O21" s="627">
        <f t="shared" si="3"/>
        <v>0</v>
      </c>
      <c r="P21" s="608">
        <v>0</v>
      </c>
      <c r="Q21" s="627">
        <f t="shared" si="4"/>
        <v>0</v>
      </c>
      <c r="R21" s="608">
        <v>0</v>
      </c>
      <c r="S21" s="627">
        <f t="shared" si="5"/>
        <v>0</v>
      </c>
      <c r="T21" s="608">
        <v>0</v>
      </c>
      <c r="U21" s="627">
        <f t="shared" si="6"/>
        <v>0</v>
      </c>
      <c r="V21" s="608">
        <v>0</v>
      </c>
      <c r="W21" s="627">
        <f t="shared" si="7"/>
        <v>0</v>
      </c>
      <c r="X21" s="132">
        <f t="shared" si="8"/>
        <v>0</v>
      </c>
      <c r="Y21" s="120"/>
    </row>
    <row r="22" spans="1:25" ht="15" customHeight="1">
      <c r="C22" s="114">
        <f t="shared" si="0"/>
        <v>0</v>
      </c>
      <c r="D22" s="68"/>
      <c r="E22" s="699" t="s">
        <v>294</v>
      </c>
      <c r="F22" s="825"/>
      <c r="G22" s="825"/>
      <c r="H22" s="825"/>
      <c r="I22" s="825"/>
      <c r="J22" s="825"/>
      <c r="K22" s="115">
        <v>0</v>
      </c>
      <c r="L22" s="116">
        <f t="shared" si="1"/>
        <v>0</v>
      </c>
      <c r="M22" s="69">
        <f t="shared" si="2"/>
        <v>0</v>
      </c>
      <c r="N22" s="608">
        <v>0</v>
      </c>
      <c r="O22" s="627">
        <f t="shared" si="3"/>
        <v>0</v>
      </c>
      <c r="P22" s="608">
        <v>0</v>
      </c>
      <c r="Q22" s="627">
        <f t="shared" si="4"/>
        <v>0</v>
      </c>
      <c r="R22" s="608">
        <v>0</v>
      </c>
      <c r="S22" s="627">
        <f t="shared" si="5"/>
        <v>0</v>
      </c>
      <c r="T22" s="608">
        <v>0</v>
      </c>
      <c r="U22" s="627">
        <f t="shared" si="6"/>
        <v>0</v>
      </c>
      <c r="V22" s="608">
        <v>0</v>
      </c>
      <c r="W22" s="627">
        <f t="shared" si="7"/>
        <v>0</v>
      </c>
      <c r="X22" s="132">
        <f t="shared" si="8"/>
        <v>0</v>
      </c>
      <c r="Y22" s="120"/>
    </row>
    <row r="23" spans="1:25" ht="15" customHeight="1">
      <c r="C23" s="114">
        <f t="shared" si="0"/>
        <v>0</v>
      </c>
      <c r="D23" s="68"/>
      <c r="E23" s="825" t="s">
        <v>294</v>
      </c>
      <c r="F23" s="825"/>
      <c r="G23" s="825"/>
      <c r="H23" s="825"/>
      <c r="I23" s="825"/>
      <c r="J23" s="825"/>
      <c r="K23" s="115">
        <v>0</v>
      </c>
      <c r="L23" s="116">
        <f t="shared" si="1"/>
        <v>0</v>
      </c>
      <c r="M23" s="69">
        <f t="shared" si="2"/>
        <v>0</v>
      </c>
      <c r="N23" s="608">
        <v>0</v>
      </c>
      <c r="O23" s="627">
        <f t="shared" si="3"/>
        <v>0</v>
      </c>
      <c r="P23" s="608">
        <v>0</v>
      </c>
      <c r="Q23" s="627">
        <f t="shared" si="4"/>
        <v>0</v>
      </c>
      <c r="R23" s="608">
        <v>0</v>
      </c>
      <c r="S23" s="627">
        <f t="shared" si="5"/>
        <v>0</v>
      </c>
      <c r="T23" s="608">
        <v>0</v>
      </c>
      <c r="U23" s="627">
        <f t="shared" si="6"/>
        <v>0</v>
      </c>
      <c r="V23" s="608">
        <v>0</v>
      </c>
      <c r="W23" s="627">
        <f t="shared" si="7"/>
        <v>0</v>
      </c>
      <c r="X23" s="132">
        <f t="shared" si="8"/>
        <v>0</v>
      </c>
      <c r="Y23" s="120"/>
    </row>
    <row r="24" spans="1:25" ht="15" customHeight="1">
      <c r="C24" s="114">
        <f t="shared" si="0"/>
        <v>0</v>
      </c>
      <c r="D24" s="68"/>
      <c r="E24" s="699" t="s">
        <v>294</v>
      </c>
      <c r="F24" s="825"/>
      <c r="G24" s="825"/>
      <c r="H24" s="825"/>
      <c r="I24" s="825"/>
      <c r="J24" s="825"/>
      <c r="K24" s="115">
        <v>0</v>
      </c>
      <c r="L24" s="116">
        <f t="shared" si="1"/>
        <v>0</v>
      </c>
      <c r="M24" s="69">
        <f t="shared" si="2"/>
        <v>0</v>
      </c>
      <c r="N24" s="608">
        <v>0</v>
      </c>
      <c r="O24" s="627">
        <f t="shared" si="3"/>
        <v>0</v>
      </c>
      <c r="P24" s="608">
        <v>0</v>
      </c>
      <c r="Q24" s="627">
        <f t="shared" si="4"/>
        <v>0</v>
      </c>
      <c r="R24" s="608">
        <v>0</v>
      </c>
      <c r="S24" s="627">
        <f t="shared" si="5"/>
        <v>0</v>
      </c>
      <c r="T24" s="608">
        <v>0</v>
      </c>
      <c r="U24" s="627">
        <f t="shared" si="6"/>
        <v>0</v>
      </c>
      <c r="V24" s="608">
        <v>0</v>
      </c>
      <c r="W24" s="627">
        <f t="shared" si="7"/>
        <v>0</v>
      </c>
      <c r="X24" s="132">
        <f t="shared" si="8"/>
        <v>0</v>
      </c>
      <c r="Y24" s="120"/>
    </row>
    <row r="25" spans="1:25" ht="15" customHeight="1">
      <c r="C25" s="114">
        <f t="shared" si="0"/>
        <v>0</v>
      </c>
      <c r="D25" s="68"/>
      <c r="E25" s="825" t="s">
        <v>294</v>
      </c>
      <c r="F25" s="825"/>
      <c r="G25" s="825"/>
      <c r="H25" s="825"/>
      <c r="I25" s="825"/>
      <c r="J25" s="825"/>
      <c r="K25" s="115">
        <v>0</v>
      </c>
      <c r="L25" s="116">
        <f t="shared" si="1"/>
        <v>0</v>
      </c>
      <c r="M25" s="69">
        <f t="shared" si="2"/>
        <v>0</v>
      </c>
      <c r="N25" s="608">
        <v>0</v>
      </c>
      <c r="O25" s="627">
        <f t="shared" si="3"/>
        <v>0</v>
      </c>
      <c r="P25" s="608">
        <v>0</v>
      </c>
      <c r="Q25" s="627">
        <f t="shared" si="4"/>
        <v>0</v>
      </c>
      <c r="R25" s="608">
        <v>0</v>
      </c>
      <c r="S25" s="627">
        <f t="shared" si="5"/>
        <v>0</v>
      </c>
      <c r="T25" s="608">
        <v>0</v>
      </c>
      <c r="U25" s="627">
        <f t="shared" si="6"/>
        <v>0</v>
      </c>
      <c r="V25" s="608">
        <v>0</v>
      </c>
      <c r="W25" s="627">
        <f t="shared" si="7"/>
        <v>0</v>
      </c>
      <c r="X25" s="132">
        <f t="shared" si="8"/>
        <v>0</v>
      </c>
      <c r="Y25" s="120"/>
    </row>
    <row r="26" spans="1:25" ht="15" customHeight="1">
      <c r="C26" s="114">
        <f t="shared" si="0"/>
        <v>0</v>
      </c>
      <c r="D26" s="68"/>
      <c r="E26" s="699" t="s">
        <v>294</v>
      </c>
      <c r="F26" s="825"/>
      <c r="G26" s="825"/>
      <c r="H26" s="825"/>
      <c r="I26" s="825"/>
      <c r="J26" s="825"/>
      <c r="K26" s="115">
        <v>0</v>
      </c>
      <c r="L26" s="116">
        <f t="shared" si="1"/>
        <v>0</v>
      </c>
      <c r="M26" s="69">
        <f t="shared" si="2"/>
        <v>0</v>
      </c>
      <c r="N26" s="608">
        <v>0</v>
      </c>
      <c r="O26" s="627">
        <f t="shared" si="3"/>
        <v>0</v>
      </c>
      <c r="P26" s="608">
        <v>0</v>
      </c>
      <c r="Q26" s="627">
        <f t="shared" si="4"/>
        <v>0</v>
      </c>
      <c r="R26" s="608">
        <v>0</v>
      </c>
      <c r="S26" s="627">
        <f t="shared" si="5"/>
        <v>0</v>
      </c>
      <c r="T26" s="608">
        <v>0</v>
      </c>
      <c r="U26" s="627">
        <f t="shared" si="6"/>
        <v>0</v>
      </c>
      <c r="V26" s="608">
        <v>0</v>
      </c>
      <c r="W26" s="627">
        <f t="shared" si="7"/>
        <v>0</v>
      </c>
      <c r="X26" s="132">
        <f t="shared" si="8"/>
        <v>0</v>
      </c>
      <c r="Y26" s="120"/>
    </row>
    <row r="27" spans="1:25" s="52" customFormat="1" ht="15" customHeight="1">
      <c r="A27" s="76"/>
      <c r="B27" s="76"/>
      <c r="C27" s="121"/>
      <c r="D27" s="9"/>
      <c r="E27" s="810"/>
      <c r="F27" s="810"/>
      <c r="G27" s="810"/>
      <c r="H27" s="810"/>
      <c r="I27" s="810"/>
      <c r="J27" s="700" t="s">
        <v>245</v>
      </c>
      <c r="K27" s="839"/>
      <c r="L27" s="839"/>
      <c r="M27" s="840"/>
      <c r="N27" s="688">
        <f>SUM(O12:O26)</f>
        <v>0</v>
      </c>
      <c r="O27" s="689"/>
      <c r="P27" s="688">
        <f>SUM(Q12:Q26)</f>
        <v>0</v>
      </c>
      <c r="Q27" s="689"/>
      <c r="R27" s="688">
        <f>SUM(S12:S26)</f>
        <v>0</v>
      </c>
      <c r="S27" s="689"/>
      <c r="T27" s="688">
        <f>SUM(U12:U26)</f>
        <v>0</v>
      </c>
      <c r="U27" s="689"/>
      <c r="V27" s="688">
        <f>SUM(W12:W26)</f>
        <v>0</v>
      </c>
      <c r="W27" s="689"/>
      <c r="X27" s="621">
        <f>SUM(N27:W27)</f>
        <v>0</v>
      </c>
      <c r="Y27" s="96"/>
    </row>
    <row r="28" spans="1:25" s="52" customFormat="1" ht="15" customHeight="1">
      <c r="A28" s="76">
        <v>1000</v>
      </c>
      <c r="B28" s="76"/>
      <c r="C28" s="123" t="s">
        <v>26</v>
      </c>
      <c r="D28" s="77"/>
      <c r="E28" s="789"/>
      <c r="F28" s="827"/>
      <c r="G28" s="827"/>
      <c r="H28" s="827"/>
      <c r="I28" s="827"/>
      <c r="J28" s="827"/>
      <c r="K28" s="827"/>
      <c r="L28" s="827"/>
      <c r="M28" s="838"/>
      <c r="N28" s="609"/>
      <c r="O28" s="232"/>
      <c r="P28" s="609"/>
      <c r="Q28" s="192"/>
      <c r="R28" s="609"/>
      <c r="S28" s="192"/>
      <c r="T28" s="609"/>
      <c r="U28" s="192"/>
      <c r="V28" s="609"/>
      <c r="W28" s="192"/>
      <c r="X28" s="132"/>
      <c r="Y28" s="96"/>
    </row>
    <row r="29" spans="1:25" s="52" customFormat="1" ht="15" customHeight="1">
      <c r="A29" s="76"/>
      <c r="B29" s="76"/>
      <c r="C29" s="10" t="s">
        <v>137</v>
      </c>
      <c r="D29" s="68"/>
      <c r="E29" s="645"/>
      <c r="F29" s="869"/>
      <c r="G29" s="869"/>
      <c r="H29" s="869"/>
      <c r="I29" s="869"/>
      <c r="J29" s="869"/>
      <c r="K29" s="11"/>
      <c r="L29" s="91"/>
      <c r="M29" s="111"/>
      <c r="N29" s="609"/>
      <c r="O29" s="232"/>
      <c r="P29" s="609"/>
      <c r="Q29" s="192"/>
      <c r="R29" s="609"/>
      <c r="S29" s="192"/>
      <c r="T29" s="609"/>
      <c r="U29" s="192"/>
      <c r="V29" s="609"/>
      <c r="W29" s="192"/>
      <c r="X29" s="132"/>
      <c r="Y29" s="96"/>
    </row>
    <row r="30" spans="1:25" s="52" customFormat="1" ht="15" customHeight="1">
      <c r="A30" s="76"/>
      <c r="B30" s="76"/>
      <c r="C30" s="12">
        <f t="shared" ref="C30:C46" si="9">N30+P30+R30+T30+V30</f>
        <v>0</v>
      </c>
      <c r="D30" s="68"/>
      <c r="E30" s="699" t="s">
        <v>294</v>
      </c>
      <c r="F30" s="825"/>
      <c r="G30" s="825"/>
      <c r="H30" s="825"/>
      <c r="I30" s="825"/>
      <c r="J30" s="825"/>
      <c r="K30" s="115">
        <v>0</v>
      </c>
      <c r="L30" s="116">
        <f t="shared" ref="L30:L46" si="10">VLOOKUP(E30,Leave_Benefits,2,0)</f>
        <v>0</v>
      </c>
      <c r="M30" s="69">
        <f t="shared" ref="M30:M46" si="11">VLOOKUP(E30,Leave_Benefits,4,0)</f>
        <v>0</v>
      </c>
      <c r="N30" s="608">
        <v>0</v>
      </c>
      <c r="O30" s="627">
        <f>K30*(1+L30)*(N30)*M30</f>
        <v>0</v>
      </c>
      <c r="P30" s="608">
        <v>0</v>
      </c>
      <c r="Q30" s="627">
        <f>K30*(1+L30)*(P30)*(M30^2)</f>
        <v>0</v>
      </c>
      <c r="R30" s="608">
        <v>0</v>
      </c>
      <c r="S30" s="627">
        <f>K30*(1+L30)*(R30)*(M30^3)</f>
        <v>0</v>
      </c>
      <c r="T30" s="608">
        <v>0</v>
      </c>
      <c r="U30" s="627">
        <f>K30*(1+L30)*(T30)*(M30^4)</f>
        <v>0</v>
      </c>
      <c r="V30" s="608">
        <v>0</v>
      </c>
      <c r="W30" s="627">
        <f>K30*(1+L30)*(V30)*(M30^5)</f>
        <v>0</v>
      </c>
      <c r="X30" s="132">
        <f>O30+Q30+S30+U30+W30</f>
        <v>0</v>
      </c>
      <c r="Y30" s="96"/>
    </row>
    <row r="31" spans="1:25" s="52" customFormat="1" ht="15" customHeight="1">
      <c r="A31" s="76"/>
      <c r="B31" s="76"/>
      <c r="C31" s="12">
        <f t="shared" si="9"/>
        <v>0</v>
      </c>
      <c r="D31" s="68"/>
      <c r="E31" s="825" t="s">
        <v>294</v>
      </c>
      <c r="F31" s="825"/>
      <c r="G31" s="825"/>
      <c r="H31" s="825"/>
      <c r="I31" s="825"/>
      <c r="J31" s="825"/>
      <c r="K31" s="115">
        <v>0</v>
      </c>
      <c r="L31" s="116">
        <f t="shared" si="10"/>
        <v>0</v>
      </c>
      <c r="M31" s="69">
        <f t="shared" si="11"/>
        <v>0</v>
      </c>
      <c r="N31" s="608">
        <v>0</v>
      </c>
      <c r="O31" s="627">
        <f t="shared" ref="O31:O46" si="12">K31*(1+L31)*(N31)*M31</f>
        <v>0</v>
      </c>
      <c r="P31" s="608">
        <v>0</v>
      </c>
      <c r="Q31" s="627">
        <f t="shared" ref="Q31:Q46" si="13">K31*(1+L31)*(P31)*(M31^2)</f>
        <v>0</v>
      </c>
      <c r="R31" s="608">
        <v>0</v>
      </c>
      <c r="S31" s="627">
        <f t="shared" ref="S31:S46" si="14">K31*(1+L31)*(R31)*(M31^3)</f>
        <v>0</v>
      </c>
      <c r="T31" s="608">
        <v>0</v>
      </c>
      <c r="U31" s="627">
        <f t="shared" ref="U31:U46" si="15">K31*(1+L31)*(T31)*(M31^4)</f>
        <v>0</v>
      </c>
      <c r="V31" s="608">
        <v>0</v>
      </c>
      <c r="W31" s="627">
        <f t="shared" ref="W31:W46" si="16">K31*(1+L31)*(V31)*(M31^5)</f>
        <v>0</v>
      </c>
      <c r="X31" s="132">
        <f t="shared" ref="X31:X46" si="17">O31+Q31+S31+U31+W31</f>
        <v>0</v>
      </c>
      <c r="Y31" s="96"/>
    </row>
    <row r="32" spans="1:25" s="52" customFormat="1" ht="15" customHeight="1">
      <c r="A32" s="76"/>
      <c r="B32" s="76"/>
      <c r="C32" s="12">
        <f t="shared" si="9"/>
        <v>0</v>
      </c>
      <c r="D32" s="68"/>
      <c r="E32" s="699" t="s">
        <v>294</v>
      </c>
      <c r="F32" s="825"/>
      <c r="G32" s="825"/>
      <c r="H32" s="825"/>
      <c r="I32" s="825"/>
      <c r="J32" s="825"/>
      <c r="K32" s="115">
        <v>0</v>
      </c>
      <c r="L32" s="116">
        <f t="shared" si="10"/>
        <v>0</v>
      </c>
      <c r="M32" s="69">
        <f t="shared" si="11"/>
        <v>0</v>
      </c>
      <c r="N32" s="608">
        <v>0</v>
      </c>
      <c r="O32" s="627">
        <f t="shared" si="12"/>
        <v>0</v>
      </c>
      <c r="P32" s="608">
        <v>0</v>
      </c>
      <c r="Q32" s="627">
        <f t="shared" si="13"/>
        <v>0</v>
      </c>
      <c r="R32" s="608">
        <v>0</v>
      </c>
      <c r="S32" s="627">
        <f t="shared" si="14"/>
        <v>0</v>
      </c>
      <c r="T32" s="608">
        <v>0</v>
      </c>
      <c r="U32" s="627">
        <f t="shared" si="15"/>
        <v>0</v>
      </c>
      <c r="V32" s="608">
        <v>0</v>
      </c>
      <c r="W32" s="627">
        <f t="shared" si="16"/>
        <v>0</v>
      </c>
      <c r="X32" s="132">
        <f t="shared" si="17"/>
        <v>0</v>
      </c>
      <c r="Y32" s="96"/>
    </row>
    <row r="33" spans="1:25" s="52" customFormat="1" ht="15" customHeight="1">
      <c r="A33" s="76"/>
      <c r="B33" s="76"/>
      <c r="C33" s="12">
        <f t="shared" si="9"/>
        <v>0</v>
      </c>
      <c r="D33" s="68"/>
      <c r="E33" s="825" t="s">
        <v>294</v>
      </c>
      <c r="F33" s="825"/>
      <c r="G33" s="825"/>
      <c r="H33" s="825"/>
      <c r="I33" s="825"/>
      <c r="J33" s="825"/>
      <c r="K33" s="115">
        <v>0</v>
      </c>
      <c r="L33" s="116">
        <f t="shared" si="10"/>
        <v>0</v>
      </c>
      <c r="M33" s="69">
        <f t="shared" si="11"/>
        <v>0</v>
      </c>
      <c r="N33" s="608">
        <v>0</v>
      </c>
      <c r="O33" s="627">
        <f t="shared" si="12"/>
        <v>0</v>
      </c>
      <c r="P33" s="608">
        <v>0</v>
      </c>
      <c r="Q33" s="627">
        <f t="shared" si="13"/>
        <v>0</v>
      </c>
      <c r="R33" s="608">
        <v>0</v>
      </c>
      <c r="S33" s="627">
        <f t="shared" si="14"/>
        <v>0</v>
      </c>
      <c r="T33" s="608">
        <v>0</v>
      </c>
      <c r="U33" s="627">
        <f t="shared" si="15"/>
        <v>0</v>
      </c>
      <c r="V33" s="608">
        <v>0</v>
      </c>
      <c r="W33" s="627">
        <f t="shared" si="16"/>
        <v>0</v>
      </c>
      <c r="X33" s="132">
        <f t="shared" si="17"/>
        <v>0</v>
      </c>
      <c r="Y33" s="96"/>
    </row>
    <row r="34" spans="1:25" ht="15" customHeight="1">
      <c r="C34" s="12">
        <f t="shared" si="9"/>
        <v>0</v>
      </c>
      <c r="D34" s="68"/>
      <c r="E34" s="699" t="s">
        <v>294</v>
      </c>
      <c r="F34" s="825"/>
      <c r="G34" s="825"/>
      <c r="H34" s="825"/>
      <c r="I34" s="825"/>
      <c r="J34" s="825"/>
      <c r="K34" s="115">
        <v>0</v>
      </c>
      <c r="L34" s="116">
        <f t="shared" si="10"/>
        <v>0</v>
      </c>
      <c r="M34" s="69">
        <f t="shared" si="11"/>
        <v>0</v>
      </c>
      <c r="N34" s="608">
        <v>0</v>
      </c>
      <c r="O34" s="627">
        <f t="shared" si="12"/>
        <v>0</v>
      </c>
      <c r="P34" s="608">
        <v>0</v>
      </c>
      <c r="Q34" s="627">
        <f t="shared" si="13"/>
        <v>0</v>
      </c>
      <c r="R34" s="608">
        <v>0</v>
      </c>
      <c r="S34" s="627">
        <f t="shared" si="14"/>
        <v>0</v>
      </c>
      <c r="T34" s="608">
        <v>0</v>
      </c>
      <c r="U34" s="627">
        <f t="shared" si="15"/>
        <v>0</v>
      </c>
      <c r="V34" s="608">
        <v>0</v>
      </c>
      <c r="W34" s="627">
        <f t="shared" si="16"/>
        <v>0</v>
      </c>
      <c r="X34" s="132">
        <f t="shared" si="17"/>
        <v>0</v>
      </c>
      <c r="Y34" s="120"/>
    </row>
    <row r="35" spans="1:25" ht="15" customHeight="1">
      <c r="C35" s="12">
        <f t="shared" si="9"/>
        <v>0</v>
      </c>
      <c r="D35" s="68"/>
      <c r="E35" s="825" t="s">
        <v>294</v>
      </c>
      <c r="F35" s="825"/>
      <c r="G35" s="825"/>
      <c r="H35" s="825"/>
      <c r="I35" s="825"/>
      <c r="J35" s="825"/>
      <c r="K35" s="115">
        <v>0</v>
      </c>
      <c r="L35" s="116">
        <f t="shared" si="10"/>
        <v>0</v>
      </c>
      <c r="M35" s="69">
        <f t="shared" si="11"/>
        <v>0</v>
      </c>
      <c r="N35" s="608">
        <v>0</v>
      </c>
      <c r="O35" s="627">
        <f t="shared" si="12"/>
        <v>0</v>
      </c>
      <c r="P35" s="608">
        <v>0</v>
      </c>
      <c r="Q35" s="627">
        <f t="shared" si="13"/>
        <v>0</v>
      </c>
      <c r="R35" s="608">
        <v>0</v>
      </c>
      <c r="S35" s="627">
        <f t="shared" si="14"/>
        <v>0</v>
      </c>
      <c r="T35" s="608">
        <v>0</v>
      </c>
      <c r="U35" s="627">
        <f t="shared" si="15"/>
        <v>0</v>
      </c>
      <c r="V35" s="608">
        <v>0</v>
      </c>
      <c r="W35" s="627">
        <f t="shared" si="16"/>
        <v>0</v>
      </c>
      <c r="X35" s="132">
        <f t="shared" si="17"/>
        <v>0</v>
      </c>
      <c r="Y35" s="120"/>
    </row>
    <row r="36" spans="1:25" ht="15" customHeight="1">
      <c r="C36" s="12">
        <f t="shared" si="9"/>
        <v>0</v>
      </c>
      <c r="D36" s="68"/>
      <c r="E36" s="699" t="s">
        <v>294</v>
      </c>
      <c r="F36" s="825"/>
      <c r="G36" s="825"/>
      <c r="H36" s="825"/>
      <c r="I36" s="825"/>
      <c r="J36" s="825"/>
      <c r="K36" s="115">
        <v>0</v>
      </c>
      <c r="L36" s="116">
        <f t="shared" si="10"/>
        <v>0</v>
      </c>
      <c r="M36" s="69">
        <f t="shared" si="11"/>
        <v>0</v>
      </c>
      <c r="N36" s="608">
        <v>0</v>
      </c>
      <c r="O36" s="627">
        <f t="shared" si="12"/>
        <v>0</v>
      </c>
      <c r="P36" s="608">
        <v>0</v>
      </c>
      <c r="Q36" s="627">
        <f t="shared" si="13"/>
        <v>0</v>
      </c>
      <c r="R36" s="608">
        <v>0</v>
      </c>
      <c r="S36" s="627">
        <f t="shared" si="14"/>
        <v>0</v>
      </c>
      <c r="T36" s="608">
        <v>0</v>
      </c>
      <c r="U36" s="627">
        <f t="shared" si="15"/>
        <v>0</v>
      </c>
      <c r="V36" s="608">
        <v>0</v>
      </c>
      <c r="W36" s="627">
        <f t="shared" si="16"/>
        <v>0</v>
      </c>
      <c r="X36" s="132">
        <f t="shared" si="17"/>
        <v>0</v>
      </c>
      <c r="Y36" s="120"/>
    </row>
    <row r="37" spans="1:25" s="52" customFormat="1" ht="15" customHeight="1">
      <c r="A37" s="76"/>
      <c r="B37" s="76"/>
      <c r="C37" s="12">
        <f t="shared" si="9"/>
        <v>0</v>
      </c>
      <c r="D37" s="68"/>
      <c r="E37" s="825" t="s">
        <v>294</v>
      </c>
      <c r="F37" s="825"/>
      <c r="G37" s="825"/>
      <c r="H37" s="825"/>
      <c r="I37" s="825"/>
      <c r="J37" s="825"/>
      <c r="K37" s="115">
        <v>0</v>
      </c>
      <c r="L37" s="116">
        <f t="shared" si="10"/>
        <v>0</v>
      </c>
      <c r="M37" s="69">
        <f t="shared" si="11"/>
        <v>0</v>
      </c>
      <c r="N37" s="608">
        <v>0</v>
      </c>
      <c r="O37" s="627">
        <f t="shared" si="12"/>
        <v>0</v>
      </c>
      <c r="P37" s="608">
        <v>0</v>
      </c>
      <c r="Q37" s="627">
        <f t="shared" si="13"/>
        <v>0</v>
      </c>
      <c r="R37" s="608">
        <v>0</v>
      </c>
      <c r="S37" s="627">
        <f t="shared" si="14"/>
        <v>0</v>
      </c>
      <c r="T37" s="608">
        <v>0</v>
      </c>
      <c r="U37" s="627">
        <f t="shared" si="15"/>
        <v>0</v>
      </c>
      <c r="V37" s="608">
        <v>0</v>
      </c>
      <c r="W37" s="627">
        <f t="shared" si="16"/>
        <v>0</v>
      </c>
      <c r="X37" s="132">
        <f t="shared" si="17"/>
        <v>0</v>
      </c>
      <c r="Y37" s="96"/>
    </row>
    <row r="38" spans="1:25" s="52" customFormat="1" ht="15" customHeight="1">
      <c r="A38" s="76"/>
      <c r="B38" s="76"/>
      <c r="C38" s="12">
        <f t="shared" si="9"/>
        <v>0</v>
      </c>
      <c r="D38" s="68"/>
      <c r="E38" s="699" t="s">
        <v>294</v>
      </c>
      <c r="F38" s="825"/>
      <c r="G38" s="825"/>
      <c r="H38" s="825"/>
      <c r="I38" s="825"/>
      <c r="J38" s="825"/>
      <c r="K38" s="115">
        <v>0</v>
      </c>
      <c r="L38" s="116">
        <f t="shared" si="10"/>
        <v>0</v>
      </c>
      <c r="M38" s="69">
        <f t="shared" si="11"/>
        <v>0</v>
      </c>
      <c r="N38" s="608">
        <v>0</v>
      </c>
      <c r="O38" s="627">
        <f t="shared" si="12"/>
        <v>0</v>
      </c>
      <c r="P38" s="608">
        <v>0</v>
      </c>
      <c r="Q38" s="627">
        <f t="shared" si="13"/>
        <v>0</v>
      </c>
      <c r="R38" s="608">
        <v>0</v>
      </c>
      <c r="S38" s="627">
        <f t="shared" si="14"/>
        <v>0</v>
      </c>
      <c r="T38" s="608">
        <v>0</v>
      </c>
      <c r="U38" s="627">
        <f t="shared" si="15"/>
        <v>0</v>
      </c>
      <c r="V38" s="608">
        <v>0</v>
      </c>
      <c r="W38" s="627">
        <f t="shared" si="16"/>
        <v>0</v>
      </c>
      <c r="X38" s="132">
        <f t="shared" si="17"/>
        <v>0</v>
      </c>
      <c r="Y38" s="96"/>
    </row>
    <row r="39" spans="1:25" s="52" customFormat="1" ht="15" customHeight="1">
      <c r="A39" s="76"/>
      <c r="B39" s="76"/>
      <c r="C39" s="12">
        <f t="shared" si="9"/>
        <v>0</v>
      </c>
      <c r="D39" s="68"/>
      <c r="E39" s="825" t="s">
        <v>294</v>
      </c>
      <c r="F39" s="825"/>
      <c r="G39" s="825"/>
      <c r="H39" s="825"/>
      <c r="I39" s="825"/>
      <c r="J39" s="825"/>
      <c r="K39" s="115">
        <v>0</v>
      </c>
      <c r="L39" s="116">
        <f t="shared" si="10"/>
        <v>0</v>
      </c>
      <c r="M39" s="69">
        <f t="shared" si="11"/>
        <v>0</v>
      </c>
      <c r="N39" s="608">
        <v>0</v>
      </c>
      <c r="O39" s="627">
        <f t="shared" si="12"/>
        <v>0</v>
      </c>
      <c r="P39" s="608">
        <v>0</v>
      </c>
      <c r="Q39" s="627">
        <f t="shared" si="13"/>
        <v>0</v>
      </c>
      <c r="R39" s="608">
        <v>0</v>
      </c>
      <c r="S39" s="627">
        <f t="shared" si="14"/>
        <v>0</v>
      </c>
      <c r="T39" s="608">
        <v>0</v>
      </c>
      <c r="U39" s="627">
        <f t="shared" si="15"/>
        <v>0</v>
      </c>
      <c r="V39" s="608">
        <v>0</v>
      </c>
      <c r="W39" s="627">
        <f t="shared" si="16"/>
        <v>0</v>
      </c>
      <c r="X39" s="132">
        <f t="shared" si="17"/>
        <v>0</v>
      </c>
      <c r="Y39" s="96"/>
    </row>
    <row r="40" spans="1:25" ht="15" customHeight="1">
      <c r="C40" s="12">
        <f t="shared" si="9"/>
        <v>0</v>
      </c>
      <c r="D40" s="68"/>
      <c r="E40" s="699" t="s">
        <v>294</v>
      </c>
      <c r="F40" s="825"/>
      <c r="G40" s="825"/>
      <c r="H40" s="825"/>
      <c r="I40" s="825"/>
      <c r="J40" s="825"/>
      <c r="K40" s="115">
        <v>0</v>
      </c>
      <c r="L40" s="116">
        <f t="shared" si="10"/>
        <v>0</v>
      </c>
      <c r="M40" s="69">
        <f t="shared" si="11"/>
        <v>0</v>
      </c>
      <c r="N40" s="608">
        <v>0</v>
      </c>
      <c r="O40" s="627">
        <f t="shared" si="12"/>
        <v>0</v>
      </c>
      <c r="P40" s="608">
        <v>0</v>
      </c>
      <c r="Q40" s="627">
        <f t="shared" si="13"/>
        <v>0</v>
      </c>
      <c r="R40" s="608">
        <v>0</v>
      </c>
      <c r="S40" s="627">
        <f t="shared" si="14"/>
        <v>0</v>
      </c>
      <c r="T40" s="608">
        <v>0</v>
      </c>
      <c r="U40" s="627">
        <f t="shared" si="15"/>
        <v>0</v>
      </c>
      <c r="V40" s="608">
        <v>0</v>
      </c>
      <c r="W40" s="627">
        <f t="shared" si="16"/>
        <v>0</v>
      </c>
      <c r="X40" s="132">
        <f t="shared" si="17"/>
        <v>0</v>
      </c>
      <c r="Y40" s="120"/>
    </row>
    <row r="41" spans="1:25" ht="15" customHeight="1">
      <c r="C41" s="12">
        <f t="shared" si="9"/>
        <v>0</v>
      </c>
      <c r="D41" s="68"/>
      <c r="E41" s="825" t="s">
        <v>294</v>
      </c>
      <c r="F41" s="825"/>
      <c r="G41" s="825"/>
      <c r="H41" s="825"/>
      <c r="I41" s="825"/>
      <c r="J41" s="825"/>
      <c r="K41" s="115">
        <v>0</v>
      </c>
      <c r="L41" s="116">
        <f t="shared" si="10"/>
        <v>0</v>
      </c>
      <c r="M41" s="69">
        <f t="shared" si="11"/>
        <v>0</v>
      </c>
      <c r="N41" s="608">
        <v>0</v>
      </c>
      <c r="O41" s="627">
        <f t="shared" si="12"/>
        <v>0</v>
      </c>
      <c r="P41" s="608">
        <v>0</v>
      </c>
      <c r="Q41" s="627">
        <f t="shared" si="13"/>
        <v>0</v>
      </c>
      <c r="R41" s="608">
        <v>0</v>
      </c>
      <c r="S41" s="627">
        <f t="shared" si="14"/>
        <v>0</v>
      </c>
      <c r="T41" s="608">
        <v>0</v>
      </c>
      <c r="U41" s="627">
        <f t="shared" si="15"/>
        <v>0</v>
      </c>
      <c r="V41" s="608">
        <v>0</v>
      </c>
      <c r="W41" s="627">
        <f t="shared" si="16"/>
        <v>0</v>
      </c>
      <c r="X41" s="132">
        <f t="shared" si="17"/>
        <v>0</v>
      </c>
      <c r="Y41" s="120"/>
    </row>
    <row r="42" spans="1:25" ht="15" customHeight="1">
      <c r="C42" s="12">
        <f t="shared" si="9"/>
        <v>0</v>
      </c>
      <c r="D42" s="68"/>
      <c r="E42" s="699" t="s">
        <v>294</v>
      </c>
      <c r="F42" s="825"/>
      <c r="G42" s="825"/>
      <c r="H42" s="825"/>
      <c r="I42" s="825"/>
      <c r="J42" s="825"/>
      <c r="K42" s="115">
        <v>0</v>
      </c>
      <c r="L42" s="116">
        <f t="shared" si="10"/>
        <v>0</v>
      </c>
      <c r="M42" s="69">
        <f t="shared" si="11"/>
        <v>0</v>
      </c>
      <c r="N42" s="608">
        <v>0</v>
      </c>
      <c r="O42" s="627">
        <f t="shared" si="12"/>
        <v>0</v>
      </c>
      <c r="P42" s="608">
        <v>0</v>
      </c>
      <c r="Q42" s="627">
        <f t="shared" si="13"/>
        <v>0</v>
      </c>
      <c r="R42" s="608">
        <v>0</v>
      </c>
      <c r="S42" s="627">
        <f t="shared" si="14"/>
        <v>0</v>
      </c>
      <c r="T42" s="608">
        <v>0</v>
      </c>
      <c r="U42" s="627">
        <f t="shared" si="15"/>
        <v>0</v>
      </c>
      <c r="V42" s="608">
        <v>0</v>
      </c>
      <c r="W42" s="627">
        <f t="shared" si="16"/>
        <v>0</v>
      </c>
      <c r="X42" s="132">
        <f t="shared" si="17"/>
        <v>0</v>
      </c>
      <c r="Y42" s="120"/>
    </row>
    <row r="43" spans="1:25" s="52" customFormat="1" ht="15" customHeight="1">
      <c r="A43" s="76"/>
      <c r="B43" s="76"/>
      <c r="C43" s="12">
        <f t="shared" si="9"/>
        <v>0</v>
      </c>
      <c r="D43" s="68"/>
      <c r="E43" s="825" t="s">
        <v>294</v>
      </c>
      <c r="F43" s="825"/>
      <c r="G43" s="825"/>
      <c r="H43" s="825"/>
      <c r="I43" s="825"/>
      <c r="J43" s="825"/>
      <c r="K43" s="115">
        <v>0</v>
      </c>
      <c r="L43" s="116">
        <f t="shared" si="10"/>
        <v>0</v>
      </c>
      <c r="M43" s="69">
        <f t="shared" si="11"/>
        <v>0</v>
      </c>
      <c r="N43" s="608">
        <v>0</v>
      </c>
      <c r="O43" s="627">
        <f t="shared" si="12"/>
        <v>0</v>
      </c>
      <c r="P43" s="608">
        <v>0</v>
      </c>
      <c r="Q43" s="627">
        <f t="shared" si="13"/>
        <v>0</v>
      </c>
      <c r="R43" s="608">
        <v>0</v>
      </c>
      <c r="S43" s="627">
        <f t="shared" si="14"/>
        <v>0</v>
      </c>
      <c r="T43" s="608">
        <v>0</v>
      </c>
      <c r="U43" s="627">
        <f t="shared" si="15"/>
        <v>0</v>
      </c>
      <c r="V43" s="608">
        <v>0</v>
      </c>
      <c r="W43" s="627">
        <f t="shared" si="16"/>
        <v>0</v>
      </c>
      <c r="X43" s="132">
        <f t="shared" si="17"/>
        <v>0</v>
      </c>
      <c r="Y43" s="96"/>
    </row>
    <row r="44" spans="1:25" s="52" customFormat="1" ht="15" customHeight="1">
      <c r="A44" s="76"/>
      <c r="B44" s="76"/>
      <c r="C44" s="12">
        <f t="shared" si="9"/>
        <v>0</v>
      </c>
      <c r="D44" s="68"/>
      <c r="E44" s="699" t="s">
        <v>294</v>
      </c>
      <c r="F44" s="825"/>
      <c r="G44" s="825"/>
      <c r="H44" s="825"/>
      <c r="I44" s="825"/>
      <c r="J44" s="825"/>
      <c r="K44" s="115">
        <v>0</v>
      </c>
      <c r="L44" s="116">
        <f t="shared" si="10"/>
        <v>0</v>
      </c>
      <c r="M44" s="69">
        <f t="shared" si="11"/>
        <v>0</v>
      </c>
      <c r="N44" s="608">
        <v>0</v>
      </c>
      <c r="O44" s="627">
        <f t="shared" si="12"/>
        <v>0</v>
      </c>
      <c r="P44" s="608">
        <v>0</v>
      </c>
      <c r="Q44" s="627">
        <f t="shared" si="13"/>
        <v>0</v>
      </c>
      <c r="R44" s="608">
        <v>0</v>
      </c>
      <c r="S44" s="627">
        <f t="shared" si="14"/>
        <v>0</v>
      </c>
      <c r="T44" s="608">
        <v>0</v>
      </c>
      <c r="U44" s="627">
        <f t="shared" si="15"/>
        <v>0</v>
      </c>
      <c r="V44" s="608">
        <v>0</v>
      </c>
      <c r="W44" s="627">
        <f t="shared" si="16"/>
        <v>0</v>
      </c>
      <c r="X44" s="132">
        <f t="shared" si="17"/>
        <v>0</v>
      </c>
      <c r="Y44" s="96"/>
    </row>
    <row r="45" spans="1:25" ht="15" customHeight="1">
      <c r="C45" s="12">
        <f t="shared" si="9"/>
        <v>0</v>
      </c>
      <c r="D45" s="49" t="s">
        <v>400</v>
      </c>
      <c r="E45" s="825" t="s">
        <v>389</v>
      </c>
      <c r="F45" s="825"/>
      <c r="G45" s="825"/>
      <c r="H45" s="825"/>
      <c r="I45" s="825"/>
      <c r="J45" s="825"/>
      <c r="K45" s="115">
        <v>0</v>
      </c>
      <c r="L45" s="116">
        <f t="shared" si="10"/>
        <v>5.8999999999999997E-2</v>
      </c>
      <c r="M45" s="69">
        <f t="shared" si="11"/>
        <v>1</v>
      </c>
      <c r="N45" s="608">
        <v>0</v>
      </c>
      <c r="O45" s="627">
        <f t="shared" si="12"/>
        <v>0</v>
      </c>
      <c r="P45" s="608">
        <v>0</v>
      </c>
      <c r="Q45" s="627">
        <f t="shared" si="13"/>
        <v>0</v>
      </c>
      <c r="R45" s="608">
        <v>0</v>
      </c>
      <c r="S45" s="627">
        <f t="shared" si="14"/>
        <v>0</v>
      </c>
      <c r="T45" s="608">
        <v>0</v>
      </c>
      <c r="U45" s="627">
        <f t="shared" si="15"/>
        <v>0</v>
      </c>
      <c r="V45" s="608">
        <v>0</v>
      </c>
      <c r="W45" s="627">
        <f t="shared" si="16"/>
        <v>0</v>
      </c>
      <c r="X45" s="132">
        <f t="shared" si="17"/>
        <v>0</v>
      </c>
      <c r="Y45" s="120"/>
    </row>
    <row r="46" spans="1:25" ht="15" customHeight="1">
      <c r="C46" s="12">
        <f t="shared" si="9"/>
        <v>0</v>
      </c>
      <c r="D46" s="49" t="s">
        <v>401</v>
      </c>
      <c r="E46" s="699" t="s">
        <v>317</v>
      </c>
      <c r="F46" s="825"/>
      <c r="G46" s="825"/>
      <c r="H46" s="825"/>
      <c r="I46" s="825"/>
      <c r="J46" s="825"/>
      <c r="K46" s="115">
        <v>0</v>
      </c>
      <c r="L46" s="116">
        <f t="shared" si="10"/>
        <v>0.125</v>
      </c>
      <c r="M46" s="69">
        <f t="shared" si="11"/>
        <v>1</v>
      </c>
      <c r="N46" s="608">
        <v>0</v>
      </c>
      <c r="O46" s="627">
        <f t="shared" si="12"/>
        <v>0</v>
      </c>
      <c r="P46" s="608">
        <v>0</v>
      </c>
      <c r="Q46" s="627">
        <f t="shared" si="13"/>
        <v>0</v>
      </c>
      <c r="R46" s="608">
        <v>0</v>
      </c>
      <c r="S46" s="627">
        <f t="shared" si="14"/>
        <v>0</v>
      </c>
      <c r="T46" s="608">
        <v>0</v>
      </c>
      <c r="U46" s="627">
        <f t="shared" si="15"/>
        <v>0</v>
      </c>
      <c r="V46" s="608">
        <v>0</v>
      </c>
      <c r="W46" s="627">
        <f t="shared" si="16"/>
        <v>0</v>
      </c>
      <c r="X46" s="132">
        <f t="shared" si="17"/>
        <v>0</v>
      </c>
      <c r="Y46" s="120"/>
    </row>
    <row r="47" spans="1:25" ht="15" customHeight="1">
      <c r="A47" s="76">
        <v>1000</v>
      </c>
      <c r="C47" s="128" t="s">
        <v>27</v>
      </c>
      <c r="D47" s="68"/>
      <c r="E47" s="716"/>
      <c r="F47" s="716"/>
      <c r="G47" s="716"/>
      <c r="H47" s="716"/>
      <c r="I47" s="716"/>
      <c r="J47" s="829"/>
      <c r="K47" s="68"/>
      <c r="L47" s="68"/>
      <c r="M47" s="69"/>
      <c r="N47" s="129"/>
      <c r="O47" s="130"/>
      <c r="P47" s="129"/>
      <c r="Q47" s="130"/>
      <c r="R47" s="129"/>
      <c r="S47" s="130"/>
      <c r="T47" s="129"/>
      <c r="U47" s="130"/>
      <c r="V47" s="129"/>
      <c r="W47" s="627"/>
      <c r="X47" s="132"/>
      <c r="Y47" s="120"/>
    </row>
    <row r="48" spans="1:25" ht="30.95" customHeight="1">
      <c r="C48" s="71" t="s">
        <v>135</v>
      </c>
      <c r="D48" s="68"/>
      <c r="E48" s="704"/>
      <c r="F48" s="704"/>
      <c r="G48" s="704"/>
      <c r="H48" s="704"/>
      <c r="I48" s="704"/>
      <c r="J48" s="869"/>
      <c r="K48" s="484" t="s">
        <v>339</v>
      </c>
      <c r="L48" s="68"/>
      <c r="M48" s="69"/>
      <c r="N48" s="129"/>
      <c r="O48" s="130"/>
      <c r="P48" s="129"/>
      <c r="Q48" s="130"/>
      <c r="R48" s="129"/>
      <c r="S48" s="130"/>
      <c r="T48" s="129"/>
      <c r="U48" s="130"/>
      <c r="V48" s="129"/>
      <c r="W48" s="627"/>
      <c r="X48" s="132"/>
      <c r="Y48" s="120"/>
    </row>
    <row r="49" spans="1:25" ht="15" customHeight="1">
      <c r="C49" s="71">
        <v>0</v>
      </c>
      <c r="D49" s="49" t="s">
        <v>376</v>
      </c>
      <c r="E49" s="707" t="s">
        <v>294</v>
      </c>
      <c r="F49" s="870"/>
      <c r="G49" s="870"/>
      <c r="H49" s="870"/>
      <c r="I49" s="870"/>
      <c r="J49" s="870"/>
      <c r="K49" s="133">
        <v>0</v>
      </c>
      <c r="L49" s="134">
        <f t="shared" ref="L49:L57" si="18">VLOOKUP(E49,Leave_Benefits,2,0)</f>
        <v>0</v>
      </c>
      <c r="M49" s="69">
        <f t="shared" ref="M49:M57" si="19">VLOOKUP(E49,Leave_Benefits,4,0)</f>
        <v>0</v>
      </c>
      <c r="N49" s="608">
        <v>0</v>
      </c>
      <c r="O49" s="627">
        <f>K49*(N49)*(C49)*M49</f>
        <v>0</v>
      </c>
      <c r="P49" s="608">
        <v>0</v>
      </c>
      <c r="Q49" s="627">
        <f>(K49)*(P49)*(C49)*(M49^2)</f>
        <v>0</v>
      </c>
      <c r="R49" s="608">
        <v>0</v>
      </c>
      <c r="S49" s="627">
        <f>(K49)*(R49)*(C49)*(M49^3)</f>
        <v>0</v>
      </c>
      <c r="T49" s="608">
        <v>0</v>
      </c>
      <c r="U49" s="627">
        <f>(K49)*(T49)*(C49)*(M49^4)</f>
        <v>0</v>
      </c>
      <c r="V49" s="608">
        <v>0</v>
      </c>
      <c r="W49" s="627">
        <f>(K49)*(V49)*(C49)*(M49^5)</f>
        <v>0</v>
      </c>
      <c r="X49" s="132">
        <f>O49+Q49+S49+U49+W49</f>
        <v>0</v>
      </c>
      <c r="Y49" s="172"/>
    </row>
    <row r="50" spans="1:25" ht="15" customHeight="1">
      <c r="C50" s="71">
        <v>0</v>
      </c>
      <c r="D50" s="49" t="s">
        <v>376</v>
      </c>
      <c r="E50" s="707" t="s">
        <v>294</v>
      </c>
      <c r="F50" s="870"/>
      <c r="G50" s="870"/>
      <c r="H50" s="870"/>
      <c r="I50" s="870"/>
      <c r="J50" s="870"/>
      <c r="K50" s="133">
        <v>0</v>
      </c>
      <c r="L50" s="134">
        <f t="shared" si="18"/>
        <v>0</v>
      </c>
      <c r="M50" s="69">
        <f t="shared" si="19"/>
        <v>0</v>
      </c>
      <c r="N50" s="608">
        <v>0</v>
      </c>
      <c r="O50" s="627">
        <f t="shared" ref="O50:O57" si="20">K50*(N50)*(C50)*M50</f>
        <v>0</v>
      </c>
      <c r="P50" s="608">
        <v>0</v>
      </c>
      <c r="Q50" s="627">
        <f t="shared" ref="Q50:Q57" si="21">(K50)*(P50)*(C50)*(M50^2)</f>
        <v>0</v>
      </c>
      <c r="R50" s="608">
        <v>0</v>
      </c>
      <c r="S50" s="627">
        <f t="shared" ref="S50:S57" si="22">(K50)*(R50)*(C50)*(M50^3)</f>
        <v>0</v>
      </c>
      <c r="T50" s="608">
        <v>0</v>
      </c>
      <c r="U50" s="627">
        <f t="shared" ref="U50:U57" si="23">(K50)*(T50)*(C50)*(M50^4)</f>
        <v>0</v>
      </c>
      <c r="V50" s="608">
        <v>0</v>
      </c>
      <c r="W50" s="627">
        <f t="shared" ref="W50:W57" si="24">(K50)*(V50)*(C50)*(M50^5)</f>
        <v>0</v>
      </c>
      <c r="X50" s="132">
        <f t="shared" ref="X50:X57" si="25">O50+Q50+S50+U50+W50</f>
        <v>0</v>
      </c>
      <c r="Y50" s="172"/>
    </row>
    <row r="51" spans="1:25" ht="15" customHeight="1">
      <c r="C51" s="71">
        <v>0</v>
      </c>
      <c r="D51" s="49" t="s">
        <v>376</v>
      </c>
      <c r="E51" s="707" t="s">
        <v>294</v>
      </c>
      <c r="F51" s="870"/>
      <c r="G51" s="870"/>
      <c r="H51" s="870"/>
      <c r="I51" s="870"/>
      <c r="J51" s="870"/>
      <c r="K51" s="133">
        <v>0</v>
      </c>
      <c r="L51" s="134">
        <f t="shared" si="18"/>
        <v>0</v>
      </c>
      <c r="M51" s="69">
        <f t="shared" si="19"/>
        <v>0</v>
      </c>
      <c r="N51" s="608">
        <v>0</v>
      </c>
      <c r="O51" s="627">
        <f t="shared" si="20"/>
        <v>0</v>
      </c>
      <c r="P51" s="608">
        <v>0</v>
      </c>
      <c r="Q51" s="627">
        <f t="shared" si="21"/>
        <v>0</v>
      </c>
      <c r="R51" s="608">
        <v>0</v>
      </c>
      <c r="S51" s="627">
        <f t="shared" si="22"/>
        <v>0</v>
      </c>
      <c r="T51" s="608">
        <v>0</v>
      </c>
      <c r="U51" s="627">
        <f t="shared" si="23"/>
        <v>0</v>
      </c>
      <c r="V51" s="608">
        <v>0</v>
      </c>
      <c r="W51" s="627">
        <f t="shared" si="24"/>
        <v>0</v>
      </c>
      <c r="X51" s="132">
        <f t="shared" si="25"/>
        <v>0</v>
      </c>
      <c r="Y51" s="172"/>
    </row>
    <row r="52" spans="1:25" ht="15" customHeight="1">
      <c r="C52" s="71">
        <v>0</v>
      </c>
      <c r="D52" s="49" t="s">
        <v>376</v>
      </c>
      <c r="E52" s="707" t="s">
        <v>294</v>
      </c>
      <c r="F52" s="870"/>
      <c r="G52" s="870"/>
      <c r="H52" s="870"/>
      <c r="I52" s="870"/>
      <c r="J52" s="870"/>
      <c r="K52" s="133">
        <v>0</v>
      </c>
      <c r="L52" s="134">
        <f t="shared" si="18"/>
        <v>0</v>
      </c>
      <c r="M52" s="69">
        <f t="shared" si="19"/>
        <v>0</v>
      </c>
      <c r="N52" s="608">
        <v>0</v>
      </c>
      <c r="O52" s="627">
        <f t="shared" si="20"/>
        <v>0</v>
      </c>
      <c r="P52" s="608">
        <v>0</v>
      </c>
      <c r="Q52" s="627">
        <f t="shared" si="21"/>
        <v>0</v>
      </c>
      <c r="R52" s="608">
        <v>0</v>
      </c>
      <c r="S52" s="627">
        <f t="shared" si="22"/>
        <v>0</v>
      </c>
      <c r="T52" s="608">
        <v>0</v>
      </c>
      <c r="U52" s="627">
        <f t="shared" si="23"/>
        <v>0</v>
      </c>
      <c r="V52" s="608">
        <v>0</v>
      </c>
      <c r="W52" s="627">
        <f t="shared" si="24"/>
        <v>0</v>
      </c>
      <c r="X52" s="132">
        <f t="shared" si="25"/>
        <v>0</v>
      </c>
      <c r="Y52" s="172"/>
    </row>
    <row r="53" spans="1:25" ht="15" customHeight="1">
      <c r="C53" s="71">
        <v>0</v>
      </c>
      <c r="D53" s="49" t="s">
        <v>376</v>
      </c>
      <c r="E53" s="707" t="s">
        <v>294</v>
      </c>
      <c r="F53" s="870"/>
      <c r="G53" s="870"/>
      <c r="H53" s="870"/>
      <c r="I53" s="870"/>
      <c r="J53" s="870"/>
      <c r="K53" s="133">
        <v>0</v>
      </c>
      <c r="L53" s="134">
        <f t="shared" si="18"/>
        <v>0</v>
      </c>
      <c r="M53" s="69">
        <f t="shared" si="19"/>
        <v>0</v>
      </c>
      <c r="N53" s="608">
        <v>0</v>
      </c>
      <c r="O53" s="627">
        <f t="shared" si="20"/>
        <v>0</v>
      </c>
      <c r="P53" s="608">
        <v>0</v>
      </c>
      <c r="Q53" s="627">
        <f t="shared" si="21"/>
        <v>0</v>
      </c>
      <c r="R53" s="608">
        <v>0</v>
      </c>
      <c r="S53" s="627">
        <f t="shared" si="22"/>
        <v>0</v>
      </c>
      <c r="T53" s="608">
        <v>0</v>
      </c>
      <c r="U53" s="627">
        <f t="shared" si="23"/>
        <v>0</v>
      </c>
      <c r="V53" s="608">
        <v>0</v>
      </c>
      <c r="W53" s="627">
        <f t="shared" si="24"/>
        <v>0</v>
      </c>
      <c r="X53" s="132">
        <f t="shared" si="25"/>
        <v>0</v>
      </c>
      <c r="Y53" s="172"/>
    </row>
    <row r="54" spans="1:25" ht="15" customHeight="1">
      <c r="C54" s="71">
        <v>0</v>
      </c>
      <c r="D54" s="49" t="s">
        <v>376</v>
      </c>
      <c r="E54" s="707" t="s">
        <v>294</v>
      </c>
      <c r="F54" s="870"/>
      <c r="G54" s="870"/>
      <c r="H54" s="870"/>
      <c r="I54" s="870"/>
      <c r="J54" s="870"/>
      <c r="K54" s="133">
        <v>0</v>
      </c>
      <c r="L54" s="134">
        <f t="shared" si="18"/>
        <v>0</v>
      </c>
      <c r="M54" s="69">
        <f t="shared" si="19"/>
        <v>0</v>
      </c>
      <c r="N54" s="608">
        <v>0</v>
      </c>
      <c r="O54" s="627">
        <f t="shared" si="20"/>
        <v>0</v>
      </c>
      <c r="P54" s="608">
        <v>0</v>
      </c>
      <c r="Q54" s="627">
        <f t="shared" si="21"/>
        <v>0</v>
      </c>
      <c r="R54" s="608">
        <v>0</v>
      </c>
      <c r="S54" s="627">
        <f t="shared" si="22"/>
        <v>0</v>
      </c>
      <c r="T54" s="608">
        <v>0</v>
      </c>
      <c r="U54" s="627">
        <f t="shared" si="23"/>
        <v>0</v>
      </c>
      <c r="V54" s="608">
        <v>0</v>
      </c>
      <c r="W54" s="627">
        <f t="shared" si="24"/>
        <v>0</v>
      </c>
      <c r="X54" s="132">
        <f t="shared" si="25"/>
        <v>0</v>
      </c>
      <c r="Y54" s="172"/>
    </row>
    <row r="55" spans="1:25" ht="15" customHeight="1">
      <c r="C55" s="71">
        <v>0</v>
      </c>
      <c r="D55" s="49" t="s">
        <v>376</v>
      </c>
      <c r="E55" s="707" t="s">
        <v>294</v>
      </c>
      <c r="F55" s="870"/>
      <c r="G55" s="870"/>
      <c r="H55" s="870"/>
      <c r="I55" s="870"/>
      <c r="J55" s="870"/>
      <c r="K55" s="133">
        <v>0</v>
      </c>
      <c r="L55" s="134">
        <f t="shared" si="18"/>
        <v>0</v>
      </c>
      <c r="M55" s="69">
        <f t="shared" si="19"/>
        <v>0</v>
      </c>
      <c r="N55" s="608">
        <v>0</v>
      </c>
      <c r="O55" s="627">
        <f t="shared" si="20"/>
        <v>0</v>
      </c>
      <c r="P55" s="608">
        <v>0</v>
      </c>
      <c r="Q55" s="627">
        <f t="shared" si="21"/>
        <v>0</v>
      </c>
      <c r="R55" s="608">
        <v>0</v>
      </c>
      <c r="S55" s="627">
        <f t="shared" si="22"/>
        <v>0</v>
      </c>
      <c r="T55" s="608">
        <v>0</v>
      </c>
      <c r="U55" s="627">
        <f t="shared" si="23"/>
        <v>0</v>
      </c>
      <c r="V55" s="608">
        <v>0</v>
      </c>
      <c r="W55" s="627">
        <f t="shared" si="24"/>
        <v>0</v>
      </c>
      <c r="X55" s="132">
        <f t="shared" si="25"/>
        <v>0</v>
      </c>
      <c r="Y55" s="172"/>
    </row>
    <row r="56" spans="1:25" ht="15" customHeight="1">
      <c r="C56" s="71">
        <v>0</v>
      </c>
      <c r="D56" s="49" t="s">
        <v>376</v>
      </c>
      <c r="E56" s="707" t="s">
        <v>294</v>
      </c>
      <c r="F56" s="870"/>
      <c r="G56" s="870"/>
      <c r="H56" s="870"/>
      <c r="I56" s="870"/>
      <c r="J56" s="870"/>
      <c r="K56" s="133">
        <v>0</v>
      </c>
      <c r="L56" s="134">
        <f t="shared" si="18"/>
        <v>0</v>
      </c>
      <c r="M56" s="69">
        <f t="shared" si="19"/>
        <v>0</v>
      </c>
      <c r="N56" s="608">
        <v>0</v>
      </c>
      <c r="O56" s="627">
        <f t="shared" si="20"/>
        <v>0</v>
      </c>
      <c r="P56" s="608">
        <v>0</v>
      </c>
      <c r="Q56" s="627">
        <f t="shared" si="21"/>
        <v>0</v>
      </c>
      <c r="R56" s="608">
        <v>0</v>
      </c>
      <c r="S56" s="627">
        <f t="shared" si="22"/>
        <v>0</v>
      </c>
      <c r="T56" s="608">
        <v>0</v>
      </c>
      <c r="U56" s="627">
        <f t="shared" si="23"/>
        <v>0</v>
      </c>
      <c r="V56" s="608">
        <v>0</v>
      </c>
      <c r="W56" s="627">
        <f t="shared" si="24"/>
        <v>0</v>
      </c>
      <c r="X56" s="132">
        <f t="shared" si="25"/>
        <v>0</v>
      </c>
      <c r="Y56" s="172"/>
    </row>
    <row r="57" spans="1:25" ht="15" customHeight="1">
      <c r="C57" s="71">
        <v>0</v>
      </c>
      <c r="D57" s="49" t="s">
        <v>376</v>
      </c>
      <c r="E57" s="707" t="s">
        <v>294</v>
      </c>
      <c r="F57" s="870"/>
      <c r="G57" s="870"/>
      <c r="H57" s="870"/>
      <c r="I57" s="870"/>
      <c r="J57" s="870"/>
      <c r="K57" s="133">
        <v>0</v>
      </c>
      <c r="L57" s="134">
        <f t="shared" si="18"/>
        <v>0</v>
      </c>
      <c r="M57" s="69">
        <f t="shared" si="19"/>
        <v>0</v>
      </c>
      <c r="N57" s="608">
        <v>0</v>
      </c>
      <c r="O57" s="627">
        <f t="shared" si="20"/>
        <v>0</v>
      </c>
      <c r="P57" s="608">
        <v>0</v>
      </c>
      <c r="Q57" s="627">
        <f t="shared" si="21"/>
        <v>0</v>
      </c>
      <c r="R57" s="608">
        <v>0</v>
      </c>
      <c r="S57" s="627">
        <f t="shared" si="22"/>
        <v>0</v>
      </c>
      <c r="T57" s="608">
        <v>0</v>
      </c>
      <c r="U57" s="627">
        <f t="shared" si="23"/>
        <v>0</v>
      </c>
      <c r="V57" s="608">
        <v>0</v>
      </c>
      <c r="W57" s="627">
        <f t="shared" si="24"/>
        <v>0</v>
      </c>
      <c r="X57" s="132">
        <f t="shared" si="25"/>
        <v>0</v>
      </c>
      <c r="Y57" s="172"/>
    </row>
    <row r="58" spans="1:25" ht="15" customHeight="1">
      <c r="C58" s="136"/>
      <c r="D58" s="49"/>
      <c r="E58" s="708"/>
      <c r="F58" s="708"/>
      <c r="G58" s="708"/>
      <c r="H58" s="708"/>
      <c r="I58" s="708"/>
      <c r="J58" s="700" t="s">
        <v>246</v>
      </c>
      <c r="K58" s="839"/>
      <c r="L58" s="839"/>
      <c r="M58" s="840"/>
      <c r="N58" s="688">
        <f>SUM(O30:O57)</f>
        <v>0</v>
      </c>
      <c r="O58" s="689"/>
      <c r="P58" s="688">
        <f>SUM(Q30:Q57)</f>
        <v>0</v>
      </c>
      <c r="Q58" s="689"/>
      <c r="R58" s="688">
        <f>SUM(S30:S57)</f>
        <v>0</v>
      </c>
      <c r="S58" s="689"/>
      <c r="T58" s="688">
        <f>SUM(U30:U57)</f>
        <v>0</v>
      </c>
      <c r="U58" s="689"/>
      <c r="V58" s="688">
        <f>SUM(W30:W57)</f>
        <v>0</v>
      </c>
      <c r="W58" s="689"/>
      <c r="X58" s="621">
        <f>SUM(N58:W58)</f>
        <v>0</v>
      </c>
      <c r="Y58" s="39"/>
    </row>
    <row r="59" spans="1:25" s="52" customFormat="1" ht="15" customHeight="1">
      <c r="A59" s="76"/>
      <c r="B59" s="76"/>
      <c r="C59" s="786" t="s">
        <v>248</v>
      </c>
      <c r="D59" s="787"/>
      <c r="E59" s="787"/>
      <c r="F59" s="787"/>
      <c r="G59" s="787"/>
      <c r="H59" s="787"/>
      <c r="I59" s="787"/>
      <c r="J59" s="787"/>
      <c r="K59" s="787"/>
      <c r="L59" s="787"/>
      <c r="M59" s="788"/>
      <c r="N59" s="666">
        <f>SUM(N27,N58)</f>
        <v>0</v>
      </c>
      <c r="O59" s="865"/>
      <c r="P59" s="666">
        <f>SUM(P27,P58)</f>
        <v>0</v>
      </c>
      <c r="Q59" s="865"/>
      <c r="R59" s="666">
        <f>SUM(R27,R58)</f>
        <v>0</v>
      </c>
      <c r="S59" s="865"/>
      <c r="T59" s="666">
        <f>SUM(T27,T58)</f>
        <v>0</v>
      </c>
      <c r="U59" s="865"/>
      <c r="V59" s="666">
        <f>SUM(V27,V58)</f>
        <v>0</v>
      </c>
      <c r="W59" s="865"/>
      <c r="X59" s="622">
        <f>SUM(N59:W59)</f>
        <v>0</v>
      </c>
      <c r="Y59" s="96"/>
    </row>
    <row r="60" spans="1:25" s="52" customFormat="1" ht="15" customHeight="1">
      <c r="A60" s="76">
        <v>1900</v>
      </c>
      <c r="B60" s="76"/>
      <c r="C60" s="107" t="s">
        <v>249</v>
      </c>
      <c r="D60" s="80"/>
      <c r="E60" s="709"/>
      <c r="F60" s="709"/>
      <c r="G60" s="709"/>
      <c r="H60" s="709"/>
      <c r="I60" s="709"/>
      <c r="J60" s="709"/>
      <c r="K60" s="80"/>
      <c r="L60" s="77"/>
      <c r="M60" s="33"/>
      <c r="N60" s="161"/>
      <c r="O60" s="232"/>
      <c r="P60" s="161"/>
      <c r="Q60" s="232"/>
      <c r="R60" s="161"/>
      <c r="S60" s="232"/>
      <c r="T60" s="161"/>
      <c r="U60" s="232"/>
      <c r="V60" s="161"/>
      <c r="W60" s="232"/>
      <c r="X60" s="132"/>
      <c r="Y60" s="96"/>
    </row>
    <row r="61" spans="1:25" s="52" customFormat="1" ht="15" customHeight="1">
      <c r="A61" s="76"/>
      <c r="B61" s="76"/>
      <c r="C61" s="107" t="s">
        <v>25</v>
      </c>
      <c r="D61" s="13">
        <f t="shared" ref="D61:E75" si="26">D12</f>
        <v>0</v>
      </c>
      <c r="E61" s="706" t="str">
        <f t="shared" si="26"/>
        <v>Select E-Class</v>
      </c>
      <c r="F61" s="826"/>
      <c r="G61" s="826"/>
      <c r="H61" s="826"/>
      <c r="I61" s="826"/>
      <c r="J61" s="826"/>
      <c r="K61" s="138"/>
      <c r="L61" s="139">
        <f t="shared" ref="L61:L75" si="27">VLOOKUP(E61,Leave_Benefits,3,0)</f>
        <v>0</v>
      </c>
      <c r="M61" s="111"/>
      <c r="N61" s="610"/>
      <c r="O61" s="627">
        <f t="shared" ref="O61:O75" si="28">O12*$L61</f>
        <v>0</v>
      </c>
      <c r="P61" s="610"/>
      <c r="Q61" s="627">
        <f t="shared" ref="Q61:Q75" si="29">Q12*$L61</f>
        <v>0</v>
      </c>
      <c r="R61" s="610"/>
      <c r="S61" s="627">
        <f t="shared" ref="S61:S75" si="30">S12*$L61</f>
        <v>0</v>
      </c>
      <c r="T61" s="610"/>
      <c r="U61" s="627">
        <f t="shared" ref="U61:U75" si="31">U12*$L61</f>
        <v>0</v>
      </c>
      <c r="V61" s="610"/>
      <c r="W61" s="627">
        <f t="shared" ref="W61:W75" si="32">W12*$L61</f>
        <v>0</v>
      </c>
      <c r="X61" s="132">
        <f>SUM(O61+Q61+S61+U61+W61)</f>
        <v>0</v>
      </c>
      <c r="Y61" s="96"/>
    </row>
    <row r="62" spans="1:25" s="52" customFormat="1" ht="15" customHeight="1">
      <c r="A62" s="76"/>
      <c r="B62" s="76"/>
      <c r="C62" s="107"/>
      <c r="D62" s="13">
        <f t="shared" si="26"/>
        <v>0</v>
      </c>
      <c r="E62" s="706" t="str">
        <f t="shared" si="26"/>
        <v>Select E-Class</v>
      </c>
      <c r="F62" s="826"/>
      <c r="G62" s="826"/>
      <c r="H62" s="826"/>
      <c r="I62" s="826"/>
      <c r="J62" s="826"/>
      <c r="K62" s="138"/>
      <c r="L62" s="139">
        <f t="shared" si="27"/>
        <v>0</v>
      </c>
      <c r="M62" s="111"/>
      <c r="N62" s="610"/>
      <c r="O62" s="627">
        <f t="shared" si="28"/>
        <v>0</v>
      </c>
      <c r="P62" s="610"/>
      <c r="Q62" s="627">
        <f t="shared" si="29"/>
        <v>0</v>
      </c>
      <c r="R62" s="610"/>
      <c r="S62" s="627">
        <f t="shared" si="30"/>
        <v>0</v>
      </c>
      <c r="T62" s="610"/>
      <c r="U62" s="627">
        <f t="shared" si="31"/>
        <v>0</v>
      </c>
      <c r="V62" s="610"/>
      <c r="W62" s="627">
        <f t="shared" si="32"/>
        <v>0</v>
      </c>
      <c r="X62" s="132">
        <f t="shared" ref="X62:X75" si="33">SUM(O62+Q62+S62+U62+W62)</f>
        <v>0</v>
      </c>
      <c r="Y62" s="96"/>
    </row>
    <row r="63" spans="1:25" s="52" customFormat="1" ht="15" customHeight="1">
      <c r="A63" s="76"/>
      <c r="B63" s="76"/>
      <c r="C63" s="107"/>
      <c r="D63" s="13">
        <f t="shared" si="26"/>
        <v>0</v>
      </c>
      <c r="E63" s="706" t="str">
        <f t="shared" si="26"/>
        <v>Select E-Class</v>
      </c>
      <c r="F63" s="826"/>
      <c r="G63" s="826"/>
      <c r="H63" s="826"/>
      <c r="I63" s="826"/>
      <c r="J63" s="826"/>
      <c r="K63" s="138"/>
      <c r="L63" s="139">
        <f t="shared" si="27"/>
        <v>0</v>
      </c>
      <c r="M63" s="111"/>
      <c r="N63" s="610"/>
      <c r="O63" s="627">
        <f t="shared" si="28"/>
        <v>0</v>
      </c>
      <c r="P63" s="610"/>
      <c r="Q63" s="627">
        <f t="shared" si="29"/>
        <v>0</v>
      </c>
      <c r="R63" s="610"/>
      <c r="S63" s="627">
        <f t="shared" si="30"/>
        <v>0</v>
      </c>
      <c r="T63" s="610"/>
      <c r="U63" s="627">
        <f t="shared" si="31"/>
        <v>0</v>
      </c>
      <c r="V63" s="610"/>
      <c r="W63" s="627">
        <f t="shared" si="32"/>
        <v>0</v>
      </c>
      <c r="X63" s="132">
        <f t="shared" si="33"/>
        <v>0</v>
      </c>
      <c r="Y63" s="96"/>
    </row>
    <row r="64" spans="1:25" s="52" customFormat="1" ht="15" customHeight="1">
      <c r="A64" s="76"/>
      <c r="B64" s="76"/>
      <c r="C64" s="107"/>
      <c r="D64" s="13">
        <f t="shared" si="26"/>
        <v>0</v>
      </c>
      <c r="E64" s="706" t="str">
        <f t="shared" si="26"/>
        <v>Select E-Class</v>
      </c>
      <c r="F64" s="826"/>
      <c r="G64" s="826"/>
      <c r="H64" s="826"/>
      <c r="I64" s="826"/>
      <c r="J64" s="826"/>
      <c r="K64" s="138"/>
      <c r="L64" s="139">
        <f t="shared" si="27"/>
        <v>0</v>
      </c>
      <c r="M64" s="111"/>
      <c r="N64" s="610"/>
      <c r="O64" s="627">
        <f t="shared" si="28"/>
        <v>0</v>
      </c>
      <c r="P64" s="610"/>
      <c r="Q64" s="627">
        <f t="shared" si="29"/>
        <v>0</v>
      </c>
      <c r="R64" s="610"/>
      <c r="S64" s="627">
        <f t="shared" si="30"/>
        <v>0</v>
      </c>
      <c r="T64" s="610"/>
      <c r="U64" s="627">
        <f t="shared" si="31"/>
        <v>0</v>
      </c>
      <c r="V64" s="610"/>
      <c r="W64" s="627">
        <f t="shared" si="32"/>
        <v>0</v>
      </c>
      <c r="X64" s="132">
        <f t="shared" si="33"/>
        <v>0</v>
      </c>
      <c r="Y64" s="96"/>
    </row>
    <row r="65" spans="1:25" s="52" customFormat="1" ht="15" customHeight="1">
      <c r="A65" s="76"/>
      <c r="B65" s="76"/>
      <c r="C65" s="107"/>
      <c r="D65" s="13">
        <f t="shared" si="26"/>
        <v>0</v>
      </c>
      <c r="E65" s="706" t="str">
        <f t="shared" si="26"/>
        <v>Select E-Class</v>
      </c>
      <c r="F65" s="826"/>
      <c r="G65" s="826"/>
      <c r="H65" s="826"/>
      <c r="I65" s="826"/>
      <c r="J65" s="826"/>
      <c r="K65" s="138"/>
      <c r="L65" s="139">
        <f t="shared" si="27"/>
        <v>0</v>
      </c>
      <c r="M65" s="111"/>
      <c r="N65" s="610"/>
      <c r="O65" s="627">
        <f t="shared" si="28"/>
        <v>0</v>
      </c>
      <c r="P65" s="610"/>
      <c r="Q65" s="627">
        <f t="shared" si="29"/>
        <v>0</v>
      </c>
      <c r="R65" s="610"/>
      <c r="S65" s="627">
        <f t="shared" si="30"/>
        <v>0</v>
      </c>
      <c r="T65" s="610"/>
      <c r="U65" s="627">
        <f t="shared" si="31"/>
        <v>0</v>
      </c>
      <c r="V65" s="610"/>
      <c r="W65" s="627">
        <f t="shared" si="32"/>
        <v>0</v>
      </c>
      <c r="X65" s="132">
        <f t="shared" si="33"/>
        <v>0</v>
      </c>
      <c r="Y65" s="96"/>
    </row>
    <row r="66" spans="1:25" s="52" customFormat="1" ht="15" customHeight="1">
      <c r="A66" s="76"/>
      <c r="B66" s="76"/>
      <c r="C66" s="107"/>
      <c r="D66" s="13">
        <f t="shared" si="26"/>
        <v>0</v>
      </c>
      <c r="E66" s="706" t="str">
        <f t="shared" si="26"/>
        <v>Select E-Class</v>
      </c>
      <c r="F66" s="826"/>
      <c r="G66" s="826"/>
      <c r="H66" s="826"/>
      <c r="I66" s="826"/>
      <c r="J66" s="826"/>
      <c r="K66" s="138"/>
      <c r="L66" s="139">
        <f t="shared" si="27"/>
        <v>0</v>
      </c>
      <c r="M66" s="111"/>
      <c r="N66" s="610"/>
      <c r="O66" s="627">
        <f t="shared" si="28"/>
        <v>0</v>
      </c>
      <c r="P66" s="610"/>
      <c r="Q66" s="627">
        <f t="shared" si="29"/>
        <v>0</v>
      </c>
      <c r="R66" s="610"/>
      <c r="S66" s="627">
        <f t="shared" si="30"/>
        <v>0</v>
      </c>
      <c r="T66" s="610"/>
      <c r="U66" s="627">
        <f t="shared" si="31"/>
        <v>0</v>
      </c>
      <c r="V66" s="610"/>
      <c r="W66" s="627">
        <f t="shared" si="32"/>
        <v>0</v>
      </c>
      <c r="X66" s="132">
        <f t="shared" si="33"/>
        <v>0</v>
      </c>
      <c r="Y66" s="96"/>
    </row>
    <row r="67" spans="1:25" s="52" customFormat="1" ht="15" customHeight="1">
      <c r="A67" s="76"/>
      <c r="B67" s="76"/>
      <c r="C67" s="107"/>
      <c r="D67" s="13">
        <f t="shared" si="26"/>
        <v>0</v>
      </c>
      <c r="E67" s="706" t="str">
        <f t="shared" si="26"/>
        <v>Select E-Class</v>
      </c>
      <c r="F67" s="826"/>
      <c r="G67" s="826"/>
      <c r="H67" s="826"/>
      <c r="I67" s="826"/>
      <c r="J67" s="826"/>
      <c r="K67" s="138"/>
      <c r="L67" s="139">
        <f t="shared" si="27"/>
        <v>0</v>
      </c>
      <c r="M67" s="111"/>
      <c r="N67" s="610"/>
      <c r="O67" s="627">
        <f t="shared" si="28"/>
        <v>0</v>
      </c>
      <c r="P67" s="610"/>
      <c r="Q67" s="627">
        <f t="shared" si="29"/>
        <v>0</v>
      </c>
      <c r="R67" s="610"/>
      <c r="S67" s="627">
        <f t="shared" si="30"/>
        <v>0</v>
      </c>
      <c r="T67" s="610"/>
      <c r="U67" s="627">
        <f t="shared" si="31"/>
        <v>0</v>
      </c>
      <c r="V67" s="610"/>
      <c r="W67" s="627">
        <f t="shared" si="32"/>
        <v>0</v>
      </c>
      <c r="X67" s="132">
        <f t="shared" si="33"/>
        <v>0</v>
      </c>
      <c r="Y67" s="96"/>
    </row>
    <row r="68" spans="1:25" s="52" customFormat="1" ht="15" customHeight="1">
      <c r="A68" s="76"/>
      <c r="B68" s="76"/>
      <c r="C68" s="107"/>
      <c r="D68" s="13">
        <f t="shared" si="26"/>
        <v>0</v>
      </c>
      <c r="E68" s="706" t="str">
        <f t="shared" si="26"/>
        <v>Select E-Class</v>
      </c>
      <c r="F68" s="826"/>
      <c r="G68" s="826"/>
      <c r="H68" s="826"/>
      <c r="I68" s="826"/>
      <c r="J68" s="826"/>
      <c r="K68" s="138"/>
      <c r="L68" s="139">
        <f t="shared" si="27"/>
        <v>0</v>
      </c>
      <c r="M68" s="111"/>
      <c r="N68" s="610"/>
      <c r="O68" s="627">
        <f t="shared" si="28"/>
        <v>0</v>
      </c>
      <c r="P68" s="610"/>
      <c r="Q68" s="627">
        <f t="shared" si="29"/>
        <v>0</v>
      </c>
      <c r="R68" s="610"/>
      <c r="S68" s="627">
        <f t="shared" si="30"/>
        <v>0</v>
      </c>
      <c r="T68" s="610"/>
      <c r="U68" s="627">
        <f t="shared" si="31"/>
        <v>0</v>
      </c>
      <c r="V68" s="610"/>
      <c r="W68" s="627">
        <f t="shared" si="32"/>
        <v>0</v>
      </c>
      <c r="X68" s="132">
        <f t="shared" si="33"/>
        <v>0</v>
      </c>
      <c r="Y68" s="96"/>
    </row>
    <row r="69" spans="1:25" s="52" customFormat="1" ht="15" customHeight="1">
      <c r="A69" s="76"/>
      <c r="B69" s="76"/>
      <c r="C69" s="107"/>
      <c r="D69" s="13">
        <f t="shared" si="26"/>
        <v>0</v>
      </c>
      <c r="E69" s="706" t="str">
        <f t="shared" si="26"/>
        <v>Select E-Class</v>
      </c>
      <c r="F69" s="826"/>
      <c r="G69" s="826"/>
      <c r="H69" s="826"/>
      <c r="I69" s="826"/>
      <c r="J69" s="826"/>
      <c r="K69" s="138"/>
      <c r="L69" s="139">
        <f t="shared" si="27"/>
        <v>0</v>
      </c>
      <c r="M69" s="111"/>
      <c r="N69" s="610"/>
      <c r="O69" s="627">
        <f t="shared" si="28"/>
        <v>0</v>
      </c>
      <c r="P69" s="610"/>
      <c r="Q69" s="627">
        <f t="shared" si="29"/>
        <v>0</v>
      </c>
      <c r="R69" s="610"/>
      <c r="S69" s="627">
        <f t="shared" si="30"/>
        <v>0</v>
      </c>
      <c r="T69" s="610"/>
      <c r="U69" s="627">
        <f t="shared" si="31"/>
        <v>0</v>
      </c>
      <c r="V69" s="610"/>
      <c r="W69" s="627">
        <f t="shared" si="32"/>
        <v>0</v>
      </c>
      <c r="X69" s="132">
        <f t="shared" si="33"/>
        <v>0</v>
      </c>
      <c r="Y69" s="96"/>
    </row>
    <row r="70" spans="1:25" s="52" customFormat="1" ht="15" customHeight="1">
      <c r="A70" s="76"/>
      <c r="B70" s="76"/>
      <c r="C70" s="107"/>
      <c r="D70" s="13">
        <f t="shared" si="26"/>
        <v>0</v>
      </c>
      <c r="E70" s="706" t="str">
        <f t="shared" si="26"/>
        <v>Select E-Class</v>
      </c>
      <c r="F70" s="826"/>
      <c r="G70" s="826"/>
      <c r="H70" s="826"/>
      <c r="I70" s="826"/>
      <c r="J70" s="826"/>
      <c r="K70" s="138"/>
      <c r="L70" s="139">
        <f t="shared" si="27"/>
        <v>0</v>
      </c>
      <c r="M70" s="111"/>
      <c r="N70" s="610"/>
      <c r="O70" s="627">
        <f t="shared" si="28"/>
        <v>0</v>
      </c>
      <c r="P70" s="610"/>
      <c r="Q70" s="627">
        <f t="shared" si="29"/>
        <v>0</v>
      </c>
      <c r="R70" s="610"/>
      <c r="S70" s="627">
        <f t="shared" si="30"/>
        <v>0</v>
      </c>
      <c r="T70" s="610"/>
      <c r="U70" s="627">
        <f t="shared" si="31"/>
        <v>0</v>
      </c>
      <c r="V70" s="610"/>
      <c r="W70" s="627">
        <f t="shared" si="32"/>
        <v>0</v>
      </c>
      <c r="X70" s="132">
        <f t="shared" si="33"/>
        <v>0</v>
      </c>
      <c r="Y70" s="96"/>
    </row>
    <row r="71" spans="1:25" s="52" customFormat="1" ht="15" customHeight="1">
      <c r="A71" s="76"/>
      <c r="B71" s="76"/>
      <c r="C71" s="107"/>
      <c r="D71" s="13">
        <f t="shared" si="26"/>
        <v>0</v>
      </c>
      <c r="E71" s="706" t="str">
        <f t="shared" si="26"/>
        <v>Select E-Class</v>
      </c>
      <c r="F71" s="826"/>
      <c r="G71" s="826"/>
      <c r="H71" s="826"/>
      <c r="I71" s="826"/>
      <c r="J71" s="826"/>
      <c r="K71" s="138"/>
      <c r="L71" s="139">
        <f t="shared" si="27"/>
        <v>0</v>
      </c>
      <c r="M71" s="111"/>
      <c r="N71" s="610"/>
      <c r="O71" s="627">
        <f t="shared" si="28"/>
        <v>0</v>
      </c>
      <c r="P71" s="610"/>
      <c r="Q71" s="627">
        <f t="shared" si="29"/>
        <v>0</v>
      </c>
      <c r="R71" s="610"/>
      <c r="S71" s="627">
        <f t="shared" si="30"/>
        <v>0</v>
      </c>
      <c r="T71" s="610"/>
      <c r="U71" s="627">
        <f t="shared" si="31"/>
        <v>0</v>
      </c>
      <c r="V71" s="610"/>
      <c r="W71" s="627">
        <f t="shared" si="32"/>
        <v>0</v>
      </c>
      <c r="X71" s="132">
        <f t="shared" si="33"/>
        <v>0</v>
      </c>
      <c r="Y71" s="96"/>
    </row>
    <row r="72" spans="1:25" s="52" customFormat="1" ht="15" customHeight="1">
      <c r="A72" s="76"/>
      <c r="B72" s="76"/>
      <c r="C72" s="107"/>
      <c r="D72" s="13">
        <f t="shared" si="26"/>
        <v>0</v>
      </c>
      <c r="E72" s="706" t="str">
        <f t="shared" si="26"/>
        <v>Select E-Class</v>
      </c>
      <c r="F72" s="826"/>
      <c r="G72" s="826"/>
      <c r="H72" s="826"/>
      <c r="I72" s="826"/>
      <c r="J72" s="826"/>
      <c r="K72" s="138"/>
      <c r="L72" s="139">
        <f t="shared" si="27"/>
        <v>0</v>
      </c>
      <c r="M72" s="111"/>
      <c r="N72" s="610"/>
      <c r="O72" s="627">
        <f t="shared" si="28"/>
        <v>0</v>
      </c>
      <c r="P72" s="610"/>
      <c r="Q72" s="627">
        <f t="shared" si="29"/>
        <v>0</v>
      </c>
      <c r="R72" s="610"/>
      <c r="S72" s="627">
        <f t="shared" si="30"/>
        <v>0</v>
      </c>
      <c r="T72" s="610"/>
      <c r="U72" s="627">
        <f t="shared" si="31"/>
        <v>0</v>
      </c>
      <c r="V72" s="610"/>
      <c r="W72" s="627">
        <f t="shared" si="32"/>
        <v>0</v>
      </c>
      <c r="X72" s="132">
        <f t="shared" si="33"/>
        <v>0</v>
      </c>
      <c r="Y72" s="96"/>
    </row>
    <row r="73" spans="1:25" s="52" customFormat="1" ht="15" customHeight="1">
      <c r="A73" s="76"/>
      <c r="B73" s="76"/>
      <c r="C73" s="107"/>
      <c r="D73" s="13">
        <f t="shared" si="26"/>
        <v>0</v>
      </c>
      <c r="E73" s="706" t="str">
        <f t="shared" si="26"/>
        <v>Select E-Class</v>
      </c>
      <c r="F73" s="826"/>
      <c r="G73" s="826"/>
      <c r="H73" s="826"/>
      <c r="I73" s="826"/>
      <c r="J73" s="826"/>
      <c r="K73" s="138"/>
      <c r="L73" s="139">
        <f t="shared" si="27"/>
        <v>0</v>
      </c>
      <c r="M73" s="111"/>
      <c r="N73" s="610"/>
      <c r="O73" s="627">
        <f t="shared" si="28"/>
        <v>0</v>
      </c>
      <c r="P73" s="610"/>
      <c r="Q73" s="627">
        <f t="shared" si="29"/>
        <v>0</v>
      </c>
      <c r="R73" s="610"/>
      <c r="S73" s="627">
        <f t="shared" si="30"/>
        <v>0</v>
      </c>
      <c r="T73" s="610"/>
      <c r="U73" s="627">
        <f t="shared" si="31"/>
        <v>0</v>
      </c>
      <c r="V73" s="610"/>
      <c r="W73" s="627">
        <f t="shared" si="32"/>
        <v>0</v>
      </c>
      <c r="X73" s="132">
        <f t="shared" si="33"/>
        <v>0</v>
      </c>
      <c r="Y73" s="96"/>
    </row>
    <row r="74" spans="1:25" s="52" customFormat="1" ht="15" customHeight="1">
      <c r="A74" s="76"/>
      <c r="B74" s="76"/>
      <c r="C74" s="107"/>
      <c r="D74" s="13">
        <f t="shared" si="26"/>
        <v>0</v>
      </c>
      <c r="E74" s="706" t="str">
        <f t="shared" si="26"/>
        <v>Select E-Class</v>
      </c>
      <c r="F74" s="826"/>
      <c r="G74" s="826"/>
      <c r="H74" s="826"/>
      <c r="I74" s="826"/>
      <c r="J74" s="826"/>
      <c r="K74" s="138"/>
      <c r="L74" s="139">
        <f t="shared" si="27"/>
        <v>0</v>
      </c>
      <c r="M74" s="111"/>
      <c r="N74" s="610"/>
      <c r="O74" s="627">
        <f t="shared" si="28"/>
        <v>0</v>
      </c>
      <c r="P74" s="610"/>
      <c r="Q74" s="627">
        <f t="shared" si="29"/>
        <v>0</v>
      </c>
      <c r="R74" s="610"/>
      <c r="S74" s="627">
        <f t="shared" si="30"/>
        <v>0</v>
      </c>
      <c r="T74" s="610"/>
      <c r="U74" s="627">
        <f t="shared" si="31"/>
        <v>0</v>
      </c>
      <c r="V74" s="610"/>
      <c r="W74" s="627">
        <f t="shared" si="32"/>
        <v>0</v>
      </c>
      <c r="X74" s="132">
        <f t="shared" si="33"/>
        <v>0</v>
      </c>
      <c r="Y74" s="96"/>
    </row>
    <row r="75" spans="1:25" s="52" customFormat="1" ht="15" customHeight="1">
      <c r="A75" s="76"/>
      <c r="B75" s="76"/>
      <c r="C75" s="107"/>
      <c r="D75" s="13">
        <f t="shared" si="26"/>
        <v>0</v>
      </c>
      <c r="E75" s="706" t="str">
        <f t="shared" si="26"/>
        <v>Select E-Class</v>
      </c>
      <c r="F75" s="826"/>
      <c r="G75" s="826"/>
      <c r="H75" s="826"/>
      <c r="I75" s="826"/>
      <c r="J75" s="826"/>
      <c r="K75" s="138"/>
      <c r="L75" s="139">
        <f t="shared" si="27"/>
        <v>0</v>
      </c>
      <c r="M75" s="111"/>
      <c r="N75" s="610"/>
      <c r="O75" s="627">
        <f t="shared" si="28"/>
        <v>0</v>
      </c>
      <c r="P75" s="610"/>
      <c r="Q75" s="627">
        <f t="shared" si="29"/>
        <v>0</v>
      </c>
      <c r="R75" s="610"/>
      <c r="S75" s="627">
        <f t="shared" si="30"/>
        <v>0</v>
      </c>
      <c r="T75" s="610"/>
      <c r="U75" s="627">
        <f t="shared" si="31"/>
        <v>0</v>
      </c>
      <c r="V75" s="610"/>
      <c r="W75" s="627">
        <f t="shared" si="32"/>
        <v>0</v>
      </c>
      <c r="X75" s="132">
        <f t="shared" si="33"/>
        <v>0</v>
      </c>
      <c r="Y75" s="96"/>
    </row>
    <row r="76" spans="1:25" s="52" customFormat="1" ht="15" customHeight="1">
      <c r="A76" s="76"/>
      <c r="B76" s="76"/>
      <c r="C76" s="107"/>
      <c r="D76" s="13"/>
      <c r="E76" s="710"/>
      <c r="F76" s="710"/>
      <c r="G76" s="710"/>
      <c r="H76" s="710"/>
      <c r="I76" s="710"/>
      <c r="J76" s="842" t="s">
        <v>245</v>
      </c>
      <c r="K76" s="843"/>
      <c r="L76" s="843"/>
      <c r="M76" s="844"/>
      <c r="N76" s="688">
        <f>SUM(O61:O75)</f>
        <v>0</v>
      </c>
      <c r="O76" s="689"/>
      <c r="P76" s="688">
        <f>SUM(Q61:Q75)</f>
        <v>0</v>
      </c>
      <c r="Q76" s="689"/>
      <c r="R76" s="688">
        <f>SUM(S61:S75)</f>
        <v>0</v>
      </c>
      <c r="S76" s="689"/>
      <c r="T76" s="688">
        <f>SUM(U61:U75)</f>
        <v>0</v>
      </c>
      <c r="U76" s="689"/>
      <c r="V76" s="688">
        <f>SUM(W61:W75)</f>
        <v>0</v>
      </c>
      <c r="W76" s="689"/>
      <c r="X76" s="623">
        <f>SUM(N76:W76)</f>
        <v>0</v>
      </c>
      <c r="Y76" s="96"/>
    </row>
    <row r="77" spans="1:25" s="52" customFormat="1" ht="15" customHeight="1">
      <c r="A77" s="76"/>
      <c r="B77" s="76"/>
      <c r="C77" s="107" t="s">
        <v>26</v>
      </c>
      <c r="D77" s="68"/>
      <c r="E77" s="779"/>
      <c r="F77" s="779"/>
      <c r="G77" s="779"/>
      <c r="H77" s="779"/>
      <c r="I77" s="779"/>
      <c r="J77" s="829"/>
      <c r="K77" s="138"/>
      <c r="L77" s="142"/>
      <c r="M77" s="111"/>
      <c r="N77" s="610"/>
      <c r="O77" s="627"/>
      <c r="P77" s="610"/>
      <c r="Q77" s="627"/>
      <c r="R77" s="610"/>
      <c r="S77" s="627"/>
      <c r="T77" s="610"/>
      <c r="U77" s="627"/>
      <c r="V77" s="610"/>
      <c r="W77" s="627"/>
      <c r="X77" s="132"/>
      <c r="Y77" s="96"/>
    </row>
    <row r="78" spans="1:25" s="52" customFormat="1" ht="15" customHeight="1">
      <c r="A78" s="76"/>
      <c r="B78" s="76"/>
      <c r="C78" s="107"/>
      <c r="D78" s="72">
        <f t="shared" ref="D78:E94" si="34">D30</f>
        <v>0</v>
      </c>
      <c r="E78" s="682" t="str">
        <f t="shared" si="34"/>
        <v>Select E-Class</v>
      </c>
      <c r="F78" s="682"/>
      <c r="G78" s="682"/>
      <c r="H78" s="682"/>
      <c r="I78" s="682"/>
      <c r="J78" s="828"/>
      <c r="K78" s="138"/>
      <c r="L78" s="139">
        <f t="shared" ref="L78:L94" si="35">VLOOKUP(E78,Leave_Benefits,3,0)</f>
        <v>0</v>
      </c>
      <c r="M78" s="111"/>
      <c r="N78" s="610"/>
      <c r="O78" s="627">
        <f t="shared" ref="O78:O94" si="36">O30*$L78</f>
        <v>0</v>
      </c>
      <c r="P78" s="610"/>
      <c r="Q78" s="627">
        <f t="shared" ref="Q78:Q94" si="37">Q30*$L78</f>
        <v>0</v>
      </c>
      <c r="R78" s="610"/>
      <c r="S78" s="627">
        <f t="shared" ref="S78:S94" si="38">S30*$L78</f>
        <v>0</v>
      </c>
      <c r="T78" s="610"/>
      <c r="U78" s="627">
        <f t="shared" ref="U78:U94" si="39">U30*$L78</f>
        <v>0</v>
      </c>
      <c r="V78" s="610"/>
      <c r="W78" s="627">
        <f t="shared" ref="W78:W94" si="40">W30*$L78</f>
        <v>0</v>
      </c>
      <c r="X78" s="132">
        <f>SUM(O78+Q78+S78+U78+W78)</f>
        <v>0</v>
      </c>
      <c r="Y78" s="96"/>
    </row>
    <row r="79" spans="1:25" s="52" customFormat="1" ht="15" customHeight="1">
      <c r="A79" s="76"/>
      <c r="B79" s="76"/>
      <c r="C79" s="107"/>
      <c r="D79" s="72">
        <f t="shared" si="34"/>
        <v>0</v>
      </c>
      <c r="E79" s="703" t="str">
        <f t="shared" si="34"/>
        <v>Select E-Class</v>
      </c>
      <c r="F79" s="703"/>
      <c r="G79" s="703"/>
      <c r="H79" s="703"/>
      <c r="I79" s="703"/>
      <c r="J79" s="828"/>
      <c r="K79" s="138"/>
      <c r="L79" s="139">
        <f t="shared" si="35"/>
        <v>0</v>
      </c>
      <c r="M79" s="111"/>
      <c r="N79" s="610"/>
      <c r="O79" s="627">
        <f t="shared" si="36"/>
        <v>0</v>
      </c>
      <c r="P79" s="610"/>
      <c r="Q79" s="627">
        <f t="shared" si="37"/>
        <v>0</v>
      </c>
      <c r="R79" s="610"/>
      <c r="S79" s="627">
        <f t="shared" si="38"/>
        <v>0</v>
      </c>
      <c r="T79" s="610"/>
      <c r="U79" s="627">
        <f t="shared" si="39"/>
        <v>0</v>
      </c>
      <c r="V79" s="610"/>
      <c r="W79" s="627">
        <f t="shared" si="40"/>
        <v>0</v>
      </c>
      <c r="X79" s="132">
        <f t="shared" ref="X79:X94" si="41">SUM(O79+Q79+S79+U79+W79)</f>
        <v>0</v>
      </c>
      <c r="Y79" s="96"/>
    </row>
    <row r="80" spans="1:25" s="52" customFormat="1" ht="15" customHeight="1">
      <c r="A80" s="76"/>
      <c r="B80" s="76"/>
      <c r="C80" s="107"/>
      <c r="D80" s="72">
        <f t="shared" si="34"/>
        <v>0</v>
      </c>
      <c r="E80" s="703" t="str">
        <f t="shared" si="34"/>
        <v>Select E-Class</v>
      </c>
      <c r="F80" s="828"/>
      <c r="G80" s="828"/>
      <c r="H80" s="828"/>
      <c r="I80" s="828"/>
      <c r="J80" s="828"/>
      <c r="K80" s="138"/>
      <c r="L80" s="139">
        <f t="shared" si="35"/>
        <v>0</v>
      </c>
      <c r="M80" s="111"/>
      <c r="N80" s="610"/>
      <c r="O80" s="627">
        <f t="shared" si="36"/>
        <v>0</v>
      </c>
      <c r="P80" s="610"/>
      <c r="Q80" s="627">
        <f t="shared" si="37"/>
        <v>0</v>
      </c>
      <c r="R80" s="610"/>
      <c r="S80" s="627">
        <f t="shared" si="38"/>
        <v>0</v>
      </c>
      <c r="T80" s="610"/>
      <c r="U80" s="627">
        <f t="shared" si="39"/>
        <v>0</v>
      </c>
      <c r="V80" s="610"/>
      <c r="W80" s="627">
        <f t="shared" si="40"/>
        <v>0</v>
      </c>
      <c r="X80" s="132">
        <f t="shared" si="41"/>
        <v>0</v>
      </c>
      <c r="Y80" s="96"/>
    </row>
    <row r="81" spans="1:25" s="52" customFormat="1" ht="15" customHeight="1">
      <c r="A81" s="76"/>
      <c r="B81" s="76"/>
      <c r="C81" s="107"/>
      <c r="D81" s="72">
        <f t="shared" si="34"/>
        <v>0</v>
      </c>
      <c r="E81" s="703" t="str">
        <f t="shared" si="34"/>
        <v>Select E-Class</v>
      </c>
      <c r="F81" s="828"/>
      <c r="G81" s="828"/>
      <c r="H81" s="828"/>
      <c r="I81" s="828"/>
      <c r="J81" s="828"/>
      <c r="K81" s="138"/>
      <c r="L81" s="139">
        <f t="shared" si="35"/>
        <v>0</v>
      </c>
      <c r="M81" s="111"/>
      <c r="N81" s="610"/>
      <c r="O81" s="627">
        <f t="shared" si="36"/>
        <v>0</v>
      </c>
      <c r="P81" s="610"/>
      <c r="Q81" s="627">
        <f t="shared" si="37"/>
        <v>0</v>
      </c>
      <c r="R81" s="9"/>
      <c r="S81" s="627">
        <f t="shared" si="38"/>
        <v>0</v>
      </c>
      <c r="T81" s="610"/>
      <c r="U81" s="627">
        <f t="shared" si="39"/>
        <v>0</v>
      </c>
      <c r="V81" s="610"/>
      <c r="W81" s="627">
        <f t="shared" si="40"/>
        <v>0</v>
      </c>
      <c r="X81" s="132">
        <f t="shared" si="41"/>
        <v>0</v>
      </c>
      <c r="Y81" s="96"/>
    </row>
    <row r="82" spans="1:25" s="52" customFormat="1" ht="15" customHeight="1">
      <c r="A82" s="76"/>
      <c r="B82" s="76"/>
      <c r="C82" s="107"/>
      <c r="D82" s="72">
        <f t="shared" si="34"/>
        <v>0</v>
      </c>
      <c r="E82" s="703" t="str">
        <f t="shared" si="34"/>
        <v>Select E-Class</v>
      </c>
      <c r="F82" s="828"/>
      <c r="G82" s="828"/>
      <c r="H82" s="828"/>
      <c r="I82" s="828"/>
      <c r="J82" s="828"/>
      <c r="K82" s="138"/>
      <c r="L82" s="139">
        <f t="shared" si="35"/>
        <v>0</v>
      </c>
      <c r="M82" s="111"/>
      <c r="N82" s="610"/>
      <c r="O82" s="627">
        <f t="shared" si="36"/>
        <v>0</v>
      </c>
      <c r="P82" s="610"/>
      <c r="Q82" s="627">
        <f t="shared" si="37"/>
        <v>0</v>
      </c>
      <c r="R82" s="610"/>
      <c r="S82" s="627">
        <f t="shared" si="38"/>
        <v>0</v>
      </c>
      <c r="T82" s="610"/>
      <c r="U82" s="627">
        <f t="shared" si="39"/>
        <v>0</v>
      </c>
      <c r="V82" s="610"/>
      <c r="W82" s="627">
        <f t="shared" si="40"/>
        <v>0</v>
      </c>
      <c r="X82" s="132">
        <f t="shared" si="41"/>
        <v>0</v>
      </c>
      <c r="Y82" s="96"/>
    </row>
    <row r="83" spans="1:25" s="52" customFormat="1" ht="15" customHeight="1">
      <c r="A83" s="76"/>
      <c r="B83" s="76"/>
      <c r="C83" s="107"/>
      <c r="D83" s="72">
        <f t="shared" si="34"/>
        <v>0</v>
      </c>
      <c r="E83" s="703" t="str">
        <f t="shared" si="34"/>
        <v>Select E-Class</v>
      </c>
      <c r="F83" s="828"/>
      <c r="G83" s="828"/>
      <c r="H83" s="828"/>
      <c r="I83" s="828"/>
      <c r="J83" s="828"/>
      <c r="K83" s="138"/>
      <c r="L83" s="139">
        <f t="shared" si="35"/>
        <v>0</v>
      </c>
      <c r="M83" s="111"/>
      <c r="N83" s="610"/>
      <c r="O83" s="627">
        <f t="shared" si="36"/>
        <v>0</v>
      </c>
      <c r="P83" s="610"/>
      <c r="Q83" s="627">
        <f t="shared" si="37"/>
        <v>0</v>
      </c>
      <c r="R83" s="610"/>
      <c r="S83" s="627">
        <f t="shared" si="38"/>
        <v>0</v>
      </c>
      <c r="T83" s="610"/>
      <c r="U83" s="627">
        <f t="shared" si="39"/>
        <v>0</v>
      </c>
      <c r="V83" s="610"/>
      <c r="W83" s="627">
        <f t="shared" si="40"/>
        <v>0</v>
      </c>
      <c r="X83" s="132">
        <f t="shared" si="41"/>
        <v>0</v>
      </c>
      <c r="Y83" s="96"/>
    </row>
    <row r="84" spans="1:25" s="52" customFormat="1" ht="15" customHeight="1">
      <c r="A84" s="76"/>
      <c r="B84" s="76"/>
      <c r="C84" s="107"/>
      <c r="D84" s="72">
        <f t="shared" si="34"/>
        <v>0</v>
      </c>
      <c r="E84" s="703" t="str">
        <f t="shared" si="34"/>
        <v>Select E-Class</v>
      </c>
      <c r="F84" s="828"/>
      <c r="G84" s="828"/>
      <c r="H84" s="828"/>
      <c r="I84" s="828"/>
      <c r="J84" s="828"/>
      <c r="K84" s="138"/>
      <c r="L84" s="139">
        <f t="shared" si="35"/>
        <v>0</v>
      </c>
      <c r="M84" s="111"/>
      <c r="N84" s="610"/>
      <c r="O84" s="627">
        <f t="shared" si="36"/>
        <v>0</v>
      </c>
      <c r="P84" s="610"/>
      <c r="Q84" s="627">
        <f t="shared" si="37"/>
        <v>0</v>
      </c>
      <c r="R84" s="610"/>
      <c r="S84" s="627">
        <f t="shared" si="38"/>
        <v>0</v>
      </c>
      <c r="T84" s="610"/>
      <c r="U84" s="627">
        <f t="shared" si="39"/>
        <v>0</v>
      </c>
      <c r="V84" s="610"/>
      <c r="W84" s="627">
        <f t="shared" si="40"/>
        <v>0</v>
      </c>
      <c r="X84" s="132">
        <f t="shared" si="41"/>
        <v>0</v>
      </c>
      <c r="Y84" s="96"/>
    </row>
    <row r="85" spans="1:25" s="52" customFormat="1" ht="15" customHeight="1">
      <c r="A85" s="76"/>
      <c r="B85" s="76"/>
      <c r="C85" s="107"/>
      <c r="D85" s="72">
        <f t="shared" si="34"/>
        <v>0</v>
      </c>
      <c r="E85" s="703" t="str">
        <f t="shared" si="34"/>
        <v>Select E-Class</v>
      </c>
      <c r="F85" s="703"/>
      <c r="G85" s="703"/>
      <c r="H85" s="703"/>
      <c r="I85" s="703"/>
      <c r="J85" s="828"/>
      <c r="K85" s="138"/>
      <c r="L85" s="139">
        <f t="shared" si="35"/>
        <v>0</v>
      </c>
      <c r="M85" s="111"/>
      <c r="N85" s="610"/>
      <c r="O85" s="627">
        <f t="shared" si="36"/>
        <v>0</v>
      </c>
      <c r="P85" s="610"/>
      <c r="Q85" s="627">
        <f t="shared" si="37"/>
        <v>0</v>
      </c>
      <c r="R85" s="610"/>
      <c r="S85" s="627">
        <f t="shared" si="38"/>
        <v>0</v>
      </c>
      <c r="T85" s="610"/>
      <c r="U85" s="627">
        <f t="shared" si="39"/>
        <v>0</v>
      </c>
      <c r="V85" s="610"/>
      <c r="W85" s="627">
        <f t="shared" si="40"/>
        <v>0</v>
      </c>
      <c r="X85" s="132">
        <f t="shared" si="41"/>
        <v>0</v>
      </c>
      <c r="Y85" s="96"/>
    </row>
    <row r="86" spans="1:25" s="52" customFormat="1" ht="15" customHeight="1">
      <c r="A86" s="76"/>
      <c r="B86" s="76"/>
      <c r="C86" s="107"/>
      <c r="D86" s="72">
        <f t="shared" si="34"/>
        <v>0</v>
      </c>
      <c r="E86" s="703" t="str">
        <f t="shared" si="34"/>
        <v>Select E-Class</v>
      </c>
      <c r="F86" s="828"/>
      <c r="G86" s="828"/>
      <c r="H86" s="828"/>
      <c r="I86" s="828"/>
      <c r="J86" s="828"/>
      <c r="K86" s="138"/>
      <c r="L86" s="139">
        <f t="shared" si="35"/>
        <v>0</v>
      </c>
      <c r="M86" s="111"/>
      <c r="N86" s="610"/>
      <c r="O86" s="627">
        <f t="shared" si="36"/>
        <v>0</v>
      </c>
      <c r="P86" s="610"/>
      <c r="Q86" s="627">
        <f t="shared" si="37"/>
        <v>0</v>
      </c>
      <c r="R86" s="610"/>
      <c r="S86" s="627">
        <f t="shared" si="38"/>
        <v>0</v>
      </c>
      <c r="T86" s="610"/>
      <c r="U86" s="627">
        <f t="shared" si="39"/>
        <v>0</v>
      </c>
      <c r="V86" s="610"/>
      <c r="W86" s="627">
        <f t="shared" si="40"/>
        <v>0</v>
      </c>
      <c r="X86" s="132">
        <f t="shared" si="41"/>
        <v>0</v>
      </c>
      <c r="Y86" s="96"/>
    </row>
    <row r="87" spans="1:25" s="52" customFormat="1" ht="15" customHeight="1">
      <c r="A87" s="76"/>
      <c r="B87" s="76"/>
      <c r="C87" s="107"/>
      <c r="D87" s="72">
        <f t="shared" si="34"/>
        <v>0</v>
      </c>
      <c r="E87" s="703" t="str">
        <f t="shared" si="34"/>
        <v>Select E-Class</v>
      </c>
      <c r="F87" s="828"/>
      <c r="G87" s="828"/>
      <c r="H87" s="828"/>
      <c r="I87" s="828"/>
      <c r="J87" s="828"/>
      <c r="K87" s="138"/>
      <c r="L87" s="139">
        <f t="shared" si="35"/>
        <v>0</v>
      </c>
      <c r="M87" s="111"/>
      <c r="N87" s="610"/>
      <c r="O87" s="627">
        <f t="shared" si="36"/>
        <v>0</v>
      </c>
      <c r="P87" s="610"/>
      <c r="Q87" s="627">
        <f t="shared" si="37"/>
        <v>0</v>
      </c>
      <c r="R87" s="9"/>
      <c r="S87" s="627">
        <f t="shared" si="38"/>
        <v>0</v>
      </c>
      <c r="T87" s="610"/>
      <c r="U87" s="627">
        <f t="shared" si="39"/>
        <v>0</v>
      </c>
      <c r="V87" s="610"/>
      <c r="W87" s="627">
        <f t="shared" si="40"/>
        <v>0</v>
      </c>
      <c r="X87" s="132">
        <f t="shared" si="41"/>
        <v>0</v>
      </c>
      <c r="Y87" s="96"/>
    </row>
    <row r="88" spans="1:25" s="52" customFormat="1" ht="15" customHeight="1">
      <c r="A88" s="76"/>
      <c r="B88" s="76"/>
      <c r="C88" s="107"/>
      <c r="D88" s="72">
        <f t="shared" si="34"/>
        <v>0</v>
      </c>
      <c r="E88" s="703" t="str">
        <f t="shared" si="34"/>
        <v>Select E-Class</v>
      </c>
      <c r="F88" s="828"/>
      <c r="G88" s="828"/>
      <c r="H88" s="828"/>
      <c r="I88" s="828"/>
      <c r="J88" s="828"/>
      <c r="K88" s="138"/>
      <c r="L88" s="139">
        <f t="shared" si="35"/>
        <v>0</v>
      </c>
      <c r="M88" s="111"/>
      <c r="N88" s="610"/>
      <c r="O88" s="627">
        <f t="shared" si="36"/>
        <v>0</v>
      </c>
      <c r="P88" s="610"/>
      <c r="Q88" s="627">
        <f t="shared" si="37"/>
        <v>0</v>
      </c>
      <c r="R88" s="610"/>
      <c r="S88" s="627">
        <f t="shared" si="38"/>
        <v>0</v>
      </c>
      <c r="T88" s="610"/>
      <c r="U88" s="627">
        <f t="shared" si="39"/>
        <v>0</v>
      </c>
      <c r="V88" s="610"/>
      <c r="W88" s="627">
        <f t="shared" si="40"/>
        <v>0</v>
      </c>
      <c r="X88" s="132">
        <f t="shared" si="41"/>
        <v>0</v>
      </c>
      <c r="Y88" s="96"/>
    </row>
    <row r="89" spans="1:25" s="52" customFormat="1" ht="15" customHeight="1">
      <c r="A89" s="76"/>
      <c r="B89" s="76"/>
      <c r="C89" s="107"/>
      <c r="D89" s="72">
        <f t="shared" si="34"/>
        <v>0</v>
      </c>
      <c r="E89" s="703" t="str">
        <f t="shared" si="34"/>
        <v>Select E-Class</v>
      </c>
      <c r="F89" s="828"/>
      <c r="G89" s="828"/>
      <c r="H89" s="828"/>
      <c r="I89" s="828"/>
      <c r="J89" s="828"/>
      <c r="K89" s="138"/>
      <c r="L89" s="139">
        <f t="shared" si="35"/>
        <v>0</v>
      </c>
      <c r="M89" s="111"/>
      <c r="N89" s="610"/>
      <c r="O89" s="627">
        <f t="shared" si="36"/>
        <v>0</v>
      </c>
      <c r="P89" s="610"/>
      <c r="Q89" s="627">
        <f t="shared" si="37"/>
        <v>0</v>
      </c>
      <c r="R89" s="610"/>
      <c r="S89" s="627">
        <f t="shared" si="38"/>
        <v>0</v>
      </c>
      <c r="T89" s="610"/>
      <c r="U89" s="627">
        <f t="shared" si="39"/>
        <v>0</v>
      </c>
      <c r="V89" s="610"/>
      <c r="W89" s="627">
        <f t="shared" si="40"/>
        <v>0</v>
      </c>
      <c r="X89" s="132">
        <f t="shared" si="41"/>
        <v>0</v>
      </c>
      <c r="Y89" s="96"/>
    </row>
    <row r="90" spans="1:25" s="52" customFormat="1" ht="15" customHeight="1">
      <c r="A90" s="76"/>
      <c r="B90" s="76"/>
      <c r="C90" s="107"/>
      <c r="D90" s="72">
        <f t="shared" si="34"/>
        <v>0</v>
      </c>
      <c r="E90" s="703" t="str">
        <f t="shared" si="34"/>
        <v>Select E-Class</v>
      </c>
      <c r="F90" s="828"/>
      <c r="G90" s="828"/>
      <c r="H90" s="828"/>
      <c r="I90" s="828"/>
      <c r="J90" s="828"/>
      <c r="K90" s="138"/>
      <c r="L90" s="139">
        <f t="shared" si="35"/>
        <v>0</v>
      </c>
      <c r="M90" s="111"/>
      <c r="N90" s="610"/>
      <c r="O90" s="627">
        <f t="shared" si="36"/>
        <v>0</v>
      </c>
      <c r="P90" s="610"/>
      <c r="Q90" s="627">
        <f t="shared" si="37"/>
        <v>0</v>
      </c>
      <c r="R90" s="610"/>
      <c r="S90" s="627">
        <f t="shared" si="38"/>
        <v>0</v>
      </c>
      <c r="T90" s="610"/>
      <c r="U90" s="627">
        <f t="shared" si="39"/>
        <v>0</v>
      </c>
      <c r="V90" s="610"/>
      <c r="W90" s="627">
        <f t="shared" si="40"/>
        <v>0</v>
      </c>
      <c r="X90" s="132">
        <f t="shared" si="41"/>
        <v>0</v>
      </c>
      <c r="Y90" s="96"/>
    </row>
    <row r="91" spans="1:25" s="52" customFormat="1" ht="15" customHeight="1">
      <c r="A91" s="76"/>
      <c r="B91" s="76"/>
      <c r="C91" s="107"/>
      <c r="D91" s="72">
        <f t="shared" si="34"/>
        <v>0</v>
      </c>
      <c r="E91" s="703" t="str">
        <f t="shared" si="34"/>
        <v>Select E-Class</v>
      </c>
      <c r="F91" s="703"/>
      <c r="G91" s="703"/>
      <c r="H91" s="703"/>
      <c r="I91" s="703"/>
      <c r="J91" s="828"/>
      <c r="K91" s="138"/>
      <c r="L91" s="139">
        <f t="shared" si="35"/>
        <v>0</v>
      </c>
      <c r="M91" s="111"/>
      <c r="N91" s="610"/>
      <c r="O91" s="627">
        <f t="shared" si="36"/>
        <v>0</v>
      </c>
      <c r="P91" s="610"/>
      <c r="Q91" s="627">
        <f t="shared" si="37"/>
        <v>0</v>
      </c>
      <c r="R91" s="610"/>
      <c r="S91" s="627">
        <f t="shared" si="38"/>
        <v>0</v>
      </c>
      <c r="T91" s="610"/>
      <c r="U91" s="627">
        <f t="shared" si="39"/>
        <v>0</v>
      </c>
      <c r="V91" s="610"/>
      <c r="W91" s="627">
        <f t="shared" si="40"/>
        <v>0</v>
      </c>
      <c r="X91" s="132">
        <f t="shared" si="41"/>
        <v>0</v>
      </c>
      <c r="Y91" s="96"/>
    </row>
    <row r="92" spans="1:25" s="52" customFormat="1" ht="15" customHeight="1">
      <c r="A92" s="76"/>
      <c r="B92" s="76"/>
      <c r="C92" s="107"/>
      <c r="D92" s="72">
        <f t="shared" si="34"/>
        <v>0</v>
      </c>
      <c r="E92" s="703" t="str">
        <f t="shared" si="34"/>
        <v>Select E-Class</v>
      </c>
      <c r="F92" s="828"/>
      <c r="G92" s="828"/>
      <c r="H92" s="828"/>
      <c r="I92" s="828"/>
      <c r="J92" s="828"/>
      <c r="K92" s="138"/>
      <c r="L92" s="139">
        <f t="shared" si="35"/>
        <v>0</v>
      </c>
      <c r="M92" s="111"/>
      <c r="N92" s="610"/>
      <c r="O92" s="627">
        <f t="shared" si="36"/>
        <v>0</v>
      </c>
      <c r="P92" s="610"/>
      <c r="Q92" s="627">
        <f t="shared" si="37"/>
        <v>0</v>
      </c>
      <c r="R92" s="610"/>
      <c r="S92" s="627">
        <f t="shared" si="38"/>
        <v>0</v>
      </c>
      <c r="T92" s="610"/>
      <c r="U92" s="627">
        <f t="shared" si="39"/>
        <v>0</v>
      </c>
      <c r="V92" s="610"/>
      <c r="W92" s="627">
        <f t="shared" si="40"/>
        <v>0</v>
      </c>
      <c r="X92" s="132">
        <f t="shared" si="41"/>
        <v>0</v>
      </c>
      <c r="Y92" s="96"/>
    </row>
    <row r="93" spans="1:25" s="52" customFormat="1" ht="15" customHeight="1">
      <c r="A93" s="76"/>
      <c r="B93" s="76"/>
      <c r="C93" s="107"/>
      <c r="D93" s="72" t="str">
        <f t="shared" si="34"/>
        <v>Post Doc (≤ 3 Years)</v>
      </c>
      <c r="E93" s="703" t="str">
        <f t="shared" si="34"/>
        <v>FN - Faculty (Non-Union, 9 mo.)</v>
      </c>
      <c r="F93" s="828"/>
      <c r="G93" s="828"/>
      <c r="H93" s="828"/>
      <c r="I93" s="828"/>
      <c r="J93" s="828"/>
      <c r="K93" s="138"/>
      <c r="L93" s="139">
        <f t="shared" si="35"/>
        <v>0.246</v>
      </c>
      <c r="M93" s="111"/>
      <c r="N93" s="610"/>
      <c r="O93" s="627">
        <f t="shared" si="36"/>
        <v>0</v>
      </c>
      <c r="P93" s="610"/>
      <c r="Q93" s="627">
        <f t="shared" si="37"/>
        <v>0</v>
      </c>
      <c r="R93" s="610"/>
      <c r="S93" s="627">
        <f t="shared" si="38"/>
        <v>0</v>
      </c>
      <c r="T93" s="610"/>
      <c r="U93" s="627">
        <f t="shared" si="39"/>
        <v>0</v>
      </c>
      <c r="V93" s="610"/>
      <c r="W93" s="627">
        <f t="shared" si="40"/>
        <v>0</v>
      </c>
      <c r="X93" s="132">
        <f t="shared" si="41"/>
        <v>0</v>
      </c>
      <c r="Y93" s="96"/>
    </row>
    <row r="94" spans="1:25" s="52" customFormat="1" ht="15" customHeight="1">
      <c r="A94" s="76"/>
      <c r="B94" s="76"/>
      <c r="C94" s="107"/>
      <c r="D94" s="72" t="str">
        <f t="shared" si="34"/>
        <v>Post Doc (≥ 4 Years)</v>
      </c>
      <c r="E94" s="703" t="str">
        <f t="shared" si="34"/>
        <v>F9 - Faculty (UNAC)</v>
      </c>
      <c r="F94" s="828"/>
      <c r="G94" s="828"/>
      <c r="H94" s="828"/>
      <c r="I94" s="828"/>
      <c r="J94" s="828"/>
      <c r="K94" s="138"/>
      <c r="L94" s="139">
        <f t="shared" si="35"/>
        <v>0.28299999999999997</v>
      </c>
      <c r="M94" s="111"/>
      <c r="N94" s="610"/>
      <c r="O94" s="627">
        <f t="shared" si="36"/>
        <v>0</v>
      </c>
      <c r="P94" s="610"/>
      <c r="Q94" s="627">
        <f t="shared" si="37"/>
        <v>0</v>
      </c>
      <c r="R94" s="610"/>
      <c r="S94" s="627">
        <f t="shared" si="38"/>
        <v>0</v>
      </c>
      <c r="T94" s="610"/>
      <c r="U94" s="627">
        <f t="shared" si="39"/>
        <v>0</v>
      </c>
      <c r="V94" s="610"/>
      <c r="W94" s="627">
        <f t="shared" si="40"/>
        <v>0</v>
      </c>
      <c r="X94" s="132">
        <f t="shared" si="41"/>
        <v>0</v>
      </c>
      <c r="Y94" s="96"/>
    </row>
    <row r="95" spans="1:25" s="52" customFormat="1" ht="15" customHeight="1">
      <c r="A95" s="76"/>
      <c r="B95" s="76"/>
      <c r="C95" s="107" t="s">
        <v>27</v>
      </c>
      <c r="D95" s="68"/>
      <c r="E95" s="658"/>
      <c r="F95" s="658"/>
      <c r="G95" s="658"/>
      <c r="H95" s="658"/>
      <c r="I95" s="658"/>
      <c r="J95" s="829"/>
      <c r="K95" s="138"/>
      <c r="L95" s="147"/>
      <c r="M95" s="111"/>
      <c r="N95" s="610"/>
      <c r="O95" s="627"/>
      <c r="P95" s="626"/>
      <c r="Q95" s="627"/>
      <c r="R95" s="626"/>
      <c r="S95" s="627"/>
      <c r="T95" s="626"/>
      <c r="U95" s="627"/>
      <c r="V95" s="626"/>
      <c r="W95" s="627"/>
      <c r="X95" s="132"/>
      <c r="Y95" s="96"/>
    </row>
    <row r="96" spans="1:25" s="52" customFormat="1" ht="15" customHeight="1">
      <c r="A96" s="76"/>
      <c r="B96" s="76"/>
      <c r="C96" s="107"/>
      <c r="D96" s="72" t="str">
        <f t="shared" ref="D96:E104" si="42">D49</f>
        <v>Select Level from List</v>
      </c>
      <c r="E96" s="703" t="str">
        <f t="shared" si="42"/>
        <v>Select E-Class</v>
      </c>
      <c r="F96" s="703"/>
      <c r="G96" s="703"/>
      <c r="H96" s="703"/>
      <c r="I96" s="703"/>
      <c r="J96" s="828"/>
      <c r="K96" s="138"/>
      <c r="L96" s="139">
        <f t="shared" ref="L96:L104" si="43">VLOOKUP(E96,Leave_Benefits,3,0)</f>
        <v>0</v>
      </c>
      <c r="M96" s="111"/>
      <c r="N96" s="610"/>
      <c r="O96" s="627">
        <f t="shared" ref="O96:O104" si="44">(O49)*$L96</f>
        <v>0</v>
      </c>
      <c r="P96" s="610"/>
      <c r="Q96" s="627">
        <f t="shared" ref="Q96:Q104" si="45">(Q49)*$L96</f>
        <v>0</v>
      </c>
      <c r="R96" s="610"/>
      <c r="S96" s="627">
        <f t="shared" ref="S96:S104" si="46">(S49)*$L96</f>
        <v>0</v>
      </c>
      <c r="T96" s="610"/>
      <c r="U96" s="627">
        <f t="shared" ref="U96:U104" si="47">(U49)*$L96</f>
        <v>0</v>
      </c>
      <c r="V96" s="610"/>
      <c r="W96" s="627">
        <f t="shared" ref="W96:W104" si="48">(W49)*$L96</f>
        <v>0</v>
      </c>
      <c r="X96" s="132">
        <f>SUM(O96+Q96+S96+U96+W96)</f>
        <v>0</v>
      </c>
      <c r="Y96" s="96"/>
    </row>
    <row r="97" spans="1:26" s="52" customFormat="1" ht="15" customHeight="1">
      <c r="A97" s="76"/>
      <c r="B97" s="76"/>
      <c r="C97" s="107"/>
      <c r="D97" s="72" t="str">
        <f t="shared" si="42"/>
        <v>Select Level from List</v>
      </c>
      <c r="E97" s="706" t="str">
        <f t="shared" si="42"/>
        <v>Select E-Class</v>
      </c>
      <c r="F97" s="706"/>
      <c r="G97" s="706"/>
      <c r="H97" s="706"/>
      <c r="I97" s="706"/>
      <c r="J97" s="828"/>
      <c r="K97" s="138"/>
      <c r="L97" s="139">
        <f t="shared" si="43"/>
        <v>0</v>
      </c>
      <c r="M97" s="111"/>
      <c r="N97" s="610"/>
      <c r="O97" s="627">
        <f t="shared" si="44"/>
        <v>0</v>
      </c>
      <c r="P97" s="610"/>
      <c r="Q97" s="627">
        <f t="shared" si="45"/>
        <v>0</v>
      </c>
      <c r="R97" s="610"/>
      <c r="S97" s="627">
        <f t="shared" si="46"/>
        <v>0</v>
      </c>
      <c r="T97" s="610"/>
      <c r="U97" s="627">
        <f t="shared" si="47"/>
        <v>0</v>
      </c>
      <c r="V97" s="610"/>
      <c r="W97" s="627">
        <f t="shared" si="48"/>
        <v>0</v>
      </c>
      <c r="X97" s="132">
        <f t="shared" ref="X97:X109" si="49">SUM(O97+Q97+S97+U97+W97)</f>
        <v>0</v>
      </c>
      <c r="Y97" s="96"/>
    </row>
    <row r="98" spans="1:26" s="52" customFormat="1" ht="15" customHeight="1">
      <c r="A98" s="76"/>
      <c r="B98" s="76"/>
      <c r="C98" s="107"/>
      <c r="D98" s="72" t="str">
        <f t="shared" si="42"/>
        <v>Select Level from List</v>
      </c>
      <c r="E98" s="706" t="str">
        <f t="shared" si="42"/>
        <v>Select E-Class</v>
      </c>
      <c r="F98" s="828"/>
      <c r="G98" s="828"/>
      <c r="H98" s="828"/>
      <c r="I98" s="828"/>
      <c r="J98" s="828"/>
      <c r="K98" s="138"/>
      <c r="L98" s="139">
        <f t="shared" si="43"/>
        <v>0</v>
      </c>
      <c r="M98" s="111"/>
      <c r="N98" s="610"/>
      <c r="O98" s="627">
        <f t="shared" si="44"/>
        <v>0</v>
      </c>
      <c r="P98" s="610"/>
      <c r="Q98" s="627">
        <f t="shared" si="45"/>
        <v>0</v>
      </c>
      <c r="R98" s="610"/>
      <c r="S98" s="627">
        <f t="shared" si="46"/>
        <v>0</v>
      </c>
      <c r="T98" s="610"/>
      <c r="U98" s="627">
        <f t="shared" si="47"/>
        <v>0</v>
      </c>
      <c r="V98" s="610"/>
      <c r="W98" s="627">
        <f t="shared" si="48"/>
        <v>0</v>
      </c>
      <c r="X98" s="132">
        <f t="shared" si="49"/>
        <v>0</v>
      </c>
      <c r="Y98" s="96"/>
    </row>
    <row r="99" spans="1:26" s="52" customFormat="1" ht="15" customHeight="1">
      <c r="A99" s="76"/>
      <c r="B99" s="76"/>
      <c r="C99" s="107"/>
      <c r="D99" s="72" t="str">
        <f t="shared" si="42"/>
        <v>Select Level from List</v>
      </c>
      <c r="E99" s="706" t="str">
        <f t="shared" si="42"/>
        <v>Select E-Class</v>
      </c>
      <c r="F99" s="828"/>
      <c r="G99" s="828"/>
      <c r="H99" s="828"/>
      <c r="I99" s="828"/>
      <c r="J99" s="828"/>
      <c r="K99" s="138"/>
      <c r="L99" s="139">
        <f t="shared" si="43"/>
        <v>0</v>
      </c>
      <c r="M99" s="111"/>
      <c r="N99" s="610"/>
      <c r="O99" s="627">
        <f t="shared" si="44"/>
        <v>0</v>
      </c>
      <c r="P99" s="610"/>
      <c r="Q99" s="627">
        <f t="shared" si="45"/>
        <v>0</v>
      </c>
      <c r="R99" s="610"/>
      <c r="S99" s="627">
        <f t="shared" si="46"/>
        <v>0</v>
      </c>
      <c r="T99" s="610"/>
      <c r="U99" s="627">
        <f t="shared" si="47"/>
        <v>0</v>
      </c>
      <c r="V99" s="610"/>
      <c r="W99" s="627">
        <f t="shared" si="48"/>
        <v>0</v>
      </c>
      <c r="X99" s="132">
        <f t="shared" si="49"/>
        <v>0</v>
      </c>
      <c r="Y99" s="96"/>
    </row>
    <row r="100" spans="1:26" s="52" customFormat="1" ht="15" customHeight="1">
      <c r="A100" s="76"/>
      <c r="B100" s="76"/>
      <c r="C100" s="107"/>
      <c r="D100" s="72" t="str">
        <f t="shared" si="42"/>
        <v>Select Level from List</v>
      </c>
      <c r="E100" s="706" t="str">
        <f t="shared" si="42"/>
        <v>Select E-Class</v>
      </c>
      <c r="F100" s="828"/>
      <c r="G100" s="828"/>
      <c r="H100" s="828"/>
      <c r="I100" s="828"/>
      <c r="J100" s="828"/>
      <c r="K100" s="138"/>
      <c r="L100" s="139">
        <f t="shared" si="43"/>
        <v>0</v>
      </c>
      <c r="M100" s="111"/>
      <c r="N100" s="610"/>
      <c r="O100" s="627">
        <f t="shared" si="44"/>
        <v>0</v>
      </c>
      <c r="P100" s="610"/>
      <c r="Q100" s="627">
        <f t="shared" si="45"/>
        <v>0</v>
      </c>
      <c r="R100" s="610"/>
      <c r="S100" s="627">
        <f t="shared" si="46"/>
        <v>0</v>
      </c>
      <c r="T100" s="610"/>
      <c r="U100" s="627">
        <f t="shared" si="47"/>
        <v>0</v>
      </c>
      <c r="V100" s="610"/>
      <c r="W100" s="627">
        <f t="shared" si="48"/>
        <v>0</v>
      </c>
      <c r="X100" s="132">
        <f t="shared" si="49"/>
        <v>0</v>
      </c>
      <c r="Y100" s="96"/>
    </row>
    <row r="101" spans="1:26" s="52" customFormat="1" ht="15" customHeight="1">
      <c r="A101" s="76"/>
      <c r="B101" s="76"/>
      <c r="C101" s="107"/>
      <c r="D101" s="72" t="str">
        <f t="shared" si="42"/>
        <v>Select Level from List</v>
      </c>
      <c r="E101" s="706" t="str">
        <f t="shared" si="42"/>
        <v>Select E-Class</v>
      </c>
      <c r="F101" s="706"/>
      <c r="G101" s="706"/>
      <c r="H101" s="706"/>
      <c r="I101" s="706"/>
      <c r="J101" s="828"/>
      <c r="K101" s="138"/>
      <c r="L101" s="139">
        <f t="shared" si="43"/>
        <v>0</v>
      </c>
      <c r="M101" s="111"/>
      <c r="N101" s="610"/>
      <c r="O101" s="627">
        <f t="shared" si="44"/>
        <v>0</v>
      </c>
      <c r="P101" s="610"/>
      <c r="Q101" s="627">
        <f t="shared" si="45"/>
        <v>0</v>
      </c>
      <c r="R101" s="610"/>
      <c r="S101" s="627">
        <f t="shared" si="46"/>
        <v>0</v>
      </c>
      <c r="T101" s="610"/>
      <c r="U101" s="627">
        <f t="shared" si="47"/>
        <v>0</v>
      </c>
      <c r="V101" s="610"/>
      <c r="W101" s="627">
        <f t="shared" si="48"/>
        <v>0</v>
      </c>
      <c r="X101" s="132">
        <f t="shared" si="49"/>
        <v>0</v>
      </c>
      <c r="Y101" s="96"/>
    </row>
    <row r="102" spans="1:26" s="52" customFormat="1" ht="15" customHeight="1">
      <c r="A102" s="76"/>
      <c r="B102" s="76"/>
      <c r="C102" s="107"/>
      <c r="D102" s="72" t="str">
        <f t="shared" si="42"/>
        <v>Select Level from List</v>
      </c>
      <c r="E102" s="706" t="str">
        <f t="shared" si="42"/>
        <v>Select E-Class</v>
      </c>
      <c r="F102" s="828"/>
      <c r="G102" s="828"/>
      <c r="H102" s="828"/>
      <c r="I102" s="828"/>
      <c r="J102" s="828"/>
      <c r="K102" s="138"/>
      <c r="L102" s="139">
        <f t="shared" si="43"/>
        <v>0</v>
      </c>
      <c r="M102" s="111"/>
      <c r="N102" s="610"/>
      <c r="O102" s="627">
        <f t="shared" si="44"/>
        <v>0</v>
      </c>
      <c r="P102" s="610"/>
      <c r="Q102" s="627">
        <f t="shared" si="45"/>
        <v>0</v>
      </c>
      <c r="R102" s="610"/>
      <c r="S102" s="627">
        <f t="shared" si="46"/>
        <v>0</v>
      </c>
      <c r="T102" s="610"/>
      <c r="U102" s="627">
        <f t="shared" si="47"/>
        <v>0</v>
      </c>
      <c r="V102" s="610"/>
      <c r="W102" s="627">
        <f t="shared" si="48"/>
        <v>0</v>
      </c>
      <c r="X102" s="132">
        <f t="shared" si="49"/>
        <v>0</v>
      </c>
      <c r="Y102" s="96"/>
    </row>
    <row r="103" spans="1:26" s="52" customFormat="1" ht="15" customHeight="1">
      <c r="A103" s="76"/>
      <c r="B103" s="76"/>
      <c r="C103" s="107"/>
      <c r="D103" s="72" t="str">
        <f t="shared" si="42"/>
        <v>Select Level from List</v>
      </c>
      <c r="E103" s="706" t="str">
        <f t="shared" si="42"/>
        <v>Select E-Class</v>
      </c>
      <c r="F103" s="828"/>
      <c r="G103" s="828"/>
      <c r="H103" s="828"/>
      <c r="I103" s="828"/>
      <c r="J103" s="828"/>
      <c r="K103" s="138"/>
      <c r="L103" s="139">
        <f t="shared" si="43"/>
        <v>0</v>
      </c>
      <c r="M103" s="111"/>
      <c r="N103" s="610"/>
      <c r="O103" s="627">
        <f t="shared" si="44"/>
        <v>0</v>
      </c>
      <c r="P103" s="610"/>
      <c r="Q103" s="627">
        <f t="shared" si="45"/>
        <v>0</v>
      </c>
      <c r="R103" s="610"/>
      <c r="S103" s="627">
        <f t="shared" si="46"/>
        <v>0</v>
      </c>
      <c r="T103" s="610"/>
      <c r="U103" s="627">
        <f t="shared" si="47"/>
        <v>0</v>
      </c>
      <c r="V103" s="610"/>
      <c r="W103" s="627">
        <f t="shared" si="48"/>
        <v>0</v>
      </c>
      <c r="X103" s="132">
        <f t="shared" si="49"/>
        <v>0</v>
      </c>
      <c r="Y103" s="96"/>
    </row>
    <row r="104" spans="1:26" s="52" customFormat="1" ht="15" customHeight="1">
      <c r="A104" s="76"/>
      <c r="B104" s="76"/>
      <c r="C104" s="107"/>
      <c r="D104" s="72" t="str">
        <f t="shared" si="42"/>
        <v>Select Level from List</v>
      </c>
      <c r="E104" s="706" t="str">
        <f t="shared" si="42"/>
        <v>Select E-Class</v>
      </c>
      <c r="F104" s="828"/>
      <c r="G104" s="828"/>
      <c r="H104" s="828"/>
      <c r="I104" s="828"/>
      <c r="J104" s="828"/>
      <c r="K104" s="138"/>
      <c r="L104" s="139">
        <f t="shared" si="43"/>
        <v>0</v>
      </c>
      <c r="M104" s="111"/>
      <c r="N104" s="610"/>
      <c r="O104" s="627">
        <f t="shared" si="44"/>
        <v>0</v>
      </c>
      <c r="P104" s="610"/>
      <c r="Q104" s="627">
        <f t="shared" si="45"/>
        <v>0</v>
      </c>
      <c r="R104" s="610"/>
      <c r="S104" s="627">
        <f t="shared" si="46"/>
        <v>0</v>
      </c>
      <c r="T104" s="610"/>
      <c r="U104" s="627">
        <f t="shared" si="47"/>
        <v>0</v>
      </c>
      <c r="V104" s="610"/>
      <c r="W104" s="627">
        <f t="shared" si="48"/>
        <v>0</v>
      </c>
      <c r="X104" s="132">
        <f t="shared" si="49"/>
        <v>0</v>
      </c>
      <c r="Y104" s="96"/>
    </row>
    <row r="105" spans="1:26" s="92" customFormat="1" ht="15" customHeight="1">
      <c r="A105" s="76"/>
      <c r="B105" s="76"/>
      <c r="C105" s="107"/>
      <c r="D105" s="703" t="s">
        <v>437</v>
      </c>
      <c r="E105" s="747"/>
      <c r="F105" s="747"/>
      <c r="G105" s="747"/>
      <c r="H105" s="747"/>
      <c r="I105" s="747"/>
      <c r="J105" s="747"/>
      <c r="K105" s="747"/>
      <c r="L105" s="149">
        <f>VLOOKUP(D105,'Benefits and F&amp;A-DO NOT DELETE'!A47:B51,2,0)</f>
        <v>0</v>
      </c>
      <c r="M105" s="69">
        <v>1.07</v>
      </c>
      <c r="N105" s="191">
        <v>0</v>
      </c>
      <c r="O105" s="627">
        <f>L105*N105</f>
        <v>0</v>
      </c>
      <c r="P105" s="191">
        <v>0</v>
      </c>
      <c r="Q105" s="627">
        <f>L105*P105*M105</f>
        <v>0</v>
      </c>
      <c r="R105" s="191">
        <v>0</v>
      </c>
      <c r="S105" s="627">
        <f>L105*R105*M105^2</f>
        <v>0</v>
      </c>
      <c r="T105" s="191">
        <v>0</v>
      </c>
      <c r="U105" s="627">
        <f>L105*T105*M105^3</f>
        <v>0</v>
      </c>
      <c r="V105" s="191">
        <v>0</v>
      </c>
      <c r="W105" s="627">
        <f>L105*V105*M105^4</f>
        <v>0</v>
      </c>
      <c r="X105" s="132">
        <f t="shared" si="49"/>
        <v>0</v>
      </c>
      <c r="Y105" s="96"/>
      <c r="Z105" s="52"/>
    </row>
    <row r="106" spans="1:26" s="92" customFormat="1" ht="15" customHeight="1">
      <c r="A106" s="76"/>
      <c r="B106" s="76"/>
      <c r="C106" s="107"/>
      <c r="D106" s="703" t="s">
        <v>437</v>
      </c>
      <c r="E106" s="747"/>
      <c r="F106" s="747"/>
      <c r="G106" s="747"/>
      <c r="H106" s="747"/>
      <c r="I106" s="747"/>
      <c r="J106" s="747"/>
      <c r="K106" s="747"/>
      <c r="L106" s="149">
        <f>VLOOKUP(D106,'Benefits and F&amp;A-DO NOT DELETE'!A47:B51,2,0)</f>
        <v>0</v>
      </c>
      <c r="M106" s="69">
        <v>1.07</v>
      </c>
      <c r="N106" s="191">
        <v>0</v>
      </c>
      <c r="O106" s="627">
        <f>L106*N106</f>
        <v>0</v>
      </c>
      <c r="P106" s="191">
        <v>0</v>
      </c>
      <c r="Q106" s="627">
        <f>L106*P106*M106</f>
        <v>0</v>
      </c>
      <c r="R106" s="191">
        <v>0</v>
      </c>
      <c r="S106" s="627">
        <f>L106*R106*M106^2</f>
        <v>0</v>
      </c>
      <c r="T106" s="191">
        <v>0</v>
      </c>
      <c r="U106" s="627">
        <f>L106*T106*M106^3</f>
        <v>0</v>
      </c>
      <c r="V106" s="191">
        <v>0</v>
      </c>
      <c r="W106" s="627">
        <f>L106*V106*M106^4</f>
        <v>0</v>
      </c>
      <c r="X106" s="132">
        <f t="shared" si="49"/>
        <v>0</v>
      </c>
      <c r="Y106" s="96"/>
      <c r="Z106" s="52"/>
    </row>
    <row r="107" spans="1:26" s="92" customFormat="1" ht="15" customHeight="1">
      <c r="A107" s="76"/>
      <c r="B107" s="76"/>
      <c r="C107" s="107"/>
      <c r="D107" s="703" t="s">
        <v>437</v>
      </c>
      <c r="E107" s="747"/>
      <c r="F107" s="747"/>
      <c r="G107" s="747"/>
      <c r="H107" s="747"/>
      <c r="I107" s="747"/>
      <c r="J107" s="747"/>
      <c r="K107" s="747"/>
      <c r="L107" s="149">
        <f>VLOOKUP(D107,'Benefits and F&amp;A-DO NOT DELETE'!A47:B51,2,0)</f>
        <v>0</v>
      </c>
      <c r="M107" s="69">
        <v>1.07</v>
      </c>
      <c r="N107" s="191">
        <v>0</v>
      </c>
      <c r="O107" s="627">
        <f>L107*N107</f>
        <v>0</v>
      </c>
      <c r="P107" s="191">
        <v>0</v>
      </c>
      <c r="Q107" s="627">
        <f>L107*P107*M107</f>
        <v>0</v>
      </c>
      <c r="R107" s="191">
        <v>0</v>
      </c>
      <c r="S107" s="627">
        <f>L107*R107*M107^2</f>
        <v>0</v>
      </c>
      <c r="T107" s="191">
        <v>0</v>
      </c>
      <c r="U107" s="627">
        <f>L107*T107*M107^3</f>
        <v>0</v>
      </c>
      <c r="V107" s="191">
        <v>0</v>
      </c>
      <c r="W107" s="627">
        <f>L107*V107*M107^4</f>
        <v>0</v>
      </c>
      <c r="X107" s="132">
        <f t="shared" si="49"/>
        <v>0</v>
      </c>
      <c r="Y107" s="96"/>
      <c r="Z107" s="52"/>
    </row>
    <row r="108" spans="1:26" s="92" customFormat="1" ht="15" customHeight="1">
      <c r="A108" s="76"/>
      <c r="B108" s="76"/>
      <c r="C108" s="107"/>
      <c r="D108" s="703" t="s">
        <v>437</v>
      </c>
      <c r="E108" s="747"/>
      <c r="F108" s="747"/>
      <c r="G108" s="747"/>
      <c r="H108" s="747"/>
      <c r="I108" s="747"/>
      <c r="J108" s="747"/>
      <c r="K108" s="747"/>
      <c r="L108" s="149">
        <f>VLOOKUP(D108,'Benefits and F&amp;A-DO NOT DELETE'!A47:B51,2,0)</f>
        <v>0</v>
      </c>
      <c r="M108" s="69">
        <v>1.07</v>
      </c>
      <c r="N108" s="191">
        <v>0</v>
      </c>
      <c r="O108" s="627">
        <f>L108*N108</f>
        <v>0</v>
      </c>
      <c r="P108" s="191">
        <v>0</v>
      </c>
      <c r="Q108" s="627">
        <f>L108*P108*M108</f>
        <v>0</v>
      </c>
      <c r="R108" s="191">
        <v>0</v>
      </c>
      <c r="S108" s="627">
        <f>L108*R108*M108^2</f>
        <v>0</v>
      </c>
      <c r="T108" s="191">
        <v>0</v>
      </c>
      <c r="U108" s="627">
        <f>L108*T108*M108^3</f>
        <v>0</v>
      </c>
      <c r="V108" s="191">
        <v>0</v>
      </c>
      <c r="W108" s="627">
        <f>L108*V108*M108^4</f>
        <v>0</v>
      </c>
      <c r="X108" s="132">
        <f t="shared" si="49"/>
        <v>0</v>
      </c>
      <c r="Y108" s="96"/>
      <c r="Z108" s="52"/>
    </row>
    <row r="109" spans="1:26" s="92" customFormat="1" ht="15" customHeight="1">
      <c r="A109" s="76"/>
      <c r="B109" s="76"/>
      <c r="C109" s="107"/>
      <c r="D109" s="703" t="s">
        <v>437</v>
      </c>
      <c r="E109" s="747"/>
      <c r="F109" s="747"/>
      <c r="G109" s="747"/>
      <c r="H109" s="747"/>
      <c r="I109" s="747"/>
      <c r="J109" s="747"/>
      <c r="K109" s="747"/>
      <c r="L109" s="149">
        <f>VLOOKUP(D109,'Benefits and F&amp;A-DO NOT DELETE'!A47:B51,2,0)</f>
        <v>0</v>
      </c>
      <c r="M109" s="69">
        <v>1.07</v>
      </c>
      <c r="N109" s="191">
        <v>0</v>
      </c>
      <c r="O109" s="627">
        <f>L109*N109</f>
        <v>0</v>
      </c>
      <c r="P109" s="191">
        <v>0</v>
      </c>
      <c r="Q109" s="627">
        <f>L109*P109*M109</f>
        <v>0</v>
      </c>
      <c r="R109" s="191">
        <v>0</v>
      </c>
      <c r="S109" s="627">
        <f>L109*R109*M109^2</f>
        <v>0</v>
      </c>
      <c r="T109" s="191">
        <v>0</v>
      </c>
      <c r="U109" s="627">
        <f>L109*T109*M109^3</f>
        <v>0</v>
      </c>
      <c r="V109" s="191">
        <v>0</v>
      </c>
      <c r="W109" s="627">
        <f>L109*V109*M109^4</f>
        <v>0</v>
      </c>
      <c r="X109" s="132">
        <f t="shared" si="49"/>
        <v>0</v>
      </c>
      <c r="Y109" s="96"/>
      <c r="Z109" s="52"/>
    </row>
    <row r="110" spans="1:26" s="52" customFormat="1" ht="15" customHeight="1">
      <c r="A110" s="76"/>
      <c r="B110" s="76"/>
      <c r="C110" s="107"/>
      <c r="D110" s="717"/>
      <c r="E110" s="717"/>
      <c r="F110" s="717"/>
      <c r="G110" s="717"/>
      <c r="H110" s="717"/>
      <c r="I110" s="717"/>
      <c r="J110" s="842" t="s">
        <v>246</v>
      </c>
      <c r="K110" s="843"/>
      <c r="L110" s="843"/>
      <c r="M110" s="844"/>
      <c r="N110" s="688">
        <f>SUM(O78:O109)</f>
        <v>0</v>
      </c>
      <c r="O110" s="689"/>
      <c r="P110" s="688">
        <f>SUM(Q78:Q109)</f>
        <v>0</v>
      </c>
      <c r="Q110" s="689"/>
      <c r="R110" s="688">
        <f>SUM(S78:S109)</f>
        <v>0</v>
      </c>
      <c r="S110" s="689"/>
      <c r="T110" s="688">
        <f>SUM(U78:U109)</f>
        <v>0</v>
      </c>
      <c r="U110" s="689"/>
      <c r="V110" s="688">
        <f>SUM(W78:W109)</f>
        <v>0</v>
      </c>
      <c r="W110" s="689"/>
      <c r="X110" s="623">
        <f>SUM(N110:W110)</f>
        <v>0</v>
      </c>
      <c r="Y110" s="150"/>
    </row>
    <row r="111" spans="1:26" s="52" customFormat="1" ht="15" customHeight="1">
      <c r="A111" s="76"/>
      <c r="B111" s="76"/>
      <c r="C111" s="786" t="s">
        <v>250</v>
      </c>
      <c r="D111" s="787"/>
      <c r="E111" s="787"/>
      <c r="F111" s="787"/>
      <c r="G111" s="787"/>
      <c r="H111" s="787"/>
      <c r="I111" s="787"/>
      <c r="J111" s="787"/>
      <c r="K111" s="787"/>
      <c r="L111" s="787"/>
      <c r="M111" s="788"/>
      <c r="N111" s="666">
        <f>SUM(N76, N110)</f>
        <v>0</v>
      </c>
      <c r="O111" s="865"/>
      <c r="P111" s="666">
        <f>SUM(P76, P110)</f>
        <v>0</v>
      </c>
      <c r="Q111" s="865"/>
      <c r="R111" s="666">
        <f>SUM(R76, R110)</f>
        <v>0</v>
      </c>
      <c r="S111" s="865"/>
      <c r="T111" s="666">
        <f>SUM(T76, T110)</f>
        <v>0</v>
      </c>
      <c r="U111" s="865"/>
      <c r="V111" s="666">
        <f>SUM(V76, V110)</f>
        <v>0</v>
      </c>
      <c r="W111" s="865"/>
      <c r="X111" s="622">
        <f>SUM(N111:W111)</f>
        <v>0</v>
      </c>
      <c r="Y111" s="151"/>
    </row>
    <row r="112" spans="1:26" s="52" customFormat="1" ht="15" customHeight="1">
      <c r="A112" s="76"/>
      <c r="B112" s="76"/>
      <c r="C112" s="692" t="s">
        <v>251</v>
      </c>
      <c r="D112" s="693"/>
      <c r="E112" s="693"/>
      <c r="F112" s="693"/>
      <c r="G112" s="693"/>
      <c r="H112" s="693"/>
      <c r="I112" s="693"/>
      <c r="J112" s="693"/>
      <c r="K112" s="693"/>
      <c r="L112" s="693"/>
      <c r="M112" s="694"/>
      <c r="N112" s="648">
        <f>SUM(N59,N111)</f>
        <v>0</v>
      </c>
      <c r="O112" s="830"/>
      <c r="P112" s="648">
        <f>SUM(P59,P111)</f>
        <v>0</v>
      </c>
      <c r="Q112" s="830"/>
      <c r="R112" s="648">
        <f>SUM(R59,R111)</f>
        <v>0</v>
      </c>
      <c r="S112" s="830"/>
      <c r="T112" s="648">
        <f>SUM(T59,T111)</f>
        <v>0</v>
      </c>
      <c r="U112" s="830"/>
      <c r="V112" s="648">
        <f>SUM(V59,V111)</f>
        <v>0</v>
      </c>
      <c r="W112" s="830"/>
      <c r="X112" s="152">
        <f>SUM(N112:W112)</f>
        <v>0</v>
      </c>
      <c r="Y112" s="96"/>
    </row>
    <row r="113" spans="1:25" s="135" customFormat="1" ht="17.25" customHeight="1">
      <c r="A113" s="169"/>
      <c r="B113" s="169"/>
      <c r="C113" s="766" t="s">
        <v>98</v>
      </c>
      <c r="D113" s="767"/>
      <c r="E113" s="767"/>
      <c r="F113" s="767"/>
      <c r="G113" s="767"/>
      <c r="H113" s="767"/>
      <c r="I113" s="767"/>
      <c r="J113" s="767"/>
      <c r="K113" s="767"/>
      <c r="L113" s="767"/>
      <c r="M113" s="820"/>
      <c r="N113" s="182"/>
      <c r="O113" s="183"/>
      <c r="P113" s="184"/>
      <c r="Q113" s="185"/>
      <c r="R113" s="136"/>
      <c r="S113" s="183"/>
      <c r="T113" s="184"/>
      <c r="U113" s="183"/>
      <c r="V113" s="184"/>
      <c r="W113" s="185"/>
      <c r="X113" s="132"/>
      <c r="Y113" s="95"/>
    </row>
    <row r="114" spans="1:25" s="135" customFormat="1" ht="33" customHeight="1">
      <c r="A114" s="153">
        <v>1000</v>
      </c>
      <c r="B114" s="169"/>
      <c r="C114" s="186" t="s">
        <v>137</v>
      </c>
      <c r="D114" s="82" t="s">
        <v>99</v>
      </c>
      <c r="E114" s="832"/>
      <c r="F114" s="829"/>
      <c r="G114" s="829"/>
      <c r="H114" s="829"/>
      <c r="I114" s="829"/>
      <c r="J114" s="829"/>
      <c r="K114" s="14" t="s">
        <v>141</v>
      </c>
      <c r="L114" s="14" t="s">
        <v>134</v>
      </c>
      <c r="M114" s="36" t="s">
        <v>311</v>
      </c>
      <c r="N114" s="777" t="s">
        <v>142</v>
      </c>
      <c r="O114" s="778"/>
      <c r="P114" s="686" t="s">
        <v>142</v>
      </c>
      <c r="Q114" s="687"/>
      <c r="R114" s="686" t="s">
        <v>142</v>
      </c>
      <c r="S114" s="687"/>
      <c r="T114" s="686" t="s">
        <v>142</v>
      </c>
      <c r="U114" s="687"/>
      <c r="V114" s="686" t="s">
        <v>142</v>
      </c>
      <c r="W114" s="687"/>
      <c r="X114" s="132"/>
      <c r="Y114" s="95"/>
    </row>
    <row r="115" spans="1:25" s="135" customFormat="1" ht="15" customHeight="1">
      <c r="A115" s="169"/>
      <c r="B115" s="169"/>
      <c r="C115" s="187">
        <f>N115+P115+R115+T115+V115</f>
        <v>0</v>
      </c>
      <c r="D115" s="16"/>
      <c r="E115" s="827" t="s">
        <v>294</v>
      </c>
      <c r="F115" s="827"/>
      <c r="G115" s="827"/>
      <c r="H115" s="827"/>
      <c r="I115" s="827"/>
      <c r="J115" s="827"/>
      <c r="K115" s="245">
        <v>0</v>
      </c>
      <c r="L115" s="246">
        <f>VLOOKUP(E115,Leave_Benefits,2,0)</f>
        <v>0</v>
      </c>
      <c r="M115" s="37">
        <f>VLOOKUP(E115,Leave_Benefits,4,0)</f>
        <v>0</v>
      </c>
      <c r="N115" s="612">
        <v>0</v>
      </c>
      <c r="O115" s="627">
        <f>K115*(1+L115)*N115*M115</f>
        <v>0</v>
      </c>
      <c r="P115" s="612">
        <v>0</v>
      </c>
      <c r="Q115" s="627">
        <f>K115*(1+L115)*P115*(M115^2)</f>
        <v>0</v>
      </c>
      <c r="R115" s="612">
        <v>0</v>
      </c>
      <c r="S115" s="627">
        <f>K115*(1+L115)*R115*(M115^3)</f>
        <v>0</v>
      </c>
      <c r="T115" s="612">
        <v>0</v>
      </c>
      <c r="U115" s="627">
        <f>K115*(1+L115)*T115*(M115^4)</f>
        <v>0</v>
      </c>
      <c r="V115" s="612">
        <v>0</v>
      </c>
      <c r="W115" s="627">
        <f>K115*(1+L115)*V115*(M115^5)</f>
        <v>0</v>
      </c>
      <c r="X115" s="132">
        <f>SUM(O115+Q115+S115+U115+W115)</f>
        <v>0</v>
      </c>
      <c r="Y115" s="95"/>
    </row>
    <row r="116" spans="1:25" s="135" customFormat="1" ht="15" customHeight="1">
      <c r="A116" s="169"/>
      <c r="B116" s="169"/>
      <c r="C116" s="500">
        <f>N116+P116+R116+T116+V116</f>
        <v>0</v>
      </c>
      <c r="D116" s="16"/>
      <c r="E116" s="827" t="s">
        <v>294</v>
      </c>
      <c r="F116" s="827"/>
      <c r="G116" s="827"/>
      <c r="H116" s="827"/>
      <c r="I116" s="827"/>
      <c r="J116" s="827"/>
      <c r="K116" s="245">
        <v>0</v>
      </c>
      <c r="L116" s="246">
        <f>VLOOKUP(E116,Leave_Benefits,2,0)</f>
        <v>0</v>
      </c>
      <c r="M116" s="37">
        <f>VLOOKUP(E116,Leave_Benefits,4,0)</f>
        <v>0</v>
      </c>
      <c r="N116" s="612">
        <v>0</v>
      </c>
      <c r="O116" s="627">
        <f t="shared" ref="O116:O119" si="50">K116*(1+L116)*N116*M116</f>
        <v>0</v>
      </c>
      <c r="P116" s="612">
        <v>0</v>
      </c>
      <c r="Q116" s="627">
        <f t="shared" ref="Q116:Q119" si="51">K116*(1+L116)*P116*(M116^2)</f>
        <v>0</v>
      </c>
      <c r="R116" s="612">
        <v>0</v>
      </c>
      <c r="S116" s="627">
        <f t="shared" ref="S116:S119" si="52">K116*(1+L116)*R116*(M116^3)</f>
        <v>0</v>
      </c>
      <c r="T116" s="612">
        <v>0</v>
      </c>
      <c r="U116" s="627">
        <f t="shared" ref="U116:U119" si="53">K116*(1+L116)*T116*(M116^4)</f>
        <v>0</v>
      </c>
      <c r="V116" s="612">
        <v>0</v>
      </c>
      <c r="W116" s="627">
        <f t="shared" ref="W116:W119" si="54">K116*(1+L116)*V116*(M116^5)</f>
        <v>0</v>
      </c>
      <c r="X116" s="132">
        <f>SUM(O116+Q116+S116+U116+W116)</f>
        <v>0</v>
      </c>
      <c r="Y116" s="95"/>
    </row>
    <row r="117" spans="1:25" s="135" customFormat="1" ht="15" customHeight="1">
      <c r="A117" s="169"/>
      <c r="B117" s="169"/>
      <c r="C117" s="500">
        <f>N117+P117+R117+T117+V117</f>
        <v>0</v>
      </c>
      <c r="D117" s="16"/>
      <c r="E117" s="827" t="s">
        <v>294</v>
      </c>
      <c r="F117" s="827"/>
      <c r="G117" s="827"/>
      <c r="H117" s="827"/>
      <c r="I117" s="827"/>
      <c r="J117" s="827"/>
      <c r="K117" s="245">
        <v>0</v>
      </c>
      <c r="L117" s="246">
        <f>VLOOKUP(E117,Leave_Benefits,2,0)</f>
        <v>0</v>
      </c>
      <c r="M117" s="37">
        <f>VLOOKUP(E117,Leave_Benefits,4,0)</f>
        <v>0</v>
      </c>
      <c r="N117" s="612">
        <v>0</v>
      </c>
      <c r="O117" s="627">
        <f t="shared" si="50"/>
        <v>0</v>
      </c>
      <c r="P117" s="612">
        <v>0</v>
      </c>
      <c r="Q117" s="627">
        <f t="shared" si="51"/>
        <v>0</v>
      </c>
      <c r="R117" s="612">
        <v>0</v>
      </c>
      <c r="S117" s="627">
        <f t="shared" si="52"/>
        <v>0</v>
      </c>
      <c r="T117" s="612">
        <v>0</v>
      </c>
      <c r="U117" s="627">
        <f t="shared" si="53"/>
        <v>0</v>
      </c>
      <c r="V117" s="612">
        <v>0</v>
      </c>
      <c r="W117" s="627">
        <f t="shared" si="54"/>
        <v>0</v>
      </c>
      <c r="X117" s="132">
        <f>SUM(O117+Q117+S117+U117+W117)</f>
        <v>0</v>
      </c>
      <c r="Y117" s="95"/>
    </row>
    <row r="118" spans="1:25" s="135" customFormat="1" ht="15" customHeight="1">
      <c r="A118" s="169"/>
      <c r="B118" s="169"/>
      <c r="C118" s="500">
        <f>N118+P118+R118+T118+V118</f>
        <v>0</v>
      </c>
      <c r="D118" s="16"/>
      <c r="E118" s="827" t="s">
        <v>294</v>
      </c>
      <c r="F118" s="827"/>
      <c r="G118" s="827"/>
      <c r="H118" s="827"/>
      <c r="I118" s="827"/>
      <c r="J118" s="827"/>
      <c r="K118" s="245">
        <v>0</v>
      </c>
      <c r="L118" s="246">
        <f>VLOOKUP(E118,Leave_Benefits,2,0)</f>
        <v>0</v>
      </c>
      <c r="M118" s="37">
        <f>VLOOKUP(E118,Leave_Benefits,4,0)</f>
        <v>0</v>
      </c>
      <c r="N118" s="612">
        <v>0</v>
      </c>
      <c r="O118" s="627">
        <f t="shared" si="50"/>
        <v>0</v>
      </c>
      <c r="P118" s="612">
        <v>0</v>
      </c>
      <c r="Q118" s="627">
        <f t="shared" si="51"/>
        <v>0</v>
      </c>
      <c r="R118" s="612">
        <v>0</v>
      </c>
      <c r="S118" s="627">
        <f t="shared" si="52"/>
        <v>0</v>
      </c>
      <c r="T118" s="612">
        <v>0</v>
      </c>
      <c r="U118" s="627">
        <f t="shared" si="53"/>
        <v>0</v>
      </c>
      <c r="V118" s="612">
        <v>0</v>
      </c>
      <c r="W118" s="627">
        <f t="shared" si="54"/>
        <v>0</v>
      </c>
      <c r="X118" s="132">
        <f>SUM(O118+Q118+S118+U118+W118)</f>
        <v>0</v>
      </c>
      <c r="Y118" s="95"/>
    </row>
    <row r="119" spans="1:25" s="135" customFormat="1" ht="15" customHeight="1">
      <c r="A119" s="169"/>
      <c r="B119" s="169"/>
      <c r="C119" s="500">
        <f>N119+P119+R119+T119+V119</f>
        <v>0</v>
      </c>
      <c r="D119" s="16"/>
      <c r="E119" s="827" t="s">
        <v>294</v>
      </c>
      <c r="F119" s="827"/>
      <c r="G119" s="827"/>
      <c r="H119" s="827"/>
      <c r="I119" s="827"/>
      <c r="J119" s="827"/>
      <c r="K119" s="245">
        <v>0</v>
      </c>
      <c r="L119" s="246">
        <f>VLOOKUP(E119,Leave_Benefits,2,0)</f>
        <v>0</v>
      </c>
      <c r="M119" s="37">
        <f>VLOOKUP(E119,Leave_Benefits,4,0)</f>
        <v>0</v>
      </c>
      <c r="N119" s="612">
        <v>0</v>
      </c>
      <c r="O119" s="627">
        <f t="shared" si="50"/>
        <v>0</v>
      </c>
      <c r="P119" s="612">
        <v>0</v>
      </c>
      <c r="Q119" s="627">
        <f t="shared" si="51"/>
        <v>0</v>
      </c>
      <c r="R119" s="612">
        <v>0</v>
      </c>
      <c r="S119" s="627">
        <f t="shared" si="52"/>
        <v>0</v>
      </c>
      <c r="T119" s="612">
        <v>0</v>
      </c>
      <c r="U119" s="627">
        <f t="shared" si="53"/>
        <v>0</v>
      </c>
      <c r="V119" s="612">
        <v>0</v>
      </c>
      <c r="W119" s="627">
        <f t="shared" si="54"/>
        <v>0</v>
      </c>
      <c r="X119" s="132">
        <f>SUM(O119+Q119+S119+U119+W119)</f>
        <v>0</v>
      </c>
      <c r="Y119" s="95"/>
    </row>
    <row r="120" spans="1:25" s="135" customFormat="1" ht="15" customHeight="1">
      <c r="A120" s="169"/>
      <c r="B120" s="169"/>
      <c r="C120" s="874"/>
      <c r="D120" s="875"/>
      <c r="E120" s="875"/>
      <c r="F120" s="875"/>
      <c r="G120" s="875"/>
      <c r="H120" s="875"/>
      <c r="I120" s="875"/>
      <c r="J120" s="842" t="s">
        <v>101</v>
      </c>
      <c r="K120" s="843"/>
      <c r="L120" s="843"/>
      <c r="M120" s="844"/>
      <c r="N120" s="688">
        <f>SUM(O115:O119)</f>
        <v>0</v>
      </c>
      <c r="O120" s="689"/>
      <c r="P120" s="688">
        <f>SUM(Q115:Q119)</f>
        <v>0</v>
      </c>
      <c r="Q120" s="689"/>
      <c r="R120" s="688">
        <f>SUM(S115:S119)</f>
        <v>0</v>
      </c>
      <c r="S120" s="689"/>
      <c r="T120" s="688">
        <f>SUM(U115:U119)</f>
        <v>0</v>
      </c>
      <c r="U120" s="689"/>
      <c r="V120" s="688">
        <f>SUM(W115:W119)</f>
        <v>0</v>
      </c>
      <c r="W120" s="689"/>
      <c r="X120" s="623">
        <f>SUM(N120:W120)</f>
        <v>0</v>
      </c>
      <c r="Y120" s="95"/>
    </row>
    <row r="121" spans="1:25" s="135" customFormat="1" ht="30.75" customHeight="1">
      <c r="A121" s="153">
        <v>1900</v>
      </c>
      <c r="B121" s="169"/>
      <c r="C121" s="734"/>
      <c r="D121" s="827"/>
      <c r="E121" s="827"/>
      <c r="F121" s="827"/>
      <c r="G121" s="827"/>
      <c r="H121" s="827"/>
      <c r="I121" s="827"/>
      <c r="J121" s="827"/>
      <c r="K121" s="827"/>
      <c r="L121" s="17" t="s">
        <v>102</v>
      </c>
      <c r="M121" s="35"/>
      <c r="N121" s="191"/>
      <c r="O121" s="192"/>
      <c r="P121" s="193"/>
      <c r="Q121" s="192"/>
      <c r="R121" s="193"/>
      <c r="S121" s="192"/>
      <c r="T121" s="193"/>
      <c r="U121" s="192"/>
      <c r="V121" s="193"/>
      <c r="W121" s="192"/>
      <c r="X121" s="132"/>
      <c r="Y121" s="95"/>
    </row>
    <row r="122" spans="1:25" s="135" customFormat="1" ht="15" customHeight="1">
      <c r="A122" s="169"/>
      <c r="B122" s="169"/>
      <c r="C122" s="734">
        <f>D115</f>
        <v>0</v>
      </c>
      <c r="D122" s="827"/>
      <c r="E122" s="827"/>
      <c r="F122" s="827"/>
      <c r="G122" s="827"/>
      <c r="H122" s="827"/>
      <c r="I122" s="827"/>
      <c r="J122" s="827"/>
      <c r="K122" s="827"/>
      <c r="L122" s="246">
        <f>VLOOKUP(E115,Leave_Benefits,3,0)</f>
        <v>0</v>
      </c>
      <c r="M122" s="35"/>
      <c r="N122" s="650">
        <f>O115*L122</f>
        <v>0</v>
      </c>
      <c r="O122" s="831"/>
      <c r="P122" s="650">
        <f>Q115*L122</f>
        <v>0</v>
      </c>
      <c r="Q122" s="831"/>
      <c r="R122" s="650">
        <f>S115*L122</f>
        <v>0</v>
      </c>
      <c r="S122" s="831"/>
      <c r="T122" s="650">
        <f>U115*L122</f>
        <v>0</v>
      </c>
      <c r="U122" s="831"/>
      <c r="V122" s="650">
        <f>W115*L122</f>
        <v>0</v>
      </c>
      <c r="W122" s="831"/>
      <c r="X122" s="132">
        <f>N122+P122+R122+T122+V122</f>
        <v>0</v>
      </c>
      <c r="Y122" s="95"/>
    </row>
    <row r="123" spans="1:25" s="135" customFormat="1" ht="15" customHeight="1">
      <c r="A123" s="169"/>
      <c r="B123" s="169"/>
      <c r="C123" s="734">
        <f>D116</f>
        <v>0</v>
      </c>
      <c r="D123" s="827"/>
      <c r="E123" s="827"/>
      <c r="F123" s="827"/>
      <c r="G123" s="827"/>
      <c r="H123" s="827"/>
      <c r="I123" s="827"/>
      <c r="J123" s="827"/>
      <c r="K123" s="827"/>
      <c r="L123" s="246">
        <f>VLOOKUP(E116,Leave_Benefits,3,0)</f>
        <v>0</v>
      </c>
      <c r="M123" s="35"/>
      <c r="N123" s="650">
        <f>O116*L123</f>
        <v>0</v>
      </c>
      <c r="O123" s="831"/>
      <c r="P123" s="650">
        <f>Q116*L123</f>
        <v>0</v>
      </c>
      <c r="Q123" s="831"/>
      <c r="R123" s="650">
        <f>S116*L123</f>
        <v>0</v>
      </c>
      <c r="S123" s="831"/>
      <c r="T123" s="650">
        <f>U116*L123</f>
        <v>0</v>
      </c>
      <c r="U123" s="831"/>
      <c r="V123" s="650">
        <f>W116*L123</f>
        <v>0</v>
      </c>
      <c r="W123" s="831"/>
      <c r="X123" s="132">
        <f>N123+P123+R123+T123+V123</f>
        <v>0</v>
      </c>
      <c r="Y123" s="95"/>
    </row>
    <row r="124" spans="1:25" s="135" customFormat="1" ht="15" customHeight="1">
      <c r="A124" s="169"/>
      <c r="B124" s="169"/>
      <c r="C124" s="734">
        <f>D117</f>
        <v>0</v>
      </c>
      <c r="D124" s="827"/>
      <c r="E124" s="827"/>
      <c r="F124" s="827"/>
      <c r="G124" s="827"/>
      <c r="H124" s="827"/>
      <c r="I124" s="827"/>
      <c r="J124" s="827"/>
      <c r="K124" s="827"/>
      <c r="L124" s="246">
        <f>VLOOKUP(E117,Leave_Benefits,3,0)</f>
        <v>0</v>
      </c>
      <c r="M124" s="35"/>
      <c r="N124" s="650">
        <f>O117*L124</f>
        <v>0</v>
      </c>
      <c r="O124" s="831"/>
      <c r="P124" s="650">
        <f>Q117*L124</f>
        <v>0</v>
      </c>
      <c r="Q124" s="831"/>
      <c r="R124" s="650">
        <f>S117*L124</f>
        <v>0</v>
      </c>
      <c r="S124" s="831"/>
      <c r="T124" s="650">
        <f>U117*L124</f>
        <v>0</v>
      </c>
      <c r="U124" s="831"/>
      <c r="V124" s="650">
        <f>W117*L124</f>
        <v>0</v>
      </c>
      <c r="W124" s="831"/>
      <c r="X124" s="132">
        <f>N124+P124+R124+T124+V124</f>
        <v>0</v>
      </c>
      <c r="Y124" s="95"/>
    </row>
    <row r="125" spans="1:25" s="135" customFormat="1" ht="15" customHeight="1">
      <c r="A125" s="169"/>
      <c r="B125" s="169"/>
      <c r="C125" s="734">
        <f>D118</f>
        <v>0</v>
      </c>
      <c r="D125" s="827"/>
      <c r="E125" s="827"/>
      <c r="F125" s="827"/>
      <c r="G125" s="827"/>
      <c r="H125" s="827"/>
      <c r="I125" s="827"/>
      <c r="J125" s="827"/>
      <c r="K125" s="827"/>
      <c r="L125" s="246">
        <f>VLOOKUP(E118,Leave_Benefits,3,0)</f>
        <v>0</v>
      </c>
      <c r="M125" s="35"/>
      <c r="N125" s="650">
        <f>O118*L125</f>
        <v>0</v>
      </c>
      <c r="O125" s="831"/>
      <c r="P125" s="650">
        <f>Q118*L125</f>
        <v>0</v>
      </c>
      <c r="Q125" s="831"/>
      <c r="R125" s="650">
        <f>S118*L125</f>
        <v>0</v>
      </c>
      <c r="S125" s="831"/>
      <c r="T125" s="650">
        <f>U118*L125</f>
        <v>0</v>
      </c>
      <c r="U125" s="831"/>
      <c r="V125" s="650">
        <f>W118*L125</f>
        <v>0</v>
      </c>
      <c r="W125" s="831"/>
      <c r="X125" s="132">
        <f>N125+P125+R125+T125+V125</f>
        <v>0</v>
      </c>
      <c r="Y125" s="95"/>
    </row>
    <row r="126" spans="1:25" s="135" customFormat="1" ht="15" customHeight="1">
      <c r="A126" s="169"/>
      <c r="B126" s="169"/>
      <c r="C126" s="734">
        <f>D119</f>
        <v>0</v>
      </c>
      <c r="D126" s="827"/>
      <c r="E126" s="827"/>
      <c r="F126" s="827"/>
      <c r="G126" s="827"/>
      <c r="H126" s="827"/>
      <c r="I126" s="827"/>
      <c r="J126" s="827"/>
      <c r="K126" s="827"/>
      <c r="L126" s="246">
        <f>VLOOKUP(E119,Leave_Benefits,3,0)</f>
        <v>0</v>
      </c>
      <c r="M126" s="35"/>
      <c r="N126" s="650">
        <f>O119*L126</f>
        <v>0</v>
      </c>
      <c r="O126" s="831"/>
      <c r="P126" s="650">
        <f>Q119*L126</f>
        <v>0</v>
      </c>
      <c r="Q126" s="831"/>
      <c r="R126" s="650">
        <f>S119*L126</f>
        <v>0</v>
      </c>
      <c r="S126" s="831"/>
      <c r="T126" s="650">
        <f>U119*L126</f>
        <v>0</v>
      </c>
      <c r="U126" s="831"/>
      <c r="V126" s="650">
        <f>W119*L126</f>
        <v>0</v>
      </c>
      <c r="W126" s="831"/>
      <c r="X126" s="132">
        <f>N126+P126+R126+T126+V126</f>
        <v>0</v>
      </c>
      <c r="Y126" s="95"/>
    </row>
    <row r="127" spans="1:25" s="135" customFormat="1" ht="15" customHeight="1">
      <c r="A127" s="169"/>
      <c r="B127" s="169"/>
      <c r="C127" s="770"/>
      <c r="D127" s="771"/>
      <c r="E127" s="771"/>
      <c r="F127" s="771"/>
      <c r="G127" s="771"/>
      <c r="H127" s="771"/>
      <c r="I127" s="771"/>
      <c r="J127" s="842" t="s">
        <v>103</v>
      </c>
      <c r="K127" s="843"/>
      <c r="L127" s="843"/>
      <c r="M127" s="844"/>
      <c r="N127" s="646">
        <f>SUM(N122:N126)</f>
        <v>0</v>
      </c>
      <c r="O127" s="833"/>
      <c r="P127" s="646">
        <f>SUM(P122:P126)</f>
        <v>0</v>
      </c>
      <c r="Q127" s="833"/>
      <c r="R127" s="646">
        <f>SUM(R122:R126)</f>
        <v>0</v>
      </c>
      <c r="S127" s="833"/>
      <c r="T127" s="646">
        <f>SUM(T122:T126)</f>
        <v>0</v>
      </c>
      <c r="U127" s="833"/>
      <c r="V127" s="646">
        <f>SUM(V122:V126)</f>
        <v>0</v>
      </c>
      <c r="W127" s="833"/>
      <c r="X127" s="623">
        <f>SUM(N127:W127)</f>
        <v>0</v>
      </c>
      <c r="Y127" s="95"/>
    </row>
    <row r="128" spans="1:25" s="135" customFormat="1" ht="15" customHeight="1">
      <c r="A128" s="169"/>
      <c r="B128" s="169"/>
      <c r="C128" s="692" t="s">
        <v>316</v>
      </c>
      <c r="D128" s="693"/>
      <c r="E128" s="693"/>
      <c r="F128" s="693"/>
      <c r="G128" s="693"/>
      <c r="H128" s="693"/>
      <c r="I128" s="693"/>
      <c r="J128" s="693"/>
      <c r="K128" s="693"/>
      <c r="L128" s="693"/>
      <c r="M128" s="694"/>
      <c r="N128" s="684">
        <f>SUM(N120+N127)</f>
        <v>0</v>
      </c>
      <c r="O128" s="834"/>
      <c r="P128" s="684">
        <f>SUM(P120+P127)</f>
        <v>0</v>
      </c>
      <c r="Q128" s="834"/>
      <c r="R128" s="684">
        <f>SUM(R120+R127)</f>
        <v>0</v>
      </c>
      <c r="S128" s="834"/>
      <c r="T128" s="684">
        <f>SUM(T120+T127)</f>
        <v>0</v>
      </c>
      <c r="U128" s="834"/>
      <c r="V128" s="684">
        <f>SUM(V120+V127)</f>
        <v>0</v>
      </c>
      <c r="W128" s="834"/>
      <c r="X128" s="195">
        <f>SUM(N128:W128)</f>
        <v>0</v>
      </c>
      <c r="Y128" s="95"/>
    </row>
    <row r="129" spans="1:25" s="95" customFormat="1" ht="15" customHeight="1">
      <c r="A129" s="153">
        <v>2000</v>
      </c>
      <c r="B129" s="153"/>
      <c r="C129" s="154" t="s">
        <v>252</v>
      </c>
      <c r="D129" s="102"/>
      <c r="E129" s="709" t="s">
        <v>182</v>
      </c>
      <c r="F129" s="709"/>
      <c r="G129" s="709"/>
      <c r="H129" s="709"/>
      <c r="I129" s="709"/>
      <c r="J129" s="102"/>
      <c r="K129" s="102"/>
      <c r="L129" s="43"/>
      <c r="M129" s="155"/>
      <c r="N129" s="156"/>
      <c r="O129" s="157"/>
      <c r="P129" s="156"/>
      <c r="Q129" s="157"/>
      <c r="R129" s="156"/>
      <c r="S129" s="157"/>
      <c r="T129" s="156"/>
      <c r="U129" s="157"/>
      <c r="V129" s="156"/>
      <c r="W129" s="157"/>
      <c r="X129" s="158"/>
      <c r="Y129" s="159"/>
    </row>
    <row r="130" spans="1:25" s="52" customFormat="1" ht="36" customHeight="1">
      <c r="A130" s="76"/>
      <c r="B130" s="76"/>
      <c r="C130" s="123" t="s">
        <v>30</v>
      </c>
      <c r="D130" s="77" t="s">
        <v>143</v>
      </c>
      <c r="E130" s="81" t="str">
        <f>N8</f>
        <v>Year 1</v>
      </c>
      <c r="F130" s="81" t="str">
        <f>P8</f>
        <v>Year 2</v>
      </c>
      <c r="G130" s="81" t="str">
        <f>R8</f>
        <v>Year 3</v>
      </c>
      <c r="H130" s="81" t="str">
        <f>T8</f>
        <v>Year 4</v>
      </c>
      <c r="I130" s="81" t="str">
        <f>V8</f>
        <v>Year 5</v>
      </c>
      <c r="J130" s="79" t="s">
        <v>336</v>
      </c>
      <c r="K130" s="79" t="s">
        <v>337</v>
      </c>
      <c r="L130" s="79" t="s">
        <v>42</v>
      </c>
      <c r="M130" s="84" t="s">
        <v>311</v>
      </c>
      <c r="N130" s="161"/>
      <c r="O130" s="131"/>
      <c r="P130" s="162"/>
      <c r="Q130" s="131"/>
      <c r="R130" s="162"/>
      <c r="S130" s="131"/>
      <c r="T130" s="162"/>
      <c r="U130" s="131"/>
      <c r="V130" s="162"/>
      <c r="W130" s="131"/>
      <c r="X130" s="132"/>
      <c r="Y130" s="96"/>
    </row>
    <row r="131" spans="1:25" s="52" customFormat="1" ht="15" customHeight="1">
      <c r="A131" s="76"/>
      <c r="B131" s="76"/>
      <c r="C131" s="75" t="s">
        <v>309</v>
      </c>
      <c r="D131" s="674" t="s">
        <v>338</v>
      </c>
      <c r="E131" s="70"/>
      <c r="F131" s="70"/>
      <c r="G131" s="70"/>
      <c r="H131" s="70"/>
      <c r="I131" s="70"/>
      <c r="J131" s="847"/>
      <c r="K131" s="640"/>
      <c r="L131" s="629"/>
      <c r="M131" s="628">
        <f t="shared" ref="M131:M150" si="55">VLOOKUP(C131,TravelIncrease,2,0)</f>
        <v>1.1000000000000001</v>
      </c>
      <c r="N131" s="650">
        <f t="shared" ref="N131:N150" si="56">E131*K131*L131</f>
        <v>0</v>
      </c>
      <c r="O131" s="831"/>
      <c r="P131" s="650">
        <f t="shared" ref="P131:P150" si="57">F131*K131*L131*M131</f>
        <v>0</v>
      </c>
      <c r="Q131" s="831"/>
      <c r="R131" s="650">
        <f t="shared" ref="R131:R150" si="58">G131*K131*L131*(M131^2)</f>
        <v>0</v>
      </c>
      <c r="S131" s="831"/>
      <c r="T131" s="650">
        <f t="shared" ref="T131:T150" si="59">H131*K131*L131*(M131^3)</f>
        <v>0</v>
      </c>
      <c r="U131" s="831"/>
      <c r="V131" s="650">
        <f t="shared" ref="V131:V150" si="60">I131*K131*L131*(M131^4)</f>
        <v>0</v>
      </c>
      <c r="W131" s="831"/>
      <c r="X131" s="132">
        <f>SUM(N131+P131+R131+T131+V131)</f>
        <v>0</v>
      </c>
      <c r="Y131" s="96"/>
    </row>
    <row r="132" spans="1:25" s="52" customFormat="1" ht="15" customHeight="1">
      <c r="A132" s="76"/>
      <c r="B132" s="76"/>
      <c r="C132" s="75" t="s">
        <v>224</v>
      </c>
      <c r="D132" s="674"/>
      <c r="E132" s="70"/>
      <c r="F132" s="70"/>
      <c r="G132" s="70"/>
      <c r="H132" s="70"/>
      <c r="I132" s="70"/>
      <c r="J132" s="847"/>
      <c r="K132" s="640"/>
      <c r="L132" s="629"/>
      <c r="M132" s="628">
        <f t="shared" si="55"/>
        <v>1</v>
      </c>
      <c r="N132" s="650">
        <f t="shared" si="56"/>
        <v>0</v>
      </c>
      <c r="O132" s="831"/>
      <c r="P132" s="650">
        <f t="shared" si="57"/>
        <v>0</v>
      </c>
      <c r="Q132" s="831"/>
      <c r="R132" s="650">
        <f t="shared" si="58"/>
        <v>0</v>
      </c>
      <c r="S132" s="831"/>
      <c r="T132" s="650">
        <f t="shared" si="59"/>
        <v>0</v>
      </c>
      <c r="U132" s="831"/>
      <c r="V132" s="650">
        <f t="shared" si="60"/>
        <v>0</v>
      </c>
      <c r="W132" s="831"/>
      <c r="X132" s="132">
        <f t="shared" ref="X132:X150" si="61">SUM(N132+P132+R132+T132+V132)</f>
        <v>0</v>
      </c>
      <c r="Y132" s="96"/>
    </row>
    <row r="133" spans="1:25" s="52" customFormat="1" ht="15" customHeight="1">
      <c r="A133" s="76"/>
      <c r="B133" s="76"/>
      <c r="C133" s="75" t="s">
        <v>15</v>
      </c>
      <c r="D133" s="674"/>
      <c r="E133" s="70"/>
      <c r="F133" s="70"/>
      <c r="G133" s="70"/>
      <c r="H133" s="70"/>
      <c r="I133" s="70"/>
      <c r="J133" s="847"/>
      <c r="K133" s="640"/>
      <c r="L133" s="629"/>
      <c r="M133" s="628">
        <f t="shared" si="55"/>
        <v>1</v>
      </c>
      <c r="N133" s="650">
        <f t="shared" si="56"/>
        <v>0</v>
      </c>
      <c r="O133" s="831"/>
      <c r="P133" s="650">
        <f t="shared" si="57"/>
        <v>0</v>
      </c>
      <c r="Q133" s="831"/>
      <c r="R133" s="650">
        <f t="shared" si="58"/>
        <v>0</v>
      </c>
      <c r="S133" s="831"/>
      <c r="T133" s="650">
        <f t="shared" si="59"/>
        <v>0</v>
      </c>
      <c r="U133" s="831"/>
      <c r="V133" s="650">
        <f t="shared" si="60"/>
        <v>0</v>
      </c>
      <c r="W133" s="831"/>
      <c r="X133" s="132">
        <f t="shared" si="61"/>
        <v>0</v>
      </c>
      <c r="Y133" s="96"/>
    </row>
    <row r="134" spans="1:25" s="52" customFormat="1" ht="15" customHeight="1">
      <c r="A134" s="76"/>
      <c r="B134" s="76"/>
      <c r="C134" s="75" t="s">
        <v>31</v>
      </c>
      <c r="D134" s="674"/>
      <c r="E134" s="70"/>
      <c r="F134" s="70"/>
      <c r="G134" s="70"/>
      <c r="H134" s="70"/>
      <c r="I134" s="70"/>
      <c r="J134" s="847"/>
      <c r="K134" s="640"/>
      <c r="L134" s="629"/>
      <c r="M134" s="628">
        <f t="shared" si="55"/>
        <v>1.1000000000000001</v>
      </c>
      <c r="N134" s="650">
        <f t="shared" si="56"/>
        <v>0</v>
      </c>
      <c r="O134" s="831"/>
      <c r="P134" s="650">
        <f t="shared" si="57"/>
        <v>0</v>
      </c>
      <c r="Q134" s="831"/>
      <c r="R134" s="650">
        <f t="shared" si="58"/>
        <v>0</v>
      </c>
      <c r="S134" s="831"/>
      <c r="T134" s="650">
        <f t="shared" si="59"/>
        <v>0</v>
      </c>
      <c r="U134" s="831"/>
      <c r="V134" s="650">
        <f t="shared" si="60"/>
        <v>0</v>
      </c>
      <c r="W134" s="831"/>
      <c r="X134" s="132">
        <f t="shared" si="61"/>
        <v>0</v>
      </c>
      <c r="Y134" s="96"/>
    </row>
    <row r="135" spans="1:25" s="52" customFormat="1" ht="15" customHeight="1">
      <c r="A135" s="76"/>
      <c r="B135" s="76"/>
      <c r="C135" s="75" t="s">
        <v>309</v>
      </c>
      <c r="D135" s="674" t="s">
        <v>338</v>
      </c>
      <c r="E135" s="70"/>
      <c r="F135" s="70"/>
      <c r="G135" s="70"/>
      <c r="H135" s="70"/>
      <c r="I135" s="70"/>
      <c r="J135" s="847"/>
      <c r="K135" s="640"/>
      <c r="L135" s="629"/>
      <c r="M135" s="628">
        <f t="shared" si="55"/>
        <v>1.1000000000000001</v>
      </c>
      <c r="N135" s="650">
        <f t="shared" si="56"/>
        <v>0</v>
      </c>
      <c r="O135" s="831"/>
      <c r="P135" s="650">
        <f t="shared" si="57"/>
        <v>0</v>
      </c>
      <c r="Q135" s="831"/>
      <c r="R135" s="650">
        <f t="shared" si="58"/>
        <v>0</v>
      </c>
      <c r="S135" s="831"/>
      <c r="T135" s="650">
        <f t="shared" si="59"/>
        <v>0</v>
      </c>
      <c r="U135" s="831"/>
      <c r="V135" s="650">
        <f t="shared" si="60"/>
        <v>0</v>
      </c>
      <c r="W135" s="831"/>
      <c r="X135" s="132">
        <f t="shared" si="61"/>
        <v>0</v>
      </c>
      <c r="Y135" s="96"/>
    </row>
    <row r="136" spans="1:25" s="52" customFormat="1" ht="15" customHeight="1">
      <c r="A136" s="76"/>
      <c r="B136" s="76"/>
      <c r="C136" s="75" t="s">
        <v>224</v>
      </c>
      <c r="D136" s="674"/>
      <c r="E136" s="70"/>
      <c r="F136" s="70"/>
      <c r="G136" s="70"/>
      <c r="H136" s="70"/>
      <c r="I136" s="70"/>
      <c r="J136" s="847"/>
      <c r="K136" s="640"/>
      <c r="L136" s="629"/>
      <c r="M136" s="628">
        <f t="shared" si="55"/>
        <v>1</v>
      </c>
      <c r="N136" s="650">
        <f t="shared" si="56"/>
        <v>0</v>
      </c>
      <c r="O136" s="831"/>
      <c r="P136" s="650">
        <f t="shared" si="57"/>
        <v>0</v>
      </c>
      <c r="Q136" s="831"/>
      <c r="R136" s="650">
        <f t="shared" si="58"/>
        <v>0</v>
      </c>
      <c r="S136" s="831"/>
      <c r="T136" s="650">
        <f t="shared" si="59"/>
        <v>0</v>
      </c>
      <c r="U136" s="831"/>
      <c r="V136" s="650">
        <f t="shared" si="60"/>
        <v>0</v>
      </c>
      <c r="W136" s="831"/>
      <c r="X136" s="132">
        <f t="shared" si="61"/>
        <v>0</v>
      </c>
      <c r="Y136" s="96"/>
    </row>
    <row r="137" spans="1:25" s="52" customFormat="1" ht="15" customHeight="1">
      <c r="A137" s="76"/>
      <c r="B137" s="76"/>
      <c r="C137" s="75" t="s">
        <v>15</v>
      </c>
      <c r="D137" s="674"/>
      <c r="E137" s="70"/>
      <c r="F137" s="70"/>
      <c r="G137" s="70"/>
      <c r="H137" s="70"/>
      <c r="I137" s="70"/>
      <c r="J137" s="847"/>
      <c r="K137" s="640"/>
      <c r="L137" s="629"/>
      <c r="M137" s="628">
        <f t="shared" si="55"/>
        <v>1</v>
      </c>
      <c r="N137" s="650">
        <f t="shared" si="56"/>
        <v>0</v>
      </c>
      <c r="O137" s="831"/>
      <c r="P137" s="650">
        <f t="shared" si="57"/>
        <v>0</v>
      </c>
      <c r="Q137" s="831"/>
      <c r="R137" s="650">
        <f t="shared" si="58"/>
        <v>0</v>
      </c>
      <c r="S137" s="831"/>
      <c r="T137" s="650">
        <f t="shared" si="59"/>
        <v>0</v>
      </c>
      <c r="U137" s="831"/>
      <c r="V137" s="650">
        <f t="shared" si="60"/>
        <v>0</v>
      </c>
      <c r="W137" s="831"/>
      <c r="X137" s="132">
        <f t="shared" si="61"/>
        <v>0</v>
      </c>
      <c r="Y137" s="96"/>
    </row>
    <row r="138" spans="1:25" s="52" customFormat="1" ht="15" customHeight="1">
      <c r="A138" s="76"/>
      <c r="B138" s="76"/>
      <c r="C138" s="75" t="s">
        <v>31</v>
      </c>
      <c r="D138" s="674"/>
      <c r="E138" s="70"/>
      <c r="F138" s="70"/>
      <c r="G138" s="70"/>
      <c r="H138" s="70"/>
      <c r="I138" s="70"/>
      <c r="J138" s="847"/>
      <c r="K138" s="640"/>
      <c r="L138" s="629"/>
      <c r="M138" s="628">
        <f t="shared" si="55"/>
        <v>1.1000000000000001</v>
      </c>
      <c r="N138" s="650">
        <f t="shared" si="56"/>
        <v>0</v>
      </c>
      <c r="O138" s="831"/>
      <c r="P138" s="650">
        <f t="shared" si="57"/>
        <v>0</v>
      </c>
      <c r="Q138" s="831"/>
      <c r="R138" s="650">
        <f t="shared" si="58"/>
        <v>0</v>
      </c>
      <c r="S138" s="831"/>
      <c r="T138" s="650">
        <f t="shared" si="59"/>
        <v>0</v>
      </c>
      <c r="U138" s="831"/>
      <c r="V138" s="650">
        <f t="shared" si="60"/>
        <v>0</v>
      </c>
      <c r="W138" s="831"/>
      <c r="X138" s="132">
        <f t="shared" si="61"/>
        <v>0</v>
      </c>
      <c r="Y138" s="96"/>
    </row>
    <row r="139" spans="1:25" s="52" customFormat="1" ht="15" customHeight="1">
      <c r="A139" s="76"/>
      <c r="B139" s="76"/>
      <c r="C139" s="75" t="s">
        <v>309</v>
      </c>
      <c r="D139" s="674" t="s">
        <v>338</v>
      </c>
      <c r="E139" s="70"/>
      <c r="F139" s="70"/>
      <c r="G139" s="70"/>
      <c r="H139" s="70"/>
      <c r="I139" s="70"/>
      <c r="J139" s="847"/>
      <c r="K139" s="640"/>
      <c r="L139" s="629"/>
      <c r="M139" s="628">
        <f t="shared" si="55"/>
        <v>1.1000000000000001</v>
      </c>
      <c r="N139" s="650">
        <f t="shared" si="56"/>
        <v>0</v>
      </c>
      <c r="O139" s="831"/>
      <c r="P139" s="650">
        <f t="shared" si="57"/>
        <v>0</v>
      </c>
      <c r="Q139" s="831"/>
      <c r="R139" s="650">
        <f t="shared" si="58"/>
        <v>0</v>
      </c>
      <c r="S139" s="831"/>
      <c r="T139" s="650">
        <f t="shared" si="59"/>
        <v>0</v>
      </c>
      <c r="U139" s="831"/>
      <c r="V139" s="650">
        <f t="shared" si="60"/>
        <v>0</v>
      </c>
      <c r="W139" s="831"/>
      <c r="X139" s="132">
        <f t="shared" si="61"/>
        <v>0</v>
      </c>
      <c r="Y139" s="96"/>
    </row>
    <row r="140" spans="1:25" s="52" customFormat="1" ht="15" customHeight="1">
      <c r="A140" s="76"/>
      <c r="B140" s="76"/>
      <c r="C140" s="75" t="s">
        <v>224</v>
      </c>
      <c r="D140" s="674"/>
      <c r="E140" s="70"/>
      <c r="F140" s="70"/>
      <c r="G140" s="70"/>
      <c r="H140" s="70"/>
      <c r="I140" s="70"/>
      <c r="J140" s="847"/>
      <c r="K140" s="640"/>
      <c r="L140" s="629"/>
      <c r="M140" s="628">
        <f t="shared" si="55"/>
        <v>1</v>
      </c>
      <c r="N140" s="650">
        <f t="shared" si="56"/>
        <v>0</v>
      </c>
      <c r="O140" s="831"/>
      <c r="P140" s="650">
        <f t="shared" si="57"/>
        <v>0</v>
      </c>
      <c r="Q140" s="831"/>
      <c r="R140" s="650">
        <f t="shared" si="58"/>
        <v>0</v>
      </c>
      <c r="S140" s="831"/>
      <c r="T140" s="650">
        <f t="shared" si="59"/>
        <v>0</v>
      </c>
      <c r="U140" s="831"/>
      <c r="V140" s="650">
        <f t="shared" si="60"/>
        <v>0</v>
      </c>
      <c r="W140" s="831"/>
      <c r="X140" s="132">
        <f t="shared" si="61"/>
        <v>0</v>
      </c>
      <c r="Y140" s="96"/>
    </row>
    <row r="141" spans="1:25" s="52" customFormat="1" ht="15" customHeight="1">
      <c r="A141" s="76"/>
      <c r="B141" s="76"/>
      <c r="C141" s="75" t="s">
        <v>15</v>
      </c>
      <c r="D141" s="674"/>
      <c r="E141" s="70"/>
      <c r="F141" s="70"/>
      <c r="G141" s="70"/>
      <c r="H141" s="70"/>
      <c r="I141" s="70"/>
      <c r="J141" s="847"/>
      <c r="K141" s="640"/>
      <c r="L141" s="629"/>
      <c r="M141" s="628">
        <f t="shared" si="55"/>
        <v>1</v>
      </c>
      <c r="N141" s="650">
        <f t="shared" si="56"/>
        <v>0</v>
      </c>
      <c r="O141" s="831"/>
      <c r="P141" s="650">
        <f t="shared" si="57"/>
        <v>0</v>
      </c>
      <c r="Q141" s="831"/>
      <c r="R141" s="650">
        <f t="shared" si="58"/>
        <v>0</v>
      </c>
      <c r="S141" s="831"/>
      <c r="T141" s="650">
        <f t="shared" si="59"/>
        <v>0</v>
      </c>
      <c r="U141" s="831"/>
      <c r="V141" s="650">
        <f t="shared" si="60"/>
        <v>0</v>
      </c>
      <c r="W141" s="831"/>
      <c r="X141" s="132">
        <f t="shared" si="61"/>
        <v>0</v>
      </c>
      <c r="Y141" s="96"/>
    </row>
    <row r="142" spans="1:25" s="52" customFormat="1" ht="15" customHeight="1">
      <c r="A142" s="76"/>
      <c r="B142" s="76"/>
      <c r="C142" s="75" t="s">
        <v>31</v>
      </c>
      <c r="D142" s="674"/>
      <c r="E142" s="70"/>
      <c r="F142" s="70"/>
      <c r="G142" s="70"/>
      <c r="H142" s="70"/>
      <c r="I142" s="70"/>
      <c r="J142" s="847"/>
      <c r="K142" s="640"/>
      <c r="L142" s="629"/>
      <c r="M142" s="628">
        <f t="shared" si="55"/>
        <v>1.1000000000000001</v>
      </c>
      <c r="N142" s="650">
        <f t="shared" si="56"/>
        <v>0</v>
      </c>
      <c r="O142" s="831"/>
      <c r="P142" s="650">
        <f t="shared" si="57"/>
        <v>0</v>
      </c>
      <c r="Q142" s="831"/>
      <c r="R142" s="650">
        <f t="shared" si="58"/>
        <v>0</v>
      </c>
      <c r="S142" s="831"/>
      <c r="T142" s="650">
        <f t="shared" si="59"/>
        <v>0</v>
      </c>
      <c r="U142" s="831"/>
      <c r="V142" s="650">
        <f t="shared" si="60"/>
        <v>0</v>
      </c>
      <c r="W142" s="831"/>
      <c r="X142" s="132">
        <f t="shared" si="61"/>
        <v>0</v>
      </c>
      <c r="Y142" s="96"/>
    </row>
    <row r="143" spans="1:25" s="52" customFormat="1" ht="15" customHeight="1">
      <c r="A143" s="76"/>
      <c r="B143" s="76"/>
      <c r="C143" s="75" t="s">
        <v>309</v>
      </c>
      <c r="D143" s="674" t="s">
        <v>338</v>
      </c>
      <c r="E143" s="70"/>
      <c r="F143" s="70"/>
      <c r="G143" s="70"/>
      <c r="H143" s="70"/>
      <c r="I143" s="70"/>
      <c r="J143" s="847"/>
      <c r="K143" s="640"/>
      <c r="L143" s="629"/>
      <c r="M143" s="628">
        <f t="shared" si="55"/>
        <v>1.1000000000000001</v>
      </c>
      <c r="N143" s="650">
        <f t="shared" si="56"/>
        <v>0</v>
      </c>
      <c r="O143" s="831"/>
      <c r="P143" s="650">
        <f t="shared" si="57"/>
        <v>0</v>
      </c>
      <c r="Q143" s="831"/>
      <c r="R143" s="650">
        <f t="shared" si="58"/>
        <v>0</v>
      </c>
      <c r="S143" s="831"/>
      <c r="T143" s="650">
        <f t="shared" si="59"/>
        <v>0</v>
      </c>
      <c r="U143" s="831"/>
      <c r="V143" s="650">
        <f t="shared" si="60"/>
        <v>0</v>
      </c>
      <c r="W143" s="831"/>
      <c r="X143" s="132">
        <f t="shared" si="61"/>
        <v>0</v>
      </c>
      <c r="Y143" s="96"/>
    </row>
    <row r="144" spans="1:25" s="52" customFormat="1" ht="15" customHeight="1">
      <c r="A144" s="76"/>
      <c r="B144" s="76"/>
      <c r="C144" s="75" t="s">
        <v>224</v>
      </c>
      <c r="D144" s="674"/>
      <c r="E144" s="70"/>
      <c r="F144" s="70"/>
      <c r="G144" s="70"/>
      <c r="H144" s="70"/>
      <c r="I144" s="70"/>
      <c r="J144" s="847"/>
      <c r="K144" s="640"/>
      <c r="L144" s="629"/>
      <c r="M144" s="628">
        <f t="shared" si="55"/>
        <v>1</v>
      </c>
      <c r="N144" s="650">
        <f t="shared" si="56"/>
        <v>0</v>
      </c>
      <c r="O144" s="831"/>
      <c r="P144" s="650">
        <f t="shared" si="57"/>
        <v>0</v>
      </c>
      <c r="Q144" s="831"/>
      <c r="R144" s="650">
        <f t="shared" si="58"/>
        <v>0</v>
      </c>
      <c r="S144" s="831"/>
      <c r="T144" s="650">
        <f t="shared" si="59"/>
        <v>0</v>
      </c>
      <c r="U144" s="831"/>
      <c r="V144" s="650">
        <f t="shared" si="60"/>
        <v>0</v>
      </c>
      <c r="W144" s="831"/>
      <c r="X144" s="132">
        <f t="shared" si="61"/>
        <v>0</v>
      </c>
      <c r="Y144" s="96"/>
    </row>
    <row r="145" spans="1:25" s="52" customFormat="1" ht="15" customHeight="1">
      <c r="A145" s="76"/>
      <c r="B145" s="76"/>
      <c r="C145" s="75" t="s">
        <v>15</v>
      </c>
      <c r="D145" s="674"/>
      <c r="E145" s="70"/>
      <c r="F145" s="70"/>
      <c r="G145" s="70"/>
      <c r="H145" s="70"/>
      <c r="I145" s="70"/>
      <c r="J145" s="847"/>
      <c r="K145" s="640"/>
      <c r="L145" s="629"/>
      <c r="M145" s="628">
        <f t="shared" si="55"/>
        <v>1</v>
      </c>
      <c r="N145" s="650">
        <f t="shared" si="56"/>
        <v>0</v>
      </c>
      <c r="O145" s="831"/>
      <c r="P145" s="650">
        <f t="shared" si="57"/>
        <v>0</v>
      </c>
      <c r="Q145" s="831"/>
      <c r="R145" s="650">
        <f t="shared" si="58"/>
        <v>0</v>
      </c>
      <c r="S145" s="831"/>
      <c r="T145" s="650">
        <f t="shared" si="59"/>
        <v>0</v>
      </c>
      <c r="U145" s="831"/>
      <c r="V145" s="650">
        <f t="shared" si="60"/>
        <v>0</v>
      </c>
      <c r="W145" s="831"/>
      <c r="X145" s="132">
        <f t="shared" si="61"/>
        <v>0</v>
      </c>
      <c r="Y145" s="96"/>
    </row>
    <row r="146" spans="1:25" s="52" customFormat="1" ht="15" customHeight="1">
      <c r="A146" s="76"/>
      <c r="B146" s="76"/>
      <c r="C146" s="75" t="s">
        <v>31</v>
      </c>
      <c r="D146" s="674"/>
      <c r="E146" s="70"/>
      <c r="F146" s="70"/>
      <c r="G146" s="70"/>
      <c r="H146" s="70"/>
      <c r="I146" s="70"/>
      <c r="J146" s="847"/>
      <c r="K146" s="640"/>
      <c r="L146" s="629"/>
      <c r="M146" s="628">
        <f t="shared" si="55"/>
        <v>1.1000000000000001</v>
      </c>
      <c r="N146" s="650">
        <f t="shared" si="56"/>
        <v>0</v>
      </c>
      <c r="O146" s="831"/>
      <c r="P146" s="650">
        <f t="shared" si="57"/>
        <v>0</v>
      </c>
      <c r="Q146" s="831"/>
      <c r="R146" s="650">
        <f t="shared" si="58"/>
        <v>0</v>
      </c>
      <c r="S146" s="831"/>
      <c r="T146" s="650">
        <f t="shared" si="59"/>
        <v>0</v>
      </c>
      <c r="U146" s="831"/>
      <c r="V146" s="650">
        <f t="shared" si="60"/>
        <v>0</v>
      </c>
      <c r="W146" s="831"/>
      <c r="X146" s="132">
        <f t="shared" si="61"/>
        <v>0</v>
      </c>
      <c r="Y146" s="96"/>
    </row>
    <row r="147" spans="1:25" s="52" customFormat="1" ht="15" customHeight="1">
      <c r="A147" s="76"/>
      <c r="B147" s="76"/>
      <c r="C147" s="75" t="s">
        <v>309</v>
      </c>
      <c r="D147" s="674" t="s">
        <v>338</v>
      </c>
      <c r="E147" s="70"/>
      <c r="F147" s="70"/>
      <c r="G147" s="70"/>
      <c r="H147" s="70"/>
      <c r="I147" s="70"/>
      <c r="J147" s="847"/>
      <c r="K147" s="640"/>
      <c r="L147" s="629"/>
      <c r="M147" s="628">
        <f t="shared" si="55"/>
        <v>1.1000000000000001</v>
      </c>
      <c r="N147" s="650">
        <f t="shared" si="56"/>
        <v>0</v>
      </c>
      <c r="O147" s="831"/>
      <c r="P147" s="650">
        <f t="shared" si="57"/>
        <v>0</v>
      </c>
      <c r="Q147" s="831"/>
      <c r="R147" s="650">
        <f t="shared" si="58"/>
        <v>0</v>
      </c>
      <c r="S147" s="831"/>
      <c r="T147" s="650">
        <f t="shared" si="59"/>
        <v>0</v>
      </c>
      <c r="U147" s="831"/>
      <c r="V147" s="650">
        <f t="shared" si="60"/>
        <v>0</v>
      </c>
      <c r="W147" s="831"/>
      <c r="X147" s="132">
        <f t="shared" si="61"/>
        <v>0</v>
      </c>
      <c r="Y147" s="96"/>
    </row>
    <row r="148" spans="1:25" s="52" customFormat="1" ht="15" customHeight="1">
      <c r="A148" s="76"/>
      <c r="B148" s="76"/>
      <c r="C148" s="75" t="s">
        <v>224</v>
      </c>
      <c r="D148" s="674"/>
      <c r="E148" s="70"/>
      <c r="F148" s="70"/>
      <c r="G148" s="70"/>
      <c r="H148" s="70"/>
      <c r="I148" s="70"/>
      <c r="J148" s="847"/>
      <c r="K148" s="640"/>
      <c r="L148" s="629"/>
      <c r="M148" s="628">
        <f t="shared" si="55"/>
        <v>1</v>
      </c>
      <c r="N148" s="650">
        <f t="shared" si="56"/>
        <v>0</v>
      </c>
      <c r="O148" s="831"/>
      <c r="P148" s="650">
        <f t="shared" si="57"/>
        <v>0</v>
      </c>
      <c r="Q148" s="831"/>
      <c r="R148" s="650">
        <f t="shared" si="58"/>
        <v>0</v>
      </c>
      <c r="S148" s="831"/>
      <c r="T148" s="650">
        <f t="shared" si="59"/>
        <v>0</v>
      </c>
      <c r="U148" s="831"/>
      <c r="V148" s="650">
        <f t="shared" si="60"/>
        <v>0</v>
      </c>
      <c r="W148" s="831"/>
      <c r="X148" s="132">
        <f t="shared" si="61"/>
        <v>0</v>
      </c>
      <c r="Y148" s="96"/>
    </row>
    <row r="149" spans="1:25" s="52" customFormat="1" ht="15" customHeight="1">
      <c r="A149" s="76"/>
      <c r="B149" s="76"/>
      <c r="C149" s="75" t="s">
        <v>15</v>
      </c>
      <c r="D149" s="674"/>
      <c r="E149" s="70"/>
      <c r="F149" s="70"/>
      <c r="G149" s="70"/>
      <c r="H149" s="70"/>
      <c r="I149" s="70"/>
      <c r="J149" s="847"/>
      <c r="K149" s="640"/>
      <c r="L149" s="629"/>
      <c r="M149" s="628">
        <f t="shared" si="55"/>
        <v>1</v>
      </c>
      <c r="N149" s="650">
        <f t="shared" si="56"/>
        <v>0</v>
      </c>
      <c r="O149" s="831"/>
      <c r="P149" s="650">
        <f t="shared" si="57"/>
        <v>0</v>
      </c>
      <c r="Q149" s="831"/>
      <c r="R149" s="650">
        <f t="shared" si="58"/>
        <v>0</v>
      </c>
      <c r="S149" s="831"/>
      <c r="T149" s="650">
        <f t="shared" si="59"/>
        <v>0</v>
      </c>
      <c r="U149" s="831"/>
      <c r="V149" s="650">
        <f t="shared" si="60"/>
        <v>0</v>
      </c>
      <c r="W149" s="831"/>
      <c r="X149" s="132">
        <f t="shared" si="61"/>
        <v>0</v>
      </c>
      <c r="Y149" s="96"/>
    </row>
    <row r="150" spans="1:25" s="52" customFormat="1" ht="15" customHeight="1">
      <c r="A150" s="76"/>
      <c r="B150" s="76"/>
      <c r="C150" s="75" t="s">
        <v>31</v>
      </c>
      <c r="D150" s="674"/>
      <c r="E150" s="70"/>
      <c r="F150" s="70"/>
      <c r="G150" s="70"/>
      <c r="H150" s="70"/>
      <c r="I150" s="70"/>
      <c r="J150" s="847"/>
      <c r="K150" s="640"/>
      <c r="L150" s="629"/>
      <c r="M150" s="628">
        <f t="shared" si="55"/>
        <v>1.1000000000000001</v>
      </c>
      <c r="N150" s="650">
        <f t="shared" si="56"/>
        <v>0</v>
      </c>
      <c r="O150" s="831"/>
      <c r="P150" s="650">
        <f t="shared" si="57"/>
        <v>0</v>
      </c>
      <c r="Q150" s="831"/>
      <c r="R150" s="650">
        <f t="shared" si="58"/>
        <v>0</v>
      </c>
      <c r="S150" s="831"/>
      <c r="T150" s="650">
        <f t="shared" si="59"/>
        <v>0</v>
      </c>
      <c r="U150" s="831"/>
      <c r="V150" s="650">
        <f t="shared" si="60"/>
        <v>0</v>
      </c>
      <c r="W150" s="831"/>
      <c r="X150" s="132">
        <f t="shared" si="61"/>
        <v>0</v>
      </c>
      <c r="Y150" s="96"/>
    </row>
    <row r="151" spans="1:25" s="52" customFormat="1" ht="15" customHeight="1">
      <c r="A151" s="76"/>
      <c r="B151" s="76"/>
      <c r="C151" s="136"/>
      <c r="D151" s="68"/>
      <c r="E151" s="77"/>
      <c r="F151" s="77"/>
      <c r="G151" s="77"/>
      <c r="H151" s="77"/>
      <c r="I151" s="77"/>
      <c r="J151" s="842" t="s">
        <v>145</v>
      </c>
      <c r="K151" s="839"/>
      <c r="L151" s="839"/>
      <c r="M151" s="840"/>
      <c r="N151" s="646">
        <f>SUM(N131:N150)</f>
        <v>0</v>
      </c>
      <c r="O151" s="833"/>
      <c r="P151" s="646">
        <f>SUM(P131:P150)</f>
        <v>0</v>
      </c>
      <c r="Q151" s="833"/>
      <c r="R151" s="646">
        <f>SUM(R131:R150)</f>
        <v>0</v>
      </c>
      <c r="S151" s="833"/>
      <c r="T151" s="646">
        <f>SUM(T131:T150)</f>
        <v>0</v>
      </c>
      <c r="U151" s="833"/>
      <c r="V151" s="646">
        <f>SUM(V131:V150)</f>
        <v>0</v>
      </c>
      <c r="W151" s="833"/>
      <c r="X151" s="621">
        <f>SUM(N151:W151)</f>
        <v>0</v>
      </c>
      <c r="Y151" s="96"/>
    </row>
    <row r="152" spans="1:25" s="52" customFormat="1" ht="14.25" customHeight="1">
      <c r="A152" s="76"/>
      <c r="B152" s="76"/>
      <c r="C152" s="136"/>
      <c r="D152" s="68"/>
      <c r="E152" s="810" t="s">
        <v>363</v>
      </c>
      <c r="F152" s="810"/>
      <c r="G152" s="810"/>
      <c r="H152" s="810"/>
      <c r="I152" s="810"/>
      <c r="J152" s="628"/>
      <c r="K152" s="628"/>
      <c r="L152" s="630"/>
      <c r="M152" s="247"/>
      <c r="N152" s="164"/>
      <c r="O152" s="165"/>
      <c r="P152" s="164"/>
      <c r="Q152" s="165"/>
      <c r="R152" s="164"/>
      <c r="S152" s="165"/>
      <c r="T152" s="164"/>
      <c r="U152" s="165"/>
      <c r="V152" s="164"/>
      <c r="W152" s="165"/>
      <c r="X152" s="166"/>
      <c r="Y152" s="96"/>
    </row>
    <row r="153" spans="1:25" s="52" customFormat="1" ht="36.950000000000003" customHeight="1">
      <c r="A153" s="76"/>
      <c r="B153" s="76"/>
      <c r="C153" s="123" t="s">
        <v>43</v>
      </c>
      <c r="D153" s="77" t="s">
        <v>143</v>
      </c>
      <c r="E153" s="81" t="str">
        <f>N8</f>
        <v>Year 1</v>
      </c>
      <c r="F153" s="81" t="str">
        <f>P8</f>
        <v>Year 2</v>
      </c>
      <c r="G153" s="81" t="str">
        <f>R8</f>
        <v>Year 3</v>
      </c>
      <c r="H153" s="81" t="str">
        <f>T8</f>
        <v>Year 4</v>
      </c>
      <c r="I153" s="81" t="str">
        <f>V8</f>
        <v>Year 5</v>
      </c>
      <c r="J153" s="631" t="s">
        <v>336</v>
      </c>
      <c r="K153" s="631" t="s">
        <v>337</v>
      </c>
      <c r="L153" s="631" t="s">
        <v>42</v>
      </c>
      <c r="M153" s="632" t="s">
        <v>311</v>
      </c>
      <c r="N153" s="161"/>
      <c r="O153" s="627"/>
      <c r="P153" s="161"/>
      <c r="Q153" s="627"/>
      <c r="R153" s="161"/>
      <c r="S153" s="627"/>
      <c r="T153" s="161"/>
      <c r="U153" s="627"/>
      <c r="V153" s="161"/>
      <c r="W153" s="627"/>
      <c r="X153" s="132"/>
      <c r="Y153" s="96"/>
    </row>
    <row r="154" spans="1:25" ht="15" customHeight="1">
      <c r="C154" s="75" t="s">
        <v>309</v>
      </c>
      <c r="D154" s="674" t="s">
        <v>338</v>
      </c>
      <c r="E154" s="70"/>
      <c r="F154" s="70"/>
      <c r="G154" s="70"/>
      <c r="H154" s="70"/>
      <c r="I154" s="70"/>
      <c r="J154" s="847"/>
      <c r="K154" s="640"/>
      <c r="L154" s="629"/>
      <c r="M154" s="628">
        <f t="shared" ref="M154:M165" si="62">VLOOKUP(C154,TravelIncrease,2,0)</f>
        <v>1.1000000000000001</v>
      </c>
      <c r="N154" s="650">
        <f t="shared" ref="N154:N165" si="63">E154*K154*L154</f>
        <v>0</v>
      </c>
      <c r="O154" s="831"/>
      <c r="P154" s="650">
        <f t="shared" ref="P154:P165" si="64">F154*K154*L154*M154</f>
        <v>0</v>
      </c>
      <c r="Q154" s="831"/>
      <c r="R154" s="650">
        <f t="shared" ref="R154:R165" si="65">G154*K154*L154*(M154^2)</f>
        <v>0</v>
      </c>
      <c r="S154" s="831"/>
      <c r="T154" s="650">
        <f t="shared" ref="T154:T165" si="66">H154*K154*L154*(M154^3)</f>
        <v>0</v>
      </c>
      <c r="U154" s="831"/>
      <c r="V154" s="650">
        <f t="shared" ref="V154:V165" si="67">I154*K154*L154*(M154^4)</f>
        <v>0</v>
      </c>
      <c r="W154" s="831"/>
      <c r="X154" s="132">
        <f>SUM(N154+P154+R154+T154+V154)</f>
        <v>0</v>
      </c>
      <c r="Y154" s="120"/>
    </row>
    <row r="155" spans="1:25" ht="15" customHeight="1">
      <c r="C155" s="75" t="s">
        <v>224</v>
      </c>
      <c r="D155" s="674"/>
      <c r="E155" s="70"/>
      <c r="F155" s="70"/>
      <c r="G155" s="70"/>
      <c r="H155" s="70"/>
      <c r="I155" s="70"/>
      <c r="J155" s="847"/>
      <c r="K155" s="640"/>
      <c r="L155" s="629"/>
      <c r="M155" s="628">
        <f t="shared" si="62"/>
        <v>1</v>
      </c>
      <c r="N155" s="650">
        <f t="shared" si="63"/>
        <v>0</v>
      </c>
      <c r="O155" s="831"/>
      <c r="P155" s="650">
        <f t="shared" si="64"/>
        <v>0</v>
      </c>
      <c r="Q155" s="831"/>
      <c r="R155" s="650">
        <f t="shared" si="65"/>
        <v>0</v>
      </c>
      <c r="S155" s="831"/>
      <c r="T155" s="650">
        <f t="shared" si="66"/>
        <v>0</v>
      </c>
      <c r="U155" s="831"/>
      <c r="V155" s="650">
        <f t="shared" si="67"/>
        <v>0</v>
      </c>
      <c r="W155" s="831"/>
      <c r="X155" s="132">
        <f t="shared" ref="X155:X165" si="68">SUM(N155+P155+R155+T155+V155)</f>
        <v>0</v>
      </c>
      <c r="Y155" s="120"/>
    </row>
    <row r="156" spans="1:25" ht="15" customHeight="1">
      <c r="C156" s="75" t="s">
        <v>15</v>
      </c>
      <c r="D156" s="674"/>
      <c r="E156" s="70"/>
      <c r="F156" s="70"/>
      <c r="G156" s="70"/>
      <c r="H156" s="70"/>
      <c r="I156" s="70"/>
      <c r="J156" s="847"/>
      <c r="K156" s="640"/>
      <c r="L156" s="629"/>
      <c r="M156" s="628">
        <f t="shared" si="62"/>
        <v>1</v>
      </c>
      <c r="N156" s="650">
        <f t="shared" si="63"/>
        <v>0</v>
      </c>
      <c r="O156" s="831"/>
      <c r="P156" s="650">
        <f t="shared" si="64"/>
        <v>0</v>
      </c>
      <c r="Q156" s="831"/>
      <c r="R156" s="650">
        <f t="shared" si="65"/>
        <v>0</v>
      </c>
      <c r="S156" s="831"/>
      <c r="T156" s="650">
        <f t="shared" si="66"/>
        <v>0</v>
      </c>
      <c r="U156" s="831"/>
      <c r="V156" s="650">
        <f t="shared" si="67"/>
        <v>0</v>
      </c>
      <c r="W156" s="831"/>
      <c r="X156" s="132">
        <f t="shared" si="68"/>
        <v>0</v>
      </c>
      <c r="Y156" s="120"/>
    </row>
    <row r="157" spans="1:25" ht="15" customHeight="1">
      <c r="C157" s="75" t="s">
        <v>31</v>
      </c>
      <c r="D157" s="674"/>
      <c r="E157" s="70"/>
      <c r="F157" s="70"/>
      <c r="G157" s="70"/>
      <c r="H157" s="70"/>
      <c r="I157" s="70"/>
      <c r="J157" s="847"/>
      <c r="K157" s="640"/>
      <c r="L157" s="629"/>
      <c r="M157" s="628">
        <f t="shared" si="62"/>
        <v>1.1000000000000001</v>
      </c>
      <c r="N157" s="650">
        <f t="shared" si="63"/>
        <v>0</v>
      </c>
      <c r="O157" s="831"/>
      <c r="P157" s="650">
        <f t="shared" si="64"/>
        <v>0</v>
      </c>
      <c r="Q157" s="831"/>
      <c r="R157" s="650">
        <f t="shared" si="65"/>
        <v>0</v>
      </c>
      <c r="S157" s="831"/>
      <c r="T157" s="650">
        <f t="shared" si="66"/>
        <v>0</v>
      </c>
      <c r="U157" s="831"/>
      <c r="V157" s="650">
        <f t="shared" si="67"/>
        <v>0</v>
      </c>
      <c r="W157" s="831"/>
      <c r="X157" s="132">
        <f t="shared" si="68"/>
        <v>0</v>
      </c>
      <c r="Y157" s="120"/>
    </row>
    <row r="158" spans="1:25" ht="15" customHeight="1">
      <c r="C158" s="75" t="s">
        <v>309</v>
      </c>
      <c r="D158" s="674" t="s">
        <v>338</v>
      </c>
      <c r="E158" s="70"/>
      <c r="F158" s="70"/>
      <c r="G158" s="70"/>
      <c r="H158" s="70"/>
      <c r="I158" s="70"/>
      <c r="J158" s="847"/>
      <c r="K158" s="640"/>
      <c r="L158" s="629"/>
      <c r="M158" s="628">
        <f t="shared" si="62"/>
        <v>1.1000000000000001</v>
      </c>
      <c r="N158" s="650">
        <f t="shared" si="63"/>
        <v>0</v>
      </c>
      <c r="O158" s="831"/>
      <c r="P158" s="650">
        <f t="shared" si="64"/>
        <v>0</v>
      </c>
      <c r="Q158" s="831"/>
      <c r="R158" s="650">
        <f t="shared" si="65"/>
        <v>0</v>
      </c>
      <c r="S158" s="831"/>
      <c r="T158" s="650">
        <f t="shared" si="66"/>
        <v>0</v>
      </c>
      <c r="U158" s="831"/>
      <c r="V158" s="650">
        <f t="shared" si="67"/>
        <v>0</v>
      </c>
      <c r="W158" s="831"/>
      <c r="X158" s="132">
        <f t="shared" si="68"/>
        <v>0</v>
      </c>
      <c r="Y158" s="120"/>
    </row>
    <row r="159" spans="1:25" ht="15" customHeight="1">
      <c r="C159" s="75" t="s">
        <v>224</v>
      </c>
      <c r="D159" s="674"/>
      <c r="E159" s="70"/>
      <c r="F159" s="70"/>
      <c r="G159" s="70"/>
      <c r="H159" s="70"/>
      <c r="I159" s="70"/>
      <c r="J159" s="847"/>
      <c r="K159" s="640"/>
      <c r="L159" s="629"/>
      <c r="M159" s="628">
        <f t="shared" si="62"/>
        <v>1</v>
      </c>
      <c r="N159" s="650">
        <f t="shared" si="63"/>
        <v>0</v>
      </c>
      <c r="O159" s="831"/>
      <c r="P159" s="650">
        <f t="shared" si="64"/>
        <v>0</v>
      </c>
      <c r="Q159" s="831"/>
      <c r="R159" s="650">
        <f t="shared" si="65"/>
        <v>0</v>
      </c>
      <c r="S159" s="831"/>
      <c r="T159" s="650">
        <f t="shared" si="66"/>
        <v>0</v>
      </c>
      <c r="U159" s="831"/>
      <c r="V159" s="650">
        <f t="shared" si="67"/>
        <v>0</v>
      </c>
      <c r="W159" s="831"/>
      <c r="X159" s="132">
        <f t="shared" si="68"/>
        <v>0</v>
      </c>
      <c r="Y159" s="120"/>
    </row>
    <row r="160" spans="1:25" ht="15" customHeight="1">
      <c r="C160" s="75" t="s">
        <v>15</v>
      </c>
      <c r="D160" s="674"/>
      <c r="E160" s="70"/>
      <c r="F160" s="70"/>
      <c r="G160" s="70"/>
      <c r="H160" s="70"/>
      <c r="I160" s="70"/>
      <c r="J160" s="847"/>
      <c r="K160" s="640"/>
      <c r="L160" s="629"/>
      <c r="M160" s="628">
        <f t="shared" si="62"/>
        <v>1</v>
      </c>
      <c r="N160" s="650">
        <f t="shared" si="63"/>
        <v>0</v>
      </c>
      <c r="O160" s="831"/>
      <c r="P160" s="650">
        <f t="shared" si="64"/>
        <v>0</v>
      </c>
      <c r="Q160" s="831"/>
      <c r="R160" s="650">
        <f t="shared" si="65"/>
        <v>0</v>
      </c>
      <c r="S160" s="831"/>
      <c r="T160" s="650">
        <f t="shared" si="66"/>
        <v>0</v>
      </c>
      <c r="U160" s="831"/>
      <c r="V160" s="650">
        <f t="shared" si="67"/>
        <v>0</v>
      </c>
      <c r="W160" s="831"/>
      <c r="X160" s="132">
        <f t="shared" si="68"/>
        <v>0</v>
      </c>
      <c r="Y160" s="120"/>
    </row>
    <row r="161" spans="1:25" ht="15" customHeight="1">
      <c r="C161" s="75" t="s">
        <v>31</v>
      </c>
      <c r="D161" s="674"/>
      <c r="E161" s="70"/>
      <c r="F161" s="70"/>
      <c r="G161" s="70"/>
      <c r="H161" s="70"/>
      <c r="I161" s="70"/>
      <c r="J161" s="847"/>
      <c r="K161" s="640"/>
      <c r="L161" s="629"/>
      <c r="M161" s="628">
        <f t="shared" si="62"/>
        <v>1.1000000000000001</v>
      </c>
      <c r="N161" s="650">
        <f t="shared" si="63"/>
        <v>0</v>
      </c>
      <c r="O161" s="831"/>
      <c r="P161" s="650">
        <f t="shared" si="64"/>
        <v>0</v>
      </c>
      <c r="Q161" s="831"/>
      <c r="R161" s="650">
        <f t="shared" si="65"/>
        <v>0</v>
      </c>
      <c r="S161" s="831"/>
      <c r="T161" s="650">
        <f t="shared" si="66"/>
        <v>0</v>
      </c>
      <c r="U161" s="831"/>
      <c r="V161" s="650">
        <f t="shared" si="67"/>
        <v>0</v>
      </c>
      <c r="W161" s="831"/>
      <c r="X161" s="132">
        <f t="shared" si="68"/>
        <v>0</v>
      </c>
      <c r="Y161" s="120"/>
    </row>
    <row r="162" spans="1:25" ht="15" customHeight="1">
      <c r="C162" s="75" t="s">
        <v>309</v>
      </c>
      <c r="D162" s="674" t="s">
        <v>338</v>
      </c>
      <c r="E162" s="70"/>
      <c r="F162" s="70"/>
      <c r="G162" s="70"/>
      <c r="H162" s="70"/>
      <c r="I162" s="70"/>
      <c r="J162" s="847"/>
      <c r="K162" s="640"/>
      <c r="L162" s="629"/>
      <c r="M162" s="628">
        <f t="shared" si="62"/>
        <v>1.1000000000000001</v>
      </c>
      <c r="N162" s="650">
        <f t="shared" si="63"/>
        <v>0</v>
      </c>
      <c r="O162" s="831"/>
      <c r="P162" s="650">
        <f t="shared" si="64"/>
        <v>0</v>
      </c>
      <c r="Q162" s="831"/>
      <c r="R162" s="650">
        <f t="shared" si="65"/>
        <v>0</v>
      </c>
      <c r="S162" s="831"/>
      <c r="T162" s="650">
        <f t="shared" si="66"/>
        <v>0</v>
      </c>
      <c r="U162" s="831"/>
      <c r="V162" s="650">
        <f t="shared" si="67"/>
        <v>0</v>
      </c>
      <c r="W162" s="831"/>
      <c r="X162" s="132">
        <f t="shared" si="68"/>
        <v>0</v>
      </c>
      <c r="Y162" s="120"/>
    </row>
    <row r="163" spans="1:25" ht="15" customHeight="1">
      <c r="C163" s="75" t="s">
        <v>224</v>
      </c>
      <c r="D163" s="674"/>
      <c r="E163" s="70"/>
      <c r="F163" s="70"/>
      <c r="G163" s="70"/>
      <c r="H163" s="70"/>
      <c r="I163" s="70"/>
      <c r="J163" s="847"/>
      <c r="K163" s="640"/>
      <c r="L163" s="629"/>
      <c r="M163" s="628">
        <f t="shared" si="62"/>
        <v>1</v>
      </c>
      <c r="N163" s="650">
        <f t="shared" si="63"/>
        <v>0</v>
      </c>
      <c r="O163" s="831"/>
      <c r="P163" s="650">
        <f t="shared" si="64"/>
        <v>0</v>
      </c>
      <c r="Q163" s="831"/>
      <c r="R163" s="650">
        <f t="shared" si="65"/>
        <v>0</v>
      </c>
      <c r="S163" s="831"/>
      <c r="T163" s="650">
        <f t="shared" si="66"/>
        <v>0</v>
      </c>
      <c r="U163" s="831"/>
      <c r="V163" s="650">
        <f t="shared" si="67"/>
        <v>0</v>
      </c>
      <c r="W163" s="831"/>
      <c r="X163" s="132">
        <f t="shared" si="68"/>
        <v>0</v>
      </c>
      <c r="Y163" s="120"/>
    </row>
    <row r="164" spans="1:25" ht="15" customHeight="1">
      <c r="C164" s="75" t="s">
        <v>15</v>
      </c>
      <c r="D164" s="674"/>
      <c r="E164" s="70"/>
      <c r="F164" s="70"/>
      <c r="G164" s="70"/>
      <c r="H164" s="70"/>
      <c r="I164" s="70"/>
      <c r="J164" s="847"/>
      <c r="K164" s="640"/>
      <c r="L164" s="629"/>
      <c r="M164" s="628">
        <f t="shared" si="62"/>
        <v>1</v>
      </c>
      <c r="N164" s="650">
        <f t="shared" si="63"/>
        <v>0</v>
      </c>
      <c r="O164" s="831"/>
      <c r="P164" s="650">
        <f t="shared" si="64"/>
        <v>0</v>
      </c>
      <c r="Q164" s="831"/>
      <c r="R164" s="650">
        <f t="shared" si="65"/>
        <v>0</v>
      </c>
      <c r="S164" s="831"/>
      <c r="T164" s="650">
        <f t="shared" si="66"/>
        <v>0</v>
      </c>
      <c r="U164" s="831"/>
      <c r="V164" s="650">
        <f t="shared" si="67"/>
        <v>0</v>
      </c>
      <c r="W164" s="831"/>
      <c r="X164" s="132">
        <f t="shared" si="68"/>
        <v>0</v>
      </c>
      <c r="Y164" s="120"/>
    </row>
    <row r="165" spans="1:25" ht="15" customHeight="1">
      <c r="C165" s="75" t="s">
        <v>31</v>
      </c>
      <c r="D165" s="674"/>
      <c r="E165" s="70"/>
      <c r="F165" s="70"/>
      <c r="G165" s="70"/>
      <c r="H165" s="70"/>
      <c r="I165" s="70"/>
      <c r="J165" s="847"/>
      <c r="K165" s="640"/>
      <c r="L165" s="629"/>
      <c r="M165" s="628">
        <f t="shared" si="62"/>
        <v>1.1000000000000001</v>
      </c>
      <c r="N165" s="650">
        <f t="shared" si="63"/>
        <v>0</v>
      </c>
      <c r="O165" s="831"/>
      <c r="P165" s="650">
        <f t="shared" si="64"/>
        <v>0</v>
      </c>
      <c r="Q165" s="831"/>
      <c r="R165" s="650">
        <f t="shared" si="65"/>
        <v>0</v>
      </c>
      <c r="S165" s="831"/>
      <c r="T165" s="650">
        <f t="shared" si="66"/>
        <v>0</v>
      </c>
      <c r="U165" s="831"/>
      <c r="V165" s="650">
        <f t="shared" si="67"/>
        <v>0</v>
      </c>
      <c r="W165" s="831"/>
      <c r="X165" s="132">
        <f t="shared" si="68"/>
        <v>0</v>
      </c>
      <c r="Y165" s="120"/>
    </row>
    <row r="166" spans="1:25" ht="15" customHeight="1">
      <c r="C166" s="136"/>
      <c r="D166" s="49"/>
      <c r="E166" s="49"/>
      <c r="F166" s="49"/>
      <c r="G166" s="49"/>
      <c r="H166" s="49"/>
      <c r="I166" s="49"/>
      <c r="J166" s="700" t="s">
        <v>144</v>
      </c>
      <c r="K166" s="839"/>
      <c r="L166" s="839"/>
      <c r="M166" s="840"/>
      <c r="N166" s="646">
        <f>SUM(N154:N165)</f>
        <v>0</v>
      </c>
      <c r="O166" s="833"/>
      <c r="P166" s="646">
        <f>SUM(P154:P165)</f>
        <v>0</v>
      </c>
      <c r="Q166" s="833"/>
      <c r="R166" s="646">
        <f>SUM(R154:R165)</f>
        <v>0</v>
      </c>
      <c r="S166" s="833"/>
      <c r="T166" s="646">
        <f>SUM(T154:T165)</f>
        <v>0</v>
      </c>
      <c r="U166" s="833"/>
      <c r="V166" s="646">
        <f>SUM(V154:V165)</f>
        <v>0</v>
      </c>
      <c r="W166" s="833"/>
      <c r="X166" s="623">
        <f>SUM(N166:W166)</f>
        <v>0</v>
      </c>
      <c r="Y166" s="120"/>
    </row>
    <row r="167" spans="1:25" s="52" customFormat="1" ht="15" customHeight="1">
      <c r="A167" s="76"/>
      <c r="B167" s="76"/>
      <c r="C167" s="692" t="s">
        <v>253</v>
      </c>
      <c r="D167" s="693"/>
      <c r="E167" s="693"/>
      <c r="F167" s="693"/>
      <c r="G167" s="693"/>
      <c r="H167" s="693"/>
      <c r="I167" s="693"/>
      <c r="J167" s="693"/>
      <c r="K167" s="693"/>
      <c r="L167" s="693"/>
      <c r="M167" s="694"/>
      <c r="N167" s="648">
        <f>SUM(N151,N166)</f>
        <v>0</v>
      </c>
      <c r="O167" s="845"/>
      <c r="P167" s="648">
        <f>SUM(P151,P166)</f>
        <v>0</v>
      </c>
      <c r="Q167" s="845"/>
      <c r="R167" s="648">
        <f>SUM(R151,R166)</f>
        <v>0</v>
      </c>
      <c r="S167" s="845"/>
      <c r="T167" s="648">
        <f>SUM(T151,T166)</f>
        <v>0</v>
      </c>
      <c r="U167" s="845"/>
      <c r="V167" s="648">
        <f>SUM(V151,V166)</f>
        <v>0</v>
      </c>
      <c r="W167" s="845"/>
      <c r="X167" s="152">
        <f>SUM(N167:W167)</f>
        <v>0</v>
      </c>
      <c r="Y167" s="96"/>
    </row>
    <row r="168" spans="1:25" ht="15" customHeight="1">
      <c r="A168" s="76">
        <v>3000</v>
      </c>
      <c r="B168" s="76"/>
      <c r="C168" s="679" t="s">
        <v>265</v>
      </c>
      <c r="D168" s="841"/>
      <c r="E168" s="727" t="s">
        <v>143</v>
      </c>
      <c r="F168" s="852"/>
      <c r="G168" s="852"/>
      <c r="H168" s="852"/>
      <c r="I168" s="852"/>
      <c r="J168" s="852"/>
      <c r="K168" s="852"/>
      <c r="L168" s="852"/>
      <c r="M168" s="853"/>
      <c r="N168" s="167"/>
      <c r="O168" s="168"/>
      <c r="P168" s="167"/>
      <c r="Q168" s="168"/>
      <c r="R168" s="167"/>
      <c r="S168" s="168"/>
      <c r="T168" s="167"/>
      <c r="U168" s="168"/>
      <c r="V168" s="167"/>
      <c r="W168" s="168"/>
      <c r="X168" s="158"/>
      <c r="Y168" s="120"/>
    </row>
    <row r="169" spans="1:25" ht="15" customHeight="1">
      <c r="C169" s="657" t="s">
        <v>28</v>
      </c>
      <c r="D169" s="827"/>
      <c r="E169" s="658"/>
      <c r="F169" s="827"/>
      <c r="G169" s="827"/>
      <c r="H169" s="827"/>
      <c r="I169" s="827"/>
      <c r="J169" s="827"/>
      <c r="K169" s="827"/>
      <c r="L169" s="827"/>
      <c r="M169" s="838"/>
      <c r="N169" s="650">
        <v>0</v>
      </c>
      <c r="O169" s="831"/>
      <c r="P169" s="650">
        <v>0</v>
      </c>
      <c r="Q169" s="831"/>
      <c r="R169" s="650">
        <v>0</v>
      </c>
      <c r="S169" s="831"/>
      <c r="T169" s="650">
        <v>0</v>
      </c>
      <c r="U169" s="831"/>
      <c r="V169" s="650">
        <v>0</v>
      </c>
      <c r="W169" s="831"/>
      <c r="X169" s="132">
        <f>SUM(N169+P169+R169+T169+V169)</f>
        <v>0</v>
      </c>
      <c r="Y169" s="172"/>
    </row>
    <row r="170" spans="1:25" ht="15" customHeight="1">
      <c r="C170" s="657" t="s">
        <v>28</v>
      </c>
      <c r="D170" s="827"/>
      <c r="E170" s="658"/>
      <c r="F170" s="827"/>
      <c r="G170" s="827"/>
      <c r="H170" s="827"/>
      <c r="I170" s="827"/>
      <c r="J170" s="827"/>
      <c r="K170" s="827"/>
      <c r="L170" s="827"/>
      <c r="M170" s="838"/>
      <c r="N170" s="650">
        <v>0</v>
      </c>
      <c r="O170" s="831"/>
      <c r="P170" s="650">
        <v>0</v>
      </c>
      <c r="Q170" s="831"/>
      <c r="R170" s="650">
        <v>0</v>
      </c>
      <c r="S170" s="831"/>
      <c r="T170" s="650">
        <v>0</v>
      </c>
      <c r="U170" s="831"/>
      <c r="V170" s="650">
        <v>0</v>
      </c>
      <c r="W170" s="831"/>
      <c r="X170" s="132">
        <f t="shared" ref="X170:X198" si="69">SUM(N170+P170+R170+T170+V170)</f>
        <v>0</v>
      </c>
      <c r="Y170" s="172"/>
    </row>
    <row r="171" spans="1:25" ht="15" customHeight="1">
      <c r="C171" s="657" t="s">
        <v>28</v>
      </c>
      <c r="D171" s="827"/>
      <c r="E171" s="658"/>
      <c r="F171" s="827"/>
      <c r="G171" s="827"/>
      <c r="H171" s="827"/>
      <c r="I171" s="827"/>
      <c r="J171" s="827"/>
      <c r="K171" s="827"/>
      <c r="L171" s="827"/>
      <c r="M171" s="838"/>
      <c r="N171" s="650">
        <v>0</v>
      </c>
      <c r="O171" s="831"/>
      <c r="P171" s="650">
        <v>0</v>
      </c>
      <c r="Q171" s="831"/>
      <c r="R171" s="650">
        <v>0</v>
      </c>
      <c r="S171" s="831"/>
      <c r="T171" s="650">
        <v>0</v>
      </c>
      <c r="U171" s="831"/>
      <c r="V171" s="650">
        <v>0</v>
      </c>
      <c r="W171" s="831"/>
      <c r="X171" s="132">
        <f t="shared" si="69"/>
        <v>0</v>
      </c>
      <c r="Y171" s="172"/>
    </row>
    <row r="172" spans="1:25" ht="15" customHeight="1">
      <c r="C172" s="657" t="s">
        <v>28</v>
      </c>
      <c r="D172" s="827"/>
      <c r="E172" s="658"/>
      <c r="F172" s="827"/>
      <c r="G172" s="827"/>
      <c r="H172" s="827"/>
      <c r="I172" s="827"/>
      <c r="J172" s="827"/>
      <c r="K172" s="827"/>
      <c r="L172" s="827"/>
      <c r="M172" s="838"/>
      <c r="N172" s="650">
        <v>0</v>
      </c>
      <c r="O172" s="831"/>
      <c r="P172" s="650">
        <v>0</v>
      </c>
      <c r="Q172" s="831"/>
      <c r="R172" s="650">
        <v>0</v>
      </c>
      <c r="S172" s="831"/>
      <c r="T172" s="650">
        <v>0</v>
      </c>
      <c r="U172" s="831"/>
      <c r="V172" s="650">
        <v>0</v>
      </c>
      <c r="W172" s="831"/>
      <c r="X172" s="132">
        <f t="shared" si="69"/>
        <v>0</v>
      </c>
      <c r="Y172" s="172"/>
    </row>
    <row r="173" spans="1:25" ht="15" customHeight="1">
      <c r="C173" s="657" t="s">
        <v>28</v>
      </c>
      <c r="D173" s="827"/>
      <c r="E173" s="658"/>
      <c r="F173" s="827"/>
      <c r="G173" s="827"/>
      <c r="H173" s="827"/>
      <c r="I173" s="827"/>
      <c r="J173" s="827"/>
      <c r="K173" s="827"/>
      <c r="L173" s="827"/>
      <c r="M173" s="838"/>
      <c r="N173" s="650">
        <v>0</v>
      </c>
      <c r="O173" s="831"/>
      <c r="P173" s="650">
        <v>0</v>
      </c>
      <c r="Q173" s="831"/>
      <c r="R173" s="650">
        <v>0</v>
      </c>
      <c r="S173" s="831"/>
      <c r="T173" s="650">
        <v>0</v>
      </c>
      <c r="U173" s="831"/>
      <c r="V173" s="650">
        <v>0</v>
      </c>
      <c r="W173" s="831"/>
      <c r="X173" s="132">
        <f t="shared" si="69"/>
        <v>0</v>
      </c>
      <c r="Y173" s="172"/>
    </row>
    <row r="174" spans="1:25" ht="15" customHeight="1">
      <c r="C174" s="657" t="s">
        <v>28</v>
      </c>
      <c r="D174" s="827"/>
      <c r="E174" s="658"/>
      <c r="F174" s="827"/>
      <c r="G174" s="827"/>
      <c r="H174" s="827"/>
      <c r="I174" s="827"/>
      <c r="J174" s="827"/>
      <c r="K174" s="827"/>
      <c r="L174" s="827"/>
      <c r="M174" s="838"/>
      <c r="N174" s="650">
        <v>0</v>
      </c>
      <c r="O174" s="831"/>
      <c r="P174" s="650">
        <v>0</v>
      </c>
      <c r="Q174" s="831"/>
      <c r="R174" s="650">
        <v>0</v>
      </c>
      <c r="S174" s="831"/>
      <c r="T174" s="650">
        <v>0</v>
      </c>
      <c r="U174" s="831"/>
      <c r="V174" s="650">
        <v>0</v>
      </c>
      <c r="W174" s="831"/>
      <c r="X174" s="132">
        <f t="shared" si="69"/>
        <v>0</v>
      </c>
      <c r="Y174" s="172"/>
    </row>
    <row r="175" spans="1:25" ht="15" customHeight="1">
      <c r="C175" s="657" t="s">
        <v>28</v>
      </c>
      <c r="D175" s="827"/>
      <c r="E175" s="658"/>
      <c r="F175" s="827"/>
      <c r="G175" s="827"/>
      <c r="H175" s="827"/>
      <c r="I175" s="827"/>
      <c r="J175" s="827"/>
      <c r="K175" s="827"/>
      <c r="L175" s="827"/>
      <c r="M175" s="838"/>
      <c r="N175" s="650">
        <v>0</v>
      </c>
      <c r="O175" s="831"/>
      <c r="P175" s="650">
        <v>0</v>
      </c>
      <c r="Q175" s="831"/>
      <c r="R175" s="650">
        <v>0</v>
      </c>
      <c r="S175" s="831"/>
      <c r="T175" s="650">
        <v>0</v>
      </c>
      <c r="U175" s="831"/>
      <c r="V175" s="650">
        <v>0</v>
      </c>
      <c r="W175" s="831"/>
      <c r="X175" s="132">
        <f t="shared" si="69"/>
        <v>0</v>
      </c>
      <c r="Y175" s="172"/>
    </row>
    <row r="176" spans="1:25" ht="15" customHeight="1">
      <c r="C176" s="657" t="s">
        <v>28</v>
      </c>
      <c r="D176" s="827"/>
      <c r="E176" s="658"/>
      <c r="F176" s="827"/>
      <c r="G176" s="827"/>
      <c r="H176" s="827"/>
      <c r="I176" s="827"/>
      <c r="J176" s="827"/>
      <c r="K176" s="827"/>
      <c r="L176" s="827"/>
      <c r="M176" s="838"/>
      <c r="N176" s="650">
        <v>0</v>
      </c>
      <c r="O176" s="831"/>
      <c r="P176" s="650">
        <v>0</v>
      </c>
      <c r="Q176" s="831"/>
      <c r="R176" s="650">
        <v>0</v>
      </c>
      <c r="S176" s="831"/>
      <c r="T176" s="650">
        <v>0</v>
      </c>
      <c r="U176" s="831"/>
      <c r="V176" s="650">
        <v>0</v>
      </c>
      <c r="W176" s="831"/>
      <c r="X176" s="132">
        <f t="shared" si="69"/>
        <v>0</v>
      </c>
      <c r="Y176" s="172"/>
    </row>
    <row r="177" spans="3:25" ht="15" customHeight="1">
      <c r="C177" s="657" t="s">
        <v>28</v>
      </c>
      <c r="D177" s="827"/>
      <c r="E177" s="658"/>
      <c r="F177" s="827"/>
      <c r="G177" s="827"/>
      <c r="H177" s="827"/>
      <c r="I177" s="827"/>
      <c r="J177" s="827"/>
      <c r="K177" s="827"/>
      <c r="L177" s="827"/>
      <c r="M177" s="838"/>
      <c r="N177" s="650">
        <v>0</v>
      </c>
      <c r="O177" s="831"/>
      <c r="P177" s="650">
        <v>0</v>
      </c>
      <c r="Q177" s="831"/>
      <c r="R177" s="650">
        <v>0</v>
      </c>
      <c r="S177" s="831"/>
      <c r="T177" s="650">
        <v>0</v>
      </c>
      <c r="U177" s="831"/>
      <c r="V177" s="650">
        <v>0</v>
      </c>
      <c r="W177" s="831"/>
      <c r="X177" s="132">
        <f t="shared" si="69"/>
        <v>0</v>
      </c>
      <c r="Y177" s="172"/>
    </row>
    <row r="178" spans="3:25" ht="15" customHeight="1">
      <c r="C178" s="657" t="s">
        <v>28</v>
      </c>
      <c r="D178" s="827"/>
      <c r="E178" s="658"/>
      <c r="F178" s="827"/>
      <c r="G178" s="827"/>
      <c r="H178" s="827"/>
      <c r="I178" s="827"/>
      <c r="J178" s="827"/>
      <c r="K178" s="827"/>
      <c r="L178" s="827"/>
      <c r="M178" s="838"/>
      <c r="N178" s="650">
        <v>0</v>
      </c>
      <c r="O178" s="831"/>
      <c r="P178" s="650">
        <v>0</v>
      </c>
      <c r="Q178" s="831"/>
      <c r="R178" s="650">
        <v>0</v>
      </c>
      <c r="S178" s="831"/>
      <c r="T178" s="650">
        <v>0</v>
      </c>
      <c r="U178" s="831"/>
      <c r="V178" s="650">
        <v>0</v>
      </c>
      <c r="W178" s="831"/>
      <c r="X178" s="132">
        <f t="shared" si="69"/>
        <v>0</v>
      </c>
      <c r="Y178" s="172"/>
    </row>
    <row r="179" spans="3:25" ht="15" customHeight="1">
      <c r="C179" s="657" t="s">
        <v>28</v>
      </c>
      <c r="D179" s="827"/>
      <c r="E179" s="658"/>
      <c r="F179" s="827"/>
      <c r="G179" s="827"/>
      <c r="H179" s="827"/>
      <c r="I179" s="827"/>
      <c r="J179" s="827"/>
      <c r="K179" s="827"/>
      <c r="L179" s="827"/>
      <c r="M179" s="838"/>
      <c r="N179" s="650">
        <v>0</v>
      </c>
      <c r="O179" s="831"/>
      <c r="P179" s="650">
        <v>0</v>
      </c>
      <c r="Q179" s="831"/>
      <c r="R179" s="650">
        <v>0</v>
      </c>
      <c r="S179" s="831"/>
      <c r="T179" s="650">
        <v>0</v>
      </c>
      <c r="U179" s="831"/>
      <c r="V179" s="650">
        <v>0</v>
      </c>
      <c r="W179" s="831"/>
      <c r="X179" s="132">
        <f t="shared" si="69"/>
        <v>0</v>
      </c>
      <c r="Y179" s="172"/>
    </row>
    <row r="180" spans="3:25" ht="15" customHeight="1">
      <c r="C180" s="657" t="s">
        <v>28</v>
      </c>
      <c r="D180" s="827"/>
      <c r="E180" s="658"/>
      <c r="F180" s="827"/>
      <c r="G180" s="827"/>
      <c r="H180" s="827"/>
      <c r="I180" s="827"/>
      <c r="J180" s="827"/>
      <c r="K180" s="827"/>
      <c r="L180" s="827"/>
      <c r="M180" s="838"/>
      <c r="N180" s="650">
        <v>0</v>
      </c>
      <c r="O180" s="831"/>
      <c r="P180" s="650">
        <v>0</v>
      </c>
      <c r="Q180" s="831"/>
      <c r="R180" s="650">
        <v>0</v>
      </c>
      <c r="S180" s="831"/>
      <c r="T180" s="650">
        <v>0</v>
      </c>
      <c r="U180" s="831"/>
      <c r="V180" s="650">
        <v>0</v>
      </c>
      <c r="W180" s="831"/>
      <c r="X180" s="132">
        <f t="shared" si="69"/>
        <v>0</v>
      </c>
      <c r="Y180" s="172"/>
    </row>
    <row r="181" spans="3:25" ht="15" customHeight="1">
      <c r="C181" s="657" t="s">
        <v>28</v>
      </c>
      <c r="D181" s="827"/>
      <c r="E181" s="658"/>
      <c r="F181" s="827"/>
      <c r="G181" s="827"/>
      <c r="H181" s="827"/>
      <c r="I181" s="827"/>
      <c r="J181" s="827"/>
      <c r="K181" s="827"/>
      <c r="L181" s="827"/>
      <c r="M181" s="838"/>
      <c r="N181" s="650">
        <v>0</v>
      </c>
      <c r="O181" s="831"/>
      <c r="P181" s="650">
        <v>0</v>
      </c>
      <c r="Q181" s="831"/>
      <c r="R181" s="650">
        <v>0</v>
      </c>
      <c r="S181" s="831"/>
      <c r="T181" s="650">
        <v>0</v>
      </c>
      <c r="U181" s="831"/>
      <c r="V181" s="650">
        <v>0</v>
      </c>
      <c r="W181" s="831"/>
      <c r="X181" s="132">
        <f t="shared" si="69"/>
        <v>0</v>
      </c>
      <c r="Y181" s="172"/>
    </row>
    <row r="182" spans="3:25" ht="15" customHeight="1">
      <c r="C182" s="657" t="s">
        <v>28</v>
      </c>
      <c r="D182" s="827"/>
      <c r="E182" s="658"/>
      <c r="F182" s="827"/>
      <c r="G182" s="827"/>
      <c r="H182" s="827"/>
      <c r="I182" s="827"/>
      <c r="J182" s="827"/>
      <c r="K182" s="827"/>
      <c r="L182" s="827"/>
      <c r="M182" s="838"/>
      <c r="N182" s="650">
        <v>0</v>
      </c>
      <c r="O182" s="831"/>
      <c r="P182" s="650">
        <v>0</v>
      </c>
      <c r="Q182" s="831"/>
      <c r="R182" s="650">
        <v>0</v>
      </c>
      <c r="S182" s="831"/>
      <c r="T182" s="650">
        <v>0</v>
      </c>
      <c r="U182" s="831"/>
      <c r="V182" s="650">
        <v>0</v>
      </c>
      <c r="W182" s="831"/>
      <c r="X182" s="132">
        <f t="shared" si="69"/>
        <v>0</v>
      </c>
      <c r="Y182" s="172"/>
    </row>
    <row r="183" spans="3:25" ht="15" customHeight="1">
      <c r="C183" s="657" t="s">
        <v>28</v>
      </c>
      <c r="D183" s="827"/>
      <c r="E183" s="658"/>
      <c r="F183" s="827"/>
      <c r="G183" s="827"/>
      <c r="H183" s="827"/>
      <c r="I183" s="827"/>
      <c r="J183" s="827"/>
      <c r="K183" s="827"/>
      <c r="L183" s="827"/>
      <c r="M183" s="838"/>
      <c r="N183" s="650">
        <v>0</v>
      </c>
      <c r="O183" s="831"/>
      <c r="P183" s="650">
        <v>0</v>
      </c>
      <c r="Q183" s="831"/>
      <c r="R183" s="650">
        <v>0</v>
      </c>
      <c r="S183" s="831"/>
      <c r="T183" s="650">
        <v>0</v>
      </c>
      <c r="U183" s="831"/>
      <c r="V183" s="650">
        <v>0</v>
      </c>
      <c r="W183" s="831"/>
      <c r="X183" s="132">
        <f t="shared" si="69"/>
        <v>0</v>
      </c>
      <c r="Y183" s="172"/>
    </row>
    <row r="184" spans="3:25" ht="15" customHeight="1">
      <c r="C184" s="657" t="s">
        <v>28</v>
      </c>
      <c r="D184" s="827"/>
      <c r="E184" s="658"/>
      <c r="F184" s="827"/>
      <c r="G184" s="827"/>
      <c r="H184" s="827"/>
      <c r="I184" s="827"/>
      <c r="J184" s="827"/>
      <c r="K184" s="827"/>
      <c r="L184" s="827"/>
      <c r="M184" s="838"/>
      <c r="N184" s="650">
        <v>0</v>
      </c>
      <c r="O184" s="831"/>
      <c r="P184" s="650">
        <v>0</v>
      </c>
      <c r="Q184" s="831"/>
      <c r="R184" s="650">
        <v>0</v>
      </c>
      <c r="S184" s="831"/>
      <c r="T184" s="650">
        <v>0</v>
      </c>
      <c r="U184" s="831"/>
      <c r="V184" s="650">
        <v>0</v>
      </c>
      <c r="W184" s="831"/>
      <c r="X184" s="132">
        <f t="shared" si="69"/>
        <v>0</v>
      </c>
      <c r="Y184" s="172"/>
    </row>
    <row r="185" spans="3:25" ht="15" customHeight="1">
      <c r="C185" s="657" t="s">
        <v>28</v>
      </c>
      <c r="D185" s="827"/>
      <c r="E185" s="658"/>
      <c r="F185" s="827"/>
      <c r="G185" s="827"/>
      <c r="H185" s="827"/>
      <c r="I185" s="827"/>
      <c r="J185" s="827"/>
      <c r="K185" s="827"/>
      <c r="L185" s="827"/>
      <c r="M185" s="838"/>
      <c r="N185" s="650">
        <v>0</v>
      </c>
      <c r="O185" s="831"/>
      <c r="P185" s="650">
        <v>0</v>
      </c>
      <c r="Q185" s="831"/>
      <c r="R185" s="650">
        <v>0</v>
      </c>
      <c r="S185" s="831"/>
      <c r="T185" s="650">
        <v>0</v>
      </c>
      <c r="U185" s="831"/>
      <c r="V185" s="650">
        <v>0</v>
      </c>
      <c r="W185" s="831"/>
      <c r="X185" s="132">
        <f t="shared" si="69"/>
        <v>0</v>
      </c>
      <c r="Y185" s="172"/>
    </row>
    <row r="186" spans="3:25" ht="15" customHeight="1">
      <c r="C186" s="657" t="s">
        <v>28</v>
      </c>
      <c r="D186" s="827"/>
      <c r="E186" s="658"/>
      <c r="F186" s="827"/>
      <c r="G186" s="827"/>
      <c r="H186" s="827"/>
      <c r="I186" s="827"/>
      <c r="J186" s="827"/>
      <c r="K186" s="827"/>
      <c r="L186" s="827"/>
      <c r="M186" s="838"/>
      <c r="N186" s="650">
        <v>0</v>
      </c>
      <c r="O186" s="831"/>
      <c r="P186" s="650">
        <v>0</v>
      </c>
      <c r="Q186" s="831"/>
      <c r="R186" s="650">
        <v>0</v>
      </c>
      <c r="S186" s="831"/>
      <c r="T186" s="650">
        <v>0</v>
      </c>
      <c r="U186" s="831"/>
      <c r="V186" s="650">
        <v>0</v>
      </c>
      <c r="W186" s="831"/>
      <c r="X186" s="132">
        <f t="shared" si="69"/>
        <v>0</v>
      </c>
      <c r="Y186" s="172"/>
    </row>
    <row r="187" spans="3:25" ht="15" customHeight="1">
      <c r="C187" s="657" t="s">
        <v>28</v>
      </c>
      <c r="D187" s="827"/>
      <c r="E187" s="658"/>
      <c r="F187" s="827"/>
      <c r="G187" s="827"/>
      <c r="H187" s="827"/>
      <c r="I187" s="827"/>
      <c r="J187" s="827"/>
      <c r="K187" s="827"/>
      <c r="L187" s="827"/>
      <c r="M187" s="838"/>
      <c r="N187" s="650">
        <v>0</v>
      </c>
      <c r="O187" s="831"/>
      <c r="P187" s="650">
        <v>0</v>
      </c>
      <c r="Q187" s="831"/>
      <c r="R187" s="650">
        <v>0</v>
      </c>
      <c r="S187" s="831"/>
      <c r="T187" s="650">
        <v>0</v>
      </c>
      <c r="U187" s="831"/>
      <c r="V187" s="650">
        <v>0</v>
      </c>
      <c r="W187" s="831"/>
      <c r="X187" s="132">
        <f t="shared" si="69"/>
        <v>0</v>
      </c>
      <c r="Y187" s="172"/>
    </row>
    <row r="188" spans="3:25" ht="15" customHeight="1">
      <c r="C188" s="657" t="s">
        <v>28</v>
      </c>
      <c r="D188" s="827"/>
      <c r="E188" s="658"/>
      <c r="F188" s="827"/>
      <c r="G188" s="827"/>
      <c r="H188" s="827"/>
      <c r="I188" s="827"/>
      <c r="J188" s="827"/>
      <c r="K188" s="827"/>
      <c r="L188" s="827"/>
      <c r="M188" s="838"/>
      <c r="N188" s="650">
        <v>0</v>
      </c>
      <c r="O188" s="831"/>
      <c r="P188" s="650">
        <v>0</v>
      </c>
      <c r="Q188" s="831"/>
      <c r="R188" s="650">
        <v>0</v>
      </c>
      <c r="S188" s="831"/>
      <c r="T188" s="650">
        <v>0</v>
      </c>
      <c r="U188" s="831"/>
      <c r="V188" s="650">
        <v>0</v>
      </c>
      <c r="W188" s="831"/>
      <c r="X188" s="132">
        <f t="shared" si="69"/>
        <v>0</v>
      </c>
      <c r="Y188" s="172"/>
    </row>
    <row r="189" spans="3:25" ht="15" customHeight="1">
      <c r="C189" s="657" t="s">
        <v>28</v>
      </c>
      <c r="D189" s="827"/>
      <c r="E189" s="658"/>
      <c r="F189" s="827"/>
      <c r="G189" s="827"/>
      <c r="H189" s="827"/>
      <c r="I189" s="827"/>
      <c r="J189" s="827"/>
      <c r="K189" s="827"/>
      <c r="L189" s="827"/>
      <c r="M189" s="838"/>
      <c r="N189" s="650">
        <v>0</v>
      </c>
      <c r="O189" s="831"/>
      <c r="P189" s="650">
        <v>0</v>
      </c>
      <c r="Q189" s="831"/>
      <c r="R189" s="650">
        <v>0</v>
      </c>
      <c r="S189" s="831"/>
      <c r="T189" s="650">
        <v>0</v>
      </c>
      <c r="U189" s="831"/>
      <c r="V189" s="650">
        <v>0</v>
      </c>
      <c r="W189" s="831"/>
      <c r="X189" s="132">
        <f t="shared" si="69"/>
        <v>0</v>
      </c>
      <c r="Y189" s="172"/>
    </row>
    <row r="190" spans="3:25" ht="15" customHeight="1">
      <c r="C190" s="657" t="s">
        <v>28</v>
      </c>
      <c r="D190" s="827"/>
      <c r="E190" s="658"/>
      <c r="F190" s="827"/>
      <c r="G190" s="827"/>
      <c r="H190" s="827"/>
      <c r="I190" s="827"/>
      <c r="J190" s="827"/>
      <c r="K190" s="827"/>
      <c r="L190" s="827"/>
      <c r="M190" s="838"/>
      <c r="N190" s="650">
        <v>0</v>
      </c>
      <c r="O190" s="831"/>
      <c r="P190" s="650">
        <v>0</v>
      </c>
      <c r="Q190" s="831"/>
      <c r="R190" s="650">
        <v>0</v>
      </c>
      <c r="S190" s="831"/>
      <c r="T190" s="650">
        <v>0</v>
      </c>
      <c r="U190" s="831"/>
      <c r="V190" s="650">
        <v>0</v>
      </c>
      <c r="W190" s="831"/>
      <c r="X190" s="132">
        <f t="shared" si="69"/>
        <v>0</v>
      </c>
      <c r="Y190" s="172"/>
    </row>
    <row r="191" spans="3:25" ht="15" customHeight="1">
      <c r="C191" s="657" t="s">
        <v>28</v>
      </c>
      <c r="D191" s="827"/>
      <c r="E191" s="658"/>
      <c r="F191" s="827"/>
      <c r="G191" s="827"/>
      <c r="H191" s="827"/>
      <c r="I191" s="827"/>
      <c r="J191" s="827"/>
      <c r="K191" s="827"/>
      <c r="L191" s="827"/>
      <c r="M191" s="838"/>
      <c r="N191" s="650">
        <v>0</v>
      </c>
      <c r="O191" s="831"/>
      <c r="P191" s="650">
        <v>0</v>
      </c>
      <c r="Q191" s="831"/>
      <c r="R191" s="650">
        <v>0</v>
      </c>
      <c r="S191" s="831"/>
      <c r="T191" s="650">
        <v>0</v>
      </c>
      <c r="U191" s="831"/>
      <c r="V191" s="650">
        <v>0</v>
      </c>
      <c r="W191" s="831"/>
      <c r="X191" s="132">
        <f t="shared" si="69"/>
        <v>0</v>
      </c>
      <c r="Y191" s="172"/>
    </row>
    <row r="192" spans="3:25" ht="15" customHeight="1">
      <c r="C192" s="657" t="s">
        <v>28</v>
      </c>
      <c r="D192" s="827"/>
      <c r="E192" s="658"/>
      <c r="F192" s="827"/>
      <c r="G192" s="827"/>
      <c r="H192" s="827"/>
      <c r="I192" s="827"/>
      <c r="J192" s="827"/>
      <c r="K192" s="827"/>
      <c r="L192" s="827"/>
      <c r="M192" s="838"/>
      <c r="N192" s="650">
        <v>0</v>
      </c>
      <c r="O192" s="831"/>
      <c r="P192" s="650">
        <v>0</v>
      </c>
      <c r="Q192" s="831"/>
      <c r="R192" s="650">
        <v>0</v>
      </c>
      <c r="S192" s="831"/>
      <c r="T192" s="650">
        <v>0</v>
      </c>
      <c r="U192" s="831"/>
      <c r="V192" s="650">
        <v>0</v>
      </c>
      <c r="W192" s="831"/>
      <c r="X192" s="132">
        <f t="shared" si="69"/>
        <v>0</v>
      </c>
      <c r="Y192" s="172"/>
    </row>
    <row r="193" spans="1:25" ht="15" customHeight="1">
      <c r="C193" s="657" t="s">
        <v>28</v>
      </c>
      <c r="D193" s="827"/>
      <c r="E193" s="658"/>
      <c r="F193" s="827"/>
      <c r="G193" s="827"/>
      <c r="H193" s="827"/>
      <c r="I193" s="827"/>
      <c r="J193" s="827"/>
      <c r="K193" s="827"/>
      <c r="L193" s="827"/>
      <c r="M193" s="838"/>
      <c r="N193" s="650">
        <v>0</v>
      </c>
      <c r="O193" s="831"/>
      <c r="P193" s="650">
        <v>0</v>
      </c>
      <c r="Q193" s="831"/>
      <c r="R193" s="650">
        <v>0</v>
      </c>
      <c r="S193" s="831"/>
      <c r="T193" s="650">
        <v>0</v>
      </c>
      <c r="U193" s="831"/>
      <c r="V193" s="650">
        <v>0</v>
      </c>
      <c r="W193" s="831"/>
      <c r="X193" s="132">
        <f t="shared" si="69"/>
        <v>0</v>
      </c>
      <c r="Y193" s="172"/>
    </row>
    <row r="194" spans="1:25" ht="15" customHeight="1">
      <c r="C194" s="657" t="s">
        <v>28</v>
      </c>
      <c r="D194" s="827"/>
      <c r="E194" s="658"/>
      <c r="F194" s="827"/>
      <c r="G194" s="827"/>
      <c r="H194" s="827"/>
      <c r="I194" s="827"/>
      <c r="J194" s="827"/>
      <c r="K194" s="827"/>
      <c r="L194" s="827"/>
      <c r="M194" s="838"/>
      <c r="N194" s="650">
        <v>0</v>
      </c>
      <c r="O194" s="831"/>
      <c r="P194" s="650">
        <v>0</v>
      </c>
      <c r="Q194" s="831"/>
      <c r="R194" s="650">
        <v>0</v>
      </c>
      <c r="S194" s="831"/>
      <c r="T194" s="650">
        <v>0</v>
      </c>
      <c r="U194" s="831"/>
      <c r="V194" s="650">
        <v>0</v>
      </c>
      <c r="W194" s="831"/>
      <c r="X194" s="132">
        <f t="shared" si="69"/>
        <v>0</v>
      </c>
      <c r="Y194" s="172"/>
    </row>
    <row r="195" spans="1:25" ht="15" customHeight="1">
      <c r="C195" s="657" t="s">
        <v>28</v>
      </c>
      <c r="D195" s="827"/>
      <c r="E195" s="658"/>
      <c r="F195" s="827"/>
      <c r="G195" s="827"/>
      <c r="H195" s="827"/>
      <c r="I195" s="827"/>
      <c r="J195" s="827"/>
      <c r="K195" s="827"/>
      <c r="L195" s="827"/>
      <c r="M195" s="838"/>
      <c r="N195" s="650">
        <v>0</v>
      </c>
      <c r="O195" s="831"/>
      <c r="P195" s="650">
        <v>0</v>
      </c>
      <c r="Q195" s="831"/>
      <c r="R195" s="650">
        <v>0</v>
      </c>
      <c r="S195" s="831"/>
      <c r="T195" s="650">
        <v>0</v>
      </c>
      <c r="U195" s="831"/>
      <c r="V195" s="650">
        <v>0</v>
      </c>
      <c r="W195" s="831"/>
      <c r="X195" s="132">
        <f t="shared" si="69"/>
        <v>0</v>
      </c>
      <c r="Y195" s="172"/>
    </row>
    <row r="196" spans="1:25" ht="15" customHeight="1">
      <c r="C196" s="657" t="s">
        <v>28</v>
      </c>
      <c r="D196" s="827"/>
      <c r="E196" s="658"/>
      <c r="F196" s="827"/>
      <c r="G196" s="827"/>
      <c r="H196" s="827"/>
      <c r="I196" s="827"/>
      <c r="J196" s="827"/>
      <c r="K196" s="827"/>
      <c r="L196" s="827"/>
      <c r="M196" s="838"/>
      <c r="N196" s="650">
        <v>0</v>
      </c>
      <c r="O196" s="831"/>
      <c r="P196" s="650">
        <v>0</v>
      </c>
      <c r="Q196" s="831"/>
      <c r="R196" s="650">
        <v>0</v>
      </c>
      <c r="S196" s="831"/>
      <c r="T196" s="650">
        <v>0</v>
      </c>
      <c r="U196" s="831"/>
      <c r="V196" s="650">
        <v>0</v>
      </c>
      <c r="W196" s="831"/>
      <c r="X196" s="132">
        <f t="shared" si="69"/>
        <v>0</v>
      </c>
      <c r="Y196" s="172"/>
    </row>
    <row r="197" spans="1:25" ht="15" customHeight="1">
      <c r="C197" s="657" t="s">
        <v>28</v>
      </c>
      <c r="D197" s="827"/>
      <c r="E197" s="658"/>
      <c r="F197" s="827"/>
      <c r="G197" s="827"/>
      <c r="H197" s="827"/>
      <c r="I197" s="827"/>
      <c r="J197" s="827"/>
      <c r="K197" s="827"/>
      <c r="L197" s="827"/>
      <c r="M197" s="838"/>
      <c r="N197" s="650">
        <v>0</v>
      </c>
      <c r="O197" s="831"/>
      <c r="P197" s="650">
        <v>0</v>
      </c>
      <c r="Q197" s="831"/>
      <c r="R197" s="650">
        <v>0</v>
      </c>
      <c r="S197" s="831"/>
      <c r="T197" s="650">
        <v>0</v>
      </c>
      <c r="U197" s="831"/>
      <c r="V197" s="650">
        <v>0</v>
      </c>
      <c r="W197" s="831"/>
      <c r="X197" s="132">
        <f t="shared" si="69"/>
        <v>0</v>
      </c>
      <c r="Y197" s="172"/>
    </row>
    <row r="198" spans="1:25" ht="15" customHeight="1">
      <c r="C198" s="657" t="s">
        <v>28</v>
      </c>
      <c r="D198" s="827"/>
      <c r="E198" s="658"/>
      <c r="F198" s="827"/>
      <c r="G198" s="827"/>
      <c r="H198" s="827"/>
      <c r="I198" s="827"/>
      <c r="J198" s="827"/>
      <c r="K198" s="827"/>
      <c r="L198" s="827"/>
      <c r="M198" s="838"/>
      <c r="N198" s="650">
        <v>0</v>
      </c>
      <c r="O198" s="831"/>
      <c r="P198" s="650">
        <v>0</v>
      </c>
      <c r="Q198" s="831"/>
      <c r="R198" s="650">
        <v>0</v>
      </c>
      <c r="S198" s="831"/>
      <c r="T198" s="650">
        <v>0</v>
      </c>
      <c r="U198" s="831"/>
      <c r="V198" s="650">
        <v>0</v>
      </c>
      <c r="W198" s="831"/>
      <c r="X198" s="132">
        <f t="shared" si="69"/>
        <v>0</v>
      </c>
      <c r="Y198" s="172"/>
    </row>
    <row r="199" spans="1:25" ht="15" customHeight="1">
      <c r="A199" s="744" t="s">
        <v>162</v>
      </c>
      <c r="C199" s="657"/>
      <c r="D199" s="829"/>
      <c r="E199" s="704"/>
      <c r="F199" s="704"/>
      <c r="G199" s="704"/>
      <c r="H199" s="704"/>
      <c r="I199" s="704"/>
      <c r="J199" s="700" t="s">
        <v>3</v>
      </c>
      <c r="K199" s="839"/>
      <c r="L199" s="839"/>
      <c r="M199" s="840"/>
      <c r="N199" s="646">
        <f>SUM(N169:N198)</f>
        <v>0</v>
      </c>
      <c r="O199" s="833"/>
      <c r="P199" s="646">
        <f>SUM(P169:P198)</f>
        <v>0</v>
      </c>
      <c r="Q199" s="833"/>
      <c r="R199" s="646">
        <f>SUM(R169:R198)</f>
        <v>0</v>
      </c>
      <c r="S199" s="833"/>
      <c r="T199" s="646">
        <f>SUM(T169:T198)</f>
        <v>0</v>
      </c>
      <c r="U199" s="833"/>
      <c r="V199" s="646">
        <f>SUM(V169:V198)</f>
        <v>0</v>
      </c>
      <c r="W199" s="833"/>
      <c r="X199" s="623">
        <f>SUM(N199:W199)</f>
        <v>0</v>
      </c>
      <c r="Y199" s="172"/>
    </row>
    <row r="200" spans="1:25" s="52" customFormat="1" ht="15" customHeight="1">
      <c r="A200" s="846"/>
      <c r="B200" s="76"/>
      <c r="C200" s="746" t="s">
        <v>297</v>
      </c>
      <c r="D200" s="829"/>
      <c r="E200" s="716"/>
      <c r="F200" s="827"/>
      <c r="G200" s="827"/>
      <c r="H200" s="827"/>
      <c r="I200" s="827"/>
      <c r="J200" s="827"/>
      <c r="K200" s="827"/>
      <c r="L200" s="827"/>
      <c r="M200" s="838"/>
      <c r="N200" s="161"/>
      <c r="O200" s="627"/>
      <c r="P200" s="162"/>
      <c r="Q200" s="627"/>
      <c r="R200" s="162"/>
      <c r="S200" s="627"/>
      <c r="T200" s="162"/>
      <c r="U200" s="627"/>
      <c r="V200" s="162"/>
      <c r="W200" s="627"/>
      <c r="X200" s="132"/>
      <c r="Y200" s="159"/>
    </row>
    <row r="201" spans="1:25" s="52" customFormat="1" ht="15" customHeight="1">
      <c r="A201" s="76"/>
      <c r="B201" s="76">
        <v>1</v>
      </c>
      <c r="C201" s="661"/>
      <c r="D201" s="827"/>
      <c r="E201" s="676"/>
      <c r="F201" s="827"/>
      <c r="G201" s="827"/>
      <c r="H201" s="827"/>
      <c r="I201" s="827"/>
      <c r="J201" s="827"/>
      <c r="K201" s="827"/>
      <c r="L201" s="827"/>
      <c r="M201" s="838"/>
      <c r="N201" s="650">
        <v>0</v>
      </c>
      <c r="O201" s="831"/>
      <c r="P201" s="650">
        <v>0</v>
      </c>
      <c r="Q201" s="831"/>
      <c r="R201" s="650">
        <v>0</v>
      </c>
      <c r="S201" s="831"/>
      <c r="T201" s="650">
        <v>0</v>
      </c>
      <c r="U201" s="831"/>
      <c r="V201" s="650">
        <v>0</v>
      </c>
      <c r="W201" s="831"/>
      <c r="X201" s="132">
        <f>SUM(N201+P201+R201+T201+V201)</f>
        <v>0</v>
      </c>
      <c r="Y201" s="159"/>
    </row>
    <row r="202" spans="1:25" s="52" customFormat="1" ht="15" customHeight="1">
      <c r="A202" s="76"/>
      <c r="B202" s="76">
        <v>2</v>
      </c>
      <c r="C202" s="661"/>
      <c r="D202" s="827"/>
      <c r="E202" s="676"/>
      <c r="F202" s="827"/>
      <c r="G202" s="827"/>
      <c r="H202" s="827"/>
      <c r="I202" s="827"/>
      <c r="J202" s="827"/>
      <c r="K202" s="827"/>
      <c r="L202" s="827"/>
      <c r="M202" s="838"/>
      <c r="N202" s="650">
        <v>0</v>
      </c>
      <c r="O202" s="831"/>
      <c r="P202" s="650">
        <v>0</v>
      </c>
      <c r="Q202" s="831"/>
      <c r="R202" s="650">
        <v>0</v>
      </c>
      <c r="S202" s="831"/>
      <c r="T202" s="650">
        <v>0</v>
      </c>
      <c r="U202" s="831"/>
      <c r="V202" s="650">
        <v>0</v>
      </c>
      <c r="W202" s="831"/>
      <c r="X202" s="132">
        <f t="shared" ref="X202:X210" si="70">SUM(N202+P202+R202+T202+V202)</f>
        <v>0</v>
      </c>
      <c r="Y202" s="159"/>
    </row>
    <row r="203" spans="1:25" s="52" customFormat="1" ht="15" customHeight="1">
      <c r="A203" s="76"/>
      <c r="B203" s="76">
        <v>3</v>
      </c>
      <c r="C203" s="661"/>
      <c r="D203" s="827"/>
      <c r="E203" s="676"/>
      <c r="F203" s="827"/>
      <c r="G203" s="827"/>
      <c r="H203" s="827"/>
      <c r="I203" s="827"/>
      <c r="J203" s="827"/>
      <c r="K203" s="827"/>
      <c r="L203" s="827"/>
      <c r="M203" s="838"/>
      <c r="N203" s="650">
        <v>0</v>
      </c>
      <c r="O203" s="831"/>
      <c r="P203" s="650">
        <v>0</v>
      </c>
      <c r="Q203" s="831"/>
      <c r="R203" s="650">
        <v>0</v>
      </c>
      <c r="S203" s="831"/>
      <c r="T203" s="650">
        <v>0</v>
      </c>
      <c r="U203" s="831"/>
      <c r="V203" s="650">
        <v>0</v>
      </c>
      <c r="W203" s="831"/>
      <c r="X203" s="132">
        <f t="shared" si="70"/>
        <v>0</v>
      </c>
      <c r="Y203" s="159"/>
    </row>
    <row r="204" spans="1:25" s="52" customFormat="1" ht="15" customHeight="1">
      <c r="A204" s="76"/>
      <c r="B204" s="76">
        <v>2</v>
      </c>
      <c r="C204" s="661"/>
      <c r="D204" s="827"/>
      <c r="E204" s="676"/>
      <c r="F204" s="827"/>
      <c r="G204" s="827"/>
      <c r="H204" s="827"/>
      <c r="I204" s="827"/>
      <c r="J204" s="827"/>
      <c r="K204" s="827"/>
      <c r="L204" s="827"/>
      <c r="M204" s="838"/>
      <c r="N204" s="650">
        <v>0</v>
      </c>
      <c r="O204" s="831"/>
      <c r="P204" s="650">
        <v>0</v>
      </c>
      <c r="Q204" s="831"/>
      <c r="R204" s="650">
        <v>0</v>
      </c>
      <c r="S204" s="831"/>
      <c r="T204" s="650">
        <v>0</v>
      </c>
      <c r="U204" s="831"/>
      <c r="V204" s="650">
        <v>0</v>
      </c>
      <c r="W204" s="831"/>
      <c r="X204" s="132">
        <f t="shared" si="70"/>
        <v>0</v>
      </c>
      <c r="Y204" s="159"/>
    </row>
    <row r="205" spans="1:25" s="52" customFormat="1" ht="15" customHeight="1">
      <c r="A205" s="76"/>
      <c r="B205" s="76">
        <v>3</v>
      </c>
      <c r="C205" s="661"/>
      <c r="D205" s="827"/>
      <c r="E205" s="676"/>
      <c r="F205" s="827"/>
      <c r="G205" s="827"/>
      <c r="H205" s="827"/>
      <c r="I205" s="827"/>
      <c r="J205" s="827"/>
      <c r="K205" s="827"/>
      <c r="L205" s="827"/>
      <c r="M205" s="838"/>
      <c r="N205" s="650">
        <v>0</v>
      </c>
      <c r="O205" s="831"/>
      <c r="P205" s="650">
        <v>0</v>
      </c>
      <c r="Q205" s="831"/>
      <c r="R205" s="650">
        <v>0</v>
      </c>
      <c r="S205" s="831"/>
      <c r="T205" s="650">
        <v>0</v>
      </c>
      <c r="U205" s="831"/>
      <c r="V205" s="650">
        <v>0</v>
      </c>
      <c r="W205" s="831"/>
      <c r="X205" s="132">
        <f t="shared" si="70"/>
        <v>0</v>
      </c>
      <c r="Y205" s="159"/>
    </row>
    <row r="206" spans="1:25" s="52" customFormat="1" ht="15" customHeight="1">
      <c r="A206" s="76"/>
      <c r="B206" s="76">
        <v>2</v>
      </c>
      <c r="C206" s="661"/>
      <c r="D206" s="827"/>
      <c r="E206" s="676"/>
      <c r="F206" s="827"/>
      <c r="G206" s="827"/>
      <c r="H206" s="827"/>
      <c r="I206" s="827"/>
      <c r="J206" s="827"/>
      <c r="K206" s="827"/>
      <c r="L206" s="827"/>
      <c r="M206" s="838"/>
      <c r="N206" s="650">
        <v>0</v>
      </c>
      <c r="O206" s="831"/>
      <c r="P206" s="650">
        <v>0</v>
      </c>
      <c r="Q206" s="831"/>
      <c r="R206" s="650">
        <v>0</v>
      </c>
      <c r="S206" s="831"/>
      <c r="T206" s="650">
        <v>0</v>
      </c>
      <c r="U206" s="831"/>
      <c r="V206" s="650">
        <v>0</v>
      </c>
      <c r="W206" s="831"/>
      <c r="X206" s="132">
        <f t="shared" si="70"/>
        <v>0</v>
      </c>
      <c r="Y206" s="159"/>
    </row>
    <row r="207" spans="1:25" s="52" customFormat="1" ht="15" customHeight="1">
      <c r="A207" s="76"/>
      <c r="B207" s="76">
        <v>3</v>
      </c>
      <c r="C207" s="661"/>
      <c r="D207" s="827"/>
      <c r="E207" s="676"/>
      <c r="F207" s="827"/>
      <c r="G207" s="827"/>
      <c r="H207" s="827"/>
      <c r="I207" s="827"/>
      <c r="J207" s="827"/>
      <c r="K207" s="827"/>
      <c r="L207" s="827"/>
      <c r="M207" s="838"/>
      <c r="N207" s="650">
        <v>0</v>
      </c>
      <c r="O207" s="831"/>
      <c r="P207" s="650">
        <v>0</v>
      </c>
      <c r="Q207" s="831"/>
      <c r="R207" s="650">
        <v>0</v>
      </c>
      <c r="S207" s="831"/>
      <c r="T207" s="650">
        <v>0</v>
      </c>
      <c r="U207" s="831"/>
      <c r="V207" s="650">
        <v>0</v>
      </c>
      <c r="W207" s="831"/>
      <c r="X207" s="132">
        <f t="shared" si="70"/>
        <v>0</v>
      </c>
      <c r="Y207" s="159"/>
    </row>
    <row r="208" spans="1:25" s="52" customFormat="1" ht="15" customHeight="1">
      <c r="A208" s="76"/>
      <c r="B208" s="76">
        <v>2</v>
      </c>
      <c r="C208" s="661"/>
      <c r="D208" s="827"/>
      <c r="E208" s="676"/>
      <c r="F208" s="827"/>
      <c r="G208" s="827"/>
      <c r="H208" s="827"/>
      <c r="I208" s="827"/>
      <c r="J208" s="827"/>
      <c r="K208" s="827"/>
      <c r="L208" s="827"/>
      <c r="M208" s="838"/>
      <c r="N208" s="650">
        <v>0</v>
      </c>
      <c r="O208" s="831"/>
      <c r="P208" s="650">
        <v>0</v>
      </c>
      <c r="Q208" s="831"/>
      <c r="R208" s="650">
        <v>0</v>
      </c>
      <c r="S208" s="831"/>
      <c r="T208" s="650">
        <v>0</v>
      </c>
      <c r="U208" s="831"/>
      <c r="V208" s="650">
        <v>0</v>
      </c>
      <c r="W208" s="831"/>
      <c r="X208" s="132">
        <f t="shared" si="70"/>
        <v>0</v>
      </c>
      <c r="Y208" s="159"/>
    </row>
    <row r="209" spans="1:25" s="52" customFormat="1" ht="15" customHeight="1">
      <c r="A209" s="76"/>
      <c r="B209" s="76">
        <v>3</v>
      </c>
      <c r="C209" s="661"/>
      <c r="D209" s="827"/>
      <c r="E209" s="676"/>
      <c r="F209" s="827"/>
      <c r="G209" s="827"/>
      <c r="H209" s="827"/>
      <c r="I209" s="827"/>
      <c r="J209" s="827"/>
      <c r="K209" s="827"/>
      <c r="L209" s="827"/>
      <c r="M209" s="838"/>
      <c r="N209" s="650">
        <v>0</v>
      </c>
      <c r="O209" s="831"/>
      <c r="P209" s="650">
        <v>0</v>
      </c>
      <c r="Q209" s="831"/>
      <c r="R209" s="650">
        <v>0</v>
      </c>
      <c r="S209" s="831"/>
      <c r="T209" s="650">
        <v>0</v>
      </c>
      <c r="U209" s="831"/>
      <c r="V209" s="650">
        <v>0</v>
      </c>
      <c r="W209" s="831"/>
      <c r="X209" s="132">
        <f t="shared" si="70"/>
        <v>0</v>
      </c>
      <c r="Y209" s="159"/>
    </row>
    <row r="210" spans="1:25" s="52" customFormat="1" ht="15" customHeight="1">
      <c r="A210" s="76"/>
      <c r="B210" s="76">
        <v>4</v>
      </c>
      <c r="C210" s="661"/>
      <c r="D210" s="827"/>
      <c r="E210" s="658"/>
      <c r="F210" s="827"/>
      <c r="G210" s="827"/>
      <c r="H210" s="827"/>
      <c r="I210" s="827"/>
      <c r="J210" s="827"/>
      <c r="K210" s="827"/>
      <c r="L210" s="827"/>
      <c r="M210" s="838"/>
      <c r="N210" s="652">
        <v>0</v>
      </c>
      <c r="O210" s="854"/>
      <c r="P210" s="652">
        <v>0</v>
      </c>
      <c r="Q210" s="854"/>
      <c r="R210" s="652">
        <v>0</v>
      </c>
      <c r="S210" s="854"/>
      <c r="T210" s="652">
        <v>0</v>
      </c>
      <c r="U210" s="854"/>
      <c r="V210" s="652">
        <v>0</v>
      </c>
      <c r="W210" s="854"/>
      <c r="X210" s="132">
        <f t="shared" si="70"/>
        <v>0</v>
      </c>
      <c r="Y210" s="159"/>
    </row>
    <row r="211" spans="1:25" s="52" customFormat="1" ht="15" customHeight="1">
      <c r="A211" s="76"/>
      <c r="B211" s="76"/>
      <c r="C211" s="790"/>
      <c r="D211" s="717"/>
      <c r="E211" s="717"/>
      <c r="F211" s="717"/>
      <c r="G211" s="717"/>
      <c r="H211" s="717"/>
      <c r="I211" s="717"/>
      <c r="J211" s="842" t="s">
        <v>100</v>
      </c>
      <c r="K211" s="843"/>
      <c r="L211" s="843"/>
      <c r="M211" s="844"/>
      <c r="N211" s="646">
        <f>SUM(N201:N210)</f>
        <v>0</v>
      </c>
      <c r="O211" s="833"/>
      <c r="P211" s="646">
        <f>SUM(P201:P210)</f>
        <v>0</v>
      </c>
      <c r="Q211" s="833"/>
      <c r="R211" s="646">
        <f>SUM(R201:R210)</f>
        <v>0</v>
      </c>
      <c r="S211" s="833"/>
      <c r="T211" s="646">
        <f>SUM(T201:T210)</f>
        <v>0</v>
      </c>
      <c r="U211" s="833"/>
      <c r="V211" s="646">
        <f>SUM(V201:V210)</f>
        <v>0</v>
      </c>
      <c r="W211" s="833"/>
      <c r="X211" s="623">
        <f>SUM(N211:W211)</f>
        <v>0</v>
      </c>
      <c r="Y211" s="96"/>
    </row>
    <row r="212" spans="1:25" s="135" customFormat="1" ht="15" customHeight="1">
      <c r="A212" s="169"/>
      <c r="B212" s="169"/>
      <c r="C212" s="692" t="s">
        <v>29</v>
      </c>
      <c r="D212" s="693"/>
      <c r="E212" s="693"/>
      <c r="F212" s="693"/>
      <c r="G212" s="693"/>
      <c r="H212" s="693"/>
      <c r="I212" s="693"/>
      <c r="J212" s="693"/>
      <c r="K212" s="693"/>
      <c r="L212" s="693"/>
      <c r="M212" s="694"/>
      <c r="N212" s="648">
        <f>SUM(N199+N211)</f>
        <v>0</v>
      </c>
      <c r="O212" s="845"/>
      <c r="P212" s="648">
        <f>SUM(P199+P211)</f>
        <v>0</v>
      </c>
      <c r="Q212" s="845"/>
      <c r="R212" s="648">
        <f>SUM(R199+R211)</f>
        <v>0</v>
      </c>
      <c r="S212" s="845"/>
      <c r="T212" s="648">
        <f>SUM(T199+T211)</f>
        <v>0</v>
      </c>
      <c r="U212" s="845"/>
      <c r="V212" s="648">
        <f>SUM(V199+V211)</f>
        <v>0</v>
      </c>
      <c r="W212" s="845"/>
      <c r="X212" s="152">
        <f>SUM(N212:W212)</f>
        <v>0</v>
      </c>
      <c r="Y212" s="172"/>
    </row>
    <row r="213" spans="1:25" ht="15" customHeight="1">
      <c r="A213" s="76">
        <v>4000</v>
      </c>
      <c r="B213" s="76"/>
      <c r="C213" s="679" t="s">
        <v>254</v>
      </c>
      <c r="D213" s="841"/>
      <c r="E213" s="727" t="s">
        <v>143</v>
      </c>
      <c r="F213" s="852"/>
      <c r="G213" s="852"/>
      <c r="H213" s="852"/>
      <c r="I213" s="852"/>
      <c r="J213" s="852"/>
      <c r="K213" s="852"/>
      <c r="L213" s="852"/>
      <c r="M213" s="853"/>
      <c r="N213" s="162"/>
      <c r="O213" s="131"/>
      <c r="P213" s="162"/>
      <c r="Q213" s="131"/>
      <c r="R213" s="162"/>
      <c r="S213" s="131"/>
      <c r="T213" s="162"/>
      <c r="U213" s="131"/>
      <c r="V213" s="162"/>
      <c r="W213" s="131"/>
      <c r="X213" s="132"/>
      <c r="Y213" s="39"/>
    </row>
    <row r="214" spans="1:25" ht="15" customHeight="1">
      <c r="C214" s="657" t="s">
        <v>296</v>
      </c>
      <c r="D214" s="827"/>
      <c r="E214" s="735"/>
      <c r="F214" s="848"/>
      <c r="G214" s="848"/>
      <c r="H214" s="848"/>
      <c r="I214" s="848"/>
      <c r="J214" s="848"/>
      <c r="K214" s="848"/>
      <c r="L214" s="848"/>
      <c r="M214" s="831"/>
      <c r="N214" s="650">
        <v>0</v>
      </c>
      <c r="O214" s="831"/>
      <c r="P214" s="650">
        <v>0</v>
      </c>
      <c r="Q214" s="831"/>
      <c r="R214" s="650">
        <v>0</v>
      </c>
      <c r="S214" s="831"/>
      <c r="T214" s="650">
        <v>0</v>
      </c>
      <c r="U214" s="831"/>
      <c r="V214" s="650">
        <v>0</v>
      </c>
      <c r="W214" s="831"/>
      <c r="X214" s="132">
        <f>SUM(N214+P214+R214+T214+V214)</f>
        <v>0</v>
      </c>
      <c r="Y214" s="135"/>
    </row>
    <row r="215" spans="1:25" ht="15" customHeight="1">
      <c r="C215" s="657" t="s">
        <v>296</v>
      </c>
      <c r="D215" s="827"/>
      <c r="E215" s="735"/>
      <c r="F215" s="848"/>
      <c r="G215" s="848"/>
      <c r="H215" s="848"/>
      <c r="I215" s="848"/>
      <c r="J215" s="848"/>
      <c r="K215" s="848"/>
      <c r="L215" s="848"/>
      <c r="M215" s="831"/>
      <c r="N215" s="650">
        <v>0</v>
      </c>
      <c r="O215" s="831"/>
      <c r="P215" s="650">
        <v>0</v>
      </c>
      <c r="Q215" s="831"/>
      <c r="R215" s="650">
        <v>0</v>
      </c>
      <c r="S215" s="831"/>
      <c r="T215" s="650">
        <v>0</v>
      </c>
      <c r="U215" s="831"/>
      <c r="V215" s="650">
        <v>0</v>
      </c>
      <c r="W215" s="831"/>
      <c r="X215" s="132">
        <f t="shared" ref="X215:X243" si="71">SUM(N215+P215+R215+T215+V215)</f>
        <v>0</v>
      </c>
      <c r="Y215" s="135"/>
    </row>
    <row r="216" spans="1:25" ht="15" customHeight="1">
      <c r="C216" s="657" t="s">
        <v>296</v>
      </c>
      <c r="D216" s="827"/>
      <c r="E216" s="735"/>
      <c r="F216" s="848"/>
      <c r="G216" s="848"/>
      <c r="H216" s="848"/>
      <c r="I216" s="848"/>
      <c r="J216" s="848"/>
      <c r="K216" s="848"/>
      <c r="L216" s="848"/>
      <c r="M216" s="831"/>
      <c r="N216" s="650">
        <v>0</v>
      </c>
      <c r="O216" s="831"/>
      <c r="P216" s="650">
        <v>0</v>
      </c>
      <c r="Q216" s="831"/>
      <c r="R216" s="650">
        <v>0</v>
      </c>
      <c r="S216" s="831"/>
      <c r="T216" s="650">
        <v>0</v>
      </c>
      <c r="U216" s="831"/>
      <c r="V216" s="650">
        <v>0</v>
      </c>
      <c r="W216" s="831"/>
      <c r="X216" s="132">
        <f t="shared" si="71"/>
        <v>0</v>
      </c>
      <c r="Y216" s="135"/>
    </row>
    <row r="217" spans="1:25" ht="15" customHeight="1">
      <c r="C217" s="657" t="s">
        <v>296</v>
      </c>
      <c r="D217" s="827"/>
      <c r="E217" s="735"/>
      <c r="F217" s="848"/>
      <c r="G217" s="848"/>
      <c r="H217" s="848"/>
      <c r="I217" s="848"/>
      <c r="J217" s="848"/>
      <c r="K217" s="848"/>
      <c r="L217" s="848"/>
      <c r="M217" s="831"/>
      <c r="N217" s="650">
        <v>0</v>
      </c>
      <c r="O217" s="831"/>
      <c r="P217" s="650">
        <v>0</v>
      </c>
      <c r="Q217" s="831"/>
      <c r="R217" s="650">
        <v>0</v>
      </c>
      <c r="S217" s="831"/>
      <c r="T217" s="650">
        <v>0</v>
      </c>
      <c r="U217" s="831"/>
      <c r="V217" s="650">
        <v>0</v>
      </c>
      <c r="W217" s="831"/>
      <c r="X217" s="132">
        <f t="shared" si="71"/>
        <v>0</v>
      </c>
      <c r="Y217" s="135"/>
    </row>
    <row r="218" spans="1:25" ht="15" customHeight="1">
      <c r="C218" s="657" t="s">
        <v>296</v>
      </c>
      <c r="D218" s="827"/>
      <c r="E218" s="735"/>
      <c r="F218" s="848"/>
      <c r="G218" s="848"/>
      <c r="H218" s="848"/>
      <c r="I218" s="848"/>
      <c r="J218" s="848"/>
      <c r="K218" s="848"/>
      <c r="L218" s="848"/>
      <c r="M218" s="831"/>
      <c r="N218" s="650">
        <v>0</v>
      </c>
      <c r="O218" s="831"/>
      <c r="P218" s="650">
        <v>0</v>
      </c>
      <c r="Q218" s="831"/>
      <c r="R218" s="650">
        <v>0</v>
      </c>
      <c r="S218" s="831"/>
      <c r="T218" s="650">
        <v>0</v>
      </c>
      <c r="U218" s="831"/>
      <c r="V218" s="650">
        <v>0</v>
      </c>
      <c r="W218" s="831"/>
      <c r="X218" s="132">
        <f t="shared" si="71"/>
        <v>0</v>
      </c>
      <c r="Y218" s="135"/>
    </row>
    <row r="219" spans="1:25" ht="15" customHeight="1">
      <c r="C219" s="657" t="s">
        <v>296</v>
      </c>
      <c r="D219" s="827"/>
      <c r="E219" s="735"/>
      <c r="F219" s="848"/>
      <c r="G219" s="848"/>
      <c r="H219" s="848"/>
      <c r="I219" s="848"/>
      <c r="J219" s="848"/>
      <c r="K219" s="848"/>
      <c r="L219" s="848"/>
      <c r="M219" s="831"/>
      <c r="N219" s="650">
        <v>0</v>
      </c>
      <c r="O219" s="831"/>
      <c r="P219" s="650">
        <v>0</v>
      </c>
      <c r="Q219" s="831"/>
      <c r="R219" s="650">
        <v>0</v>
      </c>
      <c r="S219" s="831"/>
      <c r="T219" s="650">
        <v>0</v>
      </c>
      <c r="U219" s="831"/>
      <c r="V219" s="650">
        <v>0</v>
      </c>
      <c r="W219" s="831"/>
      <c r="X219" s="132">
        <f t="shared" si="71"/>
        <v>0</v>
      </c>
      <c r="Y219" s="135"/>
    </row>
    <row r="220" spans="1:25" ht="15" customHeight="1">
      <c r="C220" s="657" t="s">
        <v>296</v>
      </c>
      <c r="D220" s="827"/>
      <c r="E220" s="735"/>
      <c r="F220" s="848"/>
      <c r="G220" s="848"/>
      <c r="H220" s="848"/>
      <c r="I220" s="848"/>
      <c r="J220" s="848"/>
      <c r="K220" s="848"/>
      <c r="L220" s="848"/>
      <c r="M220" s="831"/>
      <c r="N220" s="650">
        <v>0</v>
      </c>
      <c r="O220" s="831"/>
      <c r="P220" s="650">
        <v>0</v>
      </c>
      <c r="Q220" s="831"/>
      <c r="R220" s="650">
        <v>0</v>
      </c>
      <c r="S220" s="831"/>
      <c r="T220" s="650">
        <v>0</v>
      </c>
      <c r="U220" s="831"/>
      <c r="V220" s="650">
        <v>0</v>
      </c>
      <c r="W220" s="831"/>
      <c r="X220" s="132">
        <f t="shared" si="71"/>
        <v>0</v>
      </c>
      <c r="Y220" s="135"/>
    </row>
    <row r="221" spans="1:25" ht="15" customHeight="1">
      <c r="C221" s="657" t="s">
        <v>296</v>
      </c>
      <c r="D221" s="827"/>
      <c r="E221" s="735"/>
      <c r="F221" s="848"/>
      <c r="G221" s="848"/>
      <c r="H221" s="848"/>
      <c r="I221" s="848"/>
      <c r="J221" s="848"/>
      <c r="K221" s="848"/>
      <c r="L221" s="848"/>
      <c r="M221" s="831"/>
      <c r="N221" s="650">
        <v>0</v>
      </c>
      <c r="O221" s="831"/>
      <c r="P221" s="650">
        <v>0</v>
      </c>
      <c r="Q221" s="831"/>
      <c r="R221" s="650">
        <v>0</v>
      </c>
      <c r="S221" s="831"/>
      <c r="T221" s="650">
        <v>0</v>
      </c>
      <c r="U221" s="831"/>
      <c r="V221" s="650">
        <v>0</v>
      </c>
      <c r="W221" s="831"/>
      <c r="X221" s="132">
        <f t="shared" si="71"/>
        <v>0</v>
      </c>
      <c r="Y221" s="135"/>
    </row>
    <row r="222" spans="1:25" ht="15" customHeight="1">
      <c r="C222" s="657" t="s">
        <v>296</v>
      </c>
      <c r="D222" s="827"/>
      <c r="E222" s="735"/>
      <c r="F222" s="848"/>
      <c r="G222" s="848"/>
      <c r="H222" s="848"/>
      <c r="I222" s="848"/>
      <c r="J222" s="848"/>
      <c r="K222" s="848"/>
      <c r="L222" s="848"/>
      <c r="M222" s="831"/>
      <c r="N222" s="650">
        <v>0</v>
      </c>
      <c r="O222" s="831"/>
      <c r="P222" s="650">
        <v>0</v>
      </c>
      <c r="Q222" s="831"/>
      <c r="R222" s="650">
        <v>0</v>
      </c>
      <c r="S222" s="831"/>
      <c r="T222" s="650">
        <v>0</v>
      </c>
      <c r="U222" s="831"/>
      <c r="V222" s="650">
        <v>0</v>
      </c>
      <c r="W222" s="831"/>
      <c r="X222" s="132">
        <f t="shared" si="71"/>
        <v>0</v>
      </c>
      <c r="Y222" s="135"/>
    </row>
    <row r="223" spans="1:25" ht="15" customHeight="1">
      <c r="C223" s="657" t="s">
        <v>296</v>
      </c>
      <c r="D223" s="827"/>
      <c r="E223" s="735"/>
      <c r="F223" s="848"/>
      <c r="G223" s="848"/>
      <c r="H223" s="848"/>
      <c r="I223" s="848"/>
      <c r="J223" s="848"/>
      <c r="K223" s="848"/>
      <c r="L223" s="848"/>
      <c r="M223" s="831"/>
      <c r="N223" s="650">
        <v>0</v>
      </c>
      <c r="O223" s="831"/>
      <c r="P223" s="650">
        <v>0</v>
      </c>
      <c r="Q223" s="831"/>
      <c r="R223" s="650">
        <v>0</v>
      </c>
      <c r="S223" s="831"/>
      <c r="T223" s="650">
        <v>0</v>
      </c>
      <c r="U223" s="831"/>
      <c r="V223" s="650">
        <v>0</v>
      </c>
      <c r="W223" s="831"/>
      <c r="X223" s="132">
        <f t="shared" si="71"/>
        <v>0</v>
      </c>
      <c r="Y223" s="135"/>
    </row>
    <row r="224" spans="1:25" ht="15" customHeight="1">
      <c r="C224" s="657" t="s">
        <v>296</v>
      </c>
      <c r="D224" s="827"/>
      <c r="E224" s="735"/>
      <c r="F224" s="848"/>
      <c r="G224" s="848"/>
      <c r="H224" s="848"/>
      <c r="I224" s="848"/>
      <c r="J224" s="848"/>
      <c r="K224" s="848"/>
      <c r="L224" s="848"/>
      <c r="M224" s="831"/>
      <c r="N224" s="650">
        <v>0</v>
      </c>
      <c r="O224" s="831"/>
      <c r="P224" s="650">
        <v>0</v>
      </c>
      <c r="Q224" s="831"/>
      <c r="R224" s="650">
        <v>0</v>
      </c>
      <c r="S224" s="831"/>
      <c r="T224" s="650">
        <v>0</v>
      </c>
      <c r="U224" s="831"/>
      <c r="V224" s="650">
        <v>0</v>
      </c>
      <c r="W224" s="831"/>
      <c r="X224" s="132">
        <f t="shared" si="71"/>
        <v>0</v>
      </c>
      <c r="Y224" s="135"/>
    </row>
    <row r="225" spans="3:25" ht="15" customHeight="1">
      <c r="C225" s="657" t="s">
        <v>296</v>
      </c>
      <c r="D225" s="827"/>
      <c r="E225" s="735"/>
      <c r="F225" s="848"/>
      <c r="G225" s="848"/>
      <c r="H225" s="848"/>
      <c r="I225" s="848"/>
      <c r="J225" s="848"/>
      <c r="K225" s="848"/>
      <c r="L225" s="848"/>
      <c r="M225" s="831"/>
      <c r="N225" s="650">
        <v>0</v>
      </c>
      <c r="O225" s="831"/>
      <c r="P225" s="650">
        <v>0</v>
      </c>
      <c r="Q225" s="831"/>
      <c r="R225" s="650">
        <v>0</v>
      </c>
      <c r="S225" s="831"/>
      <c r="T225" s="650">
        <v>0</v>
      </c>
      <c r="U225" s="831"/>
      <c r="V225" s="650">
        <v>0</v>
      </c>
      <c r="W225" s="831"/>
      <c r="X225" s="132">
        <f t="shared" si="71"/>
        <v>0</v>
      </c>
      <c r="Y225" s="135"/>
    </row>
    <row r="226" spans="3:25" ht="15" customHeight="1">
      <c r="C226" s="657" t="s">
        <v>296</v>
      </c>
      <c r="D226" s="827"/>
      <c r="E226" s="735"/>
      <c r="F226" s="848"/>
      <c r="G226" s="848"/>
      <c r="H226" s="848"/>
      <c r="I226" s="848"/>
      <c r="J226" s="848"/>
      <c r="K226" s="848"/>
      <c r="L226" s="848"/>
      <c r="M226" s="831"/>
      <c r="N226" s="650">
        <v>0</v>
      </c>
      <c r="O226" s="831"/>
      <c r="P226" s="650">
        <v>0</v>
      </c>
      <c r="Q226" s="831"/>
      <c r="R226" s="650">
        <v>0</v>
      </c>
      <c r="S226" s="831"/>
      <c r="T226" s="650">
        <v>0</v>
      </c>
      <c r="U226" s="831"/>
      <c r="V226" s="650">
        <v>0</v>
      </c>
      <c r="W226" s="831"/>
      <c r="X226" s="132">
        <f t="shared" si="71"/>
        <v>0</v>
      </c>
      <c r="Y226" s="135"/>
    </row>
    <row r="227" spans="3:25" ht="15" customHeight="1">
      <c r="C227" s="657" t="s">
        <v>296</v>
      </c>
      <c r="D227" s="827"/>
      <c r="E227" s="735"/>
      <c r="F227" s="848"/>
      <c r="G227" s="848"/>
      <c r="H227" s="848"/>
      <c r="I227" s="848"/>
      <c r="J227" s="848"/>
      <c r="K227" s="848"/>
      <c r="L227" s="848"/>
      <c r="M227" s="831"/>
      <c r="N227" s="650">
        <v>0</v>
      </c>
      <c r="O227" s="831"/>
      <c r="P227" s="650">
        <v>0</v>
      </c>
      <c r="Q227" s="831"/>
      <c r="R227" s="650">
        <v>0</v>
      </c>
      <c r="S227" s="831"/>
      <c r="T227" s="650">
        <v>0</v>
      </c>
      <c r="U227" s="831"/>
      <c r="V227" s="650">
        <v>0</v>
      </c>
      <c r="W227" s="831"/>
      <c r="X227" s="132">
        <f t="shared" si="71"/>
        <v>0</v>
      </c>
      <c r="Y227" s="135"/>
    </row>
    <row r="228" spans="3:25" ht="15" customHeight="1">
      <c r="C228" s="657" t="s">
        <v>296</v>
      </c>
      <c r="D228" s="827"/>
      <c r="E228" s="735"/>
      <c r="F228" s="848"/>
      <c r="G228" s="848"/>
      <c r="H228" s="848"/>
      <c r="I228" s="848"/>
      <c r="J228" s="848"/>
      <c r="K228" s="848"/>
      <c r="L228" s="848"/>
      <c r="M228" s="831"/>
      <c r="N228" s="650">
        <v>0</v>
      </c>
      <c r="O228" s="831"/>
      <c r="P228" s="650">
        <v>0</v>
      </c>
      <c r="Q228" s="831"/>
      <c r="R228" s="650">
        <v>0</v>
      </c>
      <c r="S228" s="831"/>
      <c r="T228" s="650">
        <v>0</v>
      </c>
      <c r="U228" s="831"/>
      <c r="V228" s="650">
        <v>0</v>
      </c>
      <c r="W228" s="831"/>
      <c r="X228" s="132">
        <f t="shared" si="71"/>
        <v>0</v>
      </c>
      <c r="Y228" s="135"/>
    </row>
    <row r="229" spans="3:25" ht="15" customHeight="1">
      <c r="C229" s="657" t="s">
        <v>296</v>
      </c>
      <c r="D229" s="827"/>
      <c r="E229" s="735"/>
      <c r="F229" s="848"/>
      <c r="G229" s="848"/>
      <c r="H229" s="848"/>
      <c r="I229" s="848"/>
      <c r="J229" s="848"/>
      <c r="K229" s="848"/>
      <c r="L229" s="848"/>
      <c r="M229" s="831"/>
      <c r="N229" s="650">
        <v>0</v>
      </c>
      <c r="O229" s="831"/>
      <c r="P229" s="650">
        <v>0</v>
      </c>
      <c r="Q229" s="831"/>
      <c r="R229" s="650">
        <v>0</v>
      </c>
      <c r="S229" s="831"/>
      <c r="T229" s="650">
        <v>0</v>
      </c>
      <c r="U229" s="831"/>
      <c r="V229" s="650">
        <v>0</v>
      </c>
      <c r="W229" s="831"/>
      <c r="X229" s="132">
        <f t="shared" si="71"/>
        <v>0</v>
      </c>
      <c r="Y229" s="135"/>
    </row>
    <row r="230" spans="3:25" ht="15" customHeight="1">
      <c r="C230" s="657" t="s">
        <v>296</v>
      </c>
      <c r="D230" s="827"/>
      <c r="E230" s="735"/>
      <c r="F230" s="848"/>
      <c r="G230" s="848"/>
      <c r="H230" s="848"/>
      <c r="I230" s="848"/>
      <c r="J230" s="848"/>
      <c r="K230" s="848"/>
      <c r="L230" s="848"/>
      <c r="M230" s="831"/>
      <c r="N230" s="650">
        <v>0</v>
      </c>
      <c r="O230" s="831"/>
      <c r="P230" s="650">
        <v>0</v>
      </c>
      <c r="Q230" s="831"/>
      <c r="R230" s="650">
        <v>0</v>
      </c>
      <c r="S230" s="831"/>
      <c r="T230" s="650">
        <v>0</v>
      </c>
      <c r="U230" s="831"/>
      <c r="V230" s="650">
        <v>0</v>
      </c>
      <c r="W230" s="831"/>
      <c r="X230" s="132">
        <f t="shared" si="71"/>
        <v>0</v>
      </c>
      <c r="Y230" s="135"/>
    </row>
    <row r="231" spans="3:25" ht="15" customHeight="1">
      <c r="C231" s="657" t="s">
        <v>296</v>
      </c>
      <c r="D231" s="827"/>
      <c r="E231" s="735"/>
      <c r="F231" s="848"/>
      <c r="G231" s="848"/>
      <c r="H231" s="848"/>
      <c r="I231" s="848"/>
      <c r="J231" s="848"/>
      <c r="K231" s="848"/>
      <c r="L231" s="848"/>
      <c r="M231" s="831"/>
      <c r="N231" s="650">
        <v>0</v>
      </c>
      <c r="O231" s="831"/>
      <c r="P231" s="650">
        <v>0</v>
      </c>
      <c r="Q231" s="831"/>
      <c r="R231" s="650">
        <v>0</v>
      </c>
      <c r="S231" s="831"/>
      <c r="T231" s="650">
        <v>0</v>
      </c>
      <c r="U231" s="831"/>
      <c r="V231" s="650">
        <v>0</v>
      </c>
      <c r="W231" s="831"/>
      <c r="X231" s="132">
        <f t="shared" si="71"/>
        <v>0</v>
      </c>
      <c r="Y231" s="135"/>
    </row>
    <row r="232" spans="3:25" ht="15" customHeight="1">
      <c r="C232" s="657" t="s">
        <v>296</v>
      </c>
      <c r="D232" s="827"/>
      <c r="E232" s="735"/>
      <c r="F232" s="848"/>
      <c r="G232" s="848"/>
      <c r="H232" s="848"/>
      <c r="I232" s="848"/>
      <c r="J232" s="848"/>
      <c r="K232" s="848"/>
      <c r="L232" s="848"/>
      <c r="M232" s="831"/>
      <c r="N232" s="650">
        <v>0</v>
      </c>
      <c r="O232" s="831"/>
      <c r="P232" s="650">
        <v>0</v>
      </c>
      <c r="Q232" s="831"/>
      <c r="R232" s="650">
        <v>0</v>
      </c>
      <c r="S232" s="831"/>
      <c r="T232" s="650">
        <v>0</v>
      </c>
      <c r="U232" s="831"/>
      <c r="V232" s="650">
        <v>0</v>
      </c>
      <c r="W232" s="831"/>
      <c r="X232" s="132">
        <f t="shared" si="71"/>
        <v>0</v>
      </c>
      <c r="Y232" s="135"/>
    </row>
    <row r="233" spans="3:25" ht="15" customHeight="1">
      <c r="C233" s="657" t="s">
        <v>296</v>
      </c>
      <c r="D233" s="827"/>
      <c r="E233" s="735"/>
      <c r="F233" s="848"/>
      <c r="G233" s="848"/>
      <c r="H233" s="848"/>
      <c r="I233" s="848"/>
      <c r="J233" s="848"/>
      <c r="K233" s="848"/>
      <c r="L233" s="848"/>
      <c r="M233" s="831"/>
      <c r="N233" s="650">
        <v>0</v>
      </c>
      <c r="O233" s="831"/>
      <c r="P233" s="650">
        <v>0</v>
      </c>
      <c r="Q233" s="831"/>
      <c r="R233" s="650">
        <v>0</v>
      </c>
      <c r="S233" s="831"/>
      <c r="T233" s="650">
        <v>0</v>
      </c>
      <c r="U233" s="831"/>
      <c r="V233" s="650">
        <v>0</v>
      </c>
      <c r="W233" s="831"/>
      <c r="X233" s="132">
        <f t="shared" si="71"/>
        <v>0</v>
      </c>
      <c r="Y233" s="135"/>
    </row>
    <row r="234" spans="3:25" ht="15" customHeight="1">
      <c r="C234" s="657" t="s">
        <v>296</v>
      </c>
      <c r="D234" s="827"/>
      <c r="E234" s="735"/>
      <c r="F234" s="848"/>
      <c r="G234" s="848"/>
      <c r="H234" s="848"/>
      <c r="I234" s="848"/>
      <c r="J234" s="848"/>
      <c r="K234" s="848"/>
      <c r="L234" s="848"/>
      <c r="M234" s="831"/>
      <c r="N234" s="650">
        <v>0</v>
      </c>
      <c r="O234" s="831"/>
      <c r="P234" s="650">
        <v>0</v>
      </c>
      <c r="Q234" s="831"/>
      <c r="R234" s="650">
        <v>0</v>
      </c>
      <c r="S234" s="831"/>
      <c r="T234" s="650">
        <v>0</v>
      </c>
      <c r="U234" s="831"/>
      <c r="V234" s="650">
        <v>0</v>
      </c>
      <c r="W234" s="831"/>
      <c r="X234" s="132">
        <f t="shared" si="71"/>
        <v>0</v>
      </c>
      <c r="Y234" s="135"/>
    </row>
    <row r="235" spans="3:25" ht="15" customHeight="1">
      <c r="C235" s="657" t="s">
        <v>296</v>
      </c>
      <c r="D235" s="827"/>
      <c r="E235" s="735"/>
      <c r="F235" s="848"/>
      <c r="G235" s="848"/>
      <c r="H235" s="848"/>
      <c r="I235" s="848"/>
      <c r="J235" s="848"/>
      <c r="K235" s="848"/>
      <c r="L235" s="848"/>
      <c r="M235" s="831"/>
      <c r="N235" s="650">
        <v>0</v>
      </c>
      <c r="O235" s="831"/>
      <c r="P235" s="650">
        <v>0</v>
      </c>
      <c r="Q235" s="831"/>
      <c r="R235" s="650">
        <v>0</v>
      </c>
      <c r="S235" s="831"/>
      <c r="T235" s="650">
        <v>0</v>
      </c>
      <c r="U235" s="831"/>
      <c r="V235" s="650">
        <v>0</v>
      </c>
      <c r="W235" s="831"/>
      <c r="X235" s="132">
        <f t="shared" si="71"/>
        <v>0</v>
      </c>
      <c r="Y235" s="135"/>
    </row>
    <row r="236" spans="3:25" ht="15" customHeight="1">
      <c r="C236" s="657" t="s">
        <v>296</v>
      </c>
      <c r="D236" s="827"/>
      <c r="E236" s="735"/>
      <c r="F236" s="848"/>
      <c r="G236" s="848"/>
      <c r="H236" s="848"/>
      <c r="I236" s="848"/>
      <c r="J236" s="848"/>
      <c r="K236" s="848"/>
      <c r="L236" s="848"/>
      <c r="M236" s="831"/>
      <c r="N236" s="650">
        <v>0</v>
      </c>
      <c r="O236" s="831"/>
      <c r="P236" s="650">
        <v>0</v>
      </c>
      <c r="Q236" s="831"/>
      <c r="R236" s="650">
        <v>0</v>
      </c>
      <c r="S236" s="831"/>
      <c r="T236" s="650">
        <v>0</v>
      </c>
      <c r="U236" s="831"/>
      <c r="V236" s="650">
        <v>0</v>
      </c>
      <c r="W236" s="831"/>
      <c r="X236" s="132">
        <f t="shared" si="71"/>
        <v>0</v>
      </c>
      <c r="Y236" s="135"/>
    </row>
    <row r="237" spans="3:25" ht="15" customHeight="1">
      <c r="C237" s="657" t="s">
        <v>296</v>
      </c>
      <c r="D237" s="827"/>
      <c r="E237" s="735"/>
      <c r="F237" s="848"/>
      <c r="G237" s="848"/>
      <c r="H237" s="848"/>
      <c r="I237" s="848"/>
      <c r="J237" s="848"/>
      <c r="K237" s="848"/>
      <c r="L237" s="848"/>
      <c r="M237" s="831"/>
      <c r="N237" s="650">
        <v>0</v>
      </c>
      <c r="O237" s="831"/>
      <c r="P237" s="650">
        <v>0</v>
      </c>
      <c r="Q237" s="831"/>
      <c r="R237" s="650">
        <v>0</v>
      </c>
      <c r="S237" s="831"/>
      <c r="T237" s="650">
        <v>0</v>
      </c>
      <c r="U237" s="831"/>
      <c r="V237" s="650">
        <v>0</v>
      </c>
      <c r="W237" s="831"/>
      <c r="X237" s="132">
        <f t="shared" si="71"/>
        <v>0</v>
      </c>
      <c r="Y237" s="135"/>
    </row>
    <row r="238" spans="3:25" ht="15" customHeight="1">
      <c r="C238" s="657" t="s">
        <v>296</v>
      </c>
      <c r="D238" s="827"/>
      <c r="E238" s="735"/>
      <c r="F238" s="848"/>
      <c r="G238" s="848"/>
      <c r="H238" s="848"/>
      <c r="I238" s="848"/>
      <c r="J238" s="848"/>
      <c r="K238" s="848"/>
      <c r="L238" s="848"/>
      <c r="M238" s="831"/>
      <c r="N238" s="650">
        <v>0</v>
      </c>
      <c r="O238" s="831"/>
      <c r="P238" s="650">
        <v>0</v>
      </c>
      <c r="Q238" s="831"/>
      <c r="R238" s="650">
        <v>0</v>
      </c>
      <c r="S238" s="831"/>
      <c r="T238" s="650">
        <v>0</v>
      </c>
      <c r="U238" s="831"/>
      <c r="V238" s="650">
        <v>0</v>
      </c>
      <c r="W238" s="831"/>
      <c r="X238" s="132">
        <f t="shared" si="71"/>
        <v>0</v>
      </c>
      <c r="Y238" s="135"/>
    </row>
    <row r="239" spans="3:25" ht="15" customHeight="1">
      <c r="C239" s="657" t="s">
        <v>296</v>
      </c>
      <c r="D239" s="827"/>
      <c r="E239" s="735"/>
      <c r="F239" s="848"/>
      <c r="G239" s="848"/>
      <c r="H239" s="848"/>
      <c r="I239" s="848"/>
      <c r="J239" s="848"/>
      <c r="K239" s="848"/>
      <c r="L239" s="848"/>
      <c r="M239" s="831"/>
      <c r="N239" s="650">
        <v>0</v>
      </c>
      <c r="O239" s="831"/>
      <c r="P239" s="650">
        <v>0</v>
      </c>
      <c r="Q239" s="831"/>
      <c r="R239" s="650">
        <v>0</v>
      </c>
      <c r="S239" s="831"/>
      <c r="T239" s="650">
        <v>0</v>
      </c>
      <c r="U239" s="831"/>
      <c r="V239" s="650">
        <v>0</v>
      </c>
      <c r="W239" s="831"/>
      <c r="X239" s="132">
        <f t="shared" si="71"/>
        <v>0</v>
      </c>
      <c r="Y239" s="135"/>
    </row>
    <row r="240" spans="3:25" ht="15" customHeight="1">
      <c r="C240" s="657" t="s">
        <v>296</v>
      </c>
      <c r="D240" s="827"/>
      <c r="E240" s="735"/>
      <c r="F240" s="848"/>
      <c r="G240" s="848"/>
      <c r="H240" s="848"/>
      <c r="I240" s="848"/>
      <c r="J240" s="848"/>
      <c r="K240" s="848"/>
      <c r="L240" s="848"/>
      <c r="M240" s="831"/>
      <c r="N240" s="650">
        <v>0</v>
      </c>
      <c r="O240" s="831"/>
      <c r="P240" s="650">
        <v>0</v>
      </c>
      <c r="Q240" s="831"/>
      <c r="R240" s="650">
        <v>0</v>
      </c>
      <c r="S240" s="831"/>
      <c r="T240" s="650">
        <v>0</v>
      </c>
      <c r="U240" s="831"/>
      <c r="V240" s="650">
        <v>0</v>
      </c>
      <c r="W240" s="831"/>
      <c r="X240" s="132">
        <f t="shared" si="71"/>
        <v>0</v>
      </c>
      <c r="Y240" s="135"/>
    </row>
    <row r="241" spans="1:25" ht="15" customHeight="1">
      <c r="C241" s="657" t="s">
        <v>296</v>
      </c>
      <c r="D241" s="827"/>
      <c r="E241" s="735"/>
      <c r="F241" s="848"/>
      <c r="G241" s="848"/>
      <c r="H241" s="848"/>
      <c r="I241" s="848"/>
      <c r="J241" s="848"/>
      <c r="K241" s="848"/>
      <c r="L241" s="848"/>
      <c r="M241" s="831"/>
      <c r="N241" s="650">
        <v>0</v>
      </c>
      <c r="O241" s="831"/>
      <c r="P241" s="650">
        <v>0</v>
      </c>
      <c r="Q241" s="831"/>
      <c r="R241" s="650">
        <v>0</v>
      </c>
      <c r="S241" s="831"/>
      <c r="T241" s="650">
        <v>0</v>
      </c>
      <c r="U241" s="831"/>
      <c r="V241" s="650">
        <v>0</v>
      </c>
      <c r="W241" s="831"/>
      <c r="X241" s="132">
        <f t="shared" si="71"/>
        <v>0</v>
      </c>
      <c r="Y241" s="135"/>
    </row>
    <row r="242" spans="1:25" ht="15" customHeight="1">
      <c r="C242" s="657" t="s">
        <v>296</v>
      </c>
      <c r="D242" s="827"/>
      <c r="E242" s="735"/>
      <c r="F242" s="848"/>
      <c r="G242" s="848"/>
      <c r="H242" s="848"/>
      <c r="I242" s="848"/>
      <c r="J242" s="848"/>
      <c r="K242" s="848"/>
      <c r="L242" s="848"/>
      <c r="M242" s="831"/>
      <c r="N242" s="650">
        <v>0</v>
      </c>
      <c r="O242" s="831"/>
      <c r="P242" s="650">
        <v>0</v>
      </c>
      <c r="Q242" s="831"/>
      <c r="R242" s="650">
        <v>0</v>
      </c>
      <c r="S242" s="831"/>
      <c r="T242" s="650">
        <v>0</v>
      </c>
      <c r="U242" s="831"/>
      <c r="V242" s="650">
        <v>0</v>
      </c>
      <c r="W242" s="831"/>
      <c r="X242" s="132">
        <f t="shared" si="71"/>
        <v>0</v>
      </c>
      <c r="Y242" s="135"/>
    </row>
    <row r="243" spans="1:25" ht="15" customHeight="1">
      <c r="C243" s="657" t="s">
        <v>296</v>
      </c>
      <c r="D243" s="827"/>
      <c r="E243" s="735"/>
      <c r="F243" s="848"/>
      <c r="G243" s="848"/>
      <c r="H243" s="848"/>
      <c r="I243" s="848"/>
      <c r="J243" s="848"/>
      <c r="K243" s="848"/>
      <c r="L243" s="848"/>
      <c r="M243" s="831"/>
      <c r="N243" s="650">
        <v>0</v>
      </c>
      <c r="O243" s="831"/>
      <c r="P243" s="650">
        <v>0</v>
      </c>
      <c r="Q243" s="831"/>
      <c r="R243" s="650">
        <v>0</v>
      </c>
      <c r="S243" s="831"/>
      <c r="T243" s="650">
        <v>0</v>
      </c>
      <c r="U243" s="831"/>
      <c r="V243" s="650">
        <v>0</v>
      </c>
      <c r="W243" s="831"/>
      <c r="X243" s="132">
        <f t="shared" si="71"/>
        <v>0</v>
      </c>
      <c r="Y243" s="135"/>
    </row>
    <row r="244" spans="1:25" s="135" customFormat="1" ht="16.5" customHeight="1">
      <c r="A244" s="169"/>
      <c r="B244" s="169"/>
      <c r="C244" s="692" t="s">
        <v>255</v>
      </c>
      <c r="D244" s="693"/>
      <c r="E244" s="693"/>
      <c r="F244" s="693"/>
      <c r="G244" s="693"/>
      <c r="H244" s="693"/>
      <c r="I244" s="693"/>
      <c r="J244" s="693"/>
      <c r="K244" s="693"/>
      <c r="L244" s="693"/>
      <c r="M244" s="694"/>
      <c r="N244" s="648">
        <f>SUM(N214:N243)</f>
        <v>0</v>
      </c>
      <c r="O244" s="845"/>
      <c r="P244" s="648">
        <f>SUM(P214:P243)</f>
        <v>0</v>
      </c>
      <c r="Q244" s="845"/>
      <c r="R244" s="648">
        <f>SUM(R214:R243)</f>
        <v>0</v>
      </c>
      <c r="S244" s="845"/>
      <c r="T244" s="648">
        <f>SUM(T214:T243)</f>
        <v>0</v>
      </c>
      <c r="U244" s="845"/>
      <c r="V244" s="648">
        <f>SUM(V214:V243)</f>
        <v>0</v>
      </c>
      <c r="W244" s="845"/>
      <c r="X244" s="152">
        <f>SUM(N244:W244)</f>
        <v>0</v>
      </c>
      <c r="Y244" s="172"/>
    </row>
    <row r="245" spans="1:25" s="52" customFormat="1" ht="15" customHeight="1">
      <c r="A245" s="76">
        <v>5000</v>
      </c>
      <c r="B245" s="76"/>
      <c r="C245" s="123" t="s">
        <v>263</v>
      </c>
      <c r="D245" s="727"/>
      <c r="E245" s="841"/>
      <c r="F245" s="841"/>
      <c r="G245" s="841"/>
      <c r="H245" s="841"/>
      <c r="I245" s="841"/>
      <c r="J245" s="841"/>
      <c r="K245" s="841"/>
      <c r="L245" s="841"/>
      <c r="M245" s="855"/>
      <c r="N245" s="167"/>
      <c r="O245" s="131"/>
      <c r="P245" s="162"/>
      <c r="Q245" s="131"/>
      <c r="R245" s="162"/>
      <c r="S245" s="131"/>
      <c r="T245" s="162"/>
      <c r="U245" s="131"/>
      <c r="V245" s="162"/>
      <c r="W245" s="131"/>
      <c r="X245" s="132"/>
      <c r="Y245" s="96"/>
    </row>
    <row r="246" spans="1:25" s="52" customFormat="1" ht="15" customHeight="1">
      <c r="A246" s="76"/>
      <c r="B246" s="76"/>
      <c r="C246" s="661"/>
      <c r="D246" s="827"/>
      <c r="E246" s="827"/>
      <c r="F246" s="827"/>
      <c r="G246" s="827"/>
      <c r="H246" s="827"/>
      <c r="I246" s="827"/>
      <c r="J246" s="827"/>
      <c r="K246" s="827"/>
      <c r="L246" s="827"/>
      <c r="M246" s="838"/>
      <c r="N246" s="650">
        <v>0</v>
      </c>
      <c r="O246" s="831"/>
      <c r="P246" s="650">
        <v>0</v>
      </c>
      <c r="Q246" s="831"/>
      <c r="R246" s="650">
        <v>0</v>
      </c>
      <c r="S246" s="831"/>
      <c r="T246" s="650">
        <v>0</v>
      </c>
      <c r="U246" s="831"/>
      <c r="V246" s="650">
        <v>0</v>
      </c>
      <c r="W246" s="831"/>
      <c r="X246" s="132">
        <f>SUM(N246+P246+R246+T246+V246)</f>
        <v>0</v>
      </c>
      <c r="Y246" s="96"/>
    </row>
    <row r="247" spans="1:25" s="52" customFormat="1" ht="15" customHeight="1">
      <c r="A247" s="76"/>
      <c r="B247" s="76"/>
      <c r="C247" s="661"/>
      <c r="D247" s="827"/>
      <c r="E247" s="827"/>
      <c r="F247" s="827"/>
      <c r="G247" s="827"/>
      <c r="H247" s="827"/>
      <c r="I247" s="827"/>
      <c r="J247" s="827"/>
      <c r="K247" s="827"/>
      <c r="L247" s="827"/>
      <c r="M247" s="838"/>
      <c r="N247" s="650">
        <v>0</v>
      </c>
      <c r="O247" s="831"/>
      <c r="P247" s="650">
        <v>0</v>
      </c>
      <c r="Q247" s="831"/>
      <c r="R247" s="650">
        <v>0</v>
      </c>
      <c r="S247" s="831"/>
      <c r="T247" s="650">
        <v>0</v>
      </c>
      <c r="U247" s="831"/>
      <c r="V247" s="650">
        <v>0</v>
      </c>
      <c r="W247" s="831"/>
      <c r="X247" s="132">
        <f t="shared" ref="X247:X260" si="72">SUM(N247+P247+R247+T247+V247)</f>
        <v>0</v>
      </c>
      <c r="Y247" s="96"/>
    </row>
    <row r="248" spans="1:25" s="52" customFormat="1" ht="15" customHeight="1">
      <c r="A248" s="76"/>
      <c r="B248" s="76"/>
      <c r="C248" s="661"/>
      <c r="D248" s="827"/>
      <c r="E248" s="827"/>
      <c r="F248" s="827"/>
      <c r="G248" s="827"/>
      <c r="H248" s="827"/>
      <c r="I248" s="827"/>
      <c r="J248" s="827"/>
      <c r="K248" s="827"/>
      <c r="L248" s="827"/>
      <c r="M248" s="838"/>
      <c r="N248" s="650">
        <v>0</v>
      </c>
      <c r="O248" s="831"/>
      <c r="P248" s="650">
        <v>0</v>
      </c>
      <c r="Q248" s="831"/>
      <c r="R248" s="650">
        <v>0</v>
      </c>
      <c r="S248" s="831"/>
      <c r="T248" s="650">
        <v>0</v>
      </c>
      <c r="U248" s="831"/>
      <c r="V248" s="650">
        <v>0</v>
      </c>
      <c r="W248" s="831"/>
      <c r="X248" s="132">
        <f t="shared" si="72"/>
        <v>0</v>
      </c>
      <c r="Y248" s="96"/>
    </row>
    <row r="249" spans="1:25" s="52" customFormat="1" ht="15" customHeight="1">
      <c r="A249" s="76"/>
      <c r="B249" s="76"/>
      <c r="C249" s="657"/>
      <c r="D249" s="827"/>
      <c r="E249" s="827"/>
      <c r="F249" s="827"/>
      <c r="G249" s="827"/>
      <c r="H249" s="827"/>
      <c r="I249" s="827"/>
      <c r="J249" s="827"/>
      <c r="K249" s="827"/>
      <c r="L249" s="827"/>
      <c r="M249" s="838"/>
      <c r="N249" s="650">
        <v>0</v>
      </c>
      <c r="O249" s="831"/>
      <c r="P249" s="650">
        <v>0</v>
      </c>
      <c r="Q249" s="831"/>
      <c r="R249" s="650">
        <v>0</v>
      </c>
      <c r="S249" s="831"/>
      <c r="T249" s="650">
        <v>0</v>
      </c>
      <c r="U249" s="831"/>
      <c r="V249" s="650">
        <v>0</v>
      </c>
      <c r="W249" s="831"/>
      <c r="X249" s="132">
        <f t="shared" si="72"/>
        <v>0</v>
      </c>
      <c r="Y249" s="96"/>
    </row>
    <row r="250" spans="1:25" s="52" customFormat="1" ht="15" customHeight="1">
      <c r="A250" s="76"/>
      <c r="B250" s="76"/>
      <c r="C250" s="661"/>
      <c r="D250" s="827"/>
      <c r="E250" s="827"/>
      <c r="F250" s="827"/>
      <c r="G250" s="827"/>
      <c r="H250" s="827"/>
      <c r="I250" s="827"/>
      <c r="J250" s="827"/>
      <c r="K250" s="827"/>
      <c r="L250" s="827"/>
      <c r="M250" s="838"/>
      <c r="N250" s="650">
        <v>0</v>
      </c>
      <c r="O250" s="831"/>
      <c r="P250" s="650">
        <v>0</v>
      </c>
      <c r="Q250" s="831"/>
      <c r="R250" s="650">
        <v>0</v>
      </c>
      <c r="S250" s="831"/>
      <c r="T250" s="650">
        <v>0</v>
      </c>
      <c r="U250" s="831"/>
      <c r="V250" s="650">
        <v>0</v>
      </c>
      <c r="W250" s="831"/>
      <c r="X250" s="132">
        <f t="shared" si="72"/>
        <v>0</v>
      </c>
      <c r="Y250" s="96"/>
    </row>
    <row r="251" spans="1:25" s="52" customFormat="1" ht="15" customHeight="1">
      <c r="A251" s="76"/>
      <c r="B251" s="76"/>
      <c r="C251" s="661"/>
      <c r="D251" s="827"/>
      <c r="E251" s="827"/>
      <c r="F251" s="827"/>
      <c r="G251" s="827"/>
      <c r="H251" s="827"/>
      <c r="I251" s="827"/>
      <c r="J251" s="827"/>
      <c r="K251" s="827"/>
      <c r="L251" s="827"/>
      <c r="M251" s="838"/>
      <c r="N251" s="650">
        <v>0</v>
      </c>
      <c r="O251" s="831"/>
      <c r="P251" s="650">
        <v>0</v>
      </c>
      <c r="Q251" s="831"/>
      <c r="R251" s="650">
        <v>0</v>
      </c>
      <c r="S251" s="831"/>
      <c r="T251" s="650">
        <v>0</v>
      </c>
      <c r="U251" s="831"/>
      <c r="V251" s="650">
        <v>0</v>
      </c>
      <c r="W251" s="831"/>
      <c r="X251" s="132">
        <f t="shared" si="72"/>
        <v>0</v>
      </c>
      <c r="Y251" s="96"/>
    </row>
    <row r="252" spans="1:25" s="52" customFormat="1" ht="15" customHeight="1">
      <c r="A252" s="76"/>
      <c r="B252" s="76"/>
      <c r="C252" s="661"/>
      <c r="D252" s="827"/>
      <c r="E252" s="827"/>
      <c r="F252" s="827"/>
      <c r="G252" s="827"/>
      <c r="H252" s="827"/>
      <c r="I252" s="827"/>
      <c r="J252" s="827"/>
      <c r="K252" s="827"/>
      <c r="L252" s="827"/>
      <c r="M252" s="838"/>
      <c r="N252" s="650">
        <v>0</v>
      </c>
      <c r="O252" s="831"/>
      <c r="P252" s="650">
        <v>0</v>
      </c>
      <c r="Q252" s="831"/>
      <c r="R252" s="650">
        <v>0</v>
      </c>
      <c r="S252" s="831"/>
      <c r="T252" s="650">
        <v>0</v>
      </c>
      <c r="U252" s="831"/>
      <c r="V252" s="650">
        <v>0</v>
      </c>
      <c r="W252" s="831"/>
      <c r="X252" s="132">
        <f t="shared" si="72"/>
        <v>0</v>
      </c>
      <c r="Y252" s="96"/>
    </row>
    <row r="253" spans="1:25" s="52" customFormat="1" ht="15" customHeight="1">
      <c r="A253" s="76"/>
      <c r="B253" s="76"/>
      <c r="C253" s="657"/>
      <c r="D253" s="827"/>
      <c r="E253" s="827"/>
      <c r="F253" s="827"/>
      <c r="G253" s="827"/>
      <c r="H253" s="827"/>
      <c r="I253" s="827"/>
      <c r="J253" s="827"/>
      <c r="K253" s="827"/>
      <c r="L253" s="827"/>
      <c r="M253" s="838"/>
      <c r="N253" s="650">
        <v>0</v>
      </c>
      <c r="O253" s="831"/>
      <c r="P253" s="650">
        <v>0</v>
      </c>
      <c r="Q253" s="831"/>
      <c r="R253" s="650">
        <v>0</v>
      </c>
      <c r="S253" s="831"/>
      <c r="T253" s="650">
        <v>0</v>
      </c>
      <c r="U253" s="831"/>
      <c r="V253" s="650">
        <v>0</v>
      </c>
      <c r="W253" s="831"/>
      <c r="X253" s="132">
        <f t="shared" si="72"/>
        <v>0</v>
      </c>
      <c r="Y253" s="96"/>
    </row>
    <row r="254" spans="1:25" s="52" customFormat="1" ht="15" customHeight="1">
      <c r="A254" s="76"/>
      <c r="B254" s="76"/>
      <c r="C254" s="661"/>
      <c r="D254" s="827"/>
      <c r="E254" s="827"/>
      <c r="F254" s="827"/>
      <c r="G254" s="827"/>
      <c r="H254" s="827"/>
      <c r="I254" s="827"/>
      <c r="J254" s="827"/>
      <c r="K254" s="827"/>
      <c r="L254" s="827"/>
      <c r="M254" s="838"/>
      <c r="N254" s="650">
        <v>0</v>
      </c>
      <c r="O254" s="831"/>
      <c r="P254" s="650">
        <v>0</v>
      </c>
      <c r="Q254" s="831"/>
      <c r="R254" s="650">
        <v>0</v>
      </c>
      <c r="S254" s="831"/>
      <c r="T254" s="650">
        <v>0</v>
      </c>
      <c r="U254" s="831"/>
      <c r="V254" s="650">
        <v>0</v>
      </c>
      <c r="W254" s="831"/>
      <c r="X254" s="132">
        <f t="shared" si="72"/>
        <v>0</v>
      </c>
      <c r="Y254" s="96"/>
    </row>
    <row r="255" spans="1:25" s="52" customFormat="1" ht="15" customHeight="1">
      <c r="A255" s="76"/>
      <c r="B255" s="76"/>
      <c r="C255" s="661"/>
      <c r="D255" s="827"/>
      <c r="E255" s="827"/>
      <c r="F255" s="827"/>
      <c r="G255" s="827"/>
      <c r="H255" s="827"/>
      <c r="I255" s="827"/>
      <c r="J255" s="827"/>
      <c r="K255" s="827"/>
      <c r="L255" s="827"/>
      <c r="M255" s="838"/>
      <c r="N255" s="650">
        <v>0</v>
      </c>
      <c r="O255" s="831"/>
      <c r="P255" s="650">
        <v>0</v>
      </c>
      <c r="Q255" s="831"/>
      <c r="R255" s="650">
        <v>0</v>
      </c>
      <c r="S255" s="831"/>
      <c r="T255" s="650">
        <v>0</v>
      </c>
      <c r="U255" s="831"/>
      <c r="V255" s="650">
        <v>0</v>
      </c>
      <c r="W255" s="831"/>
      <c r="X255" s="132">
        <f t="shared" si="72"/>
        <v>0</v>
      </c>
      <c r="Y255" s="96"/>
    </row>
    <row r="256" spans="1:25" s="52" customFormat="1" ht="15" customHeight="1">
      <c r="A256" s="76"/>
      <c r="B256" s="76"/>
      <c r="C256" s="661"/>
      <c r="D256" s="827"/>
      <c r="E256" s="827"/>
      <c r="F256" s="827"/>
      <c r="G256" s="827"/>
      <c r="H256" s="827"/>
      <c r="I256" s="827"/>
      <c r="J256" s="827"/>
      <c r="K256" s="827"/>
      <c r="L256" s="827"/>
      <c r="M256" s="838"/>
      <c r="N256" s="650">
        <v>0</v>
      </c>
      <c r="O256" s="831"/>
      <c r="P256" s="650">
        <v>0</v>
      </c>
      <c r="Q256" s="831"/>
      <c r="R256" s="650">
        <v>0</v>
      </c>
      <c r="S256" s="831"/>
      <c r="T256" s="650">
        <v>0</v>
      </c>
      <c r="U256" s="831"/>
      <c r="V256" s="650">
        <v>0</v>
      </c>
      <c r="W256" s="831"/>
      <c r="X256" s="132">
        <f t="shared" si="72"/>
        <v>0</v>
      </c>
      <c r="Y256" s="96"/>
    </row>
    <row r="257" spans="1:26" s="52" customFormat="1" ht="15" customHeight="1">
      <c r="A257" s="76"/>
      <c r="B257" s="76"/>
      <c r="C257" s="657"/>
      <c r="D257" s="827"/>
      <c r="E257" s="827"/>
      <c r="F257" s="827"/>
      <c r="G257" s="827"/>
      <c r="H257" s="827"/>
      <c r="I257" s="827"/>
      <c r="J257" s="827"/>
      <c r="K257" s="827"/>
      <c r="L257" s="827"/>
      <c r="M257" s="838"/>
      <c r="N257" s="650">
        <v>0</v>
      </c>
      <c r="O257" s="831"/>
      <c r="P257" s="650">
        <v>0</v>
      </c>
      <c r="Q257" s="831"/>
      <c r="R257" s="650">
        <v>0</v>
      </c>
      <c r="S257" s="831"/>
      <c r="T257" s="650">
        <v>0</v>
      </c>
      <c r="U257" s="831"/>
      <c r="V257" s="650">
        <v>0</v>
      </c>
      <c r="W257" s="831"/>
      <c r="X257" s="132">
        <f t="shared" si="72"/>
        <v>0</v>
      </c>
      <c r="Y257" s="96"/>
    </row>
    <row r="258" spans="1:26" s="52" customFormat="1" ht="15" customHeight="1">
      <c r="A258" s="76"/>
      <c r="B258" s="76"/>
      <c r="C258" s="661"/>
      <c r="D258" s="827"/>
      <c r="E258" s="827"/>
      <c r="F258" s="827"/>
      <c r="G258" s="827"/>
      <c r="H258" s="827"/>
      <c r="I258" s="827"/>
      <c r="J258" s="827"/>
      <c r="K258" s="827"/>
      <c r="L258" s="827"/>
      <c r="M258" s="838"/>
      <c r="N258" s="650">
        <v>0</v>
      </c>
      <c r="O258" s="831"/>
      <c r="P258" s="650">
        <v>0</v>
      </c>
      <c r="Q258" s="831"/>
      <c r="R258" s="650">
        <v>0</v>
      </c>
      <c r="S258" s="831"/>
      <c r="T258" s="650">
        <v>0</v>
      </c>
      <c r="U258" s="831"/>
      <c r="V258" s="650">
        <v>0</v>
      </c>
      <c r="W258" s="831"/>
      <c r="X258" s="132">
        <f t="shared" si="72"/>
        <v>0</v>
      </c>
      <c r="Y258" s="96"/>
    </row>
    <row r="259" spans="1:26" s="52" customFormat="1" ht="15" customHeight="1">
      <c r="A259" s="76"/>
      <c r="B259" s="76"/>
      <c r="C259" s="661"/>
      <c r="D259" s="827"/>
      <c r="E259" s="827"/>
      <c r="F259" s="827"/>
      <c r="G259" s="827"/>
      <c r="H259" s="827"/>
      <c r="I259" s="827"/>
      <c r="J259" s="827"/>
      <c r="K259" s="827"/>
      <c r="L259" s="827"/>
      <c r="M259" s="838"/>
      <c r="N259" s="650">
        <v>0</v>
      </c>
      <c r="O259" s="831"/>
      <c r="P259" s="650">
        <v>0</v>
      </c>
      <c r="Q259" s="831"/>
      <c r="R259" s="650">
        <v>0</v>
      </c>
      <c r="S259" s="831"/>
      <c r="T259" s="650">
        <v>0</v>
      </c>
      <c r="U259" s="831"/>
      <c r="V259" s="650">
        <v>0</v>
      </c>
      <c r="W259" s="831"/>
      <c r="X259" s="132">
        <f t="shared" si="72"/>
        <v>0</v>
      </c>
      <c r="Y259" s="96"/>
    </row>
    <row r="260" spans="1:26" s="52" customFormat="1" ht="15" customHeight="1">
      <c r="A260" s="76"/>
      <c r="B260" s="76"/>
      <c r="C260" s="661"/>
      <c r="D260" s="827"/>
      <c r="E260" s="827"/>
      <c r="F260" s="827"/>
      <c r="G260" s="827"/>
      <c r="H260" s="827"/>
      <c r="I260" s="827"/>
      <c r="J260" s="827"/>
      <c r="K260" s="827"/>
      <c r="L260" s="827"/>
      <c r="M260" s="838"/>
      <c r="N260" s="650">
        <v>0</v>
      </c>
      <c r="O260" s="831"/>
      <c r="P260" s="650">
        <v>0</v>
      </c>
      <c r="Q260" s="831"/>
      <c r="R260" s="650">
        <v>0</v>
      </c>
      <c r="S260" s="831"/>
      <c r="T260" s="650">
        <v>0</v>
      </c>
      <c r="U260" s="831"/>
      <c r="V260" s="650">
        <v>0</v>
      </c>
      <c r="W260" s="831"/>
      <c r="X260" s="132">
        <f t="shared" si="72"/>
        <v>0</v>
      </c>
      <c r="Y260" s="96"/>
    </row>
    <row r="261" spans="1:26" s="52" customFormat="1" ht="15" customHeight="1">
      <c r="A261" s="76"/>
      <c r="B261" s="76"/>
      <c r="C261" s="692" t="s">
        <v>256</v>
      </c>
      <c r="D261" s="693"/>
      <c r="E261" s="693"/>
      <c r="F261" s="693"/>
      <c r="G261" s="693"/>
      <c r="H261" s="693"/>
      <c r="I261" s="693"/>
      <c r="J261" s="693"/>
      <c r="K261" s="693"/>
      <c r="L261" s="693"/>
      <c r="M261" s="694"/>
      <c r="N261" s="648">
        <f>SUM(N246:N260)</f>
        <v>0</v>
      </c>
      <c r="O261" s="845"/>
      <c r="P261" s="648">
        <f>SUM(P246:P260)</f>
        <v>0</v>
      </c>
      <c r="Q261" s="845"/>
      <c r="R261" s="648">
        <f>SUM(R246:R260)</f>
        <v>0</v>
      </c>
      <c r="S261" s="845"/>
      <c r="T261" s="648">
        <f>SUM(T246:T260)</f>
        <v>0</v>
      </c>
      <c r="U261" s="845"/>
      <c r="V261" s="648">
        <f>SUM(V246:V260)</f>
        <v>0</v>
      </c>
      <c r="W261" s="845"/>
      <c r="X261" s="152">
        <f>SUM(N261:W261)</f>
        <v>0</v>
      </c>
      <c r="Y261" s="96"/>
    </row>
    <row r="262" spans="1:26" ht="15" customHeight="1">
      <c r="A262" s="76">
        <v>6000</v>
      </c>
      <c r="B262" s="76"/>
      <c r="C262" s="766" t="s">
        <v>264</v>
      </c>
      <c r="D262" s="767"/>
      <c r="E262" s="767"/>
      <c r="F262" s="767"/>
      <c r="G262" s="767"/>
      <c r="H262" s="767"/>
      <c r="I262" s="767"/>
      <c r="J262" s="767"/>
      <c r="K262" s="767"/>
      <c r="L262" s="767"/>
      <c r="M262" s="820"/>
      <c r="N262" s="175"/>
      <c r="O262" s="232"/>
      <c r="P262" s="175"/>
      <c r="Q262" s="232"/>
      <c r="R262" s="175"/>
      <c r="S262" s="232"/>
      <c r="T262" s="175"/>
      <c r="U262" s="232"/>
      <c r="V262" s="175"/>
      <c r="W262" s="232"/>
      <c r="X262" s="132"/>
      <c r="Y262" s="120"/>
    </row>
    <row r="263" spans="1:26" s="52" customFormat="1" ht="32.25" customHeight="1">
      <c r="A263" s="76"/>
      <c r="B263" s="76"/>
      <c r="C263" s="732" t="s">
        <v>509</v>
      </c>
      <c r="D263" s="733"/>
      <c r="E263" s="720" t="s">
        <v>434</v>
      </c>
      <c r="F263" s="720"/>
      <c r="G263" s="720"/>
      <c r="H263" s="720" t="s">
        <v>435</v>
      </c>
      <c r="I263" s="720"/>
      <c r="J263" s="720"/>
      <c r="K263" s="79" t="s">
        <v>8</v>
      </c>
      <c r="L263" s="79" t="s">
        <v>130</v>
      </c>
      <c r="M263" s="44" t="s">
        <v>311</v>
      </c>
      <c r="N263" s="233"/>
      <c r="O263" s="232"/>
      <c r="P263" s="233"/>
      <c r="Q263" s="232"/>
      <c r="R263" s="233"/>
      <c r="S263" s="232"/>
      <c r="T263" s="233"/>
      <c r="U263" s="232"/>
      <c r="V263" s="233"/>
      <c r="W263" s="232"/>
      <c r="X263" s="132"/>
      <c r="Y263" s="96"/>
    </row>
    <row r="264" spans="1:26" s="52" customFormat="1" ht="15" customHeight="1">
      <c r="A264" s="76"/>
      <c r="B264" s="76"/>
      <c r="C264" s="661" t="s">
        <v>20</v>
      </c>
      <c r="D264" s="676"/>
      <c r="E264" s="721">
        <v>539</v>
      </c>
      <c r="F264" s="721"/>
      <c r="G264" s="721"/>
      <c r="H264" s="721"/>
      <c r="I264" s="718"/>
      <c r="J264" s="718"/>
      <c r="K264" s="138">
        <v>18</v>
      </c>
      <c r="L264" s="90">
        <f>E264*K264</f>
        <v>9702</v>
      </c>
      <c r="M264" s="203">
        <v>1.1000000000000001</v>
      </c>
      <c r="N264" s="613">
        <v>0</v>
      </c>
      <c r="O264" s="641">
        <f>L264*N264</f>
        <v>0</v>
      </c>
      <c r="P264" s="613">
        <v>0</v>
      </c>
      <c r="Q264" s="641">
        <f>L264*P264*M264</f>
        <v>0</v>
      </c>
      <c r="R264" s="613">
        <v>0</v>
      </c>
      <c r="S264" s="641">
        <f>L264*R264*M264^2</f>
        <v>0</v>
      </c>
      <c r="T264" s="613">
        <v>0</v>
      </c>
      <c r="U264" s="641">
        <f>L264*T264*M264^3</f>
        <v>0</v>
      </c>
      <c r="V264" s="613">
        <v>0</v>
      </c>
      <c r="W264" s="641">
        <f>L264*V264*M264^4</f>
        <v>0</v>
      </c>
      <c r="X264" s="132">
        <f>O264+Q264+S264+U264+W264</f>
        <v>0</v>
      </c>
      <c r="Y264" s="96"/>
    </row>
    <row r="265" spans="1:26" s="52" customFormat="1" ht="15" customHeight="1">
      <c r="A265" s="76"/>
      <c r="B265" s="76"/>
      <c r="C265" s="661" t="s">
        <v>21</v>
      </c>
      <c r="D265" s="676"/>
      <c r="E265" s="718">
        <v>1105</v>
      </c>
      <c r="F265" s="718"/>
      <c r="G265" s="718"/>
      <c r="H265" s="718"/>
      <c r="I265" s="718"/>
      <c r="J265" s="718"/>
      <c r="K265" s="138">
        <v>18</v>
      </c>
      <c r="L265" s="90">
        <f>E265*K265</f>
        <v>19890</v>
      </c>
      <c r="M265" s="203">
        <v>1.1000000000000001</v>
      </c>
      <c r="N265" s="613">
        <v>0</v>
      </c>
      <c r="O265" s="641">
        <f>L265*N265</f>
        <v>0</v>
      </c>
      <c r="P265" s="613">
        <v>0</v>
      </c>
      <c r="Q265" s="641">
        <f>L265*P265*M265</f>
        <v>0</v>
      </c>
      <c r="R265" s="613">
        <v>0</v>
      </c>
      <c r="S265" s="641">
        <f>L265*R265*M265^2</f>
        <v>0</v>
      </c>
      <c r="T265" s="613">
        <v>0</v>
      </c>
      <c r="U265" s="641">
        <f>L265*T265*M265^3</f>
        <v>0</v>
      </c>
      <c r="V265" s="613">
        <v>0</v>
      </c>
      <c r="W265" s="641">
        <f>L265*V265*M265^4</f>
        <v>0</v>
      </c>
      <c r="X265" s="132">
        <f>O265+Q265+S265+U265+W265</f>
        <v>0</v>
      </c>
      <c r="Y265" s="96"/>
    </row>
    <row r="266" spans="1:26" s="52" customFormat="1" ht="15" customHeight="1">
      <c r="A266" s="76"/>
      <c r="B266" s="76"/>
      <c r="C266" s="661" t="s">
        <v>23</v>
      </c>
      <c r="D266" s="676"/>
      <c r="E266" s="718"/>
      <c r="F266" s="718"/>
      <c r="G266" s="718"/>
      <c r="H266" s="718">
        <v>729</v>
      </c>
      <c r="I266" s="718"/>
      <c r="J266" s="718"/>
      <c r="K266" s="138"/>
      <c r="L266" s="90">
        <f>H266*2</f>
        <v>1458</v>
      </c>
      <c r="M266" s="203">
        <v>1.1000000000000001</v>
      </c>
      <c r="N266" s="613">
        <v>0</v>
      </c>
      <c r="O266" s="641">
        <f>L266*N266</f>
        <v>0</v>
      </c>
      <c r="P266" s="613">
        <v>0</v>
      </c>
      <c r="Q266" s="641">
        <f>L266*P266*M266</f>
        <v>0</v>
      </c>
      <c r="R266" s="613">
        <v>0</v>
      </c>
      <c r="S266" s="641">
        <f>L266*R266*M266^2</f>
        <v>0</v>
      </c>
      <c r="T266" s="613">
        <v>0</v>
      </c>
      <c r="U266" s="641">
        <f>L266*T266*M266^3</f>
        <v>0</v>
      </c>
      <c r="V266" s="613">
        <v>0</v>
      </c>
      <c r="W266" s="641">
        <f>L266*V266*M266^4</f>
        <v>0</v>
      </c>
      <c r="X266" s="132">
        <f>O266+Q266+S266+U266+W266</f>
        <v>0</v>
      </c>
      <c r="Y266" s="96"/>
    </row>
    <row r="267" spans="1:26" s="52" customFormat="1" ht="15" customHeight="1">
      <c r="A267" s="76"/>
      <c r="B267" s="76"/>
      <c r="C267" s="661" t="s">
        <v>24</v>
      </c>
      <c r="D267" s="676"/>
      <c r="E267" s="718"/>
      <c r="F267" s="718"/>
      <c r="G267" s="718"/>
      <c r="H267" s="718">
        <v>936</v>
      </c>
      <c r="I267" s="718"/>
      <c r="J267" s="718"/>
      <c r="K267" s="138"/>
      <c r="L267" s="90">
        <f>H267*2</f>
        <v>1872</v>
      </c>
      <c r="M267" s="203">
        <v>1.1000000000000001</v>
      </c>
      <c r="N267" s="613">
        <v>0</v>
      </c>
      <c r="O267" s="641">
        <f>L267*N267</f>
        <v>0</v>
      </c>
      <c r="P267" s="613">
        <v>0</v>
      </c>
      <c r="Q267" s="641">
        <f>L267*P267*M267</f>
        <v>0</v>
      </c>
      <c r="R267" s="613">
        <v>0</v>
      </c>
      <c r="S267" s="641">
        <f>L267*R267*M267^2</f>
        <v>0</v>
      </c>
      <c r="T267" s="613">
        <v>0</v>
      </c>
      <c r="U267" s="641">
        <f>L267*T267*M267^3</f>
        <v>0</v>
      </c>
      <c r="V267" s="613">
        <v>0</v>
      </c>
      <c r="W267" s="641">
        <f>L267*V267*M267^4</f>
        <v>0</v>
      </c>
      <c r="X267" s="132">
        <f>O267+Q267+S267+U267+W267</f>
        <v>0</v>
      </c>
      <c r="Y267" s="96"/>
    </row>
    <row r="268" spans="1:26" s="52" customFormat="1" ht="15" customHeight="1">
      <c r="A268" s="76"/>
      <c r="B268" s="76"/>
      <c r="C268" s="723" t="s">
        <v>6</v>
      </c>
      <c r="D268" s="821"/>
      <c r="E268" s="719"/>
      <c r="F268" s="719"/>
      <c r="G268" s="719"/>
      <c r="H268" s="719"/>
      <c r="I268" s="719"/>
      <c r="J268" s="719"/>
      <c r="K268" s="73"/>
      <c r="L268" s="73"/>
      <c r="M268" s="74"/>
      <c r="N268" s="636"/>
      <c r="O268" s="641">
        <v>0</v>
      </c>
      <c r="P268" s="636"/>
      <c r="Q268" s="641">
        <v>0</v>
      </c>
      <c r="R268" s="636"/>
      <c r="S268" s="641">
        <v>0</v>
      </c>
      <c r="T268" s="636"/>
      <c r="U268" s="641">
        <v>0</v>
      </c>
      <c r="V268" s="636"/>
      <c r="W268" s="641">
        <v>0</v>
      </c>
      <c r="X268" s="132">
        <f>O268+Q268+S268+U268+W268</f>
        <v>0</v>
      </c>
      <c r="Y268" s="96"/>
    </row>
    <row r="269" spans="1:26" s="135" customFormat="1" ht="15" customHeight="1">
      <c r="A269" s="169"/>
      <c r="B269" s="169"/>
      <c r="C269" s="856" t="s">
        <v>257</v>
      </c>
      <c r="D269" s="857"/>
      <c r="E269" s="857"/>
      <c r="F269" s="857"/>
      <c r="G269" s="857"/>
      <c r="H269" s="857"/>
      <c r="I269" s="857"/>
      <c r="J269" s="857"/>
      <c r="K269" s="857"/>
      <c r="L269" s="857"/>
      <c r="M269" s="858"/>
      <c r="N269" s="648">
        <f>SUM(O264:O268)</f>
        <v>0</v>
      </c>
      <c r="O269" s="845"/>
      <c r="P269" s="648">
        <f>SUM(Q264:Q268)</f>
        <v>0</v>
      </c>
      <c r="Q269" s="845"/>
      <c r="R269" s="648">
        <f>SUM(S264:S268)</f>
        <v>0</v>
      </c>
      <c r="S269" s="845"/>
      <c r="T269" s="648">
        <f>SUM(U264:U268)</f>
        <v>0</v>
      </c>
      <c r="U269" s="845"/>
      <c r="V269" s="648">
        <f>SUM(W264:W268)</f>
        <v>0</v>
      </c>
      <c r="W269" s="845"/>
      <c r="X269" s="152">
        <f>SUM(N269:W269)</f>
        <v>0</v>
      </c>
      <c r="Y269" s="172"/>
    </row>
    <row r="270" spans="1:26" s="4" customFormat="1" ht="15" customHeight="1">
      <c r="A270" s="490">
        <v>3014</v>
      </c>
      <c r="B270" s="490"/>
      <c r="C270" s="679" t="s">
        <v>398</v>
      </c>
      <c r="D270" s="680"/>
      <c r="E270" s="680"/>
      <c r="F270" s="680"/>
      <c r="G270" s="680"/>
      <c r="H270" s="680"/>
      <c r="I270" s="680"/>
      <c r="J270" s="680"/>
      <c r="K270" s="680"/>
      <c r="L270" s="680"/>
      <c r="M270" s="795"/>
      <c r="N270" s="162"/>
      <c r="O270" s="196"/>
      <c r="P270" s="136"/>
      <c r="Q270" s="196"/>
      <c r="R270" s="136"/>
      <c r="S270" s="196"/>
      <c r="T270" s="136"/>
      <c r="U270" s="196"/>
      <c r="V270" s="136"/>
      <c r="W270" s="196"/>
      <c r="X270" s="197"/>
      <c r="Y270" s="488"/>
      <c r="Z270" s="39"/>
    </row>
    <row r="271" spans="1:26" s="4" customFormat="1" ht="15" customHeight="1">
      <c r="A271" s="50"/>
      <c r="B271" s="50"/>
      <c r="C271" s="661" t="s">
        <v>416</v>
      </c>
      <c r="D271" s="676"/>
      <c r="E271" s="676"/>
      <c r="F271" s="676"/>
      <c r="G271" s="676"/>
      <c r="H271" s="676"/>
      <c r="I271" s="676"/>
      <c r="J271" s="676"/>
      <c r="K271" s="676"/>
      <c r="L271" s="676"/>
      <c r="M271" s="763"/>
      <c r="N271" s="650">
        <v>0</v>
      </c>
      <c r="O271" s="656"/>
      <c r="P271" s="650">
        <v>0</v>
      </c>
      <c r="Q271" s="656"/>
      <c r="R271" s="650">
        <v>0</v>
      </c>
      <c r="S271" s="656"/>
      <c r="T271" s="650">
        <v>0</v>
      </c>
      <c r="U271" s="656"/>
      <c r="V271" s="650">
        <v>0</v>
      </c>
      <c r="W271" s="656"/>
      <c r="X271" s="132">
        <f>SUM(N271+P271+R271+T271+V271)</f>
        <v>0</v>
      </c>
      <c r="Y271" s="488"/>
      <c r="Z271" s="39"/>
    </row>
    <row r="272" spans="1:26" s="4" customFormat="1" ht="15" customHeight="1">
      <c r="A272" s="50"/>
      <c r="B272" s="50"/>
      <c r="C272" s="661" t="s">
        <v>416</v>
      </c>
      <c r="D272" s="676"/>
      <c r="E272" s="676"/>
      <c r="F272" s="676"/>
      <c r="G272" s="676"/>
      <c r="H272" s="676"/>
      <c r="I272" s="676"/>
      <c r="J272" s="676"/>
      <c r="K272" s="676"/>
      <c r="L272" s="676"/>
      <c r="M272" s="763"/>
      <c r="N272" s="650">
        <v>0</v>
      </c>
      <c r="O272" s="656"/>
      <c r="P272" s="650">
        <v>0</v>
      </c>
      <c r="Q272" s="656"/>
      <c r="R272" s="650">
        <v>0</v>
      </c>
      <c r="S272" s="656"/>
      <c r="T272" s="650">
        <v>0</v>
      </c>
      <c r="U272" s="656"/>
      <c r="V272" s="650">
        <v>0</v>
      </c>
      <c r="W272" s="656"/>
      <c r="X272" s="132">
        <f t="shared" ref="X272:X280" si="73">SUM(N272+P272+R272+T272+V272)</f>
        <v>0</v>
      </c>
      <c r="Y272" s="488"/>
      <c r="Z272" s="39"/>
    </row>
    <row r="273" spans="1:26" s="4" customFormat="1" ht="15" customHeight="1">
      <c r="A273" s="50"/>
      <c r="B273" s="50"/>
      <c r="C273" s="661" t="s">
        <v>416</v>
      </c>
      <c r="D273" s="676"/>
      <c r="E273" s="676"/>
      <c r="F273" s="676"/>
      <c r="G273" s="676"/>
      <c r="H273" s="676"/>
      <c r="I273" s="676"/>
      <c r="J273" s="676"/>
      <c r="K273" s="676"/>
      <c r="L273" s="676"/>
      <c r="M273" s="763"/>
      <c r="N273" s="650">
        <v>0</v>
      </c>
      <c r="O273" s="656"/>
      <c r="P273" s="650">
        <v>0</v>
      </c>
      <c r="Q273" s="656"/>
      <c r="R273" s="650">
        <v>0</v>
      </c>
      <c r="S273" s="656"/>
      <c r="T273" s="650">
        <v>0</v>
      </c>
      <c r="U273" s="656"/>
      <c r="V273" s="650">
        <v>0</v>
      </c>
      <c r="W273" s="656"/>
      <c r="X273" s="132">
        <f t="shared" si="73"/>
        <v>0</v>
      </c>
      <c r="Y273" s="488"/>
      <c r="Z273" s="39"/>
    </row>
    <row r="274" spans="1:26" s="4" customFormat="1" ht="15" customHeight="1">
      <c r="A274" s="50"/>
      <c r="B274" s="50"/>
      <c r="C274" s="661" t="s">
        <v>416</v>
      </c>
      <c r="D274" s="676"/>
      <c r="E274" s="676"/>
      <c r="F274" s="676"/>
      <c r="G274" s="676"/>
      <c r="H274" s="676"/>
      <c r="I274" s="676"/>
      <c r="J274" s="676"/>
      <c r="K274" s="676"/>
      <c r="L274" s="676"/>
      <c r="M274" s="763"/>
      <c r="N274" s="650">
        <v>0</v>
      </c>
      <c r="O274" s="656"/>
      <c r="P274" s="650">
        <v>0</v>
      </c>
      <c r="Q274" s="656"/>
      <c r="R274" s="650">
        <v>0</v>
      </c>
      <c r="S274" s="656"/>
      <c r="T274" s="650">
        <v>0</v>
      </c>
      <c r="U274" s="656"/>
      <c r="V274" s="650">
        <v>0</v>
      </c>
      <c r="W274" s="656"/>
      <c r="X274" s="132">
        <f t="shared" si="73"/>
        <v>0</v>
      </c>
      <c r="Y274" s="488"/>
      <c r="Z274" s="39"/>
    </row>
    <row r="275" spans="1:26" s="4" customFormat="1" ht="15" customHeight="1">
      <c r="A275" s="50"/>
      <c r="B275" s="50"/>
      <c r="C275" s="661" t="s">
        <v>416</v>
      </c>
      <c r="D275" s="676"/>
      <c r="E275" s="676"/>
      <c r="F275" s="676"/>
      <c r="G275" s="676"/>
      <c r="H275" s="676"/>
      <c r="I275" s="676"/>
      <c r="J275" s="676"/>
      <c r="K275" s="676"/>
      <c r="L275" s="676"/>
      <c r="M275" s="763"/>
      <c r="N275" s="650">
        <v>0</v>
      </c>
      <c r="O275" s="656"/>
      <c r="P275" s="650">
        <v>0</v>
      </c>
      <c r="Q275" s="656"/>
      <c r="R275" s="650">
        <v>0</v>
      </c>
      <c r="S275" s="656"/>
      <c r="T275" s="650">
        <v>0</v>
      </c>
      <c r="U275" s="656"/>
      <c r="V275" s="650">
        <v>0</v>
      </c>
      <c r="W275" s="656"/>
      <c r="X275" s="132">
        <f t="shared" si="73"/>
        <v>0</v>
      </c>
      <c r="Y275" s="488"/>
      <c r="Z275" s="39"/>
    </row>
    <row r="276" spans="1:26" s="4" customFormat="1" ht="15" customHeight="1">
      <c r="A276" s="50"/>
      <c r="B276" s="50"/>
      <c r="C276" s="661" t="s">
        <v>416</v>
      </c>
      <c r="D276" s="676"/>
      <c r="E276" s="676"/>
      <c r="F276" s="676"/>
      <c r="G276" s="676"/>
      <c r="H276" s="676"/>
      <c r="I276" s="676"/>
      <c r="J276" s="676"/>
      <c r="K276" s="676"/>
      <c r="L276" s="676"/>
      <c r="M276" s="763"/>
      <c r="N276" s="650">
        <v>0</v>
      </c>
      <c r="O276" s="656"/>
      <c r="P276" s="650">
        <v>0</v>
      </c>
      <c r="Q276" s="656"/>
      <c r="R276" s="650">
        <v>0</v>
      </c>
      <c r="S276" s="656"/>
      <c r="T276" s="650">
        <v>0</v>
      </c>
      <c r="U276" s="656"/>
      <c r="V276" s="650">
        <v>0</v>
      </c>
      <c r="W276" s="656"/>
      <c r="X276" s="132">
        <f t="shared" si="73"/>
        <v>0</v>
      </c>
      <c r="Y276" s="488"/>
      <c r="Z276" s="39"/>
    </row>
    <row r="277" spans="1:26" s="4" customFormat="1" ht="15" customHeight="1">
      <c r="A277" s="50"/>
      <c r="B277" s="50"/>
      <c r="C277" s="661" t="s">
        <v>416</v>
      </c>
      <c r="D277" s="676"/>
      <c r="E277" s="676"/>
      <c r="F277" s="676"/>
      <c r="G277" s="676"/>
      <c r="H277" s="676"/>
      <c r="I277" s="676"/>
      <c r="J277" s="676"/>
      <c r="K277" s="676"/>
      <c r="L277" s="676"/>
      <c r="M277" s="763"/>
      <c r="N277" s="650">
        <v>0</v>
      </c>
      <c r="O277" s="656"/>
      <c r="P277" s="650">
        <v>0</v>
      </c>
      <c r="Q277" s="656"/>
      <c r="R277" s="650">
        <v>0</v>
      </c>
      <c r="S277" s="656"/>
      <c r="T277" s="650">
        <v>0</v>
      </c>
      <c r="U277" s="656"/>
      <c r="V277" s="650">
        <v>0</v>
      </c>
      <c r="W277" s="656"/>
      <c r="X277" s="132">
        <f t="shared" si="73"/>
        <v>0</v>
      </c>
      <c r="Y277" s="488"/>
      <c r="Z277" s="39"/>
    </row>
    <row r="278" spans="1:26" s="4" customFormat="1" ht="15" customHeight="1">
      <c r="A278" s="50"/>
      <c r="B278" s="50"/>
      <c r="C278" s="661" t="s">
        <v>416</v>
      </c>
      <c r="D278" s="676"/>
      <c r="E278" s="676"/>
      <c r="F278" s="676"/>
      <c r="G278" s="676"/>
      <c r="H278" s="676"/>
      <c r="I278" s="676"/>
      <c r="J278" s="676"/>
      <c r="K278" s="676"/>
      <c r="L278" s="676"/>
      <c r="M278" s="763"/>
      <c r="N278" s="650">
        <v>0</v>
      </c>
      <c r="O278" s="656"/>
      <c r="P278" s="650">
        <v>0</v>
      </c>
      <c r="Q278" s="656"/>
      <c r="R278" s="650">
        <v>0</v>
      </c>
      <c r="S278" s="656"/>
      <c r="T278" s="650">
        <v>0</v>
      </c>
      <c r="U278" s="656"/>
      <c r="V278" s="650">
        <v>0</v>
      </c>
      <c r="W278" s="656"/>
      <c r="X278" s="132">
        <f t="shared" si="73"/>
        <v>0</v>
      </c>
      <c r="Y278" s="488"/>
      <c r="Z278" s="39"/>
    </row>
    <row r="279" spans="1:26" s="4" customFormat="1" ht="15" customHeight="1">
      <c r="A279" s="50"/>
      <c r="B279" s="50"/>
      <c r="C279" s="661" t="s">
        <v>416</v>
      </c>
      <c r="D279" s="676"/>
      <c r="E279" s="676"/>
      <c r="F279" s="676"/>
      <c r="G279" s="676"/>
      <c r="H279" s="676"/>
      <c r="I279" s="676"/>
      <c r="J279" s="676"/>
      <c r="K279" s="676"/>
      <c r="L279" s="676"/>
      <c r="M279" s="763"/>
      <c r="N279" s="650">
        <v>0</v>
      </c>
      <c r="O279" s="656"/>
      <c r="P279" s="650">
        <v>0</v>
      </c>
      <c r="Q279" s="656"/>
      <c r="R279" s="650">
        <v>0</v>
      </c>
      <c r="S279" s="656"/>
      <c r="T279" s="650">
        <v>0</v>
      </c>
      <c r="U279" s="656"/>
      <c r="V279" s="650">
        <v>0</v>
      </c>
      <c r="W279" s="656"/>
      <c r="X279" s="132">
        <f t="shared" si="73"/>
        <v>0</v>
      </c>
      <c r="Y279" s="488"/>
      <c r="Z279" s="39"/>
    </row>
    <row r="280" spans="1:26" s="4" customFormat="1" ht="15" customHeight="1">
      <c r="A280" s="50"/>
      <c r="B280" s="50"/>
      <c r="C280" s="661" t="s">
        <v>416</v>
      </c>
      <c r="D280" s="676"/>
      <c r="E280" s="676"/>
      <c r="F280" s="676"/>
      <c r="G280" s="676"/>
      <c r="H280" s="676"/>
      <c r="I280" s="676"/>
      <c r="J280" s="676"/>
      <c r="K280" s="676"/>
      <c r="L280" s="676"/>
      <c r="M280" s="763"/>
      <c r="N280" s="650">
        <v>0</v>
      </c>
      <c r="O280" s="656"/>
      <c r="P280" s="650">
        <v>0</v>
      </c>
      <c r="Q280" s="656"/>
      <c r="R280" s="650">
        <v>0</v>
      </c>
      <c r="S280" s="656"/>
      <c r="T280" s="650">
        <v>0</v>
      </c>
      <c r="U280" s="656"/>
      <c r="V280" s="650">
        <v>0</v>
      </c>
      <c r="W280" s="656"/>
      <c r="X280" s="132">
        <f t="shared" si="73"/>
        <v>0</v>
      </c>
      <c r="Y280" s="488"/>
      <c r="Z280" s="39"/>
    </row>
    <row r="281" spans="1:26" s="4" customFormat="1" ht="15" customHeight="1">
      <c r="A281" s="50"/>
      <c r="B281" s="50"/>
      <c r="C281" s="692" t="s">
        <v>259</v>
      </c>
      <c r="D281" s="693"/>
      <c r="E281" s="693"/>
      <c r="F281" s="693"/>
      <c r="G281" s="693"/>
      <c r="H281" s="693"/>
      <c r="I281" s="693"/>
      <c r="J281" s="693"/>
      <c r="K281" s="693"/>
      <c r="L281" s="693"/>
      <c r="M281" s="694"/>
      <c r="N281" s="648">
        <f>SUM(N271:O280)</f>
        <v>0</v>
      </c>
      <c r="O281" s="665"/>
      <c r="P281" s="648">
        <f>SUM(P271:Q280)</f>
        <v>0</v>
      </c>
      <c r="Q281" s="665"/>
      <c r="R281" s="648">
        <f>SUM(R271:S280)</f>
        <v>0</v>
      </c>
      <c r="S281" s="665"/>
      <c r="T281" s="648">
        <f>SUM(T271:U280)</f>
        <v>0</v>
      </c>
      <c r="U281" s="665"/>
      <c r="V281" s="648">
        <f>SUM(V271:W280)</f>
        <v>0</v>
      </c>
      <c r="W281" s="665"/>
      <c r="X281" s="152">
        <f>SUM(N281:W281)</f>
        <v>0</v>
      </c>
      <c r="Y281" s="489"/>
      <c r="Z281" s="39"/>
    </row>
    <row r="282" spans="1:26" s="4" customFormat="1" ht="15" customHeight="1">
      <c r="A282" s="490" t="s">
        <v>409</v>
      </c>
      <c r="B282" s="490"/>
      <c r="C282" s="679" t="s">
        <v>410</v>
      </c>
      <c r="D282" s="680"/>
      <c r="E282" s="727" t="s">
        <v>143</v>
      </c>
      <c r="F282" s="728"/>
      <c r="G282" s="728"/>
      <c r="H282" s="728"/>
      <c r="I282" s="728"/>
      <c r="J282" s="728"/>
      <c r="K282" s="728"/>
      <c r="L282" s="728"/>
      <c r="M282" s="729"/>
      <c r="N282" s="162"/>
      <c r="O282" s="131"/>
      <c r="P282" s="162"/>
      <c r="Q282" s="131"/>
      <c r="R282" s="162"/>
      <c r="S282" s="131"/>
      <c r="T282" s="162"/>
      <c r="U282" s="131"/>
      <c r="V282" s="162"/>
      <c r="W282" s="131"/>
      <c r="X282" s="132"/>
      <c r="Y282" s="39"/>
      <c r="Z282" s="39"/>
    </row>
    <row r="283" spans="1:26" s="4" customFormat="1" ht="15" customHeight="1">
      <c r="A283" s="50"/>
      <c r="B283" s="50"/>
      <c r="C283" s="657" t="s">
        <v>412</v>
      </c>
      <c r="D283" s="658"/>
      <c r="E283" s="658"/>
      <c r="F283" s="658"/>
      <c r="G283" s="658"/>
      <c r="H283" s="658"/>
      <c r="I283" s="658"/>
      <c r="J283" s="658"/>
      <c r="K283" s="658"/>
      <c r="L283" s="658"/>
      <c r="M283" s="659"/>
      <c r="N283" s="650">
        <v>0</v>
      </c>
      <c r="O283" s="656"/>
      <c r="P283" s="650">
        <v>0</v>
      </c>
      <c r="Q283" s="656"/>
      <c r="R283" s="650">
        <v>0</v>
      </c>
      <c r="S283" s="656"/>
      <c r="T283" s="650">
        <v>0</v>
      </c>
      <c r="U283" s="656"/>
      <c r="V283" s="650">
        <v>0</v>
      </c>
      <c r="W283" s="656"/>
      <c r="X283" s="132">
        <f>SUM(N283+P283+R283+T283+V283)</f>
        <v>0</v>
      </c>
      <c r="Y283" s="39"/>
      <c r="Z283" s="39"/>
    </row>
    <row r="284" spans="1:26" s="4" customFormat="1" ht="15" customHeight="1">
      <c r="A284" s="50"/>
      <c r="B284" s="50"/>
      <c r="C284" s="657" t="s">
        <v>412</v>
      </c>
      <c r="D284" s="658"/>
      <c r="E284" s="658"/>
      <c r="F284" s="658"/>
      <c r="G284" s="658"/>
      <c r="H284" s="658"/>
      <c r="I284" s="658"/>
      <c r="J284" s="658"/>
      <c r="K284" s="658"/>
      <c r="L284" s="658"/>
      <c r="M284" s="659"/>
      <c r="N284" s="650">
        <v>0</v>
      </c>
      <c r="O284" s="656"/>
      <c r="P284" s="650">
        <v>0</v>
      </c>
      <c r="Q284" s="656"/>
      <c r="R284" s="650">
        <v>0</v>
      </c>
      <c r="S284" s="656"/>
      <c r="T284" s="650">
        <v>0</v>
      </c>
      <c r="U284" s="656"/>
      <c r="V284" s="650">
        <v>0</v>
      </c>
      <c r="W284" s="656"/>
      <c r="X284" s="132">
        <f t="shared" ref="X284:X292" si="74">SUM(N284+P284+R284+T284+V284)</f>
        <v>0</v>
      </c>
      <c r="Y284" s="39"/>
      <c r="Z284" s="39"/>
    </row>
    <row r="285" spans="1:26" s="4" customFormat="1" ht="15" customHeight="1">
      <c r="A285" s="50"/>
      <c r="B285" s="50"/>
      <c r="C285" s="657" t="s">
        <v>412</v>
      </c>
      <c r="D285" s="658"/>
      <c r="E285" s="658"/>
      <c r="F285" s="658"/>
      <c r="G285" s="658"/>
      <c r="H285" s="658"/>
      <c r="I285" s="658"/>
      <c r="J285" s="658"/>
      <c r="K285" s="658"/>
      <c r="L285" s="658"/>
      <c r="M285" s="659"/>
      <c r="N285" s="650">
        <v>0</v>
      </c>
      <c r="O285" s="656"/>
      <c r="P285" s="650">
        <v>0</v>
      </c>
      <c r="Q285" s="656"/>
      <c r="R285" s="650">
        <v>0</v>
      </c>
      <c r="S285" s="656"/>
      <c r="T285" s="650">
        <v>0</v>
      </c>
      <c r="U285" s="656"/>
      <c r="V285" s="650">
        <v>0</v>
      </c>
      <c r="W285" s="656"/>
      <c r="X285" s="132">
        <f t="shared" si="74"/>
        <v>0</v>
      </c>
      <c r="Y285" s="39"/>
      <c r="Z285" s="39"/>
    </row>
    <row r="286" spans="1:26" s="4" customFormat="1" ht="15" customHeight="1">
      <c r="A286" s="50"/>
      <c r="B286" s="50"/>
      <c r="C286" s="657" t="s">
        <v>412</v>
      </c>
      <c r="D286" s="658"/>
      <c r="E286" s="658"/>
      <c r="F286" s="658"/>
      <c r="G286" s="658"/>
      <c r="H286" s="658"/>
      <c r="I286" s="658"/>
      <c r="J286" s="658"/>
      <c r="K286" s="658"/>
      <c r="L286" s="658"/>
      <c r="M286" s="659"/>
      <c r="N286" s="650">
        <v>0</v>
      </c>
      <c r="O286" s="656"/>
      <c r="P286" s="650">
        <v>0</v>
      </c>
      <c r="Q286" s="656"/>
      <c r="R286" s="650">
        <v>0</v>
      </c>
      <c r="S286" s="656"/>
      <c r="T286" s="650">
        <v>0</v>
      </c>
      <c r="U286" s="656"/>
      <c r="V286" s="650">
        <v>0</v>
      </c>
      <c r="W286" s="656"/>
      <c r="X286" s="132">
        <f t="shared" si="74"/>
        <v>0</v>
      </c>
      <c r="Y286" s="39"/>
      <c r="Z286" s="39"/>
    </row>
    <row r="287" spans="1:26" s="4" customFormat="1" ht="15" customHeight="1">
      <c r="A287" s="50"/>
      <c r="B287" s="50"/>
      <c r="C287" s="657" t="s">
        <v>412</v>
      </c>
      <c r="D287" s="658"/>
      <c r="E287" s="658"/>
      <c r="F287" s="658"/>
      <c r="G287" s="658"/>
      <c r="H287" s="658"/>
      <c r="I287" s="658"/>
      <c r="J287" s="658"/>
      <c r="K287" s="658"/>
      <c r="L287" s="658"/>
      <c r="M287" s="659"/>
      <c r="N287" s="650">
        <v>0</v>
      </c>
      <c r="O287" s="656"/>
      <c r="P287" s="650">
        <v>0</v>
      </c>
      <c r="Q287" s="656"/>
      <c r="R287" s="650">
        <v>0</v>
      </c>
      <c r="S287" s="656"/>
      <c r="T287" s="650">
        <v>0</v>
      </c>
      <c r="U287" s="656"/>
      <c r="V287" s="650">
        <v>0</v>
      </c>
      <c r="W287" s="656"/>
      <c r="X287" s="132">
        <f t="shared" si="74"/>
        <v>0</v>
      </c>
      <c r="Y287" s="39"/>
      <c r="Z287" s="39"/>
    </row>
    <row r="288" spans="1:26" s="4" customFormat="1" ht="15" customHeight="1">
      <c r="A288" s="50"/>
      <c r="B288" s="50"/>
      <c r="C288" s="657" t="s">
        <v>412</v>
      </c>
      <c r="D288" s="658"/>
      <c r="E288" s="658"/>
      <c r="F288" s="658"/>
      <c r="G288" s="658"/>
      <c r="H288" s="658"/>
      <c r="I288" s="658"/>
      <c r="J288" s="658"/>
      <c r="K288" s="658"/>
      <c r="L288" s="658"/>
      <c r="M288" s="659"/>
      <c r="N288" s="650">
        <v>0</v>
      </c>
      <c r="O288" s="656"/>
      <c r="P288" s="650">
        <v>0</v>
      </c>
      <c r="Q288" s="656"/>
      <c r="R288" s="650">
        <v>0</v>
      </c>
      <c r="S288" s="656"/>
      <c r="T288" s="650">
        <v>0</v>
      </c>
      <c r="U288" s="656"/>
      <c r="V288" s="650">
        <v>0</v>
      </c>
      <c r="W288" s="656"/>
      <c r="X288" s="132">
        <f t="shared" si="74"/>
        <v>0</v>
      </c>
      <c r="Y288" s="39"/>
      <c r="Z288" s="39"/>
    </row>
    <row r="289" spans="1:26" s="4" customFormat="1" ht="15" customHeight="1">
      <c r="A289" s="50"/>
      <c r="B289" s="50"/>
      <c r="C289" s="657" t="s">
        <v>412</v>
      </c>
      <c r="D289" s="658"/>
      <c r="E289" s="658"/>
      <c r="F289" s="658"/>
      <c r="G289" s="658"/>
      <c r="H289" s="658"/>
      <c r="I289" s="658"/>
      <c r="J289" s="658"/>
      <c r="K289" s="658"/>
      <c r="L289" s="658"/>
      <c r="M289" s="659"/>
      <c r="N289" s="650">
        <v>0</v>
      </c>
      <c r="O289" s="656"/>
      <c r="P289" s="650">
        <v>0</v>
      </c>
      <c r="Q289" s="656"/>
      <c r="R289" s="650">
        <v>0</v>
      </c>
      <c r="S289" s="656"/>
      <c r="T289" s="650">
        <v>0</v>
      </c>
      <c r="U289" s="656"/>
      <c r="V289" s="650">
        <v>0</v>
      </c>
      <c r="W289" s="656"/>
      <c r="X289" s="132">
        <f t="shared" si="74"/>
        <v>0</v>
      </c>
      <c r="Y289" s="39"/>
      <c r="Z289" s="39"/>
    </row>
    <row r="290" spans="1:26" s="4" customFormat="1" ht="15" customHeight="1">
      <c r="A290" s="50"/>
      <c r="B290" s="50"/>
      <c r="C290" s="657" t="s">
        <v>412</v>
      </c>
      <c r="D290" s="658"/>
      <c r="E290" s="658"/>
      <c r="F290" s="658"/>
      <c r="G290" s="658"/>
      <c r="H290" s="658"/>
      <c r="I290" s="658"/>
      <c r="J290" s="658"/>
      <c r="K290" s="658"/>
      <c r="L290" s="658"/>
      <c r="M290" s="659"/>
      <c r="N290" s="650">
        <v>0</v>
      </c>
      <c r="O290" s="656"/>
      <c r="P290" s="650">
        <v>0</v>
      </c>
      <c r="Q290" s="656"/>
      <c r="R290" s="650">
        <v>0</v>
      </c>
      <c r="S290" s="656"/>
      <c r="T290" s="650">
        <v>0</v>
      </c>
      <c r="U290" s="656"/>
      <c r="V290" s="650">
        <v>0</v>
      </c>
      <c r="W290" s="656"/>
      <c r="X290" s="132">
        <f t="shared" si="74"/>
        <v>0</v>
      </c>
      <c r="Y290" s="39"/>
      <c r="Z290" s="39"/>
    </row>
    <row r="291" spans="1:26" s="4" customFormat="1" ht="15" customHeight="1">
      <c r="A291" s="50"/>
      <c r="B291" s="50"/>
      <c r="C291" s="657" t="s">
        <v>412</v>
      </c>
      <c r="D291" s="658"/>
      <c r="E291" s="658"/>
      <c r="F291" s="658"/>
      <c r="G291" s="658"/>
      <c r="H291" s="658"/>
      <c r="I291" s="658"/>
      <c r="J291" s="658"/>
      <c r="K291" s="658"/>
      <c r="L291" s="658"/>
      <c r="M291" s="659"/>
      <c r="N291" s="650">
        <v>0</v>
      </c>
      <c r="O291" s="656"/>
      <c r="P291" s="650">
        <v>0</v>
      </c>
      <c r="Q291" s="656"/>
      <c r="R291" s="650">
        <v>0</v>
      </c>
      <c r="S291" s="656"/>
      <c r="T291" s="650">
        <v>0</v>
      </c>
      <c r="U291" s="656"/>
      <c r="V291" s="650">
        <v>0</v>
      </c>
      <c r="W291" s="656"/>
      <c r="X291" s="132">
        <f t="shared" si="74"/>
        <v>0</v>
      </c>
      <c r="Y291" s="39"/>
      <c r="Z291" s="39"/>
    </row>
    <row r="292" spans="1:26" s="4" customFormat="1" ht="15" customHeight="1">
      <c r="A292" s="50"/>
      <c r="B292" s="50"/>
      <c r="C292" s="657" t="s">
        <v>412</v>
      </c>
      <c r="D292" s="658"/>
      <c r="E292" s="658"/>
      <c r="F292" s="658"/>
      <c r="G292" s="658"/>
      <c r="H292" s="658"/>
      <c r="I292" s="658"/>
      <c r="J292" s="658"/>
      <c r="K292" s="658"/>
      <c r="L292" s="658"/>
      <c r="M292" s="659"/>
      <c r="N292" s="650">
        <v>0</v>
      </c>
      <c r="O292" s="656"/>
      <c r="P292" s="650">
        <v>0</v>
      </c>
      <c r="Q292" s="656"/>
      <c r="R292" s="650">
        <v>0</v>
      </c>
      <c r="S292" s="656"/>
      <c r="T292" s="650">
        <v>0</v>
      </c>
      <c r="U292" s="656"/>
      <c r="V292" s="650">
        <v>0</v>
      </c>
      <c r="W292" s="656"/>
      <c r="X292" s="132">
        <f t="shared" si="74"/>
        <v>0</v>
      </c>
      <c r="Y292" s="39"/>
      <c r="Z292" s="39"/>
    </row>
    <row r="293" spans="1:26" s="173" customFormat="1" ht="16.5" customHeight="1">
      <c r="A293" s="169"/>
      <c r="B293" s="169"/>
      <c r="C293" s="692" t="s">
        <v>411</v>
      </c>
      <c r="D293" s="693"/>
      <c r="E293" s="693"/>
      <c r="F293" s="693"/>
      <c r="G293" s="693"/>
      <c r="H293" s="693"/>
      <c r="I293" s="693"/>
      <c r="J293" s="693"/>
      <c r="K293" s="693"/>
      <c r="L293" s="693"/>
      <c r="M293" s="694"/>
      <c r="N293" s="648">
        <f>SUM(N283:O292)</f>
        <v>0</v>
      </c>
      <c r="O293" s="665"/>
      <c r="P293" s="648">
        <f>SUM(P283:Q292)</f>
        <v>0</v>
      </c>
      <c r="Q293" s="665"/>
      <c r="R293" s="648">
        <f>SUM(R283:S292)</f>
        <v>0</v>
      </c>
      <c r="S293" s="665"/>
      <c r="T293" s="648">
        <f>SUM(T283:U292)</f>
        <v>0</v>
      </c>
      <c r="U293" s="665"/>
      <c r="V293" s="648">
        <f>SUM(V283:W292)</f>
        <v>0</v>
      </c>
      <c r="W293" s="665"/>
      <c r="X293" s="152">
        <f>SUM(N293:W293)</f>
        <v>0</v>
      </c>
      <c r="Y293" s="172"/>
      <c r="Z293" s="135"/>
    </row>
    <row r="294" spans="1:26" ht="15" customHeight="1">
      <c r="C294" s="671"/>
      <c r="D294" s="672"/>
      <c r="E294" s="672"/>
      <c r="F294" s="672"/>
      <c r="G294" s="672"/>
      <c r="H294" s="672"/>
      <c r="I294" s="672"/>
      <c r="J294" s="672"/>
      <c r="K294" s="672"/>
      <c r="L294" s="672"/>
      <c r="M294" s="673"/>
      <c r="N294" s="175"/>
      <c r="O294" s="176"/>
      <c r="P294" s="175"/>
      <c r="Q294" s="176"/>
      <c r="R294" s="175"/>
      <c r="S294" s="176"/>
      <c r="T294" s="175"/>
      <c r="U294" s="176"/>
      <c r="V294" s="175"/>
      <c r="W294" s="176"/>
      <c r="X294" s="127"/>
      <c r="Y294" s="120"/>
    </row>
    <row r="295" spans="1:26" ht="15" customHeight="1">
      <c r="C295" s="668" t="s">
        <v>304</v>
      </c>
      <c r="D295" s="669"/>
      <c r="E295" s="669"/>
      <c r="F295" s="669"/>
      <c r="G295" s="669"/>
      <c r="H295" s="669"/>
      <c r="I295" s="669"/>
      <c r="J295" s="669"/>
      <c r="K295" s="669"/>
      <c r="L295" s="669"/>
      <c r="M295" s="670"/>
      <c r="N295" s="662">
        <f>N112+N128+N167+N212+N244+N261+N269+N281+N293</f>
        <v>0</v>
      </c>
      <c r="O295" s="851"/>
      <c r="P295" s="662">
        <f>P112+P128+P167+P212+P244+P261+P269+P281+P293</f>
        <v>0</v>
      </c>
      <c r="Q295" s="851"/>
      <c r="R295" s="662">
        <f>R112+R128+R167+R212+R244+R261+R269+R281+R293</f>
        <v>0</v>
      </c>
      <c r="S295" s="851"/>
      <c r="T295" s="662">
        <f>T112+T128+T167+T212+T244+T261+T269+T281+T293</f>
        <v>0</v>
      </c>
      <c r="U295" s="851"/>
      <c r="V295" s="662">
        <f>V112+V128+V167+V212+V244+V261+V269+V281+V293</f>
        <v>0</v>
      </c>
      <c r="W295" s="851"/>
      <c r="X295" s="622">
        <f>SUM(N295:W295)</f>
        <v>0</v>
      </c>
      <c r="Y295" s="96"/>
    </row>
    <row r="296" spans="1:26" ht="26.25" customHeight="1">
      <c r="A296" s="76" t="s">
        <v>163</v>
      </c>
      <c r="B296" s="76"/>
      <c r="C296" s="679" t="s">
        <v>262</v>
      </c>
      <c r="D296" s="841"/>
      <c r="E296" s="841"/>
      <c r="F296" s="841"/>
      <c r="G296" s="841"/>
      <c r="H296" s="841"/>
      <c r="I296" s="841"/>
      <c r="J296" s="841"/>
      <c r="K296" s="841"/>
      <c r="L296" s="841"/>
      <c r="M296" s="855"/>
      <c r="N296" s="175"/>
      <c r="O296" s="199"/>
      <c r="P296" s="75"/>
      <c r="Q296" s="199"/>
      <c r="R296" s="75"/>
      <c r="S296" s="199"/>
      <c r="T296" s="75"/>
      <c r="U296" s="199"/>
      <c r="V296" s="75"/>
      <c r="W296" s="199"/>
      <c r="X296" s="200"/>
    </row>
    <row r="297" spans="1:26" ht="15" customHeight="1">
      <c r="C297" s="75" t="s">
        <v>146</v>
      </c>
      <c r="D297" s="775">
        <f t="shared" ref="D297:D306" si="75">C201</f>
        <v>0</v>
      </c>
      <c r="E297" s="849"/>
      <c r="F297" s="849"/>
      <c r="G297" s="849"/>
      <c r="H297" s="849"/>
      <c r="I297" s="849"/>
      <c r="J297" s="849"/>
      <c r="K297" s="849"/>
      <c r="L297" s="849"/>
      <c r="M297" s="850"/>
      <c r="N297" s="650">
        <v>0</v>
      </c>
      <c r="O297" s="831"/>
      <c r="P297" s="650">
        <v>0</v>
      </c>
      <c r="Q297" s="831"/>
      <c r="R297" s="650">
        <v>0</v>
      </c>
      <c r="S297" s="831"/>
      <c r="T297" s="650">
        <v>0</v>
      </c>
      <c r="U297" s="831"/>
      <c r="V297" s="650">
        <v>0</v>
      </c>
      <c r="W297" s="831"/>
      <c r="X297" s="132">
        <f>SUM(N297+P297+R297+T297+V297)</f>
        <v>0</v>
      </c>
    </row>
    <row r="298" spans="1:26" ht="15" customHeight="1">
      <c r="C298" s="75" t="s">
        <v>147</v>
      </c>
      <c r="D298" s="775">
        <f t="shared" si="75"/>
        <v>0</v>
      </c>
      <c r="E298" s="849"/>
      <c r="F298" s="849"/>
      <c r="G298" s="849"/>
      <c r="H298" s="849"/>
      <c r="I298" s="849"/>
      <c r="J298" s="849"/>
      <c r="K298" s="849"/>
      <c r="L298" s="849"/>
      <c r="M298" s="850"/>
      <c r="N298" s="650">
        <v>0</v>
      </c>
      <c r="O298" s="831"/>
      <c r="P298" s="650">
        <v>0</v>
      </c>
      <c r="Q298" s="831"/>
      <c r="R298" s="650">
        <v>0</v>
      </c>
      <c r="S298" s="831"/>
      <c r="T298" s="650">
        <v>0</v>
      </c>
      <c r="U298" s="831"/>
      <c r="V298" s="650">
        <v>0</v>
      </c>
      <c r="W298" s="831"/>
      <c r="X298" s="132">
        <f t="shared" ref="X298:X306" si="76">SUM(N298+P298+R298+T298+V298)</f>
        <v>0</v>
      </c>
    </row>
    <row r="299" spans="1:26" ht="15" customHeight="1">
      <c r="C299" s="75" t="s">
        <v>148</v>
      </c>
      <c r="D299" s="775">
        <f t="shared" si="75"/>
        <v>0</v>
      </c>
      <c r="E299" s="849"/>
      <c r="F299" s="849"/>
      <c r="G299" s="849"/>
      <c r="H299" s="849"/>
      <c r="I299" s="849"/>
      <c r="J299" s="849"/>
      <c r="K299" s="849"/>
      <c r="L299" s="849"/>
      <c r="M299" s="850"/>
      <c r="N299" s="650">
        <v>0</v>
      </c>
      <c r="O299" s="831"/>
      <c r="P299" s="650">
        <v>0</v>
      </c>
      <c r="Q299" s="831"/>
      <c r="R299" s="650">
        <v>0</v>
      </c>
      <c r="S299" s="831"/>
      <c r="T299" s="650">
        <v>0</v>
      </c>
      <c r="U299" s="831"/>
      <c r="V299" s="650">
        <v>0</v>
      </c>
      <c r="W299" s="831"/>
      <c r="X299" s="132">
        <f t="shared" si="76"/>
        <v>0</v>
      </c>
      <c r="Y299" s="96"/>
    </row>
    <row r="300" spans="1:26" ht="15" customHeight="1">
      <c r="C300" s="75" t="s">
        <v>164</v>
      </c>
      <c r="D300" s="775">
        <f t="shared" si="75"/>
        <v>0</v>
      </c>
      <c r="E300" s="849"/>
      <c r="F300" s="849"/>
      <c r="G300" s="849"/>
      <c r="H300" s="849"/>
      <c r="I300" s="849"/>
      <c r="J300" s="849"/>
      <c r="K300" s="849"/>
      <c r="L300" s="849"/>
      <c r="M300" s="850"/>
      <c r="N300" s="650">
        <v>0</v>
      </c>
      <c r="O300" s="831"/>
      <c r="P300" s="650">
        <v>0</v>
      </c>
      <c r="Q300" s="831"/>
      <c r="R300" s="650">
        <v>0</v>
      </c>
      <c r="S300" s="831"/>
      <c r="T300" s="650">
        <v>0</v>
      </c>
      <c r="U300" s="831"/>
      <c r="V300" s="650">
        <v>0</v>
      </c>
      <c r="W300" s="831"/>
      <c r="X300" s="132">
        <f t="shared" si="76"/>
        <v>0</v>
      </c>
    </row>
    <row r="301" spans="1:26" ht="15" customHeight="1">
      <c r="C301" s="75" t="s">
        <v>330</v>
      </c>
      <c r="D301" s="775">
        <f t="shared" si="75"/>
        <v>0</v>
      </c>
      <c r="E301" s="849"/>
      <c r="F301" s="849"/>
      <c r="G301" s="849"/>
      <c r="H301" s="849"/>
      <c r="I301" s="849"/>
      <c r="J301" s="849"/>
      <c r="K301" s="849"/>
      <c r="L301" s="849"/>
      <c r="M301" s="850"/>
      <c r="N301" s="650">
        <v>0</v>
      </c>
      <c r="O301" s="831"/>
      <c r="P301" s="650">
        <v>0</v>
      </c>
      <c r="Q301" s="831"/>
      <c r="R301" s="650">
        <v>0</v>
      </c>
      <c r="S301" s="831"/>
      <c r="T301" s="650">
        <v>0</v>
      </c>
      <c r="U301" s="831"/>
      <c r="V301" s="650">
        <v>0</v>
      </c>
      <c r="W301" s="831"/>
      <c r="X301" s="132">
        <f t="shared" si="76"/>
        <v>0</v>
      </c>
      <c r="Y301" s="96"/>
    </row>
    <row r="302" spans="1:26" ht="15" customHeight="1">
      <c r="C302" s="75" t="s">
        <v>331</v>
      </c>
      <c r="D302" s="775">
        <f t="shared" si="75"/>
        <v>0</v>
      </c>
      <c r="E302" s="849"/>
      <c r="F302" s="849"/>
      <c r="G302" s="849"/>
      <c r="H302" s="849"/>
      <c r="I302" s="849"/>
      <c r="J302" s="849"/>
      <c r="K302" s="849"/>
      <c r="L302" s="849"/>
      <c r="M302" s="850"/>
      <c r="N302" s="650">
        <v>0</v>
      </c>
      <c r="O302" s="831"/>
      <c r="P302" s="650">
        <v>0</v>
      </c>
      <c r="Q302" s="831"/>
      <c r="R302" s="650">
        <v>0</v>
      </c>
      <c r="S302" s="831"/>
      <c r="T302" s="650">
        <v>0</v>
      </c>
      <c r="U302" s="831"/>
      <c r="V302" s="650">
        <v>0</v>
      </c>
      <c r="W302" s="831"/>
      <c r="X302" s="132">
        <f t="shared" si="76"/>
        <v>0</v>
      </c>
    </row>
    <row r="303" spans="1:26" ht="15" customHeight="1">
      <c r="C303" s="75" t="s">
        <v>332</v>
      </c>
      <c r="D303" s="774">
        <f t="shared" si="75"/>
        <v>0</v>
      </c>
      <c r="E303" s="849"/>
      <c r="F303" s="849"/>
      <c r="G303" s="849"/>
      <c r="H303" s="849"/>
      <c r="I303" s="849"/>
      <c r="J303" s="849"/>
      <c r="K303" s="849"/>
      <c r="L303" s="849"/>
      <c r="M303" s="850"/>
      <c r="N303" s="650">
        <v>0</v>
      </c>
      <c r="O303" s="831"/>
      <c r="P303" s="650">
        <v>0</v>
      </c>
      <c r="Q303" s="831"/>
      <c r="R303" s="650">
        <v>0</v>
      </c>
      <c r="S303" s="831"/>
      <c r="T303" s="650">
        <v>0</v>
      </c>
      <c r="U303" s="831"/>
      <c r="V303" s="650">
        <v>0</v>
      </c>
      <c r="W303" s="831"/>
      <c r="X303" s="132">
        <f t="shared" si="76"/>
        <v>0</v>
      </c>
      <c r="Y303" s="96"/>
    </row>
    <row r="304" spans="1:26" ht="15" customHeight="1">
      <c r="C304" s="75" t="s">
        <v>333</v>
      </c>
      <c r="D304" s="775">
        <f t="shared" si="75"/>
        <v>0</v>
      </c>
      <c r="E304" s="849"/>
      <c r="F304" s="849"/>
      <c r="G304" s="849"/>
      <c r="H304" s="849"/>
      <c r="I304" s="849"/>
      <c r="J304" s="849"/>
      <c r="K304" s="849"/>
      <c r="L304" s="849"/>
      <c r="M304" s="850"/>
      <c r="N304" s="650">
        <v>0</v>
      </c>
      <c r="O304" s="831"/>
      <c r="P304" s="650">
        <v>0</v>
      </c>
      <c r="Q304" s="831"/>
      <c r="R304" s="650">
        <v>0</v>
      </c>
      <c r="S304" s="831"/>
      <c r="T304" s="650">
        <v>0</v>
      </c>
      <c r="U304" s="831"/>
      <c r="V304" s="650">
        <v>0</v>
      </c>
      <c r="W304" s="831"/>
      <c r="X304" s="132">
        <f t="shared" si="76"/>
        <v>0</v>
      </c>
    </row>
    <row r="305" spans="1:26" ht="15" customHeight="1">
      <c r="C305" s="75" t="s">
        <v>334</v>
      </c>
      <c r="D305" s="774">
        <f t="shared" si="75"/>
        <v>0</v>
      </c>
      <c r="E305" s="849"/>
      <c r="F305" s="849"/>
      <c r="G305" s="849"/>
      <c r="H305" s="849"/>
      <c r="I305" s="849"/>
      <c r="J305" s="849"/>
      <c r="K305" s="849"/>
      <c r="L305" s="849"/>
      <c r="M305" s="850"/>
      <c r="N305" s="650">
        <v>0</v>
      </c>
      <c r="O305" s="831"/>
      <c r="P305" s="650">
        <v>0</v>
      </c>
      <c r="Q305" s="831"/>
      <c r="R305" s="650">
        <v>0</v>
      </c>
      <c r="S305" s="831"/>
      <c r="T305" s="650">
        <v>0</v>
      </c>
      <c r="U305" s="831"/>
      <c r="V305" s="650">
        <v>0</v>
      </c>
      <c r="W305" s="831"/>
      <c r="X305" s="132">
        <f t="shared" si="76"/>
        <v>0</v>
      </c>
      <c r="Y305" s="96"/>
    </row>
    <row r="306" spans="1:26" ht="15" customHeight="1">
      <c r="C306" s="75" t="s">
        <v>335</v>
      </c>
      <c r="D306" s="796">
        <f t="shared" si="75"/>
        <v>0</v>
      </c>
      <c r="E306" s="836"/>
      <c r="F306" s="836"/>
      <c r="G306" s="836"/>
      <c r="H306" s="836"/>
      <c r="I306" s="836"/>
      <c r="J306" s="836"/>
      <c r="K306" s="836"/>
      <c r="L306" s="836"/>
      <c r="M306" s="837"/>
      <c r="N306" s="650">
        <v>0</v>
      </c>
      <c r="O306" s="831"/>
      <c r="P306" s="650">
        <v>0</v>
      </c>
      <c r="Q306" s="831"/>
      <c r="R306" s="650">
        <v>0</v>
      </c>
      <c r="S306" s="831"/>
      <c r="T306" s="650">
        <v>0</v>
      </c>
      <c r="U306" s="831"/>
      <c r="V306" s="650">
        <v>0</v>
      </c>
      <c r="W306" s="831"/>
      <c r="X306" s="132">
        <f t="shared" si="76"/>
        <v>0</v>
      </c>
      <c r="Y306" s="96"/>
    </row>
    <row r="307" spans="1:26" ht="15" customHeight="1">
      <c r="C307" s="198"/>
      <c r="D307" s="248"/>
      <c r="E307" s="248"/>
      <c r="F307" s="693" t="s">
        <v>258</v>
      </c>
      <c r="G307" s="835"/>
      <c r="H307" s="835"/>
      <c r="I307" s="835"/>
      <c r="J307" s="835"/>
      <c r="K307" s="835"/>
      <c r="L307" s="835"/>
      <c r="M307" s="830"/>
      <c r="N307" s="648">
        <f>SUM(N297:N306)</f>
        <v>0</v>
      </c>
      <c r="O307" s="845"/>
      <c r="P307" s="648">
        <f>SUM(P297:P306)</f>
        <v>0</v>
      </c>
      <c r="Q307" s="845"/>
      <c r="R307" s="648">
        <f>SUM(R297:R306)</f>
        <v>0</v>
      </c>
      <c r="S307" s="845"/>
      <c r="T307" s="648">
        <f>SUM(T297:T306)</f>
        <v>0</v>
      </c>
      <c r="U307" s="845"/>
      <c r="V307" s="648">
        <f>SUM(V297:V306)</f>
        <v>0</v>
      </c>
      <c r="W307" s="845"/>
      <c r="X307" s="152">
        <f>SUM(N307:W307)</f>
        <v>0</v>
      </c>
      <c r="Y307" s="96"/>
    </row>
    <row r="308" spans="1:26" s="92" customFormat="1" ht="15" customHeight="1">
      <c r="A308" s="490">
        <v>3010</v>
      </c>
      <c r="B308" s="490"/>
      <c r="C308" s="695" t="s">
        <v>402</v>
      </c>
      <c r="D308" s="696"/>
      <c r="E308" s="696"/>
      <c r="F308" s="696"/>
      <c r="G308" s="696"/>
      <c r="H308" s="696"/>
      <c r="I308" s="696"/>
      <c r="J308" s="696"/>
      <c r="K308" s="696"/>
      <c r="L308" s="696"/>
      <c r="M308" s="697"/>
      <c r="N308" s="167"/>
      <c r="O308" s="131"/>
      <c r="P308" s="162"/>
      <c r="Q308" s="131"/>
      <c r="R308" s="162"/>
      <c r="S308" s="131"/>
      <c r="T308" s="162"/>
      <c r="U308" s="131"/>
      <c r="V308" s="162"/>
      <c r="W308" s="131"/>
      <c r="X308" s="132"/>
      <c r="Y308" s="489"/>
      <c r="Z308" s="52"/>
    </row>
    <row r="309" spans="1:26" s="92" customFormat="1" ht="15" customHeight="1">
      <c r="A309" s="490"/>
      <c r="B309" s="490"/>
      <c r="C309" s="661"/>
      <c r="D309" s="658"/>
      <c r="E309" s="658"/>
      <c r="F309" s="658"/>
      <c r="G309" s="658"/>
      <c r="H309" s="658"/>
      <c r="I309" s="658"/>
      <c r="J309" s="658"/>
      <c r="K309" s="658"/>
      <c r="L309" s="658"/>
      <c r="M309" s="659"/>
      <c r="N309" s="650">
        <v>0</v>
      </c>
      <c r="O309" s="656"/>
      <c r="P309" s="650">
        <v>0</v>
      </c>
      <c r="Q309" s="656"/>
      <c r="R309" s="650">
        <v>0</v>
      </c>
      <c r="S309" s="656"/>
      <c r="T309" s="650">
        <v>0</v>
      </c>
      <c r="U309" s="656"/>
      <c r="V309" s="650">
        <v>0</v>
      </c>
      <c r="W309" s="656"/>
      <c r="X309" s="132">
        <f>SUM(N309+P309+R309+T309+V309)</f>
        <v>0</v>
      </c>
      <c r="Y309" s="489"/>
      <c r="Z309" s="52"/>
    </row>
    <row r="310" spans="1:26" s="92" customFormat="1" ht="15" customHeight="1">
      <c r="A310" s="490"/>
      <c r="B310" s="490"/>
      <c r="C310" s="661"/>
      <c r="D310" s="658"/>
      <c r="E310" s="658"/>
      <c r="F310" s="658"/>
      <c r="G310" s="658"/>
      <c r="H310" s="658"/>
      <c r="I310" s="658"/>
      <c r="J310" s="658"/>
      <c r="K310" s="658"/>
      <c r="L310" s="658"/>
      <c r="M310" s="659"/>
      <c r="N310" s="650">
        <v>0</v>
      </c>
      <c r="O310" s="656"/>
      <c r="P310" s="650">
        <v>0</v>
      </c>
      <c r="Q310" s="656"/>
      <c r="R310" s="650">
        <v>0</v>
      </c>
      <c r="S310" s="656"/>
      <c r="T310" s="650">
        <v>0</v>
      </c>
      <c r="U310" s="656"/>
      <c r="V310" s="650">
        <v>0</v>
      </c>
      <c r="W310" s="656"/>
      <c r="X310" s="132">
        <f>SUM(N310+P310+R310+T310+V310)</f>
        <v>0</v>
      </c>
      <c r="Y310" s="489"/>
      <c r="Z310" s="52"/>
    </row>
    <row r="311" spans="1:26" s="92" customFormat="1" ht="15" customHeight="1">
      <c r="A311" s="490"/>
      <c r="B311" s="490"/>
      <c r="C311" s="661"/>
      <c r="D311" s="658"/>
      <c r="E311" s="658"/>
      <c r="F311" s="658"/>
      <c r="G311" s="658"/>
      <c r="H311" s="658"/>
      <c r="I311" s="658"/>
      <c r="J311" s="658"/>
      <c r="K311" s="658"/>
      <c r="L311" s="658"/>
      <c r="M311" s="659"/>
      <c r="N311" s="650">
        <v>0</v>
      </c>
      <c r="O311" s="656"/>
      <c r="P311" s="650">
        <v>0</v>
      </c>
      <c r="Q311" s="656"/>
      <c r="R311" s="650">
        <v>0</v>
      </c>
      <c r="S311" s="656"/>
      <c r="T311" s="650">
        <v>0</v>
      </c>
      <c r="U311" s="656"/>
      <c r="V311" s="650">
        <v>0</v>
      </c>
      <c r="W311" s="656"/>
      <c r="X311" s="132">
        <f>SUM(N311+P311+R311+T311+V311)</f>
        <v>0</v>
      </c>
      <c r="Y311" s="489"/>
      <c r="Z311" s="52"/>
    </row>
    <row r="312" spans="1:26" s="92" customFormat="1" ht="15" customHeight="1">
      <c r="A312" s="490"/>
      <c r="B312" s="490"/>
      <c r="C312" s="657"/>
      <c r="D312" s="658"/>
      <c r="E312" s="658"/>
      <c r="F312" s="658"/>
      <c r="G312" s="658"/>
      <c r="H312" s="658"/>
      <c r="I312" s="658"/>
      <c r="J312" s="658"/>
      <c r="K312" s="658"/>
      <c r="L312" s="658"/>
      <c r="M312" s="659"/>
      <c r="N312" s="650">
        <v>0</v>
      </c>
      <c r="O312" s="656"/>
      <c r="P312" s="650">
        <v>0</v>
      </c>
      <c r="Q312" s="656"/>
      <c r="R312" s="650">
        <v>0</v>
      </c>
      <c r="S312" s="656"/>
      <c r="T312" s="650">
        <v>0</v>
      </c>
      <c r="U312" s="656"/>
      <c r="V312" s="650">
        <v>0</v>
      </c>
      <c r="W312" s="656"/>
      <c r="X312" s="132">
        <f>SUM(N312+P312+R312+T312+V312)</f>
        <v>0</v>
      </c>
      <c r="Y312" s="489"/>
      <c r="Z312" s="52"/>
    </row>
    <row r="313" spans="1:26" s="92" customFormat="1" ht="15" customHeight="1">
      <c r="A313" s="490"/>
      <c r="B313" s="490"/>
      <c r="C313" s="692" t="str">
        <f>CONCATENATE("TOTAL ", C308)</f>
        <v>TOTAL SIKULIAQ SHIP USE / HAARP FACILITY USE [Delete unneeded facility and this red text]</v>
      </c>
      <c r="D313" s="693"/>
      <c r="E313" s="693"/>
      <c r="F313" s="693"/>
      <c r="G313" s="693"/>
      <c r="H313" s="693"/>
      <c r="I313" s="693"/>
      <c r="J313" s="693"/>
      <c r="K313" s="693"/>
      <c r="L313" s="693"/>
      <c r="M313" s="694"/>
      <c r="N313" s="648">
        <f>SUM(N309:O312)</f>
        <v>0</v>
      </c>
      <c r="O313" s="665"/>
      <c r="P313" s="648">
        <f>SUM(P309:Q312)</f>
        <v>0</v>
      </c>
      <c r="Q313" s="665"/>
      <c r="R313" s="648">
        <f>SUM(R309:S312)</f>
        <v>0</v>
      </c>
      <c r="S313" s="665"/>
      <c r="T313" s="648">
        <f>SUM(T309:U312)</f>
        <v>0</v>
      </c>
      <c r="U313" s="665"/>
      <c r="V313" s="648">
        <f>SUM(V309:W312)</f>
        <v>0</v>
      </c>
      <c r="W313" s="665"/>
      <c r="X313" s="492">
        <f>SUM(N313:W313)</f>
        <v>0</v>
      </c>
      <c r="Y313" s="489"/>
      <c r="Z313" s="52"/>
    </row>
    <row r="314" spans="1:26" ht="15" customHeight="1">
      <c r="C314" s="807"/>
      <c r="D314" s="808"/>
      <c r="E314" s="808"/>
      <c r="F314" s="808"/>
      <c r="G314" s="808"/>
      <c r="H314" s="808"/>
      <c r="I314" s="808"/>
      <c r="J314" s="808"/>
      <c r="K314" s="808"/>
      <c r="L314" s="808"/>
      <c r="M314" s="809"/>
      <c r="N314" s="210"/>
      <c r="O314" s="493"/>
      <c r="P314" s="210"/>
      <c r="Q314" s="493"/>
      <c r="R314" s="210"/>
      <c r="S314" s="493"/>
      <c r="T314" s="210"/>
      <c r="U314" s="493"/>
      <c r="V314" s="210"/>
      <c r="W314" s="493"/>
      <c r="X314" s="141"/>
      <c r="Y314" s="489"/>
    </row>
    <row r="315" spans="1:26" s="135" customFormat="1" ht="15" customHeight="1">
      <c r="A315" s="169"/>
      <c r="B315" s="169"/>
      <c r="C315" s="668" t="s">
        <v>298</v>
      </c>
      <c r="D315" s="669"/>
      <c r="E315" s="669"/>
      <c r="F315" s="669"/>
      <c r="G315" s="669"/>
      <c r="H315" s="669"/>
      <c r="I315" s="669"/>
      <c r="J315" s="669"/>
      <c r="K315" s="669"/>
      <c r="L315" s="669"/>
      <c r="M315" s="670"/>
      <c r="N315" s="662">
        <f>N295+N307+N313</f>
        <v>0</v>
      </c>
      <c r="O315" s="851"/>
      <c r="P315" s="662">
        <f>P295+P307+P313</f>
        <v>0</v>
      </c>
      <c r="Q315" s="851"/>
      <c r="R315" s="662">
        <f>R295+R307+R313</f>
        <v>0</v>
      </c>
      <c r="S315" s="851"/>
      <c r="T315" s="662">
        <f>T295+T307+T313</f>
        <v>0</v>
      </c>
      <c r="U315" s="851"/>
      <c r="V315" s="662">
        <f>V295+V307+V313</f>
        <v>0</v>
      </c>
      <c r="W315" s="851"/>
      <c r="X315" s="622">
        <f>SUM(N315:W315)</f>
        <v>0</v>
      </c>
      <c r="Y315" s="95"/>
    </row>
    <row r="316" spans="1:26" s="135" customFormat="1" ht="15" customHeight="1">
      <c r="A316" s="169"/>
      <c r="B316" s="169"/>
      <c r="C316" s="235"/>
      <c r="D316" s="236"/>
      <c r="E316" s="237"/>
      <c r="F316" s="237"/>
      <c r="G316" s="237"/>
      <c r="H316" s="238"/>
      <c r="I316" s="238"/>
      <c r="J316" s="249"/>
      <c r="K316" s="249"/>
      <c r="L316" s="249"/>
      <c r="M316" s="41"/>
      <c r="N316" s="239"/>
      <c r="O316" s="250"/>
      <c r="P316" s="239"/>
      <c r="Q316" s="250"/>
      <c r="R316" s="239"/>
      <c r="S316" s="250"/>
      <c r="T316" s="239"/>
      <c r="U316" s="250"/>
      <c r="V316" s="239"/>
      <c r="W316" s="250"/>
      <c r="X316" s="241"/>
      <c r="Y316" s="95"/>
    </row>
    <row r="317" spans="1:26" s="135" customFormat="1" ht="15.75" customHeight="1">
      <c r="A317" s="169"/>
      <c r="B317" s="169"/>
      <c r="C317" s="668" t="s">
        <v>299</v>
      </c>
      <c r="D317" s="669"/>
      <c r="E317" s="669"/>
      <c r="F317" s="669"/>
      <c r="G317" s="669"/>
      <c r="H317" s="669"/>
      <c r="I317" s="669"/>
      <c r="J317" s="669"/>
      <c r="K317" s="669"/>
      <c r="L317" s="669"/>
      <c r="M317" s="670"/>
      <c r="N317" s="666"/>
      <c r="O317" s="863"/>
      <c r="P317" s="666"/>
      <c r="Q317" s="863"/>
      <c r="R317" s="666"/>
      <c r="S317" s="863"/>
      <c r="T317" s="666"/>
      <c r="U317" s="863"/>
      <c r="V317" s="666"/>
      <c r="W317" s="863"/>
      <c r="X317" s="622"/>
      <c r="Y317" s="212"/>
    </row>
    <row r="318" spans="1:26" s="135" customFormat="1" ht="15.75" customHeight="1">
      <c r="A318" s="169"/>
      <c r="B318" s="169"/>
      <c r="C318" s="860" t="s">
        <v>321</v>
      </c>
      <c r="D318" s="861"/>
      <c r="E318" s="861"/>
      <c r="F318" s="861"/>
      <c r="G318" s="861"/>
      <c r="H318" s="861"/>
      <c r="I318" s="861"/>
      <c r="J318" s="861"/>
      <c r="K318" s="861"/>
      <c r="L318" s="861"/>
      <c r="M318" s="862"/>
      <c r="N318" s="859">
        <f>N128</f>
        <v>0</v>
      </c>
      <c r="O318" s="845"/>
      <c r="P318" s="859">
        <f>P128</f>
        <v>0</v>
      </c>
      <c r="Q318" s="845"/>
      <c r="R318" s="859">
        <f>R128</f>
        <v>0</v>
      </c>
      <c r="S318" s="845"/>
      <c r="T318" s="859">
        <f>T128</f>
        <v>0</v>
      </c>
      <c r="U318" s="845"/>
      <c r="V318" s="859">
        <f>V128</f>
        <v>0</v>
      </c>
      <c r="W318" s="845"/>
      <c r="X318" s="241">
        <f t="shared" ref="X318:X325" si="77">SUM(N318:W318)</f>
        <v>0</v>
      </c>
      <c r="Y318" s="212"/>
    </row>
    <row r="319" spans="1:26" s="135" customFormat="1" ht="15.75" customHeight="1">
      <c r="A319" s="169"/>
      <c r="B319" s="169"/>
      <c r="C319" s="860" t="s">
        <v>322</v>
      </c>
      <c r="D319" s="861"/>
      <c r="E319" s="861"/>
      <c r="F319" s="861"/>
      <c r="G319" s="861"/>
      <c r="H319" s="861"/>
      <c r="I319" s="861"/>
      <c r="J319" s="861"/>
      <c r="K319" s="861"/>
      <c r="L319" s="861"/>
      <c r="M319" s="862"/>
      <c r="N319" s="859">
        <f>N307</f>
        <v>0</v>
      </c>
      <c r="O319" s="845"/>
      <c r="P319" s="859">
        <f>P307</f>
        <v>0</v>
      </c>
      <c r="Q319" s="845"/>
      <c r="R319" s="859">
        <f>R307</f>
        <v>0</v>
      </c>
      <c r="S319" s="845"/>
      <c r="T319" s="859">
        <f>T307</f>
        <v>0</v>
      </c>
      <c r="U319" s="845"/>
      <c r="V319" s="859">
        <f>V307</f>
        <v>0</v>
      </c>
      <c r="W319" s="845"/>
      <c r="X319" s="241">
        <f t="shared" si="77"/>
        <v>0</v>
      </c>
      <c r="Y319" s="212"/>
    </row>
    <row r="320" spans="1:26" s="135" customFormat="1" ht="15.75" customHeight="1">
      <c r="A320" s="169"/>
      <c r="B320" s="169"/>
      <c r="C320" s="860" t="str">
        <f>C308</f>
        <v>SIKULIAQ SHIP USE / HAARP FACILITY USE [Delete unneeded facility and this red text]</v>
      </c>
      <c r="D320" s="861"/>
      <c r="E320" s="861"/>
      <c r="F320" s="861"/>
      <c r="G320" s="861"/>
      <c r="H320" s="861"/>
      <c r="I320" s="861"/>
      <c r="J320" s="861"/>
      <c r="K320" s="861"/>
      <c r="L320" s="861"/>
      <c r="M320" s="862"/>
      <c r="N320" s="859">
        <f>N313</f>
        <v>0</v>
      </c>
      <c r="O320" s="845"/>
      <c r="P320" s="859">
        <f>P313</f>
        <v>0</v>
      </c>
      <c r="Q320" s="845"/>
      <c r="R320" s="859">
        <f>R313</f>
        <v>0</v>
      </c>
      <c r="S320" s="845"/>
      <c r="T320" s="859">
        <f>T313</f>
        <v>0</v>
      </c>
      <c r="U320" s="845"/>
      <c r="V320" s="859">
        <f>V313</f>
        <v>0</v>
      </c>
      <c r="W320" s="845"/>
      <c r="X320" s="241">
        <f t="shared" si="77"/>
        <v>0</v>
      </c>
      <c r="Y320" s="212"/>
    </row>
    <row r="321" spans="1:25" s="135" customFormat="1" ht="15.75" customHeight="1">
      <c r="A321" s="169"/>
      <c r="B321" s="169"/>
      <c r="C321" s="860" t="s">
        <v>301</v>
      </c>
      <c r="D321" s="861"/>
      <c r="E321" s="861"/>
      <c r="F321" s="861"/>
      <c r="G321" s="861"/>
      <c r="H321" s="861"/>
      <c r="I321" s="861"/>
      <c r="J321" s="861"/>
      <c r="K321" s="861"/>
      <c r="L321" s="861"/>
      <c r="M321" s="862"/>
      <c r="N321" s="859">
        <f>N261</f>
        <v>0</v>
      </c>
      <c r="O321" s="845"/>
      <c r="P321" s="859">
        <f>P261</f>
        <v>0</v>
      </c>
      <c r="Q321" s="845"/>
      <c r="R321" s="859">
        <f>R261</f>
        <v>0</v>
      </c>
      <c r="S321" s="845"/>
      <c r="T321" s="859">
        <f>T261</f>
        <v>0</v>
      </c>
      <c r="U321" s="845"/>
      <c r="V321" s="859">
        <f>V261</f>
        <v>0</v>
      </c>
      <c r="W321" s="845"/>
      <c r="X321" s="241">
        <f t="shared" si="77"/>
        <v>0</v>
      </c>
      <c r="Y321" s="212"/>
    </row>
    <row r="322" spans="1:25" s="135" customFormat="1" ht="15.75" customHeight="1">
      <c r="A322" s="169"/>
      <c r="B322" s="169"/>
      <c r="C322" s="860" t="s">
        <v>302</v>
      </c>
      <c r="D322" s="861"/>
      <c r="E322" s="861"/>
      <c r="F322" s="861"/>
      <c r="G322" s="861"/>
      <c r="H322" s="861"/>
      <c r="I322" s="861"/>
      <c r="J322" s="861"/>
      <c r="K322" s="861"/>
      <c r="L322" s="861"/>
      <c r="M322" s="862"/>
      <c r="N322" s="859">
        <f>N269</f>
        <v>0</v>
      </c>
      <c r="O322" s="845"/>
      <c r="P322" s="859">
        <f>P269</f>
        <v>0</v>
      </c>
      <c r="Q322" s="845"/>
      <c r="R322" s="859">
        <f>R269</f>
        <v>0</v>
      </c>
      <c r="S322" s="845"/>
      <c r="T322" s="859">
        <f>T269</f>
        <v>0</v>
      </c>
      <c r="U322" s="845"/>
      <c r="V322" s="859">
        <f>V269</f>
        <v>0</v>
      </c>
      <c r="W322" s="845"/>
      <c r="X322" s="241">
        <f t="shared" si="77"/>
        <v>0</v>
      </c>
      <c r="Y322" s="212"/>
    </row>
    <row r="323" spans="1:25" s="135" customFormat="1" ht="15.75" customHeight="1">
      <c r="A323" s="169"/>
      <c r="B323" s="169"/>
      <c r="C323" s="860" t="s">
        <v>417</v>
      </c>
      <c r="D323" s="861"/>
      <c r="E323" s="861"/>
      <c r="F323" s="861"/>
      <c r="G323" s="861"/>
      <c r="H323" s="861"/>
      <c r="I323" s="861"/>
      <c r="J323" s="861"/>
      <c r="K323" s="861"/>
      <c r="L323" s="861"/>
      <c r="M323" s="862"/>
      <c r="N323" s="859">
        <f>N281</f>
        <v>0</v>
      </c>
      <c r="O323" s="845"/>
      <c r="P323" s="859">
        <f>P281</f>
        <v>0</v>
      </c>
      <c r="Q323" s="845"/>
      <c r="R323" s="859">
        <f>R281</f>
        <v>0</v>
      </c>
      <c r="S323" s="845"/>
      <c r="T323" s="859">
        <f>T281</f>
        <v>0</v>
      </c>
      <c r="U323" s="845"/>
      <c r="V323" s="859">
        <f>V281</f>
        <v>0</v>
      </c>
      <c r="W323" s="845"/>
      <c r="X323" s="241">
        <f t="shared" si="77"/>
        <v>0</v>
      </c>
      <c r="Y323" s="212"/>
    </row>
    <row r="324" spans="1:25" s="135" customFormat="1" ht="15.75" customHeight="1">
      <c r="A324" s="169"/>
      <c r="B324" s="169"/>
      <c r="C324" s="860" t="s">
        <v>418</v>
      </c>
      <c r="D324" s="861"/>
      <c r="E324" s="861"/>
      <c r="F324" s="861"/>
      <c r="G324" s="861"/>
      <c r="H324" s="861"/>
      <c r="I324" s="861"/>
      <c r="J324" s="861"/>
      <c r="K324" s="861"/>
      <c r="L324" s="861"/>
      <c r="M324" s="862"/>
      <c r="N324" s="859">
        <f>N293</f>
        <v>0</v>
      </c>
      <c r="O324" s="845"/>
      <c r="P324" s="859">
        <f>P293</f>
        <v>0</v>
      </c>
      <c r="Q324" s="845"/>
      <c r="R324" s="859">
        <f>R293</f>
        <v>0</v>
      </c>
      <c r="S324" s="845"/>
      <c r="T324" s="859">
        <f>T293</f>
        <v>0</v>
      </c>
      <c r="U324" s="845"/>
      <c r="V324" s="859">
        <f>V293</f>
        <v>0</v>
      </c>
      <c r="W324" s="845"/>
      <c r="X324" s="241">
        <f t="shared" si="77"/>
        <v>0</v>
      </c>
      <c r="Y324" s="212"/>
    </row>
    <row r="325" spans="1:25" ht="15" customHeight="1">
      <c r="C325" s="668" t="s">
        <v>300</v>
      </c>
      <c r="D325" s="669"/>
      <c r="E325" s="669"/>
      <c r="F325" s="669"/>
      <c r="G325" s="669"/>
      <c r="H325" s="669"/>
      <c r="I325" s="669"/>
      <c r="J325" s="669"/>
      <c r="K325" s="669"/>
      <c r="L325" s="669"/>
      <c r="M325" s="670"/>
      <c r="N325" s="662">
        <f>N315-SUM(N318:N324)</f>
        <v>0</v>
      </c>
      <c r="O325" s="851"/>
      <c r="P325" s="662">
        <f>P315-SUM(P318:P324)</f>
        <v>0</v>
      </c>
      <c r="Q325" s="851"/>
      <c r="R325" s="662">
        <f>R315-SUM(R318:R324)</f>
        <v>0</v>
      </c>
      <c r="S325" s="851"/>
      <c r="T325" s="662">
        <f>T315-SUM(T318:T324)</f>
        <v>0</v>
      </c>
      <c r="U325" s="851"/>
      <c r="V325" s="662">
        <f>V315-SUM(V318:V324)</f>
        <v>0</v>
      </c>
      <c r="W325" s="851"/>
      <c r="X325" s="622">
        <f t="shared" si="77"/>
        <v>0</v>
      </c>
      <c r="Y325" s="106"/>
    </row>
    <row r="326" spans="1:25" ht="15" customHeight="1">
      <c r="C326" s="671"/>
      <c r="D326" s="672"/>
      <c r="E326" s="672"/>
      <c r="F326" s="672"/>
      <c r="G326" s="672"/>
      <c r="H326" s="672"/>
      <c r="I326" s="672"/>
      <c r="J326" s="672"/>
      <c r="K326" s="672"/>
      <c r="L326" s="672"/>
      <c r="M326" s="673"/>
      <c r="N326" s="214"/>
      <c r="O326" s="215"/>
      <c r="P326" s="214"/>
      <c r="Q326" s="215"/>
      <c r="R326" s="214"/>
      <c r="S326" s="215"/>
      <c r="T326" s="214"/>
      <c r="U326" s="215"/>
      <c r="V326" s="214"/>
      <c r="W326" s="215"/>
      <c r="X326" s="216"/>
      <c r="Y326" s="39"/>
    </row>
    <row r="327" spans="1:25" ht="15" customHeight="1">
      <c r="C327" s="668" t="s">
        <v>320</v>
      </c>
      <c r="D327" s="669"/>
      <c r="E327" s="669"/>
      <c r="F327" s="669"/>
      <c r="G327" s="669"/>
      <c r="H327" s="787" t="s">
        <v>129</v>
      </c>
      <c r="I327" s="864"/>
      <c r="J327" s="864"/>
      <c r="K327" s="864"/>
      <c r="L327" s="864"/>
      <c r="M327" s="637" t="e">
        <f>VLOOKUP(H327,F_A,2,0)</f>
        <v>#N/A</v>
      </c>
      <c r="N327" s="662" t="e">
        <f>N325*$M327</f>
        <v>#N/A</v>
      </c>
      <c r="O327" s="851"/>
      <c r="P327" s="662" t="e">
        <f>P325*$M327</f>
        <v>#N/A</v>
      </c>
      <c r="Q327" s="851"/>
      <c r="R327" s="662" t="e">
        <f>R325*$M327</f>
        <v>#N/A</v>
      </c>
      <c r="S327" s="851"/>
      <c r="T327" s="662" t="e">
        <f>T325*$M327</f>
        <v>#N/A</v>
      </c>
      <c r="U327" s="851"/>
      <c r="V327" s="662" t="e">
        <f>V325*$M327</f>
        <v>#N/A</v>
      </c>
      <c r="W327" s="851"/>
      <c r="X327" s="638" t="e">
        <f>SUM(N327:W327)</f>
        <v>#N/A</v>
      </c>
      <c r="Y327" s="39"/>
    </row>
    <row r="328" spans="1:25" ht="15" customHeight="1">
      <c r="C328" s="671"/>
      <c r="D328" s="672"/>
      <c r="E328" s="672"/>
      <c r="F328" s="672"/>
      <c r="G328" s="672"/>
      <c r="H328" s="672"/>
      <c r="I328" s="672"/>
      <c r="J328" s="672"/>
      <c r="K328" s="672"/>
      <c r="L328" s="672"/>
      <c r="M328" s="673"/>
      <c r="N328" s="214"/>
      <c r="O328" s="215"/>
      <c r="P328" s="214"/>
      <c r="Q328" s="215"/>
      <c r="R328" s="214"/>
      <c r="S328" s="215"/>
      <c r="T328" s="214"/>
      <c r="U328" s="215"/>
      <c r="V328" s="214"/>
      <c r="W328" s="215"/>
      <c r="X328" s="216"/>
      <c r="Y328" s="39"/>
    </row>
    <row r="329" spans="1:25" ht="15" customHeight="1">
      <c r="C329" s="668" t="s">
        <v>303</v>
      </c>
      <c r="D329" s="669"/>
      <c r="E329" s="669"/>
      <c r="F329" s="669"/>
      <c r="G329" s="669"/>
      <c r="H329" s="669"/>
      <c r="I329" s="669"/>
      <c r="J329" s="669"/>
      <c r="K329" s="669"/>
      <c r="L329" s="669"/>
      <c r="M329" s="670"/>
      <c r="N329" s="662" t="e">
        <f>N315+N327</f>
        <v>#N/A</v>
      </c>
      <c r="O329" s="851"/>
      <c r="P329" s="662" t="e">
        <f>P315+P327</f>
        <v>#N/A</v>
      </c>
      <c r="Q329" s="851"/>
      <c r="R329" s="662" t="e">
        <f>R315+R327</f>
        <v>#N/A</v>
      </c>
      <c r="S329" s="851"/>
      <c r="T329" s="662" t="e">
        <f>T315+T327</f>
        <v>#N/A</v>
      </c>
      <c r="U329" s="851"/>
      <c r="V329" s="662" t="e">
        <f>V315+V327</f>
        <v>#N/A</v>
      </c>
      <c r="W329" s="851"/>
      <c r="X329" s="622" t="e">
        <f>SUM(N329:W329)</f>
        <v>#N/A</v>
      </c>
      <c r="Y329" s="39"/>
    </row>
    <row r="330" spans="1:25" ht="17.100000000000001" customHeight="1">
      <c r="C330" s="135"/>
      <c r="D330" s="135"/>
      <c r="M330" s="49"/>
      <c r="N330" s="68"/>
      <c r="O330" s="68"/>
      <c r="Q330" s="68"/>
      <c r="S330" s="68"/>
      <c r="U330" s="68"/>
      <c r="W330" s="68"/>
      <c r="Y330" s="52"/>
    </row>
    <row r="331" spans="1:25" ht="17.100000000000001" customHeight="1">
      <c r="M331" s="49"/>
      <c r="N331" s="68"/>
      <c r="O331" s="68"/>
      <c r="Q331" s="68"/>
      <c r="S331" s="68"/>
      <c r="U331" s="68"/>
      <c r="W331" s="68"/>
      <c r="Y331" s="52"/>
    </row>
    <row r="332" spans="1:25" ht="17.100000000000001" customHeight="1">
      <c r="C332" s="506" t="str">
        <f>MTDC!C304</f>
        <v>IBUD Version 07.01.21</v>
      </c>
      <c r="D332" s="77"/>
      <c r="E332" s="77"/>
      <c r="F332" s="77"/>
      <c r="G332" s="77"/>
      <c r="H332" s="77"/>
      <c r="I332" s="77"/>
      <c r="J332" s="77"/>
      <c r="K332" s="77"/>
      <c r="L332" s="77"/>
      <c r="N332" s="39"/>
      <c r="O332" s="39"/>
      <c r="P332" s="39"/>
      <c r="Q332" s="39"/>
      <c r="R332" s="39"/>
      <c r="S332" s="39"/>
      <c r="T332" s="39"/>
      <c r="U332" s="39"/>
      <c r="V332" s="39"/>
      <c r="W332" s="39"/>
      <c r="X332" s="39"/>
      <c r="Y332" s="39"/>
    </row>
    <row r="333" spans="1:25" ht="17.100000000000001" customHeight="1">
      <c r="C333" s="77"/>
      <c r="D333" s="77"/>
      <c r="E333" s="77"/>
      <c r="F333" s="77"/>
      <c r="G333" s="77"/>
      <c r="H333" s="77"/>
      <c r="I333" s="77"/>
      <c r="J333" s="77"/>
      <c r="K333" s="77"/>
      <c r="L333" s="77"/>
      <c r="N333" s="39"/>
      <c r="O333" s="39"/>
      <c r="P333" s="39"/>
      <c r="Q333" s="39"/>
      <c r="R333" s="39"/>
      <c r="S333" s="39"/>
      <c r="T333" s="39"/>
      <c r="U333" s="39"/>
      <c r="V333" s="39"/>
      <c r="W333" s="39"/>
      <c r="X333" s="39"/>
      <c r="Y333" s="39"/>
    </row>
    <row r="334" spans="1:25" ht="17.100000000000001" customHeight="1">
      <c r="C334" s="77"/>
      <c r="D334" s="77"/>
      <c r="E334" s="77"/>
      <c r="F334" s="77"/>
      <c r="G334" s="77"/>
      <c r="H334" s="77"/>
      <c r="I334" s="77"/>
      <c r="J334" s="77"/>
      <c r="K334" s="77"/>
      <c r="L334" s="77"/>
      <c r="N334" s="39"/>
      <c r="O334" s="39"/>
      <c r="P334" s="39"/>
      <c r="Q334" s="39"/>
      <c r="R334" s="39"/>
      <c r="S334" s="39"/>
      <c r="T334" s="39"/>
      <c r="U334" s="39"/>
      <c r="V334" s="39"/>
      <c r="W334" s="39"/>
      <c r="X334" s="39"/>
      <c r="Y334" s="39"/>
    </row>
    <row r="335" spans="1:25" ht="17.100000000000001" customHeight="1">
      <c r="C335" s="77"/>
      <c r="D335" s="77"/>
      <c r="E335" s="77"/>
      <c r="F335" s="77"/>
      <c r="G335" s="77"/>
      <c r="H335" s="77"/>
      <c r="I335" s="77"/>
      <c r="J335" s="77"/>
      <c r="K335" s="77"/>
      <c r="L335" s="77"/>
      <c r="N335" s="39"/>
      <c r="O335" s="39"/>
      <c r="P335" s="39"/>
      <c r="Q335" s="39"/>
      <c r="R335" s="39"/>
      <c r="S335" s="39"/>
      <c r="T335" s="39"/>
      <c r="U335" s="39"/>
      <c r="V335" s="39"/>
      <c r="W335" s="39"/>
      <c r="X335" s="39"/>
      <c r="Y335" s="39"/>
    </row>
    <row r="336" spans="1:25" ht="17.100000000000001" customHeight="1">
      <c r="C336" s="77"/>
      <c r="D336" s="77"/>
      <c r="E336" s="77"/>
      <c r="F336" s="77"/>
      <c r="G336" s="77"/>
      <c r="H336" s="77"/>
      <c r="I336" s="77"/>
      <c r="J336" s="77"/>
      <c r="K336" s="77"/>
      <c r="L336" s="77"/>
      <c r="N336" s="39"/>
      <c r="O336" s="39"/>
      <c r="P336" s="39"/>
      <c r="Q336" s="39"/>
      <c r="R336" s="39"/>
      <c r="S336" s="242"/>
      <c r="T336" s="39"/>
      <c r="U336" s="39"/>
      <c r="V336" s="39"/>
      <c r="W336" s="39"/>
      <c r="X336" s="39"/>
      <c r="Y336" s="39"/>
    </row>
    <row r="337" spans="3:25" ht="17.100000000000001" customHeight="1">
      <c r="C337" s="77"/>
      <c r="D337" s="77"/>
      <c r="E337" s="77"/>
      <c r="F337" s="77"/>
      <c r="G337" s="77"/>
      <c r="H337" s="77"/>
      <c r="I337" s="77"/>
      <c r="J337" s="77"/>
      <c r="K337" s="77"/>
      <c r="L337" s="77"/>
      <c r="N337" s="39"/>
      <c r="O337" s="39"/>
      <c r="P337" s="39"/>
      <c r="Q337" s="39"/>
      <c r="R337" s="39"/>
      <c r="S337" s="39"/>
      <c r="T337" s="39"/>
      <c r="U337" s="39"/>
      <c r="V337" s="39"/>
      <c r="W337" s="39"/>
      <c r="X337" s="39"/>
      <c r="Y337" s="39"/>
    </row>
    <row r="338" spans="3:25" ht="17.100000000000001" customHeight="1">
      <c r="C338" s="77"/>
      <c r="D338" s="77"/>
      <c r="E338" s="77"/>
      <c r="F338" s="77"/>
      <c r="G338" s="77"/>
      <c r="H338" s="77"/>
      <c r="I338" s="77"/>
      <c r="J338" s="77"/>
      <c r="K338" s="77"/>
      <c r="L338" s="77"/>
      <c r="N338" s="39"/>
      <c r="O338" s="39"/>
      <c r="P338" s="39"/>
      <c r="Q338" s="39"/>
      <c r="R338" s="39"/>
      <c r="S338" s="39"/>
      <c r="T338" s="39"/>
      <c r="U338" s="39"/>
      <c r="V338" s="39"/>
      <c r="W338" s="39"/>
      <c r="X338" s="39"/>
      <c r="Y338" s="39"/>
    </row>
    <row r="339" spans="3:25" ht="17.100000000000001" customHeight="1">
      <c r="C339" s="77"/>
      <c r="D339" s="77"/>
      <c r="E339" s="77"/>
      <c r="F339" s="77"/>
      <c r="G339" s="77"/>
      <c r="H339" s="77"/>
      <c r="I339" s="77"/>
      <c r="J339" s="77"/>
      <c r="K339" s="77"/>
      <c r="L339" s="77"/>
      <c r="N339" s="39"/>
      <c r="O339" s="39"/>
      <c r="P339" s="39"/>
      <c r="Q339" s="39"/>
      <c r="R339" s="39"/>
      <c r="S339" s="39"/>
      <c r="T339" s="39"/>
      <c r="U339" s="39"/>
      <c r="V339" s="39"/>
      <c r="W339" s="39"/>
      <c r="X339" s="39"/>
      <c r="Y339" s="39"/>
    </row>
    <row r="340" spans="3:25" ht="17.100000000000001" customHeight="1">
      <c r="C340" s="77"/>
      <c r="D340" s="77"/>
      <c r="E340" s="77"/>
      <c r="F340" s="77"/>
      <c r="G340" s="77"/>
      <c r="H340" s="77"/>
      <c r="I340" s="77"/>
      <c r="J340" s="77"/>
      <c r="K340" s="77"/>
      <c r="L340" s="77"/>
      <c r="N340" s="39"/>
      <c r="O340" s="39"/>
      <c r="P340" s="39"/>
      <c r="Q340" s="39"/>
      <c r="R340" s="39"/>
      <c r="S340" s="39"/>
      <c r="T340" s="39"/>
      <c r="U340" s="39"/>
      <c r="V340" s="39"/>
      <c r="W340" s="39"/>
      <c r="X340" s="39"/>
      <c r="Y340" s="39"/>
    </row>
    <row r="341" spans="3:25" ht="17.100000000000001" customHeight="1">
      <c r="C341" s="77"/>
      <c r="D341" s="77"/>
      <c r="E341" s="77"/>
      <c r="F341" s="77"/>
      <c r="G341" s="77"/>
      <c r="H341" s="77"/>
      <c r="I341" s="77"/>
      <c r="J341" s="77"/>
      <c r="K341" s="77"/>
      <c r="L341" s="77"/>
      <c r="N341" s="39"/>
      <c r="O341" s="39"/>
      <c r="P341" s="39"/>
      <c r="Q341" s="39"/>
      <c r="R341" s="39"/>
      <c r="S341" s="39"/>
      <c r="T341" s="39"/>
      <c r="U341" s="39"/>
      <c r="V341" s="39"/>
      <c r="W341" s="39"/>
      <c r="X341" s="39"/>
      <c r="Y341" s="39"/>
    </row>
    <row r="343" spans="3:25" ht="17.100000000000001" customHeight="1">
      <c r="C343" s="251" t="s">
        <v>87</v>
      </c>
      <c r="D343" s="251"/>
      <c r="E343" s="251"/>
      <c r="F343" s="251"/>
      <c r="G343" s="251"/>
      <c r="H343" s="251"/>
      <c r="I343" s="251"/>
      <c r="J343" s="251"/>
      <c r="K343" s="251"/>
      <c r="L343" s="251"/>
      <c r="M343" s="252"/>
      <c r="N343" s="252"/>
      <c r="O343" s="252"/>
      <c r="P343" s="252"/>
      <c r="Q343" s="252"/>
      <c r="R343" s="252"/>
      <c r="S343" s="252"/>
      <c r="U343" s="252"/>
      <c r="V343" s="252"/>
      <c r="W343" s="252"/>
    </row>
    <row r="344" spans="3:25" ht="17.100000000000001" customHeight="1">
      <c r="C344" s="253" t="s">
        <v>87</v>
      </c>
      <c r="D344" s="253"/>
      <c r="E344" s="253"/>
      <c r="F344" s="253"/>
      <c r="G344" s="253"/>
      <c r="H344" s="253"/>
      <c r="I344" s="253"/>
      <c r="J344" s="253"/>
      <c r="K344" s="253"/>
      <c r="L344" s="253"/>
      <c r="M344" s="252" t="s">
        <v>87</v>
      </c>
      <c r="N344" s="252" t="s">
        <v>87</v>
      </c>
      <c r="O344" s="252"/>
      <c r="P344" s="252" t="s">
        <v>87</v>
      </c>
      <c r="Q344" s="252"/>
      <c r="R344" s="252" t="s">
        <v>87</v>
      </c>
      <c r="S344" s="252"/>
      <c r="U344" s="252"/>
      <c r="V344" s="252" t="s">
        <v>87</v>
      </c>
      <c r="W344" s="252"/>
    </row>
    <row r="345" spans="3:25" ht="17.100000000000001" customHeight="1">
      <c r="C345" s="253" t="s">
        <v>87</v>
      </c>
      <c r="D345" s="253"/>
      <c r="E345" s="253"/>
      <c r="F345" s="253"/>
      <c r="G345" s="253"/>
      <c r="H345" s="253"/>
      <c r="I345" s="253"/>
      <c r="J345" s="253"/>
      <c r="K345" s="253"/>
      <c r="L345" s="253"/>
      <c r="M345" s="252" t="s">
        <v>87</v>
      </c>
      <c r="N345" s="252" t="s">
        <v>87</v>
      </c>
      <c r="O345" s="252"/>
      <c r="P345" s="252" t="s">
        <v>87</v>
      </c>
      <c r="Q345" s="252"/>
      <c r="R345" s="252" t="s">
        <v>87</v>
      </c>
      <c r="S345" s="252"/>
      <c r="U345" s="252"/>
      <c r="V345" s="252" t="s">
        <v>87</v>
      </c>
      <c r="W345" s="252"/>
    </row>
    <row r="346" spans="3:25" ht="17.100000000000001" customHeight="1">
      <c r="C346" s="253" t="s">
        <v>87</v>
      </c>
      <c r="D346" s="253"/>
      <c r="E346" s="253"/>
      <c r="F346" s="253"/>
      <c r="G346" s="253"/>
      <c r="H346" s="253"/>
      <c r="I346" s="253"/>
      <c r="J346" s="253"/>
      <c r="K346" s="253"/>
      <c r="L346" s="253"/>
      <c r="M346" s="252"/>
      <c r="N346" s="252"/>
      <c r="O346" s="252"/>
      <c r="P346" s="252"/>
      <c r="Q346" s="252"/>
      <c r="R346" s="252" t="s">
        <v>87</v>
      </c>
      <c r="S346" s="252"/>
      <c r="U346" s="252"/>
      <c r="V346" s="252"/>
      <c r="W346" s="252"/>
    </row>
    <row r="347" spans="3:25" ht="17.100000000000001" customHeight="1">
      <c r="C347" s="254"/>
      <c r="D347" s="254"/>
      <c r="E347" s="254"/>
      <c r="F347" s="254"/>
      <c r="G347" s="254"/>
      <c r="H347" s="254"/>
      <c r="I347" s="254"/>
      <c r="J347" s="254"/>
      <c r="K347" s="254"/>
      <c r="L347" s="254"/>
      <c r="M347" s="252" t="s">
        <v>87</v>
      </c>
      <c r="N347" s="252" t="s">
        <v>87</v>
      </c>
      <c r="O347" s="252"/>
      <c r="P347" s="252" t="s">
        <v>87</v>
      </c>
      <c r="Q347" s="252"/>
      <c r="R347" s="252" t="s">
        <v>87</v>
      </c>
      <c r="S347" s="252"/>
      <c r="U347" s="252"/>
      <c r="V347" s="252" t="s">
        <v>87</v>
      </c>
      <c r="W347" s="252"/>
    </row>
  </sheetData>
  <mergeCells count="1416">
    <mergeCell ref="V324:W324"/>
    <mergeCell ref="V323:W323"/>
    <mergeCell ref="T309:U309"/>
    <mergeCell ref="V309:W309"/>
    <mergeCell ref="C310:M310"/>
    <mergeCell ref="N310:O310"/>
    <mergeCell ref="P310:Q310"/>
    <mergeCell ref="R310:S310"/>
    <mergeCell ref="T310:U310"/>
    <mergeCell ref="C320:M320"/>
    <mergeCell ref="N320:O320"/>
    <mergeCell ref="P320:Q320"/>
    <mergeCell ref="R320:S320"/>
    <mergeCell ref="T320:U320"/>
    <mergeCell ref="V320:W320"/>
    <mergeCell ref="N312:O312"/>
    <mergeCell ref="V312:W312"/>
    <mergeCell ref="C314:M314"/>
    <mergeCell ref="C323:M323"/>
    <mergeCell ref="N323:O323"/>
    <mergeCell ref="P323:Q323"/>
    <mergeCell ref="R323:S323"/>
    <mergeCell ref="C313:M313"/>
    <mergeCell ref="N313:O313"/>
    <mergeCell ref="P313:Q313"/>
    <mergeCell ref="R313:S313"/>
    <mergeCell ref="T313:U313"/>
    <mergeCell ref="V313:W313"/>
    <mergeCell ref="T315:U315"/>
    <mergeCell ref="V317:W317"/>
    <mergeCell ref="V318:W318"/>
    <mergeCell ref="V319:W319"/>
    <mergeCell ref="C294:M294"/>
    <mergeCell ref="D302:M302"/>
    <mergeCell ref="N302:O302"/>
    <mergeCell ref="P302:Q302"/>
    <mergeCell ref="R302:S302"/>
    <mergeCell ref="T302:U302"/>
    <mergeCell ref="V302:W302"/>
    <mergeCell ref="D303:M303"/>
    <mergeCell ref="N303:O303"/>
    <mergeCell ref="P303:Q303"/>
    <mergeCell ref="R303:S303"/>
    <mergeCell ref="D299:M299"/>
    <mergeCell ref="D300:M300"/>
    <mergeCell ref="N300:O300"/>
    <mergeCell ref="P300:Q300"/>
    <mergeCell ref="R300:S300"/>
    <mergeCell ref="T300:U300"/>
    <mergeCell ref="V300:W300"/>
    <mergeCell ref="D301:M301"/>
    <mergeCell ref="N301:O301"/>
    <mergeCell ref="P301:Q301"/>
    <mergeCell ref="R301:S301"/>
    <mergeCell ref="T301:U301"/>
    <mergeCell ref="V297:W297"/>
    <mergeCell ref="V298:W298"/>
    <mergeCell ref="V299:W299"/>
    <mergeCell ref="V301:W301"/>
    <mergeCell ref="T295:U295"/>
    <mergeCell ref="C296:M296"/>
    <mergeCell ref="C295:M295"/>
    <mergeCell ref="C291:D291"/>
    <mergeCell ref="E291:M291"/>
    <mergeCell ref="N291:O291"/>
    <mergeCell ref="P291:Q291"/>
    <mergeCell ref="R291:S291"/>
    <mergeCell ref="T291:U291"/>
    <mergeCell ref="V291:W291"/>
    <mergeCell ref="C292:D292"/>
    <mergeCell ref="E292:M292"/>
    <mergeCell ref="N292:O292"/>
    <mergeCell ref="P292:Q292"/>
    <mergeCell ref="R292:S292"/>
    <mergeCell ref="T292:U292"/>
    <mergeCell ref="V292:W292"/>
    <mergeCell ref="C293:M293"/>
    <mergeCell ref="N293:O293"/>
    <mergeCell ref="P293:Q293"/>
    <mergeCell ref="R293:S293"/>
    <mergeCell ref="T293:U293"/>
    <mergeCell ref="V293:W293"/>
    <mergeCell ref="C288:D288"/>
    <mergeCell ref="E288:M288"/>
    <mergeCell ref="N288:O288"/>
    <mergeCell ref="P288:Q288"/>
    <mergeCell ref="R288:S288"/>
    <mergeCell ref="T288:U288"/>
    <mergeCell ref="V288:W288"/>
    <mergeCell ref="C289:D289"/>
    <mergeCell ref="E289:M289"/>
    <mergeCell ref="N289:O289"/>
    <mergeCell ref="P289:Q289"/>
    <mergeCell ref="R289:S289"/>
    <mergeCell ref="T289:U289"/>
    <mergeCell ref="V289:W289"/>
    <mergeCell ref="C290:D290"/>
    <mergeCell ref="E290:M290"/>
    <mergeCell ref="N290:O290"/>
    <mergeCell ref="P290:Q290"/>
    <mergeCell ref="R290:S290"/>
    <mergeCell ref="T290:U290"/>
    <mergeCell ref="V290:W290"/>
    <mergeCell ref="C285:D285"/>
    <mergeCell ref="E285:M285"/>
    <mergeCell ref="N285:O285"/>
    <mergeCell ref="P285:Q285"/>
    <mergeCell ref="R285:S285"/>
    <mergeCell ref="T285:U285"/>
    <mergeCell ref="V285:W285"/>
    <mergeCell ref="C286:D286"/>
    <mergeCell ref="E286:M286"/>
    <mergeCell ref="N286:O286"/>
    <mergeCell ref="P286:Q286"/>
    <mergeCell ref="R286:S286"/>
    <mergeCell ref="T286:U286"/>
    <mergeCell ref="V286:W286"/>
    <mergeCell ref="C287:D287"/>
    <mergeCell ref="E287:M287"/>
    <mergeCell ref="N287:O287"/>
    <mergeCell ref="P287:Q287"/>
    <mergeCell ref="R287:S287"/>
    <mergeCell ref="T287:U287"/>
    <mergeCell ref="V287:W287"/>
    <mergeCell ref="C281:M281"/>
    <mergeCell ref="N281:O281"/>
    <mergeCell ref="P281:Q281"/>
    <mergeCell ref="R281:S281"/>
    <mergeCell ref="T281:U281"/>
    <mergeCell ref="V281:W281"/>
    <mergeCell ref="C282:D282"/>
    <mergeCell ref="E282:M282"/>
    <mergeCell ref="C283:D283"/>
    <mergeCell ref="E283:M283"/>
    <mergeCell ref="N283:O283"/>
    <mergeCell ref="P283:Q283"/>
    <mergeCell ref="R283:S283"/>
    <mergeCell ref="T283:U283"/>
    <mergeCell ref="V283:W283"/>
    <mergeCell ref="C284:D284"/>
    <mergeCell ref="E284:M284"/>
    <mergeCell ref="N284:O284"/>
    <mergeCell ref="P284:Q284"/>
    <mergeCell ref="R284:S284"/>
    <mergeCell ref="T284:U284"/>
    <mergeCell ref="V284:W284"/>
    <mergeCell ref="V280:W280"/>
    <mergeCell ref="E234:M234"/>
    <mergeCell ref="C229:D229"/>
    <mergeCell ref="C244:M244"/>
    <mergeCell ref="C212:M212"/>
    <mergeCell ref="N305:O305"/>
    <mergeCell ref="P305:Q305"/>
    <mergeCell ref="R305:S305"/>
    <mergeCell ref="T305:U305"/>
    <mergeCell ref="V305:W305"/>
    <mergeCell ref="C312:M312"/>
    <mergeCell ref="C271:D271"/>
    <mergeCell ref="E271:M271"/>
    <mergeCell ref="C272:D272"/>
    <mergeCell ref="E272:M272"/>
    <mergeCell ref="N272:O272"/>
    <mergeCell ref="C273:D273"/>
    <mergeCell ref="C275:D275"/>
    <mergeCell ref="E275:M275"/>
    <mergeCell ref="N275:O275"/>
    <mergeCell ref="P275:Q275"/>
    <mergeCell ref="R275:S275"/>
    <mergeCell ref="T275:U275"/>
    <mergeCell ref="V275:W275"/>
    <mergeCell ref="C276:D276"/>
    <mergeCell ref="E276:M276"/>
    <mergeCell ref="N276:O276"/>
    <mergeCell ref="P276:Q276"/>
    <mergeCell ref="R276:S276"/>
    <mergeCell ref="T276:U276"/>
    <mergeCell ref="V276:W276"/>
    <mergeCell ref="P277:Q277"/>
    <mergeCell ref="R277:S277"/>
    <mergeCell ref="C224:D224"/>
    <mergeCell ref="E224:M224"/>
    <mergeCell ref="N224:O224"/>
    <mergeCell ref="E242:M242"/>
    <mergeCell ref="C183:D183"/>
    <mergeCell ref="E183:M183"/>
    <mergeCell ref="E181:M181"/>
    <mergeCell ref="E117:J117"/>
    <mergeCell ref="E118:J118"/>
    <mergeCell ref="C123:K123"/>
    <mergeCell ref="D110:I110"/>
    <mergeCell ref="C113:M113"/>
    <mergeCell ref="C120:I120"/>
    <mergeCell ref="C121:K121"/>
    <mergeCell ref="J110:M110"/>
    <mergeCell ref="C122:K122"/>
    <mergeCell ref="C124:K124"/>
    <mergeCell ref="C227:D227"/>
    <mergeCell ref="E227:M227"/>
    <mergeCell ref="E225:M225"/>
    <mergeCell ref="C221:D221"/>
    <mergeCell ref="E221:M221"/>
    <mergeCell ref="C222:D222"/>
    <mergeCell ref="E222:M222"/>
    <mergeCell ref="C234:D234"/>
    <mergeCell ref="E214:M214"/>
    <mergeCell ref="E206:M206"/>
    <mergeCell ref="C211:I211"/>
    <mergeCell ref="C218:D218"/>
    <mergeCell ref="C238:D238"/>
    <mergeCell ref="E238:M238"/>
    <mergeCell ref="V329:W329"/>
    <mergeCell ref="T274:U274"/>
    <mergeCell ref="V274:W274"/>
    <mergeCell ref="C277:D277"/>
    <mergeCell ref="E277:M277"/>
    <mergeCell ref="N277:O277"/>
    <mergeCell ref="N163:O163"/>
    <mergeCell ref="N159:O159"/>
    <mergeCell ref="N186:O186"/>
    <mergeCell ref="N183:O183"/>
    <mergeCell ref="N241:O241"/>
    <mergeCell ref="N237:O237"/>
    <mergeCell ref="N233:O233"/>
    <mergeCell ref="N164:O164"/>
    <mergeCell ref="N161:O161"/>
    <mergeCell ref="C230:D230"/>
    <mergeCell ref="E230:M230"/>
    <mergeCell ref="N230:O230"/>
    <mergeCell ref="E202:M202"/>
    <mergeCell ref="N202:O202"/>
    <mergeCell ref="E229:M229"/>
    <mergeCell ref="N229:O229"/>
    <mergeCell ref="N223:O223"/>
    <mergeCell ref="N207:O207"/>
    <mergeCell ref="N204:O204"/>
    <mergeCell ref="N227:O227"/>
    <mergeCell ref="C205:D205"/>
    <mergeCell ref="C274:D274"/>
    <mergeCell ref="P272:Q272"/>
    <mergeCell ref="R272:S272"/>
    <mergeCell ref="T272:U272"/>
    <mergeCell ref="V272:W272"/>
    <mergeCell ref="E273:M273"/>
    <mergeCell ref="N273:O273"/>
    <mergeCell ref="V273:W273"/>
    <mergeCell ref="E274:M274"/>
    <mergeCell ref="N274:O274"/>
    <mergeCell ref="P274:Q274"/>
    <mergeCell ref="V327:W327"/>
    <mergeCell ref="D305:M305"/>
    <mergeCell ref="T277:U277"/>
    <mergeCell ref="V277:W277"/>
    <mergeCell ref="C278:D278"/>
    <mergeCell ref="E278:M278"/>
    <mergeCell ref="N278:O278"/>
    <mergeCell ref="P278:Q278"/>
    <mergeCell ref="R278:S278"/>
    <mergeCell ref="T278:U278"/>
    <mergeCell ref="V278:W278"/>
    <mergeCell ref="C279:D279"/>
    <mergeCell ref="E279:M279"/>
    <mergeCell ref="N279:O279"/>
    <mergeCell ref="P279:Q279"/>
    <mergeCell ref="C280:D280"/>
    <mergeCell ref="E280:M280"/>
    <mergeCell ref="N280:O280"/>
    <mergeCell ref="P280:Q280"/>
    <mergeCell ref="R280:S280"/>
    <mergeCell ref="T280:U280"/>
    <mergeCell ref="N307:O307"/>
    <mergeCell ref="P307:Q307"/>
    <mergeCell ref="R306:S306"/>
    <mergeCell ref="P304:Q304"/>
    <mergeCell ref="R304:S304"/>
    <mergeCell ref="V304:W304"/>
    <mergeCell ref="V307:W307"/>
    <mergeCell ref="V303:W303"/>
    <mergeCell ref="V310:W310"/>
    <mergeCell ref="V315:W315"/>
    <mergeCell ref="C315:M315"/>
    <mergeCell ref="T304:U304"/>
    <mergeCell ref="C311:M311"/>
    <mergeCell ref="N311:O311"/>
    <mergeCell ref="P311:Q311"/>
    <mergeCell ref="R311:S311"/>
    <mergeCell ref="T311:U311"/>
    <mergeCell ref="V311:W311"/>
    <mergeCell ref="C308:M308"/>
    <mergeCell ref="C309:M309"/>
    <mergeCell ref="P315:Q315"/>
    <mergeCell ref="R315:S315"/>
    <mergeCell ref="V306:W306"/>
    <mergeCell ref="P312:Q312"/>
    <mergeCell ref="R312:S312"/>
    <mergeCell ref="T312:U312"/>
    <mergeCell ref="T306:U306"/>
    <mergeCell ref="D304:M304"/>
    <mergeCell ref="N304:O304"/>
    <mergeCell ref="V126:W126"/>
    <mergeCell ref="V137:W137"/>
    <mergeCell ref="V138:W138"/>
    <mergeCell ref="V139:W139"/>
    <mergeCell ref="V140:W140"/>
    <mergeCell ref="V141:W141"/>
    <mergeCell ref="V142:W142"/>
    <mergeCell ref="V143:W143"/>
    <mergeCell ref="V144:W144"/>
    <mergeCell ref="V6:W6"/>
    <mergeCell ref="V114:W114"/>
    <mergeCell ref="V120:W120"/>
    <mergeCell ref="V122:W122"/>
    <mergeCell ref="V123:W123"/>
    <mergeCell ref="V124:W124"/>
    <mergeCell ref="V125:W125"/>
    <mergeCell ref="V127:W127"/>
    <mergeCell ref="V128:W128"/>
    <mergeCell ref="V131:W131"/>
    <mergeCell ref="V132:W132"/>
    <mergeCell ref="V133:W133"/>
    <mergeCell ref="V134:W134"/>
    <mergeCell ref="V135:W135"/>
    <mergeCell ref="V136:W136"/>
    <mergeCell ref="V8:W8"/>
    <mergeCell ref="V9:W9"/>
    <mergeCell ref="V111:W111"/>
    <mergeCell ref="V112:W112"/>
    <mergeCell ref="V169:W169"/>
    <mergeCell ref="V170:W170"/>
    <mergeCell ref="V171:W171"/>
    <mergeCell ref="V172:W172"/>
    <mergeCell ref="V173:W173"/>
    <mergeCell ref="V174:W174"/>
    <mergeCell ref="V175:W175"/>
    <mergeCell ref="V176:W176"/>
    <mergeCell ref="V178:W178"/>
    <mergeCell ref="V179:W179"/>
    <mergeCell ref="V177:W177"/>
    <mergeCell ref="V151:W151"/>
    <mergeCell ref="V180:W180"/>
    <mergeCell ref="V181:W181"/>
    <mergeCell ref="V182:W182"/>
    <mergeCell ref="V189:W189"/>
    <mergeCell ref="V190:W190"/>
    <mergeCell ref="V155:W155"/>
    <mergeCell ref="V156:W156"/>
    <mergeCell ref="V157:W157"/>
    <mergeCell ref="V158:W158"/>
    <mergeCell ref="V154:W154"/>
    <mergeCell ref="E152:I152"/>
    <mergeCell ref="E129:I129"/>
    <mergeCell ref="J162:J165"/>
    <mergeCell ref="J158:J161"/>
    <mergeCell ref="J154:J157"/>
    <mergeCell ref="J147:J150"/>
    <mergeCell ref="J143:J146"/>
    <mergeCell ref="J139:J142"/>
    <mergeCell ref="J135:J138"/>
    <mergeCell ref="R160:S160"/>
    <mergeCell ref="T160:U160"/>
    <mergeCell ref="V159:W159"/>
    <mergeCell ref="V160:W160"/>
    <mergeCell ref="V161:W161"/>
    <mergeCell ref="V162:W162"/>
    <mergeCell ref="P165:Q165"/>
    <mergeCell ref="R165:S165"/>
    <mergeCell ref="T165:U165"/>
    <mergeCell ref="V163:W163"/>
    <mergeCell ref="V164:W164"/>
    <mergeCell ref="V165:W165"/>
    <mergeCell ref="P148:Q148"/>
    <mergeCell ref="R148:S148"/>
    <mergeCell ref="V146:W146"/>
    <mergeCell ref="V147:W147"/>
    <mergeCell ref="V148:W148"/>
    <mergeCell ref="P133:Q133"/>
    <mergeCell ref="R133:S133"/>
    <mergeCell ref="T133:U133"/>
    <mergeCell ref="P146:Q146"/>
    <mergeCell ref="R146:S146"/>
    <mergeCell ref="T141:U141"/>
    <mergeCell ref="V212:W212"/>
    <mergeCell ref="V214:W214"/>
    <mergeCell ref="V215:W215"/>
    <mergeCell ref="V216:W216"/>
    <mergeCell ref="V217:W217"/>
    <mergeCell ref="T220:U220"/>
    <mergeCell ref="V218:W218"/>
    <mergeCell ref="R225:S225"/>
    <mergeCell ref="T225:U225"/>
    <mergeCell ref="P222:Q222"/>
    <mergeCell ref="R220:S220"/>
    <mergeCell ref="T223:U223"/>
    <mergeCell ref="N147:O147"/>
    <mergeCell ref="P147:Q147"/>
    <mergeCell ref="P150:Q150"/>
    <mergeCell ref="R150:S150"/>
    <mergeCell ref="T150:U150"/>
    <mergeCell ref="N150:O150"/>
    <mergeCell ref="V150:W150"/>
    <mergeCell ref="N196:O196"/>
    <mergeCell ref="P196:Q196"/>
    <mergeCell ref="R196:S196"/>
    <mergeCell ref="T196:U196"/>
    <mergeCell ref="R184:S184"/>
    <mergeCell ref="T184:U184"/>
    <mergeCell ref="V149:W149"/>
    <mergeCell ref="V183:W183"/>
    <mergeCell ref="V184:W184"/>
    <mergeCell ref="V185:W185"/>
    <mergeCell ref="V186:W186"/>
    <mergeCell ref="V187:W187"/>
    <mergeCell ref="V188:W188"/>
    <mergeCell ref="V198:W198"/>
    <mergeCell ref="P204:Q204"/>
    <mergeCell ref="R204:S204"/>
    <mergeCell ref="T204:U204"/>
    <mergeCell ref="R198:S198"/>
    <mergeCell ref="R203:S203"/>
    <mergeCell ref="T203:U203"/>
    <mergeCell ref="V199:W199"/>
    <mergeCell ref="T135:U135"/>
    <mergeCell ref="N136:O136"/>
    <mergeCell ref="P136:Q136"/>
    <mergeCell ref="R136:S136"/>
    <mergeCell ref="T136:U136"/>
    <mergeCell ref="N137:O137"/>
    <mergeCell ref="P137:Q137"/>
    <mergeCell ref="R137:S137"/>
    <mergeCell ref="T137:U137"/>
    <mergeCell ref="N138:O138"/>
    <mergeCell ref="P138:Q138"/>
    <mergeCell ref="P139:Q139"/>
    <mergeCell ref="R139:S139"/>
    <mergeCell ref="T139:U139"/>
    <mergeCell ref="N140:O140"/>
    <mergeCell ref="P140:Q140"/>
    <mergeCell ref="T146:U146"/>
    <mergeCell ref="N135:O135"/>
    <mergeCell ref="P135:Q135"/>
    <mergeCell ref="R135:S135"/>
    <mergeCell ref="V191:W191"/>
    <mergeCell ref="V192:W192"/>
    <mergeCell ref="V193:W193"/>
    <mergeCell ref="V166:W166"/>
    <mergeCell ref="C125:K125"/>
    <mergeCell ref="N125:O125"/>
    <mergeCell ref="P125:Q125"/>
    <mergeCell ref="R125:S125"/>
    <mergeCell ref="T125:U125"/>
    <mergeCell ref="V249:W249"/>
    <mergeCell ref="V250:W250"/>
    <mergeCell ref="V251:W251"/>
    <mergeCell ref="V252:W252"/>
    <mergeCell ref="V253:W253"/>
    <mergeCell ref="E60:J60"/>
    <mergeCell ref="E76:I76"/>
    <mergeCell ref="E50:J50"/>
    <mergeCell ref="E51:J51"/>
    <mergeCell ref="E52:J52"/>
    <mergeCell ref="E53:J53"/>
    <mergeCell ref="E54:J54"/>
    <mergeCell ref="E55:J55"/>
    <mergeCell ref="E56:J56"/>
    <mergeCell ref="E57:J57"/>
    <mergeCell ref="E79:J79"/>
    <mergeCell ref="E80:J80"/>
    <mergeCell ref="E81:J81"/>
    <mergeCell ref="E82:J82"/>
    <mergeCell ref="E70:J70"/>
    <mergeCell ref="E71:J71"/>
    <mergeCell ref="J76:M76"/>
    <mergeCell ref="E61:J61"/>
    <mergeCell ref="V194:W194"/>
    <mergeCell ref="V195:W195"/>
    <mergeCell ref="V196:W196"/>
    <mergeCell ref="V197:W197"/>
    <mergeCell ref="N249:O249"/>
    <mergeCell ref="P249:Q249"/>
    <mergeCell ref="R249:S249"/>
    <mergeCell ref="N253:O253"/>
    <mergeCell ref="P253:Q253"/>
    <mergeCell ref="R253:S253"/>
    <mergeCell ref="N250:O250"/>
    <mergeCell ref="P250:Q250"/>
    <mergeCell ref="R250:S250"/>
    <mergeCell ref="N256:O256"/>
    <mergeCell ref="P256:Q256"/>
    <mergeCell ref="R256:S256"/>
    <mergeCell ref="T256:U256"/>
    <mergeCell ref="V255:W255"/>
    <mergeCell ref="V256:W256"/>
    <mergeCell ref="V257:W257"/>
    <mergeCell ref="V258:W258"/>
    <mergeCell ref="N257:O257"/>
    <mergeCell ref="N258:O258"/>
    <mergeCell ref="T258:U258"/>
    <mergeCell ref="P252:Q252"/>
    <mergeCell ref="V254:W254"/>
    <mergeCell ref="T255:U255"/>
    <mergeCell ref="P231:Q231"/>
    <mergeCell ref="N239:O239"/>
    <mergeCell ref="P239:Q239"/>
    <mergeCell ref="R239:S239"/>
    <mergeCell ref="T239:U239"/>
    <mergeCell ref="C240:D240"/>
    <mergeCell ref="E240:M240"/>
    <mergeCell ref="N240:O240"/>
    <mergeCell ref="P240:Q240"/>
    <mergeCell ref="R240:S240"/>
    <mergeCell ref="T240:U240"/>
    <mergeCell ref="V239:W239"/>
    <mergeCell ref="V240:W240"/>
    <mergeCell ref="V241:W241"/>
    <mergeCell ref="V242:W242"/>
    <mergeCell ref="P241:Q241"/>
    <mergeCell ref="R241:S241"/>
    <mergeCell ref="C242:D242"/>
    <mergeCell ref="V230:W230"/>
    <mergeCell ref="V229:W229"/>
    <mergeCell ref="N232:O232"/>
    <mergeCell ref="P232:Q232"/>
    <mergeCell ref="R232:S232"/>
    <mergeCell ref="T232:U232"/>
    <mergeCell ref="V231:W231"/>
    <mergeCell ref="V232:W232"/>
    <mergeCell ref="V233:W233"/>
    <mergeCell ref="P233:Q233"/>
    <mergeCell ref="R233:S233"/>
    <mergeCell ref="T233:U233"/>
    <mergeCell ref="C233:D233"/>
    <mergeCell ref="E233:M233"/>
    <mergeCell ref="T238:U238"/>
    <mergeCell ref="C235:D235"/>
    <mergeCell ref="E235:M235"/>
    <mergeCell ref="N235:O235"/>
    <mergeCell ref="P235:Q235"/>
    <mergeCell ref="R235:S235"/>
    <mergeCell ref="T235:U235"/>
    <mergeCell ref="C236:D236"/>
    <mergeCell ref="E236:M236"/>
    <mergeCell ref="N236:O236"/>
    <mergeCell ref="P236:Q236"/>
    <mergeCell ref="R236:S236"/>
    <mergeCell ref="T236:U236"/>
    <mergeCell ref="V235:W235"/>
    <mergeCell ref="V236:W236"/>
    <mergeCell ref="V237:W237"/>
    <mergeCell ref="V238:W238"/>
    <mergeCell ref="C237:D237"/>
    <mergeCell ref="V219:W219"/>
    <mergeCell ref="V220:W220"/>
    <mergeCell ref="N220:O220"/>
    <mergeCell ref="P220:Q220"/>
    <mergeCell ref="N222:O222"/>
    <mergeCell ref="C228:D228"/>
    <mergeCell ref="E228:M228"/>
    <mergeCell ref="N228:O228"/>
    <mergeCell ref="P228:Q228"/>
    <mergeCell ref="R228:S228"/>
    <mergeCell ref="T228:U228"/>
    <mergeCell ref="V226:W226"/>
    <mergeCell ref="V227:W227"/>
    <mergeCell ref="V228:W228"/>
    <mergeCell ref="N226:O226"/>
    <mergeCell ref="P226:Q226"/>
    <mergeCell ref="R226:S226"/>
    <mergeCell ref="T226:U226"/>
    <mergeCell ref="N221:O221"/>
    <mergeCell ref="P221:Q221"/>
    <mergeCell ref="R221:S221"/>
    <mergeCell ref="R202:S202"/>
    <mergeCell ref="T202:U202"/>
    <mergeCell ref="P205:Q205"/>
    <mergeCell ref="R205:S205"/>
    <mergeCell ref="T210:U210"/>
    <mergeCell ref="R215:S215"/>
    <mergeCell ref="T215:U215"/>
    <mergeCell ref="R217:S217"/>
    <mergeCell ref="T217:U217"/>
    <mergeCell ref="R218:S218"/>
    <mergeCell ref="T218:U218"/>
    <mergeCell ref="C214:D214"/>
    <mergeCell ref="C225:D225"/>
    <mergeCell ref="V221:W221"/>
    <mergeCell ref="V222:W222"/>
    <mergeCell ref="N225:O225"/>
    <mergeCell ref="P225:Q225"/>
    <mergeCell ref="C220:D220"/>
    <mergeCell ref="E220:M220"/>
    <mergeCell ref="E218:M218"/>
    <mergeCell ref="V225:W225"/>
    <mergeCell ref="V223:W223"/>
    <mergeCell ref="V224:W224"/>
    <mergeCell ref="R222:S222"/>
    <mergeCell ref="P207:Q207"/>
    <mergeCell ref="R207:S207"/>
    <mergeCell ref="T207:U207"/>
    <mergeCell ref="V207:W207"/>
    <mergeCell ref="V208:W208"/>
    <mergeCell ref="V209:W209"/>
    <mergeCell ref="V210:W210"/>
    <mergeCell ref="V211:W211"/>
    <mergeCell ref="P206:Q206"/>
    <mergeCell ref="R206:S206"/>
    <mergeCell ref="T206:U206"/>
    <mergeCell ref="V201:W201"/>
    <mergeCell ref="V202:W202"/>
    <mergeCell ref="R209:S209"/>
    <mergeCell ref="V203:W203"/>
    <mergeCell ref="V204:W204"/>
    <mergeCell ref="V205:W205"/>
    <mergeCell ref="V206:W206"/>
    <mergeCell ref="T212:U212"/>
    <mergeCell ref="R210:S210"/>
    <mergeCell ref="T201:U201"/>
    <mergeCell ref="T208:U208"/>
    <mergeCell ref="C219:D219"/>
    <mergeCell ref="E219:M219"/>
    <mergeCell ref="N219:O219"/>
    <mergeCell ref="P219:Q219"/>
    <mergeCell ref="R219:S219"/>
    <mergeCell ref="T219:U219"/>
    <mergeCell ref="P201:Q201"/>
    <mergeCell ref="P208:Q208"/>
    <mergeCell ref="C216:D216"/>
    <mergeCell ref="E216:M216"/>
    <mergeCell ref="N216:O216"/>
    <mergeCell ref="C203:D203"/>
    <mergeCell ref="E203:M203"/>
    <mergeCell ref="N203:O203"/>
    <mergeCell ref="C210:D210"/>
    <mergeCell ref="P203:Q203"/>
    <mergeCell ref="C202:D202"/>
    <mergeCell ref="P202:Q202"/>
    <mergeCell ref="N195:O195"/>
    <mergeCell ref="P195:Q195"/>
    <mergeCell ref="R195:S195"/>
    <mergeCell ref="T195:U195"/>
    <mergeCell ref="E215:M215"/>
    <mergeCell ref="N193:O193"/>
    <mergeCell ref="C194:D194"/>
    <mergeCell ref="E194:M194"/>
    <mergeCell ref="N194:O194"/>
    <mergeCell ref="P194:Q194"/>
    <mergeCell ref="R194:S194"/>
    <mergeCell ref="T194:U194"/>
    <mergeCell ref="C191:D191"/>
    <mergeCell ref="E191:M191"/>
    <mergeCell ref="N191:O191"/>
    <mergeCell ref="P191:Q191"/>
    <mergeCell ref="R191:S191"/>
    <mergeCell ref="T191:U191"/>
    <mergeCell ref="C192:D192"/>
    <mergeCell ref="E192:M192"/>
    <mergeCell ref="E199:I199"/>
    <mergeCell ref="E205:M205"/>
    <mergeCell ref="E213:M213"/>
    <mergeCell ref="R214:S214"/>
    <mergeCell ref="T199:U199"/>
    <mergeCell ref="T209:U209"/>
    <mergeCell ref="R199:S199"/>
    <mergeCell ref="R201:S201"/>
    <mergeCell ref="R208:S208"/>
    <mergeCell ref="N208:O208"/>
    <mergeCell ref="N206:O206"/>
    <mergeCell ref="T205:U205"/>
    <mergeCell ref="N192:O192"/>
    <mergeCell ref="P192:Q192"/>
    <mergeCell ref="P193:Q193"/>
    <mergeCell ref="N180:O180"/>
    <mergeCell ref="P180:Q180"/>
    <mergeCell ref="R180:S180"/>
    <mergeCell ref="T180:U180"/>
    <mergeCell ref="C188:D188"/>
    <mergeCell ref="E188:M188"/>
    <mergeCell ref="N188:O188"/>
    <mergeCell ref="P188:Q188"/>
    <mergeCell ref="R188:S188"/>
    <mergeCell ref="T188:U188"/>
    <mergeCell ref="R182:S182"/>
    <mergeCell ref="T182:U182"/>
    <mergeCell ref="C187:D187"/>
    <mergeCell ref="E187:M187"/>
    <mergeCell ref="N187:O187"/>
    <mergeCell ref="T183:U183"/>
    <mergeCell ref="C184:D184"/>
    <mergeCell ref="R181:S181"/>
    <mergeCell ref="T181:U181"/>
    <mergeCell ref="N189:O189"/>
    <mergeCell ref="R193:S193"/>
    <mergeCell ref="T189:U189"/>
    <mergeCell ref="T193:U193"/>
    <mergeCell ref="N181:O181"/>
    <mergeCell ref="C185:D185"/>
    <mergeCell ref="E185:M185"/>
    <mergeCell ref="N185:O185"/>
    <mergeCell ref="P185:Q185"/>
    <mergeCell ref="R185:S185"/>
    <mergeCell ref="T185:U185"/>
    <mergeCell ref="V145:W145"/>
    <mergeCell ref="T144:U144"/>
    <mergeCell ref="N145:O145"/>
    <mergeCell ref="P145:Q145"/>
    <mergeCell ref="R145:S145"/>
    <mergeCell ref="T145:U145"/>
    <mergeCell ref="N149:O149"/>
    <mergeCell ref="P149:Q149"/>
    <mergeCell ref="R149:S149"/>
    <mergeCell ref="T149:U149"/>
    <mergeCell ref="R138:S138"/>
    <mergeCell ref="T138:U138"/>
    <mergeCell ref="T147:U147"/>
    <mergeCell ref="N148:O148"/>
    <mergeCell ref="T127:U127"/>
    <mergeCell ref="T128:U128"/>
    <mergeCell ref="T148:U148"/>
    <mergeCell ref="N144:O144"/>
    <mergeCell ref="N142:O142"/>
    <mergeCell ref="P142:Q142"/>
    <mergeCell ref="R142:S142"/>
    <mergeCell ref="T142:U142"/>
    <mergeCell ref="N143:O143"/>
    <mergeCell ref="N146:O146"/>
    <mergeCell ref="P134:Q134"/>
    <mergeCell ref="R134:S134"/>
    <mergeCell ref="T134:U134"/>
    <mergeCell ref="N141:O141"/>
    <mergeCell ref="P141:Q141"/>
    <mergeCell ref="R141:S141"/>
    <mergeCell ref="V167:W167"/>
    <mergeCell ref="R140:S140"/>
    <mergeCell ref="T140:U140"/>
    <mergeCell ref="R127:S127"/>
    <mergeCell ref="P144:Q144"/>
    <mergeCell ref="R144:S144"/>
    <mergeCell ref="N123:O123"/>
    <mergeCell ref="P123:Q123"/>
    <mergeCell ref="T169:U169"/>
    <mergeCell ref="N170:O170"/>
    <mergeCell ref="P170:Q170"/>
    <mergeCell ref="R170:S170"/>
    <mergeCell ref="T170:U170"/>
    <mergeCell ref="T114:U114"/>
    <mergeCell ref="R114:S114"/>
    <mergeCell ref="P114:Q114"/>
    <mergeCell ref="N114:O114"/>
    <mergeCell ref="T120:U120"/>
    <mergeCell ref="R126:S126"/>
    <mergeCell ref="R123:S123"/>
    <mergeCell ref="R122:S122"/>
    <mergeCell ref="R120:S120"/>
    <mergeCell ref="T123:U123"/>
    <mergeCell ref="N124:O124"/>
    <mergeCell ref="T131:U131"/>
    <mergeCell ref="P124:Q124"/>
    <mergeCell ref="R124:S124"/>
    <mergeCell ref="T124:U124"/>
    <mergeCell ref="N139:O139"/>
    <mergeCell ref="R166:S166"/>
    <mergeCell ref="P127:Q127"/>
    <mergeCell ref="P128:Q128"/>
    <mergeCell ref="R128:S128"/>
    <mergeCell ref="T126:U126"/>
    <mergeCell ref="R143:S143"/>
    <mergeCell ref="T143:U143"/>
    <mergeCell ref="P143:Q143"/>
    <mergeCell ref="R147:S147"/>
    <mergeCell ref="C59:M59"/>
    <mergeCell ref="E28:M28"/>
    <mergeCell ref="J27:M27"/>
    <mergeCell ref="Y1:Z1"/>
    <mergeCell ref="Y2:Z2"/>
    <mergeCell ref="E2:I2"/>
    <mergeCell ref="E3:I3"/>
    <mergeCell ref="E4:I4"/>
    <mergeCell ref="Y3:Z3"/>
    <mergeCell ref="R59:S59"/>
    <mergeCell ref="T59:U59"/>
    <mergeCell ref="E26:J26"/>
    <mergeCell ref="E7:I7"/>
    <mergeCell ref="E8:I8"/>
    <mergeCell ref="E9:I9"/>
    <mergeCell ref="E11:J11"/>
    <mergeCell ref="E10:J10"/>
    <mergeCell ref="E12:J12"/>
    <mergeCell ref="X8:X9"/>
    <mergeCell ref="N7:O7"/>
    <mergeCell ref="P7:Q7"/>
    <mergeCell ref="R7:S7"/>
    <mergeCell ref="R6:S6"/>
    <mergeCell ref="N9:O9"/>
    <mergeCell ref="P8:Q8"/>
    <mergeCell ref="E27:I27"/>
    <mergeCell ref="V7:W7"/>
    <mergeCell ref="T6:U6"/>
    <mergeCell ref="E49:J49"/>
    <mergeCell ref="T27:U27"/>
    <mergeCell ref="R27:S27"/>
    <mergeCell ref="P27:Q27"/>
    <mergeCell ref="N27:O27"/>
    <mergeCell ref="E13:J13"/>
    <mergeCell ref="E14:J14"/>
    <mergeCell ref="E15:J15"/>
    <mergeCell ref="E16:J16"/>
    <mergeCell ref="E17:J17"/>
    <mergeCell ref="E18:J18"/>
    <mergeCell ref="E19:J19"/>
    <mergeCell ref="E20:J20"/>
    <mergeCell ref="E21:J21"/>
    <mergeCell ref="J58:M58"/>
    <mergeCell ref="E29:J29"/>
    <mergeCell ref="P58:Q58"/>
    <mergeCell ref="N58:O58"/>
    <mergeCell ref="E58:I58"/>
    <mergeCell ref="E30:J30"/>
    <mergeCell ref="E31:J31"/>
    <mergeCell ref="E32:J32"/>
    <mergeCell ref="E33:J33"/>
    <mergeCell ref="E34:J34"/>
    <mergeCell ref="E35:J35"/>
    <mergeCell ref="E36:J36"/>
    <mergeCell ref="E37:J37"/>
    <mergeCell ref="E38:J38"/>
    <mergeCell ref="E39:J39"/>
    <mergeCell ref="E43:J43"/>
    <mergeCell ref="E44:J44"/>
    <mergeCell ref="E40:J40"/>
    <mergeCell ref="E41:J41"/>
    <mergeCell ref="E42:J42"/>
    <mergeCell ref="P9:Q9"/>
    <mergeCell ref="R8:S8"/>
    <mergeCell ref="R9:S9"/>
    <mergeCell ref="T8:U8"/>
    <mergeCell ref="T9:U9"/>
    <mergeCell ref="T110:U110"/>
    <mergeCell ref="R110:S110"/>
    <mergeCell ref="P110:Q110"/>
    <mergeCell ref="N110:O110"/>
    <mergeCell ref="V27:W27"/>
    <mergeCell ref="V58:W58"/>
    <mergeCell ref="V59:W59"/>
    <mergeCell ref="V76:W76"/>
    <mergeCell ref="V110:W110"/>
    <mergeCell ref="E73:J73"/>
    <mergeCell ref="E85:J85"/>
    <mergeCell ref="E86:J86"/>
    <mergeCell ref="E87:J87"/>
    <mergeCell ref="E88:J88"/>
    <mergeCell ref="E89:J89"/>
    <mergeCell ref="E90:J90"/>
    <mergeCell ref="E91:J91"/>
    <mergeCell ref="R58:S58"/>
    <mergeCell ref="E25:J25"/>
    <mergeCell ref="E45:J45"/>
    <mergeCell ref="E48:J48"/>
    <mergeCell ref="T112:U112"/>
    <mergeCell ref="N111:O111"/>
    <mergeCell ref="P111:Q111"/>
    <mergeCell ref="R111:S111"/>
    <mergeCell ref="T111:U111"/>
    <mergeCell ref="R112:S112"/>
    <mergeCell ref="P59:Q59"/>
    <mergeCell ref="N59:O59"/>
    <mergeCell ref="E6:I6"/>
    <mergeCell ref="N6:O6"/>
    <mergeCell ref="P6:Q6"/>
    <mergeCell ref="T7:U7"/>
    <mergeCell ref="N8:O8"/>
    <mergeCell ref="N126:O126"/>
    <mergeCell ref="N122:O122"/>
    <mergeCell ref="P122:Q122"/>
    <mergeCell ref="P126:Q126"/>
    <mergeCell ref="P120:Q120"/>
    <mergeCell ref="N120:O120"/>
    <mergeCell ref="T58:U58"/>
    <mergeCell ref="E46:J46"/>
    <mergeCell ref="E47:J47"/>
    <mergeCell ref="D105:K105"/>
    <mergeCell ref="D108:K108"/>
    <mergeCell ref="D109:K109"/>
    <mergeCell ref="E96:J96"/>
    <mergeCell ref="T76:U76"/>
    <mergeCell ref="T122:U122"/>
    <mergeCell ref="R76:S76"/>
    <mergeCell ref="P76:Q76"/>
    <mergeCell ref="N76:O76"/>
    <mergeCell ref="E72:J72"/>
    <mergeCell ref="H327:L327"/>
    <mergeCell ref="R322:S322"/>
    <mergeCell ref="T321:U321"/>
    <mergeCell ref="T322:U322"/>
    <mergeCell ref="N322:O322"/>
    <mergeCell ref="N325:O325"/>
    <mergeCell ref="P325:Q325"/>
    <mergeCell ref="R325:S325"/>
    <mergeCell ref="P317:Q317"/>
    <mergeCell ref="N317:O317"/>
    <mergeCell ref="P322:Q322"/>
    <mergeCell ref="N319:O319"/>
    <mergeCell ref="N321:O321"/>
    <mergeCell ref="N297:O297"/>
    <mergeCell ref="P299:Q299"/>
    <mergeCell ref="N315:O315"/>
    <mergeCell ref="R307:S307"/>
    <mergeCell ref="T299:U299"/>
    <mergeCell ref="R298:S298"/>
    <mergeCell ref="R299:S299"/>
    <mergeCell ref="T329:U329"/>
    <mergeCell ref="N329:O329"/>
    <mergeCell ref="P321:Q321"/>
    <mergeCell ref="R329:S329"/>
    <mergeCell ref="P329:Q329"/>
    <mergeCell ref="T327:U327"/>
    <mergeCell ref="C318:M318"/>
    <mergeCell ref="C322:M322"/>
    <mergeCell ref="C321:M321"/>
    <mergeCell ref="C319:M319"/>
    <mergeCell ref="T318:U318"/>
    <mergeCell ref="C329:M329"/>
    <mergeCell ref="C327:G327"/>
    <mergeCell ref="C325:M325"/>
    <mergeCell ref="C317:M317"/>
    <mergeCell ref="C324:M324"/>
    <mergeCell ref="N324:O324"/>
    <mergeCell ref="P324:Q324"/>
    <mergeCell ref="R324:S324"/>
    <mergeCell ref="N327:O327"/>
    <mergeCell ref="P327:Q327"/>
    <mergeCell ref="P318:Q318"/>
    <mergeCell ref="P319:Q319"/>
    <mergeCell ref="R327:S327"/>
    <mergeCell ref="R318:S318"/>
    <mergeCell ref="N318:O318"/>
    <mergeCell ref="R317:S317"/>
    <mergeCell ref="T319:U319"/>
    <mergeCell ref="T317:U317"/>
    <mergeCell ref="C328:M328"/>
    <mergeCell ref="C326:M326"/>
    <mergeCell ref="T324:U324"/>
    <mergeCell ref="V321:W321"/>
    <mergeCell ref="V322:W322"/>
    <mergeCell ref="V325:W325"/>
    <mergeCell ref="N309:O309"/>
    <mergeCell ref="P309:Q309"/>
    <mergeCell ref="R309:S309"/>
    <mergeCell ref="N306:O306"/>
    <mergeCell ref="P306:Q306"/>
    <mergeCell ref="P261:Q261"/>
    <mergeCell ref="N261:O261"/>
    <mergeCell ref="N299:O299"/>
    <mergeCell ref="N271:O271"/>
    <mergeCell ref="P271:Q271"/>
    <mergeCell ref="R271:S271"/>
    <mergeCell ref="R261:S261"/>
    <mergeCell ref="T325:U325"/>
    <mergeCell ref="R319:S319"/>
    <mergeCell ref="R321:S321"/>
    <mergeCell ref="P297:Q297"/>
    <mergeCell ref="P298:Q298"/>
    <mergeCell ref="T298:U298"/>
    <mergeCell ref="T303:U303"/>
    <mergeCell ref="N298:O298"/>
    <mergeCell ref="P273:Q273"/>
    <mergeCell ref="R273:S273"/>
    <mergeCell ref="T273:U273"/>
    <mergeCell ref="T323:U323"/>
    <mergeCell ref="N269:O269"/>
    <mergeCell ref="R274:S274"/>
    <mergeCell ref="V261:W261"/>
    <mergeCell ref="V269:W269"/>
    <mergeCell ref="P295:Q295"/>
    <mergeCell ref="E263:G263"/>
    <mergeCell ref="E264:G264"/>
    <mergeCell ref="N259:O259"/>
    <mergeCell ref="P259:Q259"/>
    <mergeCell ref="P260:Q260"/>
    <mergeCell ref="C253:M253"/>
    <mergeCell ref="C257:M257"/>
    <mergeCell ref="C262:M262"/>
    <mergeCell ref="C270:M270"/>
    <mergeCell ref="C260:M260"/>
    <mergeCell ref="C255:M255"/>
    <mergeCell ref="C251:M251"/>
    <mergeCell ref="N251:O251"/>
    <mergeCell ref="P251:Q251"/>
    <mergeCell ref="C256:M256"/>
    <mergeCell ref="H266:J266"/>
    <mergeCell ref="C264:D264"/>
    <mergeCell ref="H264:J264"/>
    <mergeCell ref="C265:D265"/>
    <mergeCell ref="H265:J265"/>
    <mergeCell ref="E265:G265"/>
    <mergeCell ref="C269:M269"/>
    <mergeCell ref="C261:M261"/>
    <mergeCell ref="C268:D268"/>
    <mergeCell ref="P269:Q269"/>
    <mergeCell ref="E268:G268"/>
    <mergeCell ref="H268:J268"/>
    <mergeCell ref="C263:D263"/>
    <mergeCell ref="C266:D266"/>
    <mergeCell ref="V260:W260"/>
    <mergeCell ref="V246:W246"/>
    <mergeCell ref="V247:W247"/>
    <mergeCell ref="V248:W248"/>
    <mergeCell ref="T243:U243"/>
    <mergeCell ref="R248:S248"/>
    <mergeCell ref="P246:Q246"/>
    <mergeCell ref="T237:U237"/>
    <mergeCell ref="C246:M246"/>
    <mergeCell ref="D245:M245"/>
    <mergeCell ref="R254:S254"/>
    <mergeCell ref="R260:S260"/>
    <mergeCell ref="R251:S251"/>
    <mergeCell ref="T251:U251"/>
    <mergeCell ref="T234:U234"/>
    <mergeCell ref="N244:O244"/>
    <mergeCell ref="N234:O234"/>
    <mergeCell ref="P234:Q234"/>
    <mergeCell ref="N238:O238"/>
    <mergeCell ref="P238:Q238"/>
    <mergeCell ref="R238:S238"/>
    <mergeCell ref="N242:O242"/>
    <mergeCell ref="P242:Q242"/>
    <mergeCell ref="V234:W234"/>
    <mergeCell ref="C259:M259"/>
    <mergeCell ref="E243:M243"/>
    <mergeCell ref="P243:Q243"/>
    <mergeCell ref="N260:O260"/>
    <mergeCell ref="N246:O246"/>
    <mergeCell ref="T244:U244"/>
    <mergeCell ref="R243:S243"/>
    <mergeCell ref="R244:S244"/>
    <mergeCell ref="T271:U271"/>
    <mergeCell ref="V271:W271"/>
    <mergeCell ref="V259:W259"/>
    <mergeCell ref="T259:U259"/>
    <mergeCell ref="T269:U269"/>
    <mergeCell ref="T242:U242"/>
    <mergeCell ref="R252:S252"/>
    <mergeCell ref="T252:U252"/>
    <mergeCell ref="R279:S279"/>
    <mergeCell ref="T279:U279"/>
    <mergeCell ref="V279:W279"/>
    <mergeCell ref="T307:U307"/>
    <mergeCell ref="T297:U297"/>
    <mergeCell ref="T246:U246"/>
    <mergeCell ref="R297:S297"/>
    <mergeCell ref="R259:S259"/>
    <mergeCell ref="R295:S295"/>
    <mergeCell ref="T261:U261"/>
    <mergeCell ref="V243:W243"/>
    <mergeCell ref="T257:U257"/>
    <mergeCell ref="V244:W244"/>
    <mergeCell ref="R269:S269"/>
    <mergeCell ref="R242:S242"/>
    <mergeCell ref="R246:S246"/>
    <mergeCell ref="T260:U260"/>
    <mergeCell ref="R247:S247"/>
    <mergeCell ref="T247:U247"/>
    <mergeCell ref="T248:U248"/>
    <mergeCell ref="T249:U249"/>
    <mergeCell ref="V295:W295"/>
    <mergeCell ref="T253:U253"/>
    <mergeCell ref="T250:U250"/>
    <mergeCell ref="N199:O199"/>
    <mergeCell ref="P199:Q199"/>
    <mergeCell ref="P223:Q223"/>
    <mergeCell ref="R223:S223"/>
    <mergeCell ref="P255:Q255"/>
    <mergeCell ref="R255:S255"/>
    <mergeCell ref="N217:O217"/>
    <mergeCell ref="P217:Q217"/>
    <mergeCell ref="R258:S258"/>
    <mergeCell ref="P258:Q258"/>
    <mergeCell ref="N255:O255"/>
    <mergeCell ref="P237:Q237"/>
    <mergeCell ref="R237:S237"/>
    <mergeCell ref="T222:U222"/>
    <mergeCell ref="P227:Q227"/>
    <mergeCell ref="R227:S227"/>
    <mergeCell ref="T227:U227"/>
    <mergeCell ref="P230:Q230"/>
    <mergeCell ref="R230:S230"/>
    <mergeCell ref="T230:U230"/>
    <mergeCell ref="T229:U229"/>
    <mergeCell ref="P209:Q209"/>
    <mergeCell ref="R234:S234"/>
    <mergeCell ref="N247:O247"/>
    <mergeCell ref="P247:Q247"/>
    <mergeCell ref="N248:O248"/>
    <mergeCell ref="P248:Q248"/>
    <mergeCell ref="N254:O254"/>
    <mergeCell ref="P254:Q254"/>
    <mergeCell ref="N252:O252"/>
    <mergeCell ref="N243:O243"/>
    <mergeCell ref="P244:Q244"/>
    <mergeCell ref="N212:O212"/>
    <mergeCell ref="P212:Q212"/>
    <mergeCell ref="P214:Q214"/>
    <mergeCell ref="N214:O214"/>
    <mergeCell ref="P257:Q257"/>
    <mergeCell ref="R257:S257"/>
    <mergeCell ref="P216:Q216"/>
    <mergeCell ref="R216:S216"/>
    <mergeCell ref="N210:O210"/>
    <mergeCell ref="N215:O215"/>
    <mergeCell ref="P215:Q215"/>
    <mergeCell ref="T241:U241"/>
    <mergeCell ref="N211:O211"/>
    <mergeCell ref="P210:Q210"/>
    <mergeCell ref="N218:O218"/>
    <mergeCell ref="P218:Q218"/>
    <mergeCell ref="T221:U221"/>
    <mergeCell ref="T254:U254"/>
    <mergeCell ref="P224:Q224"/>
    <mergeCell ref="R224:S224"/>
    <mergeCell ref="T224:U224"/>
    <mergeCell ref="P211:Q211"/>
    <mergeCell ref="T214:U214"/>
    <mergeCell ref="P229:Q229"/>
    <mergeCell ref="R229:S229"/>
    <mergeCell ref="R211:S211"/>
    <mergeCell ref="T211:U211"/>
    <mergeCell ref="R212:S212"/>
    <mergeCell ref="T216:U216"/>
    <mergeCell ref="R231:S231"/>
    <mergeCell ref="T231:U231"/>
    <mergeCell ref="N231:O231"/>
    <mergeCell ref="P197:Q197"/>
    <mergeCell ref="P175:Q175"/>
    <mergeCell ref="P177:Q177"/>
    <mergeCell ref="P190:Q190"/>
    <mergeCell ref="R190:S190"/>
    <mergeCell ref="T190:U190"/>
    <mergeCell ref="R189:S189"/>
    <mergeCell ref="R157:S157"/>
    <mergeCell ref="R163:S163"/>
    <mergeCell ref="T163:U163"/>
    <mergeCell ref="T166:U166"/>
    <mergeCell ref="R162:S162"/>
    <mergeCell ref="R179:S179"/>
    <mergeCell ref="T179:U179"/>
    <mergeCell ref="R173:S173"/>
    <mergeCell ref="T173:U173"/>
    <mergeCell ref="R177:S177"/>
    <mergeCell ref="T177:U177"/>
    <mergeCell ref="P174:Q174"/>
    <mergeCell ref="P158:Q158"/>
    <mergeCell ref="P181:Q181"/>
    <mergeCell ref="P183:Q183"/>
    <mergeCell ref="P186:Q186"/>
    <mergeCell ref="R192:S192"/>
    <mergeCell ref="T192:U192"/>
    <mergeCell ref="R197:S197"/>
    <mergeCell ref="P187:Q187"/>
    <mergeCell ref="R187:S187"/>
    <mergeCell ref="T187:U187"/>
    <mergeCell ref="P176:Q176"/>
    <mergeCell ref="R176:S176"/>
    <mergeCell ref="T176:U176"/>
    <mergeCell ref="N198:O198"/>
    <mergeCell ref="P198:Q198"/>
    <mergeCell ref="N184:O184"/>
    <mergeCell ref="P184:Q184"/>
    <mergeCell ref="P159:Q159"/>
    <mergeCell ref="N167:O167"/>
    <mergeCell ref="P154:Q154"/>
    <mergeCell ref="N169:O169"/>
    <mergeCell ref="N166:O166"/>
    <mergeCell ref="R175:S175"/>
    <mergeCell ref="T175:U175"/>
    <mergeCell ref="N156:O156"/>
    <mergeCell ref="T156:U156"/>
    <mergeCell ref="T158:U158"/>
    <mergeCell ref="T154:U154"/>
    <mergeCell ref="T155:U155"/>
    <mergeCell ref="T161:U161"/>
    <mergeCell ref="P164:Q164"/>
    <mergeCell ref="R164:S164"/>
    <mergeCell ref="T164:U164"/>
    <mergeCell ref="T157:U157"/>
    <mergeCell ref="P161:Q161"/>
    <mergeCell ref="R161:S161"/>
    <mergeCell ref="N160:O160"/>
    <mergeCell ref="P160:Q160"/>
    <mergeCell ref="N197:O197"/>
    <mergeCell ref="N165:O165"/>
    <mergeCell ref="T197:U197"/>
    <mergeCell ref="P167:Q167"/>
    <mergeCell ref="P166:Q166"/>
    <mergeCell ref="R183:S183"/>
    <mergeCell ref="R174:S174"/>
    <mergeCell ref="R158:S158"/>
    <mergeCell ref="T174:U174"/>
    <mergeCell ref="E168:M168"/>
    <mergeCell ref="J166:M166"/>
    <mergeCell ref="C168:D168"/>
    <mergeCell ref="P163:Q163"/>
    <mergeCell ref="N172:O172"/>
    <mergeCell ref="N173:O173"/>
    <mergeCell ref="N162:O162"/>
    <mergeCell ref="P162:Q162"/>
    <mergeCell ref="N175:O175"/>
    <mergeCell ref="N177:O177"/>
    <mergeCell ref="N171:O171"/>
    <mergeCell ref="P171:Q171"/>
    <mergeCell ref="P189:Q189"/>
    <mergeCell ref="N182:O182"/>
    <mergeCell ref="P182:Q182"/>
    <mergeCell ref="P172:Q172"/>
    <mergeCell ref="R172:S172"/>
    <mergeCell ref="P173:Q173"/>
    <mergeCell ref="R186:S186"/>
    <mergeCell ref="C186:D186"/>
    <mergeCell ref="C176:D176"/>
    <mergeCell ref="E176:M176"/>
    <mergeCell ref="N176:O176"/>
    <mergeCell ref="C177:D177"/>
    <mergeCell ref="E177:M177"/>
    <mergeCell ref="N178:O178"/>
    <mergeCell ref="P178:Q178"/>
    <mergeCell ref="T186:U186"/>
    <mergeCell ref="T178:U178"/>
    <mergeCell ref="N174:O174"/>
    <mergeCell ref="N201:O201"/>
    <mergeCell ref="D297:M297"/>
    <mergeCell ref="D298:M298"/>
    <mergeCell ref="C267:D267"/>
    <mergeCell ref="E267:G267"/>
    <mergeCell ref="H267:J267"/>
    <mergeCell ref="E237:M237"/>
    <mergeCell ref="C241:D241"/>
    <mergeCell ref="E241:M241"/>
    <mergeCell ref="C250:M250"/>
    <mergeCell ref="C204:D204"/>
    <mergeCell ref="E204:M204"/>
    <mergeCell ref="C207:D207"/>
    <mergeCell ref="E207:M207"/>
    <mergeCell ref="C223:D223"/>
    <mergeCell ref="E223:M223"/>
    <mergeCell ref="C226:D226"/>
    <mergeCell ref="E226:M226"/>
    <mergeCell ref="H263:J263"/>
    <mergeCell ref="C258:M258"/>
    <mergeCell ref="N295:O295"/>
    <mergeCell ref="E266:G266"/>
    <mergeCell ref="C247:M247"/>
    <mergeCell ref="C248:M248"/>
    <mergeCell ref="C249:M249"/>
    <mergeCell ref="C254:M254"/>
    <mergeCell ref="C252:M252"/>
    <mergeCell ref="C217:D217"/>
    <mergeCell ref="E217:M217"/>
    <mergeCell ref="N205:O205"/>
    <mergeCell ref="N209:O209"/>
    <mergeCell ref="E209:M209"/>
    <mergeCell ref="C195:D195"/>
    <mergeCell ref="E195:M195"/>
    <mergeCell ref="E186:M186"/>
    <mergeCell ref="E200:M200"/>
    <mergeCell ref="E208:M208"/>
    <mergeCell ref="E92:J92"/>
    <mergeCell ref="E101:J101"/>
    <mergeCell ref="E102:J102"/>
    <mergeCell ref="E103:J103"/>
    <mergeCell ref="E104:J104"/>
    <mergeCell ref="E78:J78"/>
    <mergeCell ref="E74:J74"/>
    <mergeCell ref="E77:J77"/>
    <mergeCell ref="C167:M167"/>
    <mergeCell ref="C128:M128"/>
    <mergeCell ref="A199:A200"/>
    <mergeCell ref="C243:D243"/>
    <mergeCell ref="J131:J134"/>
    <mergeCell ref="J151:M151"/>
    <mergeCell ref="C172:D172"/>
    <mergeCell ref="E172:M172"/>
    <mergeCell ref="C173:D173"/>
    <mergeCell ref="E173:M173"/>
    <mergeCell ref="E174:M174"/>
    <mergeCell ref="C206:D206"/>
    <mergeCell ref="C231:D231"/>
    <mergeCell ref="E231:M231"/>
    <mergeCell ref="C232:D232"/>
    <mergeCell ref="E232:M232"/>
    <mergeCell ref="C239:D239"/>
    <mergeCell ref="E239:M239"/>
    <mergeCell ref="C198:D198"/>
    <mergeCell ref="T198:U198"/>
    <mergeCell ref="T162:U162"/>
    <mergeCell ref="R159:S159"/>
    <mergeCell ref="T159:U159"/>
    <mergeCell ref="N155:O155"/>
    <mergeCell ref="N190:O190"/>
    <mergeCell ref="P169:Q169"/>
    <mergeCell ref="C215:D215"/>
    <mergeCell ref="C178:D178"/>
    <mergeCell ref="C170:D170"/>
    <mergeCell ref="E170:M170"/>
    <mergeCell ref="E178:M178"/>
    <mergeCell ref="C189:D189"/>
    <mergeCell ref="E189:M189"/>
    <mergeCell ref="C193:D193"/>
    <mergeCell ref="E193:M193"/>
    <mergeCell ref="C169:D169"/>
    <mergeCell ref="C197:D197"/>
    <mergeCell ref="E197:M197"/>
    <mergeCell ref="C174:D174"/>
    <mergeCell ref="C182:D182"/>
    <mergeCell ref="E182:M182"/>
    <mergeCell ref="E198:M198"/>
    <mergeCell ref="C179:D179"/>
    <mergeCell ref="C181:D181"/>
    <mergeCell ref="C190:D190"/>
    <mergeCell ref="E190:M190"/>
    <mergeCell ref="C180:D180"/>
    <mergeCell ref="E180:M180"/>
    <mergeCell ref="C196:D196"/>
    <mergeCell ref="E196:M196"/>
    <mergeCell ref="E179:M179"/>
    <mergeCell ref="J127:M127"/>
    <mergeCell ref="N151:O151"/>
    <mergeCell ref="N133:O133"/>
    <mergeCell ref="P155:Q155"/>
    <mergeCell ref="R155:S155"/>
    <mergeCell ref="J120:M120"/>
    <mergeCell ref="N179:O179"/>
    <mergeCell ref="P179:Q179"/>
    <mergeCell ref="P151:Q151"/>
    <mergeCell ref="R167:S167"/>
    <mergeCell ref="R151:S151"/>
    <mergeCell ref="R154:S154"/>
    <mergeCell ref="R169:S169"/>
    <mergeCell ref="R171:S171"/>
    <mergeCell ref="T171:U171"/>
    <mergeCell ref="T167:U167"/>
    <mergeCell ref="T172:U172"/>
    <mergeCell ref="E169:M169"/>
    <mergeCell ref="E171:M171"/>
    <mergeCell ref="R178:S178"/>
    <mergeCell ref="R131:S131"/>
    <mergeCell ref="P131:Q131"/>
    <mergeCell ref="R132:S132"/>
    <mergeCell ref="T132:U132"/>
    <mergeCell ref="T151:U151"/>
    <mergeCell ref="N131:O131"/>
    <mergeCell ref="P156:Q156"/>
    <mergeCell ref="N157:O157"/>
    <mergeCell ref="P157:Q157"/>
    <mergeCell ref="N158:O158"/>
    <mergeCell ref="N154:O154"/>
    <mergeCell ref="R156:S156"/>
    <mergeCell ref="E114:J114"/>
    <mergeCell ref="C111:M111"/>
    <mergeCell ref="N127:O127"/>
    <mergeCell ref="N128:O128"/>
    <mergeCell ref="N134:O134"/>
    <mergeCell ref="C127:I127"/>
    <mergeCell ref="E75:J75"/>
    <mergeCell ref="F307:M307"/>
    <mergeCell ref="D306:M306"/>
    <mergeCell ref="E116:J116"/>
    <mergeCell ref="C126:K126"/>
    <mergeCell ref="E175:M175"/>
    <mergeCell ref="P112:Q112"/>
    <mergeCell ref="P132:Q132"/>
    <mergeCell ref="D135:D138"/>
    <mergeCell ref="D139:D142"/>
    <mergeCell ref="C112:M112"/>
    <mergeCell ref="D143:D146"/>
    <mergeCell ref="D147:D150"/>
    <mergeCell ref="E184:M184"/>
    <mergeCell ref="C201:D201"/>
    <mergeCell ref="C208:D208"/>
    <mergeCell ref="C200:D200"/>
    <mergeCell ref="E201:M201"/>
    <mergeCell ref="J199:M199"/>
    <mergeCell ref="C199:D199"/>
    <mergeCell ref="C175:D175"/>
    <mergeCell ref="C171:D171"/>
    <mergeCell ref="C213:D213"/>
    <mergeCell ref="E210:M210"/>
    <mergeCell ref="J211:M211"/>
    <mergeCell ref="C209:D209"/>
    <mergeCell ref="D1:X1"/>
    <mergeCell ref="D154:D157"/>
    <mergeCell ref="D158:D161"/>
    <mergeCell ref="D162:D165"/>
    <mergeCell ref="E5:I5"/>
    <mergeCell ref="E22:J22"/>
    <mergeCell ref="E23:J23"/>
    <mergeCell ref="E24:J24"/>
    <mergeCell ref="E62:J62"/>
    <mergeCell ref="E63:J63"/>
    <mergeCell ref="E64:J64"/>
    <mergeCell ref="E65:J65"/>
    <mergeCell ref="E66:J66"/>
    <mergeCell ref="E67:J67"/>
    <mergeCell ref="E68:J68"/>
    <mergeCell ref="E69:J69"/>
    <mergeCell ref="E115:J115"/>
    <mergeCell ref="E119:J119"/>
    <mergeCell ref="E97:J97"/>
    <mergeCell ref="E98:J98"/>
    <mergeCell ref="E99:J99"/>
    <mergeCell ref="E100:J100"/>
    <mergeCell ref="E83:J83"/>
    <mergeCell ref="E84:J84"/>
    <mergeCell ref="E93:J93"/>
    <mergeCell ref="E94:J94"/>
    <mergeCell ref="E95:J95"/>
    <mergeCell ref="D106:K106"/>
    <mergeCell ref="D107:K107"/>
    <mergeCell ref="N112:O112"/>
    <mergeCell ref="D131:D134"/>
    <mergeCell ref="N132:O132"/>
  </mergeCells>
  <phoneticPr fontId="0" type="noConversion"/>
  <conditionalFormatting sqref="C12:X26">
    <cfRule type="expression" dxfId="18" priority="19">
      <formula>MOD(ROW(),2)</formula>
    </cfRule>
  </conditionalFormatting>
  <conditionalFormatting sqref="C30:X46">
    <cfRule type="expression" dxfId="17" priority="18">
      <formula>MOD(ROW(),2)</formula>
    </cfRule>
  </conditionalFormatting>
  <conditionalFormatting sqref="C49:X57">
    <cfRule type="expression" dxfId="16" priority="17">
      <formula>MOD(ROW(),2)</formula>
    </cfRule>
  </conditionalFormatting>
  <conditionalFormatting sqref="C61:X75">
    <cfRule type="expression" dxfId="15" priority="16">
      <formula>MOD(ROW(),2)</formula>
    </cfRule>
  </conditionalFormatting>
  <conditionalFormatting sqref="C78:X94">
    <cfRule type="expression" dxfId="14" priority="15">
      <formula>MOD(ROW(),2)</formula>
    </cfRule>
  </conditionalFormatting>
  <conditionalFormatting sqref="C96:X109">
    <cfRule type="expression" dxfId="13" priority="14">
      <formula>MOD(ROW(),2)</formula>
    </cfRule>
  </conditionalFormatting>
  <conditionalFormatting sqref="C115:X119">
    <cfRule type="expression" dxfId="12" priority="13">
      <formula>MOD(ROW(),2)</formula>
    </cfRule>
  </conditionalFormatting>
  <conditionalFormatting sqref="C122:X126">
    <cfRule type="expression" dxfId="11" priority="12">
      <formula>MOD(ROW(),2)</formula>
    </cfRule>
  </conditionalFormatting>
  <conditionalFormatting sqref="C131:C150 K131:X150 E131:I150">
    <cfRule type="expression" dxfId="10" priority="11">
      <formula>MOD(ROW(),2)</formula>
    </cfRule>
  </conditionalFormatting>
  <conditionalFormatting sqref="C154:C165 K154:X165 E154:I165">
    <cfRule type="expression" dxfId="9" priority="10">
      <formula>MOD(ROW(),2)</formula>
    </cfRule>
  </conditionalFormatting>
  <conditionalFormatting sqref="C169:X198">
    <cfRule type="expression" dxfId="8" priority="9">
      <formula>MOD(ROW(),2)</formula>
    </cfRule>
  </conditionalFormatting>
  <conditionalFormatting sqref="C201:X210">
    <cfRule type="expression" dxfId="7" priority="8">
      <formula>MOD(ROW(),2)</formula>
    </cfRule>
  </conditionalFormatting>
  <conditionalFormatting sqref="C214:X243">
    <cfRule type="expression" dxfId="6" priority="7">
      <formula>MOD(ROW(),2)</formula>
    </cfRule>
  </conditionalFormatting>
  <conditionalFormatting sqref="C246:X260">
    <cfRule type="expression" dxfId="5" priority="6">
      <formula>MOD(ROW(),2)</formula>
    </cfRule>
  </conditionalFormatting>
  <conditionalFormatting sqref="C264:X268">
    <cfRule type="expression" dxfId="4" priority="5">
      <formula>MOD(ROW(),2)</formula>
    </cfRule>
  </conditionalFormatting>
  <conditionalFormatting sqref="C271:X280">
    <cfRule type="expression" dxfId="3" priority="4">
      <formula>MOD(ROW(),2)</formula>
    </cfRule>
  </conditionalFormatting>
  <conditionalFormatting sqref="C283:X292">
    <cfRule type="expression" dxfId="2" priority="3">
      <formula>MOD(ROW(),2)</formula>
    </cfRule>
  </conditionalFormatting>
  <conditionalFormatting sqref="C297:X306">
    <cfRule type="expression" dxfId="1" priority="2">
      <formula>MOD(ROW(),2)</formula>
    </cfRule>
  </conditionalFormatting>
  <conditionalFormatting sqref="C309:X312">
    <cfRule type="expression" dxfId="0" priority="1">
      <formula>MOD(ROW(),2)</formula>
    </cfRule>
  </conditionalFormatting>
  <dataValidations count="10">
    <dataValidation type="list" allowBlank="1" showInputMessage="1" showErrorMessage="1" sqref="H327 I316:L316">
      <formula1>Activity</formula1>
    </dataValidation>
    <dataValidation type="list" allowBlank="1" showInputMessage="1" showErrorMessage="1" sqref="D214 C214:C243">
      <formula1>Commodity</formula1>
    </dataValidation>
    <dataValidation type="list" allowBlank="1" showInputMessage="1" showErrorMessage="1" sqref="C131:C150 C154:C165">
      <formula1>Travel</formula1>
    </dataValidation>
    <dataValidation showDropDown="1" showInputMessage="1" showErrorMessage="1" sqref="D12"/>
    <dataValidation type="list" allowBlank="1" showInputMessage="1" showErrorMessage="1" sqref="E115:J119">
      <formula1>Fabrication</formula1>
    </dataValidation>
    <dataValidation type="list" allowBlank="1" showInputMessage="1" showErrorMessage="1" sqref="E49:J57">
      <formula1>Student</formula1>
    </dataValidation>
    <dataValidation type="list" allowBlank="1" showInputMessage="1" showErrorMessage="1" sqref="E12:J26">
      <formula1>SeniorPersonnel1</formula1>
    </dataValidation>
    <dataValidation type="list" allowBlank="1" showInputMessage="1" showErrorMessage="1" sqref="E30:J46">
      <formula1>OtherPersonnel</formula1>
    </dataValidation>
    <dataValidation type="list" allowBlank="1" showInputMessage="1" showErrorMessage="1" sqref="C169:C199">
      <formula1>Contractual</formula1>
    </dataValidation>
    <dataValidation allowBlank="1" showInputMessage="1" sqref="K49:K57"/>
  </dataValidations>
  <printOptions horizontalCentered="1"/>
  <pageMargins left="0.25" right="0.25" top="0.75" bottom="0.75" header="0.3" footer="0.3"/>
  <pageSetup scale="10" orientation="portrait"/>
  <headerFooter alignWithMargins="0">
    <oddHeader xml:space="preserve">&amp;C&amp;"Arial,Bold"&amp;14
UNIVERSITY OF ALASKA FAIRBANKS&amp;16
</oddHeader>
  </headerFooter>
  <ignoredErrors>
    <ignoredError sqref="J306:M306 X326 O74 Q74 M119 S74 U74 M25:M26 M327 O269 X245 O167 X296 X328 M12 X60 X28:X29 C27:C29 X77 X47:X48 M49 M115 X152:X153 D306:I306 N152:U153 O131 N201:U201 N122:U122 P115 O93:U96 O47:U48 O77:U78 O28:U29 O60:U61 P12 N329:U329 O327 N328:U328 O325 N307:U307 O315 O295 N306:U306 N261:U261 N244:U244 N211:U211 N212:U212 N200:U200 N208:U210 N166:U166 N151:U151 N127:U127 N128:U128 N245:U246 P119 P25:P26 N326:U326 N259:U260 N199:U199 N126:U126 Q131 S131 U131 O154 Q154 S154 U154 N296:U296 D297:I297 J297:M297 N298:U299 O297:U297 R12 R25:R26 T12 T25:T26 P30 P45:P46 R30 R45:R46 T30 T45:T46 P49 R49 T49 R115 R119 T115 T119" unlockedFormula="1"/>
    <ignoredError sqref="O75 Q75 P74:P75 S75 R74:R75 U75 T74:T75" formula="1" unlockedFormula="1"/>
  </ignoredErrors>
  <legacyDrawing r:id="rId1"/>
  <extLst>
    <ext xmlns:x14="http://schemas.microsoft.com/office/spreadsheetml/2009/9/main" uri="{CCE6A557-97BC-4b89-ADB6-D9C93CAAB3DF}">
      <x14:dataValidations xmlns:xm="http://schemas.microsoft.com/office/excel/2006/main" count="4">
        <x14:dataValidation type="list" allowBlank="1" showInputMessage="1">
          <x14:formula1>
            <xm:f>'List selections - DO NOT DELETE'!$A$125:$A$137</xm:f>
          </x14:formula1>
          <xm:sqref>D49:D57</xm:sqref>
        </x14:dataValidation>
        <x14:dataValidation type="list" allowBlank="1" showInputMessage="1" showErrorMessage="1">
          <x14:formula1>
            <xm:f>'Benefits and F&amp;A-DO NOT DELETE'!$A$47:$A$51</xm:f>
          </x14:formula1>
          <xm:sqref>D105:K109</xm:sqref>
        </x14:dataValidation>
        <x14:dataValidation type="list" allowBlank="1" showInputMessage="1" showErrorMessage="1">
          <x14:formula1>
            <xm:f>'List selections - DO NOT DELETE'!$A$177:$A$180</xm:f>
          </x14:formula1>
          <xm:sqref>C271:C280</xm:sqref>
        </x14:dataValidation>
        <x14:dataValidation type="list" allowBlank="1" showInputMessage="1" showErrorMessage="1">
          <x14:formula1>
            <xm:f>'List selections - DO NOT DELETE'!$A$167:$A$173</xm:f>
          </x14:formula1>
          <xm:sqref>C283:D292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4"/>
    <pageSetUpPr fitToPage="1"/>
  </sheetPr>
  <dimension ref="A1:BX557"/>
  <sheetViews>
    <sheetView zoomScale="70" zoomScaleNormal="70" workbookViewId="0">
      <selection activeCell="C138" sqref="C138"/>
    </sheetView>
  </sheetViews>
  <sheetFormatPr defaultColWidth="20.6640625" defaultRowHeight="17.100000000000001" customHeight="1"/>
  <cols>
    <col min="1" max="1" width="9.6640625" style="50" customWidth="1"/>
    <col min="2" max="2" width="2" style="50" customWidth="1"/>
    <col min="3" max="3" width="36.1640625" style="39" customWidth="1"/>
    <col min="4" max="4" width="34.1640625" style="39" customWidth="1"/>
    <col min="5" max="9" width="7.6640625" style="39" customWidth="1"/>
    <col min="10" max="10" width="17" style="39" customWidth="1"/>
    <col min="11" max="11" width="15" style="39" customWidth="1"/>
    <col min="12" max="12" width="18" style="39" bestFit="1" customWidth="1"/>
    <col min="13" max="13" width="15" style="39" customWidth="1"/>
    <col min="14" max="14" width="8.5" style="244" customWidth="1"/>
    <col min="15" max="15" width="10.1640625" style="244" customWidth="1"/>
    <col min="16" max="16" width="8.5" style="68" hidden="1" customWidth="1"/>
    <col min="17" max="17" width="10.6640625" style="244" hidden="1" customWidth="1"/>
    <col min="18" max="18" width="8.5" style="68" hidden="1" customWidth="1"/>
    <col min="19" max="19" width="10.1640625" style="244" hidden="1" customWidth="1"/>
    <col min="20" max="20" width="8.5" style="68" hidden="1" customWidth="1"/>
    <col min="21" max="21" width="10.1640625" style="244" hidden="1" customWidth="1"/>
    <col min="22" max="22" width="8.5" style="68" hidden="1" customWidth="1"/>
    <col min="23" max="23" width="10.1640625" style="244" hidden="1" customWidth="1"/>
    <col min="24" max="24" width="14.5" style="68" bestFit="1" customWidth="1"/>
    <col min="25" max="25" width="8.5" style="244" customWidth="1"/>
    <col min="26" max="26" width="10.1640625" style="244" customWidth="1"/>
    <col min="27" max="27" width="8.5" style="502" hidden="1" customWidth="1"/>
    <col min="28" max="28" width="10.6640625" style="244" hidden="1" customWidth="1"/>
    <col min="29" max="29" width="8.5" style="502" hidden="1" customWidth="1"/>
    <col min="30" max="30" width="10.1640625" style="244" hidden="1" customWidth="1"/>
    <col min="31" max="31" width="8.5" style="502" hidden="1" customWidth="1"/>
    <col min="32" max="32" width="10.1640625" style="244" hidden="1" customWidth="1"/>
    <col min="33" max="33" width="8.5" style="502" hidden="1" customWidth="1"/>
    <col min="34" max="34" width="10.1640625" style="244" hidden="1" customWidth="1"/>
    <col min="35" max="35" width="14.5" style="502" bestFit="1" customWidth="1"/>
    <col min="36" max="36" width="8.5" style="244" customWidth="1"/>
    <col min="37" max="37" width="10.1640625" style="244" customWidth="1"/>
    <col min="38" max="38" width="8.5" style="68" hidden="1" customWidth="1"/>
    <col min="39" max="39" width="10.6640625" style="244" hidden="1" customWidth="1"/>
    <col min="40" max="40" width="8.5" style="68" hidden="1" customWidth="1"/>
    <col min="41" max="41" width="10.1640625" style="244" hidden="1" customWidth="1"/>
    <col min="42" max="42" width="8.5" style="68" hidden="1" customWidth="1"/>
    <col min="43" max="43" width="10.1640625" style="244" hidden="1" customWidth="1"/>
    <col min="44" max="44" width="8.5" style="68" hidden="1" customWidth="1"/>
    <col min="45" max="45" width="10.1640625" style="244" hidden="1" customWidth="1"/>
    <col min="46" max="46" width="14.5" style="68" bestFit="1" customWidth="1"/>
    <col min="47" max="47" width="8.5" style="244" customWidth="1"/>
    <col min="48" max="48" width="10.1640625" style="244" customWidth="1"/>
    <col min="49" max="49" width="8.5" style="68" hidden="1" customWidth="1"/>
    <col min="50" max="50" width="10.6640625" style="244" hidden="1" customWidth="1"/>
    <col min="51" max="51" width="8.5" style="68" hidden="1" customWidth="1"/>
    <col min="52" max="52" width="10.1640625" style="244" hidden="1" customWidth="1"/>
    <col min="53" max="53" width="8.5" style="68" hidden="1" customWidth="1"/>
    <col min="54" max="54" width="10.1640625" style="244" hidden="1" customWidth="1"/>
    <col min="55" max="55" width="8.5" style="68" hidden="1" customWidth="1"/>
    <col min="56" max="56" width="10.1640625" style="244" hidden="1" customWidth="1"/>
    <col min="57" max="57" width="14.5" style="68" bestFit="1" customWidth="1"/>
    <col min="58" max="58" width="8.5" style="244" hidden="1" customWidth="1"/>
    <col min="59" max="59" width="10.1640625" style="244" hidden="1" customWidth="1"/>
    <col min="60" max="60" width="8.5" style="68" hidden="1" customWidth="1"/>
    <col min="61" max="61" width="10.6640625" style="244" hidden="1" customWidth="1"/>
    <col min="62" max="62" width="8.5" style="68" hidden="1" customWidth="1"/>
    <col min="63" max="63" width="10.1640625" style="244" hidden="1" customWidth="1"/>
    <col min="64" max="64" width="8.5" style="68" hidden="1" customWidth="1"/>
    <col min="65" max="65" width="10.1640625" style="244" hidden="1" customWidth="1"/>
    <col min="66" max="66" width="8.5" style="68" hidden="1" customWidth="1"/>
    <col min="67" max="67" width="10.1640625" style="244" hidden="1" customWidth="1"/>
    <col min="68" max="68" width="14.5" style="68" hidden="1" customWidth="1"/>
    <col min="69" max="69" width="12.1640625" style="31" customWidth="1"/>
    <col min="70" max="73" width="12.1640625" style="31" hidden="1" customWidth="1"/>
    <col min="74" max="74" width="12.1640625" style="51" customWidth="1"/>
    <col min="75" max="75" width="4.5" style="31" customWidth="1"/>
    <col min="76" max="76" width="28.83203125" style="39" customWidth="1"/>
    <col min="77" max="16384" width="20.6640625" style="39"/>
  </cols>
  <sheetData>
    <row r="1" spans="1:74" s="52" customFormat="1" ht="17.25" customHeight="1">
      <c r="A1" s="76"/>
      <c r="B1" s="76"/>
      <c r="C1" s="80" t="s">
        <v>136</v>
      </c>
      <c r="D1" s="779"/>
      <c r="E1" s="779"/>
      <c r="F1" s="779"/>
      <c r="G1" s="779"/>
      <c r="H1" s="779"/>
      <c r="I1" s="779"/>
      <c r="J1" s="779"/>
      <c r="K1" s="779"/>
      <c r="L1" s="779"/>
      <c r="M1" s="779"/>
      <c r="N1" s="779"/>
      <c r="O1" s="779"/>
      <c r="P1" s="779"/>
      <c r="Q1" s="779"/>
      <c r="R1" s="779"/>
      <c r="S1" s="779"/>
      <c r="T1" s="779"/>
      <c r="U1" s="779"/>
      <c r="V1" s="779"/>
      <c r="W1" s="779"/>
      <c r="X1" s="779"/>
      <c r="Y1" s="47"/>
      <c r="Z1" s="47"/>
      <c r="AA1" s="47"/>
      <c r="AB1" s="47"/>
      <c r="AC1" s="47"/>
      <c r="AD1" s="47"/>
      <c r="AE1" s="47"/>
      <c r="AF1" s="47"/>
      <c r="AG1" s="9"/>
      <c r="AH1" s="9"/>
      <c r="AI1" s="55"/>
      <c r="AJ1" s="47"/>
      <c r="AK1" s="47"/>
      <c r="AL1" s="47"/>
      <c r="AM1" s="47"/>
      <c r="AN1" s="47"/>
      <c r="AO1" s="47"/>
      <c r="AP1" s="47"/>
      <c r="AQ1" s="47"/>
      <c r="AR1" s="9"/>
      <c r="AS1" s="9"/>
      <c r="AT1" s="55"/>
      <c r="AU1" s="47"/>
      <c r="AV1" s="47"/>
      <c r="AW1" s="47"/>
      <c r="AX1" s="47"/>
      <c r="AY1" s="47"/>
      <c r="AZ1" s="47"/>
      <c r="BA1" s="47"/>
      <c r="BB1" s="47"/>
      <c r="BC1" s="9"/>
      <c r="BD1" s="9"/>
      <c r="BE1" s="55"/>
      <c r="BF1" s="47"/>
      <c r="BG1" s="47"/>
      <c r="BH1" s="47"/>
      <c r="BI1" s="47"/>
      <c r="BJ1" s="47"/>
      <c r="BK1" s="47"/>
      <c r="BL1" s="47"/>
      <c r="BM1" s="47"/>
      <c r="BN1" s="9"/>
      <c r="BO1" s="9"/>
      <c r="BP1" s="55"/>
    </row>
    <row r="2" spans="1:74" s="52" customFormat="1" ht="17.25" customHeight="1">
      <c r="A2" s="485"/>
      <c r="B2" s="485"/>
      <c r="C2" s="482" t="s">
        <v>140</v>
      </c>
      <c r="D2" s="482"/>
      <c r="E2" s="779"/>
      <c r="F2" s="779"/>
      <c r="G2" s="779"/>
      <c r="H2" s="779"/>
      <c r="I2" s="779"/>
      <c r="J2" s="482"/>
      <c r="K2" s="486"/>
      <c r="L2" s="486"/>
      <c r="M2" s="486"/>
      <c r="N2" s="994" t="str">
        <f>CONCATENATE(N8, " Total Budget")</f>
        <v>Dept #1 Total Budget</v>
      </c>
      <c r="O2" s="994"/>
      <c r="P2" s="994"/>
      <c r="Q2" s="994"/>
      <c r="R2" s="994"/>
      <c r="S2" s="994"/>
      <c r="T2" s="994"/>
      <c r="U2" s="994"/>
      <c r="V2" s="994"/>
      <c r="W2" s="994"/>
      <c r="X2" s="995">
        <f>X543</f>
        <v>0</v>
      </c>
      <c r="Y2" s="996" t="str">
        <f>CONCATENATE(Y8, " Total Budget")</f>
        <v>Dept #2 Total Budget</v>
      </c>
      <c r="Z2" s="996"/>
      <c r="AA2" s="996"/>
      <c r="AB2" s="996"/>
      <c r="AC2" s="996"/>
      <c r="AD2" s="996"/>
      <c r="AE2" s="996"/>
      <c r="AF2" s="996"/>
      <c r="AG2" s="996"/>
      <c r="AH2" s="996"/>
      <c r="AI2" s="995">
        <f>AI543</f>
        <v>0</v>
      </c>
      <c r="AJ2" s="996" t="str">
        <f>CONCATENATE(AJ8, " Total Budget")</f>
        <v>Dept #3 Total Budget</v>
      </c>
      <c r="AK2" s="996"/>
      <c r="AL2" s="996"/>
      <c r="AM2" s="996"/>
      <c r="AN2" s="996"/>
      <c r="AO2" s="996"/>
      <c r="AP2" s="996"/>
      <c r="AQ2" s="996"/>
      <c r="AR2" s="996"/>
      <c r="AS2" s="996"/>
      <c r="AT2" s="995">
        <f>AT543</f>
        <v>0</v>
      </c>
      <c r="AU2" s="996" t="str">
        <f>CONCATENATE(AU8, " Total Budget")</f>
        <v>Dept #4 Total Budget</v>
      </c>
      <c r="AV2" s="996"/>
      <c r="AW2" s="996"/>
      <c r="AX2" s="996"/>
      <c r="AY2" s="996"/>
      <c r="AZ2" s="996"/>
      <c r="BA2" s="996"/>
      <c r="BB2" s="996"/>
      <c r="BC2" s="996"/>
      <c r="BD2" s="996"/>
      <c r="BE2" s="995">
        <f>BE543</f>
        <v>0</v>
      </c>
      <c r="BF2" s="996" t="str">
        <f>CONCATENATE(BF8, " Total Budget")</f>
        <v>Dept #5 Total Budget</v>
      </c>
      <c r="BG2" s="996"/>
      <c r="BH2" s="996"/>
      <c r="BI2" s="996"/>
      <c r="BJ2" s="996"/>
      <c r="BK2" s="996"/>
      <c r="BL2" s="996"/>
      <c r="BM2" s="996"/>
      <c r="BN2" s="996"/>
      <c r="BO2" s="996"/>
      <c r="BP2" s="995">
        <f>BP543</f>
        <v>0</v>
      </c>
    </row>
    <row r="3" spans="1:74" s="52" customFormat="1" ht="17.25" customHeight="1">
      <c r="A3" s="76"/>
      <c r="B3" s="76"/>
      <c r="C3" s="77" t="s">
        <v>138</v>
      </c>
      <c r="D3" s="218">
        <v>43100</v>
      </c>
      <c r="E3" s="779"/>
      <c r="F3" s="779"/>
      <c r="G3" s="779"/>
      <c r="H3" s="779"/>
      <c r="I3" s="779"/>
      <c r="J3" s="80"/>
      <c r="K3" s="471"/>
      <c r="N3" s="994"/>
      <c r="O3" s="994"/>
      <c r="P3" s="994"/>
      <c r="Q3" s="994"/>
      <c r="R3" s="994"/>
      <c r="S3" s="994"/>
      <c r="T3" s="994"/>
      <c r="U3" s="994"/>
      <c r="V3" s="994"/>
      <c r="W3" s="994"/>
      <c r="X3" s="995"/>
      <c r="Y3" s="996"/>
      <c r="Z3" s="996"/>
      <c r="AA3" s="996"/>
      <c r="AB3" s="996"/>
      <c r="AC3" s="996"/>
      <c r="AD3" s="996"/>
      <c r="AE3" s="996"/>
      <c r="AF3" s="996"/>
      <c r="AG3" s="996"/>
      <c r="AH3" s="996"/>
      <c r="AI3" s="995"/>
      <c r="AJ3" s="996"/>
      <c r="AK3" s="996"/>
      <c r="AL3" s="996"/>
      <c r="AM3" s="996"/>
      <c r="AN3" s="996"/>
      <c r="AO3" s="996"/>
      <c r="AP3" s="996"/>
      <c r="AQ3" s="996"/>
      <c r="AR3" s="996"/>
      <c r="AS3" s="996"/>
      <c r="AT3" s="995"/>
      <c r="AU3" s="996"/>
      <c r="AV3" s="996"/>
      <c r="AW3" s="996"/>
      <c r="AX3" s="996"/>
      <c r="AY3" s="996"/>
      <c r="AZ3" s="996"/>
      <c r="BA3" s="996"/>
      <c r="BB3" s="996"/>
      <c r="BC3" s="996"/>
      <c r="BD3" s="996"/>
      <c r="BE3" s="995"/>
      <c r="BF3" s="996"/>
      <c r="BG3" s="996"/>
      <c r="BH3" s="996"/>
      <c r="BI3" s="996"/>
      <c r="BJ3" s="996"/>
      <c r="BK3" s="996"/>
      <c r="BL3" s="996"/>
      <c r="BM3" s="996"/>
      <c r="BN3" s="996"/>
      <c r="BO3" s="996"/>
      <c r="BP3" s="995"/>
    </row>
    <row r="4" spans="1:74" s="52" customFormat="1" ht="17.25" customHeight="1">
      <c r="A4" s="76"/>
      <c r="B4" s="76"/>
      <c r="C4" s="94" t="s">
        <v>139</v>
      </c>
      <c r="D4" s="218">
        <v>43372</v>
      </c>
      <c r="E4" s="780"/>
      <c r="F4" s="780"/>
      <c r="G4" s="780"/>
      <c r="H4" s="780"/>
      <c r="I4" s="780"/>
      <c r="J4" s="77"/>
      <c r="K4" s="471"/>
      <c r="L4" s="471"/>
      <c r="M4" s="471"/>
      <c r="N4" s="47"/>
      <c r="O4" s="47"/>
    </row>
    <row r="5" spans="1:74" s="52" customFormat="1" ht="17.25" customHeight="1">
      <c r="A5" s="76"/>
      <c r="B5" s="76"/>
      <c r="C5" s="94" t="s">
        <v>1</v>
      </c>
      <c r="D5" s="225">
        <f>BV543</f>
        <v>0</v>
      </c>
      <c r="E5" s="780"/>
      <c r="F5" s="780"/>
      <c r="G5" s="780"/>
      <c r="H5" s="780"/>
      <c r="I5" s="780"/>
      <c r="J5" s="77"/>
      <c r="K5" s="77"/>
      <c r="L5" s="77"/>
    </row>
    <row r="6" spans="1:74" s="52" customFormat="1" ht="17.25" customHeight="1">
      <c r="A6" s="76"/>
      <c r="B6" s="76"/>
      <c r="C6" s="52" t="s">
        <v>46</v>
      </c>
      <c r="D6" s="480"/>
      <c r="E6" s="747"/>
      <c r="F6" s="747"/>
      <c r="G6" s="747"/>
      <c r="H6" s="747"/>
      <c r="I6" s="747"/>
      <c r="J6" s="77"/>
      <c r="K6" s="77"/>
      <c r="L6" s="77"/>
      <c r="N6" s="738" t="s">
        <v>327</v>
      </c>
      <c r="O6" s="738"/>
      <c r="P6" s="738" t="s">
        <v>327</v>
      </c>
      <c r="Q6" s="738"/>
      <c r="R6" s="738" t="s">
        <v>328</v>
      </c>
      <c r="S6" s="738"/>
      <c r="T6" s="738" t="s">
        <v>329</v>
      </c>
      <c r="U6" s="738"/>
      <c r="V6" s="738" t="s">
        <v>442</v>
      </c>
      <c r="W6" s="738"/>
      <c r="X6" s="76" t="s">
        <v>379</v>
      </c>
      <c r="Y6" s="738" t="str">
        <f>N6</f>
        <v>FY22</v>
      </c>
      <c r="Z6" s="738"/>
      <c r="AA6" s="738" t="str">
        <f>P6</f>
        <v>FY22</v>
      </c>
      <c r="AB6" s="738"/>
      <c r="AC6" s="738" t="str">
        <f>R6</f>
        <v>FY23</v>
      </c>
      <c r="AD6" s="738"/>
      <c r="AE6" s="738" t="str">
        <f>T6</f>
        <v>FY24</v>
      </c>
      <c r="AF6" s="738"/>
      <c r="AG6" s="738" t="str">
        <f>V6</f>
        <v>FY25</v>
      </c>
      <c r="AH6" s="738"/>
      <c r="AI6" s="503" t="s">
        <v>379</v>
      </c>
      <c r="AJ6" s="738" t="str">
        <f>N6</f>
        <v>FY22</v>
      </c>
      <c r="AK6" s="738"/>
      <c r="AL6" s="738" t="str">
        <f>P6</f>
        <v>FY22</v>
      </c>
      <c r="AM6" s="738"/>
      <c r="AN6" s="738" t="str">
        <f>R6</f>
        <v>FY23</v>
      </c>
      <c r="AO6" s="738"/>
      <c r="AP6" s="738" t="str">
        <f>T6</f>
        <v>FY24</v>
      </c>
      <c r="AQ6" s="738"/>
      <c r="AR6" s="738" t="str">
        <f>V6</f>
        <v>FY25</v>
      </c>
      <c r="AS6" s="738"/>
      <c r="AT6" s="76" t="s">
        <v>379</v>
      </c>
      <c r="AU6" s="738" t="str">
        <f>N6</f>
        <v>FY22</v>
      </c>
      <c r="AV6" s="738"/>
      <c r="AW6" s="738" t="str">
        <f>P6</f>
        <v>FY22</v>
      </c>
      <c r="AX6" s="738"/>
      <c r="AY6" s="738" t="str">
        <f>R6</f>
        <v>FY23</v>
      </c>
      <c r="AZ6" s="738"/>
      <c r="BA6" s="738" t="str">
        <f>T6</f>
        <v>FY24</v>
      </c>
      <c r="BB6" s="738"/>
      <c r="BC6" s="738" t="str">
        <f>V6</f>
        <v>FY25</v>
      </c>
      <c r="BD6" s="738"/>
      <c r="BE6" s="76" t="s">
        <v>379</v>
      </c>
      <c r="BF6" s="738" t="str">
        <f>N6</f>
        <v>FY22</v>
      </c>
      <c r="BG6" s="738"/>
      <c r="BH6" s="738" t="str">
        <f>P6</f>
        <v>FY22</v>
      </c>
      <c r="BI6" s="738"/>
      <c r="BJ6" s="738" t="str">
        <f>R6</f>
        <v>FY23</v>
      </c>
      <c r="BK6" s="738"/>
      <c r="BL6" s="738" t="str">
        <f>T6</f>
        <v>FY24</v>
      </c>
      <c r="BM6" s="738"/>
      <c r="BN6" s="738" t="str">
        <f>V6</f>
        <v>FY25</v>
      </c>
      <c r="BO6" s="738"/>
      <c r="BP6" s="76" t="s">
        <v>379</v>
      </c>
    </row>
    <row r="7" spans="1:74" s="52" customFormat="1" ht="17.25" customHeight="1">
      <c r="A7" s="76"/>
      <c r="B7" s="76"/>
      <c r="C7" s="475" t="s">
        <v>496</v>
      </c>
      <c r="D7" s="481"/>
      <c r="E7" s="780"/>
      <c r="F7" s="780"/>
      <c r="G7" s="780"/>
      <c r="H7" s="780"/>
      <c r="I7" s="780"/>
      <c r="J7" s="94"/>
      <c r="K7" s="94"/>
      <c r="L7" s="94"/>
      <c r="M7" s="77"/>
      <c r="N7" s="756">
        <f>D3</f>
        <v>43100</v>
      </c>
      <c r="O7" s="756"/>
      <c r="P7" s="756">
        <v>43281</v>
      </c>
      <c r="Q7" s="756"/>
      <c r="R7" s="756">
        <v>43646</v>
      </c>
      <c r="S7" s="756"/>
      <c r="T7" s="756">
        <v>44012</v>
      </c>
      <c r="U7" s="756"/>
      <c r="V7" s="756">
        <v>44377</v>
      </c>
      <c r="W7" s="756"/>
      <c r="X7" s="226">
        <f>D4</f>
        <v>43372</v>
      </c>
      <c r="Y7" s="756">
        <f>N7</f>
        <v>43100</v>
      </c>
      <c r="Z7" s="756"/>
      <c r="AA7" s="756">
        <f>P7</f>
        <v>43281</v>
      </c>
      <c r="AB7" s="756"/>
      <c r="AC7" s="756">
        <f>R7</f>
        <v>43646</v>
      </c>
      <c r="AD7" s="756"/>
      <c r="AE7" s="756">
        <f>T7</f>
        <v>44012</v>
      </c>
      <c r="AF7" s="756"/>
      <c r="AG7" s="756">
        <f>V7</f>
        <v>44377</v>
      </c>
      <c r="AH7" s="756"/>
      <c r="AI7" s="226">
        <f>D4</f>
        <v>43372</v>
      </c>
      <c r="AJ7" s="756">
        <f>N7</f>
        <v>43100</v>
      </c>
      <c r="AK7" s="756"/>
      <c r="AL7" s="756">
        <f>P7</f>
        <v>43281</v>
      </c>
      <c r="AM7" s="756"/>
      <c r="AN7" s="756">
        <f>R7</f>
        <v>43646</v>
      </c>
      <c r="AO7" s="756"/>
      <c r="AP7" s="756">
        <f>T7</f>
        <v>44012</v>
      </c>
      <c r="AQ7" s="756"/>
      <c r="AR7" s="756">
        <f>V7</f>
        <v>44377</v>
      </c>
      <c r="AS7" s="756"/>
      <c r="AT7" s="226">
        <f>D4</f>
        <v>43372</v>
      </c>
      <c r="AU7" s="756">
        <f>N7</f>
        <v>43100</v>
      </c>
      <c r="AV7" s="756"/>
      <c r="AW7" s="756">
        <f>P7</f>
        <v>43281</v>
      </c>
      <c r="AX7" s="756"/>
      <c r="AY7" s="756">
        <f>R7</f>
        <v>43646</v>
      </c>
      <c r="AZ7" s="756"/>
      <c r="BA7" s="756">
        <f>T7</f>
        <v>44012</v>
      </c>
      <c r="BB7" s="756"/>
      <c r="BC7" s="756">
        <f>V7</f>
        <v>44377</v>
      </c>
      <c r="BD7" s="756"/>
      <c r="BE7" s="226">
        <f>D4</f>
        <v>43372</v>
      </c>
      <c r="BF7" s="756">
        <f>N7</f>
        <v>43100</v>
      </c>
      <c r="BG7" s="756"/>
      <c r="BH7" s="756">
        <f>P7</f>
        <v>43281</v>
      </c>
      <c r="BI7" s="756"/>
      <c r="BJ7" s="756">
        <f>R7</f>
        <v>43646</v>
      </c>
      <c r="BK7" s="756"/>
      <c r="BL7" s="756">
        <f>T7</f>
        <v>44012</v>
      </c>
      <c r="BM7" s="756"/>
      <c r="BN7" s="756">
        <f>V7</f>
        <v>44377</v>
      </c>
      <c r="BO7" s="756"/>
      <c r="BP7" s="226">
        <f>D4</f>
        <v>43372</v>
      </c>
    </row>
    <row r="8" spans="1:74" s="259" customFormat="1" ht="17.25" customHeight="1">
      <c r="A8" s="255"/>
      <c r="B8" s="255"/>
      <c r="C8" s="256"/>
      <c r="D8" s="257"/>
      <c r="E8" s="926"/>
      <c r="F8" s="926"/>
      <c r="G8" s="926"/>
      <c r="H8" s="926"/>
      <c r="I8" s="926"/>
      <c r="J8" s="257"/>
      <c r="K8" s="257"/>
      <c r="L8" s="257"/>
      <c r="M8" s="258"/>
      <c r="N8" s="962" t="s">
        <v>96</v>
      </c>
      <c r="O8" s="963"/>
      <c r="P8" s="963"/>
      <c r="Q8" s="963"/>
      <c r="R8" s="963"/>
      <c r="S8" s="963"/>
      <c r="T8" s="963"/>
      <c r="U8" s="963"/>
      <c r="V8" s="963"/>
      <c r="W8" s="963"/>
      <c r="X8" s="964"/>
      <c r="Y8" s="914" t="s">
        <v>342</v>
      </c>
      <c r="Z8" s="915"/>
      <c r="AA8" s="915"/>
      <c r="AB8" s="915"/>
      <c r="AC8" s="915"/>
      <c r="AD8" s="915"/>
      <c r="AE8" s="915"/>
      <c r="AF8" s="915"/>
      <c r="AG8" s="915"/>
      <c r="AH8" s="915"/>
      <c r="AI8" s="916"/>
      <c r="AJ8" s="920" t="s">
        <v>343</v>
      </c>
      <c r="AK8" s="921"/>
      <c r="AL8" s="921"/>
      <c r="AM8" s="921"/>
      <c r="AN8" s="921"/>
      <c r="AO8" s="921"/>
      <c r="AP8" s="921"/>
      <c r="AQ8" s="921"/>
      <c r="AR8" s="921"/>
      <c r="AS8" s="921"/>
      <c r="AT8" s="922"/>
      <c r="AU8" s="953" t="s">
        <v>344</v>
      </c>
      <c r="AV8" s="954"/>
      <c r="AW8" s="954"/>
      <c r="AX8" s="954"/>
      <c r="AY8" s="954"/>
      <c r="AZ8" s="954"/>
      <c r="BA8" s="954"/>
      <c r="BB8" s="954"/>
      <c r="BC8" s="954"/>
      <c r="BD8" s="954"/>
      <c r="BE8" s="955"/>
      <c r="BF8" s="968" t="s">
        <v>345</v>
      </c>
      <c r="BG8" s="969"/>
      <c r="BH8" s="969"/>
      <c r="BI8" s="969"/>
      <c r="BJ8" s="969"/>
      <c r="BK8" s="969"/>
      <c r="BL8" s="969"/>
      <c r="BM8" s="969"/>
      <c r="BN8" s="969"/>
      <c r="BO8" s="969"/>
      <c r="BP8" s="970"/>
      <c r="BQ8" s="948" t="s">
        <v>97</v>
      </c>
      <c r="BR8" s="949"/>
      <c r="BS8" s="949"/>
      <c r="BT8" s="949"/>
      <c r="BU8" s="949"/>
      <c r="BV8" s="950"/>
    </row>
    <row r="9" spans="1:74" s="52" customFormat="1" ht="17.25" customHeight="1">
      <c r="A9" s="76"/>
      <c r="B9" s="76"/>
      <c r="C9" s="108"/>
      <c r="D9" s="94"/>
      <c r="E9" s="779"/>
      <c r="F9" s="779"/>
      <c r="G9" s="779"/>
      <c r="H9" s="779"/>
      <c r="I9" s="779"/>
      <c r="J9" s="94"/>
      <c r="K9" s="94"/>
      <c r="L9" s="94"/>
      <c r="M9" s="111"/>
      <c r="N9" s="956" t="s">
        <v>131</v>
      </c>
      <c r="O9" s="818"/>
      <c r="P9" s="956" t="s">
        <v>132</v>
      </c>
      <c r="Q9" s="818"/>
      <c r="R9" s="956" t="s">
        <v>133</v>
      </c>
      <c r="S9" s="818"/>
      <c r="T9" s="956" t="s">
        <v>88</v>
      </c>
      <c r="U9" s="818"/>
      <c r="V9" s="956" t="s">
        <v>89</v>
      </c>
      <c r="W9" s="818"/>
      <c r="X9" s="754" t="str">
        <f>CONCATENATE(N8," Total")</f>
        <v>Dept #1 Total</v>
      </c>
      <c r="Y9" s="956" t="s">
        <v>131</v>
      </c>
      <c r="Z9" s="967"/>
      <c r="AA9" s="956" t="s">
        <v>132</v>
      </c>
      <c r="AB9" s="967"/>
      <c r="AC9" s="956" t="s">
        <v>133</v>
      </c>
      <c r="AD9" s="967"/>
      <c r="AE9" s="956" t="s">
        <v>88</v>
      </c>
      <c r="AF9" s="967"/>
      <c r="AG9" s="956" t="s">
        <v>89</v>
      </c>
      <c r="AH9" s="967"/>
      <c r="AI9" s="754" t="str">
        <f>CONCATENATE(Y8," Total")</f>
        <v>Dept #2 Total</v>
      </c>
      <c r="AJ9" s="956" t="s">
        <v>131</v>
      </c>
      <c r="AK9" s="818"/>
      <c r="AL9" s="956" t="s">
        <v>132</v>
      </c>
      <c r="AM9" s="818"/>
      <c r="AN9" s="956" t="s">
        <v>133</v>
      </c>
      <c r="AO9" s="818"/>
      <c r="AP9" s="956" t="s">
        <v>88</v>
      </c>
      <c r="AQ9" s="818"/>
      <c r="AR9" s="956" t="s">
        <v>89</v>
      </c>
      <c r="AS9" s="818"/>
      <c r="AT9" s="754" t="str">
        <f>CONCATENATE(AJ8," Total")</f>
        <v>Dept #3 Total</v>
      </c>
      <c r="AU9" s="956" t="s">
        <v>131</v>
      </c>
      <c r="AV9" s="818"/>
      <c r="AW9" s="956" t="s">
        <v>132</v>
      </c>
      <c r="AX9" s="818"/>
      <c r="AY9" s="956" t="s">
        <v>133</v>
      </c>
      <c r="AZ9" s="818"/>
      <c r="BA9" s="956" t="s">
        <v>88</v>
      </c>
      <c r="BB9" s="818"/>
      <c r="BC9" s="956" t="s">
        <v>89</v>
      </c>
      <c r="BD9" s="818"/>
      <c r="BE9" s="754" t="str">
        <f>CONCATENATE(AU8," Total")</f>
        <v>Dept #4 Total</v>
      </c>
      <c r="BF9" s="956" t="s">
        <v>131</v>
      </c>
      <c r="BG9" s="818"/>
      <c r="BH9" s="956" t="s">
        <v>132</v>
      </c>
      <c r="BI9" s="818"/>
      <c r="BJ9" s="956" t="s">
        <v>133</v>
      </c>
      <c r="BK9" s="818"/>
      <c r="BL9" s="956" t="s">
        <v>88</v>
      </c>
      <c r="BM9" s="818"/>
      <c r="BN9" s="956" t="s">
        <v>89</v>
      </c>
      <c r="BO9" s="818"/>
      <c r="BP9" s="754" t="str">
        <f>CONCATENATE(BF8," Total")</f>
        <v>Dept #5 Total</v>
      </c>
      <c r="BQ9" s="754" t="s">
        <v>131</v>
      </c>
      <c r="BR9" s="754" t="s">
        <v>132</v>
      </c>
      <c r="BS9" s="754" t="s">
        <v>133</v>
      </c>
      <c r="BT9" s="754" t="s">
        <v>88</v>
      </c>
      <c r="BU9" s="754" t="s">
        <v>89</v>
      </c>
      <c r="BV9" s="754" t="s">
        <v>2</v>
      </c>
    </row>
    <row r="10" spans="1:74" s="52" customFormat="1" ht="21.75" customHeight="1">
      <c r="A10" s="499" t="s">
        <v>261</v>
      </c>
      <c r="B10" s="76"/>
      <c r="C10" s="498" t="s">
        <v>81</v>
      </c>
      <c r="D10" s="105"/>
      <c r="E10" s="741"/>
      <c r="F10" s="741"/>
      <c r="G10" s="741"/>
      <c r="H10" s="741"/>
      <c r="I10" s="741"/>
      <c r="J10" s="105"/>
      <c r="K10" s="105"/>
      <c r="L10" s="105"/>
      <c r="M10" s="32"/>
      <c r="N10" s="758" t="s">
        <v>142</v>
      </c>
      <c r="O10" s="764"/>
      <c r="P10" s="758" t="s">
        <v>142</v>
      </c>
      <c r="Q10" s="764"/>
      <c r="R10" s="758" t="s">
        <v>142</v>
      </c>
      <c r="S10" s="764"/>
      <c r="T10" s="758" t="s">
        <v>142</v>
      </c>
      <c r="U10" s="764"/>
      <c r="V10" s="758" t="s">
        <v>142</v>
      </c>
      <c r="W10" s="764"/>
      <c r="X10" s="951"/>
      <c r="Y10" s="758" t="s">
        <v>142</v>
      </c>
      <c r="Z10" s="759"/>
      <c r="AA10" s="758" t="s">
        <v>142</v>
      </c>
      <c r="AB10" s="759"/>
      <c r="AC10" s="758" t="s">
        <v>142</v>
      </c>
      <c r="AD10" s="759"/>
      <c r="AE10" s="758" t="s">
        <v>142</v>
      </c>
      <c r="AF10" s="759"/>
      <c r="AG10" s="758" t="s">
        <v>142</v>
      </c>
      <c r="AH10" s="759"/>
      <c r="AI10" s="755"/>
      <c r="AJ10" s="758" t="s">
        <v>142</v>
      </c>
      <c r="AK10" s="764"/>
      <c r="AL10" s="758" t="s">
        <v>142</v>
      </c>
      <c r="AM10" s="764"/>
      <c r="AN10" s="758" t="s">
        <v>142</v>
      </c>
      <c r="AO10" s="764"/>
      <c r="AP10" s="758" t="s">
        <v>142</v>
      </c>
      <c r="AQ10" s="764"/>
      <c r="AR10" s="758" t="s">
        <v>142</v>
      </c>
      <c r="AS10" s="764"/>
      <c r="AT10" s="951"/>
      <c r="AU10" s="758" t="s">
        <v>142</v>
      </c>
      <c r="AV10" s="764"/>
      <c r="AW10" s="758" t="s">
        <v>142</v>
      </c>
      <c r="AX10" s="764"/>
      <c r="AY10" s="758" t="s">
        <v>142</v>
      </c>
      <c r="AZ10" s="764"/>
      <c r="BA10" s="758" t="s">
        <v>142</v>
      </c>
      <c r="BB10" s="764"/>
      <c r="BC10" s="758" t="s">
        <v>142</v>
      </c>
      <c r="BD10" s="764"/>
      <c r="BE10" s="951"/>
      <c r="BF10" s="758" t="s">
        <v>142</v>
      </c>
      <c r="BG10" s="764"/>
      <c r="BH10" s="758" t="s">
        <v>142</v>
      </c>
      <c r="BI10" s="764"/>
      <c r="BJ10" s="758" t="s">
        <v>142</v>
      </c>
      <c r="BK10" s="764"/>
      <c r="BL10" s="758" t="s">
        <v>142</v>
      </c>
      <c r="BM10" s="764"/>
      <c r="BN10" s="758" t="s">
        <v>142</v>
      </c>
      <c r="BO10" s="764"/>
      <c r="BP10" s="951"/>
      <c r="BQ10" s="971"/>
      <c r="BR10" s="971"/>
      <c r="BS10" s="971"/>
      <c r="BT10" s="971"/>
      <c r="BU10" s="971"/>
      <c r="BV10" s="972"/>
    </row>
    <row r="11" spans="1:74" s="52" customFormat="1" ht="33" customHeight="1">
      <c r="A11" s="76">
        <v>1000</v>
      </c>
      <c r="B11" s="76"/>
      <c r="C11" s="107" t="s">
        <v>25</v>
      </c>
      <c r="D11" s="77"/>
      <c r="E11" s="645"/>
      <c r="F11" s="715"/>
      <c r="G11" s="715"/>
      <c r="H11" s="715"/>
      <c r="I11" s="715"/>
      <c r="J11" s="715"/>
      <c r="K11" s="79" t="s">
        <v>141</v>
      </c>
      <c r="L11" s="79" t="s">
        <v>134</v>
      </c>
      <c r="M11" s="84" t="s">
        <v>311</v>
      </c>
      <c r="N11" s="108"/>
      <c r="O11" s="109"/>
      <c r="P11" s="108"/>
      <c r="Q11" s="109"/>
      <c r="R11" s="108"/>
      <c r="S11" s="109"/>
      <c r="T11" s="108"/>
      <c r="U11" s="109"/>
      <c r="V11" s="108"/>
      <c r="W11" s="109"/>
      <c r="X11" s="113"/>
      <c r="Y11" s="108"/>
      <c r="Z11" s="109"/>
      <c r="AA11" s="108"/>
      <c r="AB11" s="109"/>
      <c r="AC11" s="108"/>
      <c r="AD11" s="109"/>
      <c r="AE11" s="108"/>
      <c r="AF11" s="109"/>
      <c r="AG11" s="108"/>
      <c r="AH11" s="109"/>
      <c r="AI11" s="113"/>
      <c r="AJ11" s="108"/>
      <c r="AK11" s="109"/>
      <c r="AL11" s="108"/>
      <c r="AM11" s="109"/>
      <c r="AN11" s="108"/>
      <c r="AO11" s="109"/>
      <c r="AP11" s="108"/>
      <c r="AQ11" s="109"/>
      <c r="AR11" s="108"/>
      <c r="AS11" s="109"/>
      <c r="AT11" s="113"/>
      <c r="AU11" s="108"/>
      <c r="AV11" s="109"/>
      <c r="AW11" s="108"/>
      <c r="AX11" s="109"/>
      <c r="AY11" s="108"/>
      <c r="AZ11" s="109"/>
      <c r="BA11" s="108"/>
      <c r="BB11" s="109"/>
      <c r="BC11" s="108"/>
      <c r="BD11" s="109"/>
      <c r="BE11" s="113"/>
      <c r="BF11" s="108"/>
      <c r="BG11" s="109"/>
      <c r="BH11" s="108"/>
      <c r="BI11" s="109"/>
      <c r="BJ11" s="108"/>
      <c r="BK11" s="109"/>
      <c r="BL11" s="108"/>
      <c r="BM11" s="109"/>
      <c r="BN11" s="108"/>
      <c r="BO11" s="109"/>
      <c r="BP11" s="113"/>
      <c r="BQ11" s="260"/>
      <c r="BR11" s="260"/>
      <c r="BS11" s="260"/>
      <c r="BT11" s="260"/>
      <c r="BU11" s="260"/>
      <c r="BV11" s="260"/>
    </row>
    <row r="12" spans="1:74" s="52" customFormat="1" ht="15" customHeight="1">
      <c r="A12" s="76"/>
      <c r="B12" s="76"/>
      <c r="C12" s="10" t="s">
        <v>137</v>
      </c>
      <c r="D12" s="68" t="s">
        <v>293</v>
      </c>
      <c r="E12" s="742"/>
      <c r="F12" s="742"/>
      <c r="G12" s="742"/>
      <c r="H12" s="742"/>
      <c r="I12" s="742"/>
      <c r="J12" s="742"/>
      <c r="K12" s="110"/>
      <c r="L12" s="91"/>
      <c r="M12" s="111"/>
      <c r="N12" s="112"/>
      <c r="O12" s="109"/>
      <c r="P12" s="112"/>
      <c r="Q12" s="109"/>
      <c r="R12" s="112"/>
      <c r="S12" s="109"/>
      <c r="T12" s="112"/>
      <c r="U12" s="109"/>
      <c r="V12" s="112"/>
      <c r="W12" s="109"/>
      <c r="X12" s="113"/>
      <c r="Y12" s="112"/>
      <c r="Z12" s="109"/>
      <c r="AA12" s="112"/>
      <c r="AB12" s="109"/>
      <c r="AC12" s="112"/>
      <c r="AD12" s="109"/>
      <c r="AE12" s="112"/>
      <c r="AF12" s="109"/>
      <c r="AG12" s="112"/>
      <c r="AH12" s="109"/>
      <c r="AI12" s="113"/>
      <c r="AJ12" s="112"/>
      <c r="AK12" s="109"/>
      <c r="AL12" s="112"/>
      <c r="AM12" s="109"/>
      <c r="AN12" s="112"/>
      <c r="AO12" s="109"/>
      <c r="AP12" s="112"/>
      <c r="AQ12" s="109"/>
      <c r="AR12" s="112"/>
      <c r="AS12" s="109"/>
      <c r="AT12" s="113"/>
      <c r="AU12" s="112"/>
      <c r="AV12" s="109"/>
      <c r="AW12" s="112"/>
      <c r="AX12" s="109"/>
      <c r="AY12" s="112"/>
      <c r="AZ12" s="109"/>
      <c r="BA12" s="112"/>
      <c r="BB12" s="109"/>
      <c r="BC12" s="112"/>
      <c r="BD12" s="109"/>
      <c r="BE12" s="113"/>
      <c r="BF12" s="112"/>
      <c r="BG12" s="109"/>
      <c r="BH12" s="112"/>
      <c r="BI12" s="109"/>
      <c r="BJ12" s="112"/>
      <c r="BK12" s="109"/>
      <c r="BL12" s="112"/>
      <c r="BM12" s="109"/>
      <c r="BN12" s="112"/>
      <c r="BO12" s="109"/>
      <c r="BP12" s="113"/>
      <c r="BQ12" s="260"/>
      <c r="BR12" s="260"/>
      <c r="BS12" s="260"/>
      <c r="BT12" s="260"/>
      <c r="BU12" s="260"/>
      <c r="BV12" s="260"/>
    </row>
    <row r="13" spans="1:74" ht="15" customHeight="1">
      <c r="C13" s="114">
        <f>N13+P13+R13+T13+V13+Y13+AA13+AC13+AE13+AG13+AJ13+AL13+AN13+AP13+AR13+AU13+AW13+AY13+BA13+BC13+BF13+BH13+BJ13+BL13+BN13</f>
        <v>0</v>
      </c>
      <c r="D13" s="68">
        <f>D2</f>
        <v>0</v>
      </c>
      <c r="E13" s="699" t="s">
        <v>294</v>
      </c>
      <c r="F13" s="699"/>
      <c r="G13" s="699"/>
      <c r="H13" s="699"/>
      <c r="I13" s="699"/>
      <c r="J13" s="699"/>
      <c r="K13" s="115">
        <v>0</v>
      </c>
      <c r="L13" s="116">
        <f t="shared" ref="L13:L27" si="0">VLOOKUP(E13,Leave_Benefits,2,0)</f>
        <v>0</v>
      </c>
      <c r="M13" s="69">
        <f t="shared" ref="M13:M27" si="1">VLOOKUP(E13,Leave_Benefits,4,0)</f>
        <v>0</v>
      </c>
      <c r="N13" s="261">
        <v>0</v>
      </c>
      <c r="O13" s="262">
        <f>$K13*(1+$L13)*(N13)*M13</f>
        <v>0</v>
      </c>
      <c r="P13" s="261">
        <v>0</v>
      </c>
      <c r="Q13" s="262">
        <f>$K13*(1+$L13)*(P13)*($M13^2)</f>
        <v>0</v>
      </c>
      <c r="R13" s="261">
        <v>0</v>
      </c>
      <c r="S13" s="262">
        <f>$K13*(1+$L13)*(R13)*($M13^3)</f>
        <v>0</v>
      </c>
      <c r="T13" s="261">
        <v>0</v>
      </c>
      <c r="U13" s="262">
        <f>$K13*(1+$L13)*(T13)*($M13^4)</f>
        <v>0</v>
      </c>
      <c r="V13" s="261">
        <v>0</v>
      </c>
      <c r="W13" s="262">
        <f>$K13*(1+$L13)*(V13)*($M13^5)</f>
        <v>0</v>
      </c>
      <c r="X13" s="263">
        <f>O13+Q13+S13+U13+W13</f>
        <v>0</v>
      </c>
      <c r="Y13" s="264">
        <v>0</v>
      </c>
      <c r="Z13" s="265">
        <f>$K13*(1+$L13)*(Y13)*M13</f>
        <v>0</v>
      </c>
      <c r="AA13" s="264">
        <v>0</v>
      </c>
      <c r="AB13" s="265">
        <f>$K13*(1+$L13)*(AA13)*($M13^2)</f>
        <v>0</v>
      </c>
      <c r="AC13" s="264">
        <v>0</v>
      </c>
      <c r="AD13" s="265">
        <f>$K13*(1+$L13)*(AC13)*($M13^3)</f>
        <v>0</v>
      </c>
      <c r="AE13" s="264">
        <v>0</v>
      </c>
      <c r="AF13" s="265">
        <f>$K13*(1+$L13)*(AE13)*($M13^4)</f>
        <v>0</v>
      </c>
      <c r="AG13" s="264">
        <v>0</v>
      </c>
      <c r="AH13" s="265">
        <f>$K13*(1+$L13)*(AG13)*($M13^5)</f>
        <v>0</v>
      </c>
      <c r="AI13" s="266">
        <f>Z13+AB13+AD13+AF13+AH13</f>
        <v>0</v>
      </c>
      <c r="AJ13" s="267">
        <v>0</v>
      </c>
      <c r="AK13" s="268">
        <f>$K13*(1+$L13)*(AJ13)*M13</f>
        <v>0</v>
      </c>
      <c r="AL13" s="267">
        <v>0</v>
      </c>
      <c r="AM13" s="268">
        <f>$K13*(1+$L13)*(AL13)*($M13^2)</f>
        <v>0</v>
      </c>
      <c r="AN13" s="267">
        <v>0</v>
      </c>
      <c r="AO13" s="268">
        <f>$K13*(1+$L13)*(AN13)*($M13^3)</f>
        <v>0</v>
      </c>
      <c r="AP13" s="267">
        <v>0</v>
      </c>
      <c r="AQ13" s="268">
        <f>$K13*(1+$L13)*(AP13)*($M13^4)</f>
        <v>0</v>
      </c>
      <c r="AR13" s="267">
        <v>0</v>
      </c>
      <c r="AS13" s="268">
        <f>$K13*(1+$L13)*(AR13)*($M13^5)</f>
        <v>0</v>
      </c>
      <c r="AT13" s="269">
        <f>AK13+AM13+AO13+AQ13+AS13</f>
        <v>0</v>
      </c>
      <c r="AU13" s="270">
        <v>0</v>
      </c>
      <c r="AV13" s="271">
        <f>$K13*(1+$L13)*(AU13)*M13</f>
        <v>0</v>
      </c>
      <c r="AW13" s="270">
        <v>0</v>
      </c>
      <c r="AX13" s="271">
        <f>$K13*(1+$L13)*(AW13)*($M13^2)</f>
        <v>0</v>
      </c>
      <c r="AY13" s="270">
        <v>0</v>
      </c>
      <c r="AZ13" s="271">
        <f>$K13*(1+$L13)*(AY13)*($M13^3)</f>
        <v>0</v>
      </c>
      <c r="BA13" s="270">
        <v>0</v>
      </c>
      <c r="BB13" s="271">
        <f>$K13*(1+$L13)*(BA13)*($M13^4)</f>
        <v>0</v>
      </c>
      <c r="BC13" s="270">
        <v>0</v>
      </c>
      <c r="BD13" s="271">
        <f>$K13*(1+$L13)*(BC13)*($M13^5)</f>
        <v>0</v>
      </c>
      <c r="BE13" s="272">
        <f>AV13+AX13+AZ13+BB13+BD13</f>
        <v>0</v>
      </c>
      <c r="BF13" s="273">
        <v>0</v>
      </c>
      <c r="BG13" s="274">
        <f>$K13*(1+$L13)*(BF13)*M13</f>
        <v>0</v>
      </c>
      <c r="BH13" s="273">
        <v>0</v>
      </c>
      <c r="BI13" s="274">
        <f>$K13*(1+$L13)*(BH13)*($M13^2)</f>
        <v>0</v>
      </c>
      <c r="BJ13" s="273">
        <v>0</v>
      </c>
      <c r="BK13" s="274">
        <f>$K13*(1+$L13)*(BJ13)*($M13^3)</f>
        <v>0</v>
      </c>
      <c r="BL13" s="273">
        <v>0</v>
      </c>
      <c r="BM13" s="274">
        <f>$K13*(1+$L13)*(BL13)*($M13^4)</f>
        <v>0</v>
      </c>
      <c r="BN13" s="273">
        <v>0</v>
      </c>
      <c r="BO13" s="274">
        <f>$K13*(1+$L13)*(BN13)*($M13^5)</f>
        <v>0</v>
      </c>
      <c r="BP13" s="507">
        <f>BG13+BI13+BK13+BM13+BO13</f>
        <v>0</v>
      </c>
      <c r="BQ13" s="508">
        <f>O13+Z13+AK13+AV13+BG13</f>
        <v>0</v>
      </c>
      <c r="BR13" s="508">
        <f>Q13+AB13+AM13+AX13+BI13</f>
        <v>0</v>
      </c>
      <c r="BS13" s="508">
        <f>S13+AD13+AO13+AZ13+BK13</f>
        <v>0</v>
      </c>
      <c r="BT13" s="508">
        <f>U13+AF13+AQ13+BB13+BM13</f>
        <v>0</v>
      </c>
      <c r="BU13" s="508">
        <f>W13+AH13+AS13+BD13+BO13</f>
        <v>0</v>
      </c>
      <c r="BV13" s="509">
        <f t="shared" ref="BV13:BV28" si="2">SUM(BQ13:BU13)</f>
        <v>0</v>
      </c>
    </row>
    <row r="14" spans="1:74" ht="15" customHeight="1">
      <c r="C14" s="114">
        <f t="shared" ref="C14:C27" si="3">N14+P14+R14+T14+V14+Y14+AA14+AC14+AE14+AG14+AJ14+AL14+AN14+AP14+AR14+AU14+AW14+AY14+BA14+BC14+BF14+BH14+BJ14+BL14+BN14</f>
        <v>0</v>
      </c>
      <c r="D14" s="68"/>
      <c r="E14" s="699" t="s">
        <v>294</v>
      </c>
      <c r="F14" s="699"/>
      <c r="G14" s="699"/>
      <c r="H14" s="699"/>
      <c r="I14" s="699"/>
      <c r="J14" s="699"/>
      <c r="K14" s="115">
        <v>0</v>
      </c>
      <c r="L14" s="116">
        <f t="shared" si="0"/>
        <v>0</v>
      </c>
      <c r="M14" s="69">
        <f t="shared" si="1"/>
        <v>0</v>
      </c>
      <c r="N14" s="261">
        <v>0</v>
      </c>
      <c r="O14" s="262">
        <f t="shared" ref="O14:O27" si="4">$K14*(1+$L14)*(N14)*M14</f>
        <v>0</v>
      </c>
      <c r="P14" s="261">
        <v>0</v>
      </c>
      <c r="Q14" s="262">
        <f t="shared" ref="Q14:Q27" si="5">$K14*(1+$L14)*(P14)*($M14^2)</f>
        <v>0</v>
      </c>
      <c r="R14" s="261">
        <v>0</v>
      </c>
      <c r="S14" s="262">
        <f t="shared" ref="S14:S27" si="6">$K14*(1+$L14)*(R14)*($M14^3)</f>
        <v>0</v>
      </c>
      <c r="T14" s="261">
        <v>0</v>
      </c>
      <c r="U14" s="262">
        <f t="shared" ref="U14:U27" si="7">$K14*(1+$L14)*(T14)*($M14^4)</f>
        <v>0</v>
      </c>
      <c r="V14" s="261">
        <v>0</v>
      </c>
      <c r="W14" s="262">
        <f t="shared" ref="W14:W27" si="8">$K14*(1+$L14)*(V14)*($M14^5)</f>
        <v>0</v>
      </c>
      <c r="X14" s="263">
        <f t="shared" ref="X14:X27" si="9">O14+Q14+S14+U14+W14</f>
        <v>0</v>
      </c>
      <c r="Y14" s="264">
        <v>0</v>
      </c>
      <c r="Z14" s="580">
        <f t="shared" ref="Z14:Z27" si="10">$K14*(1+$L14)*(Y14)*M14</f>
        <v>0</v>
      </c>
      <c r="AA14" s="264">
        <v>0</v>
      </c>
      <c r="AB14" s="580">
        <f t="shared" ref="AB14:AB27" si="11">$K14*(1+$L14)*(AA14)*($M14^2)</f>
        <v>0</v>
      </c>
      <c r="AC14" s="264">
        <v>0</v>
      </c>
      <c r="AD14" s="580">
        <f t="shared" ref="AD14:AD27" si="12">$K14*(1+$L14)*(AC14)*($M14^3)</f>
        <v>0</v>
      </c>
      <c r="AE14" s="264">
        <v>0</v>
      </c>
      <c r="AF14" s="580">
        <f t="shared" ref="AF14:AF27" si="13">$K14*(1+$L14)*(AE14)*($M14^4)</f>
        <v>0</v>
      </c>
      <c r="AG14" s="264">
        <v>0</v>
      </c>
      <c r="AH14" s="580">
        <f t="shared" ref="AH14:AH27" si="14">$K14*(1+$L14)*(AG14)*($M14^5)</f>
        <v>0</v>
      </c>
      <c r="AI14" s="266">
        <f t="shared" ref="AI14:AI27" si="15">Z14+AB14+AD14+AF14+AH14</f>
        <v>0</v>
      </c>
      <c r="AJ14" s="267">
        <v>0</v>
      </c>
      <c r="AK14" s="588">
        <f t="shared" ref="AK14:AK27" si="16">$K14*(1+$L14)*(AJ14)*M14</f>
        <v>0</v>
      </c>
      <c r="AL14" s="267">
        <v>0</v>
      </c>
      <c r="AM14" s="588">
        <f t="shared" ref="AM14:AM27" si="17">$K14*(1+$L14)*(AL14)*($M14^2)</f>
        <v>0</v>
      </c>
      <c r="AN14" s="267">
        <v>0</v>
      </c>
      <c r="AO14" s="588">
        <f t="shared" ref="AO14:AO27" si="18">$K14*(1+$L14)*(AN14)*($M14^3)</f>
        <v>0</v>
      </c>
      <c r="AP14" s="267">
        <v>0</v>
      </c>
      <c r="AQ14" s="588">
        <f t="shared" ref="AQ14:AQ27" si="19">$K14*(1+$L14)*(AP14)*($M14^4)</f>
        <v>0</v>
      </c>
      <c r="AR14" s="267">
        <v>0</v>
      </c>
      <c r="AS14" s="588">
        <f t="shared" ref="AS14:AS27" si="20">$K14*(1+$L14)*(AR14)*($M14^5)</f>
        <v>0</v>
      </c>
      <c r="AT14" s="269">
        <f t="shared" ref="AT14:AT27" si="21">AK14+AM14+AO14+AQ14+AS14</f>
        <v>0</v>
      </c>
      <c r="AU14" s="270">
        <v>0</v>
      </c>
      <c r="AV14" s="582">
        <f t="shared" ref="AV14:AV27" si="22">$K14*(1+$L14)*(AU14)*M14</f>
        <v>0</v>
      </c>
      <c r="AW14" s="270">
        <v>0</v>
      </c>
      <c r="AX14" s="582">
        <f t="shared" ref="AX14:AX27" si="23">$K14*(1+$L14)*(AW14)*($M14^2)</f>
        <v>0</v>
      </c>
      <c r="AY14" s="270">
        <v>0</v>
      </c>
      <c r="AZ14" s="582">
        <f t="shared" ref="AZ14:AZ27" si="24">$K14*(1+$L14)*(AY14)*($M14^3)</f>
        <v>0</v>
      </c>
      <c r="BA14" s="270">
        <v>0</v>
      </c>
      <c r="BB14" s="582">
        <f t="shared" ref="BB14:BB27" si="25">$K14*(1+$L14)*(BA14)*($M14^4)</f>
        <v>0</v>
      </c>
      <c r="BC14" s="270">
        <v>0</v>
      </c>
      <c r="BD14" s="582">
        <f t="shared" ref="BD14:BD27" si="26">$K14*(1+$L14)*(BC14)*($M14^5)</f>
        <v>0</v>
      </c>
      <c r="BE14" s="272">
        <f t="shared" ref="BE14:BE27" si="27">AV14+AX14+AZ14+BB14+BD14</f>
        <v>0</v>
      </c>
      <c r="BF14" s="273">
        <v>0</v>
      </c>
      <c r="BG14" s="581">
        <f t="shared" ref="BG14:BG27" si="28">$K14*(1+$L14)*(BF14)*M14</f>
        <v>0</v>
      </c>
      <c r="BH14" s="273">
        <v>0</v>
      </c>
      <c r="BI14" s="581">
        <f t="shared" ref="BI14:BI27" si="29">$K14*(1+$L14)*(BH14)*($M14^2)</f>
        <v>0</v>
      </c>
      <c r="BJ14" s="273">
        <v>0</v>
      </c>
      <c r="BK14" s="581">
        <f t="shared" ref="BK14:BK27" si="30">$K14*(1+$L14)*(BJ14)*($M14^3)</f>
        <v>0</v>
      </c>
      <c r="BL14" s="273">
        <v>0</v>
      </c>
      <c r="BM14" s="581">
        <f t="shared" ref="BM14:BM27" si="31">$K14*(1+$L14)*(BL14)*($M14^4)</f>
        <v>0</v>
      </c>
      <c r="BN14" s="273">
        <v>0</v>
      </c>
      <c r="BO14" s="581">
        <f t="shared" ref="BO14:BO27" si="32">$K14*(1+$L14)*(BN14)*($M14^5)</f>
        <v>0</v>
      </c>
      <c r="BP14" s="507">
        <f t="shared" ref="BP14:BP27" si="33">BG14+BI14+BK14+BM14+BO14</f>
        <v>0</v>
      </c>
      <c r="BQ14" s="508">
        <f t="shared" ref="BQ14:BQ27" si="34">O14+Z14+AK14+AV14+BG14</f>
        <v>0</v>
      </c>
      <c r="BR14" s="508">
        <f t="shared" ref="BR14:BR27" si="35">Q14+AB14+AM14+AX14+BI14</f>
        <v>0</v>
      </c>
      <c r="BS14" s="508">
        <f t="shared" ref="BS14:BS27" si="36">S14+AD14+AO14+AZ14+BK14</f>
        <v>0</v>
      </c>
      <c r="BT14" s="508">
        <f t="shared" ref="BT14:BT27" si="37">U14+AF14+AQ14+BB14+BM14</f>
        <v>0</v>
      </c>
      <c r="BU14" s="508">
        <f t="shared" ref="BU14:BU27" si="38">W14+AH14+AS14+BD14+BO14</f>
        <v>0</v>
      </c>
      <c r="BV14" s="510">
        <f t="shared" si="2"/>
        <v>0</v>
      </c>
    </row>
    <row r="15" spans="1:74" ht="15" customHeight="1">
      <c r="C15" s="114">
        <f t="shared" si="3"/>
        <v>0</v>
      </c>
      <c r="D15" s="68"/>
      <c r="E15" s="699" t="s">
        <v>294</v>
      </c>
      <c r="F15" s="699"/>
      <c r="G15" s="699"/>
      <c r="H15" s="699"/>
      <c r="I15" s="699"/>
      <c r="J15" s="699"/>
      <c r="K15" s="115">
        <v>0</v>
      </c>
      <c r="L15" s="116">
        <f t="shared" si="0"/>
        <v>0</v>
      </c>
      <c r="M15" s="69">
        <f t="shared" si="1"/>
        <v>0</v>
      </c>
      <c r="N15" s="261">
        <v>0</v>
      </c>
      <c r="O15" s="262">
        <f t="shared" si="4"/>
        <v>0</v>
      </c>
      <c r="P15" s="261">
        <v>0</v>
      </c>
      <c r="Q15" s="262">
        <f t="shared" si="5"/>
        <v>0</v>
      </c>
      <c r="R15" s="261">
        <v>0</v>
      </c>
      <c r="S15" s="262">
        <f t="shared" si="6"/>
        <v>0</v>
      </c>
      <c r="T15" s="261">
        <v>0</v>
      </c>
      <c r="U15" s="262">
        <f t="shared" si="7"/>
        <v>0</v>
      </c>
      <c r="V15" s="261">
        <v>0</v>
      </c>
      <c r="W15" s="262">
        <f t="shared" si="8"/>
        <v>0</v>
      </c>
      <c r="X15" s="263">
        <f t="shared" si="9"/>
        <v>0</v>
      </c>
      <c r="Y15" s="264">
        <v>0</v>
      </c>
      <c r="Z15" s="580">
        <f t="shared" si="10"/>
        <v>0</v>
      </c>
      <c r="AA15" s="264">
        <v>0</v>
      </c>
      <c r="AB15" s="580">
        <f t="shared" si="11"/>
        <v>0</v>
      </c>
      <c r="AC15" s="264">
        <v>0</v>
      </c>
      <c r="AD15" s="580">
        <f t="shared" si="12"/>
        <v>0</v>
      </c>
      <c r="AE15" s="264">
        <v>0</v>
      </c>
      <c r="AF15" s="580">
        <f t="shared" si="13"/>
        <v>0</v>
      </c>
      <c r="AG15" s="264">
        <v>0</v>
      </c>
      <c r="AH15" s="580">
        <f t="shared" si="14"/>
        <v>0</v>
      </c>
      <c r="AI15" s="266">
        <f t="shared" si="15"/>
        <v>0</v>
      </c>
      <c r="AJ15" s="267">
        <v>0</v>
      </c>
      <c r="AK15" s="588">
        <f t="shared" si="16"/>
        <v>0</v>
      </c>
      <c r="AL15" s="267">
        <v>0</v>
      </c>
      <c r="AM15" s="588">
        <f t="shared" si="17"/>
        <v>0</v>
      </c>
      <c r="AN15" s="267">
        <v>0</v>
      </c>
      <c r="AO15" s="588">
        <f t="shared" si="18"/>
        <v>0</v>
      </c>
      <c r="AP15" s="267">
        <v>0</v>
      </c>
      <c r="AQ15" s="588">
        <f t="shared" si="19"/>
        <v>0</v>
      </c>
      <c r="AR15" s="267">
        <v>0</v>
      </c>
      <c r="AS15" s="588">
        <f t="shared" si="20"/>
        <v>0</v>
      </c>
      <c r="AT15" s="269">
        <f t="shared" si="21"/>
        <v>0</v>
      </c>
      <c r="AU15" s="270">
        <v>0</v>
      </c>
      <c r="AV15" s="582">
        <f t="shared" si="22"/>
        <v>0</v>
      </c>
      <c r="AW15" s="270">
        <v>0</v>
      </c>
      <c r="AX15" s="582">
        <f t="shared" si="23"/>
        <v>0</v>
      </c>
      <c r="AY15" s="270">
        <v>0</v>
      </c>
      <c r="AZ15" s="582">
        <f t="shared" si="24"/>
        <v>0</v>
      </c>
      <c r="BA15" s="270">
        <v>0</v>
      </c>
      <c r="BB15" s="582">
        <f t="shared" si="25"/>
        <v>0</v>
      </c>
      <c r="BC15" s="270">
        <v>0</v>
      </c>
      <c r="BD15" s="582">
        <f t="shared" si="26"/>
        <v>0</v>
      </c>
      <c r="BE15" s="272">
        <f t="shared" si="27"/>
        <v>0</v>
      </c>
      <c r="BF15" s="273">
        <v>0</v>
      </c>
      <c r="BG15" s="581">
        <f t="shared" si="28"/>
        <v>0</v>
      </c>
      <c r="BH15" s="273">
        <v>0</v>
      </c>
      <c r="BI15" s="581">
        <f t="shared" si="29"/>
        <v>0</v>
      </c>
      <c r="BJ15" s="273">
        <v>0</v>
      </c>
      <c r="BK15" s="581">
        <f t="shared" si="30"/>
        <v>0</v>
      </c>
      <c r="BL15" s="273">
        <v>0</v>
      </c>
      <c r="BM15" s="581">
        <f t="shared" si="31"/>
        <v>0</v>
      </c>
      <c r="BN15" s="273">
        <v>0</v>
      </c>
      <c r="BO15" s="581">
        <f t="shared" si="32"/>
        <v>0</v>
      </c>
      <c r="BP15" s="507">
        <f t="shared" si="33"/>
        <v>0</v>
      </c>
      <c r="BQ15" s="508">
        <f t="shared" si="34"/>
        <v>0</v>
      </c>
      <c r="BR15" s="508">
        <f t="shared" si="35"/>
        <v>0</v>
      </c>
      <c r="BS15" s="508">
        <f t="shared" si="36"/>
        <v>0</v>
      </c>
      <c r="BT15" s="508">
        <f t="shared" si="37"/>
        <v>0</v>
      </c>
      <c r="BU15" s="508">
        <f t="shared" si="38"/>
        <v>0</v>
      </c>
      <c r="BV15" s="510">
        <f t="shared" si="2"/>
        <v>0</v>
      </c>
    </row>
    <row r="16" spans="1:74" ht="15" customHeight="1">
      <c r="C16" s="114">
        <f t="shared" si="3"/>
        <v>0</v>
      </c>
      <c r="D16" s="68"/>
      <c r="E16" s="699" t="s">
        <v>294</v>
      </c>
      <c r="F16" s="699"/>
      <c r="G16" s="699"/>
      <c r="H16" s="699"/>
      <c r="I16" s="699"/>
      <c r="J16" s="699"/>
      <c r="K16" s="115">
        <v>0</v>
      </c>
      <c r="L16" s="116">
        <f t="shared" si="0"/>
        <v>0</v>
      </c>
      <c r="M16" s="69">
        <f t="shared" si="1"/>
        <v>0</v>
      </c>
      <c r="N16" s="261">
        <v>0</v>
      </c>
      <c r="O16" s="262">
        <f t="shared" si="4"/>
        <v>0</v>
      </c>
      <c r="P16" s="261">
        <v>0</v>
      </c>
      <c r="Q16" s="262">
        <f t="shared" si="5"/>
        <v>0</v>
      </c>
      <c r="R16" s="261">
        <v>0</v>
      </c>
      <c r="S16" s="262">
        <f t="shared" si="6"/>
        <v>0</v>
      </c>
      <c r="T16" s="261">
        <v>0</v>
      </c>
      <c r="U16" s="262">
        <f t="shared" si="7"/>
        <v>0</v>
      </c>
      <c r="V16" s="261">
        <v>0</v>
      </c>
      <c r="W16" s="262">
        <f t="shared" si="8"/>
        <v>0</v>
      </c>
      <c r="X16" s="263">
        <f t="shared" si="9"/>
        <v>0</v>
      </c>
      <c r="Y16" s="264">
        <v>0</v>
      </c>
      <c r="Z16" s="580">
        <f t="shared" si="10"/>
        <v>0</v>
      </c>
      <c r="AA16" s="264">
        <v>0</v>
      </c>
      <c r="AB16" s="580">
        <f t="shared" si="11"/>
        <v>0</v>
      </c>
      <c r="AC16" s="264">
        <v>0</v>
      </c>
      <c r="AD16" s="580">
        <f t="shared" si="12"/>
        <v>0</v>
      </c>
      <c r="AE16" s="264">
        <v>0</v>
      </c>
      <c r="AF16" s="580">
        <f t="shared" si="13"/>
        <v>0</v>
      </c>
      <c r="AG16" s="264">
        <v>0</v>
      </c>
      <c r="AH16" s="580">
        <f t="shared" si="14"/>
        <v>0</v>
      </c>
      <c r="AI16" s="266">
        <f t="shared" si="15"/>
        <v>0</v>
      </c>
      <c r="AJ16" s="267">
        <v>0</v>
      </c>
      <c r="AK16" s="588">
        <f t="shared" si="16"/>
        <v>0</v>
      </c>
      <c r="AL16" s="267">
        <v>0</v>
      </c>
      <c r="AM16" s="588">
        <f t="shared" si="17"/>
        <v>0</v>
      </c>
      <c r="AN16" s="267">
        <v>0</v>
      </c>
      <c r="AO16" s="588">
        <f t="shared" si="18"/>
        <v>0</v>
      </c>
      <c r="AP16" s="267">
        <v>0</v>
      </c>
      <c r="AQ16" s="588">
        <f t="shared" si="19"/>
        <v>0</v>
      </c>
      <c r="AR16" s="267">
        <v>0</v>
      </c>
      <c r="AS16" s="588">
        <f t="shared" si="20"/>
        <v>0</v>
      </c>
      <c r="AT16" s="269">
        <f t="shared" si="21"/>
        <v>0</v>
      </c>
      <c r="AU16" s="270">
        <v>0</v>
      </c>
      <c r="AV16" s="582">
        <f t="shared" si="22"/>
        <v>0</v>
      </c>
      <c r="AW16" s="270">
        <v>0</v>
      </c>
      <c r="AX16" s="582">
        <f t="shared" si="23"/>
        <v>0</v>
      </c>
      <c r="AY16" s="270">
        <v>0</v>
      </c>
      <c r="AZ16" s="582">
        <f t="shared" si="24"/>
        <v>0</v>
      </c>
      <c r="BA16" s="270">
        <v>0</v>
      </c>
      <c r="BB16" s="582">
        <f t="shared" si="25"/>
        <v>0</v>
      </c>
      <c r="BC16" s="270">
        <v>0</v>
      </c>
      <c r="BD16" s="582">
        <f t="shared" si="26"/>
        <v>0</v>
      </c>
      <c r="BE16" s="272">
        <f t="shared" si="27"/>
        <v>0</v>
      </c>
      <c r="BF16" s="273">
        <v>0</v>
      </c>
      <c r="BG16" s="581">
        <f t="shared" si="28"/>
        <v>0</v>
      </c>
      <c r="BH16" s="273">
        <v>0</v>
      </c>
      <c r="BI16" s="581">
        <f t="shared" si="29"/>
        <v>0</v>
      </c>
      <c r="BJ16" s="273">
        <v>0</v>
      </c>
      <c r="BK16" s="581">
        <f t="shared" si="30"/>
        <v>0</v>
      </c>
      <c r="BL16" s="273">
        <v>0</v>
      </c>
      <c r="BM16" s="581">
        <f t="shared" si="31"/>
        <v>0</v>
      </c>
      <c r="BN16" s="273">
        <v>0</v>
      </c>
      <c r="BO16" s="581">
        <f t="shared" si="32"/>
        <v>0</v>
      </c>
      <c r="BP16" s="507">
        <f t="shared" si="33"/>
        <v>0</v>
      </c>
      <c r="BQ16" s="508">
        <f t="shared" si="34"/>
        <v>0</v>
      </c>
      <c r="BR16" s="508">
        <f t="shared" si="35"/>
        <v>0</v>
      </c>
      <c r="BS16" s="508">
        <f t="shared" si="36"/>
        <v>0</v>
      </c>
      <c r="BT16" s="508">
        <f t="shared" si="37"/>
        <v>0</v>
      </c>
      <c r="BU16" s="508">
        <f t="shared" si="38"/>
        <v>0</v>
      </c>
      <c r="BV16" s="510">
        <f t="shared" si="2"/>
        <v>0</v>
      </c>
    </row>
    <row r="17" spans="1:74" ht="15" hidden="1" customHeight="1">
      <c r="C17" s="114">
        <f t="shared" si="3"/>
        <v>0</v>
      </c>
      <c r="D17" s="68"/>
      <c r="E17" s="699" t="s">
        <v>294</v>
      </c>
      <c r="F17" s="699"/>
      <c r="G17" s="699"/>
      <c r="H17" s="699"/>
      <c r="I17" s="699"/>
      <c r="J17" s="699"/>
      <c r="K17" s="115">
        <v>0</v>
      </c>
      <c r="L17" s="116">
        <f t="shared" si="0"/>
        <v>0</v>
      </c>
      <c r="M17" s="69">
        <f t="shared" si="1"/>
        <v>0</v>
      </c>
      <c r="N17" s="261">
        <v>0</v>
      </c>
      <c r="O17" s="262">
        <f t="shared" si="4"/>
        <v>0</v>
      </c>
      <c r="P17" s="261">
        <v>0</v>
      </c>
      <c r="Q17" s="262">
        <f t="shared" si="5"/>
        <v>0</v>
      </c>
      <c r="R17" s="261">
        <v>0</v>
      </c>
      <c r="S17" s="262">
        <f t="shared" si="6"/>
        <v>0</v>
      </c>
      <c r="T17" s="261">
        <v>0</v>
      </c>
      <c r="U17" s="262">
        <f t="shared" si="7"/>
        <v>0</v>
      </c>
      <c r="V17" s="261">
        <v>0</v>
      </c>
      <c r="W17" s="262">
        <f t="shared" si="8"/>
        <v>0</v>
      </c>
      <c r="X17" s="263">
        <f t="shared" si="9"/>
        <v>0</v>
      </c>
      <c r="Y17" s="264">
        <v>0</v>
      </c>
      <c r="Z17" s="580">
        <f t="shared" si="10"/>
        <v>0</v>
      </c>
      <c r="AA17" s="264">
        <v>0</v>
      </c>
      <c r="AB17" s="580">
        <f t="shared" si="11"/>
        <v>0</v>
      </c>
      <c r="AC17" s="264">
        <v>0</v>
      </c>
      <c r="AD17" s="580">
        <f t="shared" si="12"/>
        <v>0</v>
      </c>
      <c r="AE17" s="264">
        <v>0</v>
      </c>
      <c r="AF17" s="580">
        <f t="shared" si="13"/>
        <v>0</v>
      </c>
      <c r="AG17" s="264">
        <v>0</v>
      </c>
      <c r="AH17" s="580">
        <f t="shared" si="14"/>
        <v>0</v>
      </c>
      <c r="AI17" s="266">
        <f t="shared" si="15"/>
        <v>0</v>
      </c>
      <c r="AJ17" s="267">
        <v>0</v>
      </c>
      <c r="AK17" s="588">
        <f t="shared" si="16"/>
        <v>0</v>
      </c>
      <c r="AL17" s="267">
        <v>0</v>
      </c>
      <c r="AM17" s="588">
        <f t="shared" si="17"/>
        <v>0</v>
      </c>
      <c r="AN17" s="267">
        <v>0</v>
      </c>
      <c r="AO17" s="588">
        <f t="shared" si="18"/>
        <v>0</v>
      </c>
      <c r="AP17" s="267">
        <v>0</v>
      </c>
      <c r="AQ17" s="588">
        <f t="shared" si="19"/>
        <v>0</v>
      </c>
      <c r="AR17" s="267">
        <v>0</v>
      </c>
      <c r="AS17" s="588">
        <f t="shared" si="20"/>
        <v>0</v>
      </c>
      <c r="AT17" s="269">
        <f t="shared" si="21"/>
        <v>0</v>
      </c>
      <c r="AU17" s="270">
        <v>0</v>
      </c>
      <c r="AV17" s="582">
        <f t="shared" si="22"/>
        <v>0</v>
      </c>
      <c r="AW17" s="270">
        <v>0</v>
      </c>
      <c r="AX17" s="582">
        <f t="shared" si="23"/>
        <v>0</v>
      </c>
      <c r="AY17" s="270">
        <v>0</v>
      </c>
      <c r="AZ17" s="582">
        <f t="shared" si="24"/>
        <v>0</v>
      </c>
      <c r="BA17" s="270">
        <v>0</v>
      </c>
      <c r="BB17" s="582">
        <f t="shared" si="25"/>
        <v>0</v>
      </c>
      <c r="BC17" s="270">
        <v>0</v>
      </c>
      <c r="BD17" s="582">
        <f t="shared" si="26"/>
        <v>0</v>
      </c>
      <c r="BE17" s="272">
        <f t="shared" si="27"/>
        <v>0</v>
      </c>
      <c r="BF17" s="273">
        <v>0</v>
      </c>
      <c r="BG17" s="581">
        <f t="shared" si="28"/>
        <v>0</v>
      </c>
      <c r="BH17" s="273">
        <v>0</v>
      </c>
      <c r="BI17" s="581">
        <f t="shared" si="29"/>
        <v>0</v>
      </c>
      <c r="BJ17" s="273">
        <v>0</v>
      </c>
      <c r="BK17" s="581">
        <f t="shared" si="30"/>
        <v>0</v>
      </c>
      <c r="BL17" s="273">
        <v>0</v>
      </c>
      <c r="BM17" s="581">
        <f t="shared" si="31"/>
        <v>0</v>
      </c>
      <c r="BN17" s="273">
        <v>0</v>
      </c>
      <c r="BO17" s="581">
        <f t="shared" si="32"/>
        <v>0</v>
      </c>
      <c r="BP17" s="507">
        <f t="shared" si="33"/>
        <v>0</v>
      </c>
      <c r="BQ17" s="508">
        <f t="shared" si="34"/>
        <v>0</v>
      </c>
      <c r="BR17" s="508">
        <f t="shared" si="35"/>
        <v>0</v>
      </c>
      <c r="BS17" s="508">
        <f t="shared" si="36"/>
        <v>0</v>
      </c>
      <c r="BT17" s="508">
        <f t="shared" si="37"/>
        <v>0</v>
      </c>
      <c r="BU17" s="508">
        <f t="shared" si="38"/>
        <v>0</v>
      </c>
      <c r="BV17" s="510">
        <f t="shared" si="2"/>
        <v>0</v>
      </c>
    </row>
    <row r="18" spans="1:74" ht="15" hidden="1" customHeight="1">
      <c r="C18" s="114">
        <f t="shared" si="3"/>
        <v>0</v>
      </c>
      <c r="D18" s="68"/>
      <c r="E18" s="699" t="s">
        <v>294</v>
      </c>
      <c r="F18" s="699"/>
      <c r="G18" s="699"/>
      <c r="H18" s="699"/>
      <c r="I18" s="699"/>
      <c r="J18" s="699"/>
      <c r="K18" s="115">
        <v>0</v>
      </c>
      <c r="L18" s="116">
        <f t="shared" si="0"/>
        <v>0</v>
      </c>
      <c r="M18" s="69">
        <f t="shared" si="1"/>
        <v>0</v>
      </c>
      <c r="N18" s="261">
        <v>0</v>
      </c>
      <c r="O18" s="262">
        <f t="shared" si="4"/>
        <v>0</v>
      </c>
      <c r="P18" s="261">
        <v>0</v>
      </c>
      <c r="Q18" s="262">
        <f t="shared" si="5"/>
        <v>0</v>
      </c>
      <c r="R18" s="261">
        <v>0</v>
      </c>
      <c r="S18" s="262">
        <f t="shared" si="6"/>
        <v>0</v>
      </c>
      <c r="T18" s="261">
        <v>0</v>
      </c>
      <c r="U18" s="262">
        <f t="shared" si="7"/>
        <v>0</v>
      </c>
      <c r="V18" s="261">
        <v>0</v>
      </c>
      <c r="W18" s="262">
        <f t="shared" si="8"/>
        <v>0</v>
      </c>
      <c r="X18" s="263">
        <f t="shared" si="9"/>
        <v>0</v>
      </c>
      <c r="Y18" s="264">
        <v>0</v>
      </c>
      <c r="Z18" s="580">
        <f t="shared" si="10"/>
        <v>0</v>
      </c>
      <c r="AA18" s="264">
        <v>0</v>
      </c>
      <c r="AB18" s="580">
        <f t="shared" si="11"/>
        <v>0</v>
      </c>
      <c r="AC18" s="264">
        <v>0</v>
      </c>
      <c r="AD18" s="580">
        <f t="shared" si="12"/>
        <v>0</v>
      </c>
      <c r="AE18" s="264">
        <v>0</v>
      </c>
      <c r="AF18" s="580">
        <f t="shared" si="13"/>
        <v>0</v>
      </c>
      <c r="AG18" s="264">
        <v>0</v>
      </c>
      <c r="AH18" s="580">
        <f t="shared" si="14"/>
        <v>0</v>
      </c>
      <c r="AI18" s="266">
        <f t="shared" si="15"/>
        <v>0</v>
      </c>
      <c r="AJ18" s="267">
        <v>0</v>
      </c>
      <c r="AK18" s="588">
        <f t="shared" si="16"/>
        <v>0</v>
      </c>
      <c r="AL18" s="267">
        <v>0</v>
      </c>
      <c r="AM18" s="588">
        <f t="shared" si="17"/>
        <v>0</v>
      </c>
      <c r="AN18" s="267">
        <v>0</v>
      </c>
      <c r="AO18" s="588">
        <f t="shared" si="18"/>
        <v>0</v>
      </c>
      <c r="AP18" s="267">
        <v>0</v>
      </c>
      <c r="AQ18" s="588">
        <f t="shared" si="19"/>
        <v>0</v>
      </c>
      <c r="AR18" s="267">
        <v>0</v>
      </c>
      <c r="AS18" s="588">
        <f t="shared" si="20"/>
        <v>0</v>
      </c>
      <c r="AT18" s="269">
        <f t="shared" si="21"/>
        <v>0</v>
      </c>
      <c r="AU18" s="270">
        <v>0</v>
      </c>
      <c r="AV18" s="582">
        <f t="shared" si="22"/>
        <v>0</v>
      </c>
      <c r="AW18" s="270">
        <v>0</v>
      </c>
      <c r="AX18" s="582">
        <f t="shared" si="23"/>
        <v>0</v>
      </c>
      <c r="AY18" s="270">
        <v>0</v>
      </c>
      <c r="AZ18" s="582">
        <f t="shared" si="24"/>
        <v>0</v>
      </c>
      <c r="BA18" s="270">
        <v>0</v>
      </c>
      <c r="BB18" s="582">
        <f t="shared" si="25"/>
        <v>0</v>
      </c>
      <c r="BC18" s="270">
        <v>0</v>
      </c>
      <c r="BD18" s="582">
        <f t="shared" si="26"/>
        <v>0</v>
      </c>
      <c r="BE18" s="272">
        <f t="shared" si="27"/>
        <v>0</v>
      </c>
      <c r="BF18" s="273">
        <v>0</v>
      </c>
      <c r="BG18" s="581">
        <f t="shared" si="28"/>
        <v>0</v>
      </c>
      <c r="BH18" s="273">
        <v>0</v>
      </c>
      <c r="BI18" s="581">
        <f t="shared" si="29"/>
        <v>0</v>
      </c>
      <c r="BJ18" s="273">
        <v>0</v>
      </c>
      <c r="BK18" s="581">
        <f t="shared" si="30"/>
        <v>0</v>
      </c>
      <c r="BL18" s="273">
        <v>0</v>
      </c>
      <c r="BM18" s="581">
        <f t="shared" si="31"/>
        <v>0</v>
      </c>
      <c r="BN18" s="273">
        <v>0</v>
      </c>
      <c r="BO18" s="581">
        <f t="shared" si="32"/>
        <v>0</v>
      </c>
      <c r="BP18" s="507">
        <f t="shared" si="33"/>
        <v>0</v>
      </c>
      <c r="BQ18" s="508">
        <f t="shared" si="34"/>
        <v>0</v>
      </c>
      <c r="BR18" s="508">
        <f t="shared" si="35"/>
        <v>0</v>
      </c>
      <c r="BS18" s="508">
        <f t="shared" si="36"/>
        <v>0</v>
      </c>
      <c r="BT18" s="508">
        <f t="shared" si="37"/>
        <v>0</v>
      </c>
      <c r="BU18" s="508">
        <f t="shared" si="38"/>
        <v>0</v>
      </c>
      <c r="BV18" s="510">
        <f t="shared" si="2"/>
        <v>0</v>
      </c>
    </row>
    <row r="19" spans="1:74" ht="15" hidden="1" customHeight="1">
      <c r="C19" s="114">
        <f t="shared" si="3"/>
        <v>0</v>
      </c>
      <c r="D19" s="68"/>
      <c r="E19" s="699" t="s">
        <v>294</v>
      </c>
      <c r="F19" s="699"/>
      <c r="G19" s="699"/>
      <c r="H19" s="699"/>
      <c r="I19" s="699"/>
      <c r="J19" s="699"/>
      <c r="K19" s="115">
        <v>0</v>
      </c>
      <c r="L19" s="116">
        <f t="shared" si="0"/>
        <v>0</v>
      </c>
      <c r="M19" s="69">
        <f t="shared" si="1"/>
        <v>0</v>
      </c>
      <c r="N19" s="261">
        <v>0</v>
      </c>
      <c r="O19" s="262">
        <f t="shared" si="4"/>
        <v>0</v>
      </c>
      <c r="P19" s="261">
        <v>0</v>
      </c>
      <c r="Q19" s="262">
        <f t="shared" si="5"/>
        <v>0</v>
      </c>
      <c r="R19" s="261">
        <v>0</v>
      </c>
      <c r="S19" s="262">
        <f t="shared" si="6"/>
        <v>0</v>
      </c>
      <c r="T19" s="261">
        <v>0</v>
      </c>
      <c r="U19" s="262">
        <f t="shared" si="7"/>
        <v>0</v>
      </c>
      <c r="V19" s="261">
        <v>0</v>
      </c>
      <c r="W19" s="262">
        <f t="shared" si="8"/>
        <v>0</v>
      </c>
      <c r="X19" s="263">
        <f t="shared" si="9"/>
        <v>0</v>
      </c>
      <c r="Y19" s="264">
        <v>0</v>
      </c>
      <c r="Z19" s="580">
        <f t="shared" si="10"/>
        <v>0</v>
      </c>
      <c r="AA19" s="264">
        <v>0</v>
      </c>
      <c r="AB19" s="580">
        <f t="shared" si="11"/>
        <v>0</v>
      </c>
      <c r="AC19" s="264">
        <v>0</v>
      </c>
      <c r="AD19" s="580">
        <f t="shared" si="12"/>
        <v>0</v>
      </c>
      <c r="AE19" s="264">
        <v>0</v>
      </c>
      <c r="AF19" s="580">
        <f t="shared" si="13"/>
        <v>0</v>
      </c>
      <c r="AG19" s="264">
        <v>0</v>
      </c>
      <c r="AH19" s="580">
        <f t="shared" si="14"/>
        <v>0</v>
      </c>
      <c r="AI19" s="266">
        <f t="shared" si="15"/>
        <v>0</v>
      </c>
      <c r="AJ19" s="267">
        <v>0</v>
      </c>
      <c r="AK19" s="588">
        <f t="shared" si="16"/>
        <v>0</v>
      </c>
      <c r="AL19" s="267">
        <v>0</v>
      </c>
      <c r="AM19" s="588">
        <f t="shared" si="17"/>
        <v>0</v>
      </c>
      <c r="AN19" s="267">
        <v>0</v>
      </c>
      <c r="AO19" s="588">
        <f t="shared" si="18"/>
        <v>0</v>
      </c>
      <c r="AP19" s="267">
        <v>0</v>
      </c>
      <c r="AQ19" s="588">
        <f t="shared" si="19"/>
        <v>0</v>
      </c>
      <c r="AR19" s="267">
        <v>0</v>
      </c>
      <c r="AS19" s="588">
        <f t="shared" si="20"/>
        <v>0</v>
      </c>
      <c r="AT19" s="269">
        <f t="shared" si="21"/>
        <v>0</v>
      </c>
      <c r="AU19" s="270">
        <v>0</v>
      </c>
      <c r="AV19" s="582">
        <f t="shared" si="22"/>
        <v>0</v>
      </c>
      <c r="AW19" s="270">
        <v>0</v>
      </c>
      <c r="AX19" s="582">
        <f t="shared" si="23"/>
        <v>0</v>
      </c>
      <c r="AY19" s="270">
        <v>0</v>
      </c>
      <c r="AZ19" s="582">
        <f t="shared" si="24"/>
        <v>0</v>
      </c>
      <c r="BA19" s="270">
        <v>0</v>
      </c>
      <c r="BB19" s="582">
        <f t="shared" si="25"/>
        <v>0</v>
      </c>
      <c r="BC19" s="270">
        <v>0</v>
      </c>
      <c r="BD19" s="582">
        <f t="shared" si="26"/>
        <v>0</v>
      </c>
      <c r="BE19" s="272">
        <f t="shared" si="27"/>
        <v>0</v>
      </c>
      <c r="BF19" s="273">
        <v>0</v>
      </c>
      <c r="BG19" s="581">
        <f t="shared" si="28"/>
        <v>0</v>
      </c>
      <c r="BH19" s="273">
        <v>0</v>
      </c>
      <c r="BI19" s="581">
        <f t="shared" si="29"/>
        <v>0</v>
      </c>
      <c r="BJ19" s="273">
        <v>0</v>
      </c>
      <c r="BK19" s="581">
        <f t="shared" si="30"/>
        <v>0</v>
      </c>
      <c r="BL19" s="273">
        <v>0</v>
      </c>
      <c r="BM19" s="581">
        <f t="shared" si="31"/>
        <v>0</v>
      </c>
      <c r="BN19" s="273">
        <v>0</v>
      </c>
      <c r="BO19" s="581">
        <f t="shared" si="32"/>
        <v>0</v>
      </c>
      <c r="BP19" s="507">
        <f t="shared" si="33"/>
        <v>0</v>
      </c>
      <c r="BQ19" s="508">
        <f t="shared" si="34"/>
        <v>0</v>
      </c>
      <c r="BR19" s="508">
        <f t="shared" si="35"/>
        <v>0</v>
      </c>
      <c r="BS19" s="508">
        <f t="shared" si="36"/>
        <v>0</v>
      </c>
      <c r="BT19" s="508">
        <f t="shared" si="37"/>
        <v>0</v>
      </c>
      <c r="BU19" s="508">
        <f t="shared" si="38"/>
        <v>0</v>
      </c>
      <c r="BV19" s="510">
        <f t="shared" si="2"/>
        <v>0</v>
      </c>
    </row>
    <row r="20" spans="1:74" ht="15" hidden="1" customHeight="1">
      <c r="C20" s="114">
        <f t="shared" si="3"/>
        <v>0</v>
      </c>
      <c r="D20" s="68"/>
      <c r="E20" s="699" t="s">
        <v>294</v>
      </c>
      <c r="F20" s="699"/>
      <c r="G20" s="699"/>
      <c r="H20" s="699"/>
      <c r="I20" s="699"/>
      <c r="J20" s="699"/>
      <c r="K20" s="115">
        <v>0</v>
      </c>
      <c r="L20" s="116">
        <f t="shared" si="0"/>
        <v>0</v>
      </c>
      <c r="M20" s="69">
        <f t="shared" si="1"/>
        <v>0</v>
      </c>
      <c r="N20" s="261">
        <v>0</v>
      </c>
      <c r="O20" s="262">
        <f t="shared" si="4"/>
        <v>0</v>
      </c>
      <c r="P20" s="261">
        <v>0</v>
      </c>
      <c r="Q20" s="262">
        <f t="shared" si="5"/>
        <v>0</v>
      </c>
      <c r="R20" s="261">
        <v>0</v>
      </c>
      <c r="S20" s="262">
        <f t="shared" si="6"/>
        <v>0</v>
      </c>
      <c r="T20" s="261">
        <v>0</v>
      </c>
      <c r="U20" s="262">
        <f t="shared" si="7"/>
        <v>0</v>
      </c>
      <c r="V20" s="261">
        <v>0</v>
      </c>
      <c r="W20" s="262">
        <f t="shared" si="8"/>
        <v>0</v>
      </c>
      <c r="X20" s="263">
        <f t="shared" si="9"/>
        <v>0</v>
      </c>
      <c r="Y20" s="264">
        <v>0</v>
      </c>
      <c r="Z20" s="580">
        <f t="shared" si="10"/>
        <v>0</v>
      </c>
      <c r="AA20" s="264">
        <v>0</v>
      </c>
      <c r="AB20" s="580">
        <f t="shared" si="11"/>
        <v>0</v>
      </c>
      <c r="AC20" s="264">
        <v>0</v>
      </c>
      <c r="AD20" s="580">
        <f t="shared" si="12"/>
        <v>0</v>
      </c>
      <c r="AE20" s="264">
        <v>0</v>
      </c>
      <c r="AF20" s="580">
        <f t="shared" si="13"/>
        <v>0</v>
      </c>
      <c r="AG20" s="264">
        <v>0</v>
      </c>
      <c r="AH20" s="580">
        <f t="shared" si="14"/>
        <v>0</v>
      </c>
      <c r="AI20" s="266">
        <f t="shared" si="15"/>
        <v>0</v>
      </c>
      <c r="AJ20" s="267">
        <v>0</v>
      </c>
      <c r="AK20" s="588">
        <f t="shared" si="16"/>
        <v>0</v>
      </c>
      <c r="AL20" s="267">
        <v>0</v>
      </c>
      <c r="AM20" s="588">
        <f t="shared" si="17"/>
        <v>0</v>
      </c>
      <c r="AN20" s="267">
        <v>0</v>
      </c>
      <c r="AO20" s="588">
        <f t="shared" si="18"/>
        <v>0</v>
      </c>
      <c r="AP20" s="267">
        <v>0</v>
      </c>
      <c r="AQ20" s="588">
        <f t="shared" si="19"/>
        <v>0</v>
      </c>
      <c r="AR20" s="267">
        <v>0</v>
      </c>
      <c r="AS20" s="588">
        <f t="shared" si="20"/>
        <v>0</v>
      </c>
      <c r="AT20" s="269">
        <f t="shared" si="21"/>
        <v>0</v>
      </c>
      <c r="AU20" s="270">
        <v>0</v>
      </c>
      <c r="AV20" s="582">
        <f t="shared" si="22"/>
        <v>0</v>
      </c>
      <c r="AW20" s="270">
        <v>0</v>
      </c>
      <c r="AX20" s="582">
        <f t="shared" si="23"/>
        <v>0</v>
      </c>
      <c r="AY20" s="270">
        <v>0</v>
      </c>
      <c r="AZ20" s="582">
        <f t="shared" si="24"/>
        <v>0</v>
      </c>
      <c r="BA20" s="270">
        <v>0</v>
      </c>
      <c r="BB20" s="582">
        <f t="shared" si="25"/>
        <v>0</v>
      </c>
      <c r="BC20" s="270">
        <v>0</v>
      </c>
      <c r="BD20" s="582">
        <f t="shared" si="26"/>
        <v>0</v>
      </c>
      <c r="BE20" s="272">
        <f t="shared" si="27"/>
        <v>0</v>
      </c>
      <c r="BF20" s="273">
        <v>0</v>
      </c>
      <c r="BG20" s="581">
        <f t="shared" si="28"/>
        <v>0</v>
      </c>
      <c r="BH20" s="273">
        <v>0</v>
      </c>
      <c r="BI20" s="581">
        <f t="shared" si="29"/>
        <v>0</v>
      </c>
      <c r="BJ20" s="273">
        <v>0</v>
      </c>
      <c r="BK20" s="581">
        <f t="shared" si="30"/>
        <v>0</v>
      </c>
      <c r="BL20" s="273">
        <v>0</v>
      </c>
      <c r="BM20" s="581">
        <f t="shared" si="31"/>
        <v>0</v>
      </c>
      <c r="BN20" s="273">
        <v>0</v>
      </c>
      <c r="BO20" s="581">
        <f t="shared" si="32"/>
        <v>0</v>
      </c>
      <c r="BP20" s="507">
        <f t="shared" si="33"/>
        <v>0</v>
      </c>
      <c r="BQ20" s="508">
        <f t="shared" si="34"/>
        <v>0</v>
      </c>
      <c r="BR20" s="508">
        <f t="shared" si="35"/>
        <v>0</v>
      </c>
      <c r="BS20" s="508">
        <f t="shared" si="36"/>
        <v>0</v>
      </c>
      <c r="BT20" s="508">
        <f t="shared" si="37"/>
        <v>0</v>
      </c>
      <c r="BU20" s="508">
        <f t="shared" si="38"/>
        <v>0</v>
      </c>
      <c r="BV20" s="510">
        <f t="shared" si="2"/>
        <v>0</v>
      </c>
    </row>
    <row r="21" spans="1:74" ht="15" hidden="1" customHeight="1">
      <c r="C21" s="114">
        <f t="shared" si="3"/>
        <v>0</v>
      </c>
      <c r="D21" s="68"/>
      <c r="E21" s="699" t="s">
        <v>294</v>
      </c>
      <c r="F21" s="699"/>
      <c r="G21" s="699"/>
      <c r="H21" s="699"/>
      <c r="I21" s="699"/>
      <c r="J21" s="699"/>
      <c r="K21" s="115">
        <v>0</v>
      </c>
      <c r="L21" s="116">
        <f t="shared" si="0"/>
        <v>0</v>
      </c>
      <c r="M21" s="69">
        <f t="shared" si="1"/>
        <v>0</v>
      </c>
      <c r="N21" s="261">
        <v>0</v>
      </c>
      <c r="O21" s="262">
        <f t="shared" si="4"/>
        <v>0</v>
      </c>
      <c r="P21" s="261">
        <v>0</v>
      </c>
      <c r="Q21" s="262">
        <f t="shared" si="5"/>
        <v>0</v>
      </c>
      <c r="R21" s="261">
        <v>0</v>
      </c>
      <c r="S21" s="262">
        <f t="shared" si="6"/>
        <v>0</v>
      </c>
      <c r="T21" s="261">
        <v>0</v>
      </c>
      <c r="U21" s="262">
        <f t="shared" si="7"/>
        <v>0</v>
      </c>
      <c r="V21" s="261">
        <v>0</v>
      </c>
      <c r="W21" s="262">
        <f t="shared" si="8"/>
        <v>0</v>
      </c>
      <c r="X21" s="263">
        <f t="shared" si="9"/>
        <v>0</v>
      </c>
      <c r="Y21" s="264">
        <v>0</v>
      </c>
      <c r="Z21" s="580">
        <f t="shared" si="10"/>
        <v>0</v>
      </c>
      <c r="AA21" s="264">
        <v>0</v>
      </c>
      <c r="AB21" s="580">
        <f t="shared" si="11"/>
        <v>0</v>
      </c>
      <c r="AC21" s="264">
        <v>0</v>
      </c>
      <c r="AD21" s="580">
        <f t="shared" si="12"/>
        <v>0</v>
      </c>
      <c r="AE21" s="264">
        <v>0</v>
      </c>
      <c r="AF21" s="580">
        <f t="shared" si="13"/>
        <v>0</v>
      </c>
      <c r="AG21" s="264">
        <v>0</v>
      </c>
      <c r="AH21" s="580">
        <f t="shared" si="14"/>
        <v>0</v>
      </c>
      <c r="AI21" s="266">
        <f t="shared" si="15"/>
        <v>0</v>
      </c>
      <c r="AJ21" s="267">
        <v>0</v>
      </c>
      <c r="AK21" s="588">
        <f t="shared" si="16"/>
        <v>0</v>
      </c>
      <c r="AL21" s="267">
        <v>0</v>
      </c>
      <c r="AM21" s="588">
        <f t="shared" si="17"/>
        <v>0</v>
      </c>
      <c r="AN21" s="267">
        <v>0</v>
      </c>
      <c r="AO21" s="588">
        <f t="shared" si="18"/>
        <v>0</v>
      </c>
      <c r="AP21" s="267">
        <v>0</v>
      </c>
      <c r="AQ21" s="588">
        <f t="shared" si="19"/>
        <v>0</v>
      </c>
      <c r="AR21" s="267">
        <v>0</v>
      </c>
      <c r="AS21" s="588">
        <f t="shared" si="20"/>
        <v>0</v>
      </c>
      <c r="AT21" s="269">
        <f t="shared" si="21"/>
        <v>0</v>
      </c>
      <c r="AU21" s="270">
        <v>0</v>
      </c>
      <c r="AV21" s="582">
        <f t="shared" si="22"/>
        <v>0</v>
      </c>
      <c r="AW21" s="270">
        <v>0</v>
      </c>
      <c r="AX21" s="582">
        <f t="shared" si="23"/>
        <v>0</v>
      </c>
      <c r="AY21" s="270">
        <v>0</v>
      </c>
      <c r="AZ21" s="582">
        <f t="shared" si="24"/>
        <v>0</v>
      </c>
      <c r="BA21" s="270">
        <v>0</v>
      </c>
      <c r="BB21" s="582">
        <f t="shared" si="25"/>
        <v>0</v>
      </c>
      <c r="BC21" s="270">
        <v>0</v>
      </c>
      <c r="BD21" s="582">
        <f t="shared" si="26"/>
        <v>0</v>
      </c>
      <c r="BE21" s="272">
        <f t="shared" si="27"/>
        <v>0</v>
      </c>
      <c r="BF21" s="273">
        <v>0</v>
      </c>
      <c r="BG21" s="581">
        <f t="shared" si="28"/>
        <v>0</v>
      </c>
      <c r="BH21" s="273">
        <v>0</v>
      </c>
      <c r="BI21" s="581">
        <f t="shared" si="29"/>
        <v>0</v>
      </c>
      <c r="BJ21" s="273">
        <v>0</v>
      </c>
      <c r="BK21" s="581">
        <f t="shared" si="30"/>
        <v>0</v>
      </c>
      <c r="BL21" s="273">
        <v>0</v>
      </c>
      <c r="BM21" s="581">
        <f t="shared" si="31"/>
        <v>0</v>
      </c>
      <c r="BN21" s="273">
        <v>0</v>
      </c>
      <c r="BO21" s="581">
        <f t="shared" si="32"/>
        <v>0</v>
      </c>
      <c r="BP21" s="507">
        <f t="shared" si="33"/>
        <v>0</v>
      </c>
      <c r="BQ21" s="508">
        <f t="shared" si="34"/>
        <v>0</v>
      </c>
      <c r="BR21" s="508">
        <f t="shared" si="35"/>
        <v>0</v>
      </c>
      <c r="BS21" s="508">
        <f t="shared" si="36"/>
        <v>0</v>
      </c>
      <c r="BT21" s="508">
        <f t="shared" si="37"/>
        <v>0</v>
      </c>
      <c r="BU21" s="508">
        <f t="shared" si="38"/>
        <v>0</v>
      </c>
      <c r="BV21" s="510">
        <f t="shared" si="2"/>
        <v>0</v>
      </c>
    </row>
    <row r="22" spans="1:74" ht="15" hidden="1" customHeight="1">
      <c r="C22" s="114">
        <f t="shared" si="3"/>
        <v>0</v>
      </c>
      <c r="D22" s="68"/>
      <c r="E22" s="699" t="s">
        <v>294</v>
      </c>
      <c r="F22" s="699"/>
      <c r="G22" s="699"/>
      <c r="H22" s="699"/>
      <c r="I22" s="699"/>
      <c r="J22" s="699"/>
      <c r="K22" s="115">
        <v>0</v>
      </c>
      <c r="L22" s="116">
        <f t="shared" si="0"/>
        <v>0</v>
      </c>
      <c r="M22" s="69">
        <f t="shared" si="1"/>
        <v>0</v>
      </c>
      <c r="N22" s="261">
        <v>0</v>
      </c>
      <c r="O22" s="262">
        <f t="shared" si="4"/>
        <v>0</v>
      </c>
      <c r="P22" s="261">
        <v>0</v>
      </c>
      <c r="Q22" s="262">
        <f t="shared" si="5"/>
        <v>0</v>
      </c>
      <c r="R22" s="261">
        <v>0</v>
      </c>
      <c r="S22" s="262">
        <f t="shared" si="6"/>
        <v>0</v>
      </c>
      <c r="T22" s="261">
        <v>0</v>
      </c>
      <c r="U22" s="262">
        <f t="shared" si="7"/>
        <v>0</v>
      </c>
      <c r="V22" s="261">
        <v>0</v>
      </c>
      <c r="W22" s="262">
        <f t="shared" si="8"/>
        <v>0</v>
      </c>
      <c r="X22" s="263">
        <f t="shared" si="9"/>
        <v>0</v>
      </c>
      <c r="Y22" s="264">
        <v>0</v>
      </c>
      <c r="Z22" s="580">
        <f t="shared" si="10"/>
        <v>0</v>
      </c>
      <c r="AA22" s="264">
        <v>0</v>
      </c>
      <c r="AB22" s="580">
        <f t="shared" si="11"/>
        <v>0</v>
      </c>
      <c r="AC22" s="264">
        <v>0</v>
      </c>
      <c r="AD22" s="580">
        <f t="shared" si="12"/>
        <v>0</v>
      </c>
      <c r="AE22" s="264">
        <v>0</v>
      </c>
      <c r="AF22" s="580">
        <f t="shared" si="13"/>
        <v>0</v>
      </c>
      <c r="AG22" s="264">
        <v>0</v>
      </c>
      <c r="AH22" s="580">
        <f t="shared" si="14"/>
        <v>0</v>
      </c>
      <c r="AI22" s="266">
        <f t="shared" si="15"/>
        <v>0</v>
      </c>
      <c r="AJ22" s="267">
        <v>0</v>
      </c>
      <c r="AK22" s="588">
        <f t="shared" si="16"/>
        <v>0</v>
      </c>
      <c r="AL22" s="267">
        <v>0</v>
      </c>
      <c r="AM22" s="588">
        <f t="shared" si="17"/>
        <v>0</v>
      </c>
      <c r="AN22" s="267">
        <v>0</v>
      </c>
      <c r="AO22" s="588">
        <f t="shared" si="18"/>
        <v>0</v>
      </c>
      <c r="AP22" s="267">
        <v>0</v>
      </c>
      <c r="AQ22" s="588">
        <f t="shared" si="19"/>
        <v>0</v>
      </c>
      <c r="AR22" s="267">
        <v>0</v>
      </c>
      <c r="AS22" s="588">
        <f t="shared" si="20"/>
        <v>0</v>
      </c>
      <c r="AT22" s="269">
        <f t="shared" si="21"/>
        <v>0</v>
      </c>
      <c r="AU22" s="270">
        <v>0</v>
      </c>
      <c r="AV22" s="582">
        <f t="shared" si="22"/>
        <v>0</v>
      </c>
      <c r="AW22" s="270">
        <v>0</v>
      </c>
      <c r="AX22" s="582">
        <f t="shared" si="23"/>
        <v>0</v>
      </c>
      <c r="AY22" s="270">
        <v>0</v>
      </c>
      <c r="AZ22" s="582">
        <f t="shared" si="24"/>
        <v>0</v>
      </c>
      <c r="BA22" s="270">
        <v>0</v>
      </c>
      <c r="BB22" s="582">
        <f t="shared" si="25"/>
        <v>0</v>
      </c>
      <c r="BC22" s="270">
        <v>0</v>
      </c>
      <c r="BD22" s="582">
        <f t="shared" si="26"/>
        <v>0</v>
      </c>
      <c r="BE22" s="272">
        <f t="shared" si="27"/>
        <v>0</v>
      </c>
      <c r="BF22" s="273">
        <v>0</v>
      </c>
      <c r="BG22" s="581">
        <f t="shared" si="28"/>
        <v>0</v>
      </c>
      <c r="BH22" s="273">
        <v>0</v>
      </c>
      <c r="BI22" s="581">
        <f t="shared" si="29"/>
        <v>0</v>
      </c>
      <c r="BJ22" s="273">
        <v>0</v>
      </c>
      <c r="BK22" s="581">
        <f t="shared" si="30"/>
        <v>0</v>
      </c>
      <c r="BL22" s="273">
        <v>0</v>
      </c>
      <c r="BM22" s="581">
        <f t="shared" si="31"/>
        <v>0</v>
      </c>
      <c r="BN22" s="273">
        <v>0</v>
      </c>
      <c r="BO22" s="581">
        <f t="shared" si="32"/>
        <v>0</v>
      </c>
      <c r="BP22" s="507">
        <f t="shared" si="33"/>
        <v>0</v>
      </c>
      <c r="BQ22" s="508">
        <f t="shared" si="34"/>
        <v>0</v>
      </c>
      <c r="BR22" s="508">
        <f t="shared" si="35"/>
        <v>0</v>
      </c>
      <c r="BS22" s="508">
        <f t="shared" si="36"/>
        <v>0</v>
      </c>
      <c r="BT22" s="508">
        <f t="shared" si="37"/>
        <v>0</v>
      </c>
      <c r="BU22" s="508">
        <f t="shared" si="38"/>
        <v>0</v>
      </c>
      <c r="BV22" s="510">
        <f t="shared" si="2"/>
        <v>0</v>
      </c>
    </row>
    <row r="23" spans="1:74" ht="15" hidden="1" customHeight="1">
      <c r="C23" s="114">
        <f t="shared" si="3"/>
        <v>0</v>
      </c>
      <c r="D23" s="68"/>
      <c r="E23" s="699" t="s">
        <v>294</v>
      </c>
      <c r="F23" s="699"/>
      <c r="G23" s="699"/>
      <c r="H23" s="699"/>
      <c r="I23" s="699"/>
      <c r="J23" s="699"/>
      <c r="K23" s="115">
        <v>0</v>
      </c>
      <c r="L23" s="116">
        <f t="shared" si="0"/>
        <v>0</v>
      </c>
      <c r="M23" s="69">
        <f t="shared" si="1"/>
        <v>0</v>
      </c>
      <c r="N23" s="261">
        <v>0</v>
      </c>
      <c r="O23" s="262">
        <f t="shared" si="4"/>
        <v>0</v>
      </c>
      <c r="P23" s="261">
        <v>0</v>
      </c>
      <c r="Q23" s="262">
        <f t="shared" si="5"/>
        <v>0</v>
      </c>
      <c r="R23" s="261">
        <v>0</v>
      </c>
      <c r="S23" s="262">
        <f t="shared" si="6"/>
        <v>0</v>
      </c>
      <c r="T23" s="261">
        <v>0</v>
      </c>
      <c r="U23" s="262">
        <f t="shared" si="7"/>
        <v>0</v>
      </c>
      <c r="V23" s="261">
        <v>0</v>
      </c>
      <c r="W23" s="262">
        <f t="shared" si="8"/>
        <v>0</v>
      </c>
      <c r="X23" s="263">
        <f t="shared" si="9"/>
        <v>0</v>
      </c>
      <c r="Y23" s="264">
        <v>0</v>
      </c>
      <c r="Z23" s="580">
        <f t="shared" si="10"/>
        <v>0</v>
      </c>
      <c r="AA23" s="264">
        <v>0</v>
      </c>
      <c r="AB23" s="580">
        <f t="shared" si="11"/>
        <v>0</v>
      </c>
      <c r="AC23" s="264">
        <v>0</v>
      </c>
      <c r="AD23" s="580">
        <f t="shared" si="12"/>
        <v>0</v>
      </c>
      <c r="AE23" s="264">
        <v>0</v>
      </c>
      <c r="AF23" s="580">
        <f t="shared" si="13"/>
        <v>0</v>
      </c>
      <c r="AG23" s="264">
        <v>0</v>
      </c>
      <c r="AH23" s="580">
        <f t="shared" si="14"/>
        <v>0</v>
      </c>
      <c r="AI23" s="266">
        <f t="shared" si="15"/>
        <v>0</v>
      </c>
      <c r="AJ23" s="267">
        <v>0</v>
      </c>
      <c r="AK23" s="588">
        <f t="shared" si="16"/>
        <v>0</v>
      </c>
      <c r="AL23" s="267">
        <v>0</v>
      </c>
      <c r="AM23" s="588">
        <f t="shared" si="17"/>
        <v>0</v>
      </c>
      <c r="AN23" s="267">
        <v>0</v>
      </c>
      <c r="AO23" s="588">
        <f t="shared" si="18"/>
        <v>0</v>
      </c>
      <c r="AP23" s="267">
        <v>0</v>
      </c>
      <c r="AQ23" s="588">
        <f t="shared" si="19"/>
        <v>0</v>
      </c>
      <c r="AR23" s="267">
        <v>0</v>
      </c>
      <c r="AS23" s="588">
        <f t="shared" si="20"/>
        <v>0</v>
      </c>
      <c r="AT23" s="269">
        <f t="shared" si="21"/>
        <v>0</v>
      </c>
      <c r="AU23" s="270">
        <v>0</v>
      </c>
      <c r="AV23" s="582">
        <f t="shared" si="22"/>
        <v>0</v>
      </c>
      <c r="AW23" s="270">
        <v>0</v>
      </c>
      <c r="AX23" s="582">
        <f t="shared" si="23"/>
        <v>0</v>
      </c>
      <c r="AY23" s="270">
        <v>0</v>
      </c>
      <c r="AZ23" s="582">
        <f t="shared" si="24"/>
        <v>0</v>
      </c>
      <c r="BA23" s="270">
        <v>0</v>
      </c>
      <c r="BB23" s="582">
        <f t="shared" si="25"/>
        <v>0</v>
      </c>
      <c r="BC23" s="270">
        <v>0</v>
      </c>
      <c r="BD23" s="582">
        <f t="shared" si="26"/>
        <v>0</v>
      </c>
      <c r="BE23" s="272">
        <f t="shared" si="27"/>
        <v>0</v>
      </c>
      <c r="BF23" s="273">
        <v>0</v>
      </c>
      <c r="BG23" s="581">
        <f t="shared" si="28"/>
        <v>0</v>
      </c>
      <c r="BH23" s="273">
        <v>0</v>
      </c>
      <c r="BI23" s="581">
        <f t="shared" si="29"/>
        <v>0</v>
      </c>
      <c r="BJ23" s="273">
        <v>0</v>
      </c>
      <c r="BK23" s="581">
        <f t="shared" si="30"/>
        <v>0</v>
      </c>
      <c r="BL23" s="273">
        <v>0</v>
      </c>
      <c r="BM23" s="581">
        <f t="shared" si="31"/>
        <v>0</v>
      </c>
      <c r="BN23" s="273">
        <v>0</v>
      </c>
      <c r="BO23" s="581">
        <f t="shared" si="32"/>
        <v>0</v>
      </c>
      <c r="BP23" s="507">
        <f t="shared" si="33"/>
        <v>0</v>
      </c>
      <c r="BQ23" s="508">
        <f t="shared" si="34"/>
        <v>0</v>
      </c>
      <c r="BR23" s="508">
        <f t="shared" si="35"/>
        <v>0</v>
      </c>
      <c r="BS23" s="508">
        <f t="shared" si="36"/>
        <v>0</v>
      </c>
      <c r="BT23" s="508">
        <f t="shared" si="37"/>
        <v>0</v>
      </c>
      <c r="BU23" s="508">
        <f t="shared" si="38"/>
        <v>0</v>
      </c>
      <c r="BV23" s="510">
        <f t="shared" si="2"/>
        <v>0</v>
      </c>
    </row>
    <row r="24" spans="1:74" ht="15" hidden="1" customHeight="1">
      <c r="C24" s="114">
        <f t="shared" si="3"/>
        <v>0</v>
      </c>
      <c r="D24" s="68"/>
      <c r="E24" s="699" t="s">
        <v>294</v>
      </c>
      <c r="F24" s="699"/>
      <c r="G24" s="699"/>
      <c r="H24" s="699"/>
      <c r="I24" s="699"/>
      <c r="J24" s="699"/>
      <c r="K24" s="115">
        <v>0</v>
      </c>
      <c r="L24" s="116">
        <f t="shared" si="0"/>
        <v>0</v>
      </c>
      <c r="M24" s="69">
        <f t="shared" si="1"/>
        <v>0</v>
      </c>
      <c r="N24" s="261">
        <v>0</v>
      </c>
      <c r="O24" s="262">
        <f t="shared" si="4"/>
        <v>0</v>
      </c>
      <c r="P24" s="261">
        <v>0</v>
      </c>
      <c r="Q24" s="262">
        <f t="shared" si="5"/>
        <v>0</v>
      </c>
      <c r="R24" s="261">
        <v>0</v>
      </c>
      <c r="S24" s="262">
        <f t="shared" si="6"/>
        <v>0</v>
      </c>
      <c r="T24" s="261">
        <v>0</v>
      </c>
      <c r="U24" s="262">
        <f t="shared" si="7"/>
        <v>0</v>
      </c>
      <c r="V24" s="261">
        <v>0</v>
      </c>
      <c r="W24" s="262">
        <f t="shared" si="8"/>
        <v>0</v>
      </c>
      <c r="X24" s="263">
        <f t="shared" si="9"/>
        <v>0</v>
      </c>
      <c r="Y24" s="264">
        <v>0</v>
      </c>
      <c r="Z24" s="580">
        <f t="shared" si="10"/>
        <v>0</v>
      </c>
      <c r="AA24" s="264">
        <v>0</v>
      </c>
      <c r="AB24" s="580">
        <f t="shared" si="11"/>
        <v>0</v>
      </c>
      <c r="AC24" s="264">
        <v>0</v>
      </c>
      <c r="AD24" s="580">
        <f t="shared" si="12"/>
        <v>0</v>
      </c>
      <c r="AE24" s="264">
        <v>0</v>
      </c>
      <c r="AF24" s="580">
        <f t="shared" si="13"/>
        <v>0</v>
      </c>
      <c r="AG24" s="264">
        <v>0</v>
      </c>
      <c r="AH24" s="580">
        <f t="shared" si="14"/>
        <v>0</v>
      </c>
      <c r="AI24" s="266">
        <f t="shared" si="15"/>
        <v>0</v>
      </c>
      <c r="AJ24" s="267">
        <v>0</v>
      </c>
      <c r="AK24" s="588">
        <f t="shared" si="16"/>
        <v>0</v>
      </c>
      <c r="AL24" s="267">
        <v>0</v>
      </c>
      <c r="AM24" s="588">
        <f t="shared" si="17"/>
        <v>0</v>
      </c>
      <c r="AN24" s="267">
        <v>0</v>
      </c>
      <c r="AO24" s="588">
        <f t="shared" si="18"/>
        <v>0</v>
      </c>
      <c r="AP24" s="267">
        <v>0</v>
      </c>
      <c r="AQ24" s="588">
        <f t="shared" si="19"/>
        <v>0</v>
      </c>
      <c r="AR24" s="267">
        <v>0</v>
      </c>
      <c r="AS24" s="588">
        <f t="shared" si="20"/>
        <v>0</v>
      </c>
      <c r="AT24" s="269">
        <f t="shared" si="21"/>
        <v>0</v>
      </c>
      <c r="AU24" s="270">
        <v>0</v>
      </c>
      <c r="AV24" s="582">
        <f t="shared" si="22"/>
        <v>0</v>
      </c>
      <c r="AW24" s="270">
        <v>0</v>
      </c>
      <c r="AX24" s="582">
        <f t="shared" si="23"/>
        <v>0</v>
      </c>
      <c r="AY24" s="270">
        <v>0</v>
      </c>
      <c r="AZ24" s="582">
        <f t="shared" si="24"/>
        <v>0</v>
      </c>
      <c r="BA24" s="270">
        <v>0</v>
      </c>
      <c r="BB24" s="582">
        <f t="shared" si="25"/>
        <v>0</v>
      </c>
      <c r="BC24" s="270">
        <v>0</v>
      </c>
      <c r="BD24" s="582">
        <f t="shared" si="26"/>
        <v>0</v>
      </c>
      <c r="BE24" s="272">
        <f t="shared" si="27"/>
        <v>0</v>
      </c>
      <c r="BF24" s="273">
        <v>0</v>
      </c>
      <c r="BG24" s="581">
        <f t="shared" si="28"/>
        <v>0</v>
      </c>
      <c r="BH24" s="273">
        <v>0</v>
      </c>
      <c r="BI24" s="581">
        <f t="shared" si="29"/>
        <v>0</v>
      </c>
      <c r="BJ24" s="273">
        <v>0</v>
      </c>
      <c r="BK24" s="581">
        <f t="shared" si="30"/>
        <v>0</v>
      </c>
      <c r="BL24" s="273">
        <v>0</v>
      </c>
      <c r="BM24" s="581">
        <f t="shared" si="31"/>
        <v>0</v>
      </c>
      <c r="BN24" s="273">
        <v>0</v>
      </c>
      <c r="BO24" s="581">
        <f t="shared" si="32"/>
        <v>0</v>
      </c>
      <c r="BP24" s="507">
        <f t="shared" si="33"/>
        <v>0</v>
      </c>
      <c r="BQ24" s="508">
        <f t="shared" si="34"/>
        <v>0</v>
      </c>
      <c r="BR24" s="508">
        <f t="shared" si="35"/>
        <v>0</v>
      </c>
      <c r="BS24" s="508">
        <f t="shared" si="36"/>
        <v>0</v>
      </c>
      <c r="BT24" s="508">
        <f t="shared" si="37"/>
        <v>0</v>
      </c>
      <c r="BU24" s="508">
        <f t="shared" si="38"/>
        <v>0</v>
      </c>
      <c r="BV24" s="510">
        <f t="shared" si="2"/>
        <v>0</v>
      </c>
    </row>
    <row r="25" spans="1:74" ht="15" hidden="1" customHeight="1">
      <c r="C25" s="114">
        <f t="shared" si="3"/>
        <v>0</v>
      </c>
      <c r="D25" s="68"/>
      <c r="E25" s="699" t="s">
        <v>294</v>
      </c>
      <c r="F25" s="699"/>
      <c r="G25" s="699"/>
      <c r="H25" s="699"/>
      <c r="I25" s="699"/>
      <c r="J25" s="699"/>
      <c r="K25" s="115">
        <v>0</v>
      </c>
      <c r="L25" s="116">
        <f t="shared" si="0"/>
        <v>0</v>
      </c>
      <c r="M25" s="69">
        <f t="shared" si="1"/>
        <v>0</v>
      </c>
      <c r="N25" s="261">
        <v>0</v>
      </c>
      <c r="O25" s="262">
        <f t="shared" si="4"/>
        <v>0</v>
      </c>
      <c r="P25" s="261">
        <v>0</v>
      </c>
      <c r="Q25" s="262">
        <f t="shared" si="5"/>
        <v>0</v>
      </c>
      <c r="R25" s="261">
        <v>0</v>
      </c>
      <c r="S25" s="262">
        <f t="shared" si="6"/>
        <v>0</v>
      </c>
      <c r="T25" s="261">
        <v>0</v>
      </c>
      <c r="U25" s="262">
        <f t="shared" si="7"/>
        <v>0</v>
      </c>
      <c r="V25" s="261">
        <v>0</v>
      </c>
      <c r="W25" s="262">
        <f t="shared" si="8"/>
        <v>0</v>
      </c>
      <c r="X25" s="263">
        <f t="shared" si="9"/>
        <v>0</v>
      </c>
      <c r="Y25" s="264">
        <v>0</v>
      </c>
      <c r="Z25" s="580">
        <f t="shared" si="10"/>
        <v>0</v>
      </c>
      <c r="AA25" s="264">
        <v>0</v>
      </c>
      <c r="AB25" s="580">
        <f t="shared" si="11"/>
        <v>0</v>
      </c>
      <c r="AC25" s="264">
        <v>0</v>
      </c>
      <c r="AD25" s="580">
        <f t="shared" si="12"/>
        <v>0</v>
      </c>
      <c r="AE25" s="264">
        <v>0</v>
      </c>
      <c r="AF25" s="580">
        <f t="shared" si="13"/>
        <v>0</v>
      </c>
      <c r="AG25" s="264">
        <v>0</v>
      </c>
      <c r="AH25" s="580">
        <f t="shared" si="14"/>
        <v>0</v>
      </c>
      <c r="AI25" s="266">
        <f t="shared" si="15"/>
        <v>0</v>
      </c>
      <c r="AJ25" s="267">
        <v>0</v>
      </c>
      <c r="AK25" s="588">
        <f t="shared" si="16"/>
        <v>0</v>
      </c>
      <c r="AL25" s="267">
        <v>0</v>
      </c>
      <c r="AM25" s="588">
        <f t="shared" si="17"/>
        <v>0</v>
      </c>
      <c r="AN25" s="267">
        <v>0</v>
      </c>
      <c r="AO25" s="588">
        <f t="shared" si="18"/>
        <v>0</v>
      </c>
      <c r="AP25" s="267">
        <v>0</v>
      </c>
      <c r="AQ25" s="588">
        <f t="shared" si="19"/>
        <v>0</v>
      </c>
      <c r="AR25" s="267">
        <v>0</v>
      </c>
      <c r="AS25" s="588">
        <f t="shared" si="20"/>
        <v>0</v>
      </c>
      <c r="AT25" s="269">
        <f t="shared" si="21"/>
        <v>0</v>
      </c>
      <c r="AU25" s="270">
        <v>0</v>
      </c>
      <c r="AV25" s="582">
        <f t="shared" si="22"/>
        <v>0</v>
      </c>
      <c r="AW25" s="270">
        <v>0</v>
      </c>
      <c r="AX25" s="582">
        <f t="shared" si="23"/>
        <v>0</v>
      </c>
      <c r="AY25" s="270">
        <v>0</v>
      </c>
      <c r="AZ25" s="582">
        <f t="shared" si="24"/>
        <v>0</v>
      </c>
      <c r="BA25" s="270">
        <v>0</v>
      </c>
      <c r="BB25" s="582">
        <f t="shared" si="25"/>
        <v>0</v>
      </c>
      <c r="BC25" s="270">
        <v>0</v>
      </c>
      <c r="BD25" s="582">
        <f t="shared" si="26"/>
        <v>0</v>
      </c>
      <c r="BE25" s="272">
        <f t="shared" si="27"/>
        <v>0</v>
      </c>
      <c r="BF25" s="273">
        <v>0</v>
      </c>
      <c r="BG25" s="581">
        <f t="shared" si="28"/>
        <v>0</v>
      </c>
      <c r="BH25" s="273">
        <v>0</v>
      </c>
      <c r="BI25" s="581">
        <f t="shared" si="29"/>
        <v>0</v>
      </c>
      <c r="BJ25" s="273">
        <v>0</v>
      </c>
      <c r="BK25" s="581">
        <f t="shared" si="30"/>
        <v>0</v>
      </c>
      <c r="BL25" s="273">
        <v>0</v>
      </c>
      <c r="BM25" s="581">
        <f t="shared" si="31"/>
        <v>0</v>
      </c>
      <c r="BN25" s="273">
        <v>0</v>
      </c>
      <c r="BO25" s="581">
        <f t="shared" si="32"/>
        <v>0</v>
      </c>
      <c r="BP25" s="507">
        <f t="shared" si="33"/>
        <v>0</v>
      </c>
      <c r="BQ25" s="508">
        <f t="shared" si="34"/>
        <v>0</v>
      </c>
      <c r="BR25" s="508">
        <f t="shared" si="35"/>
        <v>0</v>
      </c>
      <c r="BS25" s="508">
        <f t="shared" si="36"/>
        <v>0</v>
      </c>
      <c r="BT25" s="508">
        <f t="shared" si="37"/>
        <v>0</v>
      </c>
      <c r="BU25" s="508">
        <f t="shared" si="38"/>
        <v>0</v>
      </c>
      <c r="BV25" s="510">
        <f t="shared" si="2"/>
        <v>0</v>
      </c>
    </row>
    <row r="26" spans="1:74" ht="15" hidden="1" customHeight="1">
      <c r="C26" s="114">
        <f t="shared" si="3"/>
        <v>0</v>
      </c>
      <c r="D26" s="68"/>
      <c r="E26" s="699" t="s">
        <v>294</v>
      </c>
      <c r="F26" s="699"/>
      <c r="G26" s="699"/>
      <c r="H26" s="699"/>
      <c r="I26" s="699"/>
      <c r="J26" s="699"/>
      <c r="K26" s="115">
        <v>0</v>
      </c>
      <c r="L26" s="116">
        <f t="shared" si="0"/>
        <v>0</v>
      </c>
      <c r="M26" s="69">
        <f t="shared" si="1"/>
        <v>0</v>
      </c>
      <c r="N26" s="261">
        <v>0</v>
      </c>
      <c r="O26" s="262">
        <f t="shared" si="4"/>
        <v>0</v>
      </c>
      <c r="P26" s="261">
        <v>0</v>
      </c>
      <c r="Q26" s="262">
        <f t="shared" si="5"/>
        <v>0</v>
      </c>
      <c r="R26" s="261">
        <v>0</v>
      </c>
      <c r="S26" s="262">
        <f t="shared" si="6"/>
        <v>0</v>
      </c>
      <c r="T26" s="261">
        <v>0</v>
      </c>
      <c r="U26" s="262">
        <f t="shared" si="7"/>
        <v>0</v>
      </c>
      <c r="V26" s="261">
        <v>0</v>
      </c>
      <c r="W26" s="262">
        <f t="shared" si="8"/>
        <v>0</v>
      </c>
      <c r="X26" s="263">
        <f t="shared" si="9"/>
        <v>0</v>
      </c>
      <c r="Y26" s="264">
        <v>0</v>
      </c>
      <c r="Z26" s="580">
        <f t="shared" si="10"/>
        <v>0</v>
      </c>
      <c r="AA26" s="264">
        <v>0</v>
      </c>
      <c r="AB26" s="580">
        <f t="shared" si="11"/>
        <v>0</v>
      </c>
      <c r="AC26" s="264">
        <v>0</v>
      </c>
      <c r="AD26" s="580">
        <f t="shared" si="12"/>
        <v>0</v>
      </c>
      <c r="AE26" s="264">
        <v>0</v>
      </c>
      <c r="AF26" s="580">
        <f t="shared" si="13"/>
        <v>0</v>
      </c>
      <c r="AG26" s="264">
        <v>0</v>
      </c>
      <c r="AH26" s="580">
        <f t="shared" si="14"/>
        <v>0</v>
      </c>
      <c r="AI26" s="266">
        <f t="shared" si="15"/>
        <v>0</v>
      </c>
      <c r="AJ26" s="267">
        <v>0</v>
      </c>
      <c r="AK26" s="588">
        <f t="shared" si="16"/>
        <v>0</v>
      </c>
      <c r="AL26" s="267">
        <v>0</v>
      </c>
      <c r="AM26" s="588">
        <f t="shared" si="17"/>
        <v>0</v>
      </c>
      <c r="AN26" s="267">
        <v>0</v>
      </c>
      <c r="AO26" s="588">
        <f t="shared" si="18"/>
        <v>0</v>
      </c>
      <c r="AP26" s="267">
        <v>0</v>
      </c>
      <c r="AQ26" s="588">
        <f t="shared" si="19"/>
        <v>0</v>
      </c>
      <c r="AR26" s="267">
        <v>0</v>
      </c>
      <c r="AS26" s="588">
        <f t="shared" si="20"/>
        <v>0</v>
      </c>
      <c r="AT26" s="269">
        <f t="shared" si="21"/>
        <v>0</v>
      </c>
      <c r="AU26" s="270">
        <v>0</v>
      </c>
      <c r="AV26" s="582">
        <f t="shared" si="22"/>
        <v>0</v>
      </c>
      <c r="AW26" s="270">
        <v>0</v>
      </c>
      <c r="AX26" s="582">
        <f t="shared" si="23"/>
        <v>0</v>
      </c>
      <c r="AY26" s="270">
        <v>0</v>
      </c>
      <c r="AZ26" s="582">
        <f t="shared" si="24"/>
        <v>0</v>
      </c>
      <c r="BA26" s="270">
        <v>0</v>
      </c>
      <c r="BB26" s="582">
        <f t="shared" si="25"/>
        <v>0</v>
      </c>
      <c r="BC26" s="270">
        <v>0</v>
      </c>
      <c r="BD26" s="582">
        <f t="shared" si="26"/>
        <v>0</v>
      </c>
      <c r="BE26" s="272">
        <f t="shared" si="27"/>
        <v>0</v>
      </c>
      <c r="BF26" s="273">
        <v>0</v>
      </c>
      <c r="BG26" s="581">
        <f t="shared" si="28"/>
        <v>0</v>
      </c>
      <c r="BH26" s="273">
        <v>0</v>
      </c>
      <c r="BI26" s="581">
        <f t="shared" si="29"/>
        <v>0</v>
      </c>
      <c r="BJ26" s="273">
        <v>0</v>
      </c>
      <c r="BK26" s="581">
        <f t="shared" si="30"/>
        <v>0</v>
      </c>
      <c r="BL26" s="273">
        <v>0</v>
      </c>
      <c r="BM26" s="581">
        <f t="shared" si="31"/>
        <v>0</v>
      </c>
      <c r="BN26" s="273">
        <v>0</v>
      </c>
      <c r="BO26" s="581">
        <f t="shared" si="32"/>
        <v>0</v>
      </c>
      <c r="BP26" s="507">
        <f t="shared" si="33"/>
        <v>0</v>
      </c>
      <c r="BQ26" s="508">
        <f t="shared" si="34"/>
        <v>0</v>
      </c>
      <c r="BR26" s="508">
        <f t="shared" si="35"/>
        <v>0</v>
      </c>
      <c r="BS26" s="508">
        <f t="shared" si="36"/>
        <v>0</v>
      </c>
      <c r="BT26" s="508">
        <f t="shared" si="37"/>
        <v>0</v>
      </c>
      <c r="BU26" s="508">
        <f t="shared" si="38"/>
        <v>0</v>
      </c>
      <c r="BV26" s="510">
        <f t="shared" si="2"/>
        <v>0</v>
      </c>
    </row>
    <row r="27" spans="1:74" ht="15" hidden="1" customHeight="1">
      <c r="C27" s="114">
        <f t="shared" si="3"/>
        <v>0</v>
      </c>
      <c r="D27" s="68"/>
      <c r="E27" s="699" t="s">
        <v>294</v>
      </c>
      <c r="F27" s="699"/>
      <c r="G27" s="699"/>
      <c r="H27" s="699"/>
      <c r="I27" s="699"/>
      <c r="J27" s="699"/>
      <c r="K27" s="115">
        <v>0</v>
      </c>
      <c r="L27" s="116">
        <f t="shared" si="0"/>
        <v>0</v>
      </c>
      <c r="M27" s="69">
        <f t="shared" si="1"/>
        <v>0</v>
      </c>
      <c r="N27" s="261">
        <v>0</v>
      </c>
      <c r="O27" s="262">
        <f t="shared" si="4"/>
        <v>0</v>
      </c>
      <c r="P27" s="261">
        <v>0</v>
      </c>
      <c r="Q27" s="262">
        <f t="shared" si="5"/>
        <v>0</v>
      </c>
      <c r="R27" s="261">
        <v>0</v>
      </c>
      <c r="S27" s="262">
        <f t="shared" si="6"/>
        <v>0</v>
      </c>
      <c r="T27" s="261">
        <v>0</v>
      </c>
      <c r="U27" s="262">
        <f t="shared" si="7"/>
        <v>0</v>
      </c>
      <c r="V27" s="261">
        <v>0</v>
      </c>
      <c r="W27" s="262">
        <f t="shared" si="8"/>
        <v>0</v>
      </c>
      <c r="X27" s="263">
        <f t="shared" si="9"/>
        <v>0</v>
      </c>
      <c r="Y27" s="264">
        <v>0</v>
      </c>
      <c r="Z27" s="580">
        <f t="shared" si="10"/>
        <v>0</v>
      </c>
      <c r="AA27" s="264">
        <v>0</v>
      </c>
      <c r="AB27" s="580">
        <f t="shared" si="11"/>
        <v>0</v>
      </c>
      <c r="AC27" s="264">
        <v>0</v>
      </c>
      <c r="AD27" s="580">
        <f t="shared" si="12"/>
        <v>0</v>
      </c>
      <c r="AE27" s="264">
        <v>0</v>
      </c>
      <c r="AF27" s="580">
        <f t="shared" si="13"/>
        <v>0</v>
      </c>
      <c r="AG27" s="264">
        <v>0</v>
      </c>
      <c r="AH27" s="580">
        <f t="shared" si="14"/>
        <v>0</v>
      </c>
      <c r="AI27" s="266">
        <f t="shared" si="15"/>
        <v>0</v>
      </c>
      <c r="AJ27" s="267">
        <v>0</v>
      </c>
      <c r="AK27" s="588">
        <f t="shared" si="16"/>
        <v>0</v>
      </c>
      <c r="AL27" s="267">
        <v>0</v>
      </c>
      <c r="AM27" s="588">
        <f t="shared" si="17"/>
        <v>0</v>
      </c>
      <c r="AN27" s="267">
        <v>0</v>
      </c>
      <c r="AO27" s="588">
        <f t="shared" si="18"/>
        <v>0</v>
      </c>
      <c r="AP27" s="267">
        <v>0</v>
      </c>
      <c r="AQ27" s="588">
        <f t="shared" si="19"/>
        <v>0</v>
      </c>
      <c r="AR27" s="267">
        <v>0</v>
      </c>
      <c r="AS27" s="588">
        <f t="shared" si="20"/>
        <v>0</v>
      </c>
      <c r="AT27" s="269">
        <f t="shared" si="21"/>
        <v>0</v>
      </c>
      <c r="AU27" s="270">
        <v>0</v>
      </c>
      <c r="AV27" s="582">
        <f t="shared" si="22"/>
        <v>0</v>
      </c>
      <c r="AW27" s="270">
        <v>0</v>
      </c>
      <c r="AX27" s="582">
        <f t="shared" si="23"/>
        <v>0</v>
      </c>
      <c r="AY27" s="270">
        <v>0</v>
      </c>
      <c r="AZ27" s="582">
        <f t="shared" si="24"/>
        <v>0</v>
      </c>
      <c r="BA27" s="270">
        <v>0</v>
      </c>
      <c r="BB27" s="582">
        <f t="shared" si="25"/>
        <v>0</v>
      </c>
      <c r="BC27" s="270">
        <v>0</v>
      </c>
      <c r="BD27" s="582">
        <f t="shared" si="26"/>
        <v>0</v>
      </c>
      <c r="BE27" s="272">
        <f t="shared" si="27"/>
        <v>0</v>
      </c>
      <c r="BF27" s="273">
        <v>0</v>
      </c>
      <c r="BG27" s="581">
        <f t="shared" si="28"/>
        <v>0</v>
      </c>
      <c r="BH27" s="273">
        <v>0</v>
      </c>
      <c r="BI27" s="581">
        <f t="shared" si="29"/>
        <v>0</v>
      </c>
      <c r="BJ27" s="273">
        <v>0</v>
      </c>
      <c r="BK27" s="581">
        <f t="shared" si="30"/>
        <v>0</v>
      </c>
      <c r="BL27" s="273">
        <v>0</v>
      </c>
      <c r="BM27" s="581">
        <f t="shared" si="31"/>
        <v>0</v>
      </c>
      <c r="BN27" s="273">
        <v>0</v>
      </c>
      <c r="BO27" s="581">
        <f t="shared" si="32"/>
        <v>0</v>
      </c>
      <c r="BP27" s="507">
        <f t="shared" si="33"/>
        <v>0</v>
      </c>
      <c r="BQ27" s="508">
        <f t="shared" si="34"/>
        <v>0</v>
      </c>
      <c r="BR27" s="508">
        <f t="shared" si="35"/>
        <v>0</v>
      </c>
      <c r="BS27" s="508">
        <f t="shared" si="36"/>
        <v>0</v>
      </c>
      <c r="BT27" s="508">
        <f t="shared" si="37"/>
        <v>0</v>
      </c>
      <c r="BU27" s="508">
        <f t="shared" si="38"/>
        <v>0</v>
      </c>
      <c r="BV27" s="510">
        <f t="shared" si="2"/>
        <v>0</v>
      </c>
    </row>
    <row r="28" spans="1:74" s="52" customFormat="1" ht="15" hidden="1" customHeight="1">
      <c r="A28" s="76"/>
      <c r="B28" s="76"/>
      <c r="C28" s="121"/>
      <c r="D28" s="9"/>
      <c r="E28" s="810"/>
      <c r="F28" s="810"/>
      <c r="G28" s="810"/>
      <c r="H28" s="810"/>
      <c r="I28" s="810"/>
      <c r="J28" s="888" t="s">
        <v>245</v>
      </c>
      <c r="K28" s="889"/>
      <c r="L28" s="889"/>
      <c r="M28" s="890"/>
      <c r="N28" s="927">
        <f>SUM(O13:O27)</f>
        <v>0</v>
      </c>
      <c r="O28" s="928"/>
      <c r="P28" s="927">
        <f>SUM(Q13:Q27)</f>
        <v>0</v>
      </c>
      <c r="Q28" s="928"/>
      <c r="R28" s="927">
        <f>SUM(S13:S27)</f>
        <v>0</v>
      </c>
      <c r="S28" s="928"/>
      <c r="T28" s="927">
        <f>SUM(U13:U27)</f>
        <v>0</v>
      </c>
      <c r="U28" s="928"/>
      <c r="V28" s="927">
        <f>SUM(W13:W27)</f>
        <v>0</v>
      </c>
      <c r="W28" s="928"/>
      <c r="X28" s="122">
        <f>SUM(N28:W28)</f>
        <v>0</v>
      </c>
      <c r="Y28" s="927">
        <f>SUM(Z13:Z27)</f>
        <v>0</v>
      </c>
      <c r="Z28" s="928"/>
      <c r="AA28" s="927">
        <f>SUM(AB13:AB27)</f>
        <v>0</v>
      </c>
      <c r="AB28" s="928"/>
      <c r="AC28" s="927">
        <f>SUM(AD13:AD27)</f>
        <v>0</v>
      </c>
      <c r="AD28" s="928"/>
      <c r="AE28" s="927">
        <f>SUM(AF13:AF27)</f>
        <v>0</v>
      </c>
      <c r="AF28" s="928"/>
      <c r="AG28" s="927">
        <f>SUM(AH13:AH27)</f>
        <v>0</v>
      </c>
      <c r="AH28" s="928"/>
      <c r="AI28" s="122">
        <f>SUM(Y28:AH28)</f>
        <v>0</v>
      </c>
      <c r="AJ28" s="927">
        <f>SUM(AK13:AK27)</f>
        <v>0</v>
      </c>
      <c r="AK28" s="928"/>
      <c r="AL28" s="927">
        <f>SUM(AM13:AM27)</f>
        <v>0</v>
      </c>
      <c r="AM28" s="928"/>
      <c r="AN28" s="927">
        <f>SUM(AO13:AO27)</f>
        <v>0</v>
      </c>
      <c r="AO28" s="928"/>
      <c r="AP28" s="927">
        <f>SUM(AQ13:AQ27)</f>
        <v>0</v>
      </c>
      <c r="AQ28" s="928"/>
      <c r="AR28" s="927">
        <f>SUM(AS13:AS27)</f>
        <v>0</v>
      </c>
      <c r="AS28" s="928"/>
      <c r="AT28" s="122">
        <f>SUM(AJ28:AS28)</f>
        <v>0</v>
      </c>
      <c r="AU28" s="927">
        <f>SUM(AV13:AV27)</f>
        <v>0</v>
      </c>
      <c r="AV28" s="928"/>
      <c r="AW28" s="927">
        <f>SUM(AX13:AX27)</f>
        <v>0</v>
      </c>
      <c r="AX28" s="928"/>
      <c r="AY28" s="927">
        <f>SUM(AZ13:AZ27)</f>
        <v>0</v>
      </c>
      <c r="AZ28" s="928"/>
      <c r="BA28" s="927">
        <f>SUM(BB13:BB27)</f>
        <v>0</v>
      </c>
      <c r="BB28" s="928"/>
      <c r="BC28" s="927">
        <f>SUM(BD13:BD27)</f>
        <v>0</v>
      </c>
      <c r="BD28" s="928"/>
      <c r="BE28" s="122">
        <f>SUM(AU28:BD28)</f>
        <v>0</v>
      </c>
      <c r="BF28" s="927">
        <f>SUM(BG13:BG27)</f>
        <v>0</v>
      </c>
      <c r="BG28" s="928"/>
      <c r="BH28" s="927">
        <f>SUM(BI13:BI27)</f>
        <v>0</v>
      </c>
      <c r="BI28" s="928"/>
      <c r="BJ28" s="927">
        <f>SUM(BK13:BK27)</f>
        <v>0</v>
      </c>
      <c r="BK28" s="928"/>
      <c r="BL28" s="927">
        <f>SUM(BM13:BM27)</f>
        <v>0</v>
      </c>
      <c r="BM28" s="928"/>
      <c r="BN28" s="927">
        <f>SUM(BO13:BO27)</f>
        <v>0</v>
      </c>
      <c r="BO28" s="928"/>
      <c r="BP28" s="122">
        <f>SUM(BF28:BO28)</f>
        <v>0</v>
      </c>
      <c r="BQ28" s="296">
        <f>SUM(BQ13:BQ27)</f>
        <v>0</v>
      </c>
      <c r="BR28" s="296">
        <f>SUM(BR13:BR27)</f>
        <v>0</v>
      </c>
      <c r="BS28" s="296">
        <f>SUM(BS13:BS27)</f>
        <v>0</v>
      </c>
      <c r="BT28" s="296">
        <f>SUM(BT13:BT27)</f>
        <v>0</v>
      </c>
      <c r="BU28" s="296">
        <f>SUM(BU13:BU27)</f>
        <v>0</v>
      </c>
      <c r="BV28" s="297">
        <f t="shared" si="2"/>
        <v>0</v>
      </c>
    </row>
    <row r="29" spans="1:74" s="52" customFormat="1" ht="15" customHeight="1">
      <c r="A29" s="76">
        <v>1000</v>
      </c>
      <c r="B29" s="76"/>
      <c r="C29" s="123" t="s">
        <v>26</v>
      </c>
      <c r="D29" s="77"/>
      <c r="E29" s="789"/>
      <c r="F29" s="658"/>
      <c r="G29" s="658"/>
      <c r="H29" s="658"/>
      <c r="I29" s="658"/>
      <c r="J29" s="658"/>
      <c r="K29" s="658"/>
      <c r="L29" s="658"/>
      <c r="M29" s="659"/>
      <c r="N29" s="124"/>
      <c r="O29" s="125"/>
      <c r="P29" s="124"/>
      <c r="Q29" s="126"/>
      <c r="R29" s="124"/>
      <c r="S29" s="126"/>
      <c r="T29" s="124"/>
      <c r="U29" s="126"/>
      <c r="V29" s="124"/>
      <c r="W29" s="126"/>
      <c r="X29" s="127"/>
      <c r="Y29" s="124"/>
      <c r="Z29" s="125"/>
      <c r="AA29" s="124"/>
      <c r="AB29" s="126"/>
      <c r="AC29" s="124"/>
      <c r="AD29" s="126"/>
      <c r="AE29" s="124"/>
      <c r="AF29" s="126"/>
      <c r="AG29" s="124"/>
      <c r="AH29" s="126"/>
      <c r="AI29" s="127"/>
      <c r="AJ29" s="124"/>
      <c r="AK29" s="125"/>
      <c r="AL29" s="124"/>
      <c r="AM29" s="126"/>
      <c r="AN29" s="124"/>
      <c r="AO29" s="126"/>
      <c r="AP29" s="124"/>
      <c r="AQ29" s="126"/>
      <c r="AR29" s="124"/>
      <c r="AS29" s="126"/>
      <c r="AT29" s="127"/>
      <c r="AU29" s="124"/>
      <c r="AV29" s="125"/>
      <c r="AW29" s="124"/>
      <c r="AX29" s="126"/>
      <c r="AY29" s="124"/>
      <c r="AZ29" s="126"/>
      <c r="BA29" s="124"/>
      <c r="BB29" s="126"/>
      <c r="BC29" s="124"/>
      <c r="BD29" s="126"/>
      <c r="BE29" s="127"/>
      <c r="BF29" s="124"/>
      <c r="BG29" s="125"/>
      <c r="BH29" s="124"/>
      <c r="BI29" s="126"/>
      <c r="BJ29" s="124"/>
      <c r="BK29" s="126"/>
      <c r="BL29" s="124"/>
      <c r="BM29" s="126"/>
      <c r="BN29" s="124"/>
      <c r="BO29" s="126"/>
      <c r="BP29" s="127"/>
      <c r="BQ29" s="298"/>
      <c r="BR29" s="298"/>
      <c r="BS29" s="298"/>
      <c r="BT29" s="298"/>
      <c r="BU29" s="298"/>
      <c r="BV29" s="260"/>
    </row>
    <row r="30" spans="1:74" s="52" customFormat="1" ht="15" customHeight="1">
      <c r="A30" s="76"/>
      <c r="B30" s="76"/>
      <c r="C30" s="10" t="s">
        <v>137</v>
      </c>
      <c r="D30" s="68"/>
      <c r="E30" s="645"/>
      <c r="F30" s="705"/>
      <c r="G30" s="705"/>
      <c r="H30" s="705"/>
      <c r="I30" s="705"/>
      <c r="J30" s="705"/>
      <c r="K30" s="11"/>
      <c r="L30" s="91"/>
      <c r="M30" s="111"/>
      <c r="N30" s="124"/>
      <c r="O30" s="125"/>
      <c r="P30" s="124"/>
      <c r="Q30" s="126"/>
      <c r="R30" s="124"/>
      <c r="S30" s="126"/>
      <c r="T30" s="124"/>
      <c r="U30" s="126"/>
      <c r="V30" s="124"/>
      <c r="W30" s="126"/>
      <c r="X30" s="127"/>
      <c r="Y30" s="124"/>
      <c r="Z30" s="125"/>
      <c r="AA30" s="124"/>
      <c r="AB30" s="126"/>
      <c r="AC30" s="124"/>
      <c r="AD30" s="126"/>
      <c r="AE30" s="124"/>
      <c r="AF30" s="126"/>
      <c r="AG30" s="124"/>
      <c r="AH30" s="126"/>
      <c r="AI30" s="127"/>
      <c r="AJ30" s="124"/>
      <c r="AK30" s="125"/>
      <c r="AL30" s="124"/>
      <c r="AM30" s="126"/>
      <c r="AN30" s="124"/>
      <c r="AO30" s="126"/>
      <c r="AP30" s="124"/>
      <c r="AQ30" s="126"/>
      <c r="AR30" s="124"/>
      <c r="AS30" s="126"/>
      <c r="AT30" s="127"/>
      <c r="AU30" s="124"/>
      <c r="AV30" s="125"/>
      <c r="AW30" s="124"/>
      <c r="AX30" s="126"/>
      <c r="AY30" s="124"/>
      <c r="AZ30" s="126"/>
      <c r="BA30" s="124"/>
      <c r="BB30" s="126"/>
      <c r="BC30" s="124"/>
      <c r="BD30" s="126"/>
      <c r="BE30" s="127"/>
      <c r="BF30" s="124"/>
      <c r="BG30" s="125"/>
      <c r="BH30" s="124"/>
      <c r="BI30" s="126"/>
      <c r="BJ30" s="124"/>
      <c r="BK30" s="126"/>
      <c r="BL30" s="124"/>
      <c r="BM30" s="126"/>
      <c r="BN30" s="124"/>
      <c r="BO30" s="126"/>
      <c r="BP30" s="127"/>
      <c r="BQ30" s="298"/>
      <c r="BR30" s="298"/>
      <c r="BS30" s="298"/>
      <c r="BT30" s="298"/>
      <c r="BU30" s="298"/>
      <c r="BV30" s="260"/>
    </row>
    <row r="31" spans="1:74" s="52" customFormat="1" ht="15" customHeight="1">
      <c r="A31" s="76"/>
      <c r="B31" s="76"/>
      <c r="C31" s="12">
        <f>N31+P31+R31+T31+V31+Y31+AA31+AC31+AE31+AG31+AJ31+AL31+AN31+AP31+AU31+AW31+AY31+BA31+AR31+BC31+BF31+BH31+BJ31+BL31+BN31</f>
        <v>0</v>
      </c>
      <c r="D31" s="68"/>
      <c r="E31" s="699" t="s">
        <v>294</v>
      </c>
      <c r="F31" s="699"/>
      <c r="G31" s="699"/>
      <c r="H31" s="699"/>
      <c r="I31" s="699"/>
      <c r="J31" s="699"/>
      <c r="K31" s="115">
        <v>0</v>
      </c>
      <c r="L31" s="116">
        <f t="shared" ref="L31:L57" si="39">VLOOKUP(E31,Leave_Benefits,2,0)</f>
        <v>0</v>
      </c>
      <c r="M31" s="69">
        <f t="shared" ref="M31:M57" si="40">VLOOKUP(E31,Leave_Benefits,4,0)</f>
        <v>0</v>
      </c>
      <c r="N31" s="117">
        <v>0</v>
      </c>
      <c r="O31" s="118">
        <f>$K31*(1+$L31)*(N31)*M31</f>
        <v>0</v>
      </c>
      <c r="P31" s="117">
        <v>0</v>
      </c>
      <c r="Q31" s="118">
        <f>$K31*(1+$L31)*(P31)*($M31^2)</f>
        <v>0</v>
      </c>
      <c r="R31" s="117">
        <v>0</v>
      </c>
      <c r="S31" s="118">
        <f>$K31*(1+$L31)*(R31)*($M31^3)</f>
        <v>0</v>
      </c>
      <c r="T31" s="117">
        <v>0</v>
      </c>
      <c r="U31" s="118">
        <f>$K31*(1+$L31)*(T31)*($M31^4)</f>
        <v>0</v>
      </c>
      <c r="V31" s="117">
        <v>0</v>
      </c>
      <c r="W31" s="118">
        <f>$K31*(1+$L31)*(V31)*($M31^5)</f>
        <v>0</v>
      </c>
      <c r="X31" s="119">
        <f>O31+Q31+S31+U31+W31</f>
        <v>0</v>
      </c>
      <c r="Y31" s="264">
        <v>0</v>
      </c>
      <c r="Z31" s="265">
        <f>$K31*(1+$L31)*(Y31)*M31</f>
        <v>0</v>
      </c>
      <c r="AA31" s="264">
        <v>0</v>
      </c>
      <c r="AB31" s="265">
        <f>$K31*(1+$L31)*(AA31)*($M31^2)</f>
        <v>0</v>
      </c>
      <c r="AC31" s="264">
        <v>0</v>
      </c>
      <c r="AD31" s="265">
        <f>$K31*(1+$L31)*(AC31)*($M31^3)</f>
        <v>0</v>
      </c>
      <c r="AE31" s="264">
        <v>0</v>
      </c>
      <c r="AF31" s="265">
        <f>$K31*(1+$L31)*(AE31)*($M31^4)</f>
        <v>0</v>
      </c>
      <c r="AG31" s="264">
        <v>0</v>
      </c>
      <c r="AH31" s="265">
        <f>$K31*(1+$L31)*(AG31)*($M31^5)</f>
        <v>0</v>
      </c>
      <c r="AI31" s="266">
        <f>Z31+AB31+AD31+AF31+AH31</f>
        <v>0</v>
      </c>
      <c r="AJ31" s="267">
        <v>0</v>
      </c>
      <c r="AK31" s="268">
        <f>$K31*(1+$L31)*(AJ31)*M31</f>
        <v>0</v>
      </c>
      <c r="AL31" s="267">
        <v>0</v>
      </c>
      <c r="AM31" s="268">
        <f>$K31*(1+$L31)*(AL31)*($M31^2)</f>
        <v>0</v>
      </c>
      <c r="AN31" s="267">
        <v>0</v>
      </c>
      <c r="AO31" s="268">
        <f>$K31*(1+$L31)*(AN31)*($M31^3)</f>
        <v>0</v>
      </c>
      <c r="AP31" s="267">
        <v>0</v>
      </c>
      <c r="AQ31" s="268">
        <f>$K31*(1+$L31)*(AP31)*($M31^4)</f>
        <v>0</v>
      </c>
      <c r="AR31" s="267">
        <v>0</v>
      </c>
      <c r="AS31" s="268">
        <f>$K31*(1+$L31)*(AR31)*($M31^5)</f>
        <v>0</v>
      </c>
      <c r="AT31" s="269">
        <f>AK31+AM31+AO31+AQ31+AS31</f>
        <v>0</v>
      </c>
      <c r="AU31" s="270">
        <v>0</v>
      </c>
      <c r="AV31" s="271">
        <f>$K31*(1+$L31)*(AU31)*M31</f>
        <v>0</v>
      </c>
      <c r="AW31" s="270">
        <v>0</v>
      </c>
      <c r="AX31" s="271">
        <f>$K31*(1+$L31)*(AW31)*($M31^2)</f>
        <v>0</v>
      </c>
      <c r="AY31" s="270">
        <v>0</v>
      </c>
      <c r="AZ31" s="271">
        <f>$K31*(1+$L31)*(AY31)*($M31^3)</f>
        <v>0</v>
      </c>
      <c r="BA31" s="270">
        <v>0</v>
      </c>
      <c r="BB31" s="271">
        <f>$K31*(1+$L31)*(BA31)*($M31^4)</f>
        <v>0</v>
      </c>
      <c r="BC31" s="270">
        <v>0</v>
      </c>
      <c r="BD31" s="271">
        <f>$K31*(1+$L31)*(BC31)*($M31^5)</f>
        <v>0</v>
      </c>
      <c r="BE31" s="272">
        <f>AV31+AX31+AZ31+BB31+BD31</f>
        <v>0</v>
      </c>
      <c r="BF31" s="273">
        <v>0</v>
      </c>
      <c r="BG31" s="274">
        <f>$K31*(1+$L31)*(BF31)*M31</f>
        <v>0</v>
      </c>
      <c r="BH31" s="273">
        <v>0</v>
      </c>
      <c r="BI31" s="274">
        <f>$K31*(1+$L31)*(BH31)*($M31^2)</f>
        <v>0</v>
      </c>
      <c r="BJ31" s="273">
        <v>0</v>
      </c>
      <c r="BK31" s="274">
        <f>$K31*(1+$L31)*(BJ31)*($M31^3)</f>
        <v>0</v>
      </c>
      <c r="BL31" s="273">
        <v>0</v>
      </c>
      <c r="BM31" s="274">
        <f>$K31*(1+$L31)*(BL31)*($M31^4)</f>
        <v>0</v>
      </c>
      <c r="BN31" s="273">
        <v>0</v>
      </c>
      <c r="BO31" s="274">
        <f>$K31*(1+$L31)*(BN31)*($M31^5)</f>
        <v>0</v>
      </c>
      <c r="BP31" s="275">
        <f>BG31+BI31+BK31+BM31+BO31</f>
        <v>0</v>
      </c>
      <c r="BQ31" s="293">
        <f>O31+Z31+AK31+AV31+BG31</f>
        <v>0</v>
      </c>
      <c r="BR31" s="293">
        <f>Q31+AB31+AM31+AX31+BI31</f>
        <v>0</v>
      </c>
      <c r="BS31" s="293">
        <f>S31+AD31+AO31+AZ31+BK31</f>
        <v>0</v>
      </c>
      <c r="BT31" s="293">
        <f>U31+AF31+AQ31+BB31+BM31</f>
        <v>0</v>
      </c>
      <c r="BU31" s="293">
        <f>W31+AH31+AS31+BD31+BO31</f>
        <v>0</v>
      </c>
      <c r="BV31" s="300">
        <f t="shared" ref="BV31:BV57" si="41">SUM(BQ31:BU31)</f>
        <v>0</v>
      </c>
    </row>
    <row r="32" spans="1:74" s="52" customFormat="1" ht="15" customHeight="1">
      <c r="A32" s="76"/>
      <c r="B32" s="76"/>
      <c r="C32" s="12">
        <f t="shared" ref="C32:C57" si="42">N32+P32+R32+T32+V32+Y32+AA32+AC32+AE32+AG32+AJ32+AL32+AN32+AP32+AU32+AW32+AY32+BA32+AR32+BC32+BF32+BH32+BJ32+BL32+BN32</f>
        <v>0</v>
      </c>
      <c r="D32" s="68"/>
      <c r="E32" s="699" t="s">
        <v>294</v>
      </c>
      <c r="F32" s="699"/>
      <c r="G32" s="699"/>
      <c r="H32" s="699"/>
      <c r="I32" s="699"/>
      <c r="J32" s="699"/>
      <c r="K32" s="115">
        <v>0</v>
      </c>
      <c r="L32" s="116">
        <f t="shared" si="39"/>
        <v>0</v>
      </c>
      <c r="M32" s="69">
        <f t="shared" si="40"/>
        <v>0</v>
      </c>
      <c r="N32" s="117">
        <v>0</v>
      </c>
      <c r="O32" s="579">
        <f t="shared" ref="O32:O57" si="43">$K32*(1+$L32)*(N32)*M32</f>
        <v>0</v>
      </c>
      <c r="P32" s="117">
        <v>0</v>
      </c>
      <c r="Q32" s="579">
        <f t="shared" ref="Q32:Q57" si="44">$K32*(1+$L32)*(P32)*($M32^2)</f>
        <v>0</v>
      </c>
      <c r="R32" s="117">
        <v>0</v>
      </c>
      <c r="S32" s="579">
        <f t="shared" ref="S32:S57" si="45">$K32*(1+$L32)*(R32)*($M32^3)</f>
        <v>0</v>
      </c>
      <c r="T32" s="117">
        <v>0</v>
      </c>
      <c r="U32" s="579">
        <f t="shared" ref="U32:U57" si="46">$K32*(1+$L32)*(T32)*($M32^4)</f>
        <v>0</v>
      </c>
      <c r="V32" s="117">
        <v>0</v>
      </c>
      <c r="W32" s="579">
        <f t="shared" ref="W32:W57" si="47">$K32*(1+$L32)*(V32)*($M32^5)</f>
        <v>0</v>
      </c>
      <c r="X32" s="119">
        <f t="shared" ref="X32:X57" si="48">O32+Q32+S32+U32+W32</f>
        <v>0</v>
      </c>
      <c r="Y32" s="264">
        <v>0</v>
      </c>
      <c r="Z32" s="580">
        <f t="shared" ref="Z32:Z57" si="49">$K32*(1+$L32)*(Y32)*M32</f>
        <v>0</v>
      </c>
      <c r="AA32" s="264">
        <v>0</v>
      </c>
      <c r="AB32" s="580">
        <f t="shared" ref="AB32:AB57" si="50">$K32*(1+$L32)*(AA32)*($M32^2)</f>
        <v>0</v>
      </c>
      <c r="AC32" s="264">
        <v>0</v>
      </c>
      <c r="AD32" s="580">
        <f t="shared" ref="AD32:AD57" si="51">$K32*(1+$L32)*(AC32)*($M32^3)</f>
        <v>0</v>
      </c>
      <c r="AE32" s="264">
        <v>0</v>
      </c>
      <c r="AF32" s="580">
        <f t="shared" ref="AF32:AF57" si="52">$K32*(1+$L32)*(AE32)*($M32^4)</f>
        <v>0</v>
      </c>
      <c r="AG32" s="264">
        <v>0</v>
      </c>
      <c r="AH32" s="580">
        <f t="shared" ref="AH32:AH57" si="53">$K32*(1+$L32)*(AG32)*($M32^5)</f>
        <v>0</v>
      </c>
      <c r="AI32" s="266">
        <f t="shared" ref="AI32:AI57" si="54">Z32+AB32+AD32+AF32+AH32</f>
        <v>0</v>
      </c>
      <c r="AJ32" s="267">
        <v>0</v>
      </c>
      <c r="AK32" s="588">
        <f t="shared" ref="AK32:AK57" si="55">$K32*(1+$L32)*(AJ32)*M32</f>
        <v>0</v>
      </c>
      <c r="AL32" s="267">
        <v>0</v>
      </c>
      <c r="AM32" s="588">
        <f t="shared" ref="AM32:AM74" si="56">$K32*(1+$L32)*(AL32)*($M32^2)</f>
        <v>0</v>
      </c>
      <c r="AN32" s="267">
        <v>0</v>
      </c>
      <c r="AO32" s="588">
        <f t="shared" ref="AO32:AO74" si="57">$K32*(1+$L32)*(AN32)*($M32^3)</f>
        <v>0</v>
      </c>
      <c r="AP32" s="267">
        <v>0</v>
      </c>
      <c r="AQ32" s="588">
        <f t="shared" ref="AQ32:AQ74" si="58">$K32*(1+$L32)*(AP32)*($M32^4)</f>
        <v>0</v>
      </c>
      <c r="AR32" s="267">
        <v>0</v>
      </c>
      <c r="AS32" s="588">
        <f t="shared" ref="AS32:AS74" si="59">$K32*(1+$L32)*(AR32)*($M32^5)</f>
        <v>0</v>
      </c>
      <c r="AT32" s="269">
        <f t="shared" ref="AT32:AT57" si="60">AK32+AM32+AO32+AQ32+AS32</f>
        <v>0</v>
      </c>
      <c r="AU32" s="270">
        <v>0</v>
      </c>
      <c r="AV32" s="582">
        <f t="shared" ref="AV32:AV74" si="61">$K32*(1+$L32)*(AU32)*M32</f>
        <v>0</v>
      </c>
      <c r="AW32" s="270">
        <v>0</v>
      </c>
      <c r="AX32" s="582">
        <f t="shared" ref="AX32:AX74" si="62">$K32*(1+$L32)*(AW32)*($M32^2)</f>
        <v>0</v>
      </c>
      <c r="AY32" s="270">
        <v>0</v>
      </c>
      <c r="AZ32" s="582">
        <f t="shared" ref="AZ32:AZ74" si="63">$K32*(1+$L32)*(AY32)*($M32^3)</f>
        <v>0</v>
      </c>
      <c r="BA32" s="270">
        <v>0</v>
      </c>
      <c r="BB32" s="582">
        <f t="shared" ref="BB32:BB74" si="64">$K32*(1+$L32)*(BA32)*($M32^4)</f>
        <v>0</v>
      </c>
      <c r="BC32" s="270">
        <v>0</v>
      </c>
      <c r="BD32" s="582">
        <f t="shared" ref="BD32:BD74" si="65">$K32*(1+$L32)*(BC32)*($M32^5)</f>
        <v>0</v>
      </c>
      <c r="BE32" s="272">
        <f t="shared" ref="BE32:BE57" si="66">AV32+AX32+AZ32+BB32+BD32</f>
        <v>0</v>
      </c>
      <c r="BF32" s="273">
        <v>0</v>
      </c>
      <c r="BG32" s="581">
        <f t="shared" ref="BG32:BG74" si="67">$K32*(1+$L32)*(BF32)*M32</f>
        <v>0</v>
      </c>
      <c r="BH32" s="273">
        <v>0</v>
      </c>
      <c r="BI32" s="581">
        <f t="shared" ref="BI32:BI74" si="68">$K32*(1+$L32)*(BH32)*($M32^2)</f>
        <v>0</v>
      </c>
      <c r="BJ32" s="273">
        <v>0</v>
      </c>
      <c r="BK32" s="581">
        <f t="shared" ref="BK32:BK74" si="69">$K32*(1+$L32)*(BJ32)*($M32^3)</f>
        <v>0</v>
      </c>
      <c r="BL32" s="273">
        <v>0</v>
      </c>
      <c r="BM32" s="581">
        <f t="shared" ref="BM32:BM74" si="70">$K32*(1+$L32)*(BL32)*($M32^4)</f>
        <v>0</v>
      </c>
      <c r="BN32" s="273">
        <v>0</v>
      </c>
      <c r="BO32" s="581">
        <f t="shared" ref="BO32:BO74" si="71">$K32*(1+$L32)*(BN32)*($M32^5)</f>
        <v>0</v>
      </c>
      <c r="BP32" s="275">
        <f t="shared" ref="BP32:BP57" si="72">BG32+BI32+BK32+BM32+BO32</f>
        <v>0</v>
      </c>
      <c r="BQ32" s="293">
        <f t="shared" ref="BQ32:BQ57" si="73">O32+Z32+AK32+AV32+BG32</f>
        <v>0</v>
      </c>
      <c r="BR32" s="293">
        <f t="shared" ref="BR32:BR57" si="74">Q32+AB32+AM32+AX32+BI32</f>
        <v>0</v>
      </c>
      <c r="BS32" s="293">
        <f t="shared" ref="BS32:BS57" si="75">S32+AD32+AO32+AZ32+BK32</f>
        <v>0</v>
      </c>
      <c r="BT32" s="293">
        <f t="shared" ref="BT32:BT57" si="76">U32+AF32+AQ32+BB32+BM32</f>
        <v>0</v>
      </c>
      <c r="BU32" s="293">
        <f t="shared" ref="BU32:BU57" si="77">W32+AH32+AS32+BD32+BO32</f>
        <v>0</v>
      </c>
      <c r="BV32" s="300">
        <f t="shared" si="41"/>
        <v>0</v>
      </c>
    </row>
    <row r="33" spans="1:74" s="52" customFormat="1" ht="15" customHeight="1">
      <c r="A33" s="76"/>
      <c r="B33" s="76"/>
      <c r="C33" s="12">
        <f t="shared" si="42"/>
        <v>0</v>
      </c>
      <c r="D33" s="68"/>
      <c r="E33" s="699" t="s">
        <v>294</v>
      </c>
      <c r="F33" s="699"/>
      <c r="G33" s="699"/>
      <c r="H33" s="699"/>
      <c r="I33" s="699"/>
      <c r="J33" s="699"/>
      <c r="K33" s="115">
        <v>0</v>
      </c>
      <c r="L33" s="116">
        <f t="shared" si="39"/>
        <v>0</v>
      </c>
      <c r="M33" s="69">
        <f t="shared" si="40"/>
        <v>0</v>
      </c>
      <c r="N33" s="117">
        <v>0</v>
      </c>
      <c r="O33" s="579">
        <f t="shared" si="43"/>
        <v>0</v>
      </c>
      <c r="P33" s="117">
        <v>0</v>
      </c>
      <c r="Q33" s="579">
        <f t="shared" si="44"/>
        <v>0</v>
      </c>
      <c r="R33" s="117">
        <v>0</v>
      </c>
      <c r="S33" s="579">
        <f t="shared" si="45"/>
        <v>0</v>
      </c>
      <c r="T33" s="117">
        <v>0</v>
      </c>
      <c r="U33" s="579">
        <f t="shared" si="46"/>
        <v>0</v>
      </c>
      <c r="V33" s="117">
        <v>0</v>
      </c>
      <c r="W33" s="579">
        <f t="shared" si="47"/>
        <v>0</v>
      </c>
      <c r="X33" s="119">
        <f t="shared" si="48"/>
        <v>0</v>
      </c>
      <c r="Y33" s="264">
        <v>0</v>
      </c>
      <c r="Z33" s="580">
        <f t="shared" si="49"/>
        <v>0</v>
      </c>
      <c r="AA33" s="264">
        <v>0</v>
      </c>
      <c r="AB33" s="580">
        <f t="shared" si="50"/>
        <v>0</v>
      </c>
      <c r="AC33" s="264">
        <v>0</v>
      </c>
      <c r="AD33" s="580">
        <f t="shared" si="51"/>
        <v>0</v>
      </c>
      <c r="AE33" s="264">
        <v>0</v>
      </c>
      <c r="AF33" s="580">
        <f t="shared" si="52"/>
        <v>0</v>
      </c>
      <c r="AG33" s="264">
        <v>0</v>
      </c>
      <c r="AH33" s="580">
        <f t="shared" si="53"/>
        <v>0</v>
      </c>
      <c r="AI33" s="266">
        <f t="shared" si="54"/>
        <v>0</v>
      </c>
      <c r="AJ33" s="267">
        <v>0</v>
      </c>
      <c r="AK33" s="588">
        <f t="shared" si="55"/>
        <v>0</v>
      </c>
      <c r="AL33" s="267">
        <v>0</v>
      </c>
      <c r="AM33" s="588">
        <f t="shared" si="56"/>
        <v>0</v>
      </c>
      <c r="AN33" s="267">
        <v>0</v>
      </c>
      <c r="AO33" s="588">
        <f t="shared" si="57"/>
        <v>0</v>
      </c>
      <c r="AP33" s="267">
        <v>0</v>
      </c>
      <c r="AQ33" s="588">
        <f t="shared" si="58"/>
        <v>0</v>
      </c>
      <c r="AR33" s="267">
        <v>0</v>
      </c>
      <c r="AS33" s="588">
        <f t="shared" si="59"/>
        <v>0</v>
      </c>
      <c r="AT33" s="269">
        <f t="shared" si="60"/>
        <v>0</v>
      </c>
      <c r="AU33" s="270">
        <v>0</v>
      </c>
      <c r="AV33" s="582">
        <f t="shared" si="61"/>
        <v>0</v>
      </c>
      <c r="AW33" s="270">
        <v>0</v>
      </c>
      <c r="AX33" s="582">
        <f t="shared" si="62"/>
        <v>0</v>
      </c>
      <c r="AY33" s="270">
        <v>0</v>
      </c>
      <c r="AZ33" s="582">
        <f t="shared" si="63"/>
        <v>0</v>
      </c>
      <c r="BA33" s="270">
        <v>0</v>
      </c>
      <c r="BB33" s="582">
        <f t="shared" si="64"/>
        <v>0</v>
      </c>
      <c r="BC33" s="270">
        <v>0</v>
      </c>
      <c r="BD33" s="582">
        <f t="shared" si="65"/>
        <v>0</v>
      </c>
      <c r="BE33" s="272">
        <f t="shared" si="66"/>
        <v>0</v>
      </c>
      <c r="BF33" s="273">
        <v>0</v>
      </c>
      <c r="BG33" s="581">
        <f t="shared" si="67"/>
        <v>0</v>
      </c>
      <c r="BH33" s="273">
        <v>0</v>
      </c>
      <c r="BI33" s="581">
        <f t="shared" si="68"/>
        <v>0</v>
      </c>
      <c r="BJ33" s="273">
        <v>0</v>
      </c>
      <c r="BK33" s="581">
        <f t="shared" si="69"/>
        <v>0</v>
      </c>
      <c r="BL33" s="273">
        <v>0</v>
      </c>
      <c r="BM33" s="581">
        <f t="shared" si="70"/>
        <v>0</v>
      </c>
      <c r="BN33" s="273">
        <v>0</v>
      </c>
      <c r="BO33" s="581">
        <f t="shared" si="71"/>
        <v>0</v>
      </c>
      <c r="BP33" s="275">
        <f t="shared" si="72"/>
        <v>0</v>
      </c>
      <c r="BQ33" s="293">
        <f t="shared" si="73"/>
        <v>0</v>
      </c>
      <c r="BR33" s="293">
        <f t="shared" si="74"/>
        <v>0</v>
      </c>
      <c r="BS33" s="293">
        <f t="shared" si="75"/>
        <v>0</v>
      </c>
      <c r="BT33" s="293">
        <f t="shared" si="76"/>
        <v>0</v>
      </c>
      <c r="BU33" s="293">
        <f t="shared" si="77"/>
        <v>0</v>
      </c>
      <c r="BV33" s="300">
        <f t="shared" si="41"/>
        <v>0</v>
      </c>
    </row>
    <row r="34" spans="1:74" s="52" customFormat="1" ht="15" customHeight="1">
      <c r="A34" s="76"/>
      <c r="B34" s="76"/>
      <c r="C34" s="12">
        <f t="shared" si="42"/>
        <v>0</v>
      </c>
      <c r="D34" s="68"/>
      <c r="E34" s="699" t="s">
        <v>294</v>
      </c>
      <c r="F34" s="699"/>
      <c r="G34" s="699"/>
      <c r="H34" s="699"/>
      <c r="I34" s="699"/>
      <c r="J34" s="699"/>
      <c r="K34" s="115">
        <v>0</v>
      </c>
      <c r="L34" s="116">
        <f t="shared" si="39"/>
        <v>0</v>
      </c>
      <c r="M34" s="69">
        <f t="shared" si="40"/>
        <v>0</v>
      </c>
      <c r="N34" s="117">
        <v>0</v>
      </c>
      <c r="O34" s="579">
        <f t="shared" si="43"/>
        <v>0</v>
      </c>
      <c r="P34" s="117">
        <v>0</v>
      </c>
      <c r="Q34" s="579">
        <f t="shared" si="44"/>
        <v>0</v>
      </c>
      <c r="R34" s="117">
        <v>0</v>
      </c>
      <c r="S34" s="579">
        <f t="shared" si="45"/>
        <v>0</v>
      </c>
      <c r="T34" s="117">
        <v>0</v>
      </c>
      <c r="U34" s="579">
        <f t="shared" si="46"/>
        <v>0</v>
      </c>
      <c r="V34" s="117">
        <v>0</v>
      </c>
      <c r="W34" s="579">
        <f t="shared" si="47"/>
        <v>0</v>
      </c>
      <c r="X34" s="119">
        <f t="shared" si="48"/>
        <v>0</v>
      </c>
      <c r="Y34" s="264">
        <v>0</v>
      </c>
      <c r="Z34" s="580">
        <f t="shared" si="49"/>
        <v>0</v>
      </c>
      <c r="AA34" s="264">
        <v>0</v>
      </c>
      <c r="AB34" s="580">
        <f t="shared" si="50"/>
        <v>0</v>
      </c>
      <c r="AC34" s="264">
        <v>0</v>
      </c>
      <c r="AD34" s="580">
        <f t="shared" si="51"/>
        <v>0</v>
      </c>
      <c r="AE34" s="264">
        <v>0</v>
      </c>
      <c r="AF34" s="580">
        <f t="shared" si="52"/>
        <v>0</v>
      </c>
      <c r="AG34" s="264">
        <v>0</v>
      </c>
      <c r="AH34" s="580">
        <f t="shared" si="53"/>
        <v>0</v>
      </c>
      <c r="AI34" s="266">
        <f t="shared" si="54"/>
        <v>0</v>
      </c>
      <c r="AJ34" s="267">
        <v>0</v>
      </c>
      <c r="AK34" s="588">
        <f t="shared" si="55"/>
        <v>0</v>
      </c>
      <c r="AL34" s="267">
        <v>0</v>
      </c>
      <c r="AM34" s="588">
        <f t="shared" si="56"/>
        <v>0</v>
      </c>
      <c r="AN34" s="267">
        <v>0</v>
      </c>
      <c r="AO34" s="588">
        <f t="shared" si="57"/>
        <v>0</v>
      </c>
      <c r="AP34" s="267">
        <v>0</v>
      </c>
      <c r="AQ34" s="588">
        <f t="shared" si="58"/>
        <v>0</v>
      </c>
      <c r="AR34" s="267">
        <v>0</v>
      </c>
      <c r="AS34" s="588">
        <f t="shared" si="59"/>
        <v>0</v>
      </c>
      <c r="AT34" s="269">
        <f t="shared" si="60"/>
        <v>0</v>
      </c>
      <c r="AU34" s="270">
        <v>0</v>
      </c>
      <c r="AV34" s="582">
        <f t="shared" si="61"/>
        <v>0</v>
      </c>
      <c r="AW34" s="270">
        <v>0</v>
      </c>
      <c r="AX34" s="582">
        <f t="shared" si="62"/>
        <v>0</v>
      </c>
      <c r="AY34" s="270">
        <v>0</v>
      </c>
      <c r="AZ34" s="582">
        <f t="shared" si="63"/>
        <v>0</v>
      </c>
      <c r="BA34" s="270">
        <v>0</v>
      </c>
      <c r="BB34" s="582">
        <f t="shared" si="64"/>
        <v>0</v>
      </c>
      <c r="BC34" s="270">
        <v>0</v>
      </c>
      <c r="BD34" s="582">
        <f t="shared" si="65"/>
        <v>0</v>
      </c>
      <c r="BE34" s="272">
        <f t="shared" si="66"/>
        <v>0</v>
      </c>
      <c r="BF34" s="273">
        <v>0</v>
      </c>
      <c r="BG34" s="581">
        <f t="shared" si="67"/>
        <v>0</v>
      </c>
      <c r="BH34" s="273">
        <v>0</v>
      </c>
      <c r="BI34" s="581">
        <f t="shared" si="68"/>
        <v>0</v>
      </c>
      <c r="BJ34" s="273">
        <v>0</v>
      </c>
      <c r="BK34" s="581">
        <f t="shared" si="69"/>
        <v>0</v>
      </c>
      <c r="BL34" s="273">
        <v>0</v>
      </c>
      <c r="BM34" s="581">
        <f t="shared" si="70"/>
        <v>0</v>
      </c>
      <c r="BN34" s="273">
        <v>0</v>
      </c>
      <c r="BO34" s="581">
        <f t="shared" si="71"/>
        <v>0</v>
      </c>
      <c r="BP34" s="275">
        <f t="shared" si="72"/>
        <v>0</v>
      </c>
      <c r="BQ34" s="293">
        <f t="shared" si="73"/>
        <v>0</v>
      </c>
      <c r="BR34" s="293">
        <f t="shared" si="74"/>
        <v>0</v>
      </c>
      <c r="BS34" s="293">
        <f t="shared" si="75"/>
        <v>0</v>
      </c>
      <c r="BT34" s="293">
        <f t="shared" si="76"/>
        <v>0</v>
      </c>
      <c r="BU34" s="293">
        <f t="shared" si="77"/>
        <v>0</v>
      </c>
      <c r="BV34" s="300">
        <f t="shared" si="41"/>
        <v>0</v>
      </c>
    </row>
    <row r="35" spans="1:74" ht="15" hidden="1" customHeight="1">
      <c r="C35" s="12">
        <f t="shared" si="42"/>
        <v>0</v>
      </c>
      <c r="D35" s="68"/>
      <c r="E35" s="699" t="s">
        <v>294</v>
      </c>
      <c r="F35" s="699"/>
      <c r="G35" s="699"/>
      <c r="H35" s="699"/>
      <c r="I35" s="699"/>
      <c r="J35" s="699"/>
      <c r="K35" s="115">
        <v>0</v>
      </c>
      <c r="L35" s="116">
        <f t="shared" si="39"/>
        <v>0</v>
      </c>
      <c r="M35" s="69">
        <f t="shared" si="40"/>
        <v>0</v>
      </c>
      <c r="N35" s="117">
        <v>0</v>
      </c>
      <c r="O35" s="579">
        <f t="shared" si="43"/>
        <v>0</v>
      </c>
      <c r="P35" s="117">
        <v>0</v>
      </c>
      <c r="Q35" s="579">
        <f t="shared" si="44"/>
        <v>0</v>
      </c>
      <c r="R35" s="117">
        <v>0</v>
      </c>
      <c r="S35" s="579">
        <f t="shared" si="45"/>
        <v>0</v>
      </c>
      <c r="T35" s="117">
        <v>0</v>
      </c>
      <c r="U35" s="579">
        <f t="shared" si="46"/>
        <v>0</v>
      </c>
      <c r="V35" s="117">
        <v>0</v>
      </c>
      <c r="W35" s="579">
        <f t="shared" si="47"/>
        <v>0</v>
      </c>
      <c r="X35" s="119">
        <f t="shared" si="48"/>
        <v>0</v>
      </c>
      <c r="Y35" s="264">
        <v>0</v>
      </c>
      <c r="Z35" s="580">
        <f t="shared" si="49"/>
        <v>0</v>
      </c>
      <c r="AA35" s="264">
        <v>0</v>
      </c>
      <c r="AB35" s="580">
        <f t="shared" si="50"/>
        <v>0</v>
      </c>
      <c r="AC35" s="264">
        <v>0</v>
      </c>
      <c r="AD35" s="580">
        <f t="shared" si="51"/>
        <v>0</v>
      </c>
      <c r="AE35" s="264">
        <v>0</v>
      </c>
      <c r="AF35" s="580">
        <f t="shared" si="52"/>
        <v>0</v>
      </c>
      <c r="AG35" s="264">
        <v>0</v>
      </c>
      <c r="AH35" s="580">
        <f t="shared" si="53"/>
        <v>0</v>
      </c>
      <c r="AI35" s="266">
        <f t="shared" si="54"/>
        <v>0</v>
      </c>
      <c r="AJ35" s="267">
        <v>0</v>
      </c>
      <c r="AK35" s="588">
        <f t="shared" si="55"/>
        <v>0</v>
      </c>
      <c r="AL35" s="267">
        <v>0</v>
      </c>
      <c r="AM35" s="588">
        <f t="shared" si="56"/>
        <v>0</v>
      </c>
      <c r="AN35" s="267">
        <v>0</v>
      </c>
      <c r="AO35" s="588">
        <f t="shared" si="57"/>
        <v>0</v>
      </c>
      <c r="AP35" s="267">
        <v>0</v>
      </c>
      <c r="AQ35" s="588">
        <f t="shared" si="58"/>
        <v>0</v>
      </c>
      <c r="AR35" s="267">
        <v>0</v>
      </c>
      <c r="AS35" s="588">
        <f t="shared" si="59"/>
        <v>0</v>
      </c>
      <c r="AT35" s="269">
        <f t="shared" si="60"/>
        <v>0</v>
      </c>
      <c r="AU35" s="270">
        <v>0</v>
      </c>
      <c r="AV35" s="582">
        <f t="shared" si="61"/>
        <v>0</v>
      </c>
      <c r="AW35" s="270">
        <v>0</v>
      </c>
      <c r="AX35" s="582">
        <f t="shared" si="62"/>
        <v>0</v>
      </c>
      <c r="AY35" s="270">
        <v>0</v>
      </c>
      <c r="AZ35" s="582">
        <f t="shared" si="63"/>
        <v>0</v>
      </c>
      <c r="BA35" s="270">
        <v>0</v>
      </c>
      <c r="BB35" s="582">
        <f t="shared" si="64"/>
        <v>0</v>
      </c>
      <c r="BC35" s="270">
        <v>0</v>
      </c>
      <c r="BD35" s="582">
        <f t="shared" si="65"/>
        <v>0</v>
      </c>
      <c r="BE35" s="272">
        <f t="shared" si="66"/>
        <v>0</v>
      </c>
      <c r="BF35" s="273">
        <v>0</v>
      </c>
      <c r="BG35" s="581">
        <f t="shared" si="67"/>
        <v>0</v>
      </c>
      <c r="BH35" s="273">
        <v>0</v>
      </c>
      <c r="BI35" s="581">
        <f t="shared" si="68"/>
        <v>0</v>
      </c>
      <c r="BJ35" s="273">
        <v>0</v>
      </c>
      <c r="BK35" s="581">
        <f t="shared" si="69"/>
        <v>0</v>
      </c>
      <c r="BL35" s="273">
        <v>0</v>
      </c>
      <c r="BM35" s="581">
        <f t="shared" si="70"/>
        <v>0</v>
      </c>
      <c r="BN35" s="273">
        <v>0</v>
      </c>
      <c r="BO35" s="581">
        <f t="shared" si="71"/>
        <v>0</v>
      </c>
      <c r="BP35" s="275">
        <f t="shared" si="72"/>
        <v>0</v>
      </c>
      <c r="BQ35" s="293">
        <f t="shared" si="73"/>
        <v>0</v>
      </c>
      <c r="BR35" s="293">
        <f t="shared" si="74"/>
        <v>0</v>
      </c>
      <c r="BS35" s="293">
        <f t="shared" si="75"/>
        <v>0</v>
      </c>
      <c r="BT35" s="293">
        <f t="shared" si="76"/>
        <v>0</v>
      </c>
      <c r="BU35" s="293">
        <f t="shared" si="77"/>
        <v>0</v>
      </c>
      <c r="BV35" s="300">
        <f t="shared" si="41"/>
        <v>0</v>
      </c>
    </row>
    <row r="36" spans="1:74" ht="15" hidden="1" customHeight="1">
      <c r="C36" s="12">
        <f t="shared" si="42"/>
        <v>0</v>
      </c>
      <c r="D36" s="68"/>
      <c r="E36" s="699" t="s">
        <v>294</v>
      </c>
      <c r="F36" s="699"/>
      <c r="G36" s="699"/>
      <c r="H36" s="699"/>
      <c r="I36" s="699"/>
      <c r="J36" s="699"/>
      <c r="K36" s="115">
        <v>0</v>
      </c>
      <c r="L36" s="116">
        <f t="shared" si="39"/>
        <v>0</v>
      </c>
      <c r="M36" s="69">
        <f t="shared" si="40"/>
        <v>0</v>
      </c>
      <c r="N36" s="117">
        <v>0</v>
      </c>
      <c r="O36" s="579">
        <f t="shared" si="43"/>
        <v>0</v>
      </c>
      <c r="P36" s="117">
        <v>0</v>
      </c>
      <c r="Q36" s="579">
        <f t="shared" si="44"/>
        <v>0</v>
      </c>
      <c r="R36" s="117">
        <v>0</v>
      </c>
      <c r="S36" s="579">
        <f t="shared" si="45"/>
        <v>0</v>
      </c>
      <c r="T36" s="117">
        <v>0</v>
      </c>
      <c r="U36" s="579">
        <f t="shared" si="46"/>
        <v>0</v>
      </c>
      <c r="V36" s="117">
        <v>0</v>
      </c>
      <c r="W36" s="579">
        <f t="shared" si="47"/>
        <v>0</v>
      </c>
      <c r="X36" s="119">
        <f t="shared" si="48"/>
        <v>0</v>
      </c>
      <c r="Y36" s="264">
        <v>0</v>
      </c>
      <c r="Z36" s="580">
        <f t="shared" si="49"/>
        <v>0</v>
      </c>
      <c r="AA36" s="264">
        <v>0</v>
      </c>
      <c r="AB36" s="580">
        <f t="shared" si="50"/>
        <v>0</v>
      </c>
      <c r="AC36" s="264">
        <v>0</v>
      </c>
      <c r="AD36" s="580">
        <f t="shared" si="51"/>
        <v>0</v>
      </c>
      <c r="AE36" s="264">
        <v>0</v>
      </c>
      <c r="AF36" s="580">
        <f t="shared" si="52"/>
        <v>0</v>
      </c>
      <c r="AG36" s="264">
        <v>0</v>
      </c>
      <c r="AH36" s="580">
        <f t="shared" si="53"/>
        <v>0</v>
      </c>
      <c r="AI36" s="266">
        <f t="shared" si="54"/>
        <v>0</v>
      </c>
      <c r="AJ36" s="267">
        <v>0</v>
      </c>
      <c r="AK36" s="588">
        <f t="shared" si="55"/>
        <v>0</v>
      </c>
      <c r="AL36" s="267">
        <v>0</v>
      </c>
      <c r="AM36" s="588">
        <f t="shared" si="56"/>
        <v>0</v>
      </c>
      <c r="AN36" s="267">
        <v>0</v>
      </c>
      <c r="AO36" s="588">
        <f t="shared" si="57"/>
        <v>0</v>
      </c>
      <c r="AP36" s="267">
        <v>0</v>
      </c>
      <c r="AQ36" s="588">
        <f t="shared" si="58"/>
        <v>0</v>
      </c>
      <c r="AR36" s="267">
        <v>0</v>
      </c>
      <c r="AS36" s="588">
        <f t="shared" si="59"/>
        <v>0</v>
      </c>
      <c r="AT36" s="269">
        <f t="shared" si="60"/>
        <v>0</v>
      </c>
      <c r="AU36" s="270">
        <v>0</v>
      </c>
      <c r="AV36" s="582">
        <f t="shared" si="61"/>
        <v>0</v>
      </c>
      <c r="AW36" s="270">
        <v>0</v>
      </c>
      <c r="AX36" s="582">
        <f t="shared" si="62"/>
        <v>0</v>
      </c>
      <c r="AY36" s="270">
        <v>0</v>
      </c>
      <c r="AZ36" s="582">
        <f t="shared" si="63"/>
        <v>0</v>
      </c>
      <c r="BA36" s="270">
        <v>0</v>
      </c>
      <c r="BB36" s="582">
        <f t="shared" si="64"/>
        <v>0</v>
      </c>
      <c r="BC36" s="270">
        <v>0</v>
      </c>
      <c r="BD36" s="582">
        <f t="shared" si="65"/>
        <v>0</v>
      </c>
      <c r="BE36" s="272">
        <f t="shared" si="66"/>
        <v>0</v>
      </c>
      <c r="BF36" s="273">
        <v>0</v>
      </c>
      <c r="BG36" s="581">
        <f t="shared" si="67"/>
        <v>0</v>
      </c>
      <c r="BH36" s="273">
        <v>0</v>
      </c>
      <c r="BI36" s="581">
        <f t="shared" si="68"/>
        <v>0</v>
      </c>
      <c r="BJ36" s="273">
        <v>0</v>
      </c>
      <c r="BK36" s="581">
        <f t="shared" si="69"/>
        <v>0</v>
      </c>
      <c r="BL36" s="273">
        <v>0</v>
      </c>
      <c r="BM36" s="581">
        <f t="shared" si="70"/>
        <v>0</v>
      </c>
      <c r="BN36" s="273">
        <v>0</v>
      </c>
      <c r="BO36" s="581">
        <f t="shared" si="71"/>
        <v>0</v>
      </c>
      <c r="BP36" s="275">
        <f t="shared" si="72"/>
        <v>0</v>
      </c>
      <c r="BQ36" s="293">
        <f t="shared" si="73"/>
        <v>0</v>
      </c>
      <c r="BR36" s="293">
        <f t="shared" si="74"/>
        <v>0</v>
      </c>
      <c r="BS36" s="293">
        <f t="shared" si="75"/>
        <v>0</v>
      </c>
      <c r="BT36" s="293">
        <f t="shared" si="76"/>
        <v>0</v>
      </c>
      <c r="BU36" s="293">
        <f t="shared" si="77"/>
        <v>0</v>
      </c>
      <c r="BV36" s="300">
        <f t="shared" si="41"/>
        <v>0</v>
      </c>
    </row>
    <row r="37" spans="1:74" ht="15" hidden="1" customHeight="1">
      <c r="C37" s="12">
        <f t="shared" si="42"/>
        <v>0</v>
      </c>
      <c r="D37" s="68"/>
      <c r="E37" s="699" t="s">
        <v>294</v>
      </c>
      <c r="F37" s="699"/>
      <c r="G37" s="699"/>
      <c r="H37" s="699"/>
      <c r="I37" s="699"/>
      <c r="J37" s="699"/>
      <c r="K37" s="115">
        <v>0</v>
      </c>
      <c r="L37" s="116">
        <f t="shared" si="39"/>
        <v>0</v>
      </c>
      <c r="M37" s="69">
        <f t="shared" si="40"/>
        <v>0</v>
      </c>
      <c r="N37" s="117">
        <v>0</v>
      </c>
      <c r="O37" s="579">
        <f t="shared" si="43"/>
        <v>0</v>
      </c>
      <c r="P37" s="117">
        <v>0</v>
      </c>
      <c r="Q37" s="579">
        <f t="shared" si="44"/>
        <v>0</v>
      </c>
      <c r="R37" s="117">
        <v>0</v>
      </c>
      <c r="S37" s="579">
        <f t="shared" si="45"/>
        <v>0</v>
      </c>
      <c r="T37" s="117">
        <v>0</v>
      </c>
      <c r="U37" s="579">
        <f t="shared" si="46"/>
        <v>0</v>
      </c>
      <c r="V37" s="117">
        <v>0</v>
      </c>
      <c r="W37" s="579">
        <f t="shared" si="47"/>
        <v>0</v>
      </c>
      <c r="X37" s="119">
        <f t="shared" si="48"/>
        <v>0</v>
      </c>
      <c r="Y37" s="264">
        <v>0</v>
      </c>
      <c r="Z37" s="580">
        <f t="shared" si="49"/>
        <v>0</v>
      </c>
      <c r="AA37" s="264">
        <v>0</v>
      </c>
      <c r="AB37" s="580">
        <f t="shared" si="50"/>
        <v>0</v>
      </c>
      <c r="AC37" s="264">
        <v>0</v>
      </c>
      <c r="AD37" s="580">
        <f t="shared" si="51"/>
        <v>0</v>
      </c>
      <c r="AE37" s="264">
        <v>0</v>
      </c>
      <c r="AF37" s="580">
        <f t="shared" si="52"/>
        <v>0</v>
      </c>
      <c r="AG37" s="264">
        <v>0</v>
      </c>
      <c r="AH37" s="580">
        <f t="shared" si="53"/>
        <v>0</v>
      </c>
      <c r="AI37" s="266">
        <f t="shared" si="54"/>
        <v>0</v>
      </c>
      <c r="AJ37" s="267">
        <v>0</v>
      </c>
      <c r="AK37" s="588">
        <f t="shared" si="55"/>
        <v>0</v>
      </c>
      <c r="AL37" s="267">
        <v>0</v>
      </c>
      <c r="AM37" s="588">
        <f t="shared" si="56"/>
        <v>0</v>
      </c>
      <c r="AN37" s="267">
        <v>0</v>
      </c>
      <c r="AO37" s="588">
        <f t="shared" si="57"/>
        <v>0</v>
      </c>
      <c r="AP37" s="267">
        <v>0</v>
      </c>
      <c r="AQ37" s="588">
        <f t="shared" si="58"/>
        <v>0</v>
      </c>
      <c r="AR37" s="267">
        <v>0</v>
      </c>
      <c r="AS37" s="588">
        <f t="shared" si="59"/>
        <v>0</v>
      </c>
      <c r="AT37" s="269">
        <f t="shared" si="60"/>
        <v>0</v>
      </c>
      <c r="AU37" s="270">
        <v>0</v>
      </c>
      <c r="AV37" s="582">
        <f t="shared" si="61"/>
        <v>0</v>
      </c>
      <c r="AW37" s="270">
        <v>0</v>
      </c>
      <c r="AX37" s="582">
        <f t="shared" si="62"/>
        <v>0</v>
      </c>
      <c r="AY37" s="270">
        <v>0</v>
      </c>
      <c r="AZ37" s="582">
        <f t="shared" si="63"/>
        <v>0</v>
      </c>
      <c r="BA37" s="270">
        <v>0</v>
      </c>
      <c r="BB37" s="582">
        <f t="shared" si="64"/>
        <v>0</v>
      </c>
      <c r="BC37" s="270">
        <v>0</v>
      </c>
      <c r="BD37" s="582">
        <f t="shared" si="65"/>
        <v>0</v>
      </c>
      <c r="BE37" s="272">
        <f t="shared" si="66"/>
        <v>0</v>
      </c>
      <c r="BF37" s="273">
        <v>0</v>
      </c>
      <c r="BG37" s="581">
        <f t="shared" si="67"/>
        <v>0</v>
      </c>
      <c r="BH37" s="273">
        <v>0</v>
      </c>
      <c r="BI37" s="581">
        <f t="shared" si="68"/>
        <v>0</v>
      </c>
      <c r="BJ37" s="273">
        <v>0</v>
      </c>
      <c r="BK37" s="581">
        <f t="shared" si="69"/>
        <v>0</v>
      </c>
      <c r="BL37" s="273">
        <v>0</v>
      </c>
      <c r="BM37" s="581">
        <f t="shared" si="70"/>
        <v>0</v>
      </c>
      <c r="BN37" s="273">
        <v>0</v>
      </c>
      <c r="BO37" s="581">
        <f t="shared" si="71"/>
        <v>0</v>
      </c>
      <c r="BP37" s="275">
        <f t="shared" si="72"/>
        <v>0</v>
      </c>
      <c r="BQ37" s="293">
        <f t="shared" si="73"/>
        <v>0</v>
      </c>
      <c r="BR37" s="293">
        <f t="shared" si="74"/>
        <v>0</v>
      </c>
      <c r="BS37" s="293">
        <f t="shared" si="75"/>
        <v>0</v>
      </c>
      <c r="BT37" s="293">
        <f t="shared" si="76"/>
        <v>0</v>
      </c>
      <c r="BU37" s="293">
        <f t="shared" si="77"/>
        <v>0</v>
      </c>
      <c r="BV37" s="300">
        <f t="shared" si="41"/>
        <v>0</v>
      </c>
    </row>
    <row r="38" spans="1:74" s="52" customFormat="1" ht="15" hidden="1" customHeight="1">
      <c r="A38" s="76"/>
      <c r="B38" s="76"/>
      <c r="C38" s="12">
        <f t="shared" si="42"/>
        <v>0</v>
      </c>
      <c r="D38" s="68"/>
      <c r="E38" s="699" t="s">
        <v>294</v>
      </c>
      <c r="F38" s="699"/>
      <c r="G38" s="699"/>
      <c r="H38" s="699"/>
      <c r="I38" s="699"/>
      <c r="J38" s="699"/>
      <c r="K38" s="115">
        <v>0</v>
      </c>
      <c r="L38" s="116">
        <f t="shared" si="39"/>
        <v>0</v>
      </c>
      <c r="M38" s="69">
        <f t="shared" si="40"/>
        <v>0</v>
      </c>
      <c r="N38" s="117">
        <v>0</v>
      </c>
      <c r="O38" s="579">
        <f t="shared" si="43"/>
        <v>0</v>
      </c>
      <c r="P38" s="117">
        <v>0</v>
      </c>
      <c r="Q38" s="579">
        <f t="shared" si="44"/>
        <v>0</v>
      </c>
      <c r="R38" s="117">
        <v>0</v>
      </c>
      <c r="S38" s="579">
        <f t="shared" si="45"/>
        <v>0</v>
      </c>
      <c r="T38" s="117">
        <v>0</v>
      </c>
      <c r="U38" s="579">
        <f t="shared" si="46"/>
        <v>0</v>
      </c>
      <c r="V38" s="117">
        <v>0</v>
      </c>
      <c r="W38" s="579">
        <f t="shared" si="47"/>
        <v>0</v>
      </c>
      <c r="X38" s="119">
        <f t="shared" si="48"/>
        <v>0</v>
      </c>
      <c r="Y38" s="264">
        <v>0</v>
      </c>
      <c r="Z38" s="580">
        <f t="shared" si="49"/>
        <v>0</v>
      </c>
      <c r="AA38" s="264">
        <v>0</v>
      </c>
      <c r="AB38" s="580">
        <f t="shared" si="50"/>
        <v>0</v>
      </c>
      <c r="AC38" s="264">
        <v>0</v>
      </c>
      <c r="AD38" s="580">
        <f t="shared" si="51"/>
        <v>0</v>
      </c>
      <c r="AE38" s="264">
        <v>0</v>
      </c>
      <c r="AF38" s="580">
        <f t="shared" si="52"/>
        <v>0</v>
      </c>
      <c r="AG38" s="264">
        <v>0</v>
      </c>
      <c r="AH38" s="580">
        <f t="shared" si="53"/>
        <v>0</v>
      </c>
      <c r="AI38" s="266">
        <f t="shared" si="54"/>
        <v>0</v>
      </c>
      <c r="AJ38" s="267">
        <v>0</v>
      </c>
      <c r="AK38" s="588">
        <f t="shared" si="55"/>
        <v>0</v>
      </c>
      <c r="AL38" s="267">
        <v>0</v>
      </c>
      <c r="AM38" s="588">
        <f t="shared" si="56"/>
        <v>0</v>
      </c>
      <c r="AN38" s="267">
        <v>0</v>
      </c>
      <c r="AO38" s="588">
        <f t="shared" si="57"/>
        <v>0</v>
      </c>
      <c r="AP38" s="267">
        <v>0</v>
      </c>
      <c r="AQ38" s="588">
        <f t="shared" si="58"/>
        <v>0</v>
      </c>
      <c r="AR38" s="267">
        <v>0</v>
      </c>
      <c r="AS38" s="588">
        <f t="shared" si="59"/>
        <v>0</v>
      </c>
      <c r="AT38" s="269">
        <f t="shared" si="60"/>
        <v>0</v>
      </c>
      <c r="AU38" s="270">
        <v>0</v>
      </c>
      <c r="AV38" s="582">
        <f t="shared" si="61"/>
        <v>0</v>
      </c>
      <c r="AW38" s="270">
        <v>0</v>
      </c>
      <c r="AX38" s="582">
        <f t="shared" si="62"/>
        <v>0</v>
      </c>
      <c r="AY38" s="270">
        <v>0</v>
      </c>
      <c r="AZ38" s="582">
        <f t="shared" si="63"/>
        <v>0</v>
      </c>
      <c r="BA38" s="270">
        <v>0</v>
      </c>
      <c r="BB38" s="582">
        <f t="shared" si="64"/>
        <v>0</v>
      </c>
      <c r="BC38" s="270">
        <v>0</v>
      </c>
      <c r="BD38" s="582">
        <f t="shared" si="65"/>
        <v>0</v>
      </c>
      <c r="BE38" s="272">
        <f t="shared" si="66"/>
        <v>0</v>
      </c>
      <c r="BF38" s="273">
        <v>0</v>
      </c>
      <c r="BG38" s="581">
        <f t="shared" si="67"/>
        <v>0</v>
      </c>
      <c r="BH38" s="273">
        <v>0</v>
      </c>
      <c r="BI38" s="581">
        <f t="shared" si="68"/>
        <v>0</v>
      </c>
      <c r="BJ38" s="273">
        <v>0</v>
      </c>
      <c r="BK38" s="581">
        <f t="shared" si="69"/>
        <v>0</v>
      </c>
      <c r="BL38" s="273">
        <v>0</v>
      </c>
      <c r="BM38" s="581">
        <f t="shared" si="70"/>
        <v>0</v>
      </c>
      <c r="BN38" s="273">
        <v>0</v>
      </c>
      <c r="BO38" s="581">
        <f t="shared" si="71"/>
        <v>0</v>
      </c>
      <c r="BP38" s="275">
        <f t="shared" si="72"/>
        <v>0</v>
      </c>
      <c r="BQ38" s="293">
        <f t="shared" si="73"/>
        <v>0</v>
      </c>
      <c r="BR38" s="293">
        <f t="shared" si="74"/>
        <v>0</v>
      </c>
      <c r="BS38" s="293">
        <f t="shared" si="75"/>
        <v>0</v>
      </c>
      <c r="BT38" s="293">
        <f t="shared" si="76"/>
        <v>0</v>
      </c>
      <c r="BU38" s="293">
        <f t="shared" si="77"/>
        <v>0</v>
      </c>
      <c r="BV38" s="300">
        <f t="shared" si="41"/>
        <v>0</v>
      </c>
    </row>
    <row r="39" spans="1:74" s="52" customFormat="1" ht="15" hidden="1" customHeight="1">
      <c r="A39" s="76"/>
      <c r="B39" s="76"/>
      <c r="C39" s="12">
        <f t="shared" si="42"/>
        <v>0</v>
      </c>
      <c r="D39" s="68"/>
      <c r="E39" s="699" t="s">
        <v>294</v>
      </c>
      <c r="F39" s="699"/>
      <c r="G39" s="699"/>
      <c r="H39" s="699"/>
      <c r="I39" s="699"/>
      <c r="J39" s="699"/>
      <c r="K39" s="115">
        <v>0</v>
      </c>
      <c r="L39" s="116">
        <f t="shared" si="39"/>
        <v>0</v>
      </c>
      <c r="M39" s="69">
        <f t="shared" si="40"/>
        <v>0</v>
      </c>
      <c r="N39" s="117">
        <v>0</v>
      </c>
      <c r="O39" s="579">
        <f t="shared" si="43"/>
        <v>0</v>
      </c>
      <c r="P39" s="117">
        <v>0</v>
      </c>
      <c r="Q39" s="579">
        <f t="shared" si="44"/>
        <v>0</v>
      </c>
      <c r="R39" s="117">
        <v>0</v>
      </c>
      <c r="S39" s="579">
        <f t="shared" si="45"/>
        <v>0</v>
      </c>
      <c r="T39" s="117">
        <v>0</v>
      </c>
      <c r="U39" s="579">
        <f t="shared" si="46"/>
        <v>0</v>
      </c>
      <c r="V39" s="117">
        <v>0</v>
      </c>
      <c r="W39" s="579">
        <f t="shared" si="47"/>
        <v>0</v>
      </c>
      <c r="X39" s="119">
        <f t="shared" si="48"/>
        <v>0</v>
      </c>
      <c r="Y39" s="264">
        <v>0</v>
      </c>
      <c r="Z39" s="580">
        <f t="shared" si="49"/>
        <v>0</v>
      </c>
      <c r="AA39" s="264">
        <v>0</v>
      </c>
      <c r="AB39" s="580">
        <f t="shared" si="50"/>
        <v>0</v>
      </c>
      <c r="AC39" s="264">
        <v>0</v>
      </c>
      <c r="AD39" s="580">
        <f t="shared" si="51"/>
        <v>0</v>
      </c>
      <c r="AE39" s="264">
        <v>0</v>
      </c>
      <c r="AF39" s="580">
        <f t="shared" si="52"/>
        <v>0</v>
      </c>
      <c r="AG39" s="264">
        <v>0</v>
      </c>
      <c r="AH39" s="580">
        <f t="shared" si="53"/>
        <v>0</v>
      </c>
      <c r="AI39" s="266">
        <f t="shared" si="54"/>
        <v>0</v>
      </c>
      <c r="AJ39" s="267">
        <v>0</v>
      </c>
      <c r="AK39" s="588">
        <f t="shared" si="55"/>
        <v>0</v>
      </c>
      <c r="AL39" s="267">
        <v>0</v>
      </c>
      <c r="AM39" s="588">
        <f t="shared" si="56"/>
        <v>0</v>
      </c>
      <c r="AN39" s="267">
        <v>0</v>
      </c>
      <c r="AO39" s="588">
        <f t="shared" si="57"/>
        <v>0</v>
      </c>
      <c r="AP39" s="267">
        <v>0</v>
      </c>
      <c r="AQ39" s="588">
        <f t="shared" si="58"/>
        <v>0</v>
      </c>
      <c r="AR39" s="267">
        <v>0</v>
      </c>
      <c r="AS39" s="588">
        <f t="shared" si="59"/>
        <v>0</v>
      </c>
      <c r="AT39" s="269">
        <f t="shared" si="60"/>
        <v>0</v>
      </c>
      <c r="AU39" s="270">
        <v>0</v>
      </c>
      <c r="AV39" s="582">
        <f t="shared" si="61"/>
        <v>0</v>
      </c>
      <c r="AW39" s="270">
        <v>0</v>
      </c>
      <c r="AX39" s="582">
        <f t="shared" si="62"/>
        <v>0</v>
      </c>
      <c r="AY39" s="270">
        <v>0</v>
      </c>
      <c r="AZ39" s="582">
        <f t="shared" si="63"/>
        <v>0</v>
      </c>
      <c r="BA39" s="270">
        <v>0</v>
      </c>
      <c r="BB39" s="582">
        <f t="shared" si="64"/>
        <v>0</v>
      </c>
      <c r="BC39" s="270">
        <v>0</v>
      </c>
      <c r="BD39" s="582">
        <f t="shared" si="65"/>
        <v>0</v>
      </c>
      <c r="BE39" s="272">
        <f t="shared" si="66"/>
        <v>0</v>
      </c>
      <c r="BF39" s="273">
        <v>0</v>
      </c>
      <c r="BG39" s="581">
        <f t="shared" si="67"/>
        <v>0</v>
      </c>
      <c r="BH39" s="273">
        <v>0</v>
      </c>
      <c r="BI39" s="581">
        <f t="shared" si="68"/>
        <v>0</v>
      </c>
      <c r="BJ39" s="273">
        <v>0</v>
      </c>
      <c r="BK39" s="581">
        <f t="shared" si="69"/>
        <v>0</v>
      </c>
      <c r="BL39" s="273">
        <v>0</v>
      </c>
      <c r="BM39" s="581">
        <f t="shared" si="70"/>
        <v>0</v>
      </c>
      <c r="BN39" s="273">
        <v>0</v>
      </c>
      <c r="BO39" s="581">
        <f t="shared" si="71"/>
        <v>0</v>
      </c>
      <c r="BP39" s="275">
        <f t="shared" si="72"/>
        <v>0</v>
      </c>
      <c r="BQ39" s="293">
        <f t="shared" si="73"/>
        <v>0</v>
      </c>
      <c r="BR39" s="293">
        <f t="shared" si="74"/>
        <v>0</v>
      </c>
      <c r="BS39" s="293">
        <f t="shared" si="75"/>
        <v>0</v>
      </c>
      <c r="BT39" s="293">
        <f t="shared" si="76"/>
        <v>0</v>
      </c>
      <c r="BU39" s="293">
        <f t="shared" si="77"/>
        <v>0</v>
      </c>
      <c r="BV39" s="300">
        <f t="shared" si="41"/>
        <v>0</v>
      </c>
    </row>
    <row r="40" spans="1:74" s="52" customFormat="1" ht="15" hidden="1" customHeight="1">
      <c r="A40" s="76"/>
      <c r="B40" s="76"/>
      <c r="C40" s="12">
        <f t="shared" si="42"/>
        <v>0</v>
      </c>
      <c r="D40" s="68"/>
      <c r="E40" s="699" t="s">
        <v>294</v>
      </c>
      <c r="F40" s="699"/>
      <c r="G40" s="699"/>
      <c r="H40" s="699"/>
      <c r="I40" s="699"/>
      <c r="J40" s="699"/>
      <c r="K40" s="115">
        <v>0</v>
      </c>
      <c r="L40" s="116">
        <f t="shared" si="39"/>
        <v>0</v>
      </c>
      <c r="M40" s="69">
        <f t="shared" si="40"/>
        <v>0</v>
      </c>
      <c r="N40" s="117">
        <v>0</v>
      </c>
      <c r="O40" s="579">
        <f t="shared" si="43"/>
        <v>0</v>
      </c>
      <c r="P40" s="117">
        <v>0</v>
      </c>
      <c r="Q40" s="579">
        <f t="shared" si="44"/>
        <v>0</v>
      </c>
      <c r="R40" s="117">
        <v>0</v>
      </c>
      <c r="S40" s="579">
        <f t="shared" si="45"/>
        <v>0</v>
      </c>
      <c r="T40" s="117">
        <v>0</v>
      </c>
      <c r="U40" s="579">
        <f t="shared" si="46"/>
        <v>0</v>
      </c>
      <c r="V40" s="117">
        <v>0</v>
      </c>
      <c r="W40" s="579">
        <f t="shared" si="47"/>
        <v>0</v>
      </c>
      <c r="X40" s="119">
        <f t="shared" si="48"/>
        <v>0</v>
      </c>
      <c r="Y40" s="264">
        <v>0</v>
      </c>
      <c r="Z40" s="580">
        <f t="shared" si="49"/>
        <v>0</v>
      </c>
      <c r="AA40" s="264">
        <v>0</v>
      </c>
      <c r="AB40" s="580">
        <f t="shared" si="50"/>
        <v>0</v>
      </c>
      <c r="AC40" s="264">
        <v>0</v>
      </c>
      <c r="AD40" s="580">
        <f t="shared" si="51"/>
        <v>0</v>
      </c>
      <c r="AE40" s="264">
        <v>0</v>
      </c>
      <c r="AF40" s="580">
        <f t="shared" si="52"/>
        <v>0</v>
      </c>
      <c r="AG40" s="264">
        <v>0</v>
      </c>
      <c r="AH40" s="580">
        <f t="shared" si="53"/>
        <v>0</v>
      </c>
      <c r="AI40" s="266">
        <f t="shared" si="54"/>
        <v>0</v>
      </c>
      <c r="AJ40" s="267">
        <v>0</v>
      </c>
      <c r="AK40" s="588">
        <f t="shared" si="55"/>
        <v>0</v>
      </c>
      <c r="AL40" s="267">
        <v>0</v>
      </c>
      <c r="AM40" s="588">
        <f t="shared" si="56"/>
        <v>0</v>
      </c>
      <c r="AN40" s="267">
        <v>0</v>
      </c>
      <c r="AO40" s="588">
        <f t="shared" si="57"/>
        <v>0</v>
      </c>
      <c r="AP40" s="267">
        <v>0</v>
      </c>
      <c r="AQ40" s="588">
        <f t="shared" si="58"/>
        <v>0</v>
      </c>
      <c r="AR40" s="267">
        <v>0</v>
      </c>
      <c r="AS40" s="588">
        <f t="shared" si="59"/>
        <v>0</v>
      </c>
      <c r="AT40" s="269">
        <f t="shared" si="60"/>
        <v>0</v>
      </c>
      <c r="AU40" s="270">
        <v>0</v>
      </c>
      <c r="AV40" s="582">
        <f t="shared" si="61"/>
        <v>0</v>
      </c>
      <c r="AW40" s="270">
        <v>0</v>
      </c>
      <c r="AX40" s="582">
        <f t="shared" si="62"/>
        <v>0</v>
      </c>
      <c r="AY40" s="270">
        <v>0</v>
      </c>
      <c r="AZ40" s="582">
        <f t="shared" si="63"/>
        <v>0</v>
      </c>
      <c r="BA40" s="270">
        <v>0</v>
      </c>
      <c r="BB40" s="582">
        <f t="shared" si="64"/>
        <v>0</v>
      </c>
      <c r="BC40" s="270">
        <v>0</v>
      </c>
      <c r="BD40" s="582">
        <f t="shared" si="65"/>
        <v>0</v>
      </c>
      <c r="BE40" s="272">
        <f t="shared" si="66"/>
        <v>0</v>
      </c>
      <c r="BF40" s="273">
        <v>0</v>
      </c>
      <c r="BG40" s="581">
        <f t="shared" si="67"/>
        <v>0</v>
      </c>
      <c r="BH40" s="273">
        <v>0</v>
      </c>
      <c r="BI40" s="581">
        <f t="shared" si="68"/>
        <v>0</v>
      </c>
      <c r="BJ40" s="273">
        <v>0</v>
      </c>
      <c r="BK40" s="581">
        <f t="shared" si="69"/>
        <v>0</v>
      </c>
      <c r="BL40" s="273">
        <v>0</v>
      </c>
      <c r="BM40" s="581">
        <f t="shared" si="70"/>
        <v>0</v>
      </c>
      <c r="BN40" s="273">
        <v>0</v>
      </c>
      <c r="BO40" s="581">
        <f t="shared" si="71"/>
        <v>0</v>
      </c>
      <c r="BP40" s="275">
        <f t="shared" si="72"/>
        <v>0</v>
      </c>
      <c r="BQ40" s="293">
        <f t="shared" si="73"/>
        <v>0</v>
      </c>
      <c r="BR40" s="293">
        <f t="shared" si="74"/>
        <v>0</v>
      </c>
      <c r="BS40" s="293">
        <f t="shared" si="75"/>
        <v>0</v>
      </c>
      <c r="BT40" s="293">
        <f t="shared" si="76"/>
        <v>0</v>
      </c>
      <c r="BU40" s="293">
        <f t="shared" si="77"/>
        <v>0</v>
      </c>
      <c r="BV40" s="300">
        <f t="shared" si="41"/>
        <v>0</v>
      </c>
    </row>
    <row r="41" spans="1:74" ht="15" hidden="1" customHeight="1">
      <c r="C41" s="12">
        <f t="shared" si="42"/>
        <v>0</v>
      </c>
      <c r="D41" s="68"/>
      <c r="E41" s="699" t="s">
        <v>294</v>
      </c>
      <c r="F41" s="699"/>
      <c r="G41" s="699"/>
      <c r="H41" s="699"/>
      <c r="I41" s="699"/>
      <c r="J41" s="699"/>
      <c r="K41" s="115">
        <v>0</v>
      </c>
      <c r="L41" s="116">
        <f t="shared" si="39"/>
        <v>0</v>
      </c>
      <c r="M41" s="69">
        <f t="shared" si="40"/>
        <v>0</v>
      </c>
      <c r="N41" s="117">
        <v>0</v>
      </c>
      <c r="O41" s="579">
        <f t="shared" si="43"/>
        <v>0</v>
      </c>
      <c r="P41" s="117">
        <v>0</v>
      </c>
      <c r="Q41" s="579">
        <f t="shared" si="44"/>
        <v>0</v>
      </c>
      <c r="R41" s="117">
        <v>0</v>
      </c>
      <c r="S41" s="579">
        <f t="shared" si="45"/>
        <v>0</v>
      </c>
      <c r="T41" s="117">
        <v>0</v>
      </c>
      <c r="U41" s="579">
        <f t="shared" si="46"/>
        <v>0</v>
      </c>
      <c r="V41" s="117">
        <v>0</v>
      </c>
      <c r="W41" s="579">
        <f t="shared" si="47"/>
        <v>0</v>
      </c>
      <c r="X41" s="119">
        <f t="shared" si="48"/>
        <v>0</v>
      </c>
      <c r="Y41" s="264">
        <v>0</v>
      </c>
      <c r="Z41" s="580">
        <f t="shared" si="49"/>
        <v>0</v>
      </c>
      <c r="AA41" s="264">
        <v>0</v>
      </c>
      <c r="AB41" s="580">
        <f t="shared" si="50"/>
        <v>0</v>
      </c>
      <c r="AC41" s="264">
        <v>0</v>
      </c>
      <c r="AD41" s="580">
        <f t="shared" si="51"/>
        <v>0</v>
      </c>
      <c r="AE41" s="264">
        <v>0</v>
      </c>
      <c r="AF41" s="580">
        <f t="shared" si="52"/>
        <v>0</v>
      </c>
      <c r="AG41" s="264">
        <v>0</v>
      </c>
      <c r="AH41" s="580">
        <f t="shared" si="53"/>
        <v>0</v>
      </c>
      <c r="AI41" s="266">
        <f t="shared" si="54"/>
        <v>0</v>
      </c>
      <c r="AJ41" s="267">
        <v>0</v>
      </c>
      <c r="AK41" s="588">
        <f t="shared" si="55"/>
        <v>0</v>
      </c>
      <c r="AL41" s="267">
        <v>0</v>
      </c>
      <c r="AM41" s="588">
        <f t="shared" si="56"/>
        <v>0</v>
      </c>
      <c r="AN41" s="267">
        <v>0</v>
      </c>
      <c r="AO41" s="588">
        <f t="shared" si="57"/>
        <v>0</v>
      </c>
      <c r="AP41" s="267">
        <v>0</v>
      </c>
      <c r="AQ41" s="588">
        <f t="shared" si="58"/>
        <v>0</v>
      </c>
      <c r="AR41" s="267">
        <v>0</v>
      </c>
      <c r="AS41" s="588">
        <f t="shared" si="59"/>
        <v>0</v>
      </c>
      <c r="AT41" s="269">
        <f t="shared" si="60"/>
        <v>0</v>
      </c>
      <c r="AU41" s="270">
        <v>0</v>
      </c>
      <c r="AV41" s="582">
        <f t="shared" si="61"/>
        <v>0</v>
      </c>
      <c r="AW41" s="270">
        <v>0</v>
      </c>
      <c r="AX41" s="582">
        <f t="shared" si="62"/>
        <v>0</v>
      </c>
      <c r="AY41" s="270">
        <v>0</v>
      </c>
      <c r="AZ41" s="582">
        <f t="shared" si="63"/>
        <v>0</v>
      </c>
      <c r="BA41" s="270">
        <v>0</v>
      </c>
      <c r="BB41" s="582">
        <f t="shared" si="64"/>
        <v>0</v>
      </c>
      <c r="BC41" s="270">
        <v>0</v>
      </c>
      <c r="BD41" s="582">
        <f t="shared" si="65"/>
        <v>0</v>
      </c>
      <c r="BE41" s="272">
        <f t="shared" si="66"/>
        <v>0</v>
      </c>
      <c r="BF41" s="273">
        <v>0</v>
      </c>
      <c r="BG41" s="581">
        <f t="shared" si="67"/>
        <v>0</v>
      </c>
      <c r="BH41" s="273">
        <v>0</v>
      </c>
      <c r="BI41" s="581">
        <f t="shared" si="68"/>
        <v>0</v>
      </c>
      <c r="BJ41" s="273">
        <v>0</v>
      </c>
      <c r="BK41" s="581">
        <f t="shared" si="69"/>
        <v>0</v>
      </c>
      <c r="BL41" s="273">
        <v>0</v>
      </c>
      <c r="BM41" s="581">
        <f t="shared" si="70"/>
        <v>0</v>
      </c>
      <c r="BN41" s="273">
        <v>0</v>
      </c>
      <c r="BO41" s="581">
        <f t="shared" si="71"/>
        <v>0</v>
      </c>
      <c r="BP41" s="275">
        <f t="shared" si="72"/>
        <v>0</v>
      </c>
      <c r="BQ41" s="293">
        <f t="shared" si="73"/>
        <v>0</v>
      </c>
      <c r="BR41" s="293">
        <f t="shared" si="74"/>
        <v>0</v>
      </c>
      <c r="BS41" s="293">
        <f t="shared" si="75"/>
        <v>0</v>
      </c>
      <c r="BT41" s="293">
        <f t="shared" si="76"/>
        <v>0</v>
      </c>
      <c r="BU41" s="293">
        <f t="shared" si="77"/>
        <v>0</v>
      </c>
      <c r="BV41" s="300">
        <f t="shared" si="41"/>
        <v>0</v>
      </c>
    </row>
    <row r="42" spans="1:74" ht="15" hidden="1" customHeight="1">
      <c r="C42" s="12">
        <f t="shared" si="42"/>
        <v>0</v>
      </c>
      <c r="D42" s="68"/>
      <c r="E42" s="699" t="s">
        <v>294</v>
      </c>
      <c r="F42" s="699"/>
      <c r="G42" s="699"/>
      <c r="H42" s="699"/>
      <c r="I42" s="699"/>
      <c r="J42" s="699"/>
      <c r="K42" s="115">
        <v>0</v>
      </c>
      <c r="L42" s="116">
        <f t="shared" si="39"/>
        <v>0</v>
      </c>
      <c r="M42" s="69">
        <f t="shared" si="40"/>
        <v>0</v>
      </c>
      <c r="N42" s="117">
        <v>0</v>
      </c>
      <c r="O42" s="579">
        <f t="shared" si="43"/>
        <v>0</v>
      </c>
      <c r="P42" s="117">
        <v>0</v>
      </c>
      <c r="Q42" s="579">
        <f t="shared" si="44"/>
        <v>0</v>
      </c>
      <c r="R42" s="117">
        <v>0</v>
      </c>
      <c r="S42" s="579">
        <f t="shared" si="45"/>
        <v>0</v>
      </c>
      <c r="T42" s="117">
        <v>0</v>
      </c>
      <c r="U42" s="579">
        <f t="shared" si="46"/>
        <v>0</v>
      </c>
      <c r="V42" s="117">
        <v>0</v>
      </c>
      <c r="W42" s="579">
        <f t="shared" si="47"/>
        <v>0</v>
      </c>
      <c r="X42" s="119">
        <f t="shared" si="48"/>
        <v>0</v>
      </c>
      <c r="Y42" s="264">
        <v>0</v>
      </c>
      <c r="Z42" s="580">
        <f t="shared" si="49"/>
        <v>0</v>
      </c>
      <c r="AA42" s="264">
        <v>0</v>
      </c>
      <c r="AB42" s="580">
        <f t="shared" si="50"/>
        <v>0</v>
      </c>
      <c r="AC42" s="264">
        <v>0</v>
      </c>
      <c r="AD42" s="580">
        <f t="shared" si="51"/>
        <v>0</v>
      </c>
      <c r="AE42" s="264">
        <v>0</v>
      </c>
      <c r="AF42" s="580">
        <f t="shared" si="52"/>
        <v>0</v>
      </c>
      <c r="AG42" s="264">
        <v>0</v>
      </c>
      <c r="AH42" s="580">
        <f t="shared" si="53"/>
        <v>0</v>
      </c>
      <c r="AI42" s="266">
        <f t="shared" si="54"/>
        <v>0</v>
      </c>
      <c r="AJ42" s="267">
        <v>0</v>
      </c>
      <c r="AK42" s="588">
        <f t="shared" si="55"/>
        <v>0</v>
      </c>
      <c r="AL42" s="267">
        <v>0</v>
      </c>
      <c r="AM42" s="588">
        <f t="shared" si="56"/>
        <v>0</v>
      </c>
      <c r="AN42" s="267">
        <v>0</v>
      </c>
      <c r="AO42" s="588">
        <f t="shared" si="57"/>
        <v>0</v>
      </c>
      <c r="AP42" s="267">
        <v>0</v>
      </c>
      <c r="AQ42" s="588">
        <f t="shared" si="58"/>
        <v>0</v>
      </c>
      <c r="AR42" s="267">
        <v>0</v>
      </c>
      <c r="AS42" s="588">
        <f t="shared" si="59"/>
        <v>0</v>
      </c>
      <c r="AT42" s="269">
        <f t="shared" si="60"/>
        <v>0</v>
      </c>
      <c r="AU42" s="270">
        <v>0</v>
      </c>
      <c r="AV42" s="582">
        <f t="shared" si="61"/>
        <v>0</v>
      </c>
      <c r="AW42" s="270">
        <v>0</v>
      </c>
      <c r="AX42" s="582">
        <f t="shared" si="62"/>
        <v>0</v>
      </c>
      <c r="AY42" s="270">
        <v>0</v>
      </c>
      <c r="AZ42" s="582">
        <f t="shared" si="63"/>
        <v>0</v>
      </c>
      <c r="BA42" s="270">
        <v>0</v>
      </c>
      <c r="BB42" s="582">
        <f t="shared" si="64"/>
        <v>0</v>
      </c>
      <c r="BC42" s="270">
        <v>0</v>
      </c>
      <c r="BD42" s="582">
        <f t="shared" si="65"/>
        <v>0</v>
      </c>
      <c r="BE42" s="272">
        <f t="shared" si="66"/>
        <v>0</v>
      </c>
      <c r="BF42" s="273">
        <v>0</v>
      </c>
      <c r="BG42" s="581">
        <f t="shared" si="67"/>
        <v>0</v>
      </c>
      <c r="BH42" s="273">
        <v>0</v>
      </c>
      <c r="BI42" s="581">
        <f t="shared" si="68"/>
        <v>0</v>
      </c>
      <c r="BJ42" s="273">
        <v>0</v>
      </c>
      <c r="BK42" s="581">
        <f t="shared" si="69"/>
        <v>0</v>
      </c>
      <c r="BL42" s="273">
        <v>0</v>
      </c>
      <c r="BM42" s="581">
        <f t="shared" si="70"/>
        <v>0</v>
      </c>
      <c r="BN42" s="273">
        <v>0</v>
      </c>
      <c r="BO42" s="581">
        <f t="shared" si="71"/>
        <v>0</v>
      </c>
      <c r="BP42" s="275">
        <f t="shared" si="72"/>
        <v>0</v>
      </c>
      <c r="BQ42" s="293">
        <f t="shared" si="73"/>
        <v>0</v>
      </c>
      <c r="BR42" s="293">
        <f t="shared" si="74"/>
        <v>0</v>
      </c>
      <c r="BS42" s="293">
        <f t="shared" si="75"/>
        <v>0</v>
      </c>
      <c r="BT42" s="293">
        <f t="shared" si="76"/>
        <v>0</v>
      </c>
      <c r="BU42" s="293">
        <f t="shared" si="77"/>
        <v>0</v>
      </c>
      <c r="BV42" s="300">
        <f t="shared" si="41"/>
        <v>0</v>
      </c>
    </row>
    <row r="43" spans="1:74" ht="15" hidden="1" customHeight="1">
      <c r="C43" s="12">
        <f t="shared" si="42"/>
        <v>0</v>
      </c>
      <c r="D43" s="68"/>
      <c r="E43" s="699" t="s">
        <v>294</v>
      </c>
      <c r="F43" s="699"/>
      <c r="G43" s="699"/>
      <c r="H43" s="699"/>
      <c r="I43" s="699"/>
      <c r="J43" s="699"/>
      <c r="K43" s="115">
        <v>0</v>
      </c>
      <c r="L43" s="116">
        <f t="shared" si="39"/>
        <v>0</v>
      </c>
      <c r="M43" s="69">
        <f t="shared" si="40"/>
        <v>0</v>
      </c>
      <c r="N43" s="117">
        <v>0</v>
      </c>
      <c r="O43" s="579">
        <f t="shared" si="43"/>
        <v>0</v>
      </c>
      <c r="P43" s="117">
        <v>0</v>
      </c>
      <c r="Q43" s="579">
        <f t="shared" si="44"/>
        <v>0</v>
      </c>
      <c r="R43" s="117">
        <v>0</v>
      </c>
      <c r="S43" s="579">
        <f t="shared" si="45"/>
        <v>0</v>
      </c>
      <c r="T43" s="117">
        <v>0</v>
      </c>
      <c r="U43" s="579">
        <f t="shared" si="46"/>
        <v>0</v>
      </c>
      <c r="V43" s="117">
        <v>0</v>
      </c>
      <c r="W43" s="579">
        <f t="shared" si="47"/>
        <v>0</v>
      </c>
      <c r="X43" s="119">
        <f t="shared" si="48"/>
        <v>0</v>
      </c>
      <c r="Y43" s="264">
        <v>0</v>
      </c>
      <c r="Z43" s="580">
        <f t="shared" si="49"/>
        <v>0</v>
      </c>
      <c r="AA43" s="264">
        <v>0</v>
      </c>
      <c r="AB43" s="580">
        <f t="shared" si="50"/>
        <v>0</v>
      </c>
      <c r="AC43" s="264">
        <v>0</v>
      </c>
      <c r="AD43" s="580">
        <f t="shared" si="51"/>
        <v>0</v>
      </c>
      <c r="AE43" s="264">
        <v>0</v>
      </c>
      <c r="AF43" s="580">
        <f t="shared" si="52"/>
        <v>0</v>
      </c>
      <c r="AG43" s="264">
        <v>0</v>
      </c>
      <c r="AH43" s="580">
        <f t="shared" si="53"/>
        <v>0</v>
      </c>
      <c r="AI43" s="266">
        <f t="shared" si="54"/>
        <v>0</v>
      </c>
      <c r="AJ43" s="267">
        <v>0</v>
      </c>
      <c r="AK43" s="588">
        <f t="shared" si="55"/>
        <v>0</v>
      </c>
      <c r="AL43" s="267">
        <v>0</v>
      </c>
      <c r="AM43" s="588">
        <f t="shared" si="56"/>
        <v>0</v>
      </c>
      <c r="AN43" s="267">
        <v>0</v>
      </c>
      <c r="AO43" s="588">
        <f t="shared" si="57"/>
        <v>0</v>
      </c>
      <c r="AP43" s="267">
        <v>0</v>
      </c>
      <c r="AQ43" s="588">
        <f t="shared" si="58"/>
        <v>0</v>
      </c>
      <c r="AR43" s="267">
        <v>0</v>
      </c>
      <c r="AS43" s="588">
        <f t="shared" si="59"/>
        <v>0</v>
      </c>
      <c r="AT43" s="269">
        <f t="shared" si="60"/>
        <v>0</v>
      </c>
      <c r="AU43" s="270">
        <v>0</v>
      </c>
      <c r="AV43" s="582">
        <f t="shared" si="61"/>
        <v>0</v>
      </c>
      <c r="AW43" s="270">
        <v>0</v>
      </c>
      <c r="AX43" s="582">
        <f t="shared" si="62"/>
        <v>0</v>
      </c>
      <c r="AY43" s="270">
        <v>0</v>
      </c>
      <c r="AZ43" s="582">
        <f t="shared" si="63"/>
        <v>0</v>
      </c>
      <c r="BA43" s="270">
        <v>0</v>
      </c>
      <c r="BB43" s="582">
        <f t="shared" si="64"/>
        <v>0</v>
      </c>
      <c r="BC43" s="270">
        <v>0</v>
      </c>
      <c r="BD43" s="582">
        <f t="shared" si="65"/>
        <v>0</v>
      </c>
      <c r="BE43" s="272">
        <f t="shared" si="66"/>
        <v>0</v>
      </c>
      <c r="BF43" s="273">
        <v>0</v>
      </c>
      <c r="BG43" s="581">
        <f t="shared" si="67"/>
        <v>0</v>
      </c>
      <c r="BH43" s="273">
        <v>0</v>
      </c>
      <c r="BI43" s="581">
        <f t="shared" si="68"/>
        <v>0</v>
      </c>
      <c r="BJ43" s="273">
        <v>0</v>
      </c>
      <c r="BK43" s="581">
        <f t="shared" si="69"/>
        <v>0</v>
      </c>
      <c r="BL43" s="273">
        <v>0</v>
      </c>
      <c r="BM43" s="581">
        <f t="shared" si="70"/>
        <v>0</v>
      </c>
      <c r="BN43" s="273">
        <v>0</v>
      </c>
      <c r="BO43" s="581">
        <f t="shared" si="71"/>
        <v>0</v>
      </c>
      <c r="BP43" s="275">
        <f t="shared" si="72"/>
        <v>0</v>
      </c>
      <c r="BQ43" s="293">
        <f t="shared" si="73"/>
        <v>0</v>
      </c>
      <c r="BR43" s="293">
        <f t="shared" si="74"/>
        <v>0</v>
      </c>
      <c r="BS43" s="293">
        <f t="shared" si="75"/>
        <v>0</v>
      </c>
      <c r="BT43" s="293">
        <f t="shared" si="76"/>
        <v>0</v>
      </c>
      <c r="BU43" s="293">
        <f t="shared" si="77"/>
        <v>0</v>
      </c>
      <c r="BV43" s="300">
        <f t="shared" si="41"/>
        <v>0</v>
      </c>
    </row>
    <row r="44" spans="1:74" s="52" customFormat="1" ht="15" hidden="1" customHeight="1">
      <c r="A44" s="76"/>
      <c r="B44" s="76"/>
      <c r="C44" s="12">
        <f t="shared" si="42"/>
        <v>0</v>
      </c>
      <c r="D44" s="68"/>
      <c r="E44" s="699" t="s">
        <v>294</v>
      </c>
      <c r="F44" s="699"/>
      <c r="G44" s="699"/>
      <c r="H44" s="699"/>
      <c r="I44" s="699"/>
      <c r="J44" s="699"/>
      <c r="K44" s="115">
        <v>0</v>
      </c>
      <c r="L44" s="116">
        <f t="shared" si="39"/>
        <v>0</v>
      </c>
      <c r="M44" s="69">
        <f t="shared" si="40"/>
        <v>0</v>
      </c>
      <c r="N44" s="117">
        <v>0</v>
      </c>
      <c r="O44" s="579">
        <f t="shared" si="43"/>
        <v>0</v>
      </c>
      <c r="P44" s="117">
        <v>0</v>
      </c>
      <c r="Q44" s="579">
        <f t="shared" si="44"/>
        <v>0</v>
      </c>
      <c r="R44" s="117">
        <v>0</v>
      </c>
      <c r="S44" s="579">
        <f t="shared" si="45"/>
        <v>0</v>
      </c>
      <c r="T44" s="117">
        <v>0</v>
      </c>
      <c r="U44" s="579">
        <f t="shared" si="46"/>
        <v>0</v>
      </c>
      <c r="V44" s="117">
        <v>0</v>
      </c>
      <c r="W44" s="579">
        <f t="shared" si="47"/>
        <v>0</v>
      </c>
      <c r="X44" s="119">
        <f t="shared" si="48"/>
        <v>0</v>
      </c>
      <c r="Y44" s="264">
        <v>0</v>
      </c>
      <c r="Z44" s="580">
        <f t="shared" si="49"/>
        <v>0</v>
      </c>
      <c r="AA44" s="264">
        <v>0</v>
      </c>
      <c r="AB44" s="580">
        <f t="shared" si="50"/>
        <v>0</v>
      </c>
      <c r="AC44" s="264">
        <v>0</v>
      </c>
      <c r="AD44" s="580">
        <f t="shared" si="51"/>
        <v>0</v>
      </c>
      <c r="AE44" s="264">
        <v>0</v>
      </c>
      <c r="AF44" s="580">
        <f t="shared" si="52"/>
        <v>0</v>
      </c>
      <c r="AG44" s="264">
        <v>0</v>
      </c>
      <c r="AH44" s="580">
        <f t="shared" si="53"/>
        <v>0</v>
      </c>
      <c r="AI44" s="266">
        <f t="shared" si="54"/>
        <v>0</v>
      </c>
      <c r="AJ44" s="267">
        <v>0</v>
      </c>
      <c r="AK44" s="588">
        <f t="shared" si="55"/>
        <v>0</v>
      </c>
      <c r="AL44" s="267">
        <v>0</v>
      </c>
      <c r="AM44" s="588">
        <f t="shared" si="56"/>
        <v>0</v>
      </c>
      <c r="AN44" s="267">
        <v>0</v>
      </c>
      <c r="AO44" s="588">
        <f t="shared" si="57"/>
        <v>0</v>
      </c>
      <c r="AP44" s="267">
        <v>0</v>
      </c>
      <c r="AQ44" s="588">
        <f t="shared" si="58"/>
        <v>0</v>
      </c>
      <c r="AR44" s="267">
        <v>0</v>
      </c>
      <c r="AS44" s="588">
        <f t="shared" si="59"/>
        <v>0</v>
      </c>
      <c r="AT44" s="269">
        <f t="shared" si="60"/>
        <v>0</v>
      </c>
      <c r="AU44" s="270">
        <v>0</v>
      </c>
      <c r="AV44" s="582">
        <f t="shared" si="61"/>
        <v>0</v>
      </c>
      <c r="AW44" s="270">
        <v>0</v>
      </c>
      <c r="AX44" s="582">
        <f t="shared" si="62"/>
        <v>0</v>
      </c>
      <c r="AY44" s="270">
        <v>0</v>
      </c>
      <c r="AZ44" s="582">
        <f t="shared" si="63"/>
        <v>0</v>
      </c>
      <c r="BA44" s="270">
        <v>0</v>
      </c>
      <c r="BB44" s="582">
        <f t="shared" si="64"/>
        <v>0</v>
      </c>
      <c r="BC44" s="270">
        <v>0</v>
      </c>
      <c r="BD44" s="582">
        <f t="shared" si="65"/>
        <v>0</v>
      </c>
      <c r="BE44" s="272">
        <f t="shared" si="66"/>
        <v>0</v>
      </c>
      <c r="BF44" s="273">
        <v>0</v>
      </c>
      <c r="BG44" s="581">
        <f t="shared" si="67"/>
        <v>0</v>
      </c>
      <c r="BH44" s="273">
        <v>0</v>
      </c>
      <c r="BI44" s="581">
        <f t="shared" si="68"/>
        <v>0</v>
      </c>
      <c r="BJ44" s="273">
        <v>0</v>
      </c>
      <c r="BK44" s="581">
        <f t="shared" si="69"/>
        <v>0</v>
      </c>
      <c r="BL44" s="273">
        <v>0</v>
      </c>
      <c r="BM44" s="581">
        <f t="shared" si="70"/>
        <v>0</v>
      </c>
      <c r="BN44" s="273">
        <v>0</v>
      </c>
      <c r="BO44" s="581">
        <f t="shared" si="71"/>
        <v>0</v>
      </c>
      <c r="BP44" s="275">
        <f t="shared" si="72"/>
        <v>0</v>
      </c>
      <c r="BQ44" s="293">
        <f t="shared" si="73"/>
        <v>0</v>
      </c>
      <c r="BR44" s="293">
        <f t="shared" si="74"/>
        <v>0</v>
      </c>
      <c r="BS44" s="293">
        <f t="shared" si="75"/>
        <v>0</v>
      </c>
      <c r="BT44" s="293">
        <f t="shared" si="76"/>
        <v>0</v>
      </c>
      <c r="BU44" s="293">
        <f t="shared" si="77"/>
        <v>0</v>
      </c>
      <c r="BV44" s="300">
        <f t="shared" si="41"/>
        <v>0</v>
      </c>
    </row>
    <row r="45" spans="1:74" s="52" customFormat="1" ht="15" hidden="1" customHeight="1">
      <c r="A45" s="76"/>
      <c r="B45" s="76"/>
      <c r="C45" s="12">
        <f t="shared" si="42"/>
        <v>0</v>
      </c>
      <c r="D45" s="68"/>
      <c r="E45" s="699" t="s">
        <v>294</v>
      </c>
      <c r="F45" s="699"/>
      <c r="G45" s="699"/>
      <c r="H45" s="699"/>
      <c r="I45" s="699"/>
      <c r="J45" s="699"/>
      <c r="K45" s="115">
        <v>0</v>
      </c>
      <c r="L45" s="116">
        <f t="shared" si="39"/>
        <v>0</v>
      </c>
      <c r="M45" s="69">
        <f t="shared" si="40"/>
        <v>0</v>
      </c>
      <c r="N45" s="117">
        <v>0</v>
      </c>
      <c r="O45" s="579">
        <f t="shared" si="43"/>
        <v>0</v>
      </c>
      <c r="P45" s="117">
        <v>0</v>
      </c>
      <c r="Q45" s="579">
        <f t="shared" si="44"/>
        <v>0</v>
      </c>
      <c r="R45" s="117">
        <v>0</v>
      </c>
      <c r="S45" s="579">
        <f t="shared" si="45"/>
        <v>0</v>
      </c>
      <c r="T45" s="117">
        <v>0</v>
      </c>
      <c r="U45" s="579">
        <f t="shared" si="46"/>
        <v>0</v>
      </c>
      <c r="V45" s="117">
        <v>0</v>
      </c>
      <c r="W45" s="579">
        <f t="shared" si="47"/>
        <v>0</v>
      </c>
      <c r="X45" s="119">
        <f t="shared" si="48"/>
        <v>0</v>
      </c>
      <c r="Y45" s="264">
        <v>0</v>
      </c>
      <c r="Z45" s="580">
        <f t="shared" si="49"/>
        <v>0</v>
      </c>
      <c r="AA45" s="264">
        <v>0</v>
      </c>
      <c r="AB45" s="580">
        <f t="shared" si="50"/>
        <v>0</v>
      </c>
      <c r="AC45" s="264">
        <v>0</v>
      </c>
      <c r="AD45" s="580">
        <f t="shared" si="51"/>
        <v>0</v>
      </c>
      <c r="AE45" s="264">
        <v>0</v>
      </c>
      <c r="AF45" s="580">
        <f t="shared" si="52"/>
        <v>0</v>
      </c>
      <c r="AG45" s="264">
        <v>0</v>
      </c>
      <c r="AH45" s="580">
        <f t="shared" si="53"/>
        <v>0</v>
      </c>
      <c r="AI45" s="266">
        <f t="shared" si="54"/>
        <v>0</v>
      </c>
      <c r="AJ45" s="267">
        <v>0</v>
      </c>
      <c r="AK45" s="588">
        <f t="shared" si="55"/>
        <v>0</v>
      </c>
      <c r="AL45" s="267">
        <v>0</v>
      </c>
      <c r="AM45" s="588">
        <f t="shared" si="56"/>
        <v>0</v>
      </c>
      <c r="AN45" s="267">
        <v>0</v>
      </c>
      <c r="AO45" s="588">
        <f t="shared" si="57"/>
        <v>0</v>
      </c>
      <c r="AP45" s="267">
        <v>0</v>
      </c>
      <c r="AQ45" s="588">
        <f t="shared" si="58"/>
        <v>0</v>
      </c>
      <c r="AR45" s="267">
        <v>0</v>
      </c>
      <c r="AS45" s="588">
        <f t="shared" si="59"/>
        <v>0</v>
      </c>
      <c r="AT45" s="269">
        <f t="shared" si="60"/>
        <v>0</v>
      </c>
      <c r="AU45" s="270">
        <v>0</v>
      </c>
      <c r="AV45" s="582">
        <f t="shared" si="61"/>
        <v>0</v>
      </c>
      <c r="AW45" s="270">
        <v>0</v>
      </c>
      <c r="AX45" s="582">
        <f t="shared" si="62"/>
        <v>0</v>
      </c>
      <c r="AY45" s="270">
        <v>0</v>
      </c>
      <c r="AZ45" s="582">
        <f t="shared" si="63"/>
        <v>0</v>
      </c>
      <c r="BA45" s="270">
        <v>0</v>
      </c>
      <c r="BB45" s="582">
        <f t="shared" si="64"/>
        <v>0</v>
      </c>
      <c r="BC45" s="270">
        <v>0</v>
      </c>
      <c r="BD45" s="582">
        <f t="shared" si="65"/>
        <v>0</v>
      </c>
      <c r="BE45" s="272">
        <f t="shared" si="66"/>
        <v>0</v>
      </c>
      <c r="BF45" s="273">
        <v>0</v>
      </c>
      <c r="BG45" s="581">
        <f t="shared" si="67"/>
        <v>0</v>
      </c>
      <c r="BH45" s="273">
        <v>0</v>
      </c>
      <c r="BI45" s="581">
        <f t="shared" si="68"/>
        <v>0</v>
      </c>
      <c r="BJ45" s="273">
        <v>0</v>
      </c>
      <c r="BK45" s="581">
        <f t="shared" si="69"/>
        <v>0</v>
      </c>
      <c r="BL45" s="273">
        <v>0</v>
      </c>
      <c r="BM45" s="581">
        <f t="shared" si="70"/>
        <v>0</v>
      </c>
      <c r="BN45" s="273">
        <v>0</v>
      </c>
      <c r="BO45" s="581">
        <f t="shared" si="71"/>
        <v>0</v>
      </c>
      <c r="BP45" s="275">
        <f t="shared" si="72"/>
        <v>0</v>
      </c>
      <c r="BQ45" s="293">
        <f t="shared" si="73"/>
        <v>0</v>
      </c>
      <c r="BR45" s="293">
        <f t="shared" si="74"/>
        <v>0</v>
      </c>
      <c r="BS45" s="293">
        <f t="shared" si="75"/>
        <v>0</v>
      </c>
      <c r="BT45" s="293">
        <f t="shared" si="76"/>
        <v>0</v>
      </c>
      <c r="BU45" s="293">
        <f t="shared" si="77"/>
        <v>0</v>
      </c>
      <c r="BV45" s="300">
        <f t="shared" si="41"/>
        <v>0</v>
      </c>
    </row>
    <row r="46" spans="1:74" s="52" customFormat="1" ht="15" hidden="1" customHeight="1">
      <c r="A46" s="76"/>
      <c r="B46" s="76"/>
      <c r="C46" s="12">
        <f t="shared" si="42"/>
        <v>0</v>
      </c>
      <c r="D46" s="68"/>
      <c r="E46" s="699" t="s">
        <v>294</v>
      </c>
      <c r="F46" s="699"/>
      <c r="G46" s="699"/>
      <c r="H46" s="699"/>
      <c r="I46" s="699"/>
      <c r="J46" s="699"/>
      <c r="K46" s="115">
        <v>0</v>
      </c>
      <c r="L46" s="116">
        <f t="shared" si="39"/>
        <v>0</v>
      </c>
      <c r="M46" s="69">
        <f t="shared" si="40"/>
        <v>0</v>
      </c>
      <c r="N46" s="117">
        <v>0</v>
      </c>
      <c r="O46" s="579">
        <f t="shared" si="43"/>
        <v>0</v>
      </c>
      <c r="P46" s="117">
        <v>0</v>
      </c>
      <c r="Q46" s="579">
        <f t="shared" si="44"/>
        <v>0</v>
      </c>
      <c r="R46" s="117">
        <v>0</v>
      </c>
      <c r="S46" s="579">
        <f t="shared" si="45"/>
        <v>0</v>
      </c>
      <c r="T46" s="117">
        <v>0</v>
      </c>
      <c r="U46" s="579">
        <f t="shared" si="46"/>
        <v>0</v>
      </c>
      <c r="V46" s="117">
        <v>0</v>
      </c>
      <c r="W46" s="579">
        <f t="shared" si="47"/>
        <v>0</v>
      </c>
      <c r="X46" s="119">
        <f t="shared" si="48"/>
        <v>0</v>
      </c>
      <c r="Y46" s="264">
        <v>0</v>
      </c>
      <c r="Z46" s="580">
        <f t="shared" si="49"/>
        <v>0</v>
      </c>
      <c r="AA46" s="264">
        <v>0</v>
      </c>
      <c r="AB46" s="580">
        <f t="shared" si="50"/>
        <v>0</v>
      </c>
      <c r="AC46" s="264">
        <v>0</v>
      </c>
      <c r="AD46" s="580">
        <f t="shared" si="51"/>
        <v>0</v>
      </c>
      <c r="AE46" s="264">
        <v>0</v>
      </c>
      <c r="AF46" s="580">
        <f t="shared" si="52"/>
        <v>0</v>
      </c>
      <c r="AG46" s="264">
        <v>0</v>
      </c>
      <c r="AH46" s="580">
        <f t="shared" si="53"/>
        <v>0</v>
      </c>
      <c r="AI46" s="266">
        <f t="shared" si="54"/>
        <v>0</v>
      </c>
      <c r="AJ46" s="267">
        <v>0</v>
      </c>
      <c r="AK46" s="588">
        <f t="shared" si="55"/>
        <v>0</v>
      </c>
      <c r="AL46" s="267">
        <v>0</v>
      </c>
      <c r="AM46" s="588">
        <f t="shared" si="56"/>
        <v>0</v>
      </c>
      <c r="AN46" s="267">
        <v>0</v>
      </c>
      <c r="AO46" s="588">
        <f t="shared" si="57"/>
        <v>0</v>
      </c>
      <c r="AP46" s="267">
        <v>0</v>
      </c>
      <c r="AQ46" s="588">
        <f t="shared" si="58"/>
        <v>0</v>
      </c>
      <c r="AR46" s="267">
        <v>0</v>
      </c>
      <c r="AS46" s="588">
        <f t="shared" si="59"/>
        <v>0</v>
      </c>
      <c r="AT46" s="269">
        <f t="shared" si="60"/>
        <v>0</v>
      </c>
      <c r="AU46" s="270">
        <v>0</v>
      </c>
      <c r="AV46" s="582">
        <f t="shared" si="61"/>
        <v>0</v>
      </c>
      <c r="AW46" s="270">
        <v>0</v>
      </c>
      <c r="AX46" s="582">
        <f t="shared" si="62"/>
        <v>0</v>
      </c>
      <c r="AY46" s="270">
        <v>0</v>
      </c>
      <c r="AZ46" s="582">
        <f t="shared" si="63"/>
        <v>0</v>
      </c>
      <c r="BA46" s="270">
        <v>0</v>
      </c>
      <c r="BB46" s="582">
        <f t="shared" si="64"/>
        <v>0</v>
      </c>
      <c r="BC46" s="270">
        <v>0</v>
      </c>
      <c r="BD46" s="582">
        <f t="shared" si="65"/>
        <v>0</v>
      </c>
      <c r="BE46" s="272">
        <f t="shared" si="66"/>
        <v>0</v>
      </c>
      <c r="BF46" s="273">
        <v>0</v>
      </c>
      <c r="BG46" s="581">
        <f t="shared" si="67"/>
        <v>0</v>
      </c>
      <c r="BH46" s="273">
        <v>0</v>
      </c>
      <c r="BI46" s="581">
        <f t="shared" si="68"/>
        <v>0</v>
      </c>
      <c r="BJ46" s="273">
        <v>0</v>
      </c>
      <c r="BK46" s="581">
        <f t="shared" si="69"/>
        <v>0</v>
      </c>
      <c r="BL46" s="273">
        <v>0</v>
      </c>
      <c r="BM46" s="581">
        <f t="shared" si="70"/>
        <v>0</v>
      </c>
      <c r="BN46" s="273">
        <v>0</v>
      </c>
      <c r="BO46" s="581">
        <f t="shared" si="71"/>
        <v>0</v>
      </c>
      <c r="BP46" s="275">
        <f t="shared" si="72"/>
        <v>0</v>
      </c>
      <c r="BQ46" s="293">
        <f t="shared" si="73"/>
        <v>0</v>
      </c>
      <c r="BR46" s="293">
        <f t="shared" si="74"/>
        <v>0</v>
      </c>
      <c r="BS46" s="293">
        <f t="shared" si="75"/>
        <v>0</v>
      </c>
      <c r="BT46" s="293">
        <f t="shared" si="76"/>
        <v>0</v>
      </c>
      <c r="BU46" s="293">
        <f t="shared" si="77"/>
        <v>0</v>
      </c>
      <c r="BV46" s="300">
        <f t="shared" si="41"/>
        <v>0</v>
      </c>
    </row>
    <row r="47" spans="1:74" ht="15" hidden="1" customHeight="1">
      <c r="C47" s="12">
        <f t="shared" si="42"/>
        <v>0</v>
      </c>
      <c r="D47" s="68"/>
      <c r="E47" s="699" t="s">
        <v>294</v>
      </c>
      <c r="F47" s="699"/>
      <c r="G47" s="699"/>
      <c r="H47" s="699"/>
      <c r="I47" s="699"/>
      <c r="J47" s="699"/>
      <c r="K47" s="115">
        <v>0</v>
      </c>
      <c r="L47" s="116">
        <f t="shared" si="39"/>
        <v>0</v>
      </c>
      <c r="M47" s="69">
        <f t="shared" si="40"/>
        <v>0</v>
      </c>
      <c r="N47" s="117">
        <v>0</v>
      </c>
      <c r="O47" s="579">
        <f t="shared" si="43"/>
        <v>0</v>
      </c>
      <c r="P47" s="117">
        <v>0</v>
      </c>
      <c r="Q47" s="579">
        <f t="shared" si="44"/>
        <v>0</v>
      </c>
      <c r="R47" s="117">
        <v>0</v>
      </c>
      <c r="S47" s="579">
        <f t="shared" si="45"/>
        <v>0</v>
      </c>
      <c r="T47" s="117">
        <v>0</v>
      </c>
      <c r="U47" s="579">
        <f t="shared" si="46"/>
        <v>0</v>
      </c>
      <c r="V47" s="117">
        <v>0</v>
      </c>
      <c r="W47" s="579">
        <f t="shared" si="47"/>
        <v>0</v>
      </c>
      <c r="X47" s="119">
        <f t="shared" si="48"/>
        <v>0</v>
      </c>
      <c r="Y47" s="264">
        <v>0</v>
      </c>
      <c r="Z47" s="580">
        <f t="shared" si="49"/>
        <v>0</v>
      </c>
      <c r="AA47" s="264">
        <v>0</v>
      </c>
      <c r="AB47" s="580">
        <f t="shared" si="50"/>
        <v>0</v>
      </c>
      <c r="AC47" s="264">
        <v>0</v>
      </c>
      <c r="AD47" s="580">
        <f t="shared" si="51"/>
        <v>0</v>
      </c>
      <c r="AE47" s="264">
        <v>0</v>
      </c>
      <c r="AF47" s="580">
        <f t="shared" si="52"/>
        <v>0</v>
      </c>
      <c r="AG47" s="264">
        <v>0</v>
      </c>
      <c r="AH47" s="580">
        <f t="shared" si="53"/>
        <v>0</v>
      </c>
      <c r="AI47" s="266">
        <f t="shared" si="54"/>
        <v>0</v>
      </c>
      <c r="AJ47" s="267">
        <v>0</v>
      </c>
      <c r="AK47" s="588">
        <f t="shared" si="55"/>
        <v>0</v>
      </c>
      <c r="AL47" s="267">
        <v>0</v>
      </c>
      <c r="AM47" s="588">
        <f t="shared" si="56"/>
        <v>0</v>
      </c>
      <c r="AN47" s="267">
        <v>0</v>
      </c>
      <c r="AO47" s="588">
        <f t="shared" si="57"/>
        <v>0</v>
      </c>
      <c r="AP47" s="267">
        <v>0</v>
      </c>
      <c r="AQ47" s="588">
        <f t="shared" si="58"/>
        <v>0</v>
      </c>
      <c r="AR47" s="267">
        <v>0</v>
      </c>
      <c r="AS47" s="588">
        <f t="shared" si="59"/>
        <v>0</v>
      </c>
      <c r="AT47" s="269">
        <f t="shared" si="60"/>
        <v>0</v>
      </c>
      <c r="AU47" s="270">
        <v>0</v>
      </c>
      <c r="AV47" s="582">
        <f t="shared" si="61"/>
        <v>0</v>
      </c>
      <c r="AW47" s="270">
        <v>0</v>
      </c>
      <c r="AX47" s="582">
        <f t="shared" si="62"/>
        <v>0</v>
      </c>
      <c r="AY47" s="270">
        <v>0</v>
      </c>
      <c r="AZ47" s="582">
        <f t="shared" si="63"/>
        <v>0</v>
      </c>
      <c r="BA47" s="270">
        <v>0</v>
      </c>
      <c r="BB47" s="582">
        <f t="shared" si="64"/>
        <v>0</v>
      </c>
      <c r="BC47" s="270">
        <v>0</v>
      </c>
      <c r="BD47" s="582">
        <f t="shared" si="65"/>
        <v>0</v>
      </c>
      <c r="BE47" s="272">
        <f t="shared" si="66"/>
        <v>0</v>
      </c>
      <c r="BF47" s="273">
        <v>0</v>
      </c>
      <c r="BG47" s="581">
        <f t="shared" si="67"/>
        <v>0</v>
      </c>
      <c r="BH47" s="273">
        <v>0</v>
      </c>
      <c r="BI47" s="581">
        <f t="shared" si="68"/>
        <v>0</v>
      </c>
      <c r="BJ47" s="273">
        <v>0</v>
      </c>
      <c r="BK47" s="581">
        <f t="shared" si="69"/>
        <v>0</v>
      </c>
      <c r="BL47" s="273">
        <v>0</v>
      </c>
      <c r="BM47" s="581">
        <f t="shared" si="70"/>
        <v>0</v>
      </c>
      <c r="BN47" s="273">
        <v>0</v>
      </c>
      <c r="BO47" s="581">
        <f t="shared" si="71"/>
        <v>0</v>
      </c>
      <c r="BP47" s="275">
        <f t="shared" si="72"/>
        <v>0</v>
      </c>
      <c r="BQ47" s="293">
        <f t="shared" si="73"/>
        <v>0</v>
      </c>
      <c r="BR47" s="293">
        <f t="shared" si="74"/>
        <v>0</v>
      </c>
      <c r="BS47" s="293">
        <f t="shared" si="75"/>
        <v>0</v>
      </c>
      <c r="BT47" s="293">
        <f t="shared" si="76"/>
        <v>0</v>
      </c>
      <c r="BU47" s="293">
        <f t="shared" si="77"/>
        <v>0</v>
      </c>
      <c r="BV47" s="300">
        <f t="shared" si="41"/>
        <v>0</v>
      </c>
    </row>
    <row r="48" spans="1:74" ht="15" hidden="1" customHeight="1">
      <c r="C48" s="12">
        <f t="shared" si="42"/>
        <v>0</v>
      </c>
      <c r="D48" s="68"/>
      <c r="E48" s="699" t="s">
        <v>294</v>
      </c>
      <c r="F48" s="699"/>
      <c r="G48" s="699"/>
      <c r="H48" s="699"/>
      <c r="I48" s="699"/>
      <c r="J48" s="699"/>
      <c r="K48" s="115">
        <v>0</v>
      </c>
      <c r="L48" s="116">
        <f t="shared" si="39"/>
        <v>0</v>
      </c>
      <c r="M48" s="69">
        <f t="shared" si="40"/>
        <v>0</v>
      </c>
      <c r="N48" s="117">
        <v>0</v>
      </c>
      <c r="O48" s="579">
        <f t="shared" si="43"/>
        <v>0</v>
      </c>
      <c r="P48" s="117">
        <v>0</v>
      </c>
      <c r="Q48" s="579">
        <f t="shared" si="44"/>
        <v>0</v>
      </c>
      <c r="R48" s="117">
        <v>0</v>
      </c>
      <c r="S48" s="579">
        <f t="shared" si="45"/>
        <v>0</v>
      </c>
      <c r="T48" s="117">
        <v>0</v>
      </c>
      <c r="U48" s="579">
        <f t="shared" si="46"/>
        <v>0</v>
      </c>
      <c r="V48" s="117">
        <v>0</v>
      </c>
      <c r="W48" s="579">
        <f t="shared" si="47"/>
        <v>0</v>
      </c>
      <c r="X48" s="119">
        <f t="shared" si="48"/>
        <v>0</v>
      </c>
      <c r="Y48" s="264">
        <v>0</v>
      </c>
      <c r="Z48" s="580">
        <f t="shared" si="49"/>
        <v>0</v>
      </c>
      <c r="AA48" s="264">
        <v>0</v>
      </c>
      <c r="AB48" s="580">
        <f t="shared" si="50"/>
        <v>0</v>
      </c>
      <c r="AC48" s="264">
        <v>0</v>
      </c>
      <c r="AD48" s="580">
        <f t="shared" si="51"/>
        <v>0</v>
      </c>
      <c r="AE48" s="264">
        <v>0</v>
      </c>
      <c r="AF48" s="580">
        <f t="shared" si="52"/>
        <v>0</v>
      </c>
      <c r="AG48" s="264">
        <v>0</v>
      </c>
      <c r="AH48" s="580">
        <f t="shared" si="53"/>
        <v>0</v>
      </c>
      <c r="AI48" s="266">
        <f t="shared" si="54"/>
        <v>0</v>
      </c>
      <c r="AJ48" s="267">
        <v>0</v>
      </c>
      <c r="AK48" s="588">
        <f t="shared" si="55"/>
        <v>0</v>
      </c>
      <c r="AL48" s="267">
        <v>0</v>
      </c>
      <c r="AM48" s="588">
        <f t="shared" si="56"/>
        <v>0</v>
      </c>
      <c r="AN48" s="267">
        <v>0</v>
      </c>
      <c r="AO48" s="588">
        <f t="shared" si="57"/>
        <v>0</v>
      </c>
      <c r="AP48" s="267">
        <v>0</v>
      </c>
      <c r="AQ48" s="588">
        <f t="shared" si="58"/>
        <v>0</v>
      </c>
      <c r="AR48" s="267">
        <v>0</v>
      </c>
      <c r="AS48" s="588">
        <f t="shared" si="59"/>
        <v>0</v>
      </c>
      <c r="AT48" s="269">
        <f t="shared" si="60"/>
        <v>0</v>
      </c>
      <c r="AU48" s="270">
        <v>0</v>
      </c>
      <c r="AV48" s="582">
        <f t="shared" si="61"/>
        <v>0</v>
      </c>
      <c r="AW48" s="270">
        <v>0</v>
      </c>
      <c r="AX48" s="582">
        <f t="shared" si="62"/>
        <v>0</v>
      </c>
      <c r="AY48" s="270">
        <v>0</v>
      </c>
      <c r="AZ48" s="582">
        <f t="shared" si="63"/>
        <v>0</v>
      </c>
      <c r="BA48" s="270">
        <v>0</v>
      </c>
      <c r="BB48" s="582">
        <f t="shared" si="64"/>
        <v>0</v>
      </c>
      <c r="BC48" s="270">
        <v>0</v>
      </c>
      <c r="BD48" s="582">
        <f t="shared" si="65"/>
        <v>0</v>
      </c>
      <c r="BE48" s="272">
        <f t="shared" si="66"/>
        <v>0</v>
      </c>
      <c r="BF48" s="273">
        <v>0</v>
      </c>
      <c r="BG48" s="581">
        <f t="shared" si="67"/>
        <v>0</v>
      </c>
      <c r="BH48" s="273">
        <v>0</v>
      </c>
      <c r="BI48" s="581">
        <f t="shared" si="68"/>
        <v>0</v>
      </c>
      <c r="BJ48" s="273">
        <v>0</v>
      </c>
      <c r="BK48" s="581">
        <f t="shared" si="69"/>
        <v>0</v>
      </c>
      <c r="BL48" s="273">
        <v>0</v>
      </c>
      <c r="BM48" s="581">
        <f t="shared" si="70"/>
        <v>0</v>
      </c>
      <c r="BN48" s="273">
        <v>0</v>
      </c>
      <c r="BO48" s="581">
        <f t="shared" si="71"/>
        <v>0</v>
      </c>
      <c r="BP48" s="275">
        <f t="shared" si="72"/>
        <v>0</v>
      </c>
      <c r="BQ48" s="293">
        <f t="shared" si="73"/>
        <v>0</v>
      </c>
      <c r="BR48" s="293">
        <f t="shared" si="74"/>
        <v>0</v>
      </c>
      <c r="BS48" s="293">
        <f t="shared" si="75"/>
        <v>0</v>
      </c>
      <c r="BT48" s="293">
        <f t="shared" si="76"/>
        <v>0</v>
      </c>
      <c r="BU48" s="293">
        <f t="shared" si="77"/>
        <v>0</v>
      </c>
      <c r="BV48" s="300">
        <f t="shared" si="41"/>
        <v>0</v>
      </c>
    </row>
    <row r="49" spans="1:74" ht="15" hidden="1" customHeight="1">
      <c r="C49" s="12">
        <f t="shared" si="42"/>
        <v>0</v>
      </c>
      <c r="D49" s="68"/>
      <c r="E49" s="699" t="s">
        <v>294</v>
      </c>
      <c r="F49" s="699"/>
      <c r="G49" s="699"/>
      <c r="H49" s="699"/>
      <c r="I49" s="699"/>
      <c r="J49" s="699"/>
      <c r="K49" s="115">
        <v>0</v>
      </c>
      <c r="L49" s="116">
        <f t="shared" si="39"/>
        <v>0</v>
      </c>
      <c r="M49" s="69">
        <f t="shared" si="40"/>
        <v>0</v>
      </c>
      <c r="N49" s="117">
        <v>0</v>
      </c>
      <c r="O49" s="579">
        <f t="shared" si="43"/>
        <v>0</v>
      </c>
      <c r="P49" s="117">
        <v>0</v>
      </c>
      <c r="Q49" s="579">
        <f t="shared" si="44"/>
        <v>0</v>
      </c>
      <c r="R49" s="117">
        <v>0</v>
      </c>
      <c r="S49" s="579">
        <f t="shared" si="45"/>
        <v>0</v>
      </c>
      <c r="T49" s="117">
        <v>0</v>
      </c>
      <c r="U49" s="579">
        <f t="shared" si="46"/>
        <v>0</v>
      </c>
      <c r="V49" s="117">
        <v>0</v>
      </c>
      <c r="W49" s="579">
        <f t="shared" si="47"/>
        <v>0</v>
      </c>
      <c r="X49" s="119">
        <f t="shared" si="48"/>
        <v>0</v>
      </c>
      <c r="Y49" s="264">
        <v>0</v>
      </c>
      <c r="Z49" s="580">
        <f t="shared" si="49"/>
        <v>0</v>
      </c>
      <c r="AA49" s="264">
        <v>0</v>
      </c>
      <c r="AB49" s="580">
        <f t="shared" si="50"/>
        <v>0</v>
      </c>
      <c r="AC49" s="264">
        <v>0</v>
      </c>
      <c r="AD49" s="580">
        <f t="shared" si="51"/>
        <v>0</v>
      </c>
      <c r="AE49" s="264">
        <v>0</v>
      </c>
      <c r="AF49" s="580">
        <f t="shared" si="52"/>
        <v>0</v>
      </c>
      <c r="AG49" s="264">
        <v>0</v>
      </c>
      <c r="AH49" s="580">
        <f t="shared" si="53"/>
        <v>0</v>
      </c>
      <c r="AI49" s="266">
        <f t="shared" si="54"/>
        <v>0</v>
      </c>
      <c r="AJ49" s="267">
        <v>0</v>
      </c>
      <c r="AK49" s="588">
        <f t="shared" si="55"/>
        <v>0</v>
      </c>
      <c r="AL49" s="267">
        <v>0</v>
      </c>
      <c r="AM49" s="588">
        <f t="shared" si="56"/>
        <v>0</v>
      </c>
      <c r="AN49" s="267">
        <v>0</v>
      </c>
      <c r="AO49" s="588">
        <f t="shared" si="57"/>
        <v>0</v>
      </c>
      <c r="AP49" s="267">
        <v>0</v>
      </c>
      <c r="AQ49" s="588">
        <f t="shared" si="58"/>
        <v>0</v>
      </c>
      <c r="AR49" s="267">
        <v>0</v>
      </c>
      <c r="AS49" s="588">
        <f t="shared" si="59"/>
        <v>0</v>
      </c>
      <c r="AT49" s="269">
        <f t="shared" si="60"/>
        <v>0</v>
      </c>
      <c r="AU49" s="270">
        <v>0</v>
      </c>
      <c r="AV49" s="582">
        <f t="shared" si="61"/>
        <v>0</v>
      </c>
      <c r="AW49" s="270">
        <v>0</v>
      </c>
      <c r="AX49" s="582">
        <f t="shared" si="62"/>
        <v>0</v>
      </c>
      <c r="AY49" s="270">
        <v>0</v>
      </c>
      <c r="AZ49" s="582">
        <f t="shared" si="63"/>
        <v>0</v>
      </c>
      <c r="BA49" s="270">
        <v>0</v>
      </c>
      <c r="BB49" s="582">
        <f t="shared" si="64"/>
        <v>0</v>
      </c>
      <c r="BC49" s="270">
        <v>0</v>
      </c>
      <c r="BD49" s="582">
        <f t="shared" si="65"/>
        <v>0</v>
      </c>
      <c r="BE49" s="272">
        <f t="shared" si="66"/>
        <v>0</v>
      </c>
      <c r="BF49" s="273">
        <v>0</v>
      </c>
      <c r="BG49" s="581">
        <f t="shared" si="67"/>
        <v>0</v>
      </c>
      <c r="BH49" s="273">
        <v>0</v>
      </c>
      <c r="BI49" s="581">
        <f t="shared" si="68"/>
        <v>0</v>
      </c>
      <c r="BJ49" s="273">
        <v>0</v>
      </c>
      <c r="BK49" s="581">
        <f t="shared" si="69"/>
        <v>0</v>
      </c>
      <c r="BL49" s="273">
        <v>0</v>
      </c>
      <c r="BM49" s="581">
        <f t="shared" si="70"/>
        <v>0</v>
      </c>
      <c r="BN49" s="273">
        <v>0</v>
      </c>
      <c r="BO49" s="581">
        <f t="shared" si="71"/>
        <v>0</v>
      </c>
      <c r="BP49" s="275">
        <f t="shared" si="72"/>
        <v>0</v>
      </c>
      <c r="BQ49" s="293">
        <f t="shared" si="73"/>
        <v>0</v>
      </c>
      <c r="BR49" s="293">
        <f t="shared" si="74"/>
        <v>0</v>
      </c>
      <c r="BS49" s="293">
        <f t="shared" si="75"/>
        <v>0</v>
      </c>
      <c r="BT49" s="293">
        <f t="shared" si="76"/>
        <v>0</v>
      </c>
      <c r="BU49" s="293">
        <f t="shared" si="77"/>
        <v>0</v>
      </c>
      <c r="BV49" s="300">
        <f t="shared" si="41"/>
        <v>0</v>
      </c>
    </row>
    <row r="50" spans="1:74" s="52" customFormat="1" ht="15" hidden="1" customHeight="1">
      <c r="A50" s="76"/>
      <c r="B50" s="76"/>
      <c r="C50" s="12">
        <f t="shared" si="42"/>
        <v>0</v>
      </c>
      <c r="D50" s="68"/>
      <c r="E50" s="699" t="s">
        <v>294</v>
      </c>
      <c r="F50" s="699"/>
      <c r="G50" s="699"/>
      <c r="H50" s="699"/>
      <c r="I50" s="699"/>
      <c r="J50" s="699"/>
      <c r="K50" s="115">
        <v>0</v>
      </c>
      <c r="L50" s="116">
        <f t="shared" si="39"/>
        <v>0</v>
      </c>
      <c r="M50" s="69">
        <f t="shared" si="40"/>
        <v>0</v>
      </c>
      <c r="N50" s="117">
        <v>0</v>
      </c>
      <c r="O50" s="579">
        <f t="shared" si="43"/>
        <v>0</v>
      </c>
      <c r="P50" s="117">
        <v>0</v>
      </c>
      <c r="Q50" s="579">
        <f t="shared" si="44"/>
        <v>0</v>
      </c>
      <c r="R50" s="117">
        <v>0</v>
      </c>
      <c r="S50" s="579">
        <f t="shared" si="45"/>
        <v>0</v>
      </c>
      <c r="T50" s="117">
        <v>0</v>
      </c>
      <c r="U50" s="579">
        <f t="shared" si="46"/>
        <v>0</v>
      </c>
      <c r="V50" s="117">
        <v>0</v>
      </c>
      <c r="W50" s="579">
        <f t="shared" si="47"/>
        <v>0</v>
      </c>
      <c r="X50" s="119">
        <f t="shared" si="48"/>
        <v>0</v>
      </c>
      <c r="Y50" s="264">
        <v>0</v>
      </c>
      <c r="Z50" s="580">
        <f t="shared" si="49"/>
        <v>0</v>
      </c>
      <c r="AA50" s="264">
        <v>0</v>
      </c>
      <c r="AB50" s="580">
        <f t="shared" si="50"/>
        <v>0</v>
      </c>
      <c r="AC50" s="264">
        <v>0</v>
      </c>
      <c r="AD50" s="580">
        <f t="shared" si="51"/>
        <v>0</v>
      </c>
      <c r="AE50" s="264">
        <v>0</v>
      </c>
      <c r="AF50" s="580">
        <f t="shared" si="52"/>
        <v>0</v>
      </c>
      <c r="AG50" s="264">
        <v>0</v>
      </c>
      <c r="AH50" s="580">
        <f t="shared" si="53"/>
        <v>0</v>
      </c>
      <c r="AI50" s="266">
        <f t="shared" si="54"/>
        <v>0</v>
      </c>
      <c r="AJ50" s="267">
        <v>0</v>
      </c>
      <c r="AK50" s="588">
        <f t="shared" si="55"/>
        <v>0</v>
      </c>
      <c r="AL50" s="267">
        <v>0</v>
      </c>
      <c r="AM50" s="588">
        <f t="shared" si="56"/>
        <v>0</v>
      </c>
      <c r="AN50" s="267">
        <v>0</v>
      </c>
      <c r="AO50" s="588">
        <f t="shared" si="57"/>
        <v>0</v>
      </c>
      <c r="AP50" s="267">
        <v>0</v>
      </c>
      <c r="AQ50" s="588">
        <f t="shared" si="58"/>
        <v>0</v>
      </c>
      <c r="AR50" s="267">
        <v>0</v>
      </c>
      <c r="AS50" s="588">
        <f t="shared" si="59"/>
        <v>0</v>
      </c>
      <c r="AT50" s="269">
        <f t="shared" si="60"/>
        <v>0</v>
      </c>
      <c r="AU50" s="270">
        <v>0</v>
      </c>
      <c r="AV50" s="582">
        <f t="shared" si="61"/>
        <v>0</v>
      </c>
      <c r="AW50" s="270">
        <v>0</v>
      </c>
      <c r="AX50" s="582">
        <f t="shared" si="62"/>
        <v>0</v>
      </c>
      <c r="AY50" s="270">
        <v>0</v>
      </c>
      <c r="AZ50" s="582">
        <f t="shared" si="63"/>
        <v>0</v>
      </c>
      <c r="BA50" s="270">
        <v>0</v>
      </c>
      <c r="BB50" s="582">
        <f t="shared" si="64"/>
        <v>0</v>
      </c>
      <c r="BC50" s="270">
        <v>0</v>
      </c>
      <c r="BD50" s="582">
        <f t="shared" si="65"/>
        <v>0</v>
      </c>
      <c r="BE50" s="272">
        <f t="shared" si="66"/>
        <v>0</v>
      </c>
      <c r="BF50" s="273">
        <v>0</v>
      </c>
      <c r="BG50" s="581">
        <f t="shared" si="67"/>
        <v>0</v>
      </c>
      <c r="BH50" s="273">
        <v>0</v>
      </c>
      <c r="BI50" s="581">
        <f t="shared" si="68"/>
        <v>0</v>
      </c>
      <c r="BJ50" s="273">
        <v>0</v>
      </c>
      <c r="BK50" s="581">
        <f t="shared" si="69"/>
        <v>0</v>
      </c>
      <c r="BL50" s="273">
        <v>0</v>
      </c>
      <c r="BM50" s="581">
        <f t="shared" si="70"/>
        <v>0</v>
      </c>
      <c r="BN50" s="273">
        <v>0</v>
      </c>
      <c r="BO50" s="581">
        <f t="shared" si="71"/>
        <v>0</v>
      </c>
      <c r="BP50" s="275">
        <f t="shared" si="72"/>
        <v>0</v>
      </c>
      <c r="BQ50" s="293">
        <f t="shared" si="73"/>
        <v>0</v>
      </c>
      <c r="BR50" s="293">
        <f t="shared" si="74"/>
        <v>0</v>
      </c>
      <c r="BS50" s="293">
        <f t="shared" si="75"/>
        <v>0</v>
      </c>
      <c r="BT50" s="293">
        <f t="shared" si="76"/>
        <v>0</v>
      </c>
      <c r="BU50" s="293">
        <f t="shared" si="77"/>
        <v>0</v>
      </c>
      <c r="BV50" s="300">
        <f t="shared" si="41"/>
        <v>0</v>
      </c>
    </row>
    <row r="51" spans="1:74" s="52" customFormat="1" ht="15" hidden="1" customHeight="1">
      <c r="A51" s="76"/>
      <c r="B51" s="76"/>
      <c r="C51" s="12">
        <f t="shared" si="42"/>
        <v>0</v>
      </c>
      <c r="D51" s="68"/>
      <c r="E51" s="699" t="s">
        <v>294</v>
      </c>
      <c r="F51" s="699"/>
      <c r="G51" s="699"/>
      <c r="H51" s="699"/>
      <c r="I51" s="699"/>
      <c r="J51" s="699"/>
      <c r="K51" s="115">
        <v>0</v>
      </c>
      <c r="L51" s="116">
        <f t="shared" si="39"/>
        <v>0</v>
      </c>
      <c r="M51" s="69">
        <f t="shared" si="40"/>
        <v>0</v>
      </c>
      <c r="N51" s="117">
        <v>0</v>
      </c>
      <c r="O51" s="579">
        <f t="shared" si="43"/>
        <v>0</v>
      </c>
      <c r="P51" s="117">
        <v>0</v>
      </c>
      <c r="Q51" s="579">
        <f t="shared" si="44"/>
        <v>0</v>
      </c>
      <c r="R51" s="117">
        <v>0</v>
      </c>
      <c r="S51" s="579">
        <f t="shared" si="45"/>
        <v>0</v>
      </c>
      <c r="T51" s="117">
        <v>0</v>
      </c>
      <c r="U51" s="579">
        <f t="shared" si="46"/>
        <v>0</v>
      </c>
      <c r="V51" s="117">
        <v>0</v>
      </c>
      <c r="W51" s="579">
        <f t="shared" si="47"/>
        <v>0</v>
      </c>
      <c r="X51" s="119">
        <f t="shared" si="48"/>
        <v>0</v>
      </c>
      <c r="Y51" s="264">
        <v>0</v>
      </c>
      <c r="Z51" s="580">
        <f t="shared" si="49"/>
        <v>0</v>
      </c>
      <c r="AA51" s="264">
        <v>0</v>
      </c>
      <c r="AB51" s="580">
        <f t="shared" si="50"/>
        <v>0</v>
      </c>
      <c r="AC51" s="264">
        <v>0</v>
      </c>
      <c r="AD51" s="580">
        <f t="shared" si="51"/>
        <v>0</v>
      </c>
      <c r="AE51" s="264">
        <v>0</v>
      </c>
      <c r="AF51" s="580">
        <f t="shared" si="52"/>
        <v>0</v>
      </c>
      <c r="AG51" s="264">
        <v>0</v>
      </c>
      <c r="AH51" s="580">
        <f t="shared" si="53"/>
        <v>0</v>
      </c>
      <c r="AI51" s="266">
        <f t="shared" si="54"/>
        <v>0</v>
      </c>
      <c r="AJ51" s="267">
        <v>0</v>
      </c>
      <c r="AK51" s="588">
        <f t="shared" si="55"/>
        <v>0</v>
      </c>
      <c r="AL51" s="267">
        <v>0</v>
      </c>
      <c r="AM51" s="588">
        <f t="shared" si="56"/>
        <v>0</v>
      </c>
      <c r="AN51" s="267">
        <v>0</v>
      </c>
      <c r="AO51" s="588">
        <f t="shared" si="57"/>
        <v>0</v>
      </c>
      <c r="AP51" s="267">
        <v>0</v>
      </c>
      <c r="AQ51" s="588">
        <f t="shared" si="58"/>
        <v>0</v>
      </c>
      <c r="AR51" s="267">
        <v>0</v>
      </c>
      <c r="AS51" s="588">
        <f t="shared" si="59"/>
        <v>0</v>
      </c>
      <c r="AT51" s="269">
        <f t="shared" si="60"/>
        <v>0</v>
      </c>
      <c r="AU51" s="270">
        <v>0</v>
      </c>
      <c r="AV51" s="582">
        <f t="shared" si="61"/>
        <v>0</v>
      </c>
      <c r="AW51" s="270">
        <v>0</v>
      </c>
      <c r="AX51" s="582">
        <f t="shared" si="62"/>
        <v>0</v>
      </c>
      <c r="AY51" s="270">
        <v>0</v>
      </c>
      <c r="AZ51" s="582">
        <f t="shared" si="63"/>
        <v>0</v>
      </c>
      <c r="BA51" s="270">
        <v>0</v>
      </c>
      <c r="BB51" s="582">
        <f t="shared" si="64"/>
        <v>0</v>
      </c>
      <c r="BC51" s="270">
        <v>0</v>
      </c>
      <c r="BD51" s="582">
        <f t="shared" si="65"/>
        <v>0</v>
      </c>
      <c r="BE51" s="272">
        <f t="shared" si="66"/>
        <v>0</v>
      </c>
      <c r="BF51" s="273">
        <v>0</v>
      </c>
      <c r="BG51" s="581">
        <f t="shared" si="67"/>
        <v>0</v>
      </c>
      <c r="BH51" s="273">
        <v>0</v>
      </c>
      <c r="BI51" s="581">
        <f t="shared" si="68"/>
        <v>0</v>
      </c>
      <c r="BJ51" s="273">
        <v>0</v>
      </c>
      <c r="BK51" s="581">
        <f t="shared" si="69"/>
        <v>0</v>
      </c>
      <c r="BL51" s="273">
        <v>0</v>
      </c>
      <c r="BM51" s="581">
        <f t="shared" si="70"/>
        <v>0</v>
      </c>
      <c r="BN51" s="273">
        <v>0</v>
      </c>
      <c r="BO51" s="581">
        <f t="shared" si="71"/>
        <v>0</v>
      </c>
      <c r="BP51" s="275">
        <f t="shared" si="72"/>
        <v>0</v>
      </c>
      <c r="BQ51" s="293">
        <f t="shared" si="73"/>
        <v>0</v>
      </c>
      <c r="BR51" s="293">
        <f t="shared" si="74"/>
        <v>0</v>
      </c>
      <c r="BS51" s="293">
        <f t="shared" si="75"/>
        <v>0</v>
      </c>
      <c r="BT51" s="293">
        <f t="shared" si="76"/>
        <v>0</v>
      </c>
      <c r="BU51" s="293">
        <f t="shared" si="77"/>
        <v>0</v>
      </c>
      <c r="BV51" s="300">
        <f t="shared" si="41"/>
        <v>0</v>
      </c>
    </row>
    <row r="52" spans="1:74" s="52" customFormat="1" ht="15" hidden="1" customHeight="1">
      <c r="A52" s="76"/>
      <c r="B52" s="76"/>
      <c r="C52" s="12">
        <f t="shared" si="42"/>
        <v>0</v>
      </c>
      <c r="D52" s="68"/>
      <c r="E52" s="699" t="s">
        <v>294</v>
      </c>
      <c r="F52" s="699"/>
      <c r="G52" s="699"/>
      <c r="H52" s="699"/>
      <c r="I52" s="699"/>
      <c r="J52" s="699"/>
      <c r="K52" s="115">
        <v>0</v>
      </c>
      <c r="L52" s="116">
        <f t="shared" si="39"/>
        <v>0</v>
      </c>
      <c r="M52" s="69">
        <f t="shared" si="40"/>
        <v>0</v>
      </c>
      <c r="N52" s="117">
        <v>0</v>
      </c>
      <c r="O52" s="579">
        <f t="shared" si="43"/>
        <v>0</v>
      </c>
      <c r="P52" s="117">
        <v>0</v>
      </c>
      <c r="Q52" s="579">
        <f t="shared" si="44"/>
        <v>0</v>
      </c>
      <c r="R52" s="117">
        <v>0</v>
      </c>
      <c r="S52" s="579">
        <f t="shared" si="45"/>
        <v>0</v>
      </c>
      <c r="T52" s="117">
        <v>0</v>
      </c>
      <c r="U52" s="579">
        <f t="shared" si="46"/>
        <v>0</v>
      </c>
      <c r="V52" s="117">
        <v>0</v>
      </c>
      <c r="W52" s="579">
        <f t="shared" si="47"/>
        <v>0</v>
      </c>
      <c r="X52" s="119">
        <f t="shared" si="48"/>
        <v>0</v>
      </c>
      <c r="Y52" s="264">
        <v>0</v>
      </c>
      <c r="Z52" s="580">
        <f t="shared" si="49"/>
        <v>0</v>
      </c>
      <c r="AA52" s="264">
        <v>0</v>
      </c>
      <c r="AB52" s="580">
        <f t="shared" si="50"/>
        <v>0</v>
      </c>
      <c r="AC52" s="264">
        <v>0</v>
      </c>
      <c r="AD52" s="580">
        <f t="shared" si="51"/>
        <v>0</v>
      </c>
      <c r="AE52" s="264">
        <v>0</v>
      </c>
      <c r="AF52" s="580">
        <f t="shared" si="52"/>
        <v>0</v>
      </c>
      <c r="AG52" s="264">
        <v>0</v>
      </c>
      <c r="AH52" s="580">
        <f t="shared" si="53"/>
        <v>0</v>
      </c>
      <c r="AI52" s="266">
        <f t="shared" si="54"/>
        <v>0</v>
      </c>
      <c r="AJ52" s="267">
        <v>0</v>
      </c>
      <c r="AK52" s="588">
        <f t="shared" si="55"/>
        <v>0</v>
      </c>
      <c r="AL52" s="267">
        <v>0</v>
      </c>
      <c r="AM52" s="588">
        <f t="shared" si="56"/>
        <v>0</v>
      </c>
      <c r="AN52" s="267">
        <v>0</v>
      </c>
      <c r="AO52" s="588">
        <f t="shared" si="57"/>
        <v>0</v>
      </c>
      <c r="AP52" s="267">
        <v>0</v>
      </c>
      <c r="AQ52" s="588">
        <f t="shared" si="58"/>
        <v>0</v>
      </c>
      <c r="AR52" s="267">
        <v>0</v>
      </c>
      <c r="AS52" s="588">
        <f t="shared" si="59"/>
        <v>0</v>
      </c>
      <c r="AT52" s="269">
        <f t="shared" si="60"/>
        <v>0</v>
      </c>
      <c r="AU52" s="270">
        <v>0</v>
      </c>
      <c r="AV52" s="582">
        <f t="shared" si="61"/>
        <v>0</v>
      </c>
      <c r="AW52" s="270">
        <v>0</v>
      </c>
      <c r="AX52" s="582">
        <f t="shared" si="62"/>
        <v>0</v>
      </c>
      <c r="AY52" s="270">
        <v>0</v>
      </c>
      <c r="AZ52" s="582">
        <f t="shared" si="63"/>
        <v>0</v>
      </c>
      <c r="BA52" s="270">
        <v>0</v>
      </c>
      <c r="BB52" s="582">
        <f t="shared" si="64"/>
        <v>0</v>
      </c>
      <c r="BC52" s="270">
        <v>0</v>
      </c>
      <c r="BD52" s="582">
        <f t="shared" si="65"/>
        <v>0</v>
      </c>
      <c r="BE52" s="272">
        <f t="shared" si="66"/>
        <v>0</v>
      </c>
      <c r="BF52" s="273">
        <v>0</v>
      </c>
      <c r="BG52" s="581">
        <f t="shared" si="67"/>
        <v>0</v>
      </c>
      <c r="BH52" s="273">
        <v>0</v>
      </c>
      <c r="BI52" s="581">
        <f t="shared" si="68"/>
        <v>0</v>
      </c>
      <c r="BJ52" s="273">
        <v>0</v>
      </c>
      <c r="BK52" s="581">
        <f t="shared" si="69"/>
        <v>0</v>
      </c>
      <c r="BL52" s="273">
        <v>0</v>
      </c>
      <c r="BM52" s="581">
        <f t="shared" si="70"/>
        <v>0</v>
      </c>
      <c r="BN52" s="273">
        <v>0</v>
      </c>
      <c r="BO52" s="581">
        <f t="shared" si="71"/>
        <v>0</v>
      </c>
      <c r="BP52" s="275">
        <f t="shared" si="72"/>
        <v>0</v>
      </c>
      <c r="BQ52" s="293">
        <f t="shared" si="73"/>
        <v>0</v>
      </c>
      <c r="BR52" s="293">
        <f t="shared" si="74"/>
        <v>0</v>
      </c>
      <c r="BS52" s="293">
        <f t="shared" si="75"/>
        <v>0</v>
      </c>
      <c r="BT52" s="293">
        <f t="shared" si="76"/>
        <v>0</v>
      </c>
      <c r="BU52" s="293">
        <f t="shared" si="77"/>
        <v>0</v>
      </c>
      <c r="BV52" s="300">
        <f t="shared" si="41"/>
        <v>0</v>
      </c>
    </row>
    <row r="53" spans="1:74" ht="15" hidden="1" customHeight="1">
      <c r="C53" s="12">
        <f t="shared" si="42"/>
        <v>0</v>
      </c>
      <c r="D53" s="68"/>
      <c r="E53" s="699" t="s">
        <v>294</v>
      </c>
      <c r="F53" s="699"/>
      <c r="G53" s="699"/>
      <c r="H53" s="699"/>
      <c r="I53" s="699"/>
      <c r="J53" s="699"/>
      <c r="K53" s="115">
        <v>0</v>
      </c>
      <c r="L53" s="116">
        <f t="shared" si="39"/>
        <v>0</v>
      </c>
      <c r="M53" s="69">
        <f t="shared" si="40"/>
        <v>0</v>
      </c>
      <c r="N53" s="117">
        <v>0</v>
      </c>
      <c r="O53" s="579">
        <f t="shared" si="43"/>
        <v>0</v>
      </c>
      <c r="P53" s="117">
        <v>0</v>
      </c>
      <c r="Q53" s="579">
        <f t="shared" si="44"/>
        <v>0</v>
      </c>
      <c r="R53" s="117">
        <v>0</v>
      </c>
      <c r="S53" s="579">
        <f t="shared" si="45"/>
        <v>0</v>
      </c>
      <c r="T53" s="117">
        <v>0</v>
      </c>
      <c r="U53" s="579">
        <f t="shared" si="46"/>
        <v>0</v>
      </c>
      <c r="V53" s="117">
        <v>0</v>
      </c>
      <c r="W53" s="579">
        <f t="shared" si="47"/>
        <v>0</v>
      </c>
      <c r="X53" s="119">
        <f t="shared" si="48"/>
        <v>0</v>
      </c>
      <c r="Y53" s="264">
        <v>0</v>
      </c>
      <c r="Z53" s="580">
        <f t="shared" si="49"/>
        <v>0</v>
      </c>
      <c r="AA53" s="264">
        <v>0</v>
      </c>
      <c r="AB53" s="580">
        <f t="shared" si="50"/>
        <v>0</v>
      </c>
      <c r="AC53" s="264">
        <v>0</v>
      </c>
      <c r="AD53" s="580">
        <f t="shared" si="51"/>
        <v>0</v>
      </c>
      <c r="AE53" s="264">
        <v>0</v>
      </c>
      <c r="AF53" s="580">
        <f t="shared" si="52"/>
        <v>0</v>
      </c>
      <c r="AG53" s="264">
        <v>0</v>
      </c>
      <c r="AH53" s="580">
        <f t="shared" si="53"/>
        <v>0</v>
      </c>
      <c r="AI53" s="266">
        <f t="shared" si="54"/>
        <v>0</v>
      </c>
      <c r="AJ53" s="267">
        <v>0</v>
      </c>
      <c r="AK53" s="588">
        <f t="shared" si="55"/>
        <v>0</v>
      </c>
      <c r="AL53" s="267">
        <v>0</v>
      </c>
      <c r="AM53" s="588">
        <f t="shared" si="56"/>
        <v>0</v>
      </c>
      <c r="AN53" s="267">
        <v>0</v>
      </c>
      <c r="AO53" s="588">
        <f t="shared" si="57"/>
        <v>0</v>
      </c>
      <c r="AP53" s="267">
        <v>0</v>
      </c>
      <c r="AQ53" s="588">
        <f t="shared" si="58"/>
        <v>0</v>
      </c>
      <c r="AR53" s="267">
        <v>0</v>
      </c>
      <c r="AS53" s="588">
        <f t="shared" si="59"/>
        <v>0</v>
      </c>
      <c r="AT53" s="269">
        <f t="shared" si="60"/>
        <v>0</v>
      </c>
      <c r="AU53" s="270">
        <v>0</v>
      </c>
      <c r="AV53" s="582">
        <f t="shared" si="61"/>
        <v>0</v>
      </c>
      <c r="AW53" s="270">
        <v>0</v>
      </c>
      <c r="AX53" s="582">
        <f t="shared" si="62"/>
        <v>0</v>
      </c>
      <c r="AY53" s="270">
        <v>0</v>
      </c>
      <c r="AZ53" s="582">
        <f t="shared" si="63"/>
        <v>0</v>
      </c>
      <c r="BA53" s="270">
        <v>0</v>
      </c>
      <c r="BB53" s="582">
        <f t="shared" si="64"/>
        <v>0</v>
      </c>
      <c r="BC53" s="270">
        <v>0</v>
      </c>
      <c r="BD53" s="582">
        <f t="shared" si="65"/>
        <v>0</v>
      </c>
      <c r="BE53" s="272">
        <f t="shared" si="66"/>
        <v>0</v>
      </c>
      <c r="BF53" s="273">
        <v>0</v>
      </c>
      <c r="BG53" s="581">
        <f t="shared" si="67"/>
        <v>0</v>
      </c>
      <c r="BH53" s="273">
        <v>0</v>
      </c>
      <c r="BI53" s="581">
        <f t="shared" si="68"/>
        <v>0</v>
      </c>
      <c r="BJ53" s="273">
        <v>0</v>
      </c>
      <c r="BK53" s="581">
        <f t="shared" si="69"/>
        <v>0</v>
      </c>
      <c r="BL53" s="273">
        <v>0</v>
      </c>
      <c r="BM53" s="581">
        <f t="shared" si="70"/>
        <v>0</v>
      </c>
      <c r="BN53" s="273">
        <v>0</v>
      </c>
      <c r="BO53" s="581">
        <f t="shared" si="71"/>
        <v>0</v>
      </c>
      <c r="BP53" s="275">
        <f t="shared" si="72"/>
        <v>0</v>
      </c>
      <c r="BQ53" s="293">
        <f t="shared" si="73"/>
        <v>0</v>
      </c>
      <c r="BR53" s="293">
        <f t="shared" si="74"/>
        <v>0</v>
      </c>
      <c r="BS53" s="293">
        <f t="shared" si="75"/>
        <v>0</v>
      </c>
      <c r="BT53" s="293">
        <f t="shared" si="76"/>
        <v>0</v>
      </c>
      <c r="BU53" s="293">
        <f t="shared" si="77"/>
        <v>0</v>
      </c>
      <c r="BV53" s="300">
        <f t="shared" si="41"/>
        <v>0</v>
      </c>
    </row>
    <row r="54" spans="1:74" ht="15" hidden="1" customHeight="1">
      <c r="C54" s="12">
        <f t="shared" si="42"/>
        <v>0</v>
      </c>
      <c r="D54" s="68"/>
      <c r="E54" s="699" t="s">
        <v>294</v>
      </c>
      <c r="F54" s="699"/>
      <c r="G54" s="699"/>
      <c r="H54" s="699"/>
      <c r="I54" s="699"/>
      <c r="J54" s="699"/>
      <c r="K54" s="115">
        <v>0</v>
      </c>
      <c r="L54" s="116">
        <f t="shared" si="39"/>
        <v>0</v>
      </c>
      <c r="M54" s="69">
        <f t="shared" si="40"/>
        <v>0</v>
      </c>
      <c r="N54" s="117">
        <v>0</v>
      </c>
      <c r="O54" s="579">
        <f t="shared" si="43"/>
        <v>0</v>
      </c>
      <c r="P54" s="117">
        <v>0</v>
      </c>
      <c r="Q54" s="579">
        <f t="shared" si="44"/>
        <v>0</v>
      </c>
      <c r="R54" s="117">
        <v>0</v>
      </c>
      <c r="S54" s="579">
        <f t="shared" si="45"/>
        <v>0</v>
      </c>
      <c r="T54" s="117">
        <v>0</v>
      </c>
      <c r="U54" s="579">
        <f t="shared" si="46"/>
        <v>0</v>
      </c>
      <c r="V54" s="117">
        <v>0</v>
      </c>
      <c r="W54" s="579">
        <f t="shared" si="47"/>
        <v>0</v>
      </c>
      <c r="X54" s="119">
        <f t="shared" si="48"/>
        <v>0</v>
      </c>
      <c r="Y54" s="264">
        <v>0</v>
      </c>
      <c r="Z54" s="580">
        <f t="shared" si="49"/>
        <v>0</v>
      </c>
      <c r="AA54" s="264">
        <v>0</v>
      </c>
      <c r="AB54" s="580">
        <f t="shared" si="50"/>
        <v>0</v>
      </c>
      <c r="AC54" s="264">
        <v>0</v>
      </c>
      <c r="AD54" s="580">
        <f t="shared" si="51"/>
        <v>0</v>
      </c>
      <c r="AE54" s="264">
        <v>0</v>
      </c>
      <c r="AF54" s="580">
        <f t="shared" si="52"/>
        <v>0</v>
      </c>
      <c r="AG54" s="264">
        <v>0</v>
      </c>
      <c r="AH54" s="580">
        <f t="shared" si="53"/>
        <v>0</v>
      </c>
      <c r="AI54" s="266">
        <f t="shared" si="54"/>
        <v>0</v>
      </c>
      <c r="AJ54" s="267">
        <v>0</v>
      </c>
      <c r="AK54" s="588">
        <f t="shared" si="55"/>
        <v>0</v>
      </c>
      <c r="AL54" s="267">
        <v>0</v>
      </c>
      <c r="AM54" s="588">
        <f t="shared" si="56"/>
        <v>0</v>
      </c>
      <c r="AN54" s="267">
        <v>0</v>
      </c>
      <c r="AO54" s="588">
        <f t="shared" si="57"/>
        <v>0</v>
      </c>
      <c r="AP54" s="267">
        <v>0</v>
      </c>
      <c r="AQ54" s="588">
        <f t="shared" si="58"/>
        <v>0</v>
      </c>
      <c r="AR54" s="267">
        <v>0</v>
      </c>
      <c r="AS54" s="588">
        <f t="shared" si="59"/>
        <v>0</v>
      </c>
      <c r="AT54" s="269">
        <f t="shared" si="60"/>
        <v>0</v>
      </c>
      <c r="AU54" s="270">
        <v>0</v>
      </c>
      <c r="AV54" s="582">
        <f t="shared" si="61"/>
        <v>0</v>
      </c>
      <c r="AW54" s="270">
        <v>0</v>
      </c>
      <c r="AX54" s="582">
        <f t="shared" si="62"/>
        <v>0</v>
      </c>
      <c r="AY54" s="270">
        <v>0</v>
      </c>
      <c r="AZ54" s="582">
        <f t="shared" si="63"/>
        <v>0</v>
      </c>
      <c r="BA54" s="270">
        <v>0</v>
      </c>
      <c r="BB54" s="582">
        <f t="shared" si="64"/>
        <v>0</v>
      </c>
      <c r="BC54" s="270">
        <v>0</v>
      </c>
      <c r="BD54" s="582">
        <f t="shared" si="65"/>
        <v>0</v>
      </c>
      <c r="BE54" s="272">
        <f t="shared" si="66"/>
        <v>0</v>
      </c>
      <c r="BF54" s="273">
        <v>0</v>
      </c>
      <c r="BG54" s="581">
        <f t="shared" si="67"/>
        <v>0</v>
      </c>
      <c r="BH54" s="273">
        <v>0</v>
      </c>
      <c r="BI54" s="581">
        <f t="shared" si="68"/>
        <v>0</v>
      </c>
      <c r="BJ54" s="273">
        <v>0</v>
      </c>
      <c r="BK54" s="581">
        <f t="shared" si="69"/>
        <v>0</v>
      </c>
      <c r="BL54" s="273">
        <v>0</v>
      </c>
      <c r="BM54" s="581">
        <f t="shared" si="70"/>
        <v>0</v>
      </c>
      <c r="BN54" s="273">
        <v>0</v>
      </c>
      <c r="BO54" s="581">
        <f t="shared" si="71"/>
        <v>0</v>
      </c>
      <c r="BP54" s="275">
        <f t="shared" si="72"/>
        <v>0</v>
      </c>
      <c r="BQ54" s="293">
        <f t="shared" si="73"/>
        <v>0</v>
      </c>
      <c r="BR54" s="293">
        <f t="shared" si="74"/>
        <v>0</v>
      </c>
      <c r="BS54" s="293">
        <f t="shared" si="75"/>
        <v>0</v>
      </c>
      <c r="BT54" s="293">
        <f t="shared" si="76"/>
        <v>0</v>
      </c>
      <c r="BU54" s="293">
        <f t="shared" si="77"/>
        <v>0</v>
      </c>
      <c r="BV54" s="300">
        <f t="shared" si="41"/>
        <v>0</v>
      </c>
    </row>
    <row r="55" spans="1:74" ht="15" hidden="1" customHeight="1">
      <c r="C55" s="12">
        <f t="shared" si="42"/>
        <v>0</v>
      </c>
      <c r="D55" s="68"/>
      <c r="E55" s="699" t="s">
        <v>294</v>
      </c>
      <c r="F55" s="699"/>
      <c r="G55" s="699"/>
      <c r="H55" s="699"/>
      <c r="I55" s="699"/>
      <c r="J55" s="699"/>
      <c r="K55" s="115">
        <v>0</v>
      </c>
      <c r="L55" s="116">
        <f t="shared" si="39"/>
        <v>0</v>
      </c>
      <c r="M55" s="69">
        <f t="shared" si="40"/>
        <v>0</v>
      </c>
      <c r="N55" s="117">
        <v>0</v>
      </c>
      <c r="O55" s="579">
        <f t="shared" si="43"/>
        <v>0</v>
      </c>
      <c r="P55" s="117">
        <v>0</v>
      </c>
      <c r="Q55" s="579">
        <f t="shared" si="44"/>
        <v>0</v>
      </c>
      <c r="R55" s="117">
        <v>0</v>
      </c>
      <c r="S55" s="579">
        <f t="shared" si="45"/>
        <v>0</v>
      </c>
      <c r="T55" s="117">
        <v>0</v>
      </c>
      <c r="U55" s="579">
        <f t="shared" si="46"/>
        <v>0</v>
      </c>
      <c r="V55" s="117">
        <v>0</v>
      </c>
      <c r="W55" s="579">
        <f t="shared" si="47"/>
        <v>0</v>
      </c>
      <c r="X55" s="119">
        <f t="shared" si="48"/>
        <v>0</v>
      </c>
      <c r="Y55" s="264">
        <v>0</v>
      </c>
      <c r="Z55" s="580">
        <f t="shared" si="49"/>
        <v>0</v>
      </c>
      <c r="AA55" s="264">
        <v>0</v>
      </c>
      <c r="AB55" s="580">
        <f t="shared" si="50"/>
        <v>0</v>
      </c>
      <c r="AC55" s="264">
        <v>0</v>
      </c>
      <c r="AD55" s="580">
        <f t="shared" si="51"/>
        <v>0</v>
      </c>
      <c r="AE55" s="264">
        <v>0</v>
      </c>
      <c r="AF55" s="580">
        <f t="shared" si="52"/>
        <v>0</v>
      </c>
      <c r="AG55" s="264">
        <v>0</v>
      </c>
      <c r="AH55" s="580">
        <f t="shared" si="53"/>
        <v>0</v>
      </c>
      <c r="AI55" s="266">
        <f t="shared" si="54"/>
        <v>0</v>
      </c>
      <c r="AJ55" s="267">
        <v>0</v>
      </c>
      <c r="AK55" s="588">
        <f t="shared" si="55"/>
        <v>0</v>
      </c>
      <c r="AL55" s="267">
        <v>0</v>
      </c>
      <c r="AM55" s="588">
        <f t="shared" si="56"/>
        <v>0</v>
      </c>
      <c r="AN55" s="267">
        <v>0</v>
      </c>
      <c r="AO55" s="588">
        <f t="shared" si="57"/>
        <v>0</v>
      </c>
      <c r="AP55" s="267">
        <v>0</v>
      </c>
      <c r="AQ55" s="588">
        <f t="shared" si="58"/>
        <v>0</v>
      </c>
      <c r="AR55" s="267">
        <v>0</v>
      </c>
      <c r="AS55" s="588">
        <f t="shared" si="59"/>
        <v>0</v>
      </c>
      <c r="AT55" s="269">
        <f t="shared" si="60"/>
        <v>0</v>
      </c>
      <c r="AU55" s="270">
        <v>0</v>
      </c>
      <c r="AV55" s="582">
        <f t="shared" si="61"/>
        <v>0</v>
      </c>
      <c r="AW55" s="270">
        <v>0</v>
      </c>
      <c r="AX55" s="582">
        <f t="shared" si="62"/>
        <v>0</v>
      </c>
      <c r="AY55" s="270">
        <v>0</v>
      </c>
      <c r="AZ55" s="582">
        <f t="shared" si="63"/>
        <v>0</v>
      </c>
      <c r="BA55" s="270">
        <v>0</v>
      </c>
      <c r="BB55" s="582">
        <f t="shared" si="64"/>
        <v>0</v>
      </c>
      <c r="BC55" s="270">
        <v>0</v>
      </c>
      <c r="BD55" s="582">
        <f t="shared" si="65"/>
        <v>0</v>
      </c>
      <c r="BE55" s="272">
        <f t="shared" si="66"/>
        <v>0</v>
      </c>
      <c r="BF55" s="273">
        <v>0</v>
      </c>
      <c r="BG55" s="581">
        <f t="shared" si="67"/>
        <v>0</v>
      </c>
      <c r="BH55" s="273">
        <v>0</v>
      </c>
      <c r="BI55" s="581">
        <f t="shared" si="68"/>
        <v>0</v>
      </c>
      <c r="BJ55" s="273">
        <v>0</v>
      </c>
      <c r="BK55" s="581">
        <f t="shared" si="69"/>
        <v>0</v>
      </c>
      <c r="BL55" s="273">
        <v>0</v>
      </c>
      <c r="BM55" s="581">
        <f t="shared" si="70"/>
        <v>0</v>
      </c>
      <c r="BN55" s="273">
        <v>0</v>
      </c>
      <c r="BO55" s="581">
        <f t="shared" si="71"/>
        <v>0</v>
      </c>
      <c r="BP55" s="275">
        <f t="shared" si="72"/>
        <v>0</v>
      </c>
      <c r="BQ55" s="293">
        <f t="shared" si="73"/>
        <v>0</v>
      </c>
      <c r="BR55" s="293">
        <f t="shared" si="74"/>
        <v>0</v>
      </c>
      <c r="BS55" s="293">
        <f t="shared" si="75"/>
        <v>0</v>
      </c>
      <c r="BT55" s="293">
        <f t="shared" si="76"/>
        <v>0</v>
      </c>
      <c r="BU55" s="293">
        <f t="shared" si="77"/>
        <v>0</v>
      </c>
      <c r="BV55" s="300">
        <f t="shared" si="41"/>
        <v>0</v>
      </c>
    </row>
    <row r="56" spans="1:74" ht="15" hidden="1" customHeight="1">
      <c r="C56" s="12">
        <f t="shared" si="42"/>
        <v>0</v>
      </c>
      <c r="D56" s="49" t="s">
        <v>400</v>
      </c>
      <c r="E56" s="699" t="s">
        <v>389</v>
      </c>
      <c r="F56" s="699"/>
      <c r="G56" s="699"/>
      <c r="H56" s="699"/>
      <c r="I56" s="699"/>
      <c r="J56" s="699"/>
      <c r="K56" s="115">
        <v>0</v>
      </c>
      <c r="L56" s="116">
        <f t="shared" si="39"/>
        <v>5.8999999999999997E-2</v>
      </c>
      <c r="M56" s="69">
        <f t="shared" si="40"/>
        <v>1</v>
      </c>
      <c r="N56" s="117">
        <v>0</v>
      </c>
      <c r="O56" s="579">
        <f t="shared" si="43"/>
        <v>0</v>
      </c>
      <c r="P56" s="117">
        <v>0</v>
      </c>
      <c r="Q56" s="579">
        <f t="shared" si="44"/>
        <v>0</v>
      </c>
      <c r="R56" s="117">
        <v>0</v>
      </c>
      <c r="S56" s="579">
        <f t="shared" si="45"/>
        <v>0</v>
      </c>
      <c r="T56" s="117">
        <v>0</v>
      </c>
      <c r="U56" s="579">
        <f t="shared" si="46"/>
        <v>0</v>
      </c>
      <c r="V56" s="117">
        <v>0</v>
      </c>
      <c r="W56" s="579">
        <f t="shared" si="47"/>
        <v>0</v>
      </c>
      <c r="X56" s="119">
        <f t="shared" si="48"/>
        <v>0</v>
      </c>
      <c r="Y56" s="264">
        <v>0</v>
      </c>
      <c r="Z56" s="580">
        <f t="shared" si="49"/>
        <v>0</v>
      </c>
      <c r="AA56" s="264">
        <v>0</v>
      </c>
      <c r="AB56" s="580">
        <f t="shared" si="50"/>
        <v>0</v>
      </c>
      <c r="AC56" s="264">
        <v>0</v>
      </c>
      <c r="AD56" s="580">
        <f t="shared" si="51"/>
        <v>0</v>
      </c>
      <c r="AE56" s="264">
        <v>0</v>
      </c>
      <c r="AF56" s="580">
        <f t="shared" si="52"/>
        <v>0</v>
      </c>
      <c r="AG56" s="264">
        <v>0</v>
      </c>
      <c r="AH56" s="580">
        <f t="shared" si="53"/>
        <v>0</v>
      </c>
      <c r="AI56" s="266">
        <f t="shared" si="54"/>
        <v>0</v>
      </c>
      <c r="AJ56" s="267">
        <v>0</v>
      </c>
      <c r="AK56" s="588">
        <f t="shared" si="55"/>
        <v>0</v>
      </c>
      <c r="AL56" s="267">
        <v>0</v>
      </c>
      <c r="AM56" s="588">
        <f t="shared" si="56"/>
        <v>0</v>
      </c>
      <c r="AN56" s="267">
        <v>0</v>
      </c>
      <c r="AO56" s="588">
        <f t="shared" si="57"/>
        <v>0</v>
      </c>
      <c r="AP56" s="267">
        <v>0</v>
      </c>
      <c r="AQ56" s="588">
        <f t="shared" si="58"/>
        <v>0</v>
      </c>
      <c r="AR56" s="267">
        <v>0</v>
      </c>
      <c r="AS56" s="588">
        <f t="shared" si="59"/>
        <v>0</v>
      </c>
      <c r="AT56" s="269">
        <f t="shared" si="60"/>
        <v>0</v>
      </c>
      <c r="AU56" s="270">
        <v>0</v>
      </c>
      <c r="AV56" s="582">
        <f t="shared" si="61"/>
        <v>0</v>
      </c>
      <c r="AW56" s="270">
        <v>0</v>
      </c>
      <c r="AX56" s="582">
        <f t="shared" si="62"/>
        <v>0</v>
      </c>
      <c r="AY56" s="270">
        <v>0</v>
      </c>
      <c r="AZ56" s="582">
        <f t="shared" si="63"/>
        <v>0</v>
      </c>
      <c r="BA56" s="270">
        <v>0</v>
      </c>
      <c r="BB56" s="582">
        <f t="shared" si="64"/>
        <v>0</v>
      </c>
      <c r="BC56" s="270">
        <v>0</v>
      </c>
      <c r="BD56" s="582">
        <f t="shared" si="65"/>
        <v>0</v>
      </c>
      <c r="BE56" s="272">
        <f t="shared" si="66"/>
        <v>0</v>
      </c>
      <c r="BF56" s="273">
        <v>0</v>
      </c>
      <c r="BG56" s="581">
        <f t="shared" si="67"/>
        <v>0</v>
      </c>
      <c r="BH56" s="273">
        <v>0</v>
      </c>
      <c r="BI56" s="581">
        <f t="shared" si="68"/>
        <v>0</v>
      </c>
      <c r="BJ56" s="273">
        <v>0</v>
      </c>
      <c r="BK56" s="581">
        <f t="shared" si="69"/>
        <v>0</v>
      </c>
      <c r="BL56" s="273">
        <v>0</v>
      </c>
      <c r="BM56" s="581">
        <f t="shared" si="70"/>
        <v>0</v>
      </c>
      <c r="BN56" s="273">
        <v>0</v>
      </c>
      <c r="BO56" s="581">
        <f t="shared" si="71"/>
        <v>0</v>
      </c>
      <c r="BP56" s="275">
        <f t="shared" si="72"/>
        <v>0</v>
      </c>
      <c r="BQ56" s="293">
        <f t="shared" si="73"/>
        <v>0</v>
      </c>
      <c r="BR56" s="293">
        <f t="shared" si="74"/>
        <v>0</v>
      </c>
      <c r="BS56" s="293">
        <f t="shared" si="75"/>
        <v>0</v>
      </c>
      <c r="BT56" s="293">
        <f t="shared" si="76"/>
        <v>0</v>
      </c>
      <c r="BU56" s="293">
        <f t="shared" si="77"/>
        <v>0</v>
      </c>
      <c r="BV56" s="300">
        <f t="shared" si="41"/>
        <v>0</v>
      </c>
    </row>
    <row r="57" spans="1:74" ht="15" hidden="1" customHeight="1">
      <c r="C57" s="12">
        <f t="shared" si="42"/>
        <v>0</v>
      </c>
      <c r="D57" s="49" t="s">
        <v>401</v>
      </c>
      <c r="E57" s="699" t="s">
        <v>317</v>
      </c>
      <c r="F57" s="699"/>
      <c r="G57" s="699"/>
      <c r="H57" s="699"/>
      <c r="I57" s="699"/>
      <c r="J57" s="699"/>
      <c r="K57" s="115">
        <v>0</v>
      </c>
      <c r="L57" s="116">
        <f t="shared" si="39"/>
        <v>0.125</v>
      </c>
      <c r="M57" s="69">
        <f t="shared" si="40"/>
        <v>1</v>
      </c>
      <c r="N57" s="117">
        <v>0</v>
      </c>
      <c r="O57" s="579">
        <f t="shared" si="43"/>
        <v>0</v>
      </c>
      <c r="P57" s="117">
        <v>0</v>
      </c>
      <c r="Q57" s="579">
        <f t="shared" si="44"/>
        <v>0</v>
      </c>
      <c r="R57" s="117">
        <v>0</v>
      </c>
      <c r="S57" s="579">
        <f t="shared" si="45"/>
        <v>0</v>
      </c>
      <c r="T57" s="117">
        <v>0</v>
      </c>
      <c r="U57" s="579">
        <f t="shared" si="46"/>
        <v>0</v>
      </c>
      <c r="V57" s="117">
        <v>0</v>
      </c>
      <c r="W57" s="579">
        <f t="shared" si="47"/>
        <v>0</v>
      </c>
      <c r="X57" s="119">
        <f t="shared" si="48"/>
        <v>0</v>
      </c>
      <c r="Y57" s="264">
        <v>0</v>
      </c>
      <c r="Z57" s="580">
        <f t="shared" si="49"/>
        <v>0</v>
      </c>
      <c r="AA57" s="264">
        <v>0</v>
      </c>
      <c r="AB57" s="580">
        <f t="shared" si="50"/>
        <v>0</v>
      </c>
      <c r="AC57" s="264">
        <v>0</v>
      </c>
      <c r="AD57" s="580">
        <f t="shared" si="51"/>
        <v>0</v>
      </c>
      <c r="AE57" s="264">
        <v>0</v>
      </c>
      <c r="AF57" s="580">
        <f t="shared" si="52"/>
        <v>0</v>
      </c>
      <c r="AG57" s="264">
        <v>0</v>
      </c>
      <c r="AH57" s="580">
        <f t="shared" si="53"/>
        <v>0</v>
      </c>
      <c r="AI57" s="266">
        <f t="shared" si="54"/>
        <v>0</v>
      </c>
      <c r="AJ57" s="267">
        <v>0</v>
      </c>
      <c r="AK57" s="588">
        <f t="shared" si="55"/>
        <v>0</v>
      </c>
      <c r="AL57" s="267">
        <v>0</v>
      </c>
      <c r="AM57" s="588">
        <f t="shared" si="56"/>
        <v>0</v>
      </c>
      <c r="AN57" s="267">
        <v>0</v>
      </c>
      <c r="AO57" s="588">
        <f t="shared" si="57"/>
        <v>0</v>
      </c>
      <c r="AP57" s="267">
        <v>0</v>
      </c>
      <c r="AQ57" s="588">
        <f t="shared" si="58"/>
        <v>0</v>
      </c>
      <c r="AR57" s="267">
        <v>0</v>
      </c>
      <c r="AS57" s="588">
        <f t="shared" si="59"/>
        <v>0</v>
      </c>
      <c r="AT57" s="269">
        <f t="shared" si="60"/>
        <v>0</v>
      </c>
      <c r="AU57" s="270">
        <v>0</v>
      </c>
      <c r="AV57" s="582">
        <f t="shared" si="61"/>
        <v>0</v>
      </c>
      <c r="AW57" s="270">
        <v>0</v>
      </c>
      <c r="AX57" s="582">
        <f t="shared" si="62"/>
        <v>0</v>
      </c>
      <c r="AY57" s="270">
        <v>0</v>
      </c>
      <c r="AZ57" s="582">
        <f t="shared" si="63"/>
        <v>0</v>
      </c>
      <c r="BA57" s="270">
        <v>0</v>
      </c>
      <c r="BB57" s="582">
        <f t="shared" si="64"/>
        <v>0</v>
      </c>
      <c r="BC57" s="270">
        <v>0</v>
      </c>
      <c r="BD57" s="582">
        <f t="shared" si="65"/>
        <v>0</v>
      </c>
      <c r="BE57" s="272">
        <f t="shared" si="66"/>
        <v>0</v>
      </c>
      <c r="BF57" s="273">
        <v>0</v>
      </c>
      <c r="BG57" s="581">
        <f t="shared" si="67"/>
        <v>0</v>
      </c>
      <c r="BH57" s="273">
        <v>0</v>
      </c>
      <c r="BI57" s="581">
        <f t="shared" si="68"/>
        <v>0</v>
      </c>
      <c r="BJ57" s="273">
        <v>0</v>
      </c>
      <c r="BK57" s="581">
        <f t="shared" si="69"/>
        <v>0</v>
      </c>
      <c r="BL57" s="273">
        <v>0</v>
      </c>
      <c r="BM57" s="581">
        <f t="shared" si="70"/>
        <v>0</v>
      </c>
      <c r="BN57" s="273">
        <v>0</v>
      </c>
      <c r="BO57" s="581">
        <f t="shared" si="71"/>
        <v>0</v>
      </c>
      <c r="BP57" s="275">
        <f t="shared" si="72"/>
        <v>0</v>
      </c>
      <c r="BQ57" s="293">
        <f t="shared" si="73"/>
        <v>0</v>
      </c>
      <c r="BR57" s="293">
        <f t="shared" si="74"/>
        <v>0</v>
      </c>
      <c r="BS57" s="293">
        <f t="shared" si="75"/>
        <v>0</v>
      </c>
      <c r="BT57" s="293">
        <f t="shared" si="76"/>
        <v>0</v>
      </c>
      <c r="BU57" s="293">
        <f t="shared" si="77"/>
        <v>0</v>
      </c>
      <c r="BV57" s="300">
        <f t="shared" si="41"/>
        <v>0</v>
      </c>
    </row>
    <row r="58" spans="1:74" ht="15" customHeight="1">
      <c r="A58" s="76">
        <v>1000</v>
      </c>
      <c r="C58" s="128" t="s">
        <v>27</v>
      </c>
      <c r="D58" s="68"/>
      <c r="E58" s="716"/>
      <c r="F58" s="716"/>
      <c r="G58" s="716"/>
      <c r="H58" s="716"/>
      <c r="I58" s="716"/>
      <c r="J58" s="715"/>
      <c r="K58" s="68"/>
      <c r="L58" s="68"/>
      <c r="M58" s="69"/>
      <c r="N58" s="129"/>
      <c r="O58" s="130"/>
      <c r="P58" s="129"/>
      <c r="Q58" s="130"/>
      <c r="R58" s="129"/>
      <c r="S58" s="130"/>
      <c r="T58" s="129"/>
      <c r="U58" s="130"/>
      <c r="V58" s="129"/>
      <c r="W58" s="130"/>
      <c r="X58" s="132"/>
      <c r="Y58" s="129"/>
      <c r="Z58" s="130"/>
      <c r="AA58" s="129"/>
      <c r="AB58" s="130"/>
      <c r="AC58" s="129"/>
      <c r="AD58" s="130"/>
      <c r="AE58" s="129"/>
      <c r="AF58" s="130"/>
      <c r="AG58" s="129"/>
      <c r="AH58" s="130"/>
      <c r="AI58" s="132"/>
      <c r="AJ58" s="129"/>
      <c r="AK58" s="130"/>
      <c r="AL58" s="129"/>
      <c r="AM58" s="131"/>
      <c r="AN58" s="129"/>
      <c r="AO58" s="131"/>
      <c r="AP58" s="129"/>
      <c r="AQ58" s="131"/>
      <c r="AR58" s="129"/>
      <c r="AS58" s="131"/>
      <c r="AT58" s="132"/>
      <c r="AU58" s="129"/>
      <c r="AV58" s="131"/>
      <c r="AW58" s="129"/>
      <c r="AX58" s="131"/>
      <c r="AY58" s="129"/>
      <c r="AZ58" s="131"/>
      <c r="BA58" s="129"/>
      <c r="BB58" s="131"/>
      <c r="BC58" s="129"/>
      <c r="BD58" s="131"/>
      <c r="BE58" s="132"/>
      <c r="BF58" s="129"/>
      <c r="BG58" s="131"/>
      <c r="BH58" s="129"/>
      <c r="BI58" s="131"/>
      <c r="BJ58" s="129"/>
      <c r="BK58" s="131"/>
      <c r="BL58" s="129"/>
      <c r="BM58" s="131"/>
      <c r="BN58" s="129"/>
      <c r="BO58" s="131"/>
      <c r="BP58" s="132"/>
      <c r="BQ58" s="298"/>
      <c r="BR58" s="298"/>
      <c r="BS58" s="298"/>
      <c r="BT58" s="298"/>
      <c r="BU58" s="298"/>
      <c r="BV58" s="301"/>
    </row>
    <row r="59" spans="1:74" ht="30.95" customHeight="1">
      <c r="C59" s="302" t="s">
        <v>135</v>
      </c>
      <c r="D59" s="68"/>
      <c r="E59" s="704"/>
      <c r="F59" s="704"/>
      <c r="G59" s="704"/>
      <c r="H59" s="704"/>
      <c r="I59" s="704"/>
      <c r="J59" s="705"/>
      <c r="K59" s="484" t="s">
        <v>339</v>
      </c>
      <c r="L59" s="68"/>
      <c r="M59" s="69"/>
      <c r="N59" s="129"/>
      <c r="O59" s="130"/>
      <c r="P59" s="129"/>
      <c r="Q59" s="130"/>
      <c r="R59" s="129"/>
      <c r="S59" s="130"/>
      <c r="T59" s="129"/>
      <c r="U59" s="130"/>
      <c r="V59" s="129"/>
      <c r="W59" s="130"/>
      <c r="X59" s="132"/>
      <c r="Y59" s="129"/>
      <c r="Z59" s="130"/>
      <c r="AA59" s="129"/>
      <c r="AB59" s="130"/>
      <c r="AC59" s="129"/>
      <c r="AD59" s="130"/>
      <c r="AE59" s="129"/>
      <c r="AF59" s="130"/>
      <c r="AG59" s="129"/>
      <c r="AH59" s="130"/>
      <c r="AI59" s="132"/>
      <c r="AJ59" s="129"/>
      <c r="AK59" s="130"/>
      <c r="AL59" s="129"/>
      <c r="AM59" s="131"/>
      <c r="AN59" s="129"/>
      <c r="AO59" s="131"/>
      <c r="AP59" s="129"/>
      <c r="AQ59" s="131"/>
      <c r="AR59" s="129"/>
      <c r="AS59" s="131"/>
      <c r="AT59" s="132"/>
      <c r="AU59" s="129"/>
      <c r="AV59" s="131"/>
      <c r="AW59" s="129"/>
      <c r="AX59" s="131"/>
      <c r="AY59" s="129"/>
      <c r="AZ59" s="131"/>
      <c r="BA59" s="129"/>
      <c r="BB59" s="131"/>
      <c r="BC59" s="129"/>
      <c r="BD59" s="131"/>
      <c r="BE59" s="132"/>
      <c r="BF59" s="129"/>
      <c r="BG59" s="131"/>
      <c r="BH59" s="129"/>
      <c r="BI59" s="131"/>
      <c r="BJ59" s="129"/>
      <c r="BK59" s="131"/>
      <c r="BL59" s="129"/>
      <c r="BM59" s="131"/>
      <c r="BN59" s="129"/>
      <c r="BO59" s="131"/>
      <c r="BP59" s="132"/>
      <c r="BQ59" s="298"/>
      <c r="BR59" s="298"/>
      <c r="BS59" s="298"/>
      <c r="BT59" s="298"/>
      <c r="BU59" s="298"/>
      <c r="BV59" s="301"/>
    </row>
    <row r="60" spans="1:74" ht="15" customHeight="1">
      <c r="C60" s="302">
        <v>0</v>
      </c>
      <c r="D60" s="49" t="s">
        <v>376</v>
      </c>
      <c r="E60" s="707" t="s">
        <v>294</v>
      </c>
      <c r="F60" s="676"/>
      <c r="G60" s="676"/>
      <c r="H60" s="676"/>
      <c r="I60" s="676"/>
      <c r="J60" s="676"/>
      <c r="K60" s="133">
        <v>0</v>
      </c>
      <c r="L60" s="134">
        <f t="shared" ref="L60:L74" si="78">VLOOKUP(E60,Leave_Benefits,2,0)</f>
        <v>0</v>
      </c>
      <c r="M60" s="69">
        <f t="shared" ref="M60:M74" si="79">VLOOKUP(E60,Leave_Benefits,4,0)</f>
        <v>0</v>
      </c>
      <c r="N60" s="117">
        <v>0</v>
      </c>
      <c r="O60" s="118">
        <f>$K60*(N60)*($C60)*M60</f>
        <v>0</v>
      </c>
      <c r="P60" s="117">
        <v>0</v>
      </c>
      <c r="Q60" s="118">
        <f>($K60)*(P60)*($C60)*(M60^2)</f>
        <v>0</v>
      </c>
      <c r="R60" s="117">
        <v>0</v>
      </c>
      <c r="S60" s="118">
        <f>($K60)*(R60)*($C60)*(M60^3)</f>
        <v>0</v>
      </c>
      <c r="T60" s="117">
        <v>0</v>
      </c>
      <c r="U60" s="118">
        <f>($K60)*(T60)*($C60)*(M60^4)</f>
        <v>0</v>
      </c>
      <c r="V60" s="117">
        <v>0</v>
      </c>
      <c r="W60" s="118">
        <f>($K60)*(V60)*($C60)*(M60^5)</f>
        <v>0</v>
      </c>
      <c r="X60" s="119">
        <f>O60+Q60+S60+U60+W60</f>
        <v>0</v>
      </c>
      <c r="Y60" s="264">
        <v>0</v>
      </c>
      <c r="Z60" s="265">
        <f>$K60*(Y60)*($C60)*M60</f>
        <v>0</v>
      </c>
      <c r="AA60" s="264">
        <v>0</v>
      </c>
      <c r="AB60" s="265">
        <f>($K60)*(AA60)*($C60)*(M60^2)</f>
        <v>0</v>
      </c>
      <c r="AC60" s="264">
        <v>0</v>
      </c>
      <c r="AD60" s="265">
        <f>($K60)*(AC60)*($C60)*(M60^3)</f>
        <v>0</v>
      </c>
      <c r="AE60" s="264">
        <v>0</v>
      </c>
      <c r="AF60" s="265">
        <f>($K60)*(AE60)*($C60)*(M60^4)</f>
        <v>0</v>
      </c>
      <c r="AG60" s="264">
        <v>0</v>
      </c>
      <c r="AH60" s="265">
        <f>($K60)*(AG60)*($C60)*(M60^5)</f>
        <v>0</v>
      </c>
      <c r="AI60" s="266">
        <f>Z60+AB60+AD60+AF60+AH60</f>
        <v>0</v>
      </c>
      <c r="AJ60" s="267">
        <v>0</v>
      </c>
      <c r="AK60" s="268">
        <f>$K60*(AJ60)*($C60)*M60</f>
        <v>0</v>
      </c>
      <c r="AL60" s="267">
        <v>0</v>
      </c>
      <c r="AM60" s="588">
        <f t="shared" si="56"/>
        <v>0</v>
      </c>
      <c r="AN60" s="267">
        <v>0</v>
      </c>
      <c r="AO60" s="588">
        <f t="shared" si="57"/>
        <v>0</v>
      </c>
      <c r="AP60" s="267">
        <v>0</v>
      </c>
      <c r="AQ60" s="588">
        <f t="shared" si="58"/>
        <v>0</v>
      </c>
      <c r="AR60" s="267">
        <v>0</v>
      </c>
      <c r="AS60" s="588">
        <f t="shared" si="59"/>
        <v>0</v>
      </c>
      <c r="AT60" s="269">
        <f>AK60+AM60+AO60+AQ60+AS60</f>
        <v>0</v>
      </c>
      <c r="AU60" s="270">
        <v>0</v>
      </c>
      <c r="AV60" s="582">
        <f t="shared" si="61"/>
        <v>0</v>
      </c>
      <c r="AW60" s="270">
        <v>0</v>
      </c>
      <c r="AX60" s="582">
        <f t="shared" si="62"/>
        <v>0</v>
      </c>
      <c r="AY60" s="270">
        <v>0</v>
      </c>
      <c r="AZ60" s="582">
        <f t="shared" si="63"/>
        <v>0</v>
      </c>
      <c r="BA60" s="270">
        <v>0</v>
      </c>
      <c r="BB60" s="582">
        <f t="shared" si="64"/>
        <v>0</v>
      </c>
      <c r="BC60" s="270">
        <v>0</v>
      </c>
      <c r="BD60" s="582">
        <f t="shared" si="65"/>
        <v>0</v>
      </c>
      <c r="BE60" s="272">
        <f>AV60+AX60+AZ60+BB60+BD60</f>
        <v>0</v>
      </c>
      <c r="BF60" s="273">
        <v>0</v>
      </c>
      <c r="BG60" s="581">
        <f t="shared" si="67"/>
        <v>0</v>
      </c>
      <c r="BH60" s="273">
        <v>0</v>
      </c>
      <c r="BI60" s="581">
        <f t="shared" si="68"/>
        <v>0</v>
      </c>
      <c r="BJ60" s="273">
        <v>0</v>
      </c>
      <c r="BK60" s="581">
        <f t="shared" si="69"/>
        <v>0</v>
      </c>
      <c r="BL60" s="273">
        <v>0</v>
      </c>
      <c r="BM60" s="581">
        <f t="shared" si="70"/>
        <v>0</v>
      </c>
      <c r="BN60" s="273">
        <v>0</v>
      </c>
      <c r="BO60" s="581">
        <f t="shared" si="71"/>
        <v>0</v>
      </c>
      <c r="BP60" s="275">
        <f>BG60+BI60+BK60+BM60+BO60</f>
        <v>0</v>
      </c>
      <c r="BQ60" s="293">
        <f>O60+Z60+AK60+AV60+BG60</f>
        <v>0</v>
      </c>
      <c r="BR60" s="293">
        <f>Q60+AB60+AM60+AX60+BI60</f>
        <v>0</v>
      </c>
      <c r="BS60" s="293">
        <f>S60+AD60+AO60+AZ60+BK60</f>
        <v>0</v>
      </c>
      <c r="BT60" s="293">
        <f>U60+AF60+AQ60+BB60+BM60</f>
        <v>0</v>
      </c>
      <c r="BU60" s="293">
        <f>W60+AH60+AS60+BD60+BO60</f>
        <v>0</v>
      </c>
      <c r="BV60" s="294">
        <f t="shared" ref="BV60:BV76" si="80">SUM(BQ60:BU60)</f>
        <v>0</v>
      </c>
    </row>
    <row r="61" spans="1:74" ht="15" customHeight="1">
      <c r="C61" s="302">
        <v>0</v>
      </c>
      <c r="D61" s="49" t="s">
        <v>376</v>
      </c>
      <c r="E61" s="707" t="s">
        <v>294</v>
      </c>
      <c r="F61" s="676"/>
      <c r="G61" s="676"/>
      <c r="H61" s="676"/>
      <c r="I61" s="676"/>
      <c r="J61" s="676"/>
      <c r="K61" s="133">
        <v>0</v>
      </c>
      <c r="L61" s="134">
        <f t="shared" si="78"/>
        <v>0</v>
      </c>
      <c r="M61" s="69">
        <f t="shared" si="79"/>
        <v>0</v>
      </c>
      <c r="N61" s="117">
        <v>0</v>
      </c>
      <c r="O61" s="579">
        <f t="shared" ref="O61:O74" si="81">$K61*(N61)*($C61)*M61</f>
        <v>0</v>
      </c>
      <c r="P61" s="117">
        <v>0</v>
      </c>
      <c r="Q61" s="579">
        <f t="shared" ref="Q61:Q74" si="82">($K61)*(P61)*($C61)*(M61^2)</f>
        <v>0</v>
      </c>
      <c r="R61" s="117">
        <v>0</v>
      </c>
      <c r="S61" s="579">
        <f t="shared" ref="S61:S74" si="83">($K61)*(R61)*($C61)*(M61^3)</f>
        <v>0</v>
      </c>
      <c r="T61" s="117">
        <v>0</v>
      </c>
      <c r="U61" s="579">
        <f t="shared" ref="U61:U74" si="84">($K61)*(T61)*($C61)*(M61^4)</f>
        <v>0</v>
      </c>
      <c r="V61" s="117">
        <v>0</v>
      </c>
      <c r="W61" s="579">
        <f t="shared" ref="W61:W74" si="85">($K61)*(V61)*($C61)*(M61^5)</f>
        <v>0</v>
      </c>
      <c r="X61" s="119">
        <f t="shared" ref="X61:X74" si="86">O61+Q61+S61+U61+W61</f>
        <v>0</v>
      </c>
      <c r="Y61" s="264">
        <v>0</v>
      </c>
      <c r="Z61" s="580">
        <f t="shared" ref="Z61:Z74" si="87">$K61*(Y61)*($C61)*M61</f>
        <v>0</v>
      </c>
      <c r="AA61" s="264">
        <v>0</v>
      </c>
      <c r="AB61" s="580">
        <f t="shared" ref="AB61:AB74" si="88">($K61)*(AA61)*($C61)*(M61^2)</f>
        <v>0</v>
      </c>
      <c r="AC61" s="264">
        <v>0</v>
      </c>
      <c r="AD61" s="580">
        <f t="shared" ref="AD61:AD74" si="89">($K61)*(AC61)*($C61)*(M61^3)</f>
        <v>0</v>
      </c>
      <c r="AE61" s="264">
        <v>0</v>
      </c>
      <c r="AF61" s="580">
        <f t="shared" ref="AF61:AF74" si="90">($K61)*(AE61)*($C61)*(M61^4)</f>
        <v>0</v>
      </c>
      <c r="AG61" s="264">
        <v>0</v>
      </c>
      <c r="AH61" s="580">
        <f t="shared" ref="AH61:AH74" si="91">($K61)*(AG61)*($C61)*(M61^5)</f>
        <v>0</v>
      </c>
      <c r="AI61" s="266">
        <f t="shared" ref="AI61:AI74" si="92">Z61+AB61+AD61+AF61+AH61</f>
        <v>0</v>
      </c>
      <c r="AJ61" s="267">
        <v>0</v>
      </c>
      <c r="AK61" s="588">
        <f t="shared" ref="AK61:AK74" si="93">$K61*(AJ61)*($C61)*M61</f>
        <v>0</v>
      </c>
      <c r="AL61" s="267">
        <v>0</v>
      </c>
      <c r="AM61" s="588">
        <f t="shared" si="56"/>
        <v>0</v>
      </c>
      <c r="AN61" s="267">
        <v>0</v>
      </c>
      <c r="AO61" s="588">
        <f t="shared" si="57"/>
        <v>0</v>
      </c>
      <c r="AP61" s="267">
        <v>0</v>
      </c>
      <c r="AQ61" s="588">
        <f t="shared" si="58"/>
        <v>0</v>
      </c>
      <c r="AR61" s="267">
        <v>0</v>
      </c>
      <c r="AS61" s="588">
        <f t="shared" si="59"/>
        <v>0</v>
      </c>
      <c r="AT61" s="269">
        <f t="shared" ref="AT61:AT74" si="94">AK61+AM61+AO61+AQ61+AS61</f>
        <v>0</v>
      </c>
      <c r="AU61" s="270">
        <v>0</v>
      </c>
      <c r="AV61" s="582">
        <f t="shared" si="61"/>
        <v>0</v>
      </c>
      <c r="AW61" s="270">
        <v>0</v>
      </c>
      <c r="AX61" s="582">
        <f t="shared" si="62"/>
        <v>0</v>
      </c>
      <c r="AY61" s="270">
        <v>0</v>
      </c>
      <c r="AZ61" s="582">
        <f t="shared" si="63"/>
        <v>0</v>
      </c>
      <c r="BA61" s="270">
        <v>0</v>
      </c>
      <c r="BB61" s="582">
        <f t="shared" si="64"/>
        <v>0</v>
      </c>
      <c r="BC61" s="270">
        <v>0</v>
      </c>
      <c r="BD61" s="582">
        <f t="shared" si="65"/>
        <v>0</v>
      </c>
      <c r="BE61" s="272">
        <f t="shared" ref="BE61:BE74" si="95">AV61+AX61+AZ61+BB61+BD61</f>
        <v>0</v>
      </c>
      <c r="BF61" s="273">
        <v>0</v>
      </c>
      <c r="BG61" s="581">
        <f t="shared" si="67"/>
        <v>0</v>
      </c>
      <c r="BH61" s="273">
        <v>0</v>
      </c>
      <c r="BI61" s="581">
        <f t="shared" si="68"/>
        <v>0</v>
      </c>
      <c r="BJ61" s="273">
        <v>0</v>
      </c>
      <c r="BK61" s="581">
        <f t="shared" si="69"/>
        <v>0</v>
      </c>
      <c r="BL61" s="273">
        <v>0</v>
      </c>
      <c r="BM61" s="581">
        <f t="shared" si="70"/>
        <v>0</v>
      </c>
      <c r="BN61" s="273">
        <v>0</v>
      </c>
      <c r="BO61" s="581">
        <f t="shared" si="71"/>
        <v>0</v>
      </c>
      <c r="BP61" s="275">
        <f t="shared" ref="BP61:BP74" si="96">BG61+BI61+BK61+BM61+BO61</f>
        <v>0</v>
      </c>
      <c r="BQ61" s="293">
        <f t="shared" ref="BQ61:BQ74" si="97">O61+Z61+AK61+AV61+BG61</f>
        <v>0</v>
      </c>
      <c r="BR61" s="293">
        <f t="shared" ref="BR61:BR74" si="98">Q61+AB61+AM61+AX61+BI61</f>
        <v>0</v>
      </c>
      <c r="BS61" s="293">
        <f t="shared" ref="BS61:BS74" si="99">S61+AD61+AO61+AZ61+BK61</f>
        <v>0</v>
      </c>
      <c r="BT61" s="293">
        <f t="shared" ref="BT61:BT74" si="100">U61+AF61+AQ61+BB61+BM61</f>
        <v>0</v>
      </c>
      <c r="BU61" s="293">
        <f t="shared" ref="BU61:BU74" si="101">W61+AH61+AS61+BD61+BO61</f>
        <v>0</v>
      </c>
      <c r="BV61" s="294">
        <f t="shared" si="80"/>
        <v>0</v>
      </c>
    </row>
    <row r="62" spans="1:74" ht="15" customHeight="1">
      <c r="C62" s="302">
        <v>0</v>
      </c>
      <c r="D62" s="49" t="s">
        <v>376</v>
      </c>
      <c r="E62" s="707" t="s">
        <v>294</v>
      </c>
      <c r="F62" s="676"/>
      <c r="G62" s="676"/>
      <c r="H62" s="676"/>
      <c r="I62" s="676"/>
      <c r="J62" s="676"/>
      <c r="K62" s="133">
        <v>0</v>
      </c>
      <c r="L62" s="134">
        <f t="shared" si="78"/>
        <v>0</v>
      </c>
      <c r="M62" s="69">
        <f t="shared" si="79"/>
        <v>0</v>
      </c>
      <c r="N62" s="117">
        <v>0</v>
      </c>
      <c r="O62" s="579">
        <f t="shared" si="81"/>
        <v>0</v>
      </c>
      <c r="P62" s="117">
        <v>0</v>
      </c>
      <c r="Q62" s="579">
        <f t="shared" si="82"/>
        <v>0</v>
      </c>
      <c r="R62" s="117">
        <v>0</v>
      </c>
      <c r="S62" s="579">
        <f t="shared" si="83"/>
        <v>0</v>
      </c>
      <c r="T62" s="117">
        <v>0</v>
      </c>
      <c r="U62" s="579">
        <f t="shared" si="84"/>
        <v>0</v>
      </c>
      <c r="V62" s="117">
        <v>0</v>
      </c>
      <c r="W62" s="579">
        <f t="shared" si="85"/>
        <v>0</v>
      </c>
      <c r="X62" s="119">
        <f t="shared" si="86"/>
        <v>0</v>
      </c>
      <c r="Y62" s="264">
        <v>0</v>
      </c>
      <c r="Z62" s="580">
        <f t="shared" si="87"/>
        <v>0</v>
      </c>
      <c r="AA62" s="264">
        <v>0</v>
      </c>
      <c r="AB62" s="580">
        <f t="shared" si="88"/>
        <v>0</v>
      </c>
      <c r="AC62" s="264">
        <v>0</v>
      </c>
      <c r="AD62" s="580">
        <f t="shared" si="89"/>
        <v>0</v>
      </c>
      <c r="AE62" s="264">
        <v>0</v>
      </c>
      <c r="AF62" s="580">
        <f t="shared" si="90"/>
        <v>0</v>
      </c>
      <c r="AG62" s="264">
        <v>0</v>
      </c>
      <c r="AH62" s="580">
        <f t="shared" si="91"/>
        <v>0</v>
      </c>
      <c r="AI62" s="266">
        <f t="shared" si="92"/>
        <v>0</v>
      </c>
      <c r="AJ62" s="267">
        <v>0</v>
      </c>
      <c r="AK62" s="588">
        <f t="shared" si="93"/>
        <v>0</v>
      </c>
      <c r="AL62" s="267">
        <v>0</v>
      </c>
      <c r="AM62" s="588">
        <f t="shared" si="56"/>
        <v>0</v>
      </c>
      <c r="AN62" s="267">
        <v>0</v>
      </c>
      <c r="AO62" s="588">
        <f t="shared" si="57"/>
        <v>0</v>
      </c>
      <c r="AP62" s="267">
        <v>0</v>
      </c>
      <c r="AQ62" s="588">
        <f t="shared" si="58"/>
        <v>0</v>
      </c>
      <c r="AR62" s="267">
        <v>0</v>
      </c>
      <c r="AS62" s="588">
        <f t="shared" si="59"/>
        <v>0</v>
      </c>
      <c r="AT62" s="269">
        <f t="shared" si="94"/>
        <v>0</v>
      </c>
      <c r="AU62" s="270">
        <v>0</v>
      </c>
      <c r="AV62" s="582">
        <f t="shared" si="61"/>
        <v>0</v>
      </c>
      <c r="AW62" s="270">
        <v>0</v>
      </c>
      <c r="AX62" s="582">
        <f t="shared" si="62"/>
        <v>0</v>
      </c>
      <c r="AY62" s="270">
        <v>0</v>
      </c>
      <c r="AZ62" s="582">
        <f t="shared" si="63"/>
        <v>0</v>
      </c>
      <c r="BA62" s="270">
        <v>0</v>
      </c>
      <c r="BB62" s="582">
        <f t="shared" si="64"/>
        <v>0</v>
      </c>
      <c r="BC62" s="270">
        <v>0</v>
      </c>
      <c r="BD62" s="582">
        <f t="shared" si="65"/>
        <v>0</v>
      </c>
      <c r="BE62" s="272">
        <f t="shared" si="95"/>
        <v>0</v>
      </c>
      <c r="BF62" s="273">
        <v>0</v>
      </c>
      <c r="BG62" s="581">
        <f t="shared" si="67"/>
        <v>0</v>
      </c>
      <c r="BH62" s="273">
        <v>0</v>
      </c>
      <c r="BI62" s="581">
        <f t="shared" si="68"/>
        <v>0</v>
      </c>
      <c r="BJ62" s="273">
        <v>0</v>
      </c>
      <c r="BK62" s="581">
        <f t="shared" si="69"/>
        <v>0</v>
      </c>
      <c r="BL62" s="273">
        <v>0</v>
      </c>
      <c r="BM62" s="581">
        <f t="shared" si="70"/>
        <v>0</v>
      </c>
      <c r="BN62" s="273">
        <v>0</v>
      </c>
      <c r="BO62" s="581">
        <f t="shared" si="71"/>
        <v>0</v>
      </c>
      <c r="BP62" s="275">
        <f t="shared" si="96"/>
        <v>0</v>
      </c>
      <c r="BQ62" s="293">
        <f t="shared" si="97"/>
        <v>0</v>
      </c>
      <c r="BR62" s="293">
        <f t="shared" si="98"/>
        <v>0</v>
      </c>
      <c r="BS62" s="293">
        <f t="shared" si="99"/>
        <v>0</v>
      </c>
      <c r="BT62" s="293">
        <f t="shared" si="100"/>
        <v>0</v>
      </c>
      <c r="BU62" s="293">
        <f t="shared" si="101"/>
        <v>0</v>
      </c>
      <c r="BV62" s="294">
        <f t="shared" si="80"/>
        <v>0</v>
      </c>
    </row>
    <row r="63" spans="1:74" ht="15" customHeight="1">
      <c r="C63" s="302">
        <v>0</v>
      </c>
      <c r="D63" s="49" t="s">
        <v>376</v>
      </c>
      <c r="E63" s="707" t="s">
        <v>294</v>
      </c>
      <c r="F63" s="676"/>
      <c r="G63" s="676"/>
      <c r="H63" s="676"/>
      <c r="I63" s="676"/>
      <c r="J63" s="676"/>
      <c r="K63" s="133">
        <v>0</v>
      </c>
      <c r="L63" s="134">
        <f t="shared" si="78"/>
        <v>0</v>
      </c>
      <c r="M63" s="69">
        <f t="shared" si="79"/>
        <v>0</v>
      </c>
      <c r="N63" s="117">
        <v>0</v>
      </c>
      <c r="O63" s="579">
        <f t="shared" si="81"/>
        <v>0</v>
      </c>
      <c r="P63" s="117">
        <v>0</v>
      </c>
      <c r="Q63" s="579">
        <f t="shared" si="82"/>
        <v>0</v>
      </c>
      <c r="R63" s="117">
        <v>0</v>
      </c>
      <c r="S63" s="579">
        <f t="shared" si="83"/>
        <v>0</v>
      </c>
      <c r="T63" s="117">
        <v>0</v>
      </c>
      <c r="U63" s="579">
        <f t="shared" si="84"/>
        <v>0</v>
      </c>
      <c r="V63" s="117">
        <v>0</v>
      </c>
      <c r="W63" s="579">
        <f t="shared" si="85"/>
        <v>0</v>
      </c>
      <c r="X63" s="119">
        <f t="shared" si="86"/>
        <v>0</v>
      </c>
      <c r="Y63" s="264">
        <v>0</v>
      </c>
      <c r="Z63" s="580">
        <f t="shared" si="87"/>
        <v>0</v>
      </c>
      <c r="AA63" s="264">
        <v>0</v>
      </c>
      <c r="AB63" s="580">
        <f t="shared" si="88"/>
        <v>0</v>
      </c>
      <c r="AC63" s="264">
        <v>0</v>
      </c>
      <c r="AD63" s="580">
        <f t="shared" si="89"/>
        <v>0</v>
      </c>
      <c r="AE63" s="264">
        <v>0</v>
      </c>
      <c r="AF63" s="580">
        <f t="shared" si="90"/>
        <v>0</v>
      </c>
      <c r="AG63" s="264">
        <v>0</v>
      </c>
      <c r="AH63" s="580">
        <f t="shared" si="91"/>
        <v>0</v>
      </c>
      <c r="AI63" s="266">
        <f t="shared" si="92"/>
        <v>0</v>
      </c>
      <c r="AJ63" s="267">
        <v>0</v>
      </c>
      <c r="AK63" s="588">
        <f t="shared" si="93"/>
        <v>0</v>
      </c>
      <c r="AL63" s="267">
        <v>0</v>
      </c>
      <c r="AM63" s="588">
        <f t="shared" si="56"/>
        <v>0</v>
      </c>
      <c r="AN63" s="267">
        <v>0</v>
      </c>
      <c r="AO63" s="588">
        <f t="shared" si="57"/>
        <v>0</v>
      </c>
      <c r="AP63" s="267">
        <v>0</v>
      </c>
      <c r="AQ63" s="588">
        <f t="shared" si="58"/>
        <v>0</v>
      </c>
      <c r="AR63" s="267">
        <v>0</v>
      </c>
      <c r="AS63" s="588">
        <f t="shared" si="59"/>
        <v>0</v>
      </c>
      <c r="AT63" s="269">
        <f t="shared" si="94"/>
        <v>0</v>
      </c>
      <c r="AU63" s="270">
        <v>0</v>
      </c>
      <c r="AV63" s="582">
        <f t="shared" si="61"/>
        <v>0</v>
      </c>
      <c r="AW63" s="270">
        <v>0</v>
      </c>
      <c r="AX63" s="582">
        <f t="shared" si="62"/>
        <v>0</v>
      </c>
      <c r="AY63" s="270">
        <v>0</v>
      </c>
      <c r="AZ63" s="582">
        <f t="shared" si="63"/>
        <v>0</v>
      </c>
      <c r="BA63" s="270">
        <v>0</v>
      </c>
      <c r="BB63" s="582">
        <f t="shared" si="64"/>
        <v>0</v>
      </c>
      <c r="BC63" s="270">
        <v>0</v>
      </c>
      <c r="BD63" s="582">
        <f t="shared" si="65"/>
        <v>0</v>
      </c>
      <c r="BE63" s="272">
        <f t="shared" si="95"/>
        <v>0</v>
      </c>
      <c r="BF63" s="273">
        <v>0</v>
      </c>
      <c r="BG63" s="581">
        <f t="shared" si="67"/>
        <v>0</v>
      </c>
      <c r="BH63" s="273">
        <v>0</v>
      </c>
      <c r="BI63" s="581">
        <f t="shared" si="68"/>
        <v>0</v>
      </c>
      <c r="BJ63" s="273">
        <v>0</v>
      </c>
      <c r="BK63" s="581">
        <f t="shared" si="69"/>
        <v>0</v>
      </c>
      <c r="BL63" s="273">
        <v>0</v>
      </c>
      <c r="BM63" s="581">
        <f t="shared" si="70"/>
        <v>0</v>
      </c>
      <c r="BN63" s="273">
        <v>0</v>
      </c>
      <c r="BO63" s="581">
        <f t="shared" si="71"/>
        <v>0</v>
      </c>
      <c r="BP63" s="275">
        <f t="shared" si="96"/>
        <v>0</v>
      </c>
      <c r="BQ63" s="293">
        <f t="shared" si="97"/>
        <v>0</v>
      </c>
      <c r="BR63" s="293">
        <f t="shared" si="98"/>
        <v>0</v>
      </c>
      <c r="BS63" s="293">
        <f t="shared" si="99"/>
        <v>0</v>
      </c>
      <c r="BT63" s="293">
        <f t="shared" si="100"/>
        <v>0</v>
      </c>
      <c r="BU63" s="293">
        <f t="shared" si="101"/>
        <v>0</v>
      </c>
      <c r="BV63" s="294">
        <f t="shared" si="80"/>
        <v>0</v>
      </c>
    </row>
    <row r="64" spans="1:74" ht="15" hidden="1" customHeight="1">
      <c r="C64" s="302">
        <v>0</v>
      </c>
      <c r="D64" s="49" t="s">
        <v>376</v>
      </c>
      <c r="E64" s="707" t="s">
        <v>294</v>
      </c>
      <c r="F64" s="676"/>
      <c r="G64" s="676"/>
      <c r="H64" s="676"/>
      <c r="I64" s="676"/>
      <c r="J64" s="676"/>
      <c r="K64" s="133">
        <v>0</v>
      </c>
      <c r="L64" s="134">
        <f t="shared" si="78"/>
        <v>0</v>
      </c>
      <c r="M64" s="69">
        <f t="shared" si="79"/>
        <v>0</v>
      </c>
      <c r="N64" s="117">
        <v>0</v>
      </c>
      <c r="O64" s="579">
        <f t="shared" si="81"/>
        <v>0</v>
      </c>
      <c r="P64" s="117">
        <v>0</v>
      </c>
      <c r="Q64" s="579">
        <f t="shared" si="82"/>
        <v>0</v>
      </c>
      <c r="R64" s="117">
        <v>0</v>
      </c>
      <c r="S64" s="579">
        <f t="shared" si="83"/>
        <v>0</v>
      </c>
      <c r="T64" s="117">
        <v>0</v>
      </c>
      <c r="U64" s="579">
        <f t="shared" si="84"/>
        <v>0</v>
      </c>
      <c r="V64" s="117">
        <v>0</v>
      </c>
      <c r="W64" s="579">
        <f t="shared" si="85"/>
        <v>0</v>
      </c>
      <c r="X64" s="119">
        <f t="shared" si="86"/>
        <v>0</v>
      </c>
      <c r="Y64" s="264">
        <v>0</v>
      </c>
      <c r="Z64" s="580">
        <f t="shared" si="87"/>
        <v>0</v>
      </c>
      <c r="AA64" s="264">
        <v>0</v>
      </c>
      <c r="AB64" s="580">
        <f t="shared" si="88"/>
        <v>0</v>
      </c>
      <c r="AC64" s="264">
        <v>0</v>
      </c>
      <c r="AD64" s="580">
        <f t="shared" si="89"/>
        <v>0</v>
      </c>
      <c r="AE64" s="264">
        <v>0</v>
      </c>
      <c r="AF64" s="580">
        <f t="shared" si="90"/>
        <v>0</v>
      </c>
      <c r="AG64" s="264">
        <v>0</v>
      </c>
      <c r="AH64" s="580">
        <f t="shared" si="91"/>
        <v>0</v>
      </c>
      <c r="AI64" s="266">
        <f t="shared" si="92"/>
        <v>0</v>
      </c>
      <c r="AJ64" s="267">
        <v>0</v>
      </c>
      <c r="AK64" s="588">
        <f t="shared" si="93"/>
        <v>0</v>
      </c>
      <c r="AL64" s="267">
        <v>0</v>
      </c>
      <c r="AM64" s="588">
        <f t="shared" si="56"/>
        <v>0</v>
      </c>
      <c r="AN64" s="267">
        <v>0</v>
      </c>
      <c r="AO64" s="588">
        <f t="shared" si="57"/>
        <v>0</v>
      </c>
      <c r="AP64" s="267">
        <v>0</v>
      </c>
      <c r="AQ64" s="588">
        <f t="shared" si="58"/>
        <v>0</v>
      </c>
      <c r="AR64" s="267">
        <v>0</v>
      </c>
      <c r="AS64" s="588">
        <f t="shared" si="59"/>
        <v>0</v>
      </c>
      <c r="AT64" s="269">
        <f t="shared" si="94"/>
        <v>0</v>
      </c>
      <c r="AU64" s="270">
        <v>0</v>
      </c>
      <c r="AV64" s="582">
        <f t="shared" si="61"/>
        <v>0</v>
      </c>
      <c r="AW64" s="270">
        <v>0</v>
      </c>
      <c r="AX64" s="582">
        <f t="shared" si="62"/>
        <v>0</v>
      </c>
      <c r="AY64" s="270">
        <v>0</v>
      </c>
      <c r="AZ64" s="582">
        <f t="shared" si="63"/>
        <v>0</v>
      </c>
      <c r="BA64" s="270">
        <v>0</v>
      </c>
      <c r="BB64" s="582">
        <f t="shared" si="64"/>
        <v>0</v>
      </c>
      <c r="BC64" s="270">
        <v>0</v>
      </c>
      <c r="BD64" s="582">
        <f t="shared" si="65"/>
        <v>0</v>
      </c>
      <c r="BE64" s="272">
        <f t="shared" si="95"/>
        <v>0</v>
      </c>
      <c r="BF64" s="273">
        <v>0</v>
      </c>
      <c r="BG64" s="581">
        <f t="shared" si="67"/>
        <v>0</v>
      </c>
      <c r="BH64" s="273">
        <v>0</v>
      </c>
      <c r="BI64" s="581">
        <f t="shared" si="68"/>
        <v>0</v>
      </c>
      <c r="BJ64" s="273">
        <v>0</v>
      </c>
      <c r="BK64" s="581">
        <f t="shared" si="69"/>
        <v>0</v>
      </c>
      <c r="BL64" s="273">
        <v>0</v>
      </c>
      <c r="BM64" s="581">
        <f t="shared" si="70"/>
        <v>0</v>
      </c>
      <c r="BN64" s="273">
        <v>0</v>
      </c>
      <c r="BO64" s="581">
        <f t="shared" si="71"/>
        <v>0</v>
      </c>
      <c r="BP64" s="275">
        <f t="shared" si="96"/>
        <v>0</v>
      </c>
      <c r="BQ64" s="293">
        <f t="shared" si="97"/>
        <v>0</v>
      </c>
      <c r="BR64" s="293">
        <f t="shared" si="98"/>
        <v>0</v>
      </c>
      <c r="BS64" s="293">
        <f t="shared" si="99"/>
        <v>0</v>
      </c>
      <c r="BT64" s="293">
        <f t="shared" si="100"/>
        <v>0</v>
      </c>
      <c r="BU64" s="293">
        <f t="shared" si="101"/>
        <v>0</v>
      </c>
      <c r="BV64" s="294">
        <f t="shared" si="80"/>
        <v>0</v>
      </c>
    </row>
    <row r="65" spans="1:74" ht="15" hidden="1" customHeight="1">
      <c r="C65" s="302">
        <v>0</v>
      </c>
      <c r="D65" s="49" t="s">
        <v>376</v>
      </c>
      <c r="E65" s="707" t="s">
        <v>294</v>
      </c>
      <c r="F65" s="676"/>
      <c r="G65" s="676"/>
      <c r="H65" s="676"/>
      <c r="I65" s="676"/>
      <c r="J65" s="676"/>
      <c r="K65" s="133">
        <v>0</v>
      </c>
      <c r="L65" s="134">
        <f t="shared" si="78"/>
        <v>0</v>
      </c>
      <c r="M65" s="69">
        <f t="shared" si="79"/>
        <v>0</v>
      </c>
      <c r="N65" s="117">
        <v>0</v>
      </c>
      <c r="O65" s="579">
        <f t="shared" si="81"/>
        <v>0</v>
      </c>
      <c r="P65" s="117">
        <v>0</v>
      </c>
      <c r="Q65" s="579">
        <f t="shared" si="82"/>
        <v>0</v>
      </c>
      <c r="R65" s="117">
        <v>0</v>
      </c>
      <c r="S65" s="579">
        <f t="shared" si="83"/>
        <v>0</v>
      </c>
      <c r="T65" s="117">
        <v>0</v>
      </c>
      <c r="U65" s="579">
        <f t="shared" si="84"/>
        <v>0</v>
      </c>
      <c r="V65" s="117">
        <v>0</v>
      </c>
      <c r="W65" s="579">
        <f t="shared" si="85"/>
        <v>0</v>
      </c>
      <c r="X65" s="119">
        <f t="shared" si="86"/>
        <v>0</v>
      </c>
      <c r="Y65" s="264">
        <v>0</v>
      </c>
      <c r="Z65" s="580">
        <f t="shared" si="87"/>
        <v>0</v>
      </c>
      <c r="AA65" s="264">
        <v>0</v>
      </c>
      <c r="AB65" s="580">
        <f t="shared" si="88"/>
        <v>0</v>
      </c>
      <c r="AC65" s="264">
        <v>0</v>
      </c>
      <c r="AD65" s="580">
        <f t="shared" si="89"/>
        <v>0</v>
      </c>
      <c r="AE65" s="264">
        <v>0</v>
      </c>
      <c r="AF65" s="580">
        <f t="shared" si="90"/>
        <v>0</v>
      </c>
      <c r="AG65" s="264">
        <v>0</v>
      </c>
      <c r="AH65" s="580">
        <f t="shared" si="91"/>
        <v>0</v>
      </c>
      <c r="AI65" s="266">
        <f t="shared" si="92"/>
        <v>0</v>
      </c>
      <c r="AJ65" s="267">
        <v>0</v>
      </c>
      <c r="AK65" s="588">
        <f t="shared" si="93"/>
        <v>0</v>
      </c>
      <c r="AL65" s="267">
        <v>0</v>
      </c>
      <c r="AM65" s="588">
        <f t="shared" si="56"/>
        <v>0</v>
      </c>
      <c r="AN65" s="267">
        <v>0</v>
      </c>
      <c r="AO65" s="588">
        <f t="shared" si="57"/>
        <v>0</v>
      </c>
      <c r="AP65" s="267">
        <v>0</v>
      </c>
      <c r="AQ65" s="588">
        <f t="shared" si="58"/>
        <v>0</v>
      </c>
      <c r="AR65" s="267">
        <v>0</v>
      </c>
      <c r="AS65" s="588">
        <f t="shared" si="59"/>
        <v>0</v>
      </c>
      <c r="AT65" s="269">
        <f t="shared" si="94"/>
        <v>0</v>
      </c>
      <c r="AU65" s="270">
        <v>0</v>
      </c>
      <c r="AV65" s="582">
        <f t="shared" si="61"/>
        <v>0</v>
      </c>
      <c r="AW65" s="270">
        <v>0</v>
      </c>
      <c r="AX65" s="582">
        <f t="shared" si="62"/>
        <v>0</v>
      </c>
      <c r="AY65" s="270">
        <v>0</v>
      </c>
      <c r="AZ65" s="582">
        <f t="shared" si="63"/>
        <v>0</v>
      </c>
      <c r="BA65" s="270">
        <v>0</v>
      </c>
      <c r="BB65" s="582">
        <f t="shared" si="64"/>
        <v>0</v>
      </c>
      <c r="BC65" s="270">
        <v>0</v>
      </c>
      <c r="BD65" s="582">
        <f t="shared" si="65"/>
        <v>0</v>
      </c>
      <c r="BE65" s="272">
        <f t="shared" si="95"/>
        <v>0</v>
      </c>
      <c r="BF65" s="273">
        <v>0</v>
      </c>
      <c r="BG65" s="581">
        <f t="shared" si="67"/>
        <v>0</v>
      </c>
      <c r="BH65" s="273">
        <v>0</v>
      </c>
      <c r="BI65" s="581">
        <f t="shared" si="68"/>
        <v>0</v>
      </c>
      <c r="BJ65" s="273">
        <v>0</v>
      </c>
      <c r="BK65" s="581">
        <f t="shared" si="69"/>
        <v>0</v>
      </c>
      <c r="BL65" s="273">
        <v>0</v>
      </c>
      <c r="BM65" s="581">
        <f t="shared" si="70"/>
        <v>0</v>
      </c>
      <c r="BN65" s="273">
        <v>0</v>
      </c>
      <c r="BO65" s="581">
        <f t="shared" si="71"/>
        <v>0</v>
      </c>
      <c r="BP65" s="275">
        <f t="shared" si="96"/>
        <v>0</v>
      </c>
      <c r="BQ65" s="293">
        <f t="shared" si="97"/>
        <v>0</v>
      </c>
      <c r="BR65" s="293">
        <f t="shared" si="98"/>
        <v>0</v>
      </c>
      <c r="BS65" s="293">
        <f t="shared" si="99"/>
        <v>0</v>
      </c>
      <c r="BT65" s="293">
        <f t="shared" si="100"/>
        <v>0</v>
      </c>
      <c r="BU65" s="293">
        <f t="shared" si="101"/>
        <v>0</v>
      </c>
      <c r="BV65" s="294">
        <f t="shared" si="80"/>
        <v>0</v>
      </c>
    </row>
    <row r="66" spans="1:74" ht="15" hidden="1" customHeight="1">
      <c r="C66" s="302">
        <v>0</v>
      </c>
      <c r="D66" s="49" t="s">
        <v>376</v>
      </c>
      <c r="E66" s="707" t="s">
        <v>294</v>
      </c>
      <c r="F66" s="676"/>
      <c r="G66" s="676"/>
      <c r="H66" s="676"/>
      <c r="I66" s="676"/>
      <c r="J66" s="676"/>
      <c r="K66" s="133">
        <v>0</v>
      </c>
      <c r="L66" s="134">
        <f t="shared" si="78"/>
        <v>0</v>
      </c>
      <c r="M66" s="69">
        <f t="shared" si="79"/>
        <v>0</v>
      </c>
      <c r="N66" s="117">
        <v>0</v>
      </c>
      <c r="O66" s="579">
        <f t="shared" si="81"/>
        <v>0</v>
      </c>
      <c r="P66" s="117">
        <v>0</v>
      </c>
      <c r="Q66" s="579">
        <f t="shared" si="82"/>
        <v>0</v>
      </c>
      <c r="R66" s="117">
        <v>0</v>
      </c>
      <c r="S66" s="579">
        <f t="shared" si="83"/>
        <v>0</v>
      </c>
      <c r="T66" s="117">
        <v>0</v>
      </c>
      <c r="U66" s="579">
        <f t="shared" si="84"/>
        <v>0</v>
      </c>
      <c r="V66" s="117">
        <v>0</v>
      </c>
      <c r="W66" s="579">
        <f t="shared" si="85"/>
        <v>0</v>
      </c>
      <c r="X66" s="119">
        <f t="shared" si="86"/>
        <v>0</v>
      </c>
      <c r="Y66" s="264">
        <v>0</v>
      </c>
      <c r="Z66" s="580">
        <f t="shared" si="87"/>
        <v>0</v>
      </c>
      <c r="AA66" s="264">
        <v>0</v>
      </c>
      <c r="AB66" s="580">
        <f t="shared" si="88"/>
        <v>0</v>
      </c>
      <c r="AC66" s="264">
        <v>0</v>
      </c>
      <c r="AD66" s="580">
        <f t="shared" si="89"/>
        <v>0</v>
      </c>
      <c r="AE66" s="264">
        <v>0</v>
      </c>
      <c r="AF66" s="580">
        <f t="shared" si="90"/>
        <v>0</v>
      </c>
      <c r="AG66" s="264">
        <v>0</v>
      </c>
      <c r="AH66" s="580">
        <f t="shared" si="91"/>
        <v>0</v>
      </c>
      <c r="AI66" s="266">
        <f t="shared" si="92"/>
        <v>0</v>
      </c>
      <c r="AJ66" s="267">
        <v>0</v>
      </c>
      <c r="AK66" s="588">
        <f t="shared" si="93"/>
        <v>0</v>
      </c>
      <c r="AL66" s="267">
        <v>0</v>
      </c>
      <c r="AM66" s="588">
        <f t="shared" si="56"/>
        <v>0</v>
      </c>
      <c r="AN66" s="267">
        <v>0</v>
      </c>
      <c r="AO66" s="588">
        <f t="shared" si="57"/>
        <v>0</v>
      </c>
      <c r="AP66" s="267">
        <v>0</v>
      </c>
      <c r="AQ66" s="588">
        <f t="shared" si="58"/>
        <v>0</v>
      </c>
      <c r="AR66" s="267">
        <v>0</v>
      </c>
      <c r="AS66" s="588">
        <f t="shared" si="59"/>
        <v>0</v>
      </c>
      <c r="AT66" s="269">
        <f t="shared" si="94"/>
        <v>0</v>
      </c>
      <c r="AU66" s="270">
        <v>0</v>
      </c>
      <c r="AV66" s="582">
        <f t="shared" si="61"/>
        <v>0</v>
      </c>
      <c r="AW66" s="270">
        <v>0</v>
      </c>
      <c r="AX66" s="582">
        <f t="shared" si="62"/>
        <v>0</v>
      </c>
      <c r="AY66" s="270">
        <v>0</v>
      </c>
      <c r="AZ66" s="582">
        <f t="shared" si="63"/>
        <v>0</v>
      </c>
      <c r="BA66" s="270">
        <v>0</v>
      </c>
      <c r="BB66" s="582">
        <f t="shared" si="64"/>
        <v>0</v>
      </c>
      <c r="BC66" s="270">
        <v>0</v>
      </c>
      <c r="BD66" s="582">
        <f t="shared" si="65"/>
        <v>0</v>
      </c>
      <c r="BE66" s="272">
        <f t="shared" si="95"/>
        <v>0</v>
      </c>
      <c r="BF66" s="273">
        <v>0</v>
      </c>
      <c r="BG66" s="581">
        <f t="shared" si="67"/>
        <v>0</v>
      </c>
      <c r="BH66" s="273">
        <v>0</v>
      </c>
      <c r="BI66" s="581">
        <f t="shared" si="68"/>
        <v>0</v>
      </c>
      <c r="BJ66" s="273">
        <v>0</v>
      </c>
      <c r="BK66" s="581">
        <f t="shared" si="69"/>
        <v>0</v>
      </c>
      <c r="BL66" s="273">
        <v>0</v>
      </c>
      <c r="BM66" s="581">
        <f t="shared" si="70"/>
        <v>0</v>
      </c>
      <c r="BN66" s="273">
        <v>0</v>
      </c>
      <c r="BO66" s="581">
        <f t="shared" si="71"/>
        <v>0</v>
      </c>
      <c r="BP66" s="275">
        <f t="shared" si="96"/>
        <v>0</v>
      </c>
      <c r="BQ66" s="293">
        <f t="shared" si="97"/>
        <v>0</v>
      </c>
      <c r="BR66" s="293">
        <f t="shared" si="98"/>
        <v>0</v>
      </c>
      <c r="BS66" s="293">
        <f t="shared" si="99"/>
        <v>0</v>
      </c>
      <c r="BT66" s="293">
        <f t="shared" si="100"/>
        <v>0</v>
      </c>
      <c r="BU66" s="293">
        <f t="shared" si="101"/>
        <v>0</v>
      </c>
      <c r="BV66" s="294">
        <f t="shared" si="80"/>
        <v>0</v>
      </c>
    </row>
    <row r="67" spans="1:74" ht="15" hidden="1" customHeight="1">
      <c r="C67" s="302">
        <v>0</v>
      </c>
      <c r="D67" s="49" t="s">
        <v>376</v>
      </c>
      <c r="E67" s="707" t="s">
        <v>294</v>
      </c>
      <c r="F67" s="676"/>
      <c r="G67" s="676"/>
      <c r="H67" s="676"/>
      <c r="I67" s="676"/>
      <c r="J67" s="676"/>
      <c r="K67" s="133">
        <v>0</v>
      </c>
      <c r="L67" s="134">
        <f t="shared" si="78"/>
        <v>0</v>
      </c>
      <c r="M67" s="69">
        <f t="shared" si="79"/>
        <v>0</v>
      </c>
      <c r="N67" s="117">
        <v>0</v>
      </c>
      <c r="O67" s="579">
        <f t="shared" si="81"/>
        <v>0</v>
      </c>
      <c r="P67" s="117">
        <v>0</v>
      </c>
      <c r="Q67" s="579">
        <f t="shared" si="82"/>
        <v>0</v>
      </c>
      <c r="R67" s="117">
        <v>0</v>
      </c>
      <c r="S67" s="579">
        <f t="shared" si="83"/>
        <v>0</v>
      </c>
      <c r="T67" s="117">
        <v>0</v>
      </c>
      <c r="U67" s="579">
        <f t="shared" si="84"/>
        <v>0</v>
      </c>
      <c r="V67" s="117">
        <v>0</v>
      </c>
      <c r="W67" s="579">
        <f t="shared" si="85"/>
        <v>0</v>
      </c>
      <c r="X67" s="119">
        <f t="shared" si="86"/>
        <v>0</v>
      </c>
      <c r="Y67" s="264">
        <v>0</v>
      </c>
      <c r="Z67" s="580">
        <f t="shared" si="87"/>
        <v>0</v>
      </c>
      <c r="AA67" s="264">
        <v>0</v>
      </c>
      <c r="AB67" s="580">
        <f t="shared" si="88"/>
        <v>0</v>
      </c>
      <c r="AC67" s="264">
        <v>0</v>
      </c>
      <c r="AD67" s="580">
        <f t="shared" si="89"/>
        <v>0</v>
      </c>
      <c r="AE67" s="264">
        <v>0</v>
      </c>
      <c r="AF67" s="580">
        <f t="shared" si="90"/>
        <v>0</v>
      </c>
      <c r="AG67" s="264">
        <v>0</v>
      </c>
      <c r="AH67" s="580">
        <f t="shared" si="91"/>
        <v>0</v>
      </c>
      <c r="AI67" s="266">
        <f t="shared" si="92"/>
        <v>0</v>
      </c>
      <c r="AJ67" s="267">
        <v>0</v>
      </c>
      <c r="AK67" s="588">
        <f t="shared" si="93"/>
        <v>0</v>
      </c>
      <c r="AL67" s="267">
        <v>0</v>
      </c>
      <c r="AM67" s="588">
        <f t="shared" si="56"/>
        <v>0</v>
      </c>
      <c r="AN67" s="267">
        <v>0</v>
      </c>
      <c r="AO67" s="588">
        <f t="shared" si="57"/>
        <v>0</v>
      </c>
      <c r="AP67" s="267">
        <v>0</v>
      </c>
      <c r="AQ67" s="588">
        <f t="shared" si="58"/>
        <v>0</v>
      </c>
      <c r="AR67" s="267">
        <v>0</v>
      </c>
      <c r="AS67" s="588">
        <f t="shared" si="59"/>
        <v>0</v>
      </c>
      <c r="AT67" s="269">
        <f t="shared" si="94"/>
        <v>0</v>
      </c>
      <c r="AU67" s="270">
        <v>0</v>
      </c>
      <c r="AV67" s="582">
        <f t="shared" si="61"/>
        <v>0</v>
      </c>
      <c r="AW67" s="270">
        <v>0</v>
      </c>
      <c r="AX67" s="582">
        <f t="shared" si="62"/>
        <v>0</v>
      </c>
      <c r="AY67" s="270">
        <v>0</v>
      </c>
      <c r="AZ67" s="582">
        <f t="shared" si="63"/>
        <v>0</v>
      </c>
      <c r="BA67" s="270">
        <v>0</v>
      </c>
      <c r="BB67" s="582">
        <f t="shared" si="64"/>
        <v>0</v>
      </c>
      <c r="BC67" s="270">
        <v>0</v>
      </c>
      <c r="BD67" s="582">
        <f t="shared" si="65"/>
        <v>0</v>
      </c>
      <c r="BE67" s="272">
        <f t="shared" si="95"/>
        <v>0</v>
      </c>
      <c r="BF67" s="273">
        <v>0</v>
      </c>
      <c r="BG67" s="581">
        <f t="shared" si="67"/>
        <v>0</v>
      </c>
      <c r="BH67" s="273">
        <v>0</v>
      </c>
      <c r="BI67" s="581">
        <f t="shared" si="68"/>
        <v>0</v>
      </c>
      <c r="BJ67" s="273">
        <v>0</v>
      </c>
      <c r="BK67" s="581">
        <f t="shared" si="69"/>
        <v>0</v>
      </c>
      <c r="BL67" s="273">
        <v>0</v>
      </c>
      <c r="BM67" s="581">
        <f t="shared" si="70"/>
        <v>0</v>
      </c>
      <c r="BN67" s="273">
        <v>0</v>
      </c>
      <c r="BO67" s="581">
        <f t="shared" si="71"/>
        <v>0</v>
      </c>
      <c r="BP67" s="275">
        <f t="shared" si="96"/>
        <v>0</v>
      </c>
      <c r="BQ67" s="293">
        <f t="shared" si="97"/>
        <v>0</v>
      </c>
      <c r="BR67" s="293">
        <f t="shared" si="98"/>
        <v>0</v>
      </c>
      <c r="BS67" s="293">
        <f t="shared" si="99"/>
        <v>0</v>
      </c>
      <c r="BT67" s="293">
        <f t="shared" si="100"/>
        <v>0</v>
      </c>
      <c r="BU67" s="293">
        <f t="shared" si="101"/>
        <v>0</v>
      </c>
      <c r="BV67" s="294">
        <f t="shared" si="80"/>
        <v>0</v>
      </c>
    </row>
    <row r="68" spans="1:74" ht="15" hidden="1" customHeight="1">
      <c r="C68" s="302">
        <v>0</v>
      </c>
      <c r="D68" s="49" t="s">
        <v>376</v>
      </c>
      <c r="E68" s="707" t="s">
        <v>294</v>
      </c>
      <c r="F68" s="676"/>
      <c r="G68" s="676"/>
      <c r="H68" s="676"/>
      <c r="I68" s="676"/>
      <c r="J68" s="676"/>
      <c r="K68" s="133">
        <v>0</v>
      </c>
      <c r="L68" s="134">
        <f t="shared" si="78"/>
        <v>0</v>
      </c>
      <c r="M68" s="69">
        <f t="shared" si="79"/>
        <v>0</v>
      </c>
      <c r="N68" s="117">
        <v>0</v>
      </c>
      <c r="O68" s="579">
        <f t="shared" si="81"/>
        <v>0</v>
      </c>
      <c r="P68" s="117">
        <v>0</v>
      </c>
      <c r="Q68" s="579">
        <f t="shared" si="82"/>
        <v>0</v>
      </c>
      <c r="R68" s="117">
        <v>0</v>
      </c>
      <c r="S68" s="579">
        <f t="shared" si="83"/>
        <v>0</v>
      </c>
      <c r="T68" s="117">
        <v>0</v>
      </c>
      <c r="U68" s="579">
        <f t="shared" si="84"/>
        <v>0</v>
      </c>
      <c r="V68" s="117">
        <v>0</v>
      </c>
      <c r="W68" s="579">
        <f t="shared" si="85"/>
        <v>0</v>
      </c>
      <c r="X68" s="119">
        <f t="shared" si="86"/>
        <v>0</v>
      </c>
      <c r="Y68" s="264">
        <v>0</v>
      </c>
      <c r="Z68" s="580">
        <f t="shared" si="87"/>
        <v>0</v>
      </c>
      <c r="AA68" s="264">
        <v>0</v>
      </c>
      <c r="AB68" s="580">
        <f t="shared" si="88"/>
        <v>0</v>
      </c>
      <c r="AC68" s="264">
        <v>0</v>
      </c>
      <c r="AD68" s="580">
        <f t="shared" si="89"/>
        <v>0</v>
      </c>
      <c r="AE68" s="264">
        <v>0</v>
      </c>
      <c r="AF68" s="580">
        <f t="shared" si="90"/>
        <v>0</v>
      </c>
      <c r="AG68" s="264">
        <v>0</v>
      </c>
      <c r="AH68" s="580">
        <f t="shared" si="91"/>
        <v>0</v>
      </c>
      <c r="AI68" s="266">
        <f t="shared" si="92"/>
        <v>0</v>
      </c>
      <c r="AJ68" s="267">
        <v>0</v>
      </c>
      <c r="AK68" s="588">
        <f t="shared" si="93"/>
        <v>0</v>
      </c>
      <c r="AL68" s="267">
        <v>0</v>
      </c>
      <c r="AM68" s="588">
        <f t="shared" si="56"/>
        <v>0</v>
      </c>
      <c r="AN68" s="267">
        <v>0</v>
      </c>
      <c r="AO68" s="588">
        <f t="shared" si="57"/>
        <v>0</v>
      </c>
      <c r="AP68" s="267">
        <v>0</v>
      </c>
      <c r="AQ68" s="588">
        <f t="shared" si="58"/>
        <v>0</v>
      </c>
      <c r="AR68" s="267">
        <v>0</v>
      </c>
      <c r="AS68" s="588">
        <f t="shared" si="59"/>
        <v>0</v>
      </c>
      <c r="AT68" s="269">
        <f t="shared" si="94"/>
        <v>0</v>
      </c>
      <c r="AU68" s="270">
        <v>0</v>
      </c>
      <c r="AV68" s="582">
        <f t="shared" si="61"/>
        <v>0</v>
      </c>
      <c r="AW68" s="270">
        <v>0</v>
      </c>
      <c r="AX68" s="582">
        <f t="shared" si="62"/>
        <v>0</v>
      </c>
      <c r="AY68" s="270">
        <v>0</v>
      </c>
      <c r="AZ68" s="582">
        <f t="shared" si="63"/>
        <v>0</v>
      </c>
      <c r="BA68" s="270">
        <v>0</v>
      </c>
      <c r="BB68" s="582">
        <f t="shared" si="64"/>
        <v>0</v>
      </c>
      <c r="BC68" s="270">
        <v>0</v>
      </c>
      <c r="BD68" s="582">
        <f t="shared" si="65"/>
        <v>0</v>
      </c>
      <c r="BE68" s="272">
        <f t="shared" si="95"/>
        <v>0</v>
      </c>
      <c r="BF68" s="273">
        <v>0</v>
      </c>
      <c r="BG68" s="581">
        <f t="shared" si="67"/>
        <v>0</v>
      </c>
      <c r="BH68" s="273">
        <v>0</v>
      </c>
      <c r="BI68" s="581">
        <f t="shared" si="68"/>
        <v>0</v>
      </c>
      <c r="BJ68" s="273">
        <v>0</v>
      </c>
      <c r="BK68" s="581">
        <f t="shared" si="69"/>
        <v>0</v>
      </c>
      <c r="BL68" s="273">
        <v>0</v>
      </c>
      <c r="BM68" s="581">
        <f t="shared" si="70"/>
        <v>0</v>
      </c>
      <c r="BN68" s="273">
        <v>0</v>
      </c>
      <c r="BO68" s="581">
        <f t="shared" si="71"/>
        <v>0</v>
      </c>
      <c r="BP68" s="275">
        <f t="shared" si="96"/>
        <v>0</v>
      </c>
      <c r="BQ68" s="293">
        <f t="shared" si="97"/>
        <v>0</v>
      </c>
      <c r="BR68" s="293">
        <f t="shared" si="98"/>
        <v>0</v>
      </c>
      <c r="BS68" s="293">
        <f t="shared" si="99"/>
        <v>0</v>
      </c>
      <c r="BT68" s="293">
        <f t="shared" si="100"/>
        <v>0</v>
      </c>
      <c r="BU68" s="293">
        <f t="shared" si="101"/>
        <v>0</v>
      </c>
      <c r="BV68" s="294">
        <f t="shared" si="80"/>
        <v>0</v>
      </c>
    </row>
    <row r="69" spans="1:74" ht="15" hidden="1" customHeight="1">
      <c r="C69" s="302">
        <v>0</v>
      </c>
      <c r="D69" s="49" t="s">
        <v>376</v>
      </c>
      <c r="E69" s="707" t="s">
        <v>294</v>
      </c>
      <c r="F69" s="676"/>
      <c r="G69" s="676"/>
      <c r="H69" s="676"/>
      <c r="I69" s="676"/>
      <c r="J69" s="676"/>
      <c r="K69" s="133">
        <v>0</v>
      </c>
      <c r="L69" s="134">
        <f t="shared" si="78"/>
        <v>0</v>
      </c>
      <c r="M69" s="69">
        <f t="shared" si="79"/>
        <v>0</v>
      </c>
      <c r="N69" s="117">
        <v>0</v>
      </c>
      <c r="O69" s="579">
        <f t="shared" si="81"/>
        <v>0</v>
      </c>
      <c r="P69" s="117">
        <v>0</v>
      </c>
      <c r="Q69" s="579">
        <f t="shared" si="82"/>
        <v>0</v>
      </c>
      <c r="R69" s="117">
        <v>0</v>
      </c>
      <c r="S69" s="579">
        <f t="shared" si="83"/>
        <v>0</v>
      </c>
      <c r="T69" s="117">
        <v>0</v>
      </c>
      <c r="U69" s="579">
        <f t="shared" si="84"/>
        <v>0</v>
      </c>
      <c r="V69" s="117">
        <v>0</v>
      </c>
      <c r="W69" s="579">
        <f t="shared" si="85"/>
        <v>0</v>
      </c>
      <c r="X69" s="119">
        <f t="shared" si="86"/>
        <v>0</v>
      </c>
      <c r="Y69" s="264">
        <v>0</v>
      </c>
      <c r="Z69" s="580">
        <f t="shared" si="87"/>
        <v>0</v>
      </c>
      <c r="AA69" s="264">
        <v>0</v>
      </c>
      <c r="AB69" s="580">
        <f t="shared" si="88"/>
        <v>0</v>
      </c>
      <c r="AC69" s="264">
        <v>0</v>
      </c>
      <c r="AD69" s="580">
        <f t="shared" si="89"/>
        <v>0</v>
      </c>
      <c r="AE69" s="264">
        <v>0</v>
      </c>
      <c r="AF69" s="580">
        <f t="shared" si="90"/>
        <v>0</v>
      </c>
      <c r="AG69" s="264">
        <v>0</v>
      </c>
      <c r="AH69" s="580">
        <f t="shared" si="91"/>
        <v>0</v>
      </c>
      <c r="AI69" s="266">
        <f t="shared" si="92"/>
        <v>0</v>
      </c>
      <c r="AJ69" s="267">
        <v>0</v>
      </c>
      <c r="AK69" s="588">
        <f t="shared" si="93"/>
        <v>0</v>
      </c>
      <c r="AL69" s="267">
        <v>0</v>
      </c>
      <c r="AM69" s="588">
        <f t="shared" si="56"/>
        <v>0</v>
      </c>
      <c r="AN69" s="267">
        <v>0</v>
      </c>
      <c r="AO69" s="588">
        <f t="shared" si="57"/>
        <v>0</v>
      </c>
      <c r="AP69" s="267">
        <v>0</v>
      </c>
      <c r="AQ69" s="588">
        <f t="shared" si="58"/>
        <v>0</v>
      </c>
      <c r="AR69" s="267">
        <v>0</v>
      </c>
      <c r="AS69" s="588">
        <f t="shared" si="59"/>
        <v>0</v>
      </c>
      <c r="AT69" s="269">
        <f t="shared" si="94"/>
        <v>0</v>
      </c>
      <c r="AU69" s="270">
        <v>0</v>
      </c>
      <c r="AV69" s="582">
        <f t="shared" si="61"/>
        <v>0</v>
      </c>
      <c r="AW69" s="270">
        <v>0</v>
      </c>
      <c r="AX69" s="582">
        <f t="shared" si="62"/>
        <v>0</v>
      </c>
      <c r="AY69" s="270">
        <v>0</v>
      </c>
      <c r="AZ69" s="582">
        <f t="shared" si="63"/>
        <v>0</v>
      </c>
      <c r="BA69" s="270">
        <v>0</v>
      </c>
      <c r="BB69" s="582">
        <f t="shared" si="64"/>
        <v>0</v>
      </c>
      <c r="BC69" s="270">
        <v>0</v>
      </c>
      <c r="BD69" s="582">
        <f t="shared" si="65"/>
        <v>0</v>
      </c>
      <c r="BE69" s="272">
        <f t="shared" si="95"/>
        <v>0</v>
      </c>
      <c r="BF69" s="273">
        <v>0</v>
      </c>
      <c r="BG69" s="581">
        <f t="shared" si="67"/>
        <v>0</v>
      </c>
      <c r="BH69" s="273">
        <v>0</v>
      </c>
      <c r="BI69" s="581">
        <f t="shared" si="68"/>
        <v>0</v>
      </c>
      <c r="BJ69" s="273">
        <v>0</v>
      </c>
      <c r="BK69" s="581">
        <f t="shared" si="69"/>
        <v>0</v>
      </c>
      <c r="BL69" s="273">
        <v>0</v>
      </c>
      <c r="BM69" s="581">
        <f t="shared" si="70"/>
        <v>0</v>
      </c>
      <c r="BN69" s="273">
        <v>0</v>
      </c>
      <c r="BO69" s="581">
        <f t="shared" si="71"/>
        <v>0</v>
      </c>
      <c r="BP69" s="275">
        <f t="shared" si="96"/>
        <v>0</v>
      </c>
      <c r="BQ69" s="293">
        <f t="shared" si="97"/>
        <v>0</v>
      </c>
      <c r="BR69" s="293">
        <f t="shared" si="98"/>
        <v>0</v>
      </c>
      <c r="BS69" s="293">
        <f t="shared" si="99"/>
        <v>0</v>
      </c>
      <c r="BT69" s="293">
        <f t="shared" si="100"/>
        <v>0</v>
      </c>
      <c r="BU69" s="293">
        <f t="shared" si="101"/>
        <v>0</v>
      </c>
      <c r="BV69" s="294">
        <f t="shared" si="80"/>
        <v>0</v>
      </c>
    </row>
    <row r="70" spans="1:74" ht="15" hidden="1" customHeight="1">
      <c r="C70" s="302">
        <v>0</v>
      </c>
      <c r="D70" s="49" t="s">
        <v>376</v>
      </c>
      <c r="E70" s="707" t="s">
        <v>294</v>
      </c>
      <c r="F70" s="676"/>
      <c r="G70" s="676"/>
      <c r="H70" s="676"/>
      <c r="I70" s="676"/>
      <c r="J70" s="676"/>
      <c r="K70" s="133">
        <v>0</v>
      </c>
      <c r="L70" s="134">
        <f t="shared" si="78"/>
        <v>0</v>
      </c>
      <c r="M70" s="69">
        <f t="shared" si="79"/>
        <v>0</v>
      </c>
      <c r="N70" s="117">
        <v>0</v>
      </c>
      <c r="O70" s="579">
        <f t="shared" si="81"/>
        <v>0</v>
      </c>
      <c r="P70" s="117">
        <v>0</v>
      </c>
      <c r="Q70" s="579">
        <f t="shared" si="82"/>
        <v>0</v>
      </c>
      <c r="R70" s="117">
        <v>0</v>
      </c>
      <c r="S70" s="579">
        <f t="shared" si="83"/>
        <v>0</v>
      </c>
      <c r="T70" s="117">
        <v>0</v>
      </c>
      <c r="U70" s="579">
        <f t="shared" si="84"/>
        <v>0</v>
      </c>
      <c r="V70" s="117">
        <v>0</v>
      </c>
      <c r="W70" s="579">
        <f t="shared" si="85"/>
        <v>0</v>
      </c>
      <c r="X70" s="119">
        <f t="shared" si="86"/>
        <v>0</v>
      </c>
      <c r="Y70" s="264">
        <v>0</v>
      </c>
      <c r="Z70" s="580">
        <f t="shared" si="87"/>
        <v>0</v>
      </c>
      <c r="AA70" s="264">
        <v>0</v>
      </c>
      <c r="AB70" s="580">
        <f t="shared" si="88"/>
        <v>0</v>
      </c>
      <c r="AC70" s="264">
        <v>0</v>
      </c>
      <c r="AD70" s="580">
        <f t="shared" si="89"/>
        <v>0</v>
      </c>
      <c r="AE70" s="264">
        <v>0</v>
      </c>
      <c r="AF70" s="580">
        <f t="shared" si="90"/>
        <v>0</v>
      </c>
      <c r="AG70" s="264">
        <v>0</v>
      </c>
      <c r="AH70" s="580">
        <f t="shared" si="91"/>
        <v>0</v>
      </c>
      <c r="AI70" s="266">
        <f t="shared" si="92"/>
        <v>0</v>
      </c>
      <c r="AJ70" s="267">
        <v>0</v>
      </c>
      <c r="AK70" s="588">
        <f t="shared" si="93"/>
        <v>0</v>
      </c>
      <c r="AL70" s="267">
        <v>0</v>
      </c>
      <c r="AM70" s="588">
        <f t="shared" si="56"/>
        <v>0</v>
      </c>
      <c r="AN70" s="267">
        <v>0</v>
      </c>
      <c r="AO70" s="588">
        <f t="shared" si="57"/>
        <v>0</v>
      </c>
      <c r="AP70" s="267">
        <v>0</v>
      </c>
      <c r="AQ70" s="588">
        <f t="shared" si="58"/>
        <v>0</v>
      </c>
      <c r="AR70" s="267">
        <v>0</v>
      </c>
      <c r="AS70" s="588">
        <f t="shared" si="59"/>
        <v>0</v>
      </c>
      <c r="AT70" s="269">
        <f t="shared" si="94"/>
        <v>0</v>
      </c>
      <c r="AU70" s="270">
        <v>0</v>
      </c>
      <c r="AV70" s="582">
        <f t="shared" si="61"/>
        <v>0</v>
      </c>
      <c r="AW70" s="270">
        <v>0</v>
      </c>
      <c r="AX70" s="582">
        <f t="shared" si="62"/>
        <v>0</v>
      </c>
      <c r="AY70" s="270">
        <v>0</v>
      </c>
      <c r="AZ70" s="582">
        <f t="shared" si="63"/>
        <v>0</v>
      </c>
      <c r="BA70" s="270">
        <v>0</v>
      </c>
      <c r="BB70" s="582">
        <f t="shared" si="64"/>
        <v>0</v>
      </c>
      <c r="BC70" s="270">
        <v>0</v>
      </c>
      <c r="BD70" s="582">
        <f t="shared" si="65"/>
        <v>0</v>
      </c>
      <c r="BE70" s="272">
        <f t="shared" si="95"/>
        <v>0</v>
      </c>
      <c r="BF70" s="273">
        <v>0</v>
      </c>
      <c r="BG70" s="581">
        <f t="shared" si="67"/>
        <v>0</v>
      </c>
      <c r="BH70" s="273">
        <v>0</v>
      </c>
      <c r="BI70" s="581">
        <f t="shared" si="68"/>
        <v>0</v>
      </c>
      <c r="BJ70" s="273">
        <v>0</v>
      </c>
      <c r="BK70" s="581">
        <f t="shared" si="69"/>
        <v>0</v>
      </c>
      <c r="BL70" s="273">
        <v>0</v>
      </c>
      <c r="BM70" s="581">
        <f t="shared" si="70"/>
        <v>0</v>
      </c>
      <c r="BN70" s="273">
        <v>0</v>
      </c>
      <c r="BO70" s="581">
        <f t="shared" si="71"/>
        <v>0</v>
      </c>
      <c r="BP70" s="275">
        <f t="shared" si="96"/>
        <v>0</v>
      </c>
      <c r="BQ70" s="293">
        <f t="shared" si="97"/>
        <v>0</v>
      </c>
      <c r="BR70" s="293">
        <f t="shared" si="98"/>
        <v>0</v>
      </c>
      <c r="BS70" s="293">
        <f t="shared" si="99"/>
        <v>0</v>
      </c>
      <c r="BT70" s="293">
        <f t="shared" si="100"/>
        <v>0</v>
      </c>
      <c r="BU70" s="293">
        <f t="shared" si="101"/>
        <v>0</v>
      </c>
      <c r="BV70" s="294">
        <f t="shared" si="80"/>
        <v>0</v>
      </c>
    </row>
    <row r="71" spans="1:74" ht="15" hidden="1" customHeight="1">
      <c r="C71" s="302">
        <v>0</v>
      </c>
      <c r="D71" s="49" t="s">
        <v>376</v>
      </c>
      <c r="E71" s="707" t="s">
        <v>294</v>
      </c>
      <c r="F71" s="676"/>
      <c r="G71" s="676"/>
      <c r="H71" s="676"/>
      <c r="I71" s="676"/>
      <c r="J71" s="676"/>
      <c r="K71" s="133">
        <v>0</v>
      </c>
      <c r="L71" s="134">
        <f t="shared" si="78"/>
        <v>0</v>
      </c>
      <c r="M71" s="69">
        <f t="shared" si="79"/>
        <v>0</v>
      </c>
      <c r="N71" s="117">
        <v>0</v>
      </c>
      <c r="O71" s="579">
        <f t="shared" si="81"/>
        <v>0</v>
      </c>
      <c r="P71" s="117">
        <v>0</v>
      </c>
      <c r="Q71" s="579">
        <f t="shared" si="82"/>
        <v>0</v>
      </c>
      <c r="R71" s="117">
        <v>0</v>
      </c>
      <c r="S71" s="579">
        <f t="shared" si="83"/>
        <v>0</v>
      </c>
      <c r="T71" s="117">
        <v>0</v>
      </c>
      <c r="U71" s="579">
        <f t="shared" si="84"/>
        <v>0</v>
      </c>
      <c r="V71" s="117">
        <v>0</v>
      </c>
      <c r="W71" s="579">
        <f t="shared" si="85"/>
        <v>0</v>
      </c>
      <c r="X71" s="119">
        <f t="shared" si="86"/>
        <v>0</v>
      </c>
      <c r="Y71" s="264">
        <v>0</v>
      </c>
      <c r="Z71" s="580">
        <f t="shared" si="87"/>
        <v>0</v>
      </c>
      <c r="AA71" s="264">
        <v>0</v>
      </c>
      <c r="AB71" s="580">
        <f t="shared" si="88"/>
        <v>0</v>
      </c>
      <c r="AC71" s="264">
        <v>0</v>
      </c>
      <c r="AD71" s="580">
        <f t="shared" si="89"/>
        <v>0</v>
      </c>
      <c r="AE71" s="264">
        <v>0</v>
      </c>
      <c r="AF71" s="580">
        <f t="shared" si="90"/>
        <v>0</v>
      </c>
      <c r="AG71" s="264">
        <v>0</v>
      </c>
      <c r="AH71" s="580">
        <f t="shared" si="91"/>
        <v>0</v>
      </c>
      <c r="AI71" s="266">
        <f t="shared" si="92"/>
        <v>0</v>
      </c>
      <c r="AJ71" s="267">
        <v>0</v>
      </c>
      <c r="AK71" s="588">
        <f t="shared" si="93"/>
        <v>0</v>
      </c>
      <c r="AL71" s="267">
        <v>0</v>
      </c>
      <c r="AM71" s="588">
        <f t="shared" si="56"/>
        <v>0</v>
      </c>
      <c r="AN71" s="267">
        <v>0</v>
      </c>
      <c r="AO71" s="588">
        <f t="shared" si="57"/>
        <v>0</v>
      </c>
      <c r="AP71" s="267">
        <v>0</v>
      </c>
      <c r="AQ71" s="588">
        <f t="shared" si="58"/>
        <v>0</v>
      </c>
      <c r="AR71" s="267">
        <v>0</v>
      </c>
      <c r="AS71" s="588">
        <f t="shared" si="59"/>
        <v>0</v>
      </c>
      <c r="AT71" s="269">
        <f t="shared" si="94"/>
        <v>0</v>
      </c>
      <c r="AU71" s="270">
        <v>0</v>
      </c>
      <c r="AV71" s="582">
        <f t="shared" si="61"/>
        <v>0</v>
      </c>
      <c r="AW71" s="270">
        <v>0</v>
      </c>
      <c r="AX71" s="582">
        <f t="shared" si="62"/>
        <v>0</v>
      </c>
      <c r="AY71" s="270">
        <v>0</v>
      </c>
      <c r="AZ71" s="582">
        <f t="shared" si="63"/>
        <v>0</v>
      </c>
      <c r="BA71" s="270">
        <v>0</v>
      </c>
      <c r="BB71" s="582">
        <f t="shared" si="64"/>
        <v>0</v>
      </c>
      <c r="BC71" s="270">
        <v>0</v>
      </c>
      <c r="BD71" s="582">
        <f t="shared" si="65"/>
        <v>0</v>
      </c>
      <c r="BE71" s="272">
        <f t="shared" si="95"/>
        <v>0</v>
      </c>
      <c r="BF71" s="273">
        <v>0</v>
      </c>
      <c r="BG71" s="581">
        <f t="shared" si="67"/>
        <v>0</v>
      </c>
      <c r="BH71" s="273">
        <v>0</v>
      </c>
      <c r="BI71" s="581">
        <f t="shared" si="68"/>
        <v>0</v>
      </c>
      <c r="BJ71" s="273">
        <v>0</v>
      </c>
      <c r="BK71" s="581">
        <f t="shared" si="69"/>
        <v>0</v>
      </c>
      <c r="BL71" s="273">
        <v>0</v>
      </c>
      <c r="BM71" s="581">
        <f t="shared" si="70"/>
        <v>0</v>
      </c>
      <c r="BN71" s="273">
        <v>0</v>
      </c>
      <c r="BO71" s="581">
        <f t="shared" si="71"/>
        <v>0</v>
      </c>
      <c r="BP71" s="275">
        <f t="shared" si="96"/>
        <v>0</v>
      </c>
      <c r="BQ71" s="293">
        <f t="shared" si="97"/>
        <v>0</v>
      </c>
      <c r="BR71" s="293">
        <f t="shared" si="98"/>
        <v>0</v>
      </c>
      <c r="BS71" s="293">
        <f t="shared" si="99"/>
        <v>0</v>
      </c>
      <c r="BT71" s="293">
        <f t="shared" si="100"/>
        <v>0</v>
      </c>
      <c r="BU71" s="293">
        <f t="shared" si="101"/>
        <v>0</v>
      </c>
      <c r="BV71" s="294">
        <f t="shared" si="80"/>
        <v>0</v>
      </c>
    </row>
    <row r="72" spans="1:74" ht="15" hidden="1" customHeight="1">
      <c r="C72" s="302">
        <v>0</v>
      </c>
      <c r="D72" s="49" t="s">
        <v>376</v>
      </c>
      <c r="E72" s="707" t="s">
        <v>294</v>
      </c>
      <c r="F72" s="676"/>
      <c r="G72" s="676"/>
      <c r="H72" s="676"/>
      <c r="I72" s="676"/>
      <c r="J72" s="676"/>
      <c r="K72" s="133">
        <v>0</v>
      </c>
      <c r="L72" s="134">
        <f t="shared" si="78"/>
        <v>0</v>
      </c>
      <c r="M72" s="69">
        <f t="shared" si="79"/>
        <v>0</v>
      </c>
      <c r="N72" s="117">
        <v>0</v>
      </c>
      <c r="O72" s="579">
        <f t="shared" si="81"/>
        <v>0</v>
      </c>
      <c r="P72" s="117">
        <v>0</v>
      </c>
      <c r="Q72" s="579">
        <f t="shared" si="82"/>
        <v>0</v>
      </c>
      <c r="R72" s="117">
        <v>0</v>
      </c>
      <c r="S72" s="579">
        <f t="shared" si="83"/>
        <v>0</v>
      </c>
      <c r="T72" s="117">
        <v>0</v>
      </c>
      <c r="U72" s="579">
        <f t="shared" si="84"/>
        <v>0</v>
      </c>
      <c r="V72" s="117">
        <v>0</v>
      </c>
      <c r="W72" s="579">
        <f t="shared" si="85"/>
        <v>0</v>
      </c>
      <c r="X72" s="119">
        <f t="shared" si="86"/>
        <v>0</v>
      </c>
      <c r="Y72" s="264">
        <v>0</v>
      </c>
      <c r="Z72" s="580">
        <f t="shared" si="87"/>
        <v>0</v>
      </c>
      <c r="AA72" s="264">
        <v>0</v>
      </c>
      <c r="AB72" s="580">
        <f t="shared" si="88"/>
        <v>0</v>
      </c>
      <c r="AC72" s="264">
        <v>0</v>
      </c>
      <c r="AD72" s="580">
        <f t="shared" si="89"/>
        <v>0</v>
      </c>
      <c r="AE72" s="264">
        <v>0</v>
      </c>
      <c r="AF72" s="580">
        <f t="shared" si="90"/>
        <v>0</v>
      </c>
      <c r="AG72" s="264">
        <v>0</v>
      </c>
      <c r="AH72" s="580">
        <f t="shared" si="91"/>
        <v>0</v>
      </c>
      <c r="AI72" s="266">
        <f t="shared" si="92"/>
        <v>0</v>
      </c>
      <c r="AJ72" s="267">
        <v>0</v>
      </c>
      <c r="AK72" s="588">
        <f t="shared" si="93"/>
        <v>0</v>
      </c>
      <c r="AL72" s="267">
        <v>0</v>
      </c>
      <c r="AM72" s="588">
        <f t="shared" si="56"/>
        <v>0</v>
      </c>
      <c r="AN72" s="267">
        <v>0</v>
      </c>
      <c r="AO72" s="588">
        <f t="shared" si="57"/>
        <v>0</v>
      </c>
      <c r="AP72" s="267">
        <v>0</v>
      </c>
      <c r="AQ72" s="588">
        <f t="shared" si="58"/>
        <v>0</v>
      </c>
      <c r="AR72" s="267">
        <v>0</v>
      </c>
      <c r="AS72" s="588">
        <f t="shared" si="59"/>
        <v>0</v>
      </c>
      <c r="AT72" s="269">
        <f t="shared" si="94"/>
        <v>0</v>
      </c>
      <c r="AU72" s="270">
        <v>0</v>
      </c>
      <c r="AV72" s="582">
        <f t="shared" si="61"/>
        <v>0</v>
      </c>
      <c r="AW72" s="270">
        <v>0</v>
      </c>
      <c r="AX72" s="582">
        <f t="shared" si="62"/>
        <v>0</v>
      </c>
      <c r="AY72" s="270">
        <v>0</v>
      </c>
      <c r="AZ72" s="582">
        <f t="shared" si="63"/>
        <v>0</v>
      </c>
      <c r="BA72" s="270">
        <v>0</v>
      </c>
      <c r="BB72" s="582">
        <f t="shared" si="64"/>
        <v>0</v>
      </c>
      <c r="BC72" s="270">
        <v>0</v>
      </c>
      <c r="BD72" s="582">
        <f t="shared" si="65"/>
        <v>0</v>
      </c>
      <c r="BE72" s="272">
        <f t="shared" si="95"/>
        <v>0</v>
      </c>
      <c r="BF72" s="273">
        <v>0</v>
      </c>
      <c r="BG72" s="581">
        <f t="shared" si="67"/>
        <v>0</v>
      </c>
      <c r="BH72" s="273">
        <v>0</v>
      </c>
      <c r="BI72" s="581">
        <f t="shared" si="68"/>
        <v>0</v>
      </c>
      <c r="BJ72" s="273">
        <v>0</v>
      </c>
      <c r="BK72" s="581">
        <f t="shared" si="69"/>
        <v>0</v>
      </c>
      <c r="BL72" s="273">
        <v>0</v>
      </c>
      <c r="BM72" s="581">
        <f t="shared" si="70"/>
        <v>0</v>
      </c>
      <c r="BN72" s="273">
        <v>0</v>
      </c>
      <c r="BO72" s="581">
        <f t="shared" si="71"/>
        <v>0</v>
      </c>
      <c r="BP72" s="275">
        <f t="shared" si="96"/>
        <v>0</v>
      </c>
      <c r="BQ72" s="293">
        <f t="shared" si="97"/>
        <v>0</v>
      </c>
      <c r="BR72" s="293">
        <f t="shared" si="98"/>
        <v>0</v>
      </c>
      <c r="BS72" s="293">
        <f t="shared" si="99"/>
        <v>0</v>
      </c>
      <c r="BT72" s="293">
        <f t="shared" si="100"/>
        <v>0</v>
      </c>
      <c r="BU72" s="293">
        <f t="shared" si="101"/>
        <v>0</v>
      </c>
      <c r="BV72" s="294">
        <f t="shared" si="80"/>
        <v>0</v>
      </c>
    </row>
    <row r="73" spans="1:74" ht="15" hidden="1" customHeight="1">
      <c r="C73" s="302">
        <v>0</v>
      </c>
      <c r="D73" s="49" t="s">
        <v>376</v>
      </c>
      <c r="E73" s="707" t="s">
        <v>294</v>
      </c>
      <c r="F73" s="676"/>
      <c r="G73" s="676"/>
      <c r="H73" s="676"/>
      <c r="I73" s="676"/>
      <c r="J73" s="676"/>
      <c r="K73" s="133">
        <v>0</v>
      </c>
      <c r="L73" s="134">
        <f t="shared" si="78"/>
        <v>0</v>
      </c>
      <c r="M73" s="69">
        <f t="shared" si="79"/>
        <v>0</v>
      </c>
      <c r="N73" s="117">
        <v>0</v>
      </c>
      <c r="O73" s="579">
        <f t="shared" si="81"/>
        <v>0</v>
      </c>
      <c r="P73" s="117">
        <v>0</v>
      </c>
      <c r="Q73" s="579">
        <f t="shared" si="82"/>
        <v>0</v>
      </c>
      <c r="R73" s="117">
        <v>0</v>
      </c>
      <c r="S73" s="579">
        <f t="shared" si="83"/>
        <v>0</v>
      </c>
      <c r="T73" s="117">
        <v>0</v>
      </c>
      <c r="U73" s="579">
        <f t="shared" si="84"/>
        <v>0</v>
      </c>
      <c r="V73" s="117">
        <v>0</v>
      </c>
      <c r="W73" s="579">
        <f t="shared" si="85"/>
        <v>0</v>
      </c>
      <c r="X73" s="119">
        <f t="shared" si="86"/>
        <v>0</v>
      </c>
      <c r="Y73" s="264">
        <v>0</v>
      </c>
      <c r="Z73" s="580">
        <f t="shared" si="87"/>
        <v>0</v>
      </c>
      <c r="AA73" s="264">
        <v>0</v>
      </c>
      <c r="AB73" s="580">
        <f t="shared" si="88"/>
        <v>0</v>
      </c>
      <c r="AC73" s="264">
        <v>0</v>
      </c>
      <c r="AD73" s="580">
        <f t="shared" si="89"/>
        <v>0</v>
      </c>
      <c r="AE73" s="264">
        <v>0</v>
      </c>
      <c r="AF73" s="580">
        <f t="shared" si="90"/>
        <v>0</v>
      </c>
      <c r="AG73" s="264">
        <v>0</v>
      </c>
      <c r="AH73" s="580">
        <f t="shared" si="91"/>
        <v>0</v>
      </c>
      <c r="AI73" s="266">
        <f t="shared" si="92"/>
        <v>0</v>
      </c>
      <c r="AJ73" s="267">
        <v>0</v>
      </c>
      <c r="AK73" s="588">
        <f t="shared" si="93"/>
        <v>0</v>
      </c>
      <c r="AL73" s="267">
        <v>0</v>
      </c>
      <c r="AM73" s="588">
        <f t="shared" si="56"/>
        <v>0</v>
      </c>
      <c r="AN73" s="267">
        <v>0</v>
      </c>
      <c r="AO73" s="588">
        <f t="shared" si="57"/>
        <v>0</v>
      </c>
      <c r="AP73" s="267">
        <v>0</v>
      </c>
      <c r="AQ73" s="588">
        <f t="shared" si="58"/>
        <v>0</v>
      </c>
      <c r="AR73" s="267">
        <v>0</v>
      </c>
      <c r="AS73" s="588">
        <f t="shared" si="59"/>
        <v>0</v>
      </c>
      <c r="AT73" s="269">
        <f t="shared" si="94"/>
        <v>0</v>
      </c>
      <c r="AU73" s="270">
        <v>0</v>
      </c>
      <c r="AV73" s="582">
        <f t="shared" si="61"/>
        <v>0</v>
      </c>
      <c r="AW73" s="270">
        <v>0</v>
      </c>
      <c r="AX73" s="582">
        <f t="shared" si="62"/>
        <v>0</v>
      </c>
      <c r="AY73" s="270">
        <v>0</v>
      </c>
      <c r="AZ73" s="582">
        <f t="shared" si="63"/>
        <v>0</v>
      </c>
      <c r="BA73" s="270">
        <v>0</v>
      </c>
      <c r="BB73" s="582">
        <f t="shared" si="64"/>
        <v>0</v>
      </c>
      <c r="BC73" s="270">
        <v>0</v>
      </c>
      <c r="BD73" s="582">
        <f t="shared" si="65"/>
        <v>0</v>
      </c>
      <c r="BE73" s="272">
        <f t="shared" si="95"/>
        <v>0</v>
      </c>
      <c r="BF73" s="273">
        <v>0</v>
      </c>
      <c r="BG73" s="581">
        <f t="shared" si="67"/>
        <v>0</v>
      </c>
      <c r="BH73" s="273">
        <v>0</v>
      </c>
      <c r="BI73" s="581">
        <f t="shared" si="68"/>
        <v>0</v>
      </c>
      <c r="BJ73" s="273">
        <v>0</v>
      </c>
      <c r="BK73" s="581">
        <f t="shared" si="69"/>
        <v>0</v>
      </c>
      <c r="BL73" s="273">
        <v>0</v>
      </c>
      <c r="BM73" s="581">
        <f t="shared" si="70"/>
        <v>0</v>
      </c>
      <c r="BN73" s="273">
        <v>0</v>
      </c>
      <c r="BO73" s="581">
        <f t="shared" si="71"/>
        <v>0</v>
      </c>
      <c r="BP73" s="275">
        <f t="shared" si="96"/>
        <v>0</v>
      </c>
      <c r="BQ73" s="293">
        <f t="shared" si="97"/>
        <v>0</v>
      </c>
      <c r="BR73" s="293">
        <f t="shared" si="98"/>
        <v>0</v>
      </c>
      <c r="BS73" s="293">
        <f t="shared" si="99"/>
        <v>0</v>
      </c>
      <c r="BT73" s="293">
        <f t="shared" si="100"/>
        <v>0</v>
      </c>
      <c r="BU73" s="293">
        <f t="shared" si="101"/>
        <v>0</v>
      </c>
      <c r="BV73" s="294">
        <f t="shared" si="80"/>
        <v>0</v>
      </c>
    </row>
    <row r="74" spans="1:74" ht="15" hidden="1" customHeight="1">
      <c r="C74" s="302">
        <v>0</v>
      </c>
      <c r="D74" s="49" t="s">
        <v>376</v>
      </c>
      <c r="E74" s="707" t="s">
        <v>294</v>
      </c>
      <c r="F74" s="676"/>
      <c r="G74" s="676"/>
      <c r="H74" s="676"/>
      <c r="I74" s="676"/>
      <c r="J74" s="676"/>
      <c r="K74" s="133">
        <v>0</v>
      </c>
      <c r="L74" s="134">
        <f t="shared" si="78"/>
        <v>0</v>
      </c>
      <c r="M74" s="69">
        <f t="shared" si="79"/>
        <v>0</v>
      </c>
      <c r="N74" s="117">
        <v>0</v>
      </c>
      <c r="O74" s="579">
        <f t="shared" si="81"/>
        <v>0</v>
      </c>
      <c r="P74" s="117">
        <v>0</v>
      </c>
      <c r="Q74" s="579">
        <f t="shared" si="82"/>
        <v>0</v>
      </c>
      <c r="R74" s="117">
        <v>0</v>
      </c>
      <c r="S74" s="579">
        <f t="shared" si="83"/>
        <v>0</v>
      </c>
      <c r="T74" s="117">
        <v>0</v>
      </c>
      <c r="U74" s="579">
        <f t="shared" si="84"/>
        <v>0</v>
      </c>
      <c r="V74" s="117">
        <v>0</v>
      </c>
      <c r="W74" s="579">
        <f t="shared" si="85"/>
        <v>0</v>
      </c>
      <c r="X74" s="119">
        <f t="shared" si="86"/>
        <v>0</v>
      </c>
      <c r="Y74" s="264">
        <v>0</v>
      </c>
      <c r="Z74" s="580">
        <f t="shared" si="87"/>
        <v>0</v>
      </c>
      <c r="AA74" s="264">
        <v>0</v>
      </c>
      <c r="AB74" s="580">
        <f t="shared" si="88"/>
        <v>0</v>
      </c>
      <c r="AC74" s="264">
        <v>0</v>
      </c>
      <c r="AD74" s="580">
        <f t="shared" si="89"/>
        <v>0</v>
      </c>
      <c r="AE74" s="264">
        <v>0</v>
      </c>
      <c r="AF74" s="580">
        <f t="shared" si="90"/>
        <v>0</v>
      </c>
      <c r="AG74" s="264">
        <v>0</v>
      </c>
      <c r="AH74" s="580">
        <f t="shared" si="91"/>
        <v>0</v>
      </c>
      <c r="AI74" s="266">
        <f t="shared" si="92"/>
        <v>0</v>
      </c>
      <c r="AJ74" s="267">
        <v>0</v>
      </c>
      <c r="AK74" s="588">
        <f t="shared" si="93"/>
        <v>0</v>
      </c>
      <c r="AL74" s="267">
        <v>0</v>
      </c>
      <c r="AM74" s="588">
        <f t="shared" si="56"/>
        <v>0</v>
      </c>
      <c r="AN74" s="267">
        <v>0</v>
      </c>
      <c r="AO74" s="588">
        <f t="shared" si="57"/>
        <v>0</v>
      </c>
      <c r="AP74" s="267">
        <v>0</v>
      </c>
      <c r="AQ74" s="588">
        <f t="shared" si="58"/>
        <v>0</v>
      </c>
      <c r="AR74" s="267">
        <v>0</v>
      </c>
      <c r="AS74" s="588">
        <f t="shared" si="59"/>
        <v>0</v>
      </c>
      <c r="AT74" s="269">
        <f t="shared" si="94"/>
        <v>0</v>
      </c>
      <c r="AU74" s="270">
        <v>0</v>
      </c>
      <c r="AV74" s="582">
        <f t="shared" si="61"/>
        <v>0</v>
      </c>
      <c r="AW74" s="270">
        <v>0</v>
      </c>
      <c r="AX74" s="582">
        <f t="shared" si="62"/>
        <v>0</v>
      </c>
      <c r="AY74" s="270">
        <v>0</v>
      </c>
      <c r="AZ74" s="582">
        <f t="shared" si="63"/>
        <v>0</v>
      </c>
      <c r="BA74" s="270">
        <v>0</v>
      </c>
      <c r="BB74" s="582">
        <f t="shared" si="64"/>
        <v>0</v>
      </c>
      <c r="BC74" s="270">
        <v>0</v>
      </c>
      <c r="BD74" s="582">
        <f t="shared" si="65"/>
        <v>0</v>
      </c>
      <c r="BE74" s="272">
        <f t="shared" si="95"/>
        <v>0</v>
      </c>
      <c r="BF74" s="273">
        <v>0</v>
      </c>
      <c r="BG74" s="581">
        <f t="shared" si="67"/>
        <v>0</v>
      </c>
      <c r="BH74" s="273">
        <v>0</v>
      </c>
      <c r="BI74" s="581">
        <f t="shared" si="68"/>
        <v>0</v>
      </c>
      <c r="BJ74" s="273">
        <v>0</v>
      </c>
      <c r="BK74" s="581">
        <f t="shared" si="69"/>
        <v>0</v>
      </c>
      <c r="BL74" s="273">
        <v>0</v>
      </c>
      <c r="BM74" s="581">
        <f t="shared" si="70"/>
        <v>0</v>
      </c>
      <c r="BN74" s="273">
        <v>0</v>
      </c>
      <c r="BO74" s="581">
        <f t="shared" si="71"/>
        <v>0</v>
      </c>
      <c r="BP74" s="275">
        <f t="shared" si="96"/>
        <v>0</v>
      </c>
      <c r="BQ74" s="293">
        <f t="shared" si="97"/>
        <v>0</v>
      </c>
      <c r="BR74" s="293">
        <f t="shared" si="98"/>
        <v>0</v>
      </c>
      <c r="BS74" s="293">
        <f t="shared" si="99"/>
        <v>0</v>
      </c>
      <c r="BT74" s="293">
        <f t="shared" si="100"/>
        <v>0</v>
      </c>
      <c r="BU74" s="293">
        <f t="shared" si="101"/>
        <v>0</v>
      </c>
      <c r="BV74" s="294">
        <f t="shared" si="80"/>
        <v>0</v>
      </c>
    </row>
    <row r="75" spans="1:74" ht="15" customHeight="1">
      <c r="C75" s="136"/>
      <c r="D75" s="49"/>
      <c r="E75" s="791"/>
      <c r="F75" s="791"/>
      <c r="G75" s="791"/>
      <c r="H75" s="791"/>
      <c r="I75" s="791"/>
      <c r="J75" s="888" t="s">
        <v>246</v>
      </c>
      <c r="K75" s="889"/>
      <c r="L75" s="889"/>
      <c r="M75" s="890"/>
      <c r="N75" s="927">
        <f>SUM(O31:O74)</f>
        <v>0</v>
      </c>
      <c r="O75" s="928"/>
      <c r="P75" s="927">
        <f>SUM(Q31:Q74)</f>
        <v>0</v>
      </c>
      <c r="Q75" s="928"/>
      <c r="R75" s="927">
        <f>SUM(S31:S74)</f>
        <v>0</v>
      </c>
      <c r="S75" s="928"/>
      <c r="T75" s="927">
        <f>SUM(U31:U74)</f>
        <v>0</v>
      </c>
      <c r="U75" s="928"/>
      <c r="V75" s="927">
        <f>SUM(W31:W74)</f>
        <v>0</v>
      </c>
      <c r="W75" s="928"/>
      <c r="X75" s="122">
        <f>SUM(N75:W75)</f>
        <v>0</v>
      </c>
      <c r="Y75" s="927">
        <f>SUM(Z31:Z74)</f>
        <v>0</v>
      </c>
      <c r="Z75" s="928"/>
      <c r="AA75" s="927">
        <f>SUM(AB31:AB74)</f>
        <v>0</v>
      </c>
      <c r="AB75" s="928"/>
      <c r="AC75" s="927">
        <f>SUM(AD31:AD74)</f>
        <v>0</v>
      </c>
      <c r="AD75" s="928"/>
      <c r="AE75" s="927">
        <f>SUM(AF31:AF74)</f>
        <v>0</v>
      </c>
      <c r="AF75" s="928"/>
      <c r="AG75" s="927">
        <f>SUM(AH31:AH74)</f>
        <v>0</v>
      </c>
      <c r="AH75" s="928"/>
      <c r="AI75" s="122">
        <f>SUM(Y75:AH75)</f>
        <v>0</v>
      </c>
      <c r="AJ75" s="927">
        <f>SUM(AK31:AK74)</f>
        <v>0</v>
      </c>
      <c r="AK75" s="928"/>
      <c r="AL75" s="927">
        <f>SUM(AM31:AM74)</f>
        <v>0</v>
      </c>
      <c r="AM75" s="928"/>
      <c r="AN75" s="927">
        <f>SUM(AO31:AO74)</f>
        <v>0</v>
      </c>
      <c r="AO75" s="928"/>
      <c r="AP75" s="927">
        <f>SUM(AQ31:AQ74)</f>
        <v>0</v>
      </c>
      <c r="AQ75" s="928"/>
      <c r="AR75" s="927">
        <f>SUM(AS31:AS74)</f>
        <v>0</v>
      </c>
      <c r="AS75" s="928"/>
      <c r="AT75" s="122">
        <f>SUM(AJ75:AS75)</f>
        <v>0</v>
      </c>
      <c r="AU75" s="927">
        <f>SUM(AV31:AV74)</f>
        <v>0</v>
      </c>
      <c r="AV75" s="928"/>
      <c r="AW75" s="927">
        <f>SUM(AX31:AX74)</f>
        <v>0</v>
      </c>
      <c r="AX75" s="928"/>
      <c r="AY75" s="927">
        <f>SUM(AZ31:AZ74)</f>
        <v>0</v>
      </c>
      <c r="AZ75" s="928"/>
      <c r="BA75" s="927">
        <f>SUM(BB31:BB74)</f>
        <v>0</v>
      </c>
      <c r="BB75" s="928"/>
      <c r="BC75" s="927">
        <f>SUM(BD31:BD74)</f>
        <v>0</v>
      </c>
      <c r="BD75" s="928"/>
      <c r="BE75" s="122">
        <f>SUM(AU75:BD75)</f>
        <v>0</v>
      </c>
      <c r="BF75" s="927">
        <f>SUM(BG31:BG74)</f>
        <v>0</v>
      </c>
      <c r="BG75" s="928"/>
      <c r="BH75" s="927">
        <f>SUM(BI31:BI74)</f>
        <v>0</v>
      </c>
      <c r="BI75" s="928"/>
      <c r="BJ75" s="927">
        <f>SUM(BK31:BK74)</f>
        <v>0</v>
      </c>
      <c r="BK75" s="928"/>
      <c r="BL75" s="927">
        <f>SUM(BM31:BM74)</f>
        <v>0</v>
      </c>
      <c r="BM75" s="928"/>
      <c r="BN75" s="927">
        <f>SUM(BO31:BO74)</f>
        <v>0</v>
      </c>
      <c r="BO75" s="928"/>
      <c r="BP75" s="122">
        <f>SUM(BF75:BO75)</f>
        <v>0</v>
      </c>
      <c r="BQ75" s="297">
        <f>SUM(BQ31:BQ74)</f>
        <v>0</v>
      </c>
      <c r="BR75" s="297">
        <f>SUM(BR31:BR74)</f>
        <v>0</v>
      </c>
      <c r="BS75" s="297">
        <f>SUM(BS31:BS74)</f>
        <v>0</v>
      </c>
      <c r="BT75" s="297">
        <f>SUM(BT31:BT74)</f>
        <v>0</v>
      </c>
      <c r="BU75" s="297">
        <f>SUM(BU31:BU74)</f>
        <v>0</v>
      </c>
      <c r="BV75" s="297">
        <f t="shared" si="80"/>
        <v>0</v>
      </c>
    </row>
    <row r="76" spans="1:74" s="52" customFormat="1" ht="15" customHeight="1">
      <c r="A76" s="76"/>
      <c r="B76" s="76"/>
      <c r="C76" s="891" t="s">
        <v>248</v>
      </c>
      <c r="D76" s="892"/>
      <c r="E76" s="892"/>
      <c r="F76" s="892"/>
      <c r="G76" s="892"/>
      <c r="H76" s="892"/>
      <c r="I76" s="892"/>
      <c r="J76" s="892"/>
      <c r="K76" s="892"/>
      <c r="L76" s="892"/>
      <c r="M76" s="893"/>
      <c r="N76" s="917">
        <f>SUM(N28,N75)</f>
        <v>0</v>
      </c>
      <c r="O76" s="919"/>
      <c r="P76" s="917">
        <f>SUM(P28,P75)</f>
        <v>0</v>
      </c>
      <c r="Q76" s="919"/>
      <c r="R76" s="917">
        <f>SUM(R28,R75)</f>
        <v>0</v>
      </c>
      <c r="S76" s="919"/>
      <c r="T76" s="917">
        <f>SUM(T28,T75)</f>
        <v>0</v>
      </c>
      <c r="U76" s="919"/>
      <c r="V76" s="917">
        <f>SUM(V28,V75)</f>
        <v>0</v>
      </c>
      <c r="W76" s="919"/>
      <c r="X76" s="137">
        <f>SUM(N76:W76)</f>
        <v>0</v>
      </c>
      <c r="Y76" s="917">
        <f>SUM(Y28,Y75)</f>
        <v>0</v>
      </c>
      <c r="Z76" s="918"/>
      <c r="AA76" s="917">
        <f>SUM(AA28,AA75)</f>
        <v>0</v>
      </c>
      <c r="AB76" s="918"/>
      <c r="AC76" s="917">
        <f>SUM(AC28,AC75)</f>
        <v>0</v>
      </c>
      <c r="AD76" s="918"/>
      <c r="AE76" s="917">
        <f>SUM(AE28,AE75)</f>
        <v>0</v>
      </c>
      <c r="AF76" s="918"/>
      <c r="AG76" s="917">
        <f>SUM(AG28,AG75)</f>
        <v>0</v>
      </c>
      <c r="AH76" s="918"/>
      <c r="AI76" s="137">
        <f>SUM(Y76:AH76)</f>
        <v>0</v>
      </c>
      <c r="AJ76" s="917">
        <f>SUM(AJ28,AJ75)</f>
        <v>0</v>
      </c>
      <c r="AK76" s="919"/>
      <c r="AL76" s="917">
        <f>SUM(AL28,AL75)</f>
        <v>0</v>
      </c>
      <c r="AM76" s="919"/>
      <c r="AN76" s="917">
        <f>SUM(AN28,AN75)</f>
        <v>0</v>
      </c>
      <c r="AO76" s="919"/>
      <c r="AP76" s="917">
        <f>SUM(AP28,AP75)</f>
        <v>0</v>
      </c>
      <c r="AQ76" s="919"/>
      <c r="AR76" s="917">
        <f>SUM(AR28,AR75)</f>
        <v>0</v>
      </c>
      <c r="AS76" s="919"/>
      <c r="AT76" s="137">
        <f>SUM(AJ76:AS76)</f>
        <v>0</v>
      </c>
      <c r="AU76" s="917">
        <f>SUM(AU28,AU75)</f>
        <v>0</v>
      </c>
      <c r="AV76" s="919"/>
      <c r="AW76" s="917">
        <f>SUM(AW28,AW75)</f>
        <v>0</v>
      </c>
      <c r="AX76" s="919"/>
      <c r="AY76" s="917">
        <f>SUM(AY28,AY75)</f>
        <v>0</v>
      </c>
      <c r="AZ76" s="919"/>
      <c r="BA76" s="917">
        <f>SUM(BA28,BA75)</f>
        <v>0</v>
      </c>
      <c r="BB76" s="919"/>
      <c r="BC76" s="917">
        <f>SUM(BC28,BC75)</f>
        <v>0</v>
      </c>
      <c r="BD76" s="919"/>
      <c r="BE76" s="137">
        <f>SUM(AU76:BD76)</f>
        <v>0</v>
      </c>
      <c r="BF76" s="917">
        <f>SUM(BF28,BF75)</f>
        <v>0</v>
      </c>
      <c r="BG76" s="919"/>
      <c r="BH76" s="917">
        <f>SUM(BH28,BH75)</f>
        <v>0</v>
      </c>
      <c r="BI76" s="919"/>
      <c r="BJ76" s="917">
        <f>SUM(BJ28,BJ75)</f>
        <v>0</v>
      </c>
      <c r="BK76" s="919"/>
      <c r="BL76" s="917">
        <f>SUM(BL28,BL75)</f>
        <v>0</v>
      </c>
      <c r="BM76" s="919"/>
      <c r="BN76" s="917">
        <f>SUM(BN28,BN75)</f>
        <v>0</v>
      </c>
      <c r="BO76" s="919"/>
      <c r="BP76" s="137">
        <f>SUM(BF76:BO76)</f>
        <v>0</v>
      </c>
      <c r="BQ76" s="137">
        <f>SUM(BQ28+BQ75)</f>
        <v>0</v>
      </c>
      <c r="BR76" s="137">
        <f>SUM(BR28+BR75)</f>
        <v>0</v>
      </c>
      <c r="BS76" s="137">
        <f>SUM(BS28+BS75)</f>
        <v>0</v>
      </c>
      <c r="BT76" s="137">
        <f>SUM(BT28+BT75)</f>
        <v>0</v>
      </c>
      <c r="BU76" s="137">
        <f>SUM(BU28+BU75)</f>
        <v>0</v>
      </c>
      <c r="BV76" s="137">
        <f t="shared" si="80"/>
        <v>0</v>
      </c>
    </row>
    <row r="77" spans="1:74" s="52" customFormat="1" ht="15" customHeight="1">
      <c r="A77" s="76">
        <v>1900</v>
      </c>
      <c r="B77" s="76"/>
      <c r="C77" s="107" t="s">
        <v>249</v>
      </c>
      <c r="D77" s="80"/>
      <c r="E77" s="709"/>
      <c r="F77" s="709"/>
      <c r="G77" s="709"/>
      <c r="H77" s="709"/>
      <c r="I77" s="709"/>
      <c r="J77" s="709"/>
      <c r="K77" s="80"/>
      <c r="L77" s="77"/>
      <c r="M77" s="33"/>
      <c r="N77" s="108"/>
      <c r="O77" s="125"/>
      <c r="P77" s="108"/>
      <c r="Q77" s="125"/>
      <c r="R77" s="108"/>
      <c r="S77" s="125"/>
      <c r="T77" s="108"/>
      <c r="U77" s="125"/>
      <c r="V77" s="108"/>
      <c r="W77" s="125"/>
      <c r="X77" s="127"/>
      <c r="Y77" s="108"/>
      <c r="Z77" s="125"/>
      <c r="AA77" s="108"/>
      <c r="AB77" s="125"/>
      <c r="AC77" s="108"/>
      <c r="AD77" s="125"/>
      <c r="AE77" s="108"/>
      <c r="AF77" s="125"/>
      <c r="AG77" s="108"/>
      <c r="AH77" s="125"/>
      <c r="AI77" s="127"/>
      <c r="AJ77" s="108"/>
      <c r="AK77" s="125"/>
      <c r="AL77" s="108"/>
      <c r="AM77" s="125"/>
      <c r="AN77" s="108"/>
      <c r="AO77" s="125"/>
      <c r="AP77" s="108"/>
      <c r="AQ77" s="125"/>
      <c r="AR77" s="108"/>
      <c r="AS77" s="125"/>
      <c r="AT77" s="127"/>
      <c r="AU77" s="108"/>
      <c r="AV77" s="125"/>
      <c r="AW77" s="108"/>
      <c r="AX77" s="125"/>
      <c r="AY77" s="108"/>
      <c r="AZ77" s="125"/>
      <c r="BA77" s="108"/>
      <c r="BB77" s="125"/>
      <c r="BC77" s="108"/>
      <c r="BD77" s="125"/>
      <c r="BE77" s="127"/>
      <c r="BF77" s="108"/>
      <c r="BG77" s="125"/>
      <c r="BH77" s="108"/>
      <c r="BI77" s="125"/>
      <c r="BJ77" s="108"/>
      <c r="BK77" s="125"/>
      <c r="BL77" s="108"/>
      <c r="BM77" s="125"/>
      <c r="BN77" s="108"/>
      <c r="BO77" s="125"/>
      <c r="BP77" s="127"/>
      <c r="BQ77" s="200"/>
      <c r="BR77" s="200"/>
      <c r="BS77" s="200"/>
      <c r="BT77" s="200"/>
      <c r="BU77" s="200"/>
      <c r="BV77" s="260"/>
    </row>
    <row r="78" spans="1:74" s="52" customFormat="1" ht="15" customHeight="1">
      <c r="A78" s="76"/>
      <c r="B78" s="76"/>
      <c r="C78" s="107" t="s">
        <v>25</v>
      </c>
      <c r="D78" s="13">
        <f t="shared" ref="D78:E92" si="102">D13</f>
        <v>0</v>
      </c>
      <c r="E78" s="706" t="str">
        <f t="shared" si="102"/>
        <v>Select E-Class</v>
      </c>
      <c r="F78" s="706"/>
      <c r="G78" s="706"/>
      <c r="H78" s="706"/>
      <c r="I78" s="706"/>
      <c r="J78" s="706"/>
      <c r="K78" s="138"/>
      <c r="L78" s="139">
        <f t="shared" ref="L78:L92" si="103">VLOOKUP(E78,Leave_Benefits,3,0)</f>
        <v>0</v>
      </c>
      <c r="M78" s="69"/>
      <c r="N78" s="140"/>
      <c r="O78" s="118">
        <f t="shared" ref="O78:O92" si="104">O13*$L78</f>
        <v>0</v>
      </c>
      <c r="P78" s="140"/>
      <c r="Q78" s="118">
        <f t="shared" ref="Q78:Q92" si="105">Q13*$L78</f>
        <v>0</v>
      </c>
      <c r="R78" s="140"/>
      <c r="S78" s="118">
        <f t="shared" ref="S78:S92" si="106">S13*$L78</f>
        <v>0</v>
      </c>
      <c r="T78" s="140"/>
      <c r="U78" s="118">
        <f t="shared" ref="U78:U92" si="107">U13*$L78</f>
        <v>0</v>
      </c>
      <c r="V78" s="140"/>
      <c r="W78" s="118">
        <f t="shared" ref="W78:W92" si="108">W13*$L78</f>
        <v>0</v>
      </c>
      <c r="X78" s="119">
        <f>SUM(O78+Q78+S78+U78+W78)</f>
        <v>0</v>
      </c>
      <c r="Y78" s="303"/>
      <c r="Z78" s="265">
        <f t="shared" ref="Z78:Z92" si="109">Z13*$L78</f>
        <v>0</v>
      </c>
      <c r="AA78" s="303"/>
      <c r="AB78" s="265">
        <f t="shared" ref="AB78:AB92" si="110">AB13*$L78</f>
        <v>0</v>
      </c>
      <c r="AC78" s="303"/>
      <c r="AD78" s="265">
        <f t="shared" ref="AD78:AD92" si="111">AD13*$L78</f>
        <v>0</v>
      </c>
      <c r="AE78" s="303"/>
      <c r="AF78" s="265">
        <f t="shared" ref="AF78:AF92" si="112">AF13*$L78</f>
        <v>0</v>
      </c>
      <c r="AG78" s="303"/>
      <c r="AH78" s="265">
        <f t="shared" ref="AH78:AH92" si="113">AH13*$L78</f>
        <v>0</v>
      </c>
      <c r="AI78" s="266">
        <f>SUM(Z78+AB78+AD78+AF78+AH78)</f>
        <v>0</v>
      </c>
      <c r="AJ78" s="304"/>
      <c r="AK78" s="268">
        <f t="shared" ref="AK78:AK92" si="114">AK13*$L78</f>
        <v>0</v>
      </c>
      <c r="AL78" s="304"/>
      <c r="AM78" s="268">
        <f t="shared" ref="AM78:AM92" si="115">AM13*$L78</f>
        <v>0</v>
      </c>
      <c r="AN78" s="304"/>
      <c r="AO78" s="268">
        <f t="shared" ref="AO78:AO92" si="116">AO13*$L78</f>
        <v>0</v>
      </c>
      <c r="AP78" s="304"/>
      <c r="AQ78" s="268">
        <f t="shared" ref="AQ78:AQ92" si="117">AQ13*$L78</f>
        <v>0</v>
      </c>
      <c r="AR78" s="304"/>
      <c r="AS78" s="268">
        <f t="shared" ref="AS78:AS92" si="118">AS13*$L78</f>
        <v>0</v>
      </c>
      <c r="AT78" s="269">
        <f>SUM(AK78+AM78+AO78+AQ78+AS78)</f>
        <v>0</v>
      </c>
      <c r="AU78" s="305"/>
      <c r="AV78" s="271">
        <f t="shared" ref="AV78:AV92" si="119">AV13*$L78</f>
        <v>0</v>
      </c>
      <c r="AW78" s="305"/>
      <c r="AX78" s="271">
        <f t="shared" ref="AX78:AX92" si="120">AX13*$L78</f>
        <v>0</v>
      </c>
      <c r="AY78" s="305"/>
      <c r="AZ78" s="271">
        <f t="shared" ref="AZ78:AZ92" si="121">AZ13*$L78</f>
        <v>0</v>
      </c>
      <c r="BA78" s="305"/>
      <c r="BB78" s="271">
        <f t="shared" ref="BB78:BB92" si="122">BB13*$L78</f>
        <v>0</v>
      </c>
      <c r="BC78" s="305"/>
      <c r="BD78" s="271">
        <f t="shared" ref="BD78:BD92" si="123">BD13*$L78</f>
        <v>0</v>
      </c>
      <c r="BE78" s="272">
        <f>SUM(AV78+AX78+AZ78+BB78+BD78)</f>
        <v>0</v>
      </c>
      <c r="BF78" s="306"/>
      <c r="BG78" s="274">
        <f t="shared" ref="BG78:BG92" si="124">BG13*$L78</f>
        <v>0</v>
      </c>
      <c r="BH78" s="306"/>
      <c r="BI78" s="274">
        <f t="shared" ref="BI78:BI92" si="125">BI13*$L78</f>
        <v>0</v>
      </c>
      <c r="BJ78" s="306"/>
      <c r="BK78" s="274">
        <f t="shared" ref="BK78:BK92" si="126">BK13*$L78</f>
        <v>0</v>
      </c>
      <c r="BL78" s="306"/>
      <c r="BM78" s="274">
        <f t="shared" ref="BM78:BM92" si="127">BM13*$L78</f>
        <v>0</v>
      </c>
      <c r="BN78" s="306"/>
      <c r="BO78" s="274">
        <f t="shared" ref="BO78:BO92" si="128">BO13*$L78</f>
        <v>0</v>
      </c>
      <c r="BP78" s="275">
        <f>SUM(BG78+BI78+BK78+BM78+BO78)</f>
        <v>0</v>
      </c>
      <c r="BQ78" s="312">
        <f>O78+Z78+AK78+AV78+BG78</f>
        <v>0</v>
      </c>
      <c r="BR78" s="312">
        <f>Q78+AB78+AM78+AX78+BI78</f>
        <v>0</v>
      </c>
      <c r="BS78" s="312">
        <f>+S78+AD78+AO78+AZ78+BK78</f>
        <v>0</v>
      </c>
      <c r="BT78" s="312">
        <f>BB78+BM78+AQ78+U78+AF78</f>
        <v>0</v>
      </c>
      <c r="BU78" s="312">
        <f>BO78+BD78+AS78+W78+AH78</f>
        <v>0</v>
      </c>
      <c r="BV78" s="300">
        <f t="shared" ref="BV78:BV93" si="129">SUM(BQ78:BU78)</f>
        <v>0</v>
      </c>
    </row>
    <row r="79" spans="1:74" s="52" customFormat="1" ht="15" customHeight="1">
      <c r="A79" s="76"/>
      <c r="B79" s="76"/>
      <c r="C79" s="107"/>
      <c r="D79" s="13">
        <f t="shared" si="102"/>
        <v>0</v>
      </c>
      <c r="E79" s="706" t="str">
        <f t="shared" si="102"/>
        <v>Select E-Class</v>
      </c>
      <c r="F79" s="706"/>
      <c r="G79" s="706"/>
      <c r="H79" s="706"/>
      <c r="I79" s="706"/>
      <c r="J79" s="706"/>
      <c r="K79" s="138"/>
      <c r="L79" s="139">
        <f t="shared" si="103"/>
        <v>0</v>
      </c>
      <c r="M79" s="69"/>
      <c r="N79" s="140"/>
      <c r="O79" s="118">
        <f t="shared" si="104"/>
        <v>0</v>
      </c>
      <c r="P79" s="140"/>
      <c r="Q79" s="118">
        <f t="shared" si="105"/>
        <v>0</v>
      </c>
      <c r="R79" s="140"/>
      <c r="S79" s="118">
        <f t="shared" si="106"/>
        <v>0</v>
      </c>
      <c r="T79" s="140"/>
      <c r="U79" s="118">
        <f t="shared" si="107"/>
        <v>0</v>
      </c>
      <c r="V79" s="140"/>
      <c r="W79" s="118">
        <f t="shared" si="108"/>
        <v>0</v>
      </c>
      <c r="X79" s="119">
        <f t="shared" ref="X79:X92" si="130">SUM(O79+Q79+S79+U79+W79)</f>
        <v>0</v>
      </c>
      <c r="Y79" s="303"/>
      <c r="Z79" s="265">
        <f t="shared" si="109"/>
        <v>0</v>
      </c>
      <c r="AA79" s="303"/>
      <c r="AB79" s="265">
        <f t="shared" si="110"/>
        <v>0</v>
      </c>
      <c r="AC79" s="303"/>
      <c r="AD79" s="265">
        <f t="shared" si="111"/>
        <v>0</v>
      </c>
      <c r="AE79" s="303"/>
      <c r="AF79" s="265">
        <f t="shared" si="112"/>
        <v>0</v>
      </c>
      <c r="AG79" s="303"/>
      <c r="AH79" s="265">
        <f t="shared" si="113"/>
        <v>0</v>
      </c>
      <c r="AI79" s="266">
        <f t="shared" ref="AI79:AI92" si="131">SUM(Z79+AB79+AD79+AF79+AH79)</f>
        <v>0</v>
      </c>
      <c r="AJ79" s="304"/>
      <c r="AK79" s="268">
        <f t="shared" si="114"/>
        <v>0</v>
      </c>
      <c r="AL79" s="304"/>
      <c r="AM79" s="268">
        <f t="shared" si="115"/>
        <v>0</v>
      </c>
      <c r="AN79" s="304"/>
      <c r="AO79" s="268">
        <f t="shared" si="116"/>
        <v>0</v>
      </c>
      <c r="AP79" s="304"/>
      <c r="AQ79" s="268">
        <f t="shared" si="117"/>
        <v>0</v>
      </c>
      <c r="AR79" s="304"/>
      <c r="AS79" s="268">
        <f t="shared" si="118"/>
        <v>0</v>
      </c>
      <c r="AT79" s="269">
        <f t="shared" ref="AT79:AT92" si="132">SUM(AK79+AM79+AO79+AQ79+AS79)</f>
        <v>0</v>
      </c>
      <c r="AU79" s="305"/>
      <c r="AV79" s="271">
        <f t="shared" si="119"/>
        <v>0</v>
      </c>
      <c r="AW79" s="305"/>
      <c r="AX79" s="271">
        <f t="shared" si="120"/>
        <v>0</v>
      </c>
      <c r="AY79" s="305"/>
      <c r="AZ79" s="271">
        <f t="shared" si="121"/>
        <v>0</v>
      </c>
      <c r="BA79" s="305"/>
      <c r="BB79" s="271">
        <f t="shared" si="122"/>
        <v>0</v>
      </c>
      <c r="BC79" s="305"/>
      <c r="BD79" s="271">
        <f t="shared" si="123"/>
        <v>0</v>
      </c>
      <c r="BE79" s="272">
        <f t="shared" ref="BE79:BE92" si="133">SUM(AV79+AX79+AZ79+BB79+BD79)</f>
        <v>0</v>
      </c>
      <c r="BF79" s="306"/>
      <c r="BG79" s="274">
        <f t="shared" si="124"/>
        <v>0</v>
      </c>
      <c r="BH79" s="306"/>
      <c r="BI79" s="274">
        <f t="shared" si="125"/>
        <v>0</v>
      </c>
      <c r="BJ79" s="306"/>
      <c r="BK79" s="274">
        <f t="shared" si="126"/>
        <v>0</v>
      </c>
      <c r="BL79" s="306"/>
      <c r="BM79" s="274">
        <f t="shared" si="127"/>
        <v>0</v>
      </c>
      <c r="BN79" s="306"/>
      <c r="BO79" s="274">
        <f t="shared" si="128"/>
        <v>0</v>
      </c>
      <c r="BP79" s="275">
        <f t="shared" ref="BP79:BP92" si="134">SUM(BG79+BI79+BK79+BM79+BO79)</f>
        <v>0</v>
      </c>
      <c r="BQ79" s="312">
        <f t="shared" ref="BQ79:BQ92" si="135">O79+Z79+AK79+AV79+BG79</f>
        <v>0</v>
      </c>
      <c r="BR79" s="312">
        <f t="shared" ref="BR79:BR92" si="136">Q79+AB79+AM79+AX79+BI79</f>
        <v>0</v>
      </c>
      <c r="BS79" s="312">
        <f t="shared" ref="BS79:BS92" si="137">+S79+AD79+AO79+AZ79+BK79</f>
        <v>0</v>
      </c>
      <c r="BT79" s="312">
        <f t="shared" ref="BT79:BT92" si="138">BB79+BM79+AQ79+U79+AF79</f>
        <v>0</v>
      </c>
      <c r="BU79" s="312">
        <f t="shared" ref="BU79:BU92" si="139">BO79+BD79+AS79+W79+AH79</f>
        <v>0</v>
      </c>
      <c r="BV79" s="300">
        <f t="shared" si="129"/>
        <v>0</v>
      </c>
    </row>
    <row r="80" spans="1:74" s="52" customFormat="1" ht="15" customHeight="1">
      <c r="A80" s="76"/>
      <c r="B80" s="76"/>
      <c r="C80" s="107"/>
      <c r="D80" s="13">
        <f t="shared" si="102"/>
        <v>0</v>
      </c>
      <c r="E80" s="706" t="str">
        <f t="shared" si="102"/>
        <v>Select E-Class</v>
      </c>
      <c r="F80" s="706"/>
      <c r="G80" s="706"/>
      <c r="H80" s="706"/>
      <c r="I80" s="706"/>
      <c r="J80" s="706"/>
      <c r="K80" s="138"/>
      <c r="L80" s="139">
        <f t="shared" si="103"/>
        <v>0</v>
      </c>
      <c r="M80" s="69"/>
      <c r="N80" s="140"/>
      <c r="O80" s="118">
        <f t="shared" si="104"/>
        <v>0</v>
      </c>
      <c r="P80" s="140"/>
      <c r="Q80" s="118">
        <f t="shared" si="105"/>
        <v>0</v>
      </c>
      <c r="R80" s="140"/>
      <c r="S80" s="118">
        <f t="shared" si="106"/>
        <v>0</v>
      </c>
      <c r="T80" s="140"/>
      <c r="U80" s="118">
        <f t="shared" si="107"/>
        <v>0</v>
      </c>
      <c r="V80" s="140"/>
      <c r="W80" s="118">
        <f t="shared" si="108"/>
        <v>0</v>
      </c>
      <c r="X80" s="119">
        <f t="shared" si="130"/>
        <v>0</v>
      </c>
      <c r="Y80" s="303"/>
      <c r="Z80" s="265">
        <f t="shared" si="109"/>
        <v>0</v>
      </c>
      <c r="AA80" s="303"/>
      <c r="AB80" s="265">
        <f t="shared" si="110"/>
        <v>0</v>
      </c>
      <c r="AC80" s="303"/>
      <c r="AD80" s="265">
        <f t="shared" si="111"/>
        <v>0</v>
      </c>
      <c r="AE80" s="303"/>
      <c r="AF80" s="265">
        <f t="shared" si="112"/>
        <v>0</v>
      </c>
      <c r="AG80" s="303"/>
      <c r="AH80" s="265">
        <f t="shared" si="113"/>
        <v>0</v>
      </c>
      <c r="AI80" s="266">
        <f t="shared" si="131"/>
        <v>0</v>
      </c>
      <c r="AJ80" s="304"/>
      <c r="AK80" s="268">
        <f t="shared" si="114"/>
        <v>0</v>
      </c>
      <c r="AL80" s="304"/>
      <c r="AM80" s="268">
        <f t="shared" si="115"/>
        <v>0</v>
      </c>
      <c r="AN80" s="304"/>
      <c r="AO80" s="268">
        <f t="shared" si="116"/>
        <v>0</v>
      </c>
      <c r="AP80" s="304"/>
      <c r="AQ80" s="268">
        <f t="shared" si="117"/>
        <v>0</v>
      </c>
      <c r="AR80" s="304"/>
      <c r="AS80" s="268">
        <f t="shared" si="118"/>
        <v>0</v>
      </c>
      <c r="AT80" s="269">
        <f t="shared" si="132"/>
        <v>0</v>
      </c>
      <c r="AU80" s="305"/>
      <c r="AV80" s="271">
        <f t="shared" si="119"/>
        <v>0</v>
      </c>
      <c r="AW80" s="305"/>
      <c r="AX80" s="271">
        <f t="shared" si="120"/>
        <v>0</v>
      </c>
      <c r="AY80" s="305"/>
      <c r="AZ80" s="271">
        <f t="shared" si="121"/>
        <v>0</v>
      </c>
      <c r="BA80" s="305"/>
      <c r="BB80" s="271">
        <f t="shared" si="122"/>
        <v>0</v>
      </c>
      <c r="BC80" s="305"/>
      <c r="BD80" s="271">
        <f t="shared" si="123"/>
        <v>0</v>
      </c>
      <c r="BE80" s="272">
        <f t="shared" si="133"/>
        <v>0</v>
      </c>
      <c r="BF80" s="306"/>
      <c r="BG80" s="274">
        <f t="shared" si="124"/>
        <v>0</v>
      </c>
      <c r="BH80" s="306"/>
      <c r="BI80" s="274">
        <f t="shared" si="125"/>
        <v>0</v>
      </c>
      <c r="BJ80" s="306"/>
      <c r="BK80" s="274">
        <f t="shared" si="126"/>
        <v>0</v>
      </c>
      <c r="BL80" s="306"/>
      <c r="BM80" s="274">
        <f t="shared" si="127"/>
        <v>0</v>
      </c>
      <c r="BN80" s="306"/>
      <c r="BO80" s="274">
        <f t="shared" si="128"/>
        <v>0</v>
      </c>
      <c r="BP80" s="275">
        <f t="shared" si="134"/>
        <v>0</v>
      </c>
      <c r="BQ80" s="312">
        <f t="shared" si="135"/>
        <v>0</v>
      </c>
      <c r="BR80" s="312">
        <f t="shared" si="136"/>
        <v>0</v>
      </c>
      <c r="BS80" s="312">
        <f t="shared" si="137"/>
        <v>0</v>
      </c>
      <c r="BT80" s="312">
        <f t="shared" si="138"/>
        <v>0</v>
      </c>
      <c r="BU80" s="312">
        <f t="shared" si="139"/>
        <v>0</v>
      </c>
      <c r="BV80" s="300">
        <f t="shared" si="129"/>
        <v>0</v>
      </c>
    </row>
    <row r="81" spans="1:74" s="52" customFormat="1" ht="15" customHeight="1">
      <c r="A81" s="76"/>
      <c r="B81" s="76"/>
      <c r="C81" s="107"/>
      <c r="D81" s="13">
        <f t="shared" si="102"/>
        <v>0</v>
      </c>
      <c r="E81" s="706" t="str">
        <f t="shared" si="102"/>
        <v>Select E-Class</v>
      </c>
      <c r="F81" s="706"/>
      <c r="G81" s="706"/>
      <c r="H81" s="706"/>
      <c r="I81" s="706"/>
      <c r="J81" s="706"/>
      <c r="K81" s="138"/>
      <c r="L81" s="139">
        <f t="shared" si="103"/>
        <v>0</v>
      </c>
      <c r="M81" s="69"/>
      <c r="N81" s="140"/>
      <c r="O81" s="118">
        <f t="shared" si="104"/>
        <v>0</v>
      </c>
      <c r="P81" s="140"/>
      <c r="Q81" s="118">
        <f t="shared" si="105"/>
        <v>0</v>
      </c>
      <c r="R81" s="140"/>
      <c r="S81" s="118">
        <f t="shared" si="106"/>
        <v>0</v>
      </c>
      <c r="T81" s="140"/>
      <c r="U81" s="118">
        <f t="shared" si="107"/>
        <v>0</v>
      </c>
      <c r="V81" s="140"/>
      <c r="W81" s="118">
        <f t="shared" si="108"/>
        <v>0</v>
      </c>
      <c r="X81" s="119">
        <f t="shared" si="130"/>
        <v>0</v>
      </c>
      <c r="Y81" s="303"/>
      <c r="Z81" s="265">
        <f t="shared" si="109"/>
        <v>0</v>
      </c>
      <c r="AA81" s="303"/>
      <c r="AB81" s="265">
        <f t="shared" si="110"/>
        <v>0</v>
      </c>
      <c r="AC81" s="303"/>
      <c r="AD81" s="265">
        <f t="shared" si="111"/>
        <v>0</v>
      </c>
      <c r="AE81" s="303"/>
      <c r="AF81" s="265">
        <f t="shared" si="112"/>
        <v>0</v>
      </c>
      <c r="AG81" s="303"/>
      <c r="AH81" s="265">
        <f t="shared" si="113"/>
        <v>0</v>
      </c>
      <c r="AI81" s="266">
        <f t="shared" si="131"/>
        <v>0</v>
      </c>
      <c r="AJ81" s="304"/>
      <c r="AK81" s="268">
        <f t="shared" si="114"/>
        <v>0</v>
      </c>
      <c r="AL81" s="304"/>
      <c r="AM81" s="268">
        <f t="shared" si="115"/>
        <v>0</v>
      </c>
      <c r="AN81" s="304"/>
      <c r="AO81" s="268">
        <f t="shared" si="116"/>
        <v>0</v>
      </c>
      <c r="AP81" s="304"/>
      <c r="AQ81" s="268">
        <f t="shared" si="117"/>
        <v>0</v>
      </c>
      <c r="AR81" s="304"/>
      <c r="AS81" s="268">
        <f t="shared" si="118"/>
        <v>0</v>
      </c>
      <c r="AT81" s="269">
        <f t="shared" si="132"/>
        <v>0</v>
      </c>
      <c r="AU81" s="305"/>
      <c r="AV81" s="271">
        <f t="shared" si="119"/>
        <v>0</v>
      </c>
      <c r="AW81" s="305"/>
      <c r="AX81" s="271">
        <f t="shared" si="120"/>
        <v>0</v>
      </c>
      <c r="AY81" s="305"/>
      <c r="AZ81" s="271">
        <f t="shared" si="121"/>
        <v>0</v>
      </c>
      <c r="BA81" s="305"/>
      <c r="BB81" s="271">
        <f t="shared" si="122"/>
        <v>0</v>
      </c>
      <c r="BC81" s="305"/>
      <c r="BD81" s="271">
        <f t="shared" si="123"/>
        <v>0</v>
      </c>
      <c r="BE81" s="272">
        <f t="shared" si="133"/>
        <v>0</v>
      </c>
      <c r="BF81" s="306"/>
      <c r="BG81" s="274">
        <f t="shared" si="124"/>
        <v>0</v>
      </c>
      <c r="BH81" s="306"/>
      <c r="BI81" s="274">
        <f t="shared" si="125"/>
        <v>0</v>
      </c>
      <c r="BJ81" s="306"/>
      <c r="BK81" s="274">
        <f t="shared" si="126"/>
        <v>0</v>
      </c>
      <c r="BL81" s="306"/>
      <c r="BM81" s="274">
        <f t="shared" si="127"/>
        <v>0</v>
      </c>
      <c r="BN81" s="306"/>
      <c r="BO81" s="274">
        <f t="shared" si="128"/>
        <v>0</v>
      </c>
      <c r="BP81" s="275">
        <f t="shared" si="134"/>
        <v>0</v>
      </c>
      <c r="BQ81" s="312">
        <f t="shared" si="135"/>
        <v>0</v>
      </c>
      <c r="BR81" s="312">
        <f t="shared" si="136"/>
        <v>0</v>
      </c>
      <c r="BS81" s="312">
        <f t="shared" si="137"/>
        <v>0</v>
      </c>
      <c r="BT81" s="312">
        <f t="shared" si="138"/>
        <v>0</v>
      </c>
      <c r="BU81" s="312">
        <f t="shared" si="139"/>
        <v>0</v>
      </c>
      <c r="BV81" s="300">
        <f t="shared" si="129"/>
        <v>0</v>
      </c>
    </row>
    <row r="82" spans="1:74" s="52" customFormat="1" ht="15" hidden="1" customHeight="1">
      <c r="A82" s="76"/>
      <c r="B82" s="76"/>
      <c r="C82" s="107"/>
      <c r="D82" s="13">
        <f t="shared" si="102"/>
        <v>0</v>
      </c>
      <c r="E82" s="706" t="str">
        <f t="shared" si="102"/>
        <v>Select E-Class</v>
      </c>
      <c r="F82" s="706"/>
      <c r="G82" s="706"/>
      <c r="H82" s="706"/>
      <c r="I82" s="706"/>
      <c r="J82" s="706"/>
      <c r="K82" s="138"/>
      <c r="L82" s="139">
        <f t="shared" si="103"/>
        <v>0</v>
      </c>
      <c r="M82" s="69"/>
      <c r="N82" s="140"/>
      <c r="O82" s="118">
        <f t="shared" si="104"/>
        <v>0</v>
      </c>
      <c r="P82" s="140"/>
      <c r="Q82" s="118">
        <f t="shared" si="105"/>
        <v>0</v>
      </c>
      <c r="R82" s="140"/>
      <c r="S82" s="118">
        <f t="shared" si="106"/>
        <v>0</v>
      </c>
      <c r="T82" s="140"/>
      <c r="U82" s="118">
        <f t="shared" si="107"/>
        <v>0</v>
      </c>
      <c r="V82" s="140"/>
      <c r="W82" s="118">
        <f t="shared" si="108"/>
        <v>0</v>
      </c>
      <c r="X82" s="119">
        <f t="shared" si="130"/>
        <v>0</v>
      </c>
      <c r="Y82" s="303"/>
      <c r="Z82" s="265">
        <f t="shared" si="109"/>
        <v>0</v>
      </c>
      <c r="AA82" s="303"/>
      <c r="AB82" s="265">
        <f t="shared" si="110"/>
        <v>0</v>
      </c>
      <c r="AC82" s="303"/>
      <c r="AD82" s="265">
        <f t="shared" si="111"/>
        <v>0</v>
      </c>
      <c r="AE82" s="303"/>
      <c r="AF82" s="265">
        <f t="shared" si="112"/>
        <v>0</v>
      </c>
      <c r="AG82" s="303"/>
      <c r="AH82" s="265">
        <f t="shared" si="113"/>
        <v>0</v>
      </c>
      <c r="AI82" s="266">
        <f t="shared" si="131"/>
        <v>0</v>
      </c>
      <c r="AJ82" s="304"/>
      <c r="AK82" s="268">
        <f t="shared" si="114"/>
        <v>0</v>
      </c>
      <c r="AL82" s="304"/>
      <c r="AM82" s="268">
        <f t="shared" si="115"/>
        <v>0</v>
      </c>
      <c r="AN82" s="304"/>
      <c r="AO82" s="268">
        <f t="shared" si="116"/>
        <v>0</v>
      </c>
      <c r="AP82" s="304"/>
      <c r="AQ82" s="268">
        <f t="shared" si="117"/>
        <v>0</v>
      </c>
      <c r="AR82" s="304"/>
      <c r="AS82" s="268">
        <f t="shared" si="118"/>
        <v>0</v>
      </c>
      <c r="AT82" s="269">
        <f t="shared" si="132"/>
        <v>0</v>
      </c>
      <c r="AU82" s="305"/>
      <c r="AV82" s="271">
        <f t="shared" si="119"/>
        <v>0</v>
      </c>
      <c r="AW82" s="305"/>
      <c r="AX82" s="271">
        <f t="shared" si="120"/>
        <v>0</v>
      </c>
      <c r="AY82" s="305"/>
      <c r="AZ82" s="271">
        <f t="shared" si="121"/>
        <v>0</v>
      </c>
      <c r="BA82" s="305"/>
      <c r="BB82" s="271">
        <f t="shared" si="122"/>
        <v>0</v>
      </c>
      <c r="BC82" s="305"/>
      <c r="BD82" s="271">
        <f t="shared" si="123"/>
        <v>0</v>
      </c>
      <c r="BE82" s="272">
        <f t="shared" si="133"/>
        <v>0</v>
      </c>
      <c r="BF82" s="306"/>
      <c r="BG82" s="274">
        <f t="shared" si="124"/>
        <v>0</v>
      </c>
      <c r="BH82" s="306"/>
      <c r="BI82" s="274">
        <f t="shared" si="125"/>
        <v>0</v>
      </c>
      <c r="BJ82" s="306"/>
      <c r="BK82" s="274">
        <f t="shared" si="126"/>
        <v>0</v>
      </c>
      <c r="BL82" s="306"/>
      <c r="BM82" s="274">
        <f t="shared" si="127"/>
        <v>0</v>
      </c>
      <c r="BN82" s="306"/>
      <c r="BO82" s="274">
        <f t="shared" si="128"/>
        <v>0</v>
      </c>
      <c r="BP82" s="275">
        <f t="shared" si="134"/>
        <v>0</v>
      </c>
      <c r="BQ82" s="312">
        <f t="shared" si="135"/>
        <v>0</v>
      </c>
      <c r="BR82" s="312">
        <f t="shared" si="136"/>
        <v>0</v>
      </c>
      <c r="BS82" s="312">
        <f t="shared" si="137"/>
        <v>0</v>
      </c>
      <c r="BT82" s="312">
        <f t="shared" si="138"/>
        <v>0</v>
      </c>
      <c r="BU82" s="312">
        <f t="shared" si="139"/>
        <v>0</v>
      </c>
      <c r="BV82" s="300">
        <f t="shared" si="129"/>
        <v>0</v>
      </c>
    </row>
    <row r="83" spans="1:74" s="52" customFormat="1" ht="15" hidden="1" customHeight="1">
      <c r="A83" s="76"/>
      <c r="B83" s="76"/>
      <c r="C83" s="107"/>
      <c r="D83" s="13">
        <f t="shared" si="102"/>
        <v>0</v>
      </c>
      <c r="E83" s="706" t="str">
        <f t="shared" si="102"/>
        <v>Select E-Class</v>
      </c>
      <c r="F83" s="706"/>
      <c r="G83" s="706"/>
      <c r="H83" s="706"/>
      <c r="I83" s="706"/>
      <c r="J83" s="706"/>
      <c r="K83" s="138"/>
      <c r="L83" s="139">
        <f t="shared" si="103"/>
        <v>0</v>
      </c>
      <c r="M83" s="69"/>
      <c r="N83" s="140"/>
      <c r="O83" s="118">
        <f t="shared" si="104"/>
        <v>0</v>
      </c>
      <c r="P83" s="140"/>
      <c r="Q83" s="118">
        <f t="shared" si="105"/>
        <v>0</v>
      </c>
      <c r="R83" s="140"/>
      <c r="S83" s="118">
        <f t="shared" si="106"/>
        <v>0</v>
      </c>
      <c r="T83" s="140"/>
      <c r="U83" s="118">
        <f t="shared" si="107"/>
        <v>0</v>
      </c>
      <c r="V83" s="140"/>
      <c r="W83" s="118">
        <f t="shared" si="108"/>
        <v>0</v>
      </c>
      <c r="X83" s="119">
        <f t="shared" si="130"/>
        <v>0</v>
      </c>
      <c r="Y83" s="303"/>
      <c r="Z83" s="265">
        <f t="shared" si="109"/>
        <v>0</v>
      </c>
      <c r="AA83" s="303"/>
      <c r="AB83" s="265">
        <f t="shared" si="110"/>
        <v>0</v>
      </c>
      <c r="AC83" s="303"/>
      <c r="AD83" s="265">
        <f t="shared" si="111"/>
        <v>0</v>
      </c>
      <c r="AE83" s="303"/>
      <c r="AF83" s="265">
        <f t="shared" si="112"/>
        <v>0</v>
      </c>
      <c r="AG83" s="303"/>
      <c r="AH83" s="265">
        <f t="shared" si="113"/>
        <v>0</v>
      </c>
      <c r="AI83" s="266">
        <f t="shared" si="131"/>
        <v>0</v>
      </c>
      <c r="AJ83" s="304"/>
      <c r="AK83" s="268">
        <f t="shared" si="114"/>
        <v>0</v>
      </c>
      <c r="AL83" s="304"/>
      <c r="AM83" s="268">
        <f t="shared" si="115"/>
        <v>0</v>
      </c>
      <c r="AN83" s="304"/>
      <c r="AO83" s="268">
        <f t="shared" si="116"/>
        <v>0</v>
      </c>
      <c r="AP83" s="304"/>
      <c r="AQ83" s="268">
        <f t="shared" si="117"/>
        <v>0</v>
      </c>
      <c r="AR83" s="304"/>
      <c r="AS83" s="268">
        <f t="shared" si="118"/>
        <v>0</v>
      </c>
      <c r="AT83" s="269">
        <f t="shared" si="132"/>
        <v>0</v>
      </c>
      <c r="AU83" s="305"/>
      <c r="AV83" s="271">
        <f t="shared" si="119"/>
        <v>0</v>
      </c>
      <c r="AW83" s="305"/>
      <c r="AX83" s="271">
        <f t="shared" si="120"/>
        <v>0</v>
      </c>
      <c r="AY83" s="305"/>
      <c r="AZ83" s="271">
        <f t="shared" si="121"/>
        <v>0</v>
      </c>
      <c r="BA83" s="305"/>
      <c r="BB83" s="271">
        <f t="shared" si="122"/>
        <v>0</v>
      </c>
      <c r="BC83" s="305"/>
      <c r="BD83" s="271">
        <f t="shared" si="123"/>
        <v>0</v>
      </c>
      <c r="BE83" s="272">
        <f t="shared" si="133"/>
        <v>0</v>
      </c>
      <c r="BF83" s="306"/>
      <c r="BG83" s="274">
        <f t="shared" si="124"/>
        <v>0</v>
      </c>
      <c r="BH83" s="306"/>
      <c r="BI83" s="274">
        <f t="shared" si="125"/>
        <v>0</v>
      </c>
      <c r="BJ83" s="306"/>
      <c r="BK83" s="274">
        <f t="shared" si="126"/>
        <v>0</v>
      </c>
      <c r="BL83" s="306"/>
      <c r="BM83" s="274">
        <f t="shared" si="127"/>
        <v>0</v>
      </c>
      <c r="BN83" s="306"/>
      <c r="BO83" s="274">
        <f t="shared" si="128"/>
        <v>0</v>
      </c>
      <c r="BP83" s="275">
        <f t="shared" si="134"/>
        <v>0</v>
      </c>
      <c r="BQ83" s="312">
        <f t="shared" si="135"/>
        <v>0</v>
      </c>
      <c r="BR83" s="312">
        <f t="shared" si="136"/>
        <v>0</v>
      </c>
      <c r="BS83" s="312">
        <f t="shared" si="137"/>
        <v>0</v>
      </c>
      <c r="BT83" s="312">
        <f t="shared" si="138"/>
        <v>0</v>
      </c>
      <c r="BU83" s="312">
        <f t="shared" si="139"/>
        <v>0</v>
      </c>
      <c r="BV83" s="300">
        <f t="shared" si="129"/>
        <v>0</v>
      </c>
    </row>
    <row r="84" spans="1:74" s="52" customFormat="1" ht="15" hidden="1" customHeight="1">
      <c r="A84" s="76"/>
      <c r="B84" s="76"/>
      <c r="C84" s="107"/>
      <c r="D84" s="13">
        <f t="shared" si="102"/>
        <v>0</v>
      </c>
      <c r="E84" s="706" t="str">
        <f t="shared" si="102"/>
        <v>Select E-Class</v>
      </c>
      <c r="F84" s="706"/>
      <c r="G84" s="706"/>
      <c r="H84" s="706"/>
      <c r="I84" s="706"/>
      <c r="J84" s="706"/>
      <c r="K84" s="138"/>
      <c r="L84" s="139">
        <f t="shared" si="103"/>
        <v>0</v>
      </c>
      <c r="M84" s="69"/>
      <c r="N84" s="140"/>
      <c r="O84" s="118">
        <f t="shared" si="104"/>
        <v>0</v>
      </c>
      <c r="P84" s="140"/>
      <c r="Q84" s="118">
        <f t="shared" si="105"/>
        <v>0</v>
      </c>
      <c r="R84" s="140"/>
      <c r="S84" s="118">
        <f t="shared" si="106"/>
        <v>0</v>
      </c>
      <c r="T84" s="140"/>
      <c r="U84" s="118">
        <f t="shared" si="107"/>
        <v>0</v>
      </c>
      <c r="V84" s="140"/>
      <c r="W84" s="118">
        <f t="shared" si="108"/>
        <v>0</v>
      </c>
      <c r="X84" s="119">
        <f t="shared" si="130"/>
        <v>0</v>
      </c>
      <c r="Y84" s="303"/>
      <c r="Z84" s="265">
        <f t="shared" si="109"/>
        <v>0</v>
      </c>
      <c r="AA84" s="303"/>
      <c r="AB84" s="265">
        <f t="shared" si="110"/>
        <v>0</v>
      </c>
      <c r="AC84" s="303"/>
      <c r="AD84" s="265">
        <f t="shared" si="111"/>
        <v>0</v>
      </c>
      <c r="AE84" s="303"/>
      <c r="AF84" s="265">
        <f t="shared" si="112"/>
        <v>0</v>
      </c>
      <c r="AG84" s="303"/>
      <c r="AH84" s="265">
        <f t="shared" si="113"/>
        <v>0</v>
      </c>
      <c r="AI84" s="266">
        <f t="shared" si="131"/>
        <v>0</v>
      </c>
      <c r="AJ84" s="304"/>
      <c r="AK84" s="268">
        <f t="shared" si="114"/>
        <v>0</v>
      </c>
      <c r="AL84" s="304"/>
      <c r="AM84" s="268">
        <f t="shared" si="115"/>
        <v>0</v>
      </c>
      <c r="AN84" s="304"/>
      <c r="AO84" s="268">
        <f t="shared" si="116"/>
        <v>0</v>
      </c>
      <c r="AP84" s="304"/>
      <c r="AQ84" s="268">
        <f t="shared" si="117"/>
        <v>0</v>
      </c>
      <c r="AR84" s="304"/>
      <c r="AS84" s="268">
        <f t="shared" si="118"/>
        <v>0</v>
      </c>
      <c r="AT84" s="269">
        <f t="shared" si="132"/>
        <v>0</v>
      </c>
      <c r="AU84" s="305"/>
      <c r="AV84" s="271">
        <f t="shared" si="119"/>
        <v>0</v>
      </c>
      <c r="AW84" s="305"/>
      <c r="AX84" s="271">
        <f t="shared" si="120"/>
        <v>0</v>
      </c>
      <c r="AY84" s="305"/>
      <c r="AZ84" s="271">
        <f t="shared" si="121"/>
        <v>0</v>
      </c>
      <c r="BA84" s="305"/>
      <c r="BB84" s="271">
        <f t="shared" si="122"/>
        <v>0</v>
      </c>
      <c r="BC84" s="305"/>
      <c r="BD84" s="271">
        <f t="shared" si="123"/>
        <v>0</v>
      </c>
      <c r="BE84" s="272">
        <f t="shared" si="133"/>
        <v>0</v>
      </c>
      <c r="BF84" s="306"/>
      <c r="BG84" s="274">
        <f t="shared" si="124"/>
        <v>0</v>
      </c>
      <c r="BH84" s="306"/>
      <c r="BI84" s="274">
        <f t="shared" si="125"/>
        <v>0</v>
      </c>
      <c r="BJ84" s="306"/>
      <c r="BK84" s="274">
        <f t="shared" si="126"/>
        <v>0</v>
      </c>
      <c r="BL84" s="306"/>
      <c r="BM84" s="274">
        <f t="shared" si="127"/>
        <v>0</v>
      </c>
      <c r="BN84" s="306"/>
      <c r="BO84" s="274">
        <f t="shared" si="128"/>
        <v>0</v>
      </c>
      <c r="BP84" s="275">
        <f t="shared" si="134"/>
        <v>0</v>
      </c>
      <c r="BQ84" s="312">
        <f t="shared" si="135"/>
        <v>0</v>
      </c>
      <c r="BR84" s="312">
        <f t="shared" si="136"/>
        <v>0</v>
      </c>
      <c r="BS84" s="312">
        <f t="shared" si="137"/>
        <v>0</v>
      </c>
      <c r="BT84" s="312">
        <f t="shared" si="138"/>
        <v>0</v>
      </c>
      <c r="BU84" s="312">
        <f t="shared" si="139"/>
        <v>0</v>
      </c>
      <c r="BV84" s="300">
        <f t="shared" si="129"/>
        <v>0</v>
      </c>
    </row>
    <row r="85" spans="1:74" s="52" customFormat="1" ht="15" hidden="1" customHeight="1">
      <c r="A85" s="76"/>
      <c r="B85" s="76"/>
      <c r="C85" s="107"/>
      <c r="D85" s="13">
        <f t="shared" si="102"/>
        <v>0</v>
      </c>
      <c r="E85" s="706" t="str">
        <f t="shared" si="102"/>
        <v>Select E-Class</v>
      </c>
      <c r="F85" s="706"/>
      <c r="G85" s="706"/>
      <c r="H85" s="706"/>
      <c r="I85" s="706"/>
      <c r="J85" s="706"/>
      <c r="K85" s="138"/>
      <c r="L85" s="139">
        <f t="shared" si="103"/>
        <v>0</v>
      </c>
      <c r="M85" s="69"/>
      <c r="N85" s="140"/>
      <c r="O85" s="118">
        <f t="shared" si="104"/>
        <v>0</v>
      </c>
      <c r="P85" s="140"/>
      <c r="Q85" s="118">
        <f t="shared" si="105"/>
        <v>0</v>
      </c>
      <c r="R85" s="140"/>
      <c r="S85" s="118">
        <f t="shared" si="106"/>
        <v>0</v>
      </c>
      <c r="T85" s="140"/>
      <c r="U85" s="118">
        <f t="shared" si="107"/>
        <v>0</v>
      </c>
      <c r="V85" s="140"/>
      <c r="W85" s="118">
        <f t="shared" si="108"/>
        <v>0</v>
      </c>
      <c r="X85" s="119">
        <f t="shared" si="130"/>
        <v>0</v>
      </c>
      <c r="Y85" s="303"/>
      <c r="Z85" s="265">
        <f t="shared" si="109"/>
        <v>0</v>
      </c>
      <c r="AA85" s="303"/>
      <c r="AB85" s="265">
        <f t="shared" si="110"/>
        <v>0</v>
      </c>
      <c r="AC85" s="303"/>
      <c r="AD85" s="265">
        <f t="shared" si="111"/>
        <v>0</v>
      </c>
      <c r="AE85" s="303"/>
      <c r="AF85" s="265">
        <f t="shared" si="112"/>
        <v>0</v>
      </c>
      <c r="AG85" s="303"/>
      <c r="AH85" s="265">
        <f t="shared" si="113"/>
        <v>0</v>
      </c>
      <c r="AI85" s="266">
        <f t="shared" si="131"/>
        <v>0</v>
      </c>
      <c r="AJ85" s="304"/>
      <c r="AK85" s="268">
        <f t="shared" si="114"/>
        <v>0</v>
      </c>
      <c r="AL85" s="304"/>
      <c r="AM85" s="268">
        <f t="shared" si="115"/>
        <v>0</v>
      </c>
      <c r="AN85" s="304"/>
      <c r="AO85" s="268">
        <f t="shared" si="116"/>
        <v>0</v>
      </c>
      <c r="AP85" s="304"/>
      <c r="AQ85" s="268">
        <f t="shared" si="117"/>
        <v>0</v>
      </c>
      <c r="AR85" s="304"/>
      <c r="AS85" s="268">
        <f t="shared" si="118"/>
        <v>0</v>
      </c>
      <c r="AT85" s="269">
        <f t="shared" si="132"/>
        <v>0</v>
      </c>
      <c r="AU85" s="305"/>
      <c r="AV85" s="271">
        <f t="shared" si="119"/>
        <v>0</v>
      </c>
      <c r="AW85" s="305"/>
      <c r="AX85" s="271">
        <f t="shared" si="120"/>
        <v>0</v>
      </c>
      <c r="AY85" s="305"/>
      <c r="AZ85" s="271">
        <f t="shared" si="121"/>
        <v>0</v>
      </c>
      <c r="BA85" s="305"/>
      <c r="BB85" s="271">
        <f t="shared" si="122"/>
        <v>0</v>
      </c>
      <c r="BC85" s="305"/>
      <c r="BD85" s="271">
        <f t="shared" si="123"/>
        <v>0</v>
      </c>
      <c r="BE85" s="272">
        <f t="shared" si="133"/>
        <v>0</v>
      </c>
      <c r="BF85" s="306"/>
      <c r="BG85" s="274">
        <f t="shared" si="124"/>
        <v>0</v>
      </c>
      <c r="BH85" s="306"/>
      <c r="BI85" s="274">
        <f t="shared" si="125"/>
        <v>0</v>
      </c>
      <c r="BJ85" s="306"/>
      <c r="BK85" s="274">
        <f t="shared" si="126"/>
        <v>0</v>
      </c>
      <c r="BL85" s="306"/>
      <c r="BM85" s="274">
        <f t="shared" si="127"/>
        <v>0</v>
      </c>
      <c r="BN85" s="306"/>
      <c r="BO85" s="274">
        <f t="shared" si="128"/>
        <v>0</v>
      </c>
      <c r="BP85" s="275">
        <f t="shared" si="134"/>
        <v>0</v>
      </c>
      <c r="BQ85" s="312">
        <f t="shared" si="135"/>
        <v>0</v>
      </c>
      <c r="BR85" s="312">
        <f t="shared" si="136"/>
        <v>0</v>
      </c>
      <c r="BS85" s="312">
        <f t="shared" si="137"/>
        <v>0</v>
      </c>
      <c r="BT85" s="312">
        <f t="shared" si="138"/>
        <v>0</v>
      </c>
      <c r="BU85" s="312">
        <f t="shared" si="139"/>
        <v>0</v>
      </c>
      <c r="BV85" s="300">
        <f t="shared" si="129"/>
        <v>0</v>
      </c>
    </row>
    <row r="86" spans="1:74" s="52" customFormat="1" ht="15" hidden="1" customHeight="1">
      <c r="A86" s="76"/>
      <c r="B86" s="76"/>
      <c r="C86" s="107"/>
      <c r="D86" s="13">
        <f t="shared" si="102"/>
        <v>0</v>
      </c>
      <c r="E86" s="706" t="str">
        <f t="shared" si="102"/>
        <v>Select E-Class</v>
      </c>
      <c r="F86" s="706"/>
      <c r="G86" s="706"/>
      <c r="H86" s="706"/>
      <c r="I86" s="706"/>
      <c r="J86" s="706"/>
      <c r="K86" s="138"/>
      <c r="L86" s="139">
        <f t="shared" si="103"/>
        <v>0</v>
      </c>
      <c r="M86" s="69"/>
      <c r="N86" s="140"/>
      <c r="O86" s="118">
        <f t="shared" si="104"/>
        <v>0</v>
      </c>
      <c r="P86" s="140"/>
      <c r="Q86" s="118">
        <f t="shared" si="105"/>
        <v>0</v>
      </c>
      <c r="R86" s="140"/>
      <c r="S86" s="118">
        <f t="shared" si="106"/>
        <v>0</v>
      </c>
      <c r="T86" s="140"/>
      <c r="U86" s="118">
        <f t="shared" si="107"/>
        <v>0</v>
      </c>
      <c r="V86" s="140"/>
      <c r="W86" s="118">
        <f t="shared" si="108"/>
        <v>0</v>
      </c>
      <c r="X86" s="119">
        <f t="shared" si="130"/>
        <v>0</v>
      </c>
      <c r="Y86" s="303"/>
      <c r="Z86" s="265">
        <f t="shared" si="109"/>
        <v>0</v>
      </c>
      <c r="AA86" s="303"/>
      <c r="AB86" s="265">
        <f t="shared" si="110"/>
        <v>0</v>
      </c>
      <c r="AC86" s="303"/>
      <c r="AD86" s="265">
        <f t="shared" si="111"/>
        <v>0</v>
      </c>
      <c r="AE86" s="303"/>
      <c r="AF86" s="265">
        <f t="shared" si="112"/>
        <v>0</v>
      </c>
      <c r="AG86" s="303"/>
      <c r="AH86" s="265">
        <f t="shared" si="113"/>
        <v>0</v>
      </c>
      <c r="AI86" s="266">
        <f t="shared" si="131"/>
        <v>0</v>
      </c>
      <c r="AJ86" s="304"/>
      <c r="AK86" s="268">
        <f t="shared" si="114"/>
        <v>0</v>
      </c>
      <c r="AL86" s="304"/>
      <c r="AM86" s="268">
        <f t="shared" si="115"/>
        <v>0</v>
      </c>
      <c r="AN86" s="304"/>
      <c r="AO86" s="268">
        <f t="shared" si="116"/>
        <v>0</v>
      </c>
      <c r="AP86" s="304"/>
      <c r="AQ86" s="268">
        <f t="shared" si="117"/>
        <v>0</v>
      </c>
      <c r="AR86" s="304"/>
      <c r="AS86" s="268">
        <f t="shared" si="118"/>
        <v>0</v>
      </c>
      <c r="AT86" s="269">
        <f t="shared" si="132"/>
        <v>0</v>
      </c>
      <c r="AU86" s="305"/>
      <c r="AV86" s="271">
        <f t="shared" si="119"/>
        <v>0</v>
      </c>
      <c r="AW86" s="305"/>
      <c r="AX86" s="271">
        <f t="shared" si="120"/>
        <v>0</v>
      </c>
      <c r="AY86" s="305"/>
      <c r="AZ86" s="271">
        <f t="shared" si="121"/>
        <v>0</v>
      </c>
      <c r="BA86" s="305"/>
      <c r="BB86" s="271">
        <f t="shared" si="122"/>
        <v>0</v>
      </c>
      <c r="BC86" s="305"/>
      <c r="BD86" s="271">
        <f t="shared" si="123"/>
        <v>0</v>
      </c>
      <c r="BE86" s="272">
        <f t="shared" si="133"/>
        <v>0</v>
      </c>
      <c r="BF86" s="306"/>
      <c r="BG86" s="274">
        <f t="shared" si="124"/>
        <v>0</v>
      </c>
      <c r="BH86" s="306"/>
      <c r="BI86" s="274">
        <f t="shared" si="125"/>
        <v>0</v>
      </c>
      <c r="BJ86" s="306"/>
      <c r="BK86" s="274">
        <f t="shared" si="126"/>
        <v>0</v>
      </c>
      <c r="BL86" s="306"/>
      <c r="BM86" s="274">
        <f t="shared" si="127"/>
        <v>0</v>
      </c>
      <c r="BN86" s="306"/>
      <c r="BO86" s="274">
        <f t="shared" si="128"/>
        <v>0</v>
      </c>
      <c r="BP86" s="275">
        <f t="shared" si="134"/>
        <v>0</v>
      </c>
      <c r="BQ86" s="312">
        <f t="shared" si="135"/>
        <v>0</v>
      </c>
      <c r="BR86" s="312">
        <f t="shared" si="136"/>
        <v>0</v>
      </c>
      <c r="BS86" s="312">
        <f t="shared" si="137"/>
        <v>0</v>
      </c>
      <c r="BT86" s="312">
        <f t="shared" si="138"/>
        <v>0</v>
      </c>
      <c r="BU86" s="312">
        <f t="shared" si="139"/>
        <v>0</v>
      </c>
      <c r="BV86" s="300">
        <f t="shared" si="129"/>
        <v>0</v>
      </c>
    </row>
    <row r="87" spans="1:74" s="52" customFormat="1" ht="15" hidden="1" customHeight="1">
      <c r="A87" s="76"/>
      <c r="B87" s="76"/>
      <c r="C87" s="107"/>
      <c r="D87" s="13">
        <f t="shared" si="102"/>
        <v>0</v>
      </c>
      <c r="E87" s="706" t="str">
        <f t="shared" si="102"/>
        <v>Select E-Class</v>
      </c>
      <c r="F87" s="706"/>
      <c r="G87" s="706"/>
      <c r="H87" s="706"/>
      <c r="I87" s="706"/>
      <c r="J87" s="706"/>
      <c r="K87" s="138"/>
      <c r="L87" s="139">
        <f t="shared" si="103"/>
        <v>0</v>
      </c>
      <c r="M87" s="69"/>
      <c r="N87" s="140"/>
      <c r="O87" s="118">
        <f t="shared" si="104"/>
        <v>0</v>
      </c>
      <c r="P87" s="140"/>
      <c r="Q87" s="118">
        <f t="shared" si="105"/>
        <v>0</v>
      </c>
      <c r="R87" s="140"/>
      <c r="S87" s="118">
        <f t="shared" si="106"/>
        <v>0</v>
      </c>
      <c r="T87" s="140"/>
      <c r="U87" s="118">
        <f t="shared" si="107"/>
        <v>0</v>
      </c>
      <c r="V87" s="140"/>
      <c r="W87" s="118">
        <f t="shared" si="108"/>
        <v>0</v>
      </c>
      <c r="X87" s="119">
        <f t="shared" si="130"/>
        <v>0</v>
      </c>
      <c r="Y87" s="303"/>
      <c r="Z87" s="265">
        <f t="shared" si="109"/>
        <v>0</v>
      </c>
      <c r="AA87" s="303"/>
      <c r="AB87" s="265">
        <f t="shared" si="110"/>
        <v>0</v>
      </c>
      <c r="AC87" s="303"/>
      <c r="AD87" s="265">
        <f t="shared" si="111"/>
        <v>0</v>
      </c>
      <c r="AE87" s="303"/>
      <c r="AF87" s="265">
        <f t="shared" si="112"/>
        <v>0</v>
      </c>
      <c r="AG87" s="303"/>
      <c r="AH87" s="265">
        <f t="shared" si="113"/>
        <v>0</v>
      </c>
      <c r="AI87" s="266">
        <f t="shared" si="131"/>
        <v>0</v>
      </c>
      <c r="AJ87" s="304"/>
      <c r="AK87" s="268">
        <f t="shared" si="114"/>
        <v>0</v>
      </c>
      <c r="AL87" s="304"/>
      <c r="AM87" s="268">
        <f t="shared" si="115"/>
        <v>0</v>
      </c>
      <c r="AN87" s="304"/>
      <c r="AO87" s="268">
        <f t="shared" si="116"/>
        <v>0</v>
      </c>
      <c r="AP87" s="304"/>
      <c r="AQ87" s="268">
        <f t="shared" si="117"/>
        <v>0</v>
      </c>
      <c r="AR87" s="304"/>
      <c r="AS87" s="268">
        <f t="shared" si="118"/>
        <v>0</v>
      </c>
      <c r="AT87" s="269">
        <f t="shared" si="132"/>
        <v>0</v>
      </c>
      <c r="AU87" s="305"/>
      <c r="AV87" s="271">
        <f t="shared" si="119"/>
        <v>0</v>
      </c>
      <c r="AW87" s="305"/>
      <c r="AX87" s="271">
        <f t="shared" si="120"/>
        <v>0</v>
      </c>
      <c r="AY87" s="305"/>
      <c r="AZ87" s="271">
        <f t="shared" si="121"/>
        <v>0</v>
      </c>
      <c r="BA87" s="305"/>
      <c r="BB87" s="271">
        <f t="shared" si="122"/>
        <v>0</v>
      </c>
      <c r="BC87" s="305"/>
      <c r="BD87" s="271">
        <f t="shared" si="123"/>
        <v>0</v>
      </c>
      <c r="BE87" s="272">
        <f t="shared" si="133"/>
        <v>0</v>
      </c>
      <c r="BF87" s="306"/>
      <c r="BG87" s="274">
        <f t="shared" si="124"/>
        <v>0</v>
      </c>
      <c r="BH87" s="306"/>
      <c r="BI87" s="274">
        <f t="shared" si="125"/>
        <v>0</v>
      </c>
      <c r="BJ87" s="306"/>
      <c r="BK87" s="274">
        <f t="shared" si="126"/>
        <v>0</v>
      </c>
      <c r="BL87" s="306"/>
      <c r="BM87" s="274">
        <f t="shared" si="127"/>
        <v>0</v>
      </c>
      <c r="BN87" s="306"/>
      <c r="BO87" s="274">
        <f t="shared" si="128"/>
        <v>0</v>
      </c>
      <c r="BP87" s="275">
        <f t="shared" si="134"/>
        <v>0</v>
      </c>
      <c r="BQ87" s="312">
        <f t="shared" si="135"/>
        <v>0</v>
      </c>
      <c r="BR87" s="312">
        <f t="shared" si="136"/>
        <v>0</v>
      </c>
      <c r="BS87" s="312">
        <f t="shared" si="137"/>
        <v>0</v>
      </c>
      <c r="BT87" s="312">
        <f t="shared" si="138"/>
        <v>0</v>
      </c>
      <c r="BU87" s="312">
        <f t="shared" si="139"/>
        <v>0</v>
      </c>
      <c r="BV87" s="300">
        <f t="shared" si="129"/>
        <v>0</v>
      </c>
    </row>
    <row r="88" spans="1:74" s="52" customFormat="1" ht="15" hidden="1" customHeight="1">
      <c r="A88" s="76"/>
      <c r="B88" s="76"/>
      <c r="C88" s="107"/>
      <c r="D88" s="13">
        <f t="shared" si="102"/>
        <v>0</v>
      </c>
      <c r="E88" s="706" t="str">
        <f t="shared" si="102"/>
        <v>Select E-Class</v>
      </c>
      <c r="F88" s="706"/>
      <c r="G88" s="706"/>
      <c r="H88" s="706"/>
      <c r="I88" s="706"/>
      <c r="J88" s="706"/>
      <c r="K88" s="138"/>
      <c r="L88" s="139">
        <f t="shared" si="103"/>
        <v>0</v>
      </c>
      <c r="M88" s="69"/>
      <c r="N88" s="140"/>
      <c r="O88" s="118">
        <f t="shared" si="104"/>
        <v>0</v>
      </c>
      <c r="P88" s="140"/>
      <c r="Q88" s="118">
        <f t="shared" si="105"/>
        <v>0</v>
      </c>
      <c r="R88" s="140"/>
      <c r="S88" s="118">
        <f t="shared" si="106"/>
        <v>0</v>
      </c>
      <c r="T88" s="140"/>
      <c r="U88" s="118">
        <f t="shared" si="107"/>
        <v>0</v>
      </c>
      <c r="V88" s="140"/>
      <c r="W88" s="118">
        <f t="shared" si="108"/>
        <v>0</v>
      </c>
      <c r="X88" s="119">
        <f t="shared" si="130"/>
        <v>0</v>
      </c>
      <c r="Y88" s="303"/>
      <c r="Z88" s="265">
        <f t="shared" si="109"/>
        <v>0</v>
      </c>
      <c r="AA88" s="303"/>
      <c r="AB88" s="265">
        <f t="shared" si="110"/>
        <v>0</v>
      </c>
      <c r="AC88" s="303"/>
      <c r="AD88" s="265">
        <f t="shared" si="111"/>
        <v>0</v>
      </c>
      <c r="AE88" s="303"/>
      <c r="AF88" s="265">
        <f t="shared" si="112"/>
        <v>0</v>
      </c>
      <c r="AG88" s="303"/>
      <c r="AH88" s="265">
        <f t="shared" si="113"/>
        <v>0</v>
      </c>
      <c r="AI88" s="266">
        <f t="shared" si="131"/>
        <v>0</v>
      </c>
      <c r="AJ88" s="304"/>
      <c r="AK88" s="268">
        <f t="shared" si="114"/>
        <v>0</v>
      </c>
      <c r="AL88" s="304"/>
      <c r="AM88" s="268">
        <f t="shared" si="115"/>
        <v>0</v>
      </c>
      <c r="AN88" s="304"/>
      <c r="AO88" s="268">
        <f t="shared" si="116"/>
        <v>0</v>
      </c>
      <c r="AP88" s="304"/>
      <c r="AQ88" s="268">
        <f t="shared" si="117"/>
        <v>0</v>
      </c>
      <c r="AR88" s="304"/>
      <c r="AS88" s="268">
        <f t="shared" si="118"/>
        <v>0</v>
      </c>
      <c r="AT88" s="269">
        <f t="shared" si="132"/>
        <v>0</v>
      </c>
      <c r="AU88" s="305"/>
      <c r="AV88" s="271">
        <f t="shared" si="119"/>
        <v>0</v>
      </c>
      <c r="AW88" s="305"/>
      <c r="AX88" s="271">
        <f t="shared" si="120"/>
        <v>0</v>
      </c>
      <c r="AY88" s="305"/>
      <c r="AZ88" s="271">
        <f t="shared" si="121"/>
        <v>0</v>
      </c>
      <c r="BA88" s="305"/>
      <c r="BB88" s="271">
        <f t="shared" si="122"/>
        <v>0</v>
      </c>
      <c r="BC88" s="305"/>
      <c r="BD88" s="271">
        <f t="shared" si="123"/>
        <v>0</v>
      </c>
      <c r="BE88" s="272">
        <f t="shared" si="133"/>
        <v>0</v>
      </c>
      <c r="BF88" s="306"/>
      <c r="BG88" s="274">
        <f t="shared" si="124"/>
        <v>0</v>
      </c>
      <c r="BH88" s="306"/>
      <c r="BI88" s="274">
        <f t="shared" si="125"/>
        <v>0</v>
      </c>
      <c r="BJ88" s="306"/>
      <c r="BK88" s="274">
        <f t="shared" si="126"/>
        <v>0</v>
      </c>
      <c r="BL88" s="306"/>
      <c r="BM88" s="274">
        <f t="shared" si="127"/>
        <v>0</v>
      </c>
      <c r="BN88" s="306"/>
      <c r="BO88" s="274">
        <f t="shared" si="128"/>
        <v>0</v>
      </c>
      <c r="BP88" s="275">
        <f t="shared" si="134"/>
        <v>0</v>
      </c>
      <c r="BQ88" s="312">
        <f t="shared" si="135"/>
        <v>0</v>
      </c>
      <c r="BR88" s="312">
        <f t="shared" si="136"/>
        <v>0</v>
      </c>
      <c r="BS88" s="312">
        <f t="shared" si="137"/>
        <v>0</v>
      </c>
      <c r="BT88" s="312">
        <f t="shared" si="138"/>
        <v>0</v>
      </c>
      <c r="BU88" s="312">
        <f t="shared" si="139"/>
        <v>0</v>
      </c>
      <c r="BV88" s="300">
        <f t="shared" si="129"/>
        <v>0</v>
      </c>
    </row>
    <row r="89" spans="1:74" s="52" customFormat="1" ht="15" hidden="1" customHeight="1">
      <c r="A89" s="76"/>
      <c r="B89" s="76"/>
      <c r="C89" s="107"/>
      <c r="D89" s="13">
        <f t="shared" si="102"/>
        <v>0</v>
      </c>
      <c r="E89" s="706" t="str">
        <f t="shared" si="102"/>
        <v>Select E-Class</v>
      </c>
      <c r="F89" s="706"/>
      <c r="G89" s="706"/>
      <c r="H89" s="706"/>
      <c r="I89" s="706"/>
      <c r="J89" s="706"/>
      <c r="K89" s="138"/>
      <c r="L89" s="139">
        <f t="shared" si="103"/>
        <v>0</v>
      </c>
      <c r="M89" s="69"/>
      <c r="N89" s="140"/>
      <c r="O89" s="118">
        <f t="shared" si="104"/>
        <v>0</v>
      </c>
      <c r="P89" s="140"/>
      <c r="Q89" s="118">
        <f t="shared" si="105"/>
        <v>0</v>
      </c>
      <c r="R89" s="140"/>
      <c r="S89" s="118">
        <f t="shared" si="106"/>
        <v>0</v>
      </c>
      <c r="T89" s="140"/>
      <c r="U89" s="118">
        <f t="shared" si="107"/>
        <v>0</v>
      </c>
      <c r="V89" s="140"/>
      <c r="W89" s="118">
        <f t="shared" si="108"/>
        <v>0</v>
      </c>
      <c r="X89" s="119">
        <f t="shared" si="130"/>
        <v>0</v>
      </c>
      <c r="Y89" s="303"/>
      <c r="Z89" s="265">
        <f t="shared" si="109"/>
        <v>0</v>
      </c>
      <c r="AA89" s="303"/>
      <c r="AB89" s="265">
        <f t="shared" si="110"/>
        <v>0</v>
      </c>
      <c r="AC89" s="303"/>
      <c r="AD89" s="265">
        <f t="shared" si="111"/>
        <v>0</v>
      </c>
      <c r="AE89" s="303"/>
      <c r="AF89" s="265">
        <f t="shared" si="112"/>
        <v>0</v>
      </c>
      <c r="AG89" s="303"/>
      <c r="AH89" s="265">
        <f t="shared" si="113"/>
        <v>0</v>
      </c>
      <c r="AI89" s="266">
        <f t="shared" si="131"/>
        <v>0</v>
      </c>
      <c r="AJ89" s="304"/>
      <c r="AK89" s="268">
        <f t="shared" si="114"/>
        <v>0</v>
      </c>
      <c r="AL89" s="304"/>
      <c r="AM89" s="268">
        <f t="shared" si="115"/>
        <v>0</v>
      </c>
      <c r="AN89" s="304"/>
      <c r="AO89" s="268">
        <f t="shared" si="116"/>
        <v>0</v>
      </c>
      <c r="AP89" s="304"/>
      <c r="AQ89" s="268">
        <f t="shared" si="117"/>
        <v>0</v>
      </c>
      <c r="AR89" s="304"/>
      <c r="AS89" s="268">
        <f t="shared" si="118"/>
        <v>0</v>
      </c>
      <c r="AT89" s="269">
        <f t="shared" si="132"/>
        <v>0</v>
      </c>
      <c r="AU89" s="305"/>
      <c r="AV89" s="271">
        <f t="shared" si="119"/>
        <v>0</v>
      </c>
      <c r="AW89" s="305"/>
      <c r="AX89" s="271">
        <f t="shared" si="120"/>
        <v>0</v>
      </c>
      <c r="AY89" s="305"/>
      <c r="AZ89" s="271">
        <f t="shared" si="121"/>
        <v>0</v>
      </c>
      <c r="BA89" s="305"/>
      <c r="BB89" s="271">
        <f t="shared" si="122"/>
        <v>0</v>
      </c>
      <c r="BC89" s="305"/>
      <c r="BD89" s="271">
        <f t="shared" si="123"/>
        <v>0</v>
      </c>
      <c r="BE89" s="272">
        <f t="shared" si="133"/>
        <v>0</v>
      </c>
      <c r="BF89" s="306"/>
      <c r="BG89" s="274">
        <f t="shared" si="124"/>
        <v>0</v>
      </c>
      <c r="BH89" s="306"/>
      <c r="BI89" s="274">
        <f t="shared" si="125"/>
        <v>0</v>
      </c>
      <c r="BJ89" s="306"/>
      <c r="BK89" s="274">
        <f t="shared" si="126"/>
        <v>0</v>
      </c>
      <c r="BL89" s="306"/>
      <c r="BM89" s="274">
        <f t="shared" si="127"/>
        <v>0</v>
      </c>
      <c r="BN89" s="306"/>
      <c r="BO89" s="274">
        <f t="shared" si="128"/>
        <v>0</v>
      </c>
      <c r="BP89" s="275">
        <f t="shared" si="134"/>
        <v>0</v>
      </c>
      <c r="BQ89" s="312">
        <f t="shared" si="135"/>
        <v>0</v>
      </c>
      <c r="BR89" s="312">
        <f t="shared" si="136"/>
        <v>0</v>
      </c>
      <c r="BS89" s="312">
        <f t="shared" si="137"/>
        <v>0</v>
      </c>
      <c r="BT89" s="312">
        <f t="shared" si="138"/>
        <v>0</v>
      </c>
      <c r="BU89" s="312">
        <f t="shared" si="139"/>
        <v>0</v>
      </c>
      <c r="BV89" s="300">
        <f t="shared" si="129"/>
        <v>0</v>
      </c>
    </row>
    <row r="90" spans="1:74" s="52" customFormat="1" ht="15" hidden="1" customHeight="1">
      <c r="A90" s="76"/>
      <c r="B90" s="76"/>
      <c r="C90" s="107"/>
      <c r="D90" s="13">
        <f t="shared" si="102"/>
        <v>0</v>
      </c>
      <c r="E90" s="706" t="str">
        <f t="shared" si="102"/>
        <v>Select E-Class</v>
      </c>
      <c r="F90" s="706"/>
      <c r="G90" s="706"/>
      <c r="H90" s="706"/>
      <c r="I90" s="706"/>
      <c r="J90" s="706"/>
      <c r="K90" s="138"/>
      <c r="L90" s="139">
        <f t="shared" si="103"/>
        <v>0</v>
      </c>
      <c r="M90" s="69"/>
      <c r="N90" s="140"/>
      <c r="O90" s="118">
        <f t="shared" si="104"/>
        <v>0</v>
      </c>
      <c r="P90" s="140"/>
      <c r="Q90" s="118">
        <f t="shared" si="105"/>
        <v>0</v>
      </c>
      <c r="R90" s="140"/>
      <c r="S90" s="118">
        <f t="shared" si="106"/>
        <v>0</v>
      </c>
      <c r="T90" s="140"/>
      <c r="U90" s="118">
        <f t="shared" si="107"/>
        <v>0</v>
      </c>
      <c r="V90" s="140"/>
      <c r="W90" s="118">
        <f t="shared" si="108"/>
        <v>0</v>
      </c>
      <c r="X90" s="119">
        <f t="shared" si="130"/>
        <v>0</v>
      </c>
      <c r="Y90" s="303"/>
      <c r="Z90" s="265">
        <f t="shared" si="109"/>
        <v>0</v>
      </c>
      <c r="AA90" s="303"/>
      <c r="AB90" s="265">
        <f t="shared" si="110"/>
        <v>0</v>
      </c>
      <c r="AC90" s="303"/>
      <c r="AD90" s="265">
        <f t="shared" si="111"/>
        <v>0</v>
      </c>
      <c r="AE90" s="303"/>
      <c r="AF90" s="265">
        <f t="shared" si="112"/>
        <v>0</v>
      </c>
      <c r="AG90" s="303"/>
      <c r="AH90" s="265">
        <f t="shared" si="113"/>
        <v>0</v>
      </c>
      <c r="AI90" s="266">
        <f t="shared" si="131"/>
        <v>0</v>
      </c>
      <c r="AJ90" s="304"/>
      <c r="AK90" s="268">
        <f t="shared" si="114"/>
        <v>0</v>
      </c>
      <c r="AL90" s="304"/>
      <c r="AM90" s="268">
        <f t="shared" si="115"/>
        <v>0</v>
      </c>
      <c r="AN90" s="304"/>
      <c r="AO90" s="268">
        <f t="shared" si="116"/>
        <v>0</v>
      </c>
      <c r="AP90" s="304"/>
      <c r="AQ90" s="268">
        <f t="shared" si="117"/>
        <v>0</v>
      </c>
      <c r="AR90" s="304"/>
      <c r="AS90" s="268">
        <f t="shared" si="118"/>
        <v>0</v>
      </c>
      <c r="AT90" s="269">
        <f t="shared" si="132"/>
        <v>0</v>
      </c>
      <c r="AU90" s="305"/>
      <c r="AV90" s="271">
        <f t="shared" si="119"/>
        <v>0</v>
      </c>
      <c r="AW90" s="305"/>
      <c r="AX90" s="271">
        <f t="shared" si="120"/>
        <v>0</v>
      </c>
      <c r="AY90" s="305"/>
      <c r="AZ90" s="271">
        <f t="shared" si="121"/>
        <v>0</v>
      </c>
      <c r="BA90" s="305"/>
      <c r="BB90" s="271">
        <f t="shared" si="122"/>
        <v>0</v>
      </c>
      <c r="BC90" s="305"/>
      <c r="BD90" s="271">
        <f t="shared" si="123"/>
        <v>0</v>
      </c>
      <c r="BE90" s="272">
        <f t="shared" si="133"/>
        <v>0</v>
      </c>
      <c r="BF90" s="306"/>
      <c r="BG90" s="274">
        <f t="shared" si="124"/>
        <v>0</v>
      </c>
      <c r="BH90" s="306"/>
      <c r="BI90" s="274">
        <f t="shared" si="125"/>
        <v>0</v>
      </c>
      <c r="BJ90" s="306"/>
      <c r="BK90" s="274">
        <f t="shared" si="126"/>
        <v>0</v>
      </c>
      <c r="BL90" s="306"/>
      <c r="BM90" s="274">
        <f t="shared" si="127"/>
        <v>0</v>
      </c>
      <c r="BN90" s="306"/>
      <c r="BO90" s="274">
        <f t="shared" si="128"/>
        <v>0</v>
      </c>
      <c r="BP90" s="275">
        <f t="shared" si="134"/>
        <v>0</v>
      </c>
      <c r="BQ90" s="312">
        <f t="shared" si="135"/>
        <v>0</v>
      </c>
      <c r="BR90" s="312">
        <f t="shared" si="136"/>
        <v>0</v>
      </c>
      <c r="BS90" s="312">
        <f t="shared" si="137"/>
        <v>0</v>
      </c>
      <c r="BT90" s="312">
        <f t="shared" si="138"/>
        <v>0</v>
      </c>
      <c r="BU90" s="312">
        <f t="shared" si="139"/>
        <v>0</v>
      </c>
      <c r="BV90" s="300">
        <f t="shared" si="129"/>
        <v>0</v>
      </c>
    </row>
    <row r="91" spans="1:74" s="52" customFormat="1" ht="15" hidden="1" customHeight="1">
      <c r="A91" s="76"/>
      <c r="B91" s="76"/>
      <c r="C91" s="107"/>
      <c r="D91" s="13">
        <f t="shared" si="102"/>
        <v>0</v>
      </c>
      <c r="E91" s="706" t="str">
        <f t="shared" si="102"/>
        <v>Select E-Class</v>
      </c>
      <c r="F91" s="706"/>
      <c r="G91" s="706"/>
      <c r="H91" s="706"/>
      <c r="I91" s="706"/>
      <c r="J91" s="706"/>
      <c r="K91" s="138"/>
      <c r="L91" s="139">
        <f t="shared" si="103"/>
        <v>0</v>
      </c>
      <c r="M91" s="69"/>
      <c r="N91" s="140"/>
      <c r="O91" s="118">
        <f t="shared" si="104"/>
        <v>0</v>
      </c>
      <c r="P91" s="140"/>
      <c r="Q91" s="118">
        <f t="shared" si="105"/>
        <v>0</v>
      </c>
      <c r="R91" s="140"/>
      <c r="S91" s="118">
        <f t="shared" si="106"/>
        <v>0</v>
      </c>
      <c r="T91" s="140"/>
      <c r="U91" s="118">
        <f t="shared" si="107"/>
        <v>0</v>
      </c>
      <c r="V91" s="140"/>
      <c r="W91" s="118">
        <f t="shared" si="108"/>
        <v>0</v>
      </c>
      <c r="X91" s="119">
        <f t="shared" si="130"/>
        <v>0</v>
      </c>
      <c r="Y91" s="303"/>
      <c r="Z91" s="265">
        <f t="shared" si="109"/>
        <v>0</v>
      </c>
      <c r="AA91" s="303"/>
      <c r="AB91" s="265">
        <f t="shared" si="110"/>
        <v>0</v>
      </c>
      <c r="AC91" s="303"/>
      <c r="AD91" s="265">
        <f t="shared" si="111"/>
        <v>0</v>
      </c>
      <c r="AE91" s="303"/>
      <c r="AF91" s="265">
        <f t="shared" si="112"/>
        <v>0</v>
      </c>
      <c r="AG91" s="303"/>
      <c r="AH91" s="265">
        <f t="shared" si="113"/>
        <v>0</v>
      </c>
      <c r="AI91" s="266">
        <f t="shared" si="131"/>
        <v>0</v>
      </c>
      <c r="AJ91" s="304"/>
      <c r="AK91" s="268">
        <f t="shared" si="114"/>
        <v>0</v>
      </c>
      <c r="AL91" s="304"/>
      <c r="AM91" s="268">
        <f t="shared" si="115"/>
        <v>0</v>
      </c>
      <c r="AN91" s="304"/>
      <c r="AO91" s="268">
        <f t="shared" si="116"/>
        <v>0</v>
      </c>
      <c r="AP91" s="304"/>
      <c r="AQ91" s="268">
        <f t="shared" si="117"/>
        <v>0</v>
      </c>
      <c r="AR91" s="304"/>
      <c r="AS91" s="268">
        <f t="shared" si="118"/>
        <v>0</v>
      </c>
      <c r="AT91" s="269">
        <f t="shared" si="132"/>
        <v>0</v>
      </c>
      <c r="AU91" s="305"/>
      <c r="AV91" s="271">
        <f t="shared" si="119"/>
        <v>0</v>
      </c>
      <c r="AW91" s="305"/>
      <c r="AX91" s="271">
        <f t="shared" si="120"/>
        <v>0</v>
      </c>
      <c r="AY91" s="305"/>
      <c r="AZ91" s="271">
        <f t="shared" si="121"/>
        <v>0</v>
      </c>
      <c r="BA91" s="305"/>
      <c r="BB91" s="271">
        <f t="shared" si="122"/>
        <v>0</v>
      </c>
      <c r="BC91" s="305"/>
      <c r="BD91" s="271">
        <f t="shared" si="123"/>
        <v>0</v>
      </c>
      <c r="BE91" s="272">
        <f t="shared" si="133"/>
        <v>0</v>
      </c>
      <c r="BF91" s="306"/>
      <c r="BG91" s="274">
        <f t="shared" si="124"/>
        <v>0</v>
      </c>
      <c r="BH91" s="306"/>
      <c r="BI91" s="274">
        <f t="shared" si="125"/>
        <v>0</v>
      </c>
      <c r="BJ91" s="306"/>
      <c r="BK91" s="274">
        <f t="shared" si="126"/>
        <v>0</v>
      </c>
      <c r="BL91" s="306"/>
      <c r="BM91" s="274">
        <f t="shared" si="127"/>
        <v>0</v>
      </c>
      <c r="BN91" s="306"/>
      <c r="BO91" s="274">
        <f t="shared" si="128"/>
        <v>0</v>
      </c>
      <c r="BP91" s="275">
        <f t="shared" si="134"/>
        <v>0</v>
      </c>
      <c r="BQ91" s="312">
        <f t="shared" si="135"/>
        <v>0</v>
      </c>
      <c r="BR91" s="312">
        <f t="shared" si="136"/>
        <v>0</v>
      </c>
      <c r="BS91" s="312">
        <f t="shared" si="137"/>
        <v>0</v>
      </c>
      <c r="BT91" s="312">
        <f t="shared" si="138"/>
        <v>0</v>
      </c>
      <c r="BU91" s="312">
        <f t="shared" si="139"/>
        <v>0</v>
      </c>
      <c r="BV91" s="300">
        <f t="shared" si="129"/>
        <v>0</v>
      </c>
    </row>
    <row r="92" spans="1:74" s="52" customFormat="1" ht="15" hidden="1" customHeight="1">
      <c r="A92" s="76"/>
      <c r="B92" s="76"/>
      <c r="C92" s="107"/>
      <c r="D92" s="13">
        <f t="shared" si="102"/>
        <v>0</v>
      </c>
      <c r="E92" s="706" t="str">
        <f t="shared" si="102"/>
        <v>Select E-Class</v>
      </c>
      <c r="F92" s="706"/>
      <c r="G92" s="706"/>
      <c r="H92" s="706"/>
      <c r="I92" s="706"/>
      <c r="J92" s="706"/>
      <c r="K92" s="138"/>
      <c r="L92" s="139">
        <f t="shared" si="103"/>
        <v>0</v>
      </c>
      <c r="M92" s="69"/>
      <c r="N92" s="140"/>
      <c r="O92" s="118">
        <f t="shared" si="104"/>
        <v>0</v>
      </c>
      <c r="P92" s="140"/>
      <c r="Q92" s="118">
        <f t="shared" si="105"/>
        <v>0</v>
      </c>
      <c r="R92" s="140"/>
      <c r="S92" s="118">
        <f t="shared" si="106"/>
        <v>0</v>
      </c>
      <c r="T92" s="140"/>
      <c r="U92" s="118">
        <f t="shared" si="107"/>
        <v>0</v>
      </c>
      <c r="V92" s="140"/>
      <c r="W92" s="118">
        <f t="shared" si="108"/>
        <v>0</v>
      </c>
      <c r="X92" s="119">
        <f t="shared" si="130"/>
        <v>0</v>
      </c>
      <c r="Y92" s="303"/>
      <c r="Z92" s="265">
        <f t="shared" si="109"/>
        <v>0</v>
      </c>
      <c r="AA92" s="303"/>
      <c r="AB92" s="265">
        <f t="shared" si="110"/>
        <v>0</v>
      </c>
      <c r="AC92" s="303"/>
      <c r="AD92" s="265">
        <f t="shared" si="111"/>
        <v>0</v>
      </c>
      <c r="AE92" s="303"/>
      <c r="AF92" s="265">
        <f t="shared" si="112"/>
        <v>0</v>
      </c>
      <c r="AG92" s="303"/>
      <c r="AH92" s="265">
        <f t="shared" si="113"/>
        <v>0</v>
      </c>
      <c r="AI92" s="266">
        <f t="shared" si="131"/>
        <v>0</v>
      </c>
      <c r="AJ92" s="304"/>
      <c r="AK92" s="268">
        <f t="shared" si="114"/>
        <v>0</v>
      </c>
      <c r="AL92" s="304"/>
      <c r="AM92" s="268">
        <f t="shared" si="115"/>
        <v>0</v>
      </c>
      <c r="AN92" s="304"/>
      <c r="AO92" s="268">
        <f t="shared" si="116"/>
        <v>0</v>
      </c>
      <c r="AP92" s="304"/>
      <c r="AQ92" s="268">
        <f t="shared" si="117"/>
        <v>0</v>
      </c>
      <c r="AR92" s="304"/>
      <c r="AS92" s="268">
        <f t="shared" si="118"/>
        <v>0</v>
      </c>
      <c r="AT92" s="269">
        <f t="shared" si="132"/>
        <v>0</v>
      </c>
      <c r="AU92" s="305"/>
      <c r="AV92" s="271">
        <f t="shared" si="119"/>
        <v>0</v>
      </c>
      <c r="AW92" s="305"/>
      <c r="AX92" s="271">
        <f t="shared" si="120"/>
        <v>0</v>
      </c>
      <c r="AY92" s="305"/>
      <c r="AZ92" s="271">
        <f t="shared" si="121"/>
        <v>0</v>
      </c>
      <c r="BA92" s="305"/>
      <c r="BB92" s="271">
        <f t="shared" si="122"/>
        <v>0</v>
      </c>
      <c r="BC92" s="305"/>
      <c r="BD92" s="271">
        <f t="shared" si="123"/>
        <v>0</v>
      </c>
      <c r="BE92" s="272">
        <f t="shared" si="133"/>
        <v>0</v>
      </c>
      <c r="BF92" s="306"/>
      <c r="BG92" s="274">
        <f t="shared" si="124"/>
        <v>0</v>
      </c>
      <c r="BH92" s="306"/>
      <c r="BI92" s="274">
        <f t="shared" si="125"/>
        <v>0</v>
      </c>
      <c r="BJ92" s="306"/>
      <c r="BK92" s="274">
        <f t="shared" si="126"/>
        <v>0</v>
      </c>
      <c r="BL92" s="306"/>
      <c r="BM92" s="274">
        <f t="shared" si="127"/>
        <v>0</v>
      </c>
      <c r="BN92" s="306"/>
      <c r="BO92" s="274">
        <f t="shared" si="128"/>
        <v>0</v>
      </c>
      <c r="BP92" s="275">
        <f t="shared" si="134"/>
        <v>0</v>
      </c>
      <c r="BQ92" s="312">
        <f t="shared" si="135"/>
        <v>0</v>
      </c>
      <c r="BR92" s="312">
        <f t="shared" si="136"/>
        <v>0</v>
      </c>
      <c r="BS92" s="312">
        <f t="shared" si="137"/>
        <v>0</v>
      </c>
      <c r="BT92" s="312">
        <f t="shared" si="138"/>
        <v>0</v>
      </c>
      <c r="BU92" s="312">
        <f t="shared" si="139"/>
        <v>0</v>
      </c>
      <c r="BV92" s="300">
        <f t="shared" si="129"/>
        <v>0</v>
      </c>
    </row>
    <row r="93" spans="1:74" s="52" customFormat="1" ht="15" customHeight="1">
      <c r="A93" s="76"/>
      <c r="B93" s="76"/>
      <c r="C93" s="107"/>
      <c r="D93" s="13"/>
      <c r="E93" s="710"/>
      <c r="F93" s="710"/>
      <c r="G93" s="710"/>
      <c r="H93" s="710"/>
      <c r="I93" s="710"/>
      <c r="J93" s="923" t="s">
        <v>245</v>
      </c>
      <c r="K93" s="924"/>
      <c r="L93" s="924"/>
      <c r="M93" s="925"/>
      <c r="N93" s="927">
        <f>SUM(O78:O92)</f>
        <v>0</v>
      </c>
      <c r="O93" s="928"/>
      <c r="P93" s="927">
        <f>SUM(Q78:Q92)</f>
        <v>0</v>
      </c>
      <c r="Q93" s="928"/>
      <c r="R93" s="927">
        <f>SUM(S78:S92)</f>
        <v>0</v>
      </c>
      <c r="S93" s="928"/>
      <c r="T93" s="927">
        <f>SUM(U78:U92)</f>
        <v>0</v>
      </c>
      <c r="U93" s="928"/>
      <c r="V93" s="927">
        <f>SUM(W78:W92)</f>
        <v>0</v>
      </c>
      <c r="W93" s="928"/>
      <c r="X93" s="141">
        <f>SUM(N93:W93)</f>
        <v>0</v>
      </c>
      <c r="Y93" s="927">
        <f>SUM(Z78:Z92)</f>
        <v>0</v>
      </c>
      <c r="Z93" s="928"/>
      <c r="AA93" s="927">
        <f>SUM(AB78:AB92)</f>
        <v>0</v>
      </c>
      <c r="AB93" s="928"/>
      <c r="AC93" s="927">
        <f>SUM(AD78:AD92)</f>
        <v>0</v>
      </c>
      <c r="AD93" s="928"/>
      <c r="AE93" s="927">
        <f>SUM(AF78:AF92)</f>
        <v>0</v>
      </c>
      <c r="AF93" s="928"/>
      <c r="AG93" s="927">
        <f>SUM(AH78:AH92)</f>
        <v>0</v>
      </c>
      <c r="AH93" s="928"/>
      <c r="AI93" s="141">
        <f>SUM(Y93:AH93)</f>
        <v>0</v>
      </c>
      <c r="AJ93" s="927">
        <f>SUM(AK78:AK92)</f>
        <v>0</v>
      </c>
      <c r="AK93" s="928"/>
      <c r="AL93" s="927">
        <f>SUM(AM78:AM92)</f>
        <v>0</v>
      </c>
      <c r="AM93" s="928"/>
      <c r="AN93" s="927">
        <f>SUM(AO78:AO92)</f>
        <v>0</v>
      </c>
      <c r="AO93" s="928"/>
      <c r="AP93" s="927">
        <f>SUM(AQ78:AQ92)</f>
        <v>0</v>
      </c>
      <c r="AQ93" s="928"/>
      <c r="AR93" s="927">
        <f>SUM(AS78:AS92)</f>
        <v>0</v>
      </c>
      <c r="AS93" s="928"/>
      <c r="AT93" s="141">
        <f>SUM(AJ93:AS93)</f>
        <v>0</v>
      </c>
      <c r="AU93" s="927">
        <f>SUM(AV78:AV92)</f>
        <v>0</v>
      </c>
      <c r="AV93" s="928"/>
      <c r="AW93" s="927">
        <f>SUM(AX78:AX92)</f>
        <v>0</v>
      </c>
      <c r="AX93" s="928"/>
      <c r="AY93" s="927">
        <f>SUM(AZ78:AZ92)</f>
        <v>0</v>
      </c>
      <c r="AZ93" s="928"/>
      <c r="BA93" s="927">
        <f>SUM(BB78:BB92)</f>
        <v>0</v>
      </c>
      <c r="BB93" s="928"/>
      <c r="BC93" s="927">
        <f>SUM(BD78:BD92)</f>
        <v>0</v>
      </c>
      <c r="BD93" s="928"/>
      <c r="BE93" s="141">
        <f>SUM(AU93:BD93)</f>
        <v>0</v>
      </c>
      <c r="BF93" s="927">
        <f>SUM(BG78:BG92)</f>
        <v>0</v>
      </c>
      <c r="BG93" s="928"/>
      <c r="BH93" s="927">
        <f>SUM(BI78:BI92)</f>
        <v>0</v>
      </c>
      <c r="BI93" s="928"/>
      <c r="BJ93" s="927">
        <f>SUM(BK78:BK92)</f>
        <v>0</v>
      </c>
      <c r="BK93" s="928"/>
      <c r="BL93" s="927">
        <f>SUM(BM78:BM92)</f>
        <v>0</v>
      </c>
      <c r="BM93" s="928"/>
      <c r="BN93" s="927">
        <f>SUM(BO78:BO92)</f>
        <v>0</v>
      </c>
      <c r="BO93" s="928"/>
      <c r="BP93" s="141">
        <f>SUM(BF93:BO93)</f>
        <v>0</v>
      </c>
      <c r="BQ93" s="141">
        <f>SUM(BQ78:BQ92)</f>
        <v>0</v>
      </c>
      <c r="BR93" s="141">
        <f>SUM(BR78:BR92)</f>
        <v>0</v>
      </c>
      <c r="BS93" s="141">
        <f>SUM(BS78:BS92)</f>
        <v>0</v>
      </c>
      <c r="BT93" s="141">
        <f>SUM(BT78:BT92)</f>
        <v>0</v>
      </c>
      <c r="BU93" s="141">
        <f>SUM(BU78:BU92)</f>
        <v>0</v>
      </c>
      <c r="BV93" s="313">
        <f t="shared" si="129"/>
        <v>0</v>
      </c>
    </row>
    <row r="94" spans="1:74" s="52" customFormat="1" ht="15" customHeight="1">
      <c r="A94" s="76"/>
      <c r="B94" s="76"/>
      <c r="C94" s="107" t="s">
        <v>26</v>
      </c>
      <c r="D94" s="68"/>
      <c r="E94" s="779"/>
      <c r="F94" s="779"/>
      <c r="G94" s="779"/>
      <c r="H94" s="779"/>
      <c r="I94" s="779"/>
      <c r="J94" s="715"/>
      <c r="K94" s="138"/>
      <c r="L94" s="142"/>
      <c r="M94" s="111"/>
      <c r="N94" s="143"/>
      <c r="O94" s="144"/>
      <c r="P94" s="143"/>
      <c r="Q94" s="144"/>
      <c r="R94" s="143"/>
      <c r="S94" s="144"/>
      <c r="T94" s="143"/>
      <c r="U94" s="144"/>
      <c r="V94" s="143"/>
      <c r="W94" s="144"/>
      <c r="X94" s="145"/>
      <c r="Y94" s="143"/>
      <c r="Z94" s="144"/>
      <c r="AA94" s="143"/>
      <c r="AB94" s="144"/>
      <c r="AC94" s="143"/>
      <c r="AD94" s="144"/>
      <c r="AE94" s="143"/>
      <c r="AF94" s="144"/>
      <c r="AG94" s="143"/>
      <c r="AH94" s="144"/>
      <c r="AI94" s="145"/>
      <c r="AJ94" s="143"/>
      <c r="AK94" s="144"/>
      <c r="AL94" s="143"/>
      <c r="AM94" s="144"/>
      <c r="AN94" s="143"/>
      <c r="AO94" s="144"/>
      <c r="AP94" s="143"/>
      <c r="AQ94" s="144"/>
      <c r="AR94" s="143"/>
      <c r="AS94" s="144"/>
      <c r="AT94" s="145"/>
      <c r="AU94" s="143"/>
      <c r="AV94" s="144"/>
      <c r="AW94" s="143"/>
      <c r="AX94" s="144"/>
      <c r="AY94" s="143"/>
      <c r="AZ94" s="144"/>
      <c r="BA94" s="143"/>
      <c r="BB94" s="144"/>
      <c r="BC94" s="143"/>
      <c r="BD94" s="144"/>
      <c r="BE94" s="145"/>
      <c r="BF94" s="143"/>
      <c r="BG94" s="144"/>
      <c r="BH94" s="143"/>
      <c r="BI94" s="144"/>
      <c r="BJ94" s="143"/>
      <c r="BK94" s="144"/>
      <c r="BL94" s="143"/>
      <c r="BM94" s="144"/>
      <c r="BN94" s="143"/>
      <c r="BO94" s="144"/>
      <c r="BP94" s="145"/>
      <c r="BQ94" s="314"/>
      <c r="BR94" s="314"/>
      <c r="BS94" s="314"/>
      <c r="BT94" s="314"/>
      <c r="BU94" s="314"/>
      <c r="BV94" s="315"/>
    </row>
    <row r="95" spans="1:74" s="52" customFormat="1" ht="15" customHeight="1">
      <c r="A95" s="76"/>
      <c r="B95" s="76"/>
      <c r="C95" s="107"/>
      <c r="D95" s="72">
        <f t="shared" ref="D95:E121" si="140">D31</f>
        <v>0</v>
      </c>
      <c r="E95" s="682" t="str">
        <f t="shared" si="140"/>
        <v>Select E-Class</v>
      </c>
      <c r="F95" s="682"/>
      <c r="G95" s="682"/>
      <c r="H95" s="682"/>
      <c r="I95" s="682"/>
      <c r="J95" s="682"/>
      <c r="K95" s="138"/>
      <c r="L95" s="139">
        <f t="shared" ref="L95:L121" si="141">VLOOKUP(E95,Leave_Benefits,3,0)</f>
        <v>0</v>
      </c>
      <c r="M95" s="69"/>
      <c r="N95" s="140"/>
      <c r="O95" s="118">
        <f t="shared" ref="O95:O121" si="142">O31*$L95</f>
        <v>0</v>
      </c>
      <c r="P95" s="140"/>
      <c r="Q95" s="118">
        <f t="shared" ref="Q95:Q121" si="143">Q31*$L95</f>
        <v>0</v>
      </c>
      <c r="R95" s="140"/>
      <c r="S95" s="118">
        <f t="shared" ref="S95:S121" si="144">S31*$L95</f>
        <v>0</v>
      </c>
      <c r="T95" s="140"/>
      <c r="U95" s="118">
        <f t="shared" ref="U95:U121" si="145">U31*$L95</f>
        <v>0</v>
      </c>
      <c r="V95" s="140"/>
      <c r="W95" s="118">
        <f t="shared" ref="W95:W121" si="146">W31*$L95</f>
        <v>0</v>
      </c>
      <c r="X95" s="119">
        <f>SUM(O95+Q95+S95+U95+W95)</f>
        <v>0</v>
      </c>
      <c r="Y95" s="303"/>
      <c r="Z95" s="265">
        <f t="shared" ref="Z95:Z121" si="147">Z31*$L95</f>
        <v>0</v>
      </c>
      <c r="AA95" s="303"/>
      <c r="AB95" s="265">
        <f t="shared" ref="AB95:AB121" si="148">AB31*$L95</f>
        <v>0</v>
      </c>
      <c r="AC95" s="303"/>
      <c r="AD95" s="265">
        <f t="shared" ref="AD95:AD121" si="149">AD31*$L95</f>
        <v>0</v>
      </c>
      <c r="AE95" s="303"/>
      <c r="AF95" s="265">
        <f t="shared" ref="AF95:AF121" si="150">AF31*$L95</f>
        <v>0</v>
      </c>
      <c r="AG95" s="303"/>
      <c r="AH95" s="265">
        <f t="shared" ref="AH95:AH121" si="151">AH31*$L95</f>
        <v>0</v>
      </c>
      <c r="AI95" s="266">
        <f>SUM(Z95+AB95+AD95+AF95+AH95)</f>
        <v>0</v>
      </c>
      <c r="AJ95" s="304"/>
      <c r="AK95" s="268">
        <f t="shared" ref="AK95:AK121" si="152">AK31*$L95</f>
        <v>0</v>
      </c>
      <c r="AL95" s="304"/>
      <c r="AM95" s="268">
        <f t="shared" ref="AM95:AM121" si="153">AM31*$L95</f>
        <v>0</v>
      </c>
      <c r="AN95" s="304"/>
      <c r="AO95" s="268">
        <f t="shared" ref="AO95:AO121" si="154">AO31*$L95</f>
        <v>0</v>
      </c>
      <c r="AP95" s="304"/>
      <c r="AQ95" s="268">
        <f t="shared" ref="AQ95:AQ121" si="155">AQ31*$L95</f>
        <v>0</v>
      </c>
      <c r="AR95" s="304"/>
      <c r="AS95" s="268">
        <f t="shared" ref="AS95:AS121" si="156">AS31*$L95</f>
        <v>0</v>
      </c>
      <c r="AT95" s="269">
        <f>SUM(AK95+AM95+AO95+AQ95+AS95)</f>
        <v>0</v>
      </c>
      <c r="AU95" s="305"/>
      <c r="AV95" s="271">
        <f t="shared" ref="AV95:AV121" si="157">AV31*$L95</f>
        <v>0</v>
      </c>
      <c r="AW95" s="305"/>
      <c r="AX95" s="271">
        <f t="shared" ref="AX95:AX121" si="158">AX31*$L95</f>
        <v>0</v>
      </c>
      <c r="AY95" s="305"/>
      <c r="AZ95" s="271">
        <f t="shared" ref="AZ95:AZ121" si="159">AZ31*$L95</f>
        <v>0</v>
      </c>
      <c r="BA95" s="305"/>
      <c r="BB95" s="271">
        <f t="shared" ref="BB95:BB121" si="160">BB31*$L95</f>
        <v>0</v>
      </c>
      <c r="BC95" s="305"/>
      <c r="BD95" s="271">
        <f t="shared" ref="BD95:BD121" si="161">BD31*$L95</f>
        <v>0</v>
      </c>
      <c r="BE95" s="272">
        <f>SUM(AV95+AX95+AZ95+BB95+BD95)</f>
        <v>0</v>
      </c>
      <c r="BF95" s="306"/>
      <c r="BG95" s="274">
        <f t="shared" ref="BG95:BG121" si="162">BG31*$L95</f>
        <v>0</v>
      </c>
      <c r="BH95" s="306"/>
      <c r="BI95" s="274">
        <f t="shared" ref="BI95:BI121" si="163">BI31*$L95</f>
        <v>0</v>
      </c>
      <c r="BJ95" s="306"/>
      <c r="BK95" s="274">
        <f t="shared" ref="BK95:BK121" si="164">BK31*$L95</f>
        <v>0</v>
      </c>
      <c r="BL95" s="306"/>
      <c r="BM95" s="274">
        <f t="shared" ref="BM95:BM121" si="165">BM31*$L95</f>
        <v>0</v>
      </c>
      <c r="BN95" s="306"/>
      <c r="BO95" s="274">
        <f t="shared" ref="BO95:BO121" si="166">BO31*$L95</f>
        <v>0</v>
      </c>
      <c r="BP95" s="275">
        <f>SUM(BG95+BI95+BK95+BM95+BO95)</f>
        <v>0</v>
      </c>
      <c r="BQ95" s="312">
        <f>O95+Z95+AK95+AV95+BG95</f>
        <v>0</v>
      </c>
      <c r="BR95" s="312">
        <f>Q95+AB95+AM95+AX95+BI95</f>
        <v>0</v>
      </c>
      <c r="BS95" s="312">
        <f>S95+AD95+AO95+AZ95+BK95</f>
        <v>0</v>
      </c>
      <c r="BT95" s="312">
        <f>BB95+BM95+AQ95+U95+AF95</f>
        <v>0</v>
      </c>
      <c r="BU95" s="312">
        <f>BO95+BD95+AS95+W95+AH95</f>
        <v>0</v>
      </c>
      <c r="BV95" s="300">
        <f t="shared" ref="BV95:BV121" si="167">SUM(BQ95:BU95)</f>
        <v>0</v>
      </c>
    </row>
    <row r="96" spans="1:74" s="52" customFormat="1" ht="15" customHeight="1">
      <c r="A96" s="76"/>
      <c r="B96" s="76"/>
      <c r="C96" s="107"/>
      <c r="D96" s="72">
        <f t="shared" si="140"/>
        <v>0</v>
      </c>
      <c r="E96" s="703" t="str">
        <f t="shared" si="140"/>
        <v>Select E-Class</v>
      </c>
      <c r="F96" s="703"/>
      <c r="G96" s="703"/>
      <c r="H96" s="703"/>
      <c r="I96" s="703"/>
      <c r="J96" s="682"/>
      <c r="K96" s="138"/>
      <c r="L96" s="139">
        <f t="shared" si="141"/>
        <v>0</v>
      </c>
      <c r="M96" s="69"/>
      <c r="N96" s="140"/>
      <c r="O96" s="118">
        <f t="shared" si="142"/>
        <v>0</v>
      </c>
      <c r="P96" s="140"/>
      <c r="Q96" s="118">
        <f t="shared" si="143"/>
        <v>0</v>
      </c>
      <c r="R96" s="140"/>
      <c r="S96" s="118">
        <f t="shared" si="144"/>
        <v>0</v>
      </c>
      <c r="T96" s="140"/>
      <c r="U96" s="118">
        <f t="shared" si="145"/>
        <v>0</v>
      </c>
      <c r="V96" s="140"/>
      <c r="W96" s="118">
        <f t="shared" si="146"/>
        <v>0</v>
      </c>
      <c r="X96" s="119">
        <f t="shared" ref="X96:X121" si="168">SUM(O96+Q96+S96+U96+W96)</f>
        <v>0</v>
      </c>
      <c r="Y96" s="303"/>
      <c r="Z96" s="265">
        <f t="shared" si="147"/>
        <v>0</v>
      </c>
      <c r="AA96" s="303"/>
      <c r="AB96" s="265">
        <f t="shared" si="148"/>
        <v>0</v>
      </c>
      <c r="AC96" s="303"/>
      <c r="AD96" s="265">
        <f t="shared" si="149"/>
        <v>0</v>
      </c>
      <c r="AE96" s="303"/>
      <c r="AF96" s="265">
        <f t="shared" si="150"/>
        <v>0</v>
      </c>
      <c r="AG96" s="303"/>
      <c r="AH96" s="265">
        <f t="shared" si="151"/>
        <v>0</v>
      </c>
      <c r="AI96" s="266">
        <f t="shared" ref="AI96:AI121" si="169">SUM(Z96+AB96+AD96+AF96+AH96)</f>
        <v>0</v>
      </c>
      <c r="AJ96" s="304"/>
      <c r="AK96" s="268">
        <f t="shared" si="152"/>
        <v>0</v>
      </c>
      <c r="AL96" s="304"/>
      <c r="AM96" s="268">
        <f t="shared" si="153"/>
        <v>0</v>
      </c>
      <c r="AN96" s="304"/>
      <c r="AO96" s="268">
        <f t="shared" si="154"/>
        <v>0</v>
      </c>
      <c r="AP96" s="304"/>
      <c r="AQ96" s="268">
        <f t="shared" si="155"/>
        <v>0</v>
      </c>
      <c r="AR96" s="304"/>
      <c r="AS96" s="268">
        <f t="shared" si="156"/>
        <v>0</v>
      </c>
      <c r="AT96" s="269">
        <f t="shared" ref="AT96:AT121" si="170">SUM(AK96+AM96+AO96+AQ96+AS96)</f>
        <v>0</v>
      </c>
      <c r="AU96" s="305"/>
      <c r="AV96" s="271">
        <f t="shared" si="157"/>
        <v>0</v>
      </c>
      <c r="AW96" s="305"/>
      <c r="AX96" s="271">
        <f t="shared" si="158"/>
        <v>0</v>
      </c>
      <c r="AY96" s="305"/>
      <c r="AZ96" s="271">
        <f t="shared" si="159"/>
        <v>0</v>
      </c>
      <c r="BA96" s="305"/>
      <c r="BB96" s="271">
        <f t="shared" si="160"/>
        <v>0</v>
      </c>
      <c r="BC96" s="305"/>
      <c r="BD96" s="271">
        <f t="shared" si="161"/>
        <v>0</v>
      </c>
      <c r="BE96" s="272">
        <f t="shared" ref="BE96:BE121" si="171">SUM(AV96+AX96+AZ96+BB96+BD96)</f>
        <v>0</v>
      </c>
      <c r="BF96" s="306"/>
      <c r="BG96" s="274">
        <f t="shared" si="162"/>
        <v>0</v>
      </c>
      <c r="BH96" s="306"/>
      <c r="BI96" s="274">
        <f t="shared" si="163"/>
        <v>0</v>
      </c>
      <c r="BJ96" s="306"/>
      <c r="BK96" s="274">
        <f t="shared" si="164"/>
        <v>0</v>
      </c>
      <c r="BL96" s="306"/>
      <c r="BM96" s="274">
        <f t="shared" si="165"/>
        <v>0</v>
      </c>
      <c r="BN96" s="306"/>
      <c r="BO96" s="274">
        <f t="shared" si="166"/>
        <v>0</v>
      </c>
      <c r="BP96" s="275">
        <f t="shared" ref="BP96:BP121" si="172">SUM(BG96+BI96+BK96+BM96+BO96)</f>
        <v>0</v>
      </c>
      <c r="BQ96" s="312">
        <f>O96+Z96+AK96+AV96+BG96</f>
        <v>0</v>
      </c>
      <c r="BR96" s="312">
        <f t="shared" ref="BR96:BR121" si="173">Q96+AB96+AM96+AX96+BI96</f>
        <v>0</v>
      </c>
      <c r="BS96" s="312">
        <f t="shared" ref="BS96:BS121" si="174">S96+AD96+AO96+AZ96+BK96</f>
        <v>0</v>
      </c>
      <c r="BT96" s="312">
        <f t="shared" ref="BT96:BT121" si="175">BB96+BM96+AQ96+U96+AF96</f>
        <v>0</v>
      </c>
      <c r="BU96" s="312">
        <f t="shared" ref="BU96:BU121" si="176">BO96+BD96+AS96+W96+AH96</f>
        <v>0</v>
      </c>
      <c r="BV96" s="300">
        <f t="shared" si="167"/>
        <v>0</v>
      </c>
    </row>
    <row r="97" spans="1:74" s="52" customFormat="1" ht="15" customHeight="1">
      <c r="A97" s="76"/>
      <c r="B97" s="76"/>
      <c r="C97" s="107"/>
      <c r="D97" s="72">
        <f t="shared" si="140"/>
        <v>0</v>
      </c>
      <c r="E97" s="703" t="str">
        <f t="shared" si="140"/>
        <v>Select E-Class</v>
      </c>
      <c r="F97" s="682"/>
      <c r="G97" s="682"/>
      <c r="H97" s="682"/>
      <c r="I97" s="682"/>
      <c r="J97" s="682"/>
      <c r="K97" s="138"/>
      <c r="L97" s="139">
        <f t="shared" si="141"/>
        <v>0</v>
      </c>
      <c r="M97" s="69"/>
      <c r="N97" s="140"/>
      <c r="O97" s="118">
        <f t="shared" si="142"/>
        <v>0</v>
      </c>
      <c r="P97" s="140"/>
      <c r="Q97" s="118">
        <f t="shared" si="143"/>
        <v>0</v>
      </c>
      <c r="R97" s="140"/>
      <c r="S97" s="118">
        <f t="shared" si="144"/>
        <v>0</v>
      </c>
      <c r="T97" s="140"/>
      <c r="U97" s="118">
        <f t="shared" si="145"/>
        <v>0</v>
      </c>
      <c r="V97" s="140"/>
      <c r="W97" s="118">
        <f t="shared" si="146"/>
        <v>0</v>
      </c>
      <c r="X97" s="119">
        <f t="shared" si="168"/>
        <v>0</v>
      </c>
      <c r="Y97" s="303"/>
      <c r="Z97" s="265">
        <f t="shared" si="147"/>
        <v>0</v>
      </c>
      <c r="AA97" s="303"/>
      <c r="AB97" s="265">
        <f t="shared" si="148"/>
        <v>0</v>
      </c>
      <c r="AC97" s="303"/>
      <c r="AD97" s="265">
        <f t="shared" si="149"/>
        <v>0</v>
      </c>
      <c r="AE97" s="303"/>
      <c r="AF97" s="265">
        <f t="shared" si="150"/>
        <v>0</v>
      </c>
      <c r="AG97" s="303"/>
      <c r="AH97" s="265">
        <f t="shared" si="151"/>
        <v>0</v>
      </c>
      <c r="AI97" s="266">
        <f t="shared" si="169"/>
        <v>0</v>
      </c>
      <c r="AJ97" s="304"/>
      <c r="AK97" s="268">
        <f t="shared" si="152"/>
        <v>0</v>
      </c>
      <c r="AL97" s="304"/>
      <c r="AM97" s="268">
        <f t="shared" si="153"/>
        <v>0</v>
      </c>
      <c r="AN97" s="304"/>
      <c r="AO97" s="268">
        <f t="shared" si="154"/>
        <v>0</v>
      </c>
      <c r="AP97" s="304"/>
      <c r="AQ97" s="268">
        <f t="shared" si="155"/>
        <v>0</v>
      </c>
      <c r="AR97" s="304"/>
      <c r="AS97" s="268">
        <f t="shared" si="156"/>
        <v>0</v>
      </c>
      <c r="AT97" s="269">
        <f t="shared" si="170"/>
        <v>0</v>
      </c>
      <c r="AU97" s="305"/>
      <c r="AV97" s="271">
        <f t="shared" si="157"/>
        <v>0</v>
      </c>
      <c r="AW97" s="305"/>
      <c r="AX97" s="271">
        <f t="shared" si="158"/>
        <v>0</v>
      </c>
      <c r="AY97" s="305"/>
      <c r="AZ97" s="271">
        <f t="shared" si="159"/>
        <v>0</v>
      </c>
      <c r="BA97" s="305"/>
      <c r="BB97" s="271">
        <f t="shared" si="160"/>
        <v>0</v>
      </c>
      <c r="BC97" s="305"/>
      <c r="BD97" s="271">
        <f t="shared" si="161"/>
        <v>0</v>
      </c>
      <c r="BE97" s="272">
        <f t="shared" si="171"/>
        <v>0</v>
      </c>
      <c r="BF97" s="306"/>
      <c r="BG97" s="274">
        <f t="shared" si="162"/>
        <v>0</v>
      </c>
      <c r="BH97" s="306"/>
      <c r="BI97" s="274">
        <f t="shared" si="163"/>
        <v>0</v>
      </c>
      <c r="BJ97" s="306"/>
      <c r="BK97" s="274">
        <f t="shared" si="164"/>
        <v>0</v>
      </c>
      <c r="BL97" s="306"/>
      <c r="BM97" s="274">
        <f t="shared" si="165"/>
        <v>0</v>
      </c>
      <c r="BN97" s="306"/>
      <c r="BO97" s="274">
        <f t="shared" si="166"/>
        <v>0</v>
      </c>
      <c r="BP97" s="275">
        <f t="shared" si="172"/>
        <v>0</v>
      </c>
      <c r="BQ97" s="312">
        <f t="shared" ref="BQ97:BQ121" si="177">O97+Z97+AK97+AV97+BG97</f>
        <v>0</v>
      </c>
      <c r="BR97" s="312">
        <f t="shared" si="173"/>
        <v>0</v>
      </c>
      <c r="BS97" s="312">
        <f t="shared" si="174"/>
        <v>0</v>
      </c>
      <c r="BT97" s="312">
        <f t="shared" si="175"/>
        <v>0</v>
      </c>
      <c r="BU97" s="312">
        <f t="shared" si="176"/>
        <v>0</v>
      </c>
      <c r="BV97" s="300">
        <f t="shared" si="167"/>
        <v>0</v>
      </c>
    </row>
    <row r="98" spans="1:74" s="52" customFormat="1" ht="15" customHeight="1">
      <c r="A98" s="76"/>
      <c r="B98" s="76"/>
      <c r="C98" s="107"/>
      <c r="D98" s="72">
        <f t="shared" si="140"/>
        <v>0</v>
      </c>
      <c r="E98" s="703" t="str">
        <f t="shared" si="140"/>
        <v>Select E-Class</v>
      </c>
      <c r="F98" s="682"/>
      <c r="G98" s="682"/>
      <c r="H98" s="682"/>
      <c r="I98" s="682"/>
      <c r="J98" s="682"/>
      <c r="K98" s="138"/>
      <c r="L98" s="139">
        <f t="shared" si="141"/>
        <v>0</v>
      </c>
      <c r="M98" s="69"/>
      <c r="N98" s="140"/>
      <c r="O98" s="118">
        <f t="shared" si="142"/>
        <v>0</v>
      </c>
      <c r="P98" s="140"/>
      <c r="Q98" s="118">
        <f t="shared" si="143"/>
        <v>0</v>
      </c>
      <c r="R98" s="146"/>
      <c r="S98" s="118">
        <f t="shared" si="144"/>
        <v>0</v>
      </c>
      <c r="T98" s="140"/>
      <c r="U98" s="118">
        <f t="shared" si="145"/>
        <v>0</v>
      </c>
      <c r="V98" s="140"/>
      <c r="W98" s="118">
        <f t="shared" si="146"/>
        <v>0</v>
      </c>
      <c r="X98" s="119">
        <f t="shared" si="168"/>
        <v>0</v>
      </c>
      <c r="Y98" s="303"/>
      <c r="Z98" s="265">
        <f t="shared" si="147"/>
        <v>0</v>
      </c>
      <c r="AA98" s="303"/>
      <c r="AB98" s="265">
        <f t="shared" si="148"/>
        <v>0</v>
      </c>
      <c r="AC98" s="316"/>
      <c r="AD98" s="265">
        <f t="shared" si="149"/>
        <v>0</v>
      </c>
      <c r="AE98" s="303"/>
      <c r="AF98" s="265">
        <f t="shared" si="150"/>
        <v>0</v>
      </c>
      <c r="AG98" s="303"/>
      <c r="AH98" s="265">
        <f t="shared" si="151"/>
        <v>0</v>
      </c>
      <c r="AI98" s="266">
        <f t="shared" si="169"/>
        <v>0</v>
      </c>
      <c r="AJ98" s="304"/>
      <c r="AK98" s="268">
        <f t="shared" si="152"/>
        <v>0</v>
      </c>
      <c r="AL98" s="304"/>
      <c r="AM98" s="268">
        <f t="shared" si="153"/>
        <v>0</v>
      </c>
      <c r="AN98" s="317"/>
      <c r="AO98" s="268">
        <f t="shared" si="154"/>
        <v>0</v>
      </c>
      <c r="AP98" s="304"/>
      <c r="AQ98" s="268">
        <f t="shared" si="155"/>
        <v>0</v>
      </c>
      <c r="AR98" s="304"/>
      <c r="AS98" s="268">
        <f t="shared" si="156"/>
        <v>0</v>
      </c>
      <c r="AT98" s="269">
        <f t="shared" si="170"/>
        <v>0</v>
      </c>
      <c r="AU98" s="305"/>
      <c r="AV98" s="271">
        <f t="shared" si="157"/>
        <v>0</v>
      </c>
      <c r="AW98" s="305"/>
      <c r="AX98" s="271">
        <f t="shared" si="158"/>
        <v>0</v>
      </c>
      <c r="AY98" s="318"/>
      <c r="AZ98" s="271">
        <f t="shared" si="159"/>
        <v>0</v>
      </c>
      <c r="BA98" s="305"/>
      <c r="BB98" s="271">
        <f t="shared" si="160"/>
        <v>0</v>
      </c>
      <c r="BC98" s="305"/>
      <c r="BD98" s="271">
        <f t="shared" si="161"/>
        <v>0</v>
      </c>
      <c r="BE98" s="272">
        <f t="shared" si="171"/>
        <v>0</v>
      </c>
      <c r="BF98" s="306"/>
      <c r="BG98" s="274">
        <f t="shared" si="162"/>
        <v>0</v>
      </c>
      <c r="BH98" s="306"/>
      <c r="BI98" s="274">
        <f t="shared" si="163"/>
        <v>0</v>
      </c>
      <c r="BJ98" s="319"/>
      <c r="BK98" s="274">
        <f t="shared" si="164"/>
        <v>0</v>
      </c>
      <c r="BL98" s="306"/>
      <c r="BM98" s="274">
        <f t="shared" si="165"/>
        <v>0</v>
      </c>
      <c r="BN98" s="306"/>
      <c r="BO98" s="274">
        <f t="shared" si="166"/>
        <v>0</v>
      </c>
      <c r="BP98" s="275">
        <f t="shared" si="172"/>
        <v>0</v>
      </c>
      <c r="BQ98" s="312">
        <f t="shared" si="177"/>
        <v>0</v>
      </c>
      <c r="BR98" s="312">
        <f t="shared" si="173"/>
        <v>0</v>
      </c>
      <c r="BS98" s="312">
        <f t="shared" si="174"/>
        <v>0</v>
      </c>
      <c r="BT98" s="312">
        <f t="shared" si="175"/>
        <v>0</v>
      </c>
      <c r="BU98" s="312">
        <f t="shared" si="176"/>
        <v>0</v>
      </c>
      <c r="BV98" s="300">
        <f t="shared" si="167"/>
        <v>0</v>
      </c>
    </row>
    <row r="99" spans="1:74" s="52" customFormat="1" ht="15" hidden="1" customHeight="1">
      <c r="A99" s="76"/>
      <c r="B99" s="76"/>
      <c r="C99" s="107"/>
      <c r="D99" s="72">
        <f t="shared" si="140"/>
        <v>0</v>
      </c>
      <c r="E99" s="703" t="str">
        <f t="shared" si="140"/>
        <v>Select E-Class</v>
      </c>
      <c r="F99" s="682"/>
      <c r="G99" s="682"/>
      <c r="H99" s="682"/>
      <c r="I99" s="682"/>
      <c r="J99" s="682"/>
      <c r="K99" s="138"/>
      <c r="L99" s="139">
        <f t="shared" si="141"/>
        <v>0</v>
      </c>
      <c r="M99" s="69"/>
      <c r="N99" s="140"/>
      <c r="O99" s="118">
        <f t="shared" si="142"/>
        <v>0</v>
      </c>
      <c r="P99" s="140"/>
      <c r="Q99" s="118">
        <f t="shared" si="143"/>
        <v>0</v>
      </c>
      <c r="R99" s="140"/>
      <c r="S99" s="118">
        <f t="shared" si="144"/>
        <v>0</v>
      </c>
      <c r="T99" s="140"/>
      <c r="U99" s="118">
        <f t="shared" si="145"/>
        <v>0</v>
      </c>
      <c r="V99" s="140"/>
      <c r="W99" s="118">
        <f t="shared" si="146"/>
        <v>0</v>
      </c>
      <c r="X99" s="119">
        <f t="shared" si="168"/>
        <v>0</v>
      </c>
      <c r="Y99" s="303"/>
      <c r="Z99" s="265">
        <f t="shared" si="147"/>
        <v>0</v>
      </c>
      <c r="AA99" s="303"/>
      <c r="AB99" s="265">
        <f t="shared" si="148"/>
        <v>0</v>
      </c>
      <c r="AC99" s="303"/>
      <c r="AD99" s="265">
        <f t="shared" si="149"/>
        <v>0</v>
      </c>
      <c r="AE99" s="303"/>
      <c r="AF99" s="265">
        <f t="shared" si="150"/>
        <v>0</v>
      </c>
      <c r="AG99" s="303"/>
      <c r="AH99" s="265">
        <f t="shared" si="151"/>
        <v>0</v>
      </c>
      <c r="AI99" s="266">
        <f t="shared" si="169"/>
        <v>0</v>
      </c>
      <c r="AJ99" s="304"/>
      <c r="AK99" s="268">
        <f t="shared" si="152"/>
        <v>0</v>
      </c>
      <c r="AL99" s="304"/>
      <c r="AM99" s="268">
        <f t="shared" si="153"/>
        <v>0</v>
      </c>
      <c r="AN99" s="304"/>
      <c r="AO99" s="268">
        <f t="shared" si="154"/>
        <v>0</v>
      </c>
      <c r="AP99" s="304"/>
      <c r="AQ99" s="268">
        <f t="shared" si="155"/>
        <v>0</v>
      </c>
      <c r="AR99" s="304"/>
      <c r="AS99" s="268">
        <f t="shared" si="156"/>
        <v>0</v>
      </c>
      <c r="AT99" s="269">
        <f t="shared" si="170"/>
        <v>0</v>
      </c>
      <c r="AU99" s="305"/>
      <c r="AV99" s="271">
        <f t="shared" si="157"/>
        <v>0</v>
      </c>
      <c r="AW99" s="305"/>
      <c r="AX99" s="271">
        <f t="shared" si="158"/>
        <v>0</v>
      </c>
      <c r="AY99" s="305"/>
      <c r="AZ99" s="271">
        <f t="shared" si="159"/>
        <v>0</v>
      </c>
      <c r="BA99" s="305"/>
      <c r="BB99" s="271">
        <f t="shared" si="160"/>
        <v>0</v>
      </c>
      <c r="BC99" s="305"/>
      <c r="BD99" s="271">
        <f t="shared" si="161"/>
        <v>0</v>
      </c>
      <c r="BE99" s="272">
        <f t="shared" si="171"/>
        <v>0</v>
      </c>
      <c r="BF99" s="306"/>
      <c r="BG99" s="274">
        <f t="shared" si="162"/>
        <v>0</v>
      </c>
      <c r="BH99" s="306"/>
      <c r="BI99" s="274">
        <f t="shared" si="163"/>
        <v>0</v>
      </c>
      <c r="BJ99" s="306"/>
      <c r="BK99" s="274">
        <f t="shared" si="164"/>
        <v>0</v>
      </c>
      <c r="BL99" s="306"/>
      <c r="BM99" s="274">
        <f t="shared" si="165"/>
        <v>0</v>
      </c>
      <c r="BN99" s="306"/>
      <c r="BO99" s="274">
        <f t="shared" si="166"/>
        <v>0</v>
      </c>
      <c r="BP99" s="275">
        <f t="shared" si="172"/>
        <v>0</v>
      </c>
      <c r="BQ99" s="312">
        <f t="shared" si="177"/>
        <v>0</v>
      </c>
      <c r="BR99" s="312">
        <f t="shared" si="173"/>
        <v>0</v>
      </c>
      <c r="BS99" s="312">
        <f t="shared" si="174"/>
        <v>0</v>
      </c>
      <c r="BT99" s="312">
        <f t="shared" si="175"/>
        <v>0</v>
      </c>
      <c r="BU99" s="312">
        <f t="shared" si="176"/>
        <v>0</v>
      </c>
      <c r="BV99" s="300">
        <f t="shared" si="167"/>
        <v>0</v>
      </c>
    </row>
    <row r="100" spans="1:74" s="52" customFormat="1" ht="15" hidden="1" customHeight="1">
      <c r="A100" s="76"/>
      <c r="B100" s="76"/>
      <c r="C100" s="107"/>
      <c r="D100" s="72">
        <f t="shared" si="140"/>
        <v>0</v>
      </c>
      <c r="E100" s="703" t="str">
        <f t="shared" si="140"/>
        <v>Select E-Class</v>
      </c>
      <c r="F100" s="682"/>
      <c r="G100" s="682"/>
      <c r="H100" s="682"/>
      <c r="I100" s="682"/>
      <c r="J100" s="682"/>
      <c r="K100" s="138"/>
      <c r="L100" s="139">
        <f t="shared" si="141"/>
        <v>0</v>
      </c>
      <c r="M100" s="69"/>
      <c r="N100" s="140"/>
      <c r="O100" s="118">
        <f t="shared" si="142"/>
        <v>0</v>
      </c>
      <c r="P100" s="140"/>
      <c r="Q100" s="118">
        <f t="shared" si="143"/>
        <v>0</v>
      </c>
      <c r="R100" s="140"/>
      <c r="S100" s="118">
        <f t="shared" si="144"/>
        <v>0</v>
      </c>
      <c r="T100" s="140"/>
      <c r="U100" s="118">
        <f t="shared" si="145"/>
        <v>0</v>
      </c>
      <c r="V100" s="140"/>
      <c r="W100" s="118">
        <f t="shared" si="146"/>
        <v>0</v>
      </c>
      <c r="X100" s="119">
        <f t="shared" si="168"/>
        <v>0</v>
      </c>
      <c r="Y100" s="303"/>
      <c r="Z100" s="265">
        <f t="shared" si="147"/>
        <v>0</v>
      </c>
      <c r="AA100" s="303"/>
      <c r="AB100" s="265">
        <f t="shared" si="148"/>
        <v>0</v>
      </c>
      <c r="AC100" s="303"/>
      <c r="AD100" s="265">
        <f t="shared" si="149"/>
        <v>0</v>
      </c>
      <c r="AE100" s="303"/>
      <c r="AF100" s="265">
        <f t="shared" si="150"/>
        <v>0</v>
      </c>
      <c r="AG100" s="303"/>
      <c r="AH100" s="265">
        <f t="shared" si="151"/>
        <v>0</v>
      </c>
      <c r="AI100" s="266">
        <f t="shared" si="169"/>
        <v>0</v>
      </c>
      <c r="AJ100" s="304"/>
      <c r="AK100" s="268">
        <f t="shared" si="152"/>
        <v>0</v>
      </c>
      <c r="AL100" s="304"/>
      <c r="AM100" s="268">
        <f t="shared" si="153"/>
        <v>0</v>
      </c>
      <c r="AN100" s="304"/>
      <c r="AO100" s="268">
        <f t="shared" si="154"/>
        <v>0</v>
      </c>
      <c r="AP100" s="304"/>
      <c r="AQ100" s="268">
        <f t="shared" si="155"/>
        <v>0</v>
      </c>
      <c r="AR100" s="304"/>
      <c r="AS100" s="268">
        <f t="shared" si="156"/>
        <v>0</v>
      </c>
      <c r="AT100" s="269">
        <f t="shared" si="170"/>
        <v>0</v>
      </c>
      <c r="AU100" s="305"/>
      <c r="AV100" s="271">
        <f t="shared" si="157"/>
        <v>0</v>
      </c>
      <c r="AW100" s="305"/>
      <c r="AX100" s="271">
        <f t="shared" si="158"/>
        <v>0</v>
      </c>
      <c r="AY100" s="305"/>
      <c r="AZ100" s="271">
        <f t="shared" si="159"/>
        <v>0</v>
      </c>
      <c r="BA100" s="305"/>
      <c r="BB100" s="271">
        <f t="shared" si="160"/>
        <v>0</v>
      </c>
      <c r="BC100" s="305"/>
      <c r="BD100" s="271">
        <f t="shared" si="161"/>
        <v>0</v>
      </c>
      <c r="BE100" s="272">
        <f t="shared" si="171"/>
        <v>0</v>
      </c>
      <c r="BF100" s="306"/>
      <c r="BG100" s="274">
        <f t="shared" si="162"/>
        <v>0</v>
      </c>
      <c r="BH100" s="306"/>
      <c r="BI100" s="274">
        <f t="shared" si="163"/>
        <v>0</v>
      </c>
      <c r="BJ100" s="306"/>
      <c r="BK100" s="274">
        <f t="shared" si="164"/>
        <v>0</v>
      </c>
      <c r="BL100" s="306"/>
      <c r="BM100" s="274">
        <f t="shared" si="165"/>
        <v>0</v>
      </c>
      <c r="BN100" s="306"/>
      <c r="BO100" s="274">
        <f t="shared" si="166"/>
        <v>0</v>
      </c>
      <c r="BP100" s="275">
        <f t="shared" si="172"/>
        <v>0</v>
      </c>
      <c r="BQ100" s="312">
        <f t="shared" si="177"/>
        <v>0</v>
      </c>
      <c r="BR100" s="312">
        <f t="shared" si="173"/>
        <v>0</v>
      </c>
      <c r="BS100" s="312">
        <f t="shared" si="174"/>
        <v>0</v>
      </c>
      <c r="BT100" s="312">
        <f t="shared" si="175"/>
        <v>0</v>
      </c>
      <c r="BU100" s="312">
        <f t="shared" si="176"/>
        <v>0</v>
      </c>
      <c r="BV100" s="300">
        <f t="shared" si="167"/>
        <v>0</v>
      </c>
    </row>
    <row r="101" spans="1:74" s="52" customFormat="1" ht="15" hidden="1" customHeight="1">
      <c r="A101" s="76"/>
      <c r="B101" s="76"/>
      <c r="C101" s="107"/>
      <c r="D101" s="72">
        <f t="shared" si="140"/>
        <v>0</v>
      </c>
      <c r="E101" s="703" t="str">
        <f t="shared" si="140"/>
        <v>Select E-Class</v>
      </c>
      <c r="F101" s="682"/>
      <c r="G101" s="682"/>
      <c r="H101" s="682"/>
      <c r="I101" s="682"/>
      <c r="J101" s="682"/>
      <c r="K101" s="138"/>
      <c r="L101" s="139">
        <f t="shared" si="141"/>
        <v>0</v>
      </c>
      <c r="M101" s="69"/>
      <c r="N101" s="140"/>
      <c r="O101" s="118">
        <f t="shared" si="142"/>
        <v>0</v>
      </c>
      <c r="P101" s="140"/>
      <c r="Q101" s="118">
        <f t="shared" si="143"/>
        <v>0</v>
      </c>
      <c r="R101" s="140"/>
      <c r="S101" s="118">
        <f t="shared" si="144"/>
        <v>0</v>
      </c>
      <c r="T101" s="140"/>
      <c r="U101" s="118">
        <f t="shared" si="145"/>
        <v>0</v>
      </c>
      <c r="V101" s="140"/>
      <c r="W101" s="118">
        <f t="shared" si="146"/>
        <v>0</v>
      </c>
      <c r="X101" s="119">
        <f t="shared" si="168"/>
        <v>0</v>
      </c>
      <c r="Y101" s="303"/>
      <c r="Z101" s="265">
        <f t="shared" si="147"/>
        <v>0</v>
      </c>
      <c r="AA101" s="303"/>
      <c r="AB101" s="265">
        <f t="shared" si="148"/>
        <v>0</v>
      </c>
      <c r="AC101" s="303"/>
      <c r="AD101" s="265">
        <f t="shared" si="149"/>
        <v>0</v>
      </c>
      <c r="AE101" s="303"/>
      <c r="AF101" s="265">
        <f t="shared" si="150"/>
        <v>0</v>
      </c>
      <c r="AG101" s="303"/>
      <c r="AH101" s="265">
        <f t="shared" si="151"/>
        <v>0</v>
      </c>
      <c r="AI101" s="266">
        <f t="shared" si="169"/>
        <v>0</v>
      </c>
      <c r="AJ101" s="304"/>
      <c r="AK101" s="268">
        <f t="shared" si="152"/>
        <v>0</v>
      </c>
      <c r="AL101" s="304"/>
      <c r="AM101" s="268">
        <f t="shared" si="153"/>
        <v>0</v>
      </c>
      <c r="AN101" s="304"/>
      <c r="AO101" s="268">
        <f t="shared" si="154"/>
        <v>0</v>
      </c>
      <c r="AP101" s="304"/>
      <c r="AQ101" s="268">
        <f t="shared" si="155"/>
        <v>0</v>
      </c>
      <c r="AR101" s="304"/>
      <c r="AS101" s="268">
        <f t="shared" si="156"/>
        <v>0</v>
      </c>
      <c r="AT101" s="269">
        <f t="shared" si="170"/>
        <v>0</v>
      </c>
      <c r="AU101" s="305"/>
      <c r="AV101" s="271">
        <f t="shared" si="157"/>
        <v>0</v>
      </c>
      <c r="AW101" s="305"/>
      <c r="AX101" s="271">
        <f t="shared" si="158"/>
        <v>0</v>
      </c>
      <c r="AY101" s="305"/>
      <c r="AZ101" s="271">
        <f t="shared" si="159"/>
        <v>0</v>
      </c>
      <c r="BA101" s="305"/>
      <c r="BB101" s="271">
        <f t="shared" si="160"/>
        <v>0</v>
      </c>
      <c r="BC101" s="305"/>
      <c r="BD101" s="271">
        <f t="shared" si="161"/>
        <v>0</v>
      </c>
      <c r="BE101" s="272">
        <f t="shared" si="171"/>
        <v>0</v>
      </c>
      <c r="BF101" s="306"/>
      <c r="BG101" s="274">
        <f t="shared" si="162"/>
        <v>0</v>
      </c>
      <c r="BH101" s="306"/>
      <c r="BI101" s="274">
        <f t="shared" si="163"/>
        <v>0</v>
      </c>
      <c r="BJ101" s="306"/>
      <c r="BK101" s="274">
        <f t="shared" si="164"/>
        <v>0</v>
      </c>
      <c r="BL101" s="306"/>
      <c r="BM101" s="274">
        <f t="shared" si="165"/>
        <v>0</v>
      </c>
      <c r="BN101" s="306"/>
      <c r="BO101" s="274">
        <f t="shared" si="166"/>
        <v>0</v>
      </c>
      <c r="BP101" s="275">
        <f t="shared" si="172"/>
        <v>0</v>
      </c>
      <c r="BQ101" s="312">
        <f t="shared" si="177"/>
        <v>0</v>
      </c>
      <c r="BR101" s="312">
        <f t="shared" si="173"/>
        <v>0</v>
      </c>
      <c r="BS101" s="312">
        <f t="shared" si="174"/>
        <v>0</v>
      </c>
      <c r="BT101" s="312">
        <f t="shared" si="175"/>
        <v>0</v>
      </c>
      <c r="BU101" s="312">
        <f t="shared" si="176"/>
        <v>0</v>
      </c>
      <c r="BV101" s="300">
        <f t="shared" si="167"/>
        <v>0</v>
      </c>
    </row>
    <row r="102" spans="1:74" s="52" customFormat="1" ht="15" hidden="1" customHeight="1">
      <c r="A102" s="76"/>
      <c r="B102" s="76"/>
      <c r="C102" s="107"/>
      <c r="D102" s="72">
        <f t="shared" si="140"/>
        <v>0</v>
      </c>
      <c r="E102" s="703" t="str">
        <f t="shared" si="140"/>
        <v>Select E-Class</v>
      </c>
      <c r="F102" s="703"/>
      <c r="G102" s="703"/>
      <c r="H102" s="703"/>
      <c r="I102" s="703"/>
      <c r="J102" s="682"/>
      <c r="K102" s="138"/>
      <c r="L102" s="139">
        <f t="shared" si="141"/>
        <v>0</v>
      </c>
      <c r="M102" s="69"/>
      <c r="N102" s="140"/>
      <c r="O102" s="118">
        <f t="shared" si="142"/>
        <v>0</v>
      </c>
      <c r="P102" s="140"/>
      <c r="Q102" s="118">
        <f t="shared" si="143"/>
        <v>0</v>
      </c>
      <c r="R102" s="140"/>
      <c r="S102" s="118">
        <f t="shared" si="144"/>
        <v>0</v>
      </c>
      <c r="T102" s="140"/>
      <c r="U102" s="118">
        <f t="shared" si="145"/>
        <v>0</v>
      </c>
      <c r="V102" s="140"/>
      <c r="W102" s="118">
        <f t="shared" si="146"/>
        <v>0</v>
      </c>
      <c r="X102" s="119">
        <f t="shared" si="168"/>
        <v>0</v>
      </c>
      <c r="Y102" s="303"/>
      <c r="Z102" s="265">
        <f t="shared" si="147"/>
        <v>0</v>
      </c>
      <c r="AA102" s="303"/>
      <c r="AB102" s="265">
        <f t="shared" si="148"/>
        <v>0</v>
      </c>
      <c r="AC102" s="303"/>
      <c r="AD102" s="265">
        <f t="shared" si="149"/>
        <v>0</v>
      </c>
      <c r="AE102" s="303"/>
      <c r="AF102" s="265">
        <f t="shared" si="150"/>
        <v>0</v>
      </c>
      <c r="AG102" s="303"/>
      <c r="AH102" s="265">
        <f t="shared" si="151"/>
        <v>0</v>
      </c>
      <c r="AI102" s="266">
        <f t="shared" si="169"/>
        <v>0</v>
      </c>
      <c r="AJ102" s="304"/>
      <c r="AK102" s="268">
        <f t="shared" si="152"/>
        <v>0</v>
      </c>
      <c r="AL102" s="304"/>
      <c r="AM102" s="268">
        <f t="shared" si="153"/>
        <v>0</v>
      </c>
      <c r="AN102" s="304"/>
      <c r="AO102" s="268">
        <f t="shared" si="154"/>
        <v>0</v>
      </c>
      <c r="AP102" s="304"/>
      <c r="AQ102" s="268">
        <f t="shared" si="155"/>
        <v>0</v>
      </c>
      <c r="AR102" s="304"/>
      <c r="AS102" s="268">
        <f t="shared" si="156"/>
        <v>0</v>
      </c>
      <c r="AT102" s="269">
        <f t="shared" si="170"/>
        <v>0</v>
      </c>
      <c r="AU102" s="305"/>
      <c r="AV102" s="271">
        <f t="shared" si="157"/>
        <v>0</v>
      </c>
      <c r="AW102" s="305"/>
      <c r="AX102" s="271">
        <f t="shared" si="158"/>
        <v>0</v>
      </c>
      <c r="AY102" s="305"/>
      <c r="AZ102" s="271">
        <f t="shared" si="159"/>
        <v>0</v>
      </c>
      <c r="BA102" s="305"/>
      <c r="BB102" s="271">
        <f t="shared" si="160"/>
        <v>0</v>
      </c>
      <c r="BC102" s="305"/>
      <c r="BD102" s="271">
        <f t="shared" si="161"/>
        <v>0</v>
      </c>
      <c r="BE102" s="272">
        <f t="shared" si="171"/>
        <v>0</v>
      </c>
      <c r="BF102" s="306"/>
      <c r="BG102" s="274">
        <f t="shared" si="162"/>
        <v>0</v>
      </c>
      <c r="BH102" s="306"/>
      <c r="BI102" s="274">
        <f t="shared" si="163"/>
        <v>0</v>
      </c>
      <c r="BJ102" s="306"/>
      <c r="BK102" s="274">
        <f t="shared" si="164"/>
        <v>0</v>
      </c>
      <c r="BL102" s="306"/>
      <c r="BM102" s="274">
        <f t="shared" si="165"/>
        <v>0</v>
      </c>
      <c r="BN102" s="306"/>
      <c r="BO102" s="274">
        <f t="shared" si="166"/>
        <v>0</v>
      </c>
      <c r="BP102" s="275">
        <f t="shared" si="172"/>
        <v>0</v>
      </c>
      <c r="BQ102" s="312">
        <f t="shared" si="177"/>
        <v>0</v>
      </c>
      <c r="BR102" s="312">
        <f t="shared" si="173"/>
        <v>0</v>
      </c>
      <c r="BS102" s="312">
        <f t="shared" si="174"/>
        <v>0</v>
      </c>
      <c r="BT102" s="312">
        <f t="shared" si="175"/>
        <v>0</v>
      </c>
      <c r="BU102" s="312">
        <f t="shared" si="176"/>
        <v>0</v>
      </c>
      <c r="BV102" s="300">
        <f t="shared" si="167"/>
        <v>0</v>
      </c>
    </row>
    <row r="103" spans="1:74" s="52" customFormat="1" ht="15" hidden="1" customHeight="1">
      <c r="A103" s="76"/>
      <c r="B103" s="76"/>
      <c r="C103" s="107"/>
      <c r="D103" s="72">
        <f t="shared" si="140"/>
        <v>0</v>
      </c>
      <c r="E103" s="703" t="str">
        <f t="shared" si="140"/>
        <v>Select E-Class</v>
      </c>
      <c r="F103" s="682"/>
      <c r="G103" s="682"/>
      <c r="H103" s="682"/>
      <c r="I103" s="682"/>
      <c r="J103" s="682"/>
      <c r="K103" s="138"/>
      <c r="L103" s="139">
        <f t="shared" si="141"/>
        <v>0</v>
      </c>
      <c r="M103" s="69"/>
      <c r="N103" s="140"/>
      <c r="O103" s="118">
        <f t="shared" si="142"/>
        <v>0</v>
      </c>
      <c r="P103" s="140"/>
      <c r="Q103" s="118">
        <f t="shared" si="143"/>
        <v>0</v>
      </c>
      <c r="R103" s="140"/>
      <c r="S103" s="118">
        <f t="shared" si="144"/>
        <v>0</v>
      </c>
      <c r="T103" s="140"/>
      <c r="U103" s="118">
        <f t="shared" si="145"/>
        <v>0</v>
      </c>
      <c r="V103" s="140"/>
      <c r="W103" s="118">
        <f t="shared" si="146"/>
        <v>0</v>
      </c>
      <c r="X103" s="119">
        <f t="shared" si="168"/>
        <v>0</v>
      </c>
      <c r="Y103" s="303"/>
      <c r="Z103" s="265">
        <f t="shared" si="147"/>
        <v>0</v>
      </c>
      <c r="AA103" s="303"/>
      <c r="AB103" s="265">
        <f t="shared" si="148"/>
        <v>0</v>
      </c>
      <c r="AC103" s="303"/>
      <c r="AD103" s="265">
        <f t="shared" si="149"/>
        <v>0</v>
      </c>
      <c r="AE103" s="303"/>
      <c r="AF103" s="265">
        <f t="shared" si="150"/>
        <v>0</v>
      </c>
      <c r="AG103" s="303"/>
      <c r="AH103" s="265">
        <f t="shared" si="151"/>
        <v>0</v>
      </c>
      <c r="AI103" s="266">
        <f t="shared" si="169"/>
        <v>0</v>
      </c>
      <c r="AJ103" s="304"/>
      <c r="AK103" s="268">
        <f t="shared" si="152"/>
        <v>0</v>
      </c>
      <c r="AL103" s="304"/>
      <c r="AM103" s="268">
        <f t="shared" si="153"/>
        <v>0</v>
      </c>
      <c r="AN103" s="304"/>
      <c r="AO103" s="268">
        <f t="shared" si="154"/>
        <v>0</v>
      </c>
      <c r="AP103" s="304"/>
      <c r="AQ103" s="268">
        <f t="shared" si="155"/>
        <v>0</v>
      </c>
      <c r="AR103" s="304"/>
      <c r="AS103" s="268">
        <f t="shared" si="156"/>
        <v>0</v>
      </c>
      <c r="AT103" s="269">
        <f t="shared" si="170"/>
        <v>0</v>
      </c>
      <c r="AU103" s="305"/>
      <c r="AV103" s="271">
        <f t="shared" si="157"/>
        <v>0</v>
      </c>
      <c r="AW103" s="305"/>
      <c r="AX103" s="271">
        <f t="shared" si="158"/>
        <v>0</v>
      </c>
      <c r="AY103" s="305"/>
      <c r="AZ103" s="271">
        <f t="shared" si="159"/>
        <v>0</v>
      </c>
      <c r="BA103" s="305"/>
      <c r="BB103" s="271">
        <f t="shared" si="160"/>
        <v>0</v>
      </c>
      <c r="BC103" s="305"/>
      <c r="BD103" s="271">
        <f t="shared" si="161"/>
        <v>0</v>
      </c>
      <c r="BE103" s="272">
        <f t="shared" si="171"/>
        <v>0</v>
      </c>
      <c r="BF103" s="306"/>
      <c r="BG103" s="274">
        <f t="shared" si="162"/>
        <v>0</v>
      </c>
      <c r="BH103" s="306"/>
      <c r="BI103" s="274">
        <f t="shared" si="163"/>
        <v>0</v>
      </c>
      <c r="BJ103" s="306"/>
      <c r="BK103" s="274">
        <f t="shared" si="164"/>
        <v>0</v>
      </c>
      <c r="BL103" s="306"/>
      <c r="BM103" s="274">
        <f t="shared" si="165"/>
        <v>0</v>
      </c>
      <c r="BN103" s="306"/>
      <c r="BO103" s="274">
        <f t="shared" si="166"/>
        <v>0</v>
      </c>
      <c r="BP103" s="275">
        <f t="shared" si="172"/>
        <v>0</v>
      </c>
      <c r="BQ103" s="312">
        <f t="shared" si="177"/>
        <v>0</v>
      </c>
      <c r="BR103" s="312">
        <f t="shared" si="173"/>
        <v>0</v>
      </c>
      <c r="BS103" s="312">
        <f t="shared" si="174"/>
        <v>0</v>
      </c>
      <c r="BT103" s="312">
        <f t="shared" si="175"/>
        <v>0</v>
      </c>
      <c r="BU103" s="312">
        <f t="shared" si="176"/>
        <v>0</v>
      </c>
      <c r="BV103" s="300">
        <f t="shared" si="167"/>
        <v>0</v>
      </c>
    </row>
    <row r="104" spans="1:74" s="52" customFormat="1" ht="15" hidden="1" customHeight="1">
      <c r="A104" s="76"/>
      <c r="B104" s="76"/>
      <c r="C104" s="107"/>
      <c r="D104" s="72">
        <f t="shared" si="140"/>
        <v>0</v>
      </c>
      <c r="E104" s="703" t="str">
        <f t="shared" si="140"/>
        <v>Select E-Class</v>
      </c>
      <c r="F104" s="682"/>
      <c r="G104" s="682"/>
      <c r="H104" s="682"/>
      <c r="I104" s="682"/>
      <c r="J104" s="682"/>
      <c r="K104" s="138"/>
      <c r="L104" s="139">
        <f t="shared" si="141"/>
        <v>0</v>
      </c>
      <c r="M104" s="69"/>
      <c r="N104" s="140"/>
      <c r="O104" s="118">
        <f t="shared" si="142"/>
        <v>0</v>
      </c>
      <c r="P104" s="140"/>
      <c r="Q104" s="118">
        <f t="shared" si="143"/>
        <v>0</v>
      </c>
      <c r="R104" s="146"/>
      <c r="S104" s="118">
        <f t="shared" si="144"/>
        <v>0</v>
      </c>
      <c r="T104" s="140"/>
      <c r="U104" s="118">
        <f t="shared" si="145"/>
        <v>0</v>
      </c>
      <c r="V104" s="140"/>
      <c r="W104" s="118">
        <f t="shared" si="146"/>
        <v>0</v>
      </c>
      <c r="X104" s="119">
        <f t="shared" si="168"/>
        <v>0</v>
      </c>
      <c r="Y104" s="303"/>
      <c r="Z104" s="265">
        <f t="shared" si="147"/>
        <v>0</v>
      </c>
      <c r="AA104" s="303"/>
      <c r="AB104" s="265">
        <f t="shared" si="148"/>
        <v>0</v>
      </c>
      <c r="AC104" s="316"/>
      <c r="AD104" s="265">
        <f t="shared" si="149"/>
        <v>0</v>
      </c>
      <c r="AE104" s="303"/>
      <c r="AF104" s="265">
        <f t="shared" si="150"/>
        <v>0</v>
      </c>
      <c r="AG104" s="303"/>
      <c r="AH104" s="265">
        <f t="shared" si="151"/>
        <v>0</v>
      </c>
      <c r="AI104" s="266">
        <f t="shared" si="169"/>
        <v>0</v>
      </c>
      <c r="AJ104" s="304"/>
      <c r="AK104" s="268">
        <f t="shared" si="152"/>
        <v>0</v>
      </c>
      <c r="AL104" s="304"/>
      <c r="AM104" s="268">
        <f t="shared" si="153"/>
        <v>0</v>
      </c>
      <c r="AN104" s="317"/>
      <c r="AO104" s="268">
        <f t="shared" si="154"/>
        <v>0</v>
      </c>
      <c r="AP104" s="304"/>
      <c r="AQ104" s="268">
        <f t="shared" si="155"/>
        <v>0</v>
      </c>
      <c r="AR104" s="304"/>
      <c r="AS104" s="268">
        <f t="shared" si="156"/>
        <v>0</v>
      </c>
      <c r="AT104" s="269">
        <f t="shared" si="170"/>
        <v>0</v>
      </c>
      <c r="AU104" s="305"/>
      <c r="AV104" s="271">
        <f t="shared" si="157"/>
        <v>0</v>
      </c>
      <c r="AW104" s="305"/>
      <c r="AX104" s="271">
        <f t="shared" si="158"/>
        <v>0</v>
      </c>
      <c r="AY104" s="318"/>
      <c r="AZ104" s="271">
        <f t="shared" si="159"/>
        <v>0</v>
      </c>
      <c r="BA104" s="305"/>
      <c r="BB104" s="271">
        <f t="shared" si="160"/>
        <v>0</v>
      </c>
      <c r="BC104" s="305"/>
      <c r="BD104" s="271">
        <f t="shared" si="161"/>
        <v>0</v>
      </c>
      <c r="BE104" s="272">
        <f t="shared" si="171"/>
        <v>0</v>
      </c>
      <c r="BF104" s="306"/>
      <c r="BG104" s="274">
        <f t="shared" si="162"/>
        <v>0</v>
      </c>
      <c r="BH104" s="306"/>
      <c r="BI104" s="274">
        <f t="shared" si="163"/>
        <v>0</v>
      </c>
      <c r="BJ104" s="319"/>
      <c r="BK104" s="274">
        <f t="shared" si="164"/>
        <v>0</v>
      </c>
      <c r="BL104" s="306"/>
      <c r="BM104" s="274">
        <f t="shared" si="165"/>
        <v>0</v>
      </c>
      <c r="BN104" s="306"/>
      <c r="BO104" s="274">
        <f t="shared" si="166"/>
        <v>0</v>
      </c>
      <c r="BP104" s="275">
        <f t="shared" si="172"/>
        <v>0</v>
      </c>
      <c r="BQ104" s="312">
        <f t="shared" si="177"/>
        <v>0</v>
      </c>
      <c r="BR104" s="312">
        <f t="shared" si="173"/>
        <v>0</v>
      </c>
      <c r="BS104" s="312">
        <f t="shared" si="174"/>
        <v>0</v>
      </c>
      <c r="BT104" s="312">
        <f t="shared" si="175"/>
        <v>0</v>
      </c>
      <c r="BU104" s="312">
        <f t="shared" si="176"/>
        <v>0</v>
      </c>
      <c r="BV104" s="300">
        <f t="shared" si="167"/>
        <v>0</v>
      </c>
    </row>
    <row r="105" spans="1:74" s="52" customFormat="1" ht="15" hidden="1" customHeight="1">
      <c r="A105" s="76"/>
      <c r="B105" s="76"/>
      <c r="C105" s="107"/>
      <c r="D105" s="72">
        <f t="shared" si="140"/>
        <v>0</v>
      </c>
      <c r="E105" s="703" t="str">
        <f t="shared" si="140"/>
        <v>Select E-Class</v>
      </c>
      <c r="F105" s="682"/>
      <c r="G105" s="682"/>
      <c r="H105" s="682"/>
      <c r="I105" s="682"/>
      <c r="J105" s="682"/>
      <c r="K105" s="138"/>
      <c r="L105" s="139">
        <f t="shared" si="141"/>
        <v>0</v>
      </c>
      <c r="M105" s="69"/>
      <c r="N105" s="140"/>
      <c r="O105" s="118">
        <f t="shared" si="142"/>
        <v>0</v>
      </c>
      <c r="P105" s="140"/>
      <c r="Q105" s="118">
        <f t="shared" si="143"/>
        <v>0</v>
      </c>
      <c r="R105" s="140"/>
      <c r="S105" s="118">
        <f t="shared" si="144"/>
        <v>0</v>
      </c>
      <c r="T105" s="140"/>
      <c r="U105" s="118">
        <f t="shared" si="145"/>
        <v>0</v>
      </c>
      <c r="V105" s="140"/>
      <c r="W105" s="118">
        <f t="shared" si="146"/>
        <v>0</v>
      </c>
      <c r="X105" s="119">
        <f t="shared" si="168"/>
        <v>0</v>
      </c>
      <c r="Y105" s="303"/>
      <c r="Z105" s="265">
        <f t="shared" si="147"/>
        <v>0</v>
      </c>
      <c r="AA105" s="303"/>
      <c r="AB105" s="265">
        <f t="shared" si="148"/>
        <v>0</v>
      </c>
      <c r="AC105" s="303"/>
      <c r="AD105" s="265">
        <f t="shared" si="149"/>
        <v>0</v>
      </c>
      <c r="AE105" s="303"/>
      <c r="AF105" s="265">
        <f t="shared" si="150"/>
        <v>0</v>
      </c>
      <c r="AG105" s="303"/>
      <c r="AH105" s="265">
        <f t="shared" si="151"/>
        <v>0</v>
      </c>
      <c r="AI105" s="266">
        <f t="shared" si="169"/>
        <v>0</v>
      </c>
      <c r="AJ105" s="304"/>
      <c r="AK105" s="268">
        <f t="shared" si="152"/>
        <v>0</v>
      </c>
      <c r="AL105" s="304"/>
      <c r="AM105" s="268">
        <f t="shared" si="153"/>
        <v>0</v>
      </c>
      <c r="AN105" s="304"/>
      <c r="AO105" s="268">
        <f t="shared" si="154"/>
        <v>0</v>
      </c>
      <c r="AP105" s="304"/>
      <c r="AQ105" s="268">
        <f t="shared" si="155"/>
        <v>0</v>
      </c>
      <c r="AR105" s="304"/>
      <c r="AS105" s="268">
        <f t="shared" si="156"/>
        <v>0</v>
      </c>
      <c r="AT105" s="269">
        <f t="shared" si="170"/>
        <v>0</v>
      </c>
      <c r="AU105" s="305"/>
      <c r="AV105" s="271">
        <f t="shared" si="157"/>
        <v>0</v>
      </c>
      <c r="AW105" s="305"/>
      <c r="AX105" s="271">
        <f t="shared" si="158"/>
        <v>0</v>
      </c>
      <c r="AY105" s="305"/>
      <c r="AZ105" s="271">
        <f t="shared" si="159"/>
        <v>0</v>
      </c>
      <c r="BA105" s="305"/>
      <c r="BB105" s="271">
        <f t="shared" si="160"/>
        <v>0</v>
      </c>
      <c r="BC105" s="305"/>
      <c r="BD105" s="271">
        <f t="shared" si="161"/>
        <v>0</v>
      </c>
      <c r="BE105" s="272">
        <f t="shared" si="171"/>
        <v>0</v>
      </c>
      <c r="BF105" s="306"/>
      <c r="BG105" s="274">
        <f t="shared" si="162"/>
        <v>0</v>
      </c>
      <c r="BH105" s="306"/>
      <c r="BI105" s="274">
        <f t="shared" si="163"/>
        <v>0</v>
      </c>
      <c r="BJ105" s="306"/>
      <c r="BK105" s="274">
        <f t="shared" si="164"/>
        <v>0</v>
      </c>
      <c r="BL105" s="306"/>
      <c r="BM105" s="274">
        <f t="shared" si="165"/>
        <v>0</v>
      </c>
      <c r="BN105" s="306"/>
      <c r="BO105" s="274">
        <f t="shared" si="166"/>
        <v>0</v>
      </c>
      <c r="BP105" s="275">
        <f t="shared" si="172"/>
        <v>0</v>
      </c>
      <c r="BQ105" s="312">
        <f t="shared" si="177"/>
        <v>0</v>
      </c>
      <c r="BR105" s="312">
        <f t="shared" si="173"/>
        <v>0</v>
      </c>
      <c r="BS105" s="312">
        <f t="shared" si="174"/>
        <v>0</v>
      </c>
      <c r="BT105" s="312">
        <f t="shared" si="175"/>
        <v>0</v>
      </c>
      <c r="BU105" s="312">
        <f t="shared" si="176"/>
        <v>0</v>
      </c>
      <c r="BV105" s="300">
        <f t="shared" si="167"/>
        <v>0</v>
      </c>
    </row>
    <row r="106" spans="1:74" s="52" customFormat="1" ht="15" hidden="1" customHeight="1">
      <c r="A106" s="76"/>
      <c r="B106" s="76"/>
      <c r="C106" s="107"/>
      <c r="D106" s="72">
        <f t="shared" si="140"/>
        <v>0</v>
      </c>
      <c r="E106" s="703" t="str">
        <f t="shared" si="140"/>
        <v>Select E-Class</v>
      </c>
      <c r="F106" s="682"/>
      <c r="G106" s="682"/>
      <c r="H106" s="682"/>
      <c r="I106" s="682"/>
      <c r="J106" s="682"/>
      <c r="K106" s="138"/>
      <c r="L106" s="139">
        <f t="shared" si="141"/>
        <v>0</v>
      </c>
      <c r="M106" s="69"/>
      <c r="N106" s="140"/>
      <c r="O106" s="118">
        <f t="shared" si="142"/>
        <v>0</v>
      </c>
      <c r="P106" s="140"/>
      <c r="Q106" s="118">
        <f t="shared" si="143"/>
        <v>0</v>
      </c>
      <c r="R106" s="140"/>
      <c r="S106" s="118">
        <f t="shared" si="144"/>
        <v>0</v>
      </c>
      <c r="T106" s="140"/>
      <c r="U106" s="118">
        <f t="shared" si="145"/>
        <v>0</v>
      </c>
      <c r="V106" s="140"/>
      <c r="W106" s="118">
        <f t="shared" si="146"/>
        <v>0</v>
      </c>
      <c r="X106" s="119">
        <f t="shared" si="168"/>
        <v>0</v>
      </c>
      <c r="Y106" s="303"/>
      <c r="Z106" s="265">
        <f t="shared" si="147"/>
        <v>0</v>
      </c>
      <c r="AA106" s="303"/>
      <c r="AB106" s="265">
        <f t="shared" si="148"/>
        <v>0</v>
      </c>
      <c r="AC106" s="303"/>
      <c r="AD106" s="265">
        <f t="shared" si="149"/>
        <v>0</v>
      </c>
      <c r="AE106" s="303"/>
      <c r="AF106" s="265">
        <f t="shared" si="150"/>
        <v>0</v>
      </c>
      <c r="AG106" s="303"/>
      <c r="AH106" s="265">
        <f t="shared" si="151"/>
        <v>0</v>
      </c>
      <c r="AI106" s="266">
        <f t="shared" si="169"/>
        <v>0</v>
      </c>
      <c r="AJ106" s="304"/>
      <c r="AK106" s="268">
        <f t="shared" si="152"/>
        <v>0</v>
      </c>
      <c r="AL106" s="304"/>
      <c r="AM106" s="268">
        <f t="shared" si="153"/>
        <v>0</v>
      </c>
      <c r="AN106" s="304"/>
      <c r="AO106" s="268">
        <f t="shared" si="154"/>
        <v>0</v>
      </c>
      <c r="AP106" s="304"/>
      <c r="AQ106" s="268">
        <f t="shared" si="155"/>
        <v>0</v>
      </c>
      <c r="AR106" s="304"/>
      <c r="AS106" s="268">
        <f t="shared" si="156"/>
        <v>0</v>
      </c>
      <c r="AT106" s="269">
        <f t="shared" si="170"/>
        <v>0</v>
      </c>
      <c r="AU106" s="305"/>
      <c r="AV106" s="271">
        <f t="shared" si="157"/>
        <v>0</v>
      </c>
      <c r="AW106" s="305"/>
      <c r="AX106" s="271">
        <f t="shared" si="158"/>
        <v>0</v>
      </c>
      <c r="AY106" s="305"/>
      <c r="AZ106" s="271">
        <f t="shared" si="159"/>
        <v>0</v>
      </c>
      <c r="BA106" s="305"/>
      <c r="BB106" s="271">
        <f t="shared" si="160"/>
        <v>0</v>
      </c>
      <c r="BC106" s="305"/>
      <c r="BD106" s="271">
        <f t="shared" si="161"/>
        <v>0</v>
      </c>
      <c r="BE106" s="272">
        <f t="shared" si="171"/>
        <v>0</v>
      </c>
      <c r="BF106" s="306"/>
      <c r="BG106" s="274">
        <f t="shared" si="162"/>
        <v>0</v>
      </c>
      <c r="BH106" s="306"/>
      <c r="BI106" s="274">
        <f t="shared" si="163"/>
        <v>0</v>
      </c>
      <c r="BJ106" s="306"/>
      <c r="BK106" s="274">
        <f t="shared" si="164"/>
        <v>0</v>
      </c>
      <c r="BL106" s="306"/>
      <c r="BM106" s="274">
        <f t="shared" si="165"/>
        <v>0</v>
      </c>
      <c r="BN106" s="306"/>
      <c r="BO106" s="274">
        <f t="shared" si="166"/>
        <v>0</v>
      </c>
      <c r="BP106" s="275">
        <f t="shared" si="172"/>
        <v>0</v>
      </c>
      <c r="BQ106" s="312">
        <f t="shared" si="177"/>
        <v>0</v>
      </c>
      <c r="BR106" s="312">
        <f t="shared" si="173"/>
        <v>0</v>
      </c>
      <c r="BS106" s="312">
        <f t="shared" si="174"/>
        <v>0</v>
      </c>
      <c r="BT106" s="312">
        <f t="shared" si="175"/>
        <v>0</v>
      </c>
      <c r="BU106" s="312">
        <f t="shared" si="176"/>
        <v>0</v>
      </c>
      <c r="BV106" s="300">
        <f t="shared" si="167"/>
        <v>0</v>
      </c>
    </row>
    <row r="107" spans="1:74" s="52" customFormat="1" ht="15" hidden="1" customHeight="1">
      <c r="A107" s="76"/>
      <c r="B107" s="76"/>
      <c r="C107" s="107"/>
      <c r="D107" s="72">
        <f t="shared" si="140"/>
        <v>0</v>
      </c>
      <c r="E107" s="703" t="str">
        <f t="shared" si="140"/>
        <v>Select E-Class</v>
      </c>
      <c r="F107" s="682"/>
      <c r="G107" s="682"/>
      <c r="H107" s="682"/>
      <c r="I107" s="682"/>
      <c r="J107" s="682"/>
      <c r="K107" s="138"/>
      <c r="L107" s="139">
        <f t="shared" si="141"/>
        <v>0</v>
      </c>
      <c r="M107" s="69"/>
      <c r="N107" s="140"/>
      <c r="O107" s="118">
        <f t="shared" si="142"/>
        <v>0</v>
      </c>
      <c r="P107" s="140"/>
      <c r="Q107" s="118">
        <f t="shared" si="143"/>
        <v>0</v>
      </c>
      <c r="R107" s="140"/>
      <c r="S107" s="118">
        <f t="shared" si="144"/>
        <v>0</v>
      </c>
      <c r="T107" s="140"/>
      <c r="U107" s="118">
        <f t="shared" si="145"/>
        <v>0</v>
      </c>
      <c r="V107" s="140"/>
      <c r="W107" s="118">
        <f t="shared" si="146"/>
        <v>0</v>
      </c>
      <c r="X107" s="119">
        <f t="shared" si="168"/>
        <v>0</v>
      </c>
      <c r="Y107" s="303"/>
      <c r="Z107" s="265">
        <f t="shared" si="147"/>
        <v>0</v>
      </c>
      <c r="AA107" s="303"/>
      <c r="AB107" s="265">
        <f t="shared" si="148"/>
        <v>0</v>
      </c>
      <c r="AC107" s="303"/>
      <c r="AD107" s="265">
        <f t="shared" si="149"/>
        <v>0</v>
      </c>
      <c r="AE107" s="303"/>
      <c r="AF107" s="265">
        <f t="shared" si="150"/>
        <v>0</v>
      </c>
      <c r="AG107" s="303"/>
      <c r="AH107" s="265">
        <f t="shared" si="151"/>
        <v>0</v>
      </c>
      <c r="AI107" s="266">
        <f t="shared" si="169"/>
        <v>0</v>
      </c>
      <c r="AJ107" s="304"/>
      <c r="AK107" s="268">
        <f t="shared" si="152"/>
        <v>0</v>
      </c>
      <c r="AL107" s="304"/>
      <c r="AM107" s="268">
        <f t="shared" si="153"/>
        <v>0</v>
      </c>
      <c r="AN107" s="304"/>
      <c r="AO107" s="268">
        <f t="shared" si="154"/>
        <v>0</v>
      </c>
      <c r="AP107" s="304"/>
      <c r="AQ107" s="268">
        <f t="shared" si="155"/>
        <v>0</v>
      </c>
      <c r="AR107" s="304"/>
      <c r="AS107" s="268">
        <f t="shared" si="156"/>
        <v>0</v>
      </c>
      <c r="AT107" s="269">
        <f t="shared" si="170"/>
        <v>0</v>
      </c>
      <c r="AU107" s="305"/>
      <c r="AV107" s="271">
        <f t="shared" si="157"/>
        <v>0</v>
      </c>
      <c r="AW107" s="305"/>
      <c r="AX107" s="271">
        <f t="shared" si="158"/>
        <v>0</v>
      </c>
      <c r="AY107" s="305"/>
      <c r="AZ107" s="271">
        <f t="shared" si="159"/>
        <v>0</v>
      </c>
      <c r="BA107" s="305"/>
      <c r="BB107" s="271">
        <f t="shared" si="160"/>
        <v>0</v>
      </c>
      <c r="BC107" s="305"/>
      <c r="BD107" s="271">
        <f t="shared" si="161"/>
        <v>0</v>
      </c>
      <c r="BE107" s="272">
        <f t="shared" si="171"/>
        <v>0</v>
      </c>
      <c r="BF107" s="306"/>
      <c r="BG107" s="274">
        <f t="shared" si="162"/>
        <v>0</v>
      </c>
      <c r="BH107" s="306"/>
      <c r="BI107" s="274">
        <f t="shared" si="163"/>
        <v>0</v>
      </c>
      <c r="BJ107" s="306"/>
      <c r="BK107" s="274">
        <f t="shared" si="164"/>
        <v>0</v>
      </c>
      <c r="BL107" s="306"/>
      <c r="BM107" s="274">
        <f t="shared" si="165"/>
        <v>0</v>
      </c>
      <c r="BN107" s="306"/>
      <c r="BO107" s="274">
        <f t="shared" si="166"/>
        <v>0</v>
      </c>
      <c r="BP107" s="275">
        <f t="shared" si="172"/>
        <v>0</v>
      </c>
      <c r="BQ107" s="312">
        <f t="shared" si="177"/>
        <v>0</v>
      </c>
      <c r="BR107" s="312">
        <f t="shared" si="173"/>
        <v>0</v>
      </c>
      <c r="BS107" s="312">
        <f t="shared" si="174"/>
        <v>0</v>
      </c>
      <c r="BT107" s="312">
        <f t="shared" si="175"/>
        <v>0</v>
      </c>
      <c r="BU107" s="312">
        <f t="shared" si="176"/>
        <v>0</v>
      </c>
      <c r="BV107" s="300">
        <f t="shared" si="167"/>
        <v>0</v>
      </c>
    </row>
    <row r="108" spans="1:74" s="52" customFormat="1" ht="15" hidden="1" customHeight="1">
      <c r="A108" s="76"/>
      <c r="B108" s="76"/>
      <c r="C108" s="107"/>
      <c r="D108" s="72">
        <f t="shared" si="140"/>
        <v>0</v>
      </c>
      <c r="E108" s="703" t="str">
        <f t="shared" si="140"/>
        <v>Select E-Class</v>
      </c>
      <c r="F108" s="703"/>
      <c r="G108" s="703"/>
      <c r="H108" s="703"/>
      <c r="I108" s="703"/>
      <c r="J108" s="682"/>
      <c r="K108" s="138"/>
      <c r="L108" s="139">
        <f t="shared" si="141"/>
        <v>0</v>
      </c>
      <c r="M108" s="69"/>
      <c r="N108" s="140"/>
      <c r="O108" s="118">
        <f t="shared" si="142"/>
        <v>0</v>
      </c>
      <c r="P108" s="140"/>
      <c r="Q108" s="118">
        <f t="shared" si="143"/>
        <v>0</v>
      </c>
      <c r="R108" s="140"/>
      <c r="S108" s="118">
        <f t="shared" si="144"/>
        <v>0</v>
      </c>
      <c r="T108" s="140"/>
      <c r="U108" s="118">
        <f t="shared" si="145"/>
        <v>0</v>
      </c>
      <c r="V108" s="140"/>
      <c r="W108" s="118">
        <f t="shared" si="146"/>
        <v>0</v>
      </c>
      <c r="X108" s="119">
        <f t="shared" si="168"/>
        <v>0</v>
      </c>
      <c r="Y108" s="303"/>
      <c r="Z108" s="265">
        <f t="shared" si="147"/>
        <v>0</v>
      </c>
      <c r="AA108" s="303"/>
      <c r="AB108" s="265">
        <f t="shared" si="148"/>
        <v>0</v>
      </c>
      <c r="AC108" s="303"/>
      <c r="AD108" s="265">
        <f t="shared" si="149"/>
        <v>0</v>
      </c>
      <c r="AE108" s="303"/>
      <c r="AF108" s="265">
        <f t="shared" si="150"/>
        <v>0</v>
      </c>
      <c r="AG108" s="303"/>
      <c r="AH108" s="265">
        <f t="shared" si="151"/>
        <v>0</v>
      </c>
      <c r="AI108" s="266">
        <f t="shared" si="169"/>
        <v>0</v>
      </c>
      <c r="AJ108" s="304"/>
      <c r="AK108" s="268">
        <f t="shared" si="152"/>
        <v>0</v>
      </c>
      <c r="AL108" s="304"/>
      <c r="AM108" s="268">
        <f t="shared" si="153"/>
        <v>0</v>
      </c>
      <c r="AN108" s="304"/>
      <c r="AO108" s="268">
        <f t="shared" si="154"/>
        <v>0</v>
      </c>
      <c r="AP108" s="304"/>
      <c r="AQ108" s="268">
        <f t="shared" si="155"/>
        <v>0</v>
      </c>
      <c r="AR108" s="304"/>
      <c r="AS108" s="268">
        <f t="shared" si="156"/>
        <v>0</v>
      </c>
      <c r="AT108" s="269">
        <f t="shared" si="170"/>
        <v>0</v>
      </c>
      <c r="AU108" s="305"/>
      <c r="AV108" s="271">
        <f t="shared" si="157"/>
        <v>0</v>
      </c>
      <c r="AW108" s="305"/>
      <c r="AX108" s="271">
        <f t="shared" si="158"/>
        <v>0</v>
      </c>
      <c r="AY108" s="305"/>
      <c r="AZ108" s="271">
        <f t="shared" si="159"/>
        <v>0</v>
      </c>
      <c r="BA108" s="305"/>
      <c r="BB108" s="271">
        <f t="shared" si="160"/>
        <v>0</v>
      </c>
      <c r="BC108" s="305"/>
      <c r="BD108" s="271">
        <f t="shared" si="161"/>
        <v>0</v>
      </c>
      <c r="BE108" s="272">
        <f t="shared" si="171"/>
        <v>0</v>
      </c>
      <c r="BF108" s="306"/>
      <c r="BG108" s="274">
        <f t="shared" si="162"/>
        <v>0</v>
      </c>
      <c r="BH108" s="306"/>
      <c r="BI108" s="274">
        <f t="shared" si="163"/>
        <v>0</v>
      </c>
      <c r="BJ108" s="306"/>
      <c r="BK108" s="274">
        <f t="shared" si="164"/>
        <v>0</v>
      </c>
      <c r="BL108" s="306"/>
      <c r="BM108" s="274">
        <f t="shared" si="165"/>
        <v>0</v>
      </c>
      <c r="BN108" s="306"/>
      <c r="BO108" s="274">
        <f t="shared" si="166"/>
        <v>0</v>
      </c>
      <c r="BP108" s="275">
        <f t="shared" si="172"/>
        <v>0</v>
      </c>
      <c r="BQ108" s="312">
        <f t="shared" si="177"/>
        <v>0</v>
      </c>
      <c r="BR108" s="312">
        <f t="shared" si="173"/>
        <v>0</v>
      </c>
      <c r="BS108" s="312">
        <f t="shared" si="174"/>
        <v>0</v>
      </c>
      <c r="BT108" s="312">
        <f t="shared" si="175"/>
        <v>0</v>
      </c>
      <c r="BU108" s="312">
        <f t="shared" si="176"/>
        <v>0</v>
      </c>
      <c r="BV108" s="300">
        <f t="shared" si="167"/>
        <v>0</v>
      </c>
    </row>
    <row r="109" spans="1:74" s="52" customFormat="1" ht="15" hidden="1" customHeight="1">
      <c r="A109" s="76"/>
      <c r="B109" s="76"/>
      <c r="C109" s="107"/>
      <c r="D109" s="72">
        <f t="shared" si="140"/>
        <v>0</v>
      </c>
      <c r="E109" s="703" t="str">
        <f t="shared" si="140"/>
        <v>Select E-Class</v>
      </c>
      <c r="F109" s="682"/>
      <c r="G109" s="682"/>
      <c r="H109" s="682"/>
      <c r="I109" s="682"/>
      <c r="J109" s="682"/>
      <c r="K109" s="138"/>
      <c r="L109" s="139">
        <f t="shared" si="141"/>
        <v>0</v>
      </c>
      <c r="M109" s="69"/>
      <c r="N109" s="140"/>
      <c r="O109" s="118">
        <f t="shared" si="142"/>
        <v>0</v>
      </c>
      <c r="P109" s="140"/>
      <c r="Q109" s="118">
        <f t="shared" si="143"/>
        <v>0</v>
      </c>
      <c r="R109" s="140"/>
      <c r="S109" s="118">
        <f t="shared" si="144"/>
        <v>0</v>
      </c>
      <c r="T109" s="140"/>
      <c r="U109" s="118">
        <f t="shared" si="145"/>
        <v>0</v>
      </c>
      <c r="V109" s="140"/>
      <c r="W109" s="118">
        <f t="shared" si="146"/>
        <v>0</v>
      </c>
      <c r="X109" s="119">
        <f t="shared" si="168"/>
        <v>0</v>
      </c>
      <c r="Y109" s="303"/>
      <c r="Z109" s="265">
        <f t="shared" si="147"/>
        <v>0</v>
      </c>
      <c r="AA109" s="303"/>
      <c r="AB109" s="265">
        <f t="shared" si="148"/>
        <v>0</v>
      </c>
      <c r="AC109" s="303"/>
      <c r="AD109" s="265">
        <f t="shared" si="149"/>
        <v>0</v>
      </c>
      <c r="AE109" s="303"/>
      <c r="AF109" s="265">
        <f t="shared" si="150"/>
        <v>0</v>
      </c>
      <c r="AG109" s="303"/>
      <c r="AH109" s="265">
        <f t="shared" si="151"/>
        <v>0</v>
      </c>
      <c r="AI109" s="266">
        <f t="shared" si="169"/>
        <v>0</v>
      </c>
      <c r="AJ109" s="304"/>
      <c r="AK109" s="268">
        <f t="shared" si="152"/>
        <v>0</v>
      </c>
      <c r="AL109" s="304"/>
      <c r="AM109" s="268">
        <f t="shared" si="153"/>
        <v>0</v>
      </c>
      <c r="AN109" s="304"/>
      <c r="AO109" s="268">
        <f t="shared" si="154"/>
        <v>0</v>
      </c>
      <c r="AP109" s="304"/>
      <c r="AQ109" s="268">
        <f t="shared" si="155"/>
        <v>0</v>
      </c>
      <c r="AR109" s="304"/>
      <c r="AS109" s="268">
        <f t="shared" si="156"/>
        <v>0</v>
      </c>
      <c r="AT109" s="269">
        <f t="shared" si="170"/>
        <v>0</v>
      </c>
      <c r="AU109" s="305"/>
      <c r="AV109" s="271">
        <f t="shared" si="157"/>
        <v>0</v>
      </c>
      <c r="AW109" s="305"/>
      <c r="AX109" s="271">
        <f t="shared" si="158"/>
        <v>0</v>
      </c>
      <c r="AY109" s="305"/>
      <c r="AZ109" s="271">
        <f t="shared" si="159"/>
        <v>0</v>
      </c>
      <c r="BA109" s="305"/>
      <c r="BB109" s="271">
        <f t="shared" si="160"/>
        <v>0</v>
      </c>
      <c r="BC109" s="305"/>
      <c r="BD109" s="271">
        <f t="shared" si="161"/>
        <v>0</v>
      </c>
      <c r="BE109" s="272">
        <f t="shared" si="171"/>
        <v>0</v>
      </c>
      <c r="BF109" s="306"/>
      <c r="BG109" s="274">
        <f t="shared" si="162"/>
        <v>0</v>
      </c>
      <c r="BH109" s="306"/>
      <c r="BI109" s="274">
        <f t="shared" si="163"/>
        <v>0</v>
      </c>
      <c r="BJ109" s="306"/>
      <c r="BK109" s="274">
        <f t="shared" si="164"/>
        <v>0</v>
      </c>
      <c r="BL109" s="306"/>
      <c r="BM109" s="274">
        <f t="shared" si="165"/>
        <v>0</v>
      </c>
      <c r="BN109" s="306"/>
      <c r="BO109" s="274">
        <f t="shared" si="166"/>
        <v>0</v>
      </c>
      <c r="BP109" s="275">
        <f t="shared" si="172"/>
        <v>0</v>
      </c>
      <c r="BQ109" s="312">
        <f t="shared" si="177"/>
        <v>0</v>
      </c>
      <c r="BR109" s="312">
        <f t="shared" si="173"/>
        <v>0</v>
      </c>
      <c r="BS109" s="312">
        <f t="shared" si="174"/>
        <v>0</v>
      </c>
      <c r="BT109" s="312">
        <f t="shared" si="175"/>
        <v>0</v>
      </c>
      <c r="BU109" s="312">
        <f t="shared" si="176"/>
        <v>0</v>
      </c>
      <c r="BV109" s="300">
        <f t="shared" si="167"/>
        <v>0</v>
      </c>
    </row>
    <row r="110" spans="1:74" s="52" customFormat="1" ht="15" hidden="1" customHeight="1">
      <c r="A110" s="76"/>
      <c r="B110" s="76"/>
      <c r="C110" s="107"/>
      <c r="D110" s="72">
        <f t="shared" si="140"/>
        <v>0</v>
      </c>
      <c r="E110" s="703" t="str">
        <f t="shared" si="140"/>
        <v>Select E-Class</v>
      </c>
      <c r="F110" s="682"/>
      <c r="G110" s="682"/>
      <c r="H110" s="682"/>
      <c r="I110" s="682"/>
      <c r="J110" s="682"/>
      <c r="K110" s="138"/>
      <c r="L110" s="139">
        <f t="shared" si="141"/>
        <v>0</v>
      </c>
      <c r="M110" s="69"/>
      <c r="N110" s="140"/>
      <c r="O110" s="118">
        <f t="shared" si="142"/>
        <v>0</v>
      </c>
      <c r="P110" s="140"/>
      <c r="Q110" s="118">
        <f t="shared" si="143"/>
        <v>0</v>
      </c>
      <c r="R110" s="146"/>
      <c r="S110" s="118">
        <f t="shared" si="144"/>
        <v>0</v>
      </c>
      <c r="T110" s="140"/>
      <c r="U110" s="118">
        <f t="shared" si="145"/>
        <v>0</v>
      </c>
      <c r="V110" s="140"/>
      <c r="W110" s="118">
        <f t="shared" si="146"/>
        <v>0</v>
      </c>
      <c r="X110" s="119">
        <f t="shared" si="168"/>
        <v>0</v>
      </c>
      <c r="Y110" s="303"/>
      <c r="Z110" s="265">
        <f t="shared" si="147"/>
        <v>0</v>
      </c>
      <c r="AA110" s="303"/>
      <c r="AB110" s="265">
        <f t="shared" si="148"/>
        <v>0</v>
      </c>
      <c r="AC110" s="316"/>
      <c r="AD110" s="265">
        <f t="shared" si="149"/>
        <v>0</v>
      </c>
      <c r="AE110" s="303"/>
      <c r="AF110" s="265">
        <f t="shared" si="150"/>
        <v>0</v>
      </c>
      <c r="AG110" s="303"/>
      <c r="AH110" s="265">
        <f t="shared" si="151"/>
        <v>0</v>
      </c>
      <c r="AI110" s="266">
        <f t="shared" si="169"/>
        <v>0</v>
      </c>
      <c r="AJ110" s="304"/>
      <c r="AK110" s="268">
        <f t="shared" si="152"/>
        <v>0</v>
      </c>
      <c r="AL110" s="304"/>
      <c r="AM110" s="268">
        <f t="shared" si="153"/>
        <v>0</v>
      </c>
      <c r="AN110" s="317"/>
      <c r="AO110" s="268">
        <f t="shared" si="154"/>
        <v>0</v>
      </c>
      <c r="AP110" s="304"/>
      <c r="AQ110" s="268">
        <f t="shared" si="155"/>
        <v>0</v>
      </c>
      <c r="AR110" s="304"/>
      <c r="AS110" s="268">
        <f t="shared" si="156"/>
        <v>0</v>
      </c>
      <c r="AT110" s="269">
        <f t="shared" si="170"/>
        <v>0</v>
      </c>
      <c r="AU110" s="305"/>
      <c r="AV110" s="271">
        <f t="shared" si="157"/>
        <v>0</v>
      </c>
      <c r="AW110" s="305"/>
      <c r="AX110" s="271">
        <f t="shared" si="158"/>
        <v>0</v>
      </c>
      <c r="AY110" s="318"/>
      <c r="AZ110" s="271">
        <f t="shared" si="159"/>
        <v>0</v>
      </c>
      <c r="BA110" s="305"/>
      <c r="BB110" s="271">
        <f t="shared" si="160"/>
        <v>0</v>
      </c>
      <c r="BC110" s="305"/>
      <c r="BD110" s="271">
        <f t="shared" si="161"/>
        <v>0</v>
      </c>
      <c r="BE110" s="272">
        <f t="shared" si="171"/>
        <v>0</v>
      </c>
      <c r="BF110" s="306"/>
      <c r="BG110" s="274">
        <f t="shared" si="162"/>
        <v>0</v>
      </c>
      <c r="BH110" s="306"/>
      <c r="BI110" s="274">
        <f t="shared" si="163"/>
        <v>0</v>
      </c>
      <c r="BJ110" s="319"/>
      <c r="BK110" s="274">
        <f t="shared" si="164"/>
        <v>0</v>
      </c>
      <c r="BL110" s="306"/>
      <c r="BM110" s="274">
        <f t="shared" si="165"/>
        <v>0</v>
      </c>
      <c r="BN110" s="306"/>
      <c r="BO110" s="274">
        <f t="shared" si="166"/>
        <v>0</v>
      </c>
      <c r="BP110" s="275">
        <f t="shared" si="172"/>
        <v>0</v>
      </c>
      <c r="BQ110" s="312">
        <f t="shared" si="177"/>
        <v>0</v>
      </c>
      <c r="BR110" s="312">
        <f t="shared" si="173"/>
        <v>0</v>
      </c>
      <c r="BS110" s="312">
        <f t="shared" si="174"/>
        <v>0</v>
      </c>
      <c r="BT110" s="312">
        <f t="shared" si="175"/>
        <v>0</v>
      </c>
      <c r="BU110" s="312">
        <f t="shared" si="176"/>
        <v>0</v>
      </c>
      <c r="BV110" s="300">
        <f t="shared" si="167"/>
        <v>0</v>
      </c>
    </row>
    <row r="111" spans="1:74" s="52" customFormat="1" ht="15" hidden="1" customHeight="1">
      <c r="A111" s="76"/>
      <c r="B111" s="76"/>
      <c r="C111" s="107"/>
      <c r="D111" s="72">
        <f t="shared" si="140"/>
        <v>0</v>
      </c>
      <c r="E111" s="703" t="str">
        <f t="shared" si="140"/>
        <v>Select E-Class</v>
      </c>
      <c r="F111" s="682"/>
      <c r="G111" s="682"/>
      <c r="H111" s="682"/>
      <c r="I111" s="682"/>
      <c r="J111" s="682"/>
      <c r="K111" s="138"/>
      <c r="L111" s="139">
        <f t="shared" si="141"/>
        <v>0</v>
      </c>
      <c r="M111" s="69"/>
      <c r="N111" s="140"/>
      <c r="O111" s="118">
        <f t="shared" si="142"/>
        <v>0</v>
      </c>
      <c r="P111" s="140"/>
      <c r="Q111" s="118">
        <f t="shared" si="143"/>
        <v>0</v>
      </c>
      <c r="R111" s="140"/>
      <c r="S111" s="118">
        <f t="shared" si="144"/>
        <v>0</v>
      </c>
      <c r="T111" s="140"/>
      <c r="U111" s="118">
        <f t="shared" si="145"/>
        <v>0</v>
      </c>
      <c r="V111" s="140"/>
      <c r="W111" s="118">
        <f t="shared" si="146"/>
        <v>0</v>
      </c>
      <c r="X111" s="119">
        <f t="shared" si="168"/>
        <v>0</v>
      </c>
      <c r="Y111" s="303"/>
      <c r="Z111" s="265">
        <f t="shared" si="147"/>
        <v>0</v>
      </c>
      <c r="AA111" s="303"/>
      <c r="AB111" s="265">
        <f t="shared" si="148"/>
        <v>0</v>
      </c>
      <c r="AC111" s="303"/>
      <c r="AD111" s="265">
        <f t="shared" si="149"/>
        <v>0</v>
      </c>
      <c r="AE111" s="303"/>
      <c r="AF111" s="265">
        <f t="shared" si="150"/>
        <v>0</v>
      </c>
      <c r="AG111" s="303"/>
      <c r="AH111" s="265">
        <f t="shared" si="151"/>
        <v>0</v>
      </c>
      <c r="AI111" s="266">
        <f t="shared" si="169"/>
        <v>0</v>
      </c>
      <c r="AJ111" s="304"/>
      <c r="AK111" s="268">
        <f t="shared" si="152"/>
        <v>0</v>
      </c>
      <c r="AL111" s="304"/>
      <c r="AM111" s="268">
        <f t="shared" si="153"/>
        <v>0</v>
      </c>
      <c r="AN111" s="304"/>
      <c r="AO111" s="268">
        <f t="shared" si="154"/>
        <v>0</v>
      </c>
      <c r="AP111" s="304"/>
      <c r="AQ111" s="268">
        <f t="shared" si="155"/>
        <v>0</v>
      </c>
      <c r="AR111" s="304"/>
      <c r="AS111" s="268">
        <f t="shared" si="156"/>
        <v>0</v>
      </c>
      <c r="AT111" s="269">
        <f t="shared" si="170"/>
        <v>0</v>
      </c>
      <c r="AU111" s="305"/>
      <c r="AV111" s="271">
        <f t="shared" si="157"/>
        <v>0</v>
      </c>
      <c r="AW111" s="305"/>
      <c r="AX111" s="271">
        <f t="shared" si="158"/>
        <v>0</v>
      </c>
      <c r="AY111" s="305"/>
      <c r="AZ111" s="271">
        <f t="shared" si="159"/>
        <v>0</v>
      </c>
      <c r="BA111" s="305"/>
      <c r="BB111" s="271">
        <f t="shared" si="160"/>
        <v>0</v>
      </c>
      <c r="BC111" s="305"/>
      <c r="BD111" s="271">
        <f t="shared" si="161"/>
        <v>0</v>
      </c>
      <c r="BE111" s="272">
        <f t="shared" si="171"/>
        <v>0</v>
      </c>
      <c r="BF111" s="306"/>
      <c r="BG111" s="274">
        <f t="shared" si="162"/>
        <v>0</v>
      </c>
      <c r="BH111" s="306"/>
      <c r="BI111" s="274">
        <f t="shared" si="163"/>
        <v>0</v>
      </c>
      <c r="BJ111" s="306"/>
      <c r="BK111" s="274">
        <f t="shared" si="164"/>
        <v>0</v>
      </c>
      <c r="BL111" s="306"/>
      <c r="BM111" s="274">
        <f t="shared" si="165"/>
        <v>0</v>
      </c>
      <c r="BN111" s="306"/>
      <c r="BO111" s="274">
        <f t="shared" si="166"/>
        <v>0</v>
      </c>
      <c r="BP111" s="275">
        <f t="shared" si="172"/>
        <v>0</v>
      </c>
      <c r="BQ111" s="312">
        <f t="shared" si="177"/>
        <v>0</v>
      </c>
      <c r="BR111" s="312">
        <f t="shared" si="173"/>
        <v>0</v>
      </c>
      <c r="BS111" s="312">
        <f t="shared" si="174"/>
        <v>0</v>
      </c>
      <c r="BT111" s="312">
        <f t="shared" si="175"/>
        <v>0</v>
      </c>
      <c r="BU111" s="312">
        <f t="shared" si="176"/>
        <v>0</v>
      </c>
      <c r="BV111" s="300">
        <f t="shared" si="167"/>
        <v>0</v>
      </c>
    </row>
    <row r="112" spans="1:74" s="52" customFormat="1" ht="15" hidden="1" customHeight="1">
      <c r="A112" s="76"/>
      <c r="B112" s="76"/>
      <c r="C112" s="107"/>
      <c r="D112" s="72">
        <f t="shared" si="140"/>
        <v>0</v>
      </c>
      <c r="E112" s="703" t="str">
        <f t="shared" si="140"/>
        <v>Select E-Class</v>
      </c>
      <c r="F112" s="682"/>
      <c r="G112" s="682"/>
      <c r="H112" s="682"/>
      <c r="I112" s="682"/>
      <c r="J112" s="682"/>
      <c r="K112" s="138"/>
      <c r="L112" s="139">
        <f t="shared" si="141"/>
        <v>0</v>
      </c>
      <c r="M112" s="69"/>
      <c r="N112" s="140"/>
      <c r="O112" s="118">
        <f t="shared" si="142"/>
        <v>0</v>
      </c>
      <c r="P112" s="140"/>
      <c r="Q112" s="118">
        <f t="shared" si="143"/>
        <v>0</v>
      </c>
      <c r="R112" s="140"/>
      <c r="S112" s="118">
        <f t="shared" si="144"/>
        <v>0</v>
      </c>
      <c r="T112" s="140"/>
      <c r="U112" s="118">
        <f t="shared" si="145"/>
        <v>0</v>
      </c>
      <c r="V112" s="140"/>
      <c r="W112" s="118">
        <f t="shared" si="146"/>
        <v>0</v>
      </c>
      <c r="X112" s="119">
        <f t="shared" si="168"/>
        <v>0</v>
      </c>
      <c r="Y112" s="303"/>
      <c r="Z112" s="265">
        <f t="shared" si="147"/>
        <v>0</v>
      </c>
      <c r="AA112" s="303"/>
      <c r="AB112" s="265">
        <f t="shared" si="148"/>
        <v>0</v>
      </c>
      <c r="AC112" s="303"/>
      <c r="AD112" s="265">
        <f t="shared" si="149"/>
        <v>0</v>
      </c>
      <c r="AE112" s="303"/>
      <c r="AF112" s="265">
        <f t="shared" si="150"/>
        <v>0</v>
      </c>
      <c r="AG112" s="303"/>
      <c r="AH112" s="265">
        <f t="shared" si="151"/>
        <v>0</v>
      </c>
      <c r="AI112" s="266">
        <f t="shared" si="169"/>
        <v>0</v>
      </c>
      <c r="AJ112" s="304"/>
      <c r="AK112" s="268">
        <f t="shared" si="152"/>
        <v>0</v>
      </c>
      <c r="AL112" s="304"/>
      <c r="AM112" s="268">
        <f t="shared" si="153"/>
        <v>0</v>
      </c>
      <c r="AN112" s="304"/>
      <c r="AO112" s="268">
        <f t="shared" si="154"/>
        <v>0</v>
      </c>
      <c r="AP112" s="304"/>
      <c r="AQ112" s="268">
        <f t="shared" si="155"/>
        <v>0</v>
      </c>
      <c r="AR112" s="304"/>
      <c r="AS112" s="268">
        <f t="shared" si="156"/>
        <v>0</v>
      </c>
      <c r="AT112" s="269">
        <f t="shared" si="170"/>
        <v>0</v>
      </c>
      <c r="AU112" s="305"/>
      <c r="AV112" s="271">
        <f t="shared" si="157"/>
        <v>0</v>
      </c>
      <c r="AW112" s="305"/>
      <c r="AX112" s="271">
        <f t="shared" si="158"/>
        <v>0</v>
      </c>
      <c r="AY112" s="305"/>
      <c r="AZ112" s="271">
        <f t="shared" si="159"/>
        <v>0</v>
      </c>
      <c r="BA112" s="305"/>
      <c r="BB112" s="271">
        <f t="shared" si="160"/>
        <v>0</v>
      </c>
      <c r="BC112" s="305"/>
      <c r="BD112" s="271">
        <f t="shared" si="161"/>
        <v>0</v>
      </c>
      <c r="BE112" s="272">
        <f t="shared" si="171"/>
        <v>0</v>
      </c>
      <c r="BF112" s="306"/>
      <c r="BG112" s="274">
        <f t="shared" si="162"/>
        <v>0</v>
      </c>
      <c r="BH112" s="306"/>
      <c r="BI112" s="274">
        <f t="shared" si="163"/>
        <v>0</v>
      </c>
      <c r="BJ112" s="306"/>
      <c r="BK112" s="274">
        <f t="shared" si="164"/>
        <v>0</v>
      </c>
      <c r="BL112" s="306"/>
      <c r="BM112" s="274">
        <f t="shared" si="165"/>
        <v>0</v>
      </c>
      <c r="BN112" s="306"/>
      <c r="BO112" s="274">
        <f t="shared" si="166"/>
        <v>0</v>
      </c>
      <c r="BP112" s="275">
        <f t="shared" si="172"/>
        <v>0</v>
      </c>
      <c r="BQ112" s="312">
        <f t="shared" si="177"/>
        <v>0</v>
      </c>
      <c r="BR112" s="312">
        <f t="shared" si="173"/>
        <v>0</v>
      </c>
      <c r="BS112" s="312">
        <f t="shared" si="174"/>
        <v>0</v>
      </c>
      <c r="BT112" s="312">
        <f t="shared" si="175"/>
        <v>0</v>
      </c>
      <c r="BU112" s="312">
        <f t="shared" si="176"/>
        <v>0</v>
      </c>
      <c r="BV112" s="300">
        <f t="shared" si="167"/>
        <v>0</v>
      </c>
    </row>
    <row r="113" spans="1:74" s="52" customFormat="1" ht="15" hidden="1" customHeight="1">
      <c r="A113" s="76"/>
      <c r="B113" s="76"/>
      <c r="C113" s="107"/>
      <c r="D113" s="72">
        <f t="shared" si="140"/>
        <v>0</v>
      </c>
      <c r="E113" s="703" t="str">
        <f t="shared" si="140"/>
        <v>Select E-Class</v>
      </c>
      <c r="F113" s="682"/>
      <c r="G113" s="682"/>
      <c r="H113" s="682"/>
      <c r="I113" s="682"/>
      <c r="J113" s="682"/>
      <c r="K113" s="138"/>
      <c r="L113" s="139">
        <f t="shared" si="141"/>
        <v>0</v>
      </c>
      <c r="M113" s="69"/>
      <c r="N113" s="140"/>
      <c r="O113" s="118">
        <f t="shared" si="142"/>
        <v>0</v>
      </c>
      <c r="P113" s="140"/>
      <c r="Q113" s="118">
        <f t="shared" si="143"/>
        <v>0</v>
      </c>
      <c r="R113" s="140"/>
      <c r="S113" s="118">
        <f t="shared" si="144"/>
        <v>0</v>
      </c>
      <c r="T113" s="140"/>
      <c r="U113" s="118">
        <f t="shared" si="145"/>
        <v>0</v>
      </c>
      <c r="V113" s="140"/>
      <c r="W113" s="118">
        <f t="shared" si="146"/>
        <v>0</v>
      </c>
      <c r="X113" s="119">
        <f t="shared" si="168"/>
        <v>0</v>
      </c>
      <c r="Y113" s="303"/>
      <c r="Z113" s="265">
        <f t="shared" si="147"/>
        <v>0</v>
      </c>
      <c r="AA113" s="303"/>
      <c r="AB113" s="265">
        <f t="shared" si="148"/>
        <v>0</v>
      </c>
      <c r="AC113" s="303"/>
      <c r="AD113" s="265">
        <f t="shared" si="149"/>
        <v>0</v>
      </c>
      <c r="AE113" s="303"/>
      <c r="AF113" s="265">
        <f t="shared" si="150"/>
        <v>0</v>
      </c>
      <c r="AG113" s="303"/>
      <c r="AH113" s="265">
        <f t="shared" si="151"/>
        <v>0</v>
      </c>
      <c r="AI113" s="266">
        <f t="shared" si="169"/>
        <v>0</v>
      </c>
      <c r="AJ113" s="304"/>
      <c r="AK113" s="268">
        <f t="shared" si="152"/>
        <v>0</v>
      </c>
      <c r="AL113" s="304"/>
      <c r="AM113" s="268">
        <f t="shared" si="153"/>
        <v>0</v>
      </c>
      <c r="AN113" s="304"/>
      <c r="AO113" s="268">
        <f t="shared" si="154"/>
        <v>0</v>
      </c>
      <c r="AP113" s="304"/>
      <c r="AQ113" s="268">
        <f t="shared" si="155"/>
        <v>0</v>
      </c>
      <c r="AR113" s="304"/>
      <c r="AS113" s="268">
        <f t="shared" si="156"/>
        <v>0</v>
      </c>
      <c r="AT113" s="269">
        <f t="shared" si="170"/>
        <v>0</v>
      </c>
      <c r="AU113" s="305"/>
      <c r="AV113" s="271">
        <f t="shared" si="157"/>
        <v>0</v>
      </c>
      <c r="AW113" s="305"/>
      <c r="AX113" s="271">
        <f t="shared" si="158"/>
        <v>0</v>
      </c>
      <c r="AY113" s="305"/>
      <c r="AZ113" s="271">
        <f t="shared" si="159"/>
        <v>0</v>
      </c>
      <c r="BA113" s="305"/>
      <c r="BB113" s="271">
        <f t="shared" si="160"/>
        <v>0</v>
      </c>
      <c r="BC113" s="305"/>
      <c r="BD113" s="271">
        <f t="shared" si="161"/>
        <v>0</v>
      </c>
      <c r="BE113" s="272">
        <f t="shared" si="171"/>
        <v>0</v>
      </c>
      <c r="BF113" s="306"/>
      <c r="BG113" s="274">
        <f t="shared" si="162"/>
        <v>0</v>
      </c>
      <c r="BH113" s="306"/>
      <c r="BI113" s="274">
        <f t="shared" si="163"/>
        <v>0</v>
      </c>
      <c r="BJ113" s="306"/>
      <c r="BK113" s="274">
        <f t="shared" si="164"/>
        <v>0</v>
      </c>
      <c r="BL113" s="306"/>
      <c r="BM113" s="274">
        <f t="shared" si="165"/>
        <v>0</v>
      </c>
      <c r="BN113" s="306"/>
      <c r="BO113" s="274">
        <f t="shared" si="166"/>
        <v>0</v>
      </c>
      <c r="BP113" s="275">
        <f t="shared" si="172"/>
        <v>0</v>
      </c>
      <c r="BQ113" s="312">
        <f t="shared" si="177"/>
        <v>0</v>
      </c>
      <c r="BR113" s="312">
        <f t="shared" si="173"/>
        <v>0</v>
      </c>
      <c r="BS113" s="312">
        <f t="shared" si="174"/>
        <v>0</v>
      </c>
      <c r="BT113" s="312">
        <f t="shared" si="175"/>
        <v>0</v>
      </c>
      <c r="BU113" s="312">
        <f t="shared" si="176"/>
        <v>0</v>
      </c>
      <c r="BV113" s="300">
        <f t="shared" si="167"/>
        <v>0</v>
      </c>
    </row>
    <row r="114" spans="1:74" s="52" customFormat="1" ht="15" hidden="1" customHeight="1">
      <c r="A114" s="76"/>
      <c r="B114" s="76"/>
      <c r="C114" s="107"/>
      <c r="D114" s="72">
        <f t="shared" si="140"/>
        <v>0</v>
      </c>
      <c r="E114" s="703" t="str">
        <f t="shared" si="140"/>
        <v>Select E-Class</v>
      </c>
      <c r="F114" s="703"/>
      <c r="G114" s="703"/>
      <c r="H114" s="703"/>
      <c r="I114" s="703"/>
      <c r="J114" s="682"/>
      <c r="K114" s="138"/>
      <c r="L114" s="139">
        <f t="shared" si="141"/>
        <v>0</v>
      </c>
      <c r="M114" s="69"/>
      <c r="N114" s="140"/>
      <c r="O114" s="118">
        <f t="shared" si="142"/>
        <v>0</v>
      </c>
      <c r="P114" s="140"/>
      <c r="Q114" s="118">
        <f t="shared" si="143"/>
        <v>0</v>
      </c>
      <c r="R114" s="140"/>
      <c r="S114" s="118">
        <f t="shared" si="144"/>
        <v>0</v>
      </c>
      <c r="T114" s="140"/>
      <c r="U114" s="118">
        <f t="shared" si="145"/>
        <v>0</v>
      </c>
      <c r="V114" s="140"/>
      <c r="W114" s="118">
        <f t="shared" si="146"/>
        <v>0</v>
      </c>
      <c r="X114" s="119">
        <f t="shared" si="168"/>
        <v>0</v>
      </c>
      <c r="Y114" s="303"/>
      <c r="Z114" s="265">
        <f t="shared" si="147"/>
        <v>0</v>
      </c>
      <c r="AA114" s="303"/>
      <c r="AB114" s="265">
        <f t="shared" si="148"/>
        <v>0</v>
      </c>
      <c r="AC114" s="303"/>
      <c r="AD114" s="265">
        <f t="shared" si="149"/>
        <v>0</v>
      </c>
      <c r="AE114" s="303"/>
      <c r="AF114" s="265">
        <f t="shared" si="150"/>
        <v>0</v>
      </c>
      <c r="AG114" s="303"/>
      <c r="AH114" s="265">
        <f t="shared" si="151"/>
        <v>0</v>
      </c>
      <c r="AI114" s="266">
        <f t="shared" si="169"/>
        <v>0</v>
      </c>
      <c r="AJ114" s="304"/>
      <c r="AK114" s="268">
        <f t="shared" si="152"/>
        <v>0</v>
      </c>
      <c r="AL114" s="304"/>
      <c r="AM114" s="268">
        <f t="shared" si="153"/>
        <v>0</v>
      </c>
      <c r="AN114" s="304"/>
      <c r="AO114" s="268">
        <f t="shared" si="154"/>
        <v>0</v>
      </c>
      <c r="AP114" s="304"/>
      <c r="AQ114" s="268">
        <f t="shared" si="155"/>
        <v>0</v>
      </c>
      <c r="AR114" s="304"/>
      <c r="AS114" s="268">
        <f t="shared" si="156"/>
        <v>0</v>
      </c>
      <c r="AT114" s="269">
        <f t="shared" si="170"/>
        <v>0</v>
      </c>
      <c r="AU114" s="305"/>
      <c r="AV114" s="271">
        <f t="shared" si="157"/>
        <v>0</v>
      </c>
      <c r="AW114" s="305"/>
      <c r="AX114" s="271">
        <f t="shared" si="158"/>
        <v>0</v>
      </c>
      <c r="AY114" s="305"/>
      <c r="AZ114" s="271">
        <f t="shared" si="159"/>
        <v>0</v>
      </c>
      <c r="BA114" s="305"/>
      <c r="BB114" s="271">
        <f t="shared" si="160"/>
        <v>0</v>
      </c>
      <c r="BC114" s="305"/>
      <c r="BD114" s="271">
        <f t="shared" si="161"/>
        <v>0</v>
      </c>
      <c r="BE114" s="272">
        <f t="shared" si="171"/>
        <v>0</v>
      </c>
      <c r="BF114" s="306"/>
      <c r="BG114" s="274">
        <f t="shared" si="162"/>
        <v>0</v>
      </c>
      <c r="BH114" s="306"/>
      <c r="BI114" s="274">
        <f t="shared" si="163"/>
        <v>0</v>
      </c>
      <c r="BJ114" s="306"/>
      <c r="BK114" s="274">
        <f t="shared" si="164"/>
        <v>0</v>
      </c>
      <c r="BL114" s="306"/>
      <c r="BM114" s="274">
        <f t="shared" si="165"/>
        <v>0</v>
      </c>
      <c r="BN114" s="306"/>
      <c r="BO114" s="274">
        <f t="shared" si="166"/>
        <v>0</v>
      </c>
      <c r="BP114" s="275">
        <f t="shared" si="172"/>
        <v>0</v>
      </c>
      <c r="BQ114" s="312">
        <f t="shared" si="177"/>
        <v>0</v>
      </c>
      <c r="BR114" s="312">
        <f t="shared" si="173"/>
        <v>0</v>
      </c>
      <c r="BS114" s="312">
        <f t="shared" si="174"/>
        <v>0</v>
      </c>
      <c r="BT114" s="312">
        <f t="shared" si="175"/>
        <v>0</v>
      </c>
      <c r="BU114" s="312">
        <f t="shared" si="176"/>
        <v>0</v>
      </c>
      <c r="BV114" s="300">
        <f t="shared" si="167"/>
        <v>0</v>
      </c>
    </row>
    <row r="115" spans="1:74" s="52" customFormat="1" ht="15" hidden="1" customHeight="1">
      <c r="A115" s="76"/>
      <c r="B115" s="76"/>
      <c r="C115" s="107"/>
      <c r="D115" s="72">
        <f t="shared" si="140"/>
        <v>0</v>
      </c>
      <c r="E115" s="703" t="str">
        <f t="shared" si="140"/>
        <v>Select E-Class</v>
      </c>
      <c r="F115" s="682"/>
      <c r="G115" s="682"/>
      <c r="H115" s="682"/>
      <c r="I115" s="682"/>
      <c r="J115" s="682"/>
      <c r="K115" s="138"/>
      <c r="L115" s="139">
        <f t="shared" si="141"/>
        <v>0</v>
      </c>
      <c r="M115" s="69"/>
      <c r="N115" s="140"/>
      <c r="O115" s="118">
        <f t="shared" si="142"/>
        <v>0</v>
      </c>
      <c r="P115" s="140"/>
      <c r="Q115" s="118">
        <f t="shared" si="143"/>
        <v>0</v>
      </c>
      <c r="R115" s="140"/>
      <c r="S115" s="118">
        <f t="shared" si="144"/>
        <v>0</v>
      </c>
      <c r="T115" s="140"/>
      <c r="U115" s="118">
        <f t="shared" si="145"/>
        <v>0</v>
      </c>
      <c r="V115" s="140"/>
      <c r="W115" s="118">
        <f t="shared" si="146"/>
        <v>0</v>
      </c>
      <c r="X115" s="119">
        <f t="shared" si="168"/>
        <v>0</v>
      </c>
      <c r="Y115" s="303"/>
      <c r="Z115" s="265">
        <f t="shared" si="147"/>
        <v>0</v>
      </c>
      <c r="AA115" s="303"/>
      <c r="AB115" s="265">
        <f t="shared" si="148"/>
        <v>0</v>
      </c>
      <c r="AC115" s="303"/>
      <c r="AD115" s="265">
        <f t="shared" si="149"/>
        <v>0</v>
      </c>
      <c r="AE115" s="303"/>
      <c r="AF115" s="265">
        <f t="shared" si="150"/>
        <v>0</v>
      </c>
      <c r="AG115" s="303"/>
      <c r="AH115" s="265">
        <f t="shared" si="151"/>
        <v>0</v>
      </c>
      <c r="AI115" s="266">
        <f t="shared" si="169"/>
        <v>0</v>
      </c>
      <c r="AJ115" s="304"/>
      <c r="AK115" s="268">
        <f t="shared" si="152"/>
        <v>0</v>
      </c>
      <c r="AL115" s="304"/>
      <c r="AM115" s="268">
        <f t="shared" si="153"/>
        <v>0</v>
      </c>
      <c r="AN115" s="304"/>
      <c r="AO115" s="268">
        <f t="shared" si="154"/>
        <v>0</v>
      </c>
      <c r="AP115" s="304"/>
      <c r="AQ115" s="268">
        <f t="shared" si="155"/>
        <v>0</v>
      </c>
      <c r="AR115" s="304"/>
      <c r="AS115" s="268">
        <f t="shared" si="156"/>
        <v>0</v>
      </c>
      <c r="AT115" s="269">
        <f t="shared" si="170"/>
        <v>0</v>
      </c>
      <c r="AU115" s="305"/>
      <c r="AV115" s="271">
        <f t="shared" si="157"/>
        <v>0</v>
      </c>
      <c r="AW115" s="305"/>
      <c r="AX115" s="271">
        <f t="shared" si="158"/>
        <v>0</v>
      </c>
      <c r="AY115" s="305"/>
      <c r="AZ115" s="271">
        <f t="shared" si="159"/>
        <v>0</v>
      </c>
      <c r="BA115" s="305"/>
      <c r="BB115" s="271">
        <f t="shared" si="160"/>
        <v>0</v>
      </c>
      <c r="BC115" s="305"/>
      <c r="BD115" s="271">
        <f t="shared" si="161"/>
        <v>0</v>
      </c>
      <c r="BE115" s="272">
        <f t="shared" si="171"/>
        <v>0</v>
      </c>
      <c r="BF115" s="306"/>
      <c r="BG115" s="274">
        <f t="shared" si="162"/>
        <v>0</v>
      </c>
      <c r="BH115" s="306"/>
      <c r="BI115" s="274">
        <f t="shared" si="163"/>
        <v>0</v>
      </c>
      <c r="BJ115" s="306"/>
      <c r="BK115" s="274">
        <f t="shared" si="164"/>
        <v>0</v>
      </c>
      <c r="BL115" s="306"/>
      <c r="BM115" s="274">
        <f t="shared" si="165"/>
        <v>0</v>
      </c>
      <c r="BN115" s="306"/>
      <c r="BO115" s="274">
        <f t="shared" si="166"/>
        <v>0</v>
      </c>
      <c r="BP115" s="275">
        <f t="shared" si="172"/>
        <v>0</v>
      </c>
      <c r="BQ115" s="312">
        <f t="shared" si="177"/>
        <v>0</v>
      </c>
      <c r="BR115" s="312">
        <f t="shared" si="173"/>
        <v>0</v>
      </c>
      <c r="BS115" s="312">
        <f t="shared" si="174"/>
        <v>0</v>
      </c>
      <c r="BT115" s="312">
        <f t="shared" si="175"/>
        <v>0</v>
      </c>
      <c r="BU115" s="312">
        <f t="shared" si="176"/>
        <v>0</v>
      </c>
      <c r="BV115" s="300">
        <f t="shared" si="167"/>
        <v>0</v>
      </c>
    </row>
    <row r="116" spans="1:74" s="52" customFormat="1" ht="15" hidden="1" customHeight="1">
      <c r="A116" s="76"/>
      <c r="B116" s="76"/>
      <c r="C116" s="107"/>
      <c r="D116" s="72">
        <f t="shared" si="140"/>
        <v>0</v>
      </c>
      <c r="E116" s="703" t="str">
        <f t="shared" si="140"/>
        <v>Select E-Class</v>
      </c>
      <c r="F116" s="682"/>
      <c r="G116" s="682"/>
      <c r="H116" s="682"/>
      <c r="I116" s="682"/>
      <c r="J116" s="682"/>
      <c r="K116" s="138"/>
      <c r="L116" s="139">
        <f t="shared" si="141"/>
        <v>0</v>
      </c>
      <c r="M116" s="69"/>
      <c r="N116" s="140"/>
      <c r="O116" s="118">
        <f t="shared" si="142"/>
        <v>0</v>
      </c>
      <c r="P116" s="140"/>
      <c r="Q116" s="118">
        <f t="shared" si="143"/>
        <v>0</v>
      </c>
      <c r="R116" s="146"/>
      <c r="S116" s="118">
        <f t="shared" si="144"/>
        <v>0</v>
      </c>
      <c r="T116" s="140"/>
      <c r="U116" s="118">
        <f t="shared" si="145"/>
        <v>0</v>
      </c>
      <c r="V116" s="140"/>
      <c r="W116" s="118">
        <f t="shared" si="146"/>
        <v>0</v>
      </c>
      <c r="X116" s="119">
        <f t="shared" si="168"/>
        <v>0</v>
      </c>
      <c r="Y116" s="303"/>
      <c r="Z116" s="265">
        <f t="shared" si="147"/>
        <v>0</v>
      </c>
      <c r="AA116" s="303"/>
      <c r="AB116" s="265">
        <f t="shared" si="148"/>
        <v>0</v>
      </c>
      <c r="AC116" s="316"/>
      <c r="AD116" s="265">
        <f t="shared" si="149"/>
        <v>0</v>
      </c>
      <c r="AE116" s="303"/>
      <c r="AF116" s="265">
        <f t="shared" si="150"/>
        <v>0</v>
      </c>
      <c r="AG116" s="303"/>
      <c r="AH116" s="265">
        <f t="shared" si="151"/>
        <v>0</v>
      </c>
      <c r="AI116" s="266">
        <f t="shared" si="169"/>
        <v>0</v>
      </c>
      <c r="AJ116" s="304"/>
      <c r="AK116" s="268">
        <f t="shared" si="152"/>
        <v>0</v>
      </c>
      <c r="AL116" s="304"/>
      <c r="AM116" s="268">
        <f t="shared" si="153"/>
        <v>0</v>
      </c>
      <c r="AN116" s="317"/>
      <c r="AO116" s="268">
        <f t="shared" si="154"/>
        <v>0</v>
      </c>
      <c r="AP116" s="304"/>
      <c r="AQ116" s="268">
        <f t="shared" si="155"/>
        <v>0</v>
      </c>
      <c r="AR116" s="304"/>
      <c r="AS116" s="268">
        <f t="shared" si="156"/>
        <v>0</v>
      </c>
      <c r="AT116" s="269">
        <f t="shared" si="170"/>
        <v>0</v>
      </c>
      <c r="AU116" s="305"/>
      <c r="AV116" s="271">
        <f t="shared" si="157"/>
        <v>0</v>
      </c>
      <c r="AW116" s="305"/>
      <c r="AX116" s="271">
        <f t="shared" si="158"/>
        <v>0</v>
      </c>
      <c r="AY116" s="318"/>
      <c r="AZ116" s="271">
        <f t="shared" si="159"/>
        <v>0</v>
      </c>
      <c r="BA116" s="305"/>
      <c r="BB116" s="271">
        <f t="shared" si="160"/>
        <v>0</v>
      </c>
      <c r="BC116" s="305"/>
      <c r="BD116" s="271">
        <f t="shared" si="161"/>
        <v>0</v>
      </c>
      <c r="BE116" s="272">
        <f t="shared" si="171"/>
        <v>0</v>
      </c>
      <c r="BF116" s="306"/>
      <c r="BG116" s="274">
        <f t="shared" si="162"/>
        <v>0</v>
      </c>
      <c r="BH116" s="306"/>
      <c r="BI116" s="274">
        <f t="shared" si="163"/>
        <v>0</v>
      </c>
      <c r="BJ116" s="319"/>
      <c r="BK116" s="274">
        <f t="shared" si="164"/>
        <v>0</v>
      </c>
      <c r="BL116" s="306"/>
      <c r="BM116" s="274">
        <f t="shared" si="165"/>
        <v>0</v>
      </c>
      <c r="BN116" s="306"/>
      <c r="BO116" s="274">
        <f t="shared" si="166"/>
        <v>0</v>
      </c>
      <c r="BP116" s="275">
        <f t="shared" si="172"/>
        <v>0</v>
      </c>
      <c r="BQ116" s="312">
        <f t="shared" si="177"/>
        <v>0</v>
      </c>
      <c r="BR116" s="312">
        <f t="shared" si="173"/>
        <v>0</v>
      </c>
      <c r="BS116" s="312">
        <f t="shared" si="174"/>
        <v>0</v>
      </c>
      <c r="BT116" s="312">
        <f t="shared" si="175"/>
        <v>0</v>
      </c>
      <c r="BU116" s="312">
        <f t="shared" si="176"/>
        <v>0</v>
      </c>
      <c r="BV116" s="300">
        <f t="shared" si="167"/>
        <v>0</v>
      </c>
    </row>
    <row r="117" spans="1:74" s="52" customFormat="1" ht="15" hidden="1" customHeight="1">
      <c r="A117" s="76"/>
      <c r="B117" s="76"/>
      <c r="C117" s="107"/>
      <c r="D117" s="72">
        <f t="shared" si="140"/>
        <v>0</v>
      </c>
      <c r="E117" s="703" t="str">
        <f t="shared" si="140"/>
        <v>Select E-Class</v>
      </c>
      <c r="F117" s="682"/>
      <c r="G117" s="682"/>
      <c r="H117" s="682"/>
      <c r="I117" s="682"/>
      <c r="J117" s="682"/>
      <c r="K117" s="138"/>
      <c r="L117" s="139">
        <f t="shared" si="141"/>
        <v>0</v>
      </c>
      <c r="M117" s="69"/>
      <c r="N117" s="140"/>
      <c r="O117" s="118">
        <f t="shared" si="142"/>
        <v>0</v>
      </c>
      <c r="P117" s="140"/>
      <c r="Q117" s="118">
        <f t="shared" si="143"/>
        <v>0</v>
      </c>
      <c r="R117" s="140"/>
      <c r="S117" s="118">
        <f t="shared" si="144"/>
        <v>0</v>
      </c>
      <c r="T117" s="140"/>
      <c r="U117" s="118">
        <f t="shared" si="145"/>
        <v>0</v>
      </c>
      <c r="V117" s="140"/>
      <c r="W117" s="118">
        <f t="shared" si="146"/>
        <v>0</v>
      </c>
      <c r="X117" s="119">
        <f t="shared" si="168"/>
        <v>0</v>
      </c>
      <c r="Y117" s="303"/>
      <c r="Z117" s="265">
        <f t="shared" si="147"/>
        <v>0</v>
      </c>
      <c r="AA117" s="303"/>
      <c r="AB117" s="265">
        <f t="shared" si="148"/>
        <v>0</v>
      </c>
      <c r="AC117" s="303"/>
      <c r="AD117" s="265">
        <f t="shared" si="149"/>
        <v>0</v>
      </c>
      <c r="AE117" s="303"/>
      <c r="AF117" s="265">
        <f t="shared" si="150"/>
        <v>0</v>
      </c>
      <c r="AG117" s="303"/>
      <c r="AH117" s="265">
        <f t="shared" si="151"/>
        <v>0</v>
      </c>
      <c r="AI117" s="266">
        <f t="shared" si="169"/>
        <v>0</v>
      </c>
      <c r="AJ117" s="304"/>
      <c r="AK117" s="268">
        <f t="shared" si="152"/>
        <v>0</v>
      </c>
      <c r="AL117" s="304"/>
      <c r="AM117" s="268">
        <f t="shared" si="153"/>
        <v>0</v>
      </c>
      <c r="AN117" s="304"/>
      <c r="AO117" s="268">
        <f t="shared" si="154"/>
        <v>0</v>
      </c>
      <c r="AP117" s="304"/>
      <c r="AQ117" s="268">
        <f t="shared" si="155"/>
        <v>0</v>
      </c>
      <c r="AR117" s="304"/>
      <c r="AS117" s="268">
        <f t="shared" si="156"/>
        <v>0</v>
      </c>
      <c r="AT117" s="269">
        <f t="shared" si="170"/>
        <v>0</v>
      </c>
      <c r="AU117" s="305"/>
      <c r="AV117" s="271">
        <f t="shared" si="157"/>
        <v>0</v>
      </c>
      <c r="AW117" s="305"/>
      <c r="AX117" s="271">
        <f t="shared" si="158"/>
        <v>0</v>
      </c>
      <c r="AY117" s="305"/>
      <c r="AZ117" s="271">
        <f t="shared" si="159"/>
        <v>0</v>
      </c>
      <c r="BA117" s="305"/>
      <c r="BB117" s="271">
        <f t="shared" si="160"/>
        <v>0</v>
      </c>
      <c r="BC117" s="305"/>
      <c r="BD117" s="271">
        <f t="shared" si="161"/>
        <v>0</v>
      </c>
      <c r="BE117" s="272">
        <f t="shared" si="171"/>
        <v>0</v>
      </c>
      <c r="BF117" s="306"/>
      <c r="BG117" s="274">
        <f t="shared" si="162"/>
        <v>0</v>
      </c>
      <c r="BH117" s="306"/>
      <c r="BI117" s="274">
        <f t="shared" si="163"/>
        <v>0</v>
      </c>
      <c r="BJ117" s="306"/>
      <c r="BK117" s="274">
        <f t="shared" si="164"/>
        <v>0</v>
      </c>
      <c r="BL117" s="306"/>
      <c r="BM117" s="274">
        <f t="shared" si="165"/>
        <v>0</v>
      </c>
      <c r="BN117" s="306"/>
      <c r="BO117" s="274">
        <f t="shared" si="166"/>
        <v>0</v>
      </c>
      <c r="BP117" s="275">
        <f t="shared" si="172"/>
        <v>0</v>
      </c>
      <c r="BQ117" s="312">
        <f t="shared" si="177"/>
        <v>0</v>
      </c>
      <c r="BR117" s="312">
        <f t="shared" si="173"/>
        <v>0</v>
      </c>
      <c r="BS117" s="312">
        <f t="shared" si="174"/>
        <v>0</v>
      </c>
      <c r="BT117" s="312">
        <f t="shared" si="175"/>
        <v>0</v>
      </c>
      <c r="BU117" s="312">
        <f t="shared" si="176"/>
        <v>0</v>
      </c>
      <c r="BV117" s="300">
        <f t="shared" si="167"/>
        <v>0</v>
      </c>
    </row>
    <row r="118" spans="1:74" s="52" customFormat="1" ht="15" hidden="1" customHeight="1">
      <c r="A118" s="76"/>
      <c r="B118" s="76"/>
      <c r="C118" s="107"/>
      <c r="D118" s="72">
        <f t="shared" si="140"/>
        <v>0</v>
      </c>
      <c r="E118" s="703" t="str">
        <f t="shared" si="140"/>
        <v>Select E-Class</v>
      </c>
      <c r="F118" s="682"/>
      <c r="G118" s="682"/>
      <c r="H118" s="682"/>
      <c r="I118" s="682"/>
      <c r="J118" s="682"/>
      <c r="K118" s="138"/>
      <c r="L118" s="139">
        <f t="shared" si="141"/>
        <v>0</v>
      </c>
      <c r="M118" s="69"/>
      <c r="N118" s="140"/>
      <c r="O118" s="118">
        <f t="shared" si="142"/>
        <v>0</v>
      </c>
      <c r="P118" s="140"/>
      <c r="Q118" s="118">
        <f t="shared" si="143"/>
        <v>0</v>
      </c>
      <c r="R118" s="140"/>
      <c r="S118" s="118">
        <f t="shared" si="144"/>
        <v>0</v>
      </c>
      <c r="T118" s="140"/>
      <c r="U118" s="118">
        <f t="shared" si="145"/>
        <v>0</v>
      </c>
      <c r="V118" s="140"/>
      <c r="W118" s="118">
        <f t="shared" si="146"/>
        <v>0</v>
      </c>
      <c r="X118" s="119">
        <f t="shared" si="168"/>
        <v>0</v>
      </c>
      <c r="Y118" s="303"/>
      <c r="Z118" s="265">
        <f t="shared" si="147"/>
        <v>0</v>
      </c>
      <c r="AA118" s="303"/>
      <c r="AB118" s="265">
        <f t="shared" si="148"/>
        <v>0</v>
      </c>
      <c r="AC118" s="303"/>
      <c r="AD118" s="265">
        <f t="shared" si="149"/>
        <v>0</v>
      </c>
      <c r="AE118" s="303"/>
      <c r="AF118" s="265">
        <f t="shared" si="150"/>
        <v>0</v>
      </c>
      <c r="AG118" s="303"/>
      <c r="AH118" s="265">
        <f t="shared" si="151"/>
        <v>0</v>
      </c>
      <c r="AI118" s="266">
        <f t="shared" si="169"/>
        <v>0</v>
      </c>
      <c r="AJ118" s="304"/>
      <c r="AK118" s="268">
        <f t="shared" si="152"/>
        <v>0</v>
      </c>
      <c r="AL118" s="304"/>
      <c r="AM118" s="268">
        <f t="shared" si="153"/>
        <v>0</v>
      </c>
      <c r="AN118" s="304"/>
      <c r="AO118" s="268">
        <f t="shared" si="154"/>
        <v>0</v>
      </c>
      <c r="AP118" s="304"/>
      <c r="AQ118" s="268">
        <f t="shared" si="155"/>
        <v>0</v>
      </c>
      <c r="AR118" s="304"/>
      <c r="AS118" s="268">
        <f t="shared" si="156"/>
        <v>0</v>
      </c>
      <c r="AT118" s="269">
        <f t="shared" si="170"/>
        <v>0</v>
      </c>
      <c r="AU118" s="305"/>
      <c r="AV118" s="271">
        <f t="shared" si="157"/>
        <v>0</v>
      </c>
      <c r="AW118" s="305"/>
      <c r="AX118" s="271">
        <f t="shared" si="158"/>
        <v>0</v>
      </c>
      <c r="AY118" s="305"/>
      <c r="AZ118" s="271">
        <f t="shared" si="159"/>
        <v>0</v>
      </c>
      <c r="BA118" s="305"/>
      <c r="BB118" s="271">
        <f t="shared" si="160"/>
        <v>0</v>
      </c>
      <c r="BC118" s="305"/>
      <c r="BD118" s="271">
        <f t="shared" si="161"/>
        <v>0</v>
      </c>
      <c r="BE118" s="272">
        <f t="shared" si="171"/>
        <v>0</v>
      </c>
      <c r="BF118" s="306"/>
      <c r="BG118" s="274">
        <f t="shared" si="162"/>
        <v>0</v>
      </c>
      <c r="BH118" s="306"/>
      <c r="BI118" s="274">
        <f t="shared" si="163"/>
        <v>0</v>
      </c>
      <c r="BJ118" s="306"/>
      <c r="BK118" s="274">
        <f t="shared" si="164"/>
        <v>0</v>
      </c>
      <c r="BL118" s="306"/>
      <c r="BM118" s="274">
        <f t="shared" si="165"/>
        <v>0</v>
      </c>
      <c r="BN118" s="306"/>
      <c r="BO118" s="274">
        <f t="shared" si="166"/>
        <v>0</v>
      </c>
      <c r="BP118" s="275">
        <f t="shared" si="172"/>
        <v>0</v>
      </c>
      <c r="BQ118" s="312">
        <f t="shared" si="177"/>
        <v>0</v>
      </c>
      <c r="BR118" s="312">
        <f t="shared" si="173"/>
        <v>0</v>
      </c>
      <c r="BS118" s="312">
        <f t="shared" si="174"/>
        <v>0</v>
      </c>
      <c r="BT118" s="312">
        <f t="shared" si="175"/>
        <v>0</v>
      </c>
      <c r="BU118" s="312">
        <f t="shared" si="176"/>
        <v>0</v>
      </c>
      <c r="BV118" s="300">
        <f t="shared" si="167"/>
        <v>0</v>
      </c>
    </row>
    <row r="119" spans="1:74" s="52" customFormat="1" ht="15" hidden="1" customHeight="1">
      <c r="A119" s="76"/>
      <c r="B119" s="76"/>
      <c r="C119" s="107"/>
      <c r="D119" s="72">
        <f t="shared" si="140"/>
        <v>0</v>
      </c>
      <c r="E119" s="703" t="str">
        <f t="shared" si="140"/>
        <v>Select E-Class</v>
      </c>
      <c r="F119" s="682"/>
      <c r="G119" s="682"/>
      <c r="H119" s="682"/>
      <c r="I119" s="682"/>
      <c r="J119" s="682"/>
      <c r="K119" s="138"/>
      <c r="L119" s="139">
        <f t="shared" si="141"/>
        <v>0</v>
      </c>
      <c r="M119" s="69"/>
      <c r="N119" s="140"/>
      <c r="O119" s="118">
        <f t="shared" si="142"/>
        <v>0</v>
      </c>
      <c r="P119" s="140"/>
      <c r="Q119" s="118">
        <f t="shared" si="143"/>
        <v>0</v>
      </c>
      <c r="R119" s="140"/>
      <c r="S119" s="118">
        <f t="shared" si="144"/>
        <v>0</v>
      </c>
      <c r="T119" s="140"/>
      <c r="U119" s="118">
        <f t="shared" si="145"/>
        <v>0</v>
      </c>
      <c r="V119" s="140"/>
      <c r="W119" s="118">
        <f t="shared" si="146"/>
        <v>0</v>
      </c>
      <c r="X119" s="119">
        <f t="shared" si="168"/>
        <v>0</v>
      </c>
      <c r="Y119" s="303"/>
      <c r="Z119" s="265">
        <f t="shared" si="147"/>
        <v>0</v>
      </c>
      <c r="AA119" s="303"/>
      <c r="AB119" s="265">
        <f t="shared" si="148"/>
        <v>0</v>
      </c>
      <c r="AC119" s="303"/>
      <c r="AD119" s="265">
        <f t="shared" si="149"/>
        <v>0</v>
      </c>
      <c r="AE119" s="303"/>
      <c r="AF119" s="265">
        <f t="shared" si="150"/>
        <v>0</v>
      </c>
      <c r="AG119" s="303"/>
      <c r="AH119" s="265">
        <f t="shared" si="151"/>
        <v>0</v>
      </c>
      <c r="AI119" s="266">
        <f t="shared" si="169"/>
        <v>0</v>
      </c>
      <c r="AJ119" s="304"/>
      <c r="AK119" s="268">
        <f t="shared" si="152"/>
        <v>0</v>
      </c>
      <c r="AL119" s="304"/>
      <c r="AM119" s="268">
        <f t="shared" si="153"/>
        <v>0</v>
      </c>
      <c r="AN119" s="304"/>
      <c r="AO119" s="268">
        <f t="shared" si="154"/>
        <v>0</v>
      </c>
      <c r="AP119" s="304"/>
      <c r="AQ119" s="268">
        <f t="shared" si="155"/>
        <v>0</v>
      </c>
      <c r="AR119" s="304"/>
      <c r="AS119" s="268">
        <f t="shared" si="156"/>
        <v>0</v>
      </c>
      <c r="AT119" s="269">
        <f t="shared" si="170"/>
        <v>0</v>
      </c>
      <c r="AU119" s="305"/>
      <c r="AV119" s="271">
        <f t="shared" si="157"/>
        <v>0</v>
      </c>
      <c r="AW119" s="305"/>
      <c r="AX119" s="271">
        <f t="shared" si="158"/>
        <v>0</v>
      </c>
      <c r="AY119" s="305"/>
      <c r="AZ119" s="271">
        <f t="shared" si="159"/>
        <v>0</v>
      </c>
      <c r="BA119" s="305"/>
      <c r="BB119" s="271">
        <f t="shared" si="160"/>
        <v>0</v>
      </c>
      <c r="BC119" s="305"/>
      <c r="BD119" s="271">
        <f t="shared" si="161"/>
        <v>0</v>
      </c>
      <c r="BE119" s="272">
        <f t="shared" si="171"/>
        <v>0</v>
      </c>
      <c r="BF119" s="306"/>
      <c r="BG119" s="274">
        <f t="shared" si="162"/>
        <v>0</v>
      </c>
      <c r="BH119" s="306"/>
      <c r="BI119" s="274">
        <f t="shared" si="163"/>
        <v>0</v>
      </c>
      <c r="BJ119" s="306"/>
      <c r="BK119" s="274">
        <f t="shared" si="164"/>
        <v>0</v>
      </c>
      <c r="BL119" s="306"/>
      <c r="BM119" s="274">
        <f t="shared" si="165"/>
        <v>0</v>
      </c>
      <c r="BN119" s="306"/>
      <c r="BO119" s="274">
        <f t="shared" si="166"/>
        <v>0</v>
      </c>
      <c r="BP119" s="275">
        <f t="shared" si="172"/>
        <v>0</v>
      </c>
      <c r="BQ119" s="312">
        <f t="shared" si="177"/>
        <v>0</v>
      </c>
      <c r="BR119" s="312">
        <f t="shared" si="173"/>
        <v>0</v>
      </c>
      <c r="BS119" s="312">
        <f t="shared" si="174"/>
        <v>0</v>
      </c>
      <c r="BT119" s="312">
        <f t="shared" si="175"/>
        <v>0</v>
      </c>
      <c r="BU119" s="312">
        <f t="shared" si="176"/>
        <v>0</v>
      </c>
      <c r="BV119" s="300">
        <f t="shared" si="167"/>
        <v>0</v>
      </c>
    </row>
    <row r="120" spans="1:74" s="52" customFormat="1" ht="15" hidden="1" customHeight="1">
      <c r="A120" s="76"/>
      <c r="B120" s="76"/>
      <c r="C120" s="107"/>
      <c r="D120" s="72" t="str">
        <f t="shared" si="140"/>
        <v>Post Doc (≤ 3 Years)</v>
      </c>
      <c r="E120" s="703" t="str">
        <f t="shared" si="140"/>
        <v>FN - Faculty (Non-Union, 9 mo.)</v>
      </c>
      <c r="F120" s="682"/>
      <c r="G120" s="682"/>
      <c r="H120" s="682"/>
      <c r="I120" s="682"/>
      <c r="J120" s="682"/>
      <c r="K120" s="138"/>
      <c r="L120" s="139">
        <f t="shared" si="141"/>
        <v>0.246</v>
      </c>
      <c r="M120" s="69"/>
      <c r="N120" s="140"/>
      <c r="O120" s="118">
        <f t="shared" si="142"/>
        <v>0</v>
      </c>
      <c r="P120" s="140"/>
      <c r="Q120" s="118">
        <f t="shared" si="143"/>
        <v>0</v>
      </c>
      <c r="R120" s="140"/>
      <c r="S120" s="118">
        <f t="shared" si="144"/>
        <v>0</v>
      </c>
      <c r="T120" s="140"/>
      <c r="U120" s="118">
        <f t="shared" si="145"/>
        <v>0</v>
      </c>
      <c r="V120" s="140"/>
      <c r="W120" s="118">
        <f t="shared" si="146"/>
        <v>0</v>
      </c>
      <c r="X120" s="119">
        <f t="shared" si="168"/>
        <v>0</v>
      </c>
      <c r="Y120" s="303"/>
      <c r="Z120" s="265">
        <f t="shared" si="147"/>
        <v>0</v>
      </c>
      <c r="AA120" s="303"/>
      <c r="AB120" s="265">
        <f t="shared" si="148"/>
        <v>0</v>
      </c>
      <c r="AC120" s="303"/>
      <c r="AD120" s="265">
        <f t="shared" si="149"/>
        <v>0</v>
      </c>
      <c r="AE120" s="303"/>
      <c r="AF120" s="265">
        <f t="shared" si="150"/>
        <v>0</v>
      </c>
      <c r="AG120" s="303"/>
      <c r="AH120" s="265">
        <f t="shared" si="151"/>
        <v>0</v>
      </c>
      <c r="AI120" s="266">
        <f t="shared" si="169"/>
        <v>0</v>
      </c>
      <c r="AJ120" s="304"/>
      <c r="AK120" s="268">
        <f t="shared" si="152"/>
        <v>0</v>
      </c>
      <c r="AL120" s="304"/>
      <c r="AM120" s="268">
        <f t="shared" si="153"/>
        <v>0</v>
      </c>
      <c r="AN120" s="304"/>
      <c r="AO120" s="268">
        <f t="shared" si="154"/>
        <v>0</v>
      </c>
      <c r="AP120" s="304"/>
      <c r="AQ120" s="268">
        <f t="shared" si="155"/>
        <v>0</v>
      </c>
      <c r="AR120" s="304"/>
      <c r="AS120" s="268">
        <f t="shared" si="156"/>
        <v>0</v>
      </c>
      <c r="AT120" s="269">
        <f t="shared" si="170"/>
        <v>0</v>
      </c>
      <c r="AU120" s="305"/>
      <c r="AV120" s="271">
        <f t="shared" si="157"/>
        <v>0</v>
      </c>
      <c r="AW120" s="305"/>
      <c r="AX120" s="271">
        <f t="shared" si="158"/>
        <v>0</v>
      </c>
      <c r="AY120" s="305"/>
      <c r="AZ120" s="271">
        <f t="shared" si="159"/>
        <v>0</v>
      </c>
      <c r="BA120" s="305"/>
      <c r="BB120" s="271">
        <f t="shared" si="160"/>
        <v>0</v>
      </c>
      <c r="BC120" s="305"/>
      <c r="BD120" s="271">
        <f t="shared" si="161"/>
        <v>0</v>
      </c>
      <c r="BE120" s="272">
        <f t="shared" si="171"/>
        <v>0</v>
      </c>
      <c r="BF120" s="306"/>
      <c r="BG120" s="274">
        <f t="shared" si="162"/>
        <v>0</v>
      </c>
      <c r="BH120" s="306"/>
      <c r="BI120" s="274">
        <f t="shared" si="163"/>
        <v>0</v>
      </c>
      <c r="BJ120" s="306"/>
      <c r="BK120" s="274">
        <f t="shared" si="164"/>
        <v>0</v>
      </c>
      <c r="BL120" s="306"/>
      <c r="BM120" s="274">
        <f t="shared" si="165"/>
        <v>0</v>
      </c>
      <c r="BN120" s="306"/>
      <c r="BO120" s="274">
        <f t="shared" si="166"/>
        <v>0</v>
      </c>
      <c r="BP120" s="275">
        <f t="shared" si="172"/>
        <v>0</v>
      </c>
      <c r="BQ120" s="312">
        <f t="shared" si="177"/>
        <v>0</v>
      </c>
      <c r="BR120" s="312">
        <f t="shared" si="173"/>
        <v>0</v>
      </c>
      <c r="BS120" s="312">
        <f t="shared" si="174"/>
        <v>0</v>
      </c>
      <c r="BT120" s="312">
        <f t="shared" si="175"/>
        <v>0</v>
      </c>
      <c r="BU120" s="312">
        <f t="shared" si="176"/>
        <v>0</v>
      </c>
      <c r="BV120" s="300">
        <f t="shared" si="167"/>
        <v>0</v>
      </c>
    </row>
    <row r="121" spans="1:74" s="52" customFormat="1" ht="15" hidden="1" customHeight="1">
      <c r="A121" s="76"/>
      <c r="B121" s="76"/>
      <c r="C121" s="107"/>
      <c r="D121" s="72" t="str">
        <f t="shared" si="140"/>
        <v>Post Doc (≥ 4 Years)</v>
      </c>
      <c r="E121" s="703" t="str">
        <f t="shared" si="140"/>
        <v>F9 - Faculty (UNAC)</v>
      </c>
      <c r="F121" s="682"/>
      <c r="G121" s="682"/>
      <c r="H121" s="682"/>
      <c r="I121" s="682"/>
      <c r="J121" s="682"/>
      <c r="K121" s="138"/>
      <c r="L121" s="139">
        <f t="shared" si="141"/>
        <v>0.28299999999999997</v>
      </c>
      <c r="M121" s="69"/>
      <c r="N121" s="140"/>
      <c r="O121" s="118">
        <f t="shared" si="142"/>
        <v>0</v>
      </c>
      <c r="P121" s="140"/>
      <c r="Q121" s="118">
        <f t="shared" si="143"/>
        <v>0</v>
      </c>
      <c r="R121" s="140"/>
      <c r="S121" s="118">
        <f t="shared" si="144"/>
        <v>0</v>
      </c>
      <c r="T121" s="140"/>
      <c r="U121" s="118">
        <f t="shared" si="145"/>
        <v>0</v>
      </c>
      <c r="V121" s="140"/>
      <c r="W121" s="118">
        <f t="shared" si="146"/>
        <v>0</v>
      </c>
      <c r="X121" s="119">
        <f t="shared" si="168"/>
        <v>0</v>
      </c>
      <c r="Y121" s="303"/>
      <c r="Z121" s="265">
        <f t="shared" si="147"/>
        <v>0</v>
      </c>
      <c r="AA121" s="303"/>
      <c r="AB121" s="265">
        <f t="shared" si="148"/>
        <v>0</v>
      </c>
      <c r="AC121" s="303"/>
      <c r="AD121" s="265">
        <f t="shared" si="149"/>
        <v>0</v>
      </c>
      <c r="AE121" s="303"/>
      <c r="AF121" s="265">
        <f t="shared" si="150"/>
        <v>0</v>
      </c>
      <c r="AG121" s="303"/>
      <c r="AH121" s="265">
        <f t="shared" si="151"/>
        <v>0</v>
      </c>
      <c r="AI121" s="266">
        <f t="shared" si="169"/>
        <v>0</v>
      </c>
      <c r="AJ121" s="304"/>
      <c r="AK121" s="268">
        <f t="shared" si="152"/>
        <v>0</v>
      </c>
      <c r="AL121" s="304"/>
      <c r="AM121" s="268">
        <f t="shared" si="153"/>
        <v>0</v>
      </c>
      <c r="AN121" s="304"/>
      <c r="AO121" s="268">
        <f t="shared" si="154"/>
        <v>0</v>
      </c>
      <c r="AP121" s="304"/>
      <c r="AQ121" s="268">
        <f t="shared" si="155"/>
        <v>0</v>
      </c>
      <c r="AR121" s="304"/>
      <c r="AS121" s="268">
        <f t="shared" si="156"/>
        <v>0</v>
      </c>
      <c r="AT121" s="269">
        <f t="shared" si="170"/>
        <v>0</v>
      </c>
      <c r="AU121" s="305"/>
      <c r="AV121" s="271">
        <f t="shared" si="157"/>
        <v>0</v>
      </c>
      <c r="AW121" s="305"/>
      <c r="AX121" s="271">
        <f t="shared" si="158"/>
        <v>0</v>
      </c>
      <c r="AY121" s="305"/>
      <c r="AZ121" s="271">
        <f t="shared" si="159"/>
        <v>0</v>
      </c>
      <c r="BA121" s="305"/>
      <c r="BB121" s="271">
        <f t="shared" si="160"/>
        <v>0</v>
      </c>
      <c r="BC121" s="305"/>
      <c r="BD121" s="271">
        <f t="shared" si="161"/>
        <v>0</v>
      </c>
      <c r="BE121" s="272">
        <f t="shared" si="171"/>
        <v>0</v>
      </c>
      <c r="BF121" s="306"/>
      <c r="BG121" s="274">
        <f t="shared" si="162"/>
        <v>0</v>
      </c>
      <c r="BH121" s="306"/>
      <c r="BI121" s="274">
        <f t="shared" si="163"/>
        <v>0</v>
      </c>
      <c r="BJ121" s="306"/>
      <c r="BK121" s="274">
        <f t="shared" si="164"/>
        <v>0</v>
      </c>
      <c r="BL121" s="306"/>
      <c r="BM121" s="274">
        <f t="shared" si="165"/>
        <v>0</v>
      </c>
      <c r="BN121" s="306"/>
      <c r="BO121" s="274">
        <f t="shared" si="166"/>
        <v>0</v>
      </c>
      <c r="BP121" s="275">
        <f t="shared" si="172"/>
        <v>0</v>
      </c>
      <c r="BQ121" s="312">
        <f t="shared" si="177"/>
        <v>0</v>
      </c>
      <c r="BR121" s="312">
        <f t="shared" si="173"/>
        <v>0</v>
      </c>
      <c r="BS121" s="312">
        <f t="shared" si="174"/>
        <v>0</v>
      </c>
      <c r="BT121" s="312">
        <f t="shared" si="175"/>
        <v>0</v>
      </c>
      <c r="BU121" s="312">
        <f t="shared" si="176"/>
        <v>0</v>
      </c>
      <c r="BV121" s="300">
        <f t="shared" si="167"/>
        <v>0</v>
      </c>
    </row>
    <row r="122" spans="1:74" s="52" customFormat="1" ht="15" customHeight="1">
      <c r="A122" s="76"/>
      <c r="B122" s="76"/>
      <c r="C122" s="107" t="s">
        <v>27</v>
      </c>
      <c r="D122" s="68"/>
      <c r="E122" s="658"/>
      <c r="F122" s="658"/>
      <c r="G122" s="658"/>
      <c r="H122" s="658"/>
      <c r="I122" s="658"/>
      <c r="J122" s="715"/>
      <c r="K122" s="138"/>
      <c r="L122" s="147"/>
      <c r="M122" s="69"/>
      <c r="N122" s="143"/>
      <c r="O122" s="144"/>
      <c r="P122" s="148"/>
      <c r="Q122" s="144"/>
      <c r="R122" s="148"/>
      <c r="S122" s="144"/>
      <c r="T122" s="148"/>
      <c r="U122" s="144"/>
      <c r="V122" s="148"/>
      <c r="W122" s="144"/>
      <c r="X122" s="132"/>
      <c r="Y122" s="143"/>
      <c r="Z122" s="144"/>
      <c r="AA122" s="148"/>
      <c r="AB122" s="144"/>
      <c r="AC122" s="148"/>
      <c r="AD122" s="144"/>
      <c r="AE122" s="148"/>
      <c r="AF122" s="144"/>
      <c r="AG122" s="148"/>
      <c r="AH122" s="144"/>
      <c r="AI122" s="132"/>
      <c r="AJ122" s="143"/>
      <c r="AK122" s="144"/>
      <c r="AL122" s="148"/>
      <c r="AM122" s="144"/>
      <c r="AN122" s="148"/>
      <c r="AO122" s="144"/>
      <c r="AP122" s="148"/>
      <c r="AQ122" s="144"/>
      <c r="AR122" s="148"/>
      <c r="AS122" s="144"/>
      <c r="AT122" s="132"/>
      <c r="AU122" s="143"/>
      <c r="AV122" s="144"/>
      <c r="AW122" s="148"/>
      <c r="AX122" s="144"/>
      <c r="AY122" s="148"/>
      <c r="AZ122" s="144"/>
      <c r="BA122" s="148"/>
      <c r="BB122" s="144"/>
      <c r="BC122" s="148"/>
      <c r="BD122" s="144"/>
      <c r="BE122" s="132"/>
      <c r="BF122" s="143"/>
      <c r="BG122" s="144"/>
      <c r="BH122" s="148"/>
      <c r="BI122" s="144"/>
      <c r="BJ122" s="148"/>
      <c r="BK122" s="144"/>
      <c r="BL122" s="148"/>
      <c r="BM122" s="144"/>
      <c r="BN122" s="148"/>
      <c r="BO122" s="144"/>
      <c r="BP122" s="132"/>
      <c r="BQ122" s="314"/>
      <c r="BR122" s="314"/>
      <c r="BS122" s="314"/>
      <c r="BT122" s="314"/>
      <c r="BU122" s="314"/>
      <c r="BV122" s="315"/>
    </row>
    <row r="123" spans="1:74" s="52" customFormat="1" ht="15" customHeight="1">
      <c r="A123" s="76"/>
      <c r="B123" s="76"/>
      <c r="C123" s="107"/>
      <c r="D123" s="72" t="str">
        <f t="shared" ref="D123:E137" si="178">D60</f>
        <v>Select Level from List</v>
      </c>
      <c r="E123" s="703" t="str">
        <f t="shared" si="178"/>
        <v>Select E-Class</v>
      </c>
      <c r="F123" s="703"/>
      <c r="G123" s="703"/>
      <c r="H123" s="703"/>
      <c r="I123" s="703"/>
      <c r="J123" s="682"/>
      <c r="K123" s="138"/>
      <c r="L123" s="139">
        <f t="shared" ref="L123:L137" si="179">VLOOKUP(E123,Leave_Benefits,3,0)</f>
        <v>0</v>
      </c>
      <c r="M123" s="69"/>
      <c r="N123" s="140"/>
      <c r="O123" s="118">
        <f t="shared" ref="O123:O137" si="180">(O60)*$L123</f>
        <v>0</v>
      </c>
      <c r="P123" s="140"/>
      <c r="Q123" s="118">
        <f t="shared" ref="Q123:Q137" si="181">(Q60)*$L123</f>
        <v>0</v>
      </c>
      <c r="R123" s="140"/>
      <c r="S123" s="118">
        <f t="shared" ref="S123:S137" si="182">(S60)*$L123</f>
        <v>0</v>
      </c>
      <c r="T123" s="140"/>
      <c r="U123" s="118">
        <f t="shared" ref="U123:U137" si="183">(U60)*$L123</f>
        <v>0</v>
      </c>
      <c r="V123" s="140"/>
      <c r="W123" s="118">
        <f t="shared" ref="W123:W137" si="184">(W60)*$L123</f>
        <v>0</v>
      </c>
      <c r="X123" s="119">
        <f>SUM(O123+Q123+S123+U123+W123)</f>
        <v>0</v>
      </c>
      <c r="Y123" s="303"/>
      <c r="Z123" s="265">
        <f t="shared" ref="Z123:Z137" si="185">(Z60)*$L123</f>
        <v>0</v>
      </c>
      <c r="AA123" s="303"/>
      <c r="AB123" s="265">
        <f t="shared" ref="AB123:AB137" si="186">(AB60)*$L123</f>
        <v>0</v>
      </c>
      <c r="AC123" s="303"/>
      <c r="AD123" s="265">
        <f t="shared" ref="AD123:AD137" si="187">(AD60)*$L123</f>
        <v>0</v>
      </c>
      <c r="AE123" s="303"/>
      <c r="AF123" s="265">
        <f t="shared" ref="AF123:AF137" si="188">(AF60)*$L123</f>
        <v>0</v>
      </c>
      <c r="AG123" s="303"/>
      <c r="AH123" s="265">
        <f t="shared" ref="AH123:AH137" si="189">(AH60)*$L123</f>
        <v>0</v>
      </c>
      <c r="AI123" s="266">
        <f>SUM(Z123+AB123+AD123+AF123+AH123)</f>
        <v>0</v>
      </c>
      <c r="AJ123" s="304"/>
      <c r="AK123" s="268">
        <f t="shared" ref="AK123:AK137" si="190">(AK60)*$L123</f>
        <v>0</v>
      </c>
      <c r="AL123" s="304"/>
      <c r="AM123" s="268">
        <f t="shared" ref="AM123:AM137" si="191">(AM60)*$L123</f>
        <v>0</v>
      </c>
      <c r="AN123" s="304"/>
      <c r="AO123" s="268">
        <f t="shared" ref="AO123:AO137" si="192">(AO60)*$L123</f>
        <v>0</v>
      </c>
      <c r="AP123" s="304"/>
      <c r="AQ123" s="268">
        <f t="shared" ref="AQ123:AQ137" si="193">(AQ60)*$L123</f>
        <v>0</v>
      </c>
      <c r="AR123" s="304"/>
      <c r="AS123" s="268">
        <f t="shared" ref="AS123:AS137" si="194">(AS60)*$L123</f>
        <v>0</v>
      </c>
      <c r="AT123" s="269">
        <f>SUM(AK123+AM123+AO123+AQ123+AS123)</f>
        <v>0</v>
      </c>
      <c r="AU123" s="305"/>
      <c r="AV123" s="271">
        <f t="shared" ref="AV123:AV137" si="195">(AV60)*$L123</f>
        <v>0</v>
      </c>
      <c r="AW123" s="305"/>
      <c r="AX123" s="271">
        <f t="shared" ref="AX123:AX137" si="196">(AX60)*$L123</f>
        <v>0</v>
      </c>
      <c r="AY123" s="305"/>
      <c r="AZ123" s="271">
        <f t="shared" ref="AZ123:AZ137" si="197">(AZ60)*$L123</f>
        <v>0</v>
      </c>
      <c r="BA123" s="305"/>
      <c r="BB123" s="271">
        <f t="shared" ref="BB123:BB137" si="198">(BB60)*$L123</f>
        <v>0</v>
      </c>
      <c r="BC123" s="305"/>
      <c r="BD123" s="271">
        <f t="shared" ref="BD123:BD137" si="199">(BD60)*$L123</f>
        <v>0</v>
      </c>
      <c r="BE123" s="272">
        <f>SUM(AV123+AX123+AZ123+BB123+BD123)</f>
        <v>0</v>
      </c>
      <c r="BF123" s="306"/>
      <c r="BG123" s="274">
        <f t="shared" ref="BG123:BG137" si="200">(BG60)*$L123</f>
        <v>0</v>
      </c>
      <c r="BH123" s="306"/>
      <c r="BI123" s="274">
        <f t="shared" ref="BI123:BI137" si="201">(BI60)*$L123</f>
        <v>0</v>
      </c>
      <c r="BJ123" s="306"/>
      <c r="BK123" s="274">
        <f t="shared" ref="BK123:BK137" si="202">(BK60)*$L123</f>
        <v>0</v>
      </c>
      <c r="BL123" s="306"/>
      <c r="BM123" s="274">
        <f t="shared" ref="BM123:BM137" si="203">(BM60)*$L123</f>
        <v>0</v>
      </c>
      <c r="BN123" s="306"/>
      <c r="BO123" s="274">
        <f t="shared" ref="BO123:BO137" si="204">(BO60)*$L123</f>
        <v>0</v>
      </c>
      <c r="BP123" s="275">
        <f>SUM(BG123+BI123+BK123+BM123+BO123)</f>
        <v>0</v>
      </c>
      <c r="BQ123" s="312">
        <f>O123+Z123+AK123+AV123+BG123</f>
        <v>0</v>
      </c>
      <c r="BR123" s="312">
        <f>Q123+AB123+AM123+AX123+BI123</f>
        <v>0</v>
      </c>
      <c r="BS123" s="312">
        <f>S123+AD123+AO123+AZ123+BK123</f>
        <v>0</v>
      </c>
      <c r="BT123" s="312">
        <f>BB123+BM123+AQ123+U123+AF123</f>
        <v>0</v>
      </c>
      <c r="BU123" s="312">
        <f>BO123+BD123+AS123+W123+AH123</f>
        <v>0</v>
      </c>
      <c r="BV123" s="300">
        <f t="shared" ref="BV123:BV150" si="205">SUM(BQ123:BU123)</f>
        <v>0</v>
      </c>
    </row>
    <row r="124" spans="1:74" s="52" customFormat="1" ht="15" customHeight="1">
      <c r="A124" s="76"/>
      <c r="B124" s="76"/>
      <c r="C124" s="107"/>
      <c r="D124" s="72" t="str">
        <f t="shared" si="178"/>
        <v>Select Level from List</v>
      </c>
      <c r="E124" s="706" t="str">
        <f t="shared" si="178"/>
        <v>Select E-Class</v>
      </c>
      <c r="F124" s="706"/>
      <c r="G124" s="706"/>
      <c r="H124" s="706"/>
      <c r="I124" s="706"/>
      <c r="J124" s="682"/>
      <c r="K124" s="138"/>
      <c r="L124" s="139">
        <f t="shared" si="179"/>
        <v>0</v>
      </c>
      <c r="M124" s="69"/>
      <c r="N124" s="140"/>
      <c r="O124" s="118">
        <f t="shared" si="180"/>
        <v>0</v>
      </c>
      <c r="P124" s="140"/>
      <c r="Q124" s="118">
        <f t="shared" si="181"/>
        <v>0</v>
      </c>
      <c r="R124" s="140"/>
      <c r="S124" s="118">
        <f t="shared" si="182"/>
        <v>0</v>
      </c>
      <c r="T124" s="140"/>
      <c r="U124" s="118">
        <f t="shared" si="183"/>
        <v>0</v>
      </c>
      <c r="V124" s="140"/>
      <c r="W124" s="118">
        <f t="shared" si="184"/>
        <v>0</v>
      </c>
      <c r="X124" s="119">
        <f t="shared" ref="X124:X147" si="206">SUM(O124+Q124+S124+U124+W124)</f>
        <v>0</v>
      </c>
      <c r="Y124" s="303"/>
      <c r="Z124" s="265">
        <f t="shared" si="185"/>
        <v>0</v>
      </c>
      <c r="AA124" s="303"/>
      <c r="AB124" s="265">
        <f t="shared" si="186"/>
        <v>0</v>
      </c>
      <c r="AC124" s="303"/>
      <c r="AD124" s="265">
        <f t="shared" si="187"/>
        <v>0</v>
      </c>
      <c r="AE124" s="303"/>
      <c r="AF124" s="265">
        <f t="shared" si="188"/>
        <v>0</v>
      </c>
      <c r="AG124" s="303"/>
      <c r="AH124" s="265">
        <f t="shared" si="189"/>
        <v>0</v>
      </c>
      <c r="AI124" s="266">
        <f t="shared" ref="AI124:AI147" si="207">SUM(Z124+AB124+AD124+AF124+AH124)</f>
        <v>0</v>
      </c>
      <c r="AJ124" s="304"/>
      <c r="AK124" s="268">
        <f t="shared" si="190"/>
        <v>0</v>
      </c>
      <c r="AL124" s="304"/>
      <c r="AM124" s="268">
        <f t="shared" si="191"/>
        <v>0</v>
      </c>
      <c r="AN124" s="304"/>
      <c r="AO124" s="268">
        <f t="shared" si="192"/>
        <v>0</v>
      </c>
      <c r="AP124" s="304"/>
      <c r="AQ124" s="268">
        <f t="shared" si="193"/>
        <v>0</v>
      </c>
      <c r="AR124" s="304"/>
      <c r="AS124" s="268">
        <f t="shared" si="194"/>
        <v>0</v>
      </c>
      <c r="AT124" s="269">
        <f t="shared" ref="AT124:AT147" si="208">SUM(AK124+AM124+AO124+AQ124+AS124)</f>
        <v>0</v>
      </c>
      <c r="AU124" s="305"/>
      <c r="AV124" s="271">
        <f t="shared" si="195"/>
        <v>0</v>
      </c>
      <c r="AW124" s="305"/>
      <c r="AX124" s="271">
        <f t="shared" si="196"/>
        <v>0</v>
      </c>
      <c r="AY124" s="305"/>
      <c r="AZ124" s="271">
        <f t="shared" si="197"/>
        <v>0</v>
      </c>
      <c r="BA124" s="305"/>
      <c r="BB124" s="271">
        <f t="shared" si="198"/>
        <v>0</v>
      </c>
      <c r="BC124" s="305"/>
      <c r="BD124" s="271">
        <f t="shared" si="199"/>
        <v>0</v>
      </c>
      <c r="BE124" s="272">
        <f t="shared" ref="BE124:BE147" si="209">SUM(AV124+AX124+AZ124+BB124+BD124)</f>
        <v>0</v>
      </c>
      <c r="BF124" s="306"/>
      <c r="BG124" s="274">
        <f t="shared" si="200"/>
        <v>0</v>
      </c>
      <c r="BH124" s="306"/>
      <c r="BI124" s="274">
        <f t="shared" si="201"/>
        <v>0</v>
      </c>
      <c r="BJ124" s="306"/>
      <c r="BK124" s="274">
        <f t="shared" si="202"/>
        <v>0</v>
      </c>
      <c r="BL124" s="306"/>
      <c r="BM124" s="274">
        <f t="shared" si="203"/>
        <v>0</v>
      </c>
      <c r="BN124" s="306"/>
      <c r="BO124" s="274">
        <f t="shared" si="204"/>
        <v>0</v>
      </c>
      <c r="BP124" s="275">
        <f t="shared" ref="BP124:BP147" si="210">SUM(BG124+BI124+BK124+BM124+BO124)</f>
        <v>0</v>
      </c>
      <c r="BQ124" s="312">
        <f t="shared" ref="BQ124:BQ147" si="211">O124+Z124+AK124+AV124+BG124</f>
        <v>0</v>
      </c>
      <c r="BR124" s="312">
        <f t="shared" ref="BR124:BR147" si="212">Q124+AB124+AM124+AX124+BI124</f>
        <v>0</v>
      </c>
      <c r="BS124" s="312">
        <f t="shared" ref="BS124:BS147" si="213">S124+AD124+AO124+AZ124+BK124</f>
        <v>0</v>
      </c>
      <c r="BT124" s="312">
        <f t="shared" ref="BT124:BT147" si="214">BB124+BM124+AQ124+U124+AF124</f>
        <v>0</v>
      </c>
      <c r="BU124" s="312">
        <f t="shared" ref="BU124:BU147" si="215">BO124+BD124+AS124+W124+AH124</f>
        <v>0</v>
      </c>
      <c r="BV124" s="300">
        <f t="shared" si="205"/>
        <v>0</v>
      </c>
    </row>
    <row r="125" spans="1:74" s="52" customFormat="1" ht="15" customHeight="1">
      <c r="A125" s="76"/>
      <c r="B125" s="76"/>
      <c r="C125" s="107"/>
      <c r="D125" s="72" t="str">
        <f t="shared" si="178"/>
        <v>Select Level from List</v>
      </c>
      <c r="E125" s="706" t="str">
        <f t="shared" si="178"/>
        <v>Select E-Class</v>
      </c>
      <c r="F125" s="682"/>
      <c r="G125" s="682"/>
      <c r="H125" s="682"/>
      <c r="I125" s="682"/>
      <c r="J125" s="682"/>
      <c r="K125" s="138"/>
      <c r="L125" s="139">
        <f t="shared" si="179"/>
        <v>0</v>
      </c>
      <c r="M125" s="69"/>
      <c r="N125" s="140"/>
      <c r="O125" s="118">
        <f t="shared" si="180"/>
        <v>0</v>
      </c>
      <c r="P125" s="140"/>
      <c r="Q125" s="118">
        <f t="shared" si="181"/>
        <v>0</v>
      </c>
      <c r="R125" s="140"/>
      <c r="S125" s="118">
        <f t="shared" si="182"/>
        <v>0</v>
      </c>
      <c r="T125" s="140"/>
      <c r="U125" s="118">
        <f t="shared" si="183"/>
        <v>0</v>
      </c>
      <c r="V125" s="140"/>
      <c r="W125" s="118">
        <f t="shared" si="184"/>
        <v>0</v>
      </c>
      <c r="X125" s="119">
        <f t="shared" si="206"/>
        <v>0</v>
      </c>
      <c r="Y125" s="303"/>
      <c r="Z125" s="265">
        <f t="shared" si="185"/>
        <v>0</v>
      </c>
      <c r="AA125" s="303"/>
      <c r="AB125" s="265">
        <f t="shared" si="186"/>
        <v>0</v>
      </c>
      <c r="AC125" s="303"/>
      <c r="AD125" s="265">
        <f t="shared" si="187"/>
        <v>0</v>
      </c>
      <c r="AE125" s="303"/>
      <c r="AF125" s="265">
        <f t="shared" si="188"/>
        <v>0</v>
      </c>
      <c r="AG125" s="303"/>
      <c r="AH125" s="265">
        <f t="shared" si="189"/>
        <v>0</v>
      </c>
      <c r="AI125" s="266">
        <f t="shared" si="207"/>
        <v>0</v>
      </c>
      <c r="AJ125" s="304"/>
      <c r="AK125" s="268">
        <f t="shared" si="190"/>
        <v>0</v>
      </c>
      <c r="AL125" s="304"/>
      <c r="AM125" s="268">
        <f t="shared" si="191"/>
        <v>0</v>
      </c>
      <c r="AN125" s="304"/>
      <c r="AO125" s="268">
        <f t="shared" si="192"/>
        <v>0</v>
      </c>
      <c r="AP125" s="304"/>
      <c r="AQ125" s="268">
        <f t="shared" si="193"/>
        <v>0</v>
      </c>
      <c r="AR125" s="304"/>
      <c r="AS125" s="268">
        <f t="shared" si="194"/>
        <v>0</v>
      </c>
      <c r="AT125" s="269">
        <f t="shared" si="208"/>
        <v>0</v>
      </c>
      <c r="AU125" s="305"/>
      <c r="AV125" s="271">
        <f t="shared" si="195"/>
        <v>0</v>
      </c>
      <c r="AW125" s="305"/>
      <c r="AX125" s="271">
        <f t="shared" si="196"/>
        <v>0</v>
      </c>
      <c r="AY125" s="305"/>
      <c r="AZ125" s="271">
        <f t="shared" si="197"/>
        <v>0</v>
      </c>
      <c r="BA125" s="305"/>
      <c r="BB125" s="271">
        <f t="shared" si="198"/>
        <v>0</v>
      </c>
      <c r="BC125" s="305"/>
      <c r="BD125" s="271">
        <f t="shared" si="199"/>
        <v>0</v>
      </c>
      <c r="BE125" s="272">
        <f t="shared" si="209"/>
        <v>0</v>
      </c>
      <c r="BF125" s="306"/>
      <c r="BG125" s="274">
        <f t="shared" si="200"/>
        <v>0</v>
      </c>
      <c r="BH125" s="306"/>
      <c r="BI125" s="274">
        <f t="shared" si="201"/>
        <v>0</v>
      </c>
      <c r="BJ125" s="306"/>
      <c r="BK125" s="274">
        <f t="shared" si="202"/>
        <v>0</v>
      </c>
      <c r="BL125" s="306"/>
      <c r="BM125" s="274">
        <f t="shared" si="203"/>
        <v>0</v>
      </c>
      <c r="BN125" s="306"/>
      <c r="BO125" s="274">
        <f t="shared" si="204"/>
        <v>0</v>
      </c>
      <c r="BP125" s="275">
        <f t="shared" si="210"/>
        <v>0</v>
      </c>
      <c r="BQ125" s="312">
        <f t="shared" si="211"/>
        <v>0</v>
      </c>
      <c r="BR125" s="312">
        <f t="shared" si="212"/>
        <v>0</v>
      </c>
      <c r="BS125" s="312">
        <f t="shared" si="213"/>
        <v>0</v>
      </c>
      <c r="BT125" s="312">
        <f t="shared" si="214"/>
        <v>0</v>
      </c>
      <c r="BU125" s="312">
        <f t="shared" si="215"/>
        <v>0</v>
      </c>
      <c r="BV125" s="300">
        <f t="shared" si="205"/>
        <v>0</v>
      </c>
    </row>
    <row r="126" spans="1:74" s="52" customFormat="1" ht="15" customHeight="1">
      <c r="A126" s="76"/>
      <c r="B126" s="76"/>
      <c r="C126" s="107"/>
      <c r="D126" s="72" t="str">
        <f t="shared" si="178"/>
        <v>Select Level from List</v>
      </c>
      <c r="E126" s="706" t="str">
        <f t="shared" si="178"/>
        <v>Select E-Class</v>
      </c>
      <c r="F126" s="682"/>
      <c r="G126" s="682"/>
      <c r="H126" s="682"/>
      <c r="I126" s="682"/>
      <c r="J126" s="682"/>
      <c r="K126" s="138"/>
      <c r="L126" s="139">
        <f t="shared" si="179"/>
        <v>0</v>
      </c>
      <c r="M126" s="69"/>
      <c r="N126" s="140"/>
      <c r="O126" s="118">
        <f t="shared" si="180"/>
        <v>0</v>
      </c>
      <c r="P126" s="140"/>
      <c r="Q126" s="118">
        <f t="shared" si="181"/>
        <v>0</v>
      </c>
      <c r="R126" s="140"/>
      <c r="S126" s="118">
        <f t="shared" si="182"/>
        <v>0</v>
      </c>
      <c r="T126" s="140"/>
      <c r="U126" s="118">
        <f t="shared" si="183"/>
        <v>0</v>
      </c>
      <c r="V126" s="140"/>
      <c r="W126" s="118">
        <f t="shared" si="184"/>
        <v>0</v>
      </c>
      <c r="X126" s="119">
        <f t="shared" si="206"/>
        <v>0</v>
      </c>
      <c r="Y126" s="303"/>
      <c r="Z126" s="265">
        <f t="shared" si="185"/>
        <v>0</v>
      </c>
      <c r="AA126" s="303"/>
      <c r="AB126" s="265">
        <f t="shared" si="186"/>
        <v>0</v>
      </c>
      <c r="AC126" s="303"/>
      <c r="AD126" s="265">
        <f t="shared" si="187"/>
        <v>0</v>
      </c>
      <c r="AE126" s="303"/>
      <c r="AF126" s="265">
        <f t="shared" si="188"/>
        <v>0</v>
      </c>
      <c r="AG126" s="303"/>
      <c r="AH126" s="265">
        <f t="shared" si="189"/>
        <v>0</v>
      </c>
      <c r="AI126" s="266">
        <f t="shared" si="207"/>
        <v>0</v>
      </c>
      <c r="AJ126" s="304"/>
      <c r="AK126" s="268">
        <f t="shared" si="190"/>
        <v>0</v>
      </c>
      <c r="AL126" s="304"/>
      <c r="AM126" s="268">
        <f t="shared" si="191"/>
        <v>0</v>
      </c>
      <c r="AN126" s="304"/>
      <c r="AO126" s="268">
        <f t="shared" si="192"/>
        <v>0</v>
      </c>
      <c r="AP126" s="304"/>
      <c r="AQ126" s="268">
        <f t="shared" si="193"/>
        <v>0</v>
      </c>
      <c r="AR126" s="304"/>
      <c r="AS126" s="268">
        <f t="shared" si="194"/>
        <v>0</v>
      </c>
      <c r="AT126" s="269">
        <f t="shared" si="208"/>
        <v>0</v>
      </c>
      <c r="AU126" s="305"/>
      <c r="AV126" s="271">
        <f t="shared" si="195"/>
        <v>0</v>
      </c>
      <c r="AW126" s="305"/>
      <c r="AX126" s="271">
        <f t="shared" si="196"/>
        <v>0</v>
      </c>
      <c r="AY126" s="305"/>
      <c r="AZ126" s="271">
        <f t="shared" si="197"/>
        <v>0</v>
      </c>
      <c r="BA126" s="305"/>
      <c r="BB126" s="271">
        <f t="shared" si="198"/>
        <v>0</v>
      </c>
      <c r="BC126" s="305"/>
      <c r="BD126" s="271">
        <f t="shared" si="199"/>
        <v>0</v>
      </c>
      <c r="BE126" s="272">
        <f t="shared" si="209"/>
        <v>0</v>
      </c>
      <c r="BF126" s="306"/>
      <c r="BG126" s="274">
        <f t="shared" si="200"/>
        <v>0</v>
      </c>
      <c r="BH126" s="306"/>
      <c r="BI126" s="274">
        <f t="shared" si="201"/>
        <v>0</v>
      </c>
      <c r="BJ126" s="306"/>
      <c r="BK126" s="274">
        <f t="shared" si="202"/>
        <v>0</v>
      </c>
      <c r="BL126" s="306"/>
      <c r="BM126" s="274">
        <f t="shared" si="203"/>
        <v>0</v>
      </c>
      <c r="BN126" s="306"/>
      <c r="BO126" s="274">
        <f t="shared" si="204"/>
        <v>0</v>
      </c>
      <c r="BP126" s="275">
        <f t="shared" si="210"/>
        <v>0</v>
      </c>
      <c r="BQ126" s="312">
        <f t="shared" si="211"/>
        <v>0</v>
      </c>
      <c r="BR126" s="312">
        <f t="shared" si="212"/>
        <v>0</v>
      </c>
      <c r="BS126" s="312">
        <f t="shared" si="213"/>
        <v>0</v>
      </c>
      <c r="BT126" s="312">
        <f t="shared" si="214"/>
        <v>0</v>
      </c>
      <c r="BU126" s="312">
        <f t="shared" si="215"/>
        <v>0</v>
      </c>
      <c r="BV126" s="300">
        <f t="shared" si="205"/>
        <v>0</v>
      </c>
    </row>
    <row r="127" spans="1:74" s="52" customFormat="1" ht="15" hidden="1" customHeight="1">
      <c r="A127" s="76"/>
      <c r="B127" s="76"/>
      <c r="C127" s="107"/>
      <c r="D127" s="72" t="str">
        <f t="shared" si="178"/>
        <v>Select Level from List</v>
      </c>
      <c r="E127" s="706" t="str">
        <f t="shared" si="178"/>
        <v>Select E-Class</v>
      </c>
      <c r="F127" s="682"/>
      <c r="G127" s="682"/>
      <c r="H127" s="682"/>
      <c r="I127" s="682"/>
      <c r="J127" s="682"/>
      <c r="K127" s="138"/>
      <c r="L127" s="139">
        <f t="shared" si="179"/>
        <v>0</v>
      </c>
      <c r="M127" s="69"/>
      <c r="N127" s="140"/>
      <c r="O127" s="118">
        <f t="shared" si="180"/>
        <v>0</v>
      </c>
      <c r="P127" s="140"/>
      <c r="Q127" s="118">
        <f t="shared" si="181"/>
        <v>0</v>
      </c>
      <c r="R127" s="140"/>
      <c r="S127" s="118">
        <f t="shared" si="182"/>
        <v>0</v>
      </c>
      <c r="T127" s="140"/>
      <c r="U127" s="118">
        <f t="shared" si="183"/>
        <v>0</v>
      </c>
      <c r="V127" s="140"/>
      <c r="W127" s="118">
        <f t="shared" si="184"/>
        <v>0</v>
      </c>
      <c r="X127" s="119">
        <f t="shared" si="206"/>
        <v>0</v>
      </c>
      <c r="Y127" s="303"/>
      <c r="Z127" s="265">
        <f t="shared" si="185"/>
        <v>0</v>
      </c>
      <c r="AA127" s="303"/>
      <c r="AB127" s="265">
        <f t="shared" si="186"/>
        <v>0</v>
      </c>
      <c r="AC127" s="303"/>
      <c r="AD127" s="265">
        <f t="shared" si="187"/>
        <v>0</v>
      </c>
      <c r="AE127" s="303"/>
      <c r="AF127" s="265">
        <f t="shared" si="188"/>
        <v>0</v>
      </c>
      <c r="AG127" s="303"/>
      <c r="AH127" s="265">
        <f t="shared" si="189"/>
        <v>0</v>
      </c>
      <c r="AI127" s="266">
        <f t="shared" si="207"/>
        <v>0</v>
      </c>
      <c r="AJ127" s="304"/>
      <c r="AK127" s="268">
        <f t="shared" si="190"/>
        <v>0</v>
      </c>
      <c r="AL127" s="304"/>
      <c r="AM127" s="268">
        <f t="shared" si="191"/>
        <v>0</v>
      </c>
      <c r="AN127" s="304"/>
      <c r="AO127" s="268">
        <f t="shared" si="192"/>
        <v>0</v>
      </c>
      <c r="AP127" s="304"/>
      <c r="AQ127" s="268">
        <f t="shared" si="193"/>
        <v>0</v>
      </c>
      <c r="AR127" s="304"/>
      <c r="AS127" s="268">
        <f t="shared" si="194"/>
        <v>0</v>
      </c>
      <c r="AT127" s="269">
        <f t="shared" si="208"/>
        <v>0</v>
      </c>
      <c r="AU127" s="305"/>
      <c r="AV127" s="271">
        <f t="shared" si="195"/>
        <v>0</v>
      </c>
      <c r="AW127" s="305"/>
      <c r="AX127" s="271">
        <f t="shared" si="196"/>
        <v>0</v>
      </c>
      <c r="AY127" s="305"/>
      <c r="AZ127" s="271">
        <f t="shared" si="197"/>
        <v>0</v>
      </c>
      <c r="BA127" s="305"/>
      <c r="BB127" s="271">
        <f t="shared" si="198"/>
        <v>0</v>
      </c>
      <c r="BC127" s="305"/>
      <c r="BD127" s="271">
        <f t="shared" si="199"/>
        <v>0</v>
      </c>
      <c r="BE127" s="272">
        <f t="shared" si="209"/>
        <v>0</v>
      </c>
      <c r="BF127" s="306"/>
      <c r="BG127" s="274">
        <f t="shared" si="200"/>
        <v>0</v>
      </c>
      <c r="BH127" s="306"/>
      <c r="BI127" s="274">
        <f t="shared" si="201"/>
        <v>0</v>
      </c>
      <c r="BJ127" s="306"/>
      <c r="BK127" s="274">
        <f t="shared" si="202"/>
        <v>0</v>
      </c>
      <c r="BL127" s="306"/>
      <c r="BM127" s="274">
        <f t="shared" si="203"/>
        <v>0</v>
      </c>
      <c r="BN127" s="306"/>
      <c r="BO127" s="274">
        <f t="shared" si="204"/>
        <v>0</v>
      </c>
      <c r="BP127" s="275">
        <f t="shared" si="210"/>
        <v>0</v>
      </c>
      <c r="BQ127" s="312">
        <f t="shared" si="211"/>
        <v>0</v>
      </c>
      <c r="BR127" s="312">
        <f t="shared" si="212"/>
        <v>0</v>
      </c>
      <c r="BS127" s="312">
        <f t="shared" si="213"/>
        <v>0</v>
      </c>
      <c r="BT127" s="312">
        <f t="shared" si="214"/>
        <v>0</v>
      </c>
      <c r="BU127" s="312">
        <f t="shared" si="215"/>
        <v>0</v>
      </c>
      <c r="BV127" s="300">
        <f t="shared" si="205"/>
        <v>0</v>
      </c>
    </row>
    <row r="128" spans="1:74" s="52" customFormat="1" ht="15" hidden="1" customHeight="1">
      <c r="A128" s="76"/>
      <c r="B128" s="76"/>
      <c r="C128" s="107"/>
      <c r="D128" s="72" t="str">
        <f t="shared" si="178"/>
        <v>Select Level from List</v>
      </c>
      <c r="E128" s="706" t="str">
        <f t="shared" si="178"/>
        <v>Select E-Class</v>
      </c>
      <c r="F128" s="706"/>
      <c r="G128" s="706"/>
      <c r="H128" s="706"/>
      <c r="I128" s="706"/>
      <c r="J128" s="682"/>
      <c r="K128" s="138"/>
      <c r="L128" s="139">
        <f t="shared" si="179"/>
        <v>0</v>
      </c>
      <c r="M128" s="69"/>
      <c r="N128" s="140"/>
      <c r="O128" s="118">
        <f t="shared" si="180"/>
        <v>0</v>
      </c>
      <c r="P128" s="140"/>
      <c r="Q128" s="118">
        <f t="shared" si="181"/>
        <v>0</v>
      </c>
      <c r="R128" s="140"/>
      <c r="S128" s="118">
        <f t="shared" si="182"/>
        <v>0</v>
      </c>
      <c r="T128" s="140"/>
      <c r="U128" s="118">
        <f t="shared" si="183"/>
        <v>0</v>
      </c>
      <c r="V128" s="140"/>
      <c r="W128" s="118">
        <f t="shared" si="184"/>
        <v>0</v>
      </c>
      <c r="X128" s="119">
        <f t="shared" si="206"/>
        <v>0</v>
      </c>
      <c r="Y128" s="303"/>
      <c r="Z128" s="265">
        <f t="shared" si="185"/>
        <v>0</v>
      </c>
      <c r="AA128" s="303"/>
      <c r="AB128" s="265">
        <f t="shared" si="186"/>
        <v>0</v>
      </c>
      <c r="AC128" s="303"/>
      <c r="AD128" s="265">
        <f t="shared" si="187"/>
        <v>0</v>
      </c>
      <c r="AE128" s="303"/>
      <c r="AF128" s="265">
        <f t="shared" si="188"/>
        <v>0</v>
      </c>
      <c r="AG128" s="303"/>
      <c r="AH128" s="265">
        <f t="shared" si="189"/>
        <v>0</v>
      </c>
      <c r="AI128" s="266">
        <f t="shared" si="207"/>
        <v>0</v>
      </c>
      <c r="AJ128" s="304"/>
      <c r="AK128" s="268">
        <f t="shared" si="190"/>
        <v>0</v>
      </c>
      <c r="AL128" s="304"/>
      <c r="AM128" s="268">
        <f t="shared" si="191"/>
        <v>0</v>
      </c>
      <c r="AN128" s="304"/>
      <c r="AO128" s="268">
        <f t="shared" si="192"/>
        <v>0</v>
      </c>
      <c r="AP128" s="304"/>
      <c r="AQ128" s="268">
        <f t="shared" si="193"/>
        <v>0</v>
      </c>
      <c r="AR128" s="304"/>
      <c r="AS128" s="268">
        <f t="shared" si="194"/>
        <v>0</v>
      </c>
      <c r="AT128" s="269">
        <f t="shared" si="208"/>
        <v>0</v>
      </c>
      <c r="AU128" s="305"/>
      <c r="AV128" s="271">
        <f t="shared" si="195"/>
        <v>0</v>
      </c>
      <c r="AW128" s="305"/>
      <c r="AX128" s="271">
        <f t="shared" si="196"/>
        <v>0</v>
      </c>
      <c r="AY128" s="305"/>
      <c r="AZ128" s="271">
        <f t="shared" si="197"/>
        <v>0</v>
      </c>
      <c r="BA128" s="305"/>
      <c r="BB128" s="271">
        <f t="shared" si="198"/>
        <v>0</v>
      </c>
      <c r="BC128" s="305"/>
      <c r="BD128" s="271">
        <f t="shared" si="199"/>
        <v>0</v>
      </c>
      <c r="BE128" s="272">
        <f t="shared" si="209"/>
        <v>0</v>
      </c>
      <c r="BF128" s="306"/>
      <c r="BG128" s="274">
        <f t="shared" si="200"/>
        <v>0</v>
      </c>
      <c r="BH128" s="306"/>
      <c r="BI128" s="274">
        <f t="shared" si="201"/>
        <v>0</v>
      </c>
      <c r="BJ128" s="306"/>
      <c r="BK128" s="274">
        <f t="shared" si="202"/>
        <v>0</v>
      </c>
      <c r="BL128" s="306"/>
      <c r="BM128" s="274">
        <f t="shared" si="203"/>
        <v>0</v>
      </c>
      <c r="BN128" s="306"/>
      <c r="BO128" s="274">
        <f t="shared" si="204"/>
        <v>0</v>
      </c>
      <c r="BP128" s="275">
        <f t="shared" si="210"/>
        <v>0</v>
      </c>
      <c r="BQ128" s="312">
        <f t="shared" si="211"/>
        <v>0</v>
      </c>
      <c r="BR128" s="312">
        <f t="shared" si="212"/>
        <v>0</v>
      </c>
      <c r="BS128" s="312">
        <f t="shared" si="213"/>
        <v>0</v>
      </c>
      <c r="BT128" s="312">
        <f t="shared" si="214"/>
        <v>0</v>
      </c>
      <c r="BU128" s="312">
        <f t="shared" si="215"/>
        <v>0</v>
      </c>
      <c r="BV128" s="300">
        <f t="shared" si="205"/>
        <v>0</v>
      </c>
    </row>
    <row r="129" spans="1:74" s="52" customFormat="1" ht="15" hidden="1" customHeight="1">
      <c r="A129" s="76"/>
      <c r="B129" s="76"/>
      <c r="C129" s="107"/>
      <c r="D129" s="72" t="str">
        <f t="shared" si="178"/>
        <v>Select Level from List</v>
      </c>
      <c r="E129" s="706" t="str">
        <f t="shared" si="178"/>
        <v>Select E-Class</v>
      </c>
      <c r="F129" s="682"/>
      <c r="G129" s="682"/>
      <c r="H129" s="682"/>
      <c r="I129" s="682"/>
      <c r="J129" s="682"/>
      <c r="K129" s="138"/>
      <c r="L129" s="139">
        <f t="shared" si="179"/>
        <v>0</v>
      </c>
      <c r="M129" s="69"/>
      <c r="N129" s="140"/>
      <c r="O129" s="118">
        <f t="shared" si="180"/>
        <v>0</v>
      </c>
      <c r="P129" s="140"/>
      <c r="Q129" s="118">
        <f t="shared" si="181"/>
        <v>0</v>
      </c>
      <c r="R129" s="140"/>
      <c r="S129" s="118">
        <f t="shared" si="182"/>
        <v>0</v>
      </c>
      <c r="T129" s="140"/>
      <c r="U129" s="118">
        <f t="shared" si="183"/>
        <v>0</v>
      </c>
      <c r="V129" s="140"/>
      <c r="W129" s="118">
        <f t="shared" si="184"/>
        <v>0</v>
      </c>
      <c r="X129" s="119">
        <f t="shared" si="206"/>
        <v>0</v>
      </c>
      <c r="Y129" s="303"/>
      <c r="Z129" s="265">
        <f t="shared" si="185"/>
        <v>0</v>
      </c>
      <c r="AA129" s="303"/>
      <c r="AB129" s="265">
        <f t="shared" si="186"/>
        <v>0</v>
      </c>
      <c r="AC129" s="303"/>
      <c r="AD129" s="265">
        <f t="shared" si="187"/>
        <v>0</v>
      </c>
      <c r="AE129" s="303"/>
      <c r="AF129" s="265">
        <f t="shared" si="188"/>
        <v>0</v>
      </c>
      <c r="AG129" s="303"/>
      <c r="AH129" s="265">
        <f t="shared" si="189"/>
        <v>0</v>
      </c>
      <c r="AI129" s="266">
        <f t="shared" si="207"/>
        <v>0</v>
      </c>
      <c r="AJ129" s="304"/>
      <c r="AK129" s="268">
        <f t="shared" si="190"/>
        <v>0</v>
      </c>
      <c r="AL129" s="304"/>
      <c r="AM129" s="268">
        <f t="shared" si="191"/>
        <v>0</v>
      </c>
      <c r="AN129" s="304"/>
      <c r="AO129" s="268">
        <f t="shared" si="192"/>
        <v>0</v>
      </c>
      <c r="AP129" s="304"/>
      <c r="AQ129" s="268">
        <f t="shared" si="193"/>
        <v>0</v>
      </c>
      <c r="AR129" s="304"/>
      <c r="AS129" s="268">
        <f t="shared" si="194"/>
        <v>0</v>
      </c>
      <c r="AT129" s="269">
        <f t="shared" si="208"/>
        <v>0</v>
      </c>
      <c r="AU129" s="305"/>
      <c r="AV129" s="271">
        <f t="shared" si="195"/>
        <v>0</v>
      </c>
      <c r="AW129" s="305"/>
      <c r="AX129" s="271">
        <f t="shared" si="196"/>
        <v>0</v>
      </c>
      <c r="AY129" s="305"/>
      <c r="AZ129" s="271">
        <f t="shared" si="197"/>
        <v>0</v>
      </c>
      <c r="BA129" s="305"/>
      <c r="BB129" s="271">
        <f t="shared" si="198"/>
        <v>0</v>
      </c>
      <c r="BC129" s="305"/>
      <c r="BD129" s="271">
        <f t="shared" si="199"/>
        <v>0</v>
      </c>
      <c r="BE129" s="272">
        <f t="shared" si="209"/>
        <v>0</v>
      </c>
      <c r="BF129" s="306"/>
      <c r="BG129" s="274">
        <f t="shared" si="200"/>
        <v>0</v>
      </c>
      <c r="BH129" s="306"/>
      <c r="BI129" s="274">
        <f t="shared" si="201"/>
        <v>0</v>
      </c>
      <c r="BJ129" s="306"/>
      <c r="BK129" s="274">
        <f t="shared" si="202"/>
        <v>0</v>
      </c>
      <c r="BL129" s="306"/>
      <c r="BM129" s="274">
        <f t="shared" si="203"/>
        <v>0</v>
      </c>
      <c r="BN129" s="306"/>
      <c r="BO129" s="274">
        <f t="shared" si="204"/>
        <v>0</v>
      </c>
      <c r="BP129" s="275">
        <f t="shared" si="210"/>
        <v>0</v>
      </c>
      <c r="BQ129" s="312">
        <f t="shared" si="211"/>
        <v>0</v>
      </c>
      <c r="BR129" s="312">
        <f t="shared" si="212"/>
        <v>0</v>
      </c>
      <c r="BS129" s="312">
        <f t="shared" si="213"/>
        <v>0</v>
      </c>
      <c r="BT129" s="312">
        <f t="shared" si="214"/>
        <v>0</v>
      </c>
      <c r="BU129" s="312">
        <f t="shared" si="215"/>
        <v>0</v>
      </c>
      <c r="BV129" s="300">
        <f t="shared" si="205"/>
        <v>0</v>
      </c>
    </row>
    <row r="130" spans="1:74" s="52" customFormat="1" ht="15" hidden="1" customHeight="1">
      <c r="A130" s="76"/>
      <c r="B130" s="76"/>
      <c r="C130" s="107"/>
      <c r="D130" s="72" t="str">
        <f t="shared" si="178"/>
        <v>Select Level from List</v>
      </c>
      <c r="E130" s="706" t="str">
        <f t="shared" si="178"/>
        <v>Select E-Class</v>
      </c>
      <c r="F130" s="682"/>
      <c r="G130" s="682"/>
      <c r="H130" s="682"/>
      <c r="I130" s="682"/>
      <c r="J130" s="682"/>
      <c r="K130" s="138"/>
      <c r="L130" s="139">
        <f t="shared" si="179"/>
        <v>0</v>
      </c>
      <c r="M130" s="69"/>
      <c r="N130" s="140"/>
      <c r="O130" s="118">
        <f t="shared" si="180"/>
        <v>0</v>
      </c>
      <c r="P130" s="140"/>
      <c r="Q130" s="118">
        <f t="shared" si="181"/>
        <v>0</v>
      </c>
      <c r="R130" s="140"/>
      <c r="S130" s="118">
        <f t="shared" si="182"/>
        <v>0</v>
      </c>
      <c r="T130" s="140"/>
      <c r="U130" s="118">
        <f t="shared" si="183"/>
        <v>0</v>
      </c>
      <c r="V130" s="140"/>
      <c r="W130" s="118">
        <f t="shared" si="184"/>
        <v>0</v>
      </c>
      <c r="X130" s="119">
        <f t="shared" si="206"/>
        <v>0</v>
      </c>
      <c r="Y130" s="303"/>
      <c r="Z130" s="265">
        <f t="shared" si="185"/>
        <v>0</v>
      </c>
      <c r="AA130" s="303"/>
      <c r="AB130" s="265">
        <f t="shared" si="186"/>
        <v>0</v>
      </c>
      <c r="AC130" s="303"/>
      <c r="AD130" s="265">
        <f t="shared" si="187"/>
        <v>0</v>
      </c>
      <c r="AE130" s="303"/>
      <c r="AF130" s="265">
        <f t="shared" si="188"/>
        <v>0</v>
      </c>
      <c r="AG130" s="303"/>
      <c r="AH130" s="265">
        <f t="shared" si="189"/>
        <v>0</v>
      </c>
      <c r="AI130" s="266">
        <f t="shared" si="207"/>
        <v>0</v>
      </c>
      <c r="AJ130" s="304"/>
      <c r="AK130" s="268">
        <f t="shared" si="190"/>
        <v>0</v>
      </c>
      <c r="AL130" s="304"/>
      <c r="AM130" s="268">
        <f t="shared" si="191"/>
        <v>0</v>
      </c>
      <c r="AN130" s="304"/>
      <c r="AO130" s="268">
        <f t="shared" si="192"/>
        <v>0</v>
      </c>
      <c r="AP130" s="304"/>
      <c r="AQ130" s="268">
        <f t="shared" si="193"/>
        <v>0</v>
      </c>
      <c r="AR130" s="304"/>
      <c r="AS130" s="268">
        <f t="shared" si="194"/>
        <v>0</v>
      </c>
      <c r="AT130" s="269">
        <f t="shared" si="208"/>
        <v>0</v>
      </c>
      <c r="AU130" s="305"/>
      <c r="AV130" s="271">
        <f t="shared" si="195"/>
        <v>0</v>
      </c>
      <c r="AW130" s="305"/>
      <c r="AX130" s="271">
        <f t="shared" si="196"/>
        <v>0</v>
      </c>
      <c r="AY130" s="305"/>
      <c r="AZ130" s="271">
        <f t="shared" si="197"/>
        <v>0</v>
      </c>
      <c r="BA130" s="305"/>
      <c r="BB130" s="271">
        <f t="shared" si="198"/>
        <v>0</v>
      </c>
      <c r="BC130" s="305"/>
      <c r="BD130" s="271">
        <f t="shared" si="199"/>
        <v>0</v>
      </c>
      <c r="BE130" s="272">
        <f t="shared" si="209"/>
        <v>0</v>
      </c>
      <c r="BF130" s="306"/>
      <c r="BG130" s="274">
        <f t="shared" si="200"/>
        <v>0</v>
      </c>
      <c r="BH130" s="306"/>
      <c r="BI130" s="274">
        <f t="shared" si="201"/>
        <v>0</v>
      </c>
      <c r="BJ130" s="306"/>
      <c r="BK130" s="274">
        <f t="shared" si="202"/>
        <v>0</v>
      </c>
      <c r="BL130" s="306"/>
      <c r="BM130" s="274">
        <f t="shared" si="203"/>
        <v>0</v>
      </c>
      <c r="BN130" s="306"/>
      <c r="BO130" s="274">
        <f t="shared" si="204"/>
        <v>0</v>
      </c>
      <c r="BP130" s="275">
        <f t="shared" si="210"/>
        <v>0</v>
      </c>
      <c r="BQ130" s="312">
        <f t="shared" si="211"/>
        <v>0</v>
      </c>
      <c r="BR130" s="312">
        <f t="shared" si="212"/>
        <v>0</v>
      </c>
      <c r="BS130" s="312">
        <f t="shared" si="213"/>
        <v>0</v>
      </c>
      <c r="BT130" s="312">
        <f t="shared" si="214"/>
        <v>0</v>
      </c>
      <c r="BU130" s="312">
        <f t="shared" si="215"/>
        <v>0</v>
      </c>
      <c r="BV130" s="300">
        <f t="shared" si="205"/>
        <v>0</v>
      </c>
    </row>
    <row r="131" spans="1:74" s="52" customFormat="1" ht="15" hidden="1" customHeight="1">
      <c r="A131" s="76"/>
      <c r="B131" s="76"/>
      <c r="C131" s="107"/>
      <c r="D131" s="72" t="str">
        <f t="shared" si="178"/>
        <v>Select Level from List</v>
      </c>
      <c r="E131" s="706" t="str">
        <f t="shared" si="178"/>
        <v>Select E-Class</v>
      </c>
      <c r="F131" s="682"/>
      <c r="G131" s="682"/>
      <c r="H131" s="682"/>
      <c r="I131" s="682"/>
      <c r="J131" s="682"/>
      <c r="K131" s="138"/>
      <c r="L131" s="139">
        <f t="shared" si="179"/>
        <v>0</v>
      </c>
      <c r="M131" s="69"/>
      <c r="N131" s="140"/>
      <c r="O131" s="118">
        <f t="shared" si="180"/>
        <v>0</v>
      </c>
      <c r="P131" s="140"/>
      <c r="Q131" s="118">
        <f t="shared" si="181"/>
        <v>0</v>
      </c>
      <c r="R131" s="140"/>
      <c r="S131" s="118">
        <f t="shared" si="182"/>
        <v>0</v>
      </c>
      <c r="T131" s="140"/>
      <c r="U131" s="118">
        <f t="shared" si="183"/>
        <v>0</v>
      </c>
      <c r="V131" s="140"/>
      <c r="W131" s="118">
        <f t="shared" si="184"/>
        <v>0</v>
      </c>
      <c r="X131" s="119">
        <f t="shared" si="206"/>
        <v>0</v>
      </c>
      <c r="Y131" s="303"/>
      <c r="Z131" s="265">
        <f t="shared" si="185"/>
        <v>0</v>
      </c>
      <c r="AA131" s="303"/>
      <c r="AB131" s="265">
        <f t="shared" si="186"/>
        <v>0</v>
      </c>
      <c r="AC131" s="303"/>
      <c r="AD131" s="265">
        <f t="shared" si="187"/>
        <v>0</v>
      </c>
      <c r="AE131" s="303"/>
      <c r="AF131" s="265">
        <f t="shared" si="188"/>
        <v>0</v>
      </c>
      <c r="AG131" s="303"/>
      <c r="AH131" s="265">
        <f t="shared" si="189"/>
        <v>0</v>
      </c>
      <c r="AI131" s="266">
        <f t="shared" si="207"/>
        <v>0</v>
      </c>
      <c r="AJ131" s="304"/>
      <c r="AK131" s="268">
        <f t="shared" si="190"/>
        <v>0</v>
      </c>
      <c r="AL131" s="304"/>
      <c r="AM131" s="268">
        <f t="shared" si="191"/>
        <v>0</v>
      </c>
      <c r="AN131" s="304"/>
      <c r="AO131" s="268">
        <f t="shared" si="192"/>
        <v>0</v>
      </c>
      <c r="AP131" s="304"/>
      <c r="AQ131" s="268">
        <f t="shared" si="193"/>
        <v>0</v>
      </c>
      <c r="AR131" s="304"/>
      <c r="AS131" s="268">
        <f t="shared" si="194"/>
        <v>0</v>
      </c>
      <c r="AT131" s="269">
        <f t="shared" si="208"/>
        <v>0</v>
      </c>
      <c r="AU131" s="305"/>
      <c r="AV131" s="271">
        <f t="shared" si="195"/>
        <v>0</v>
      </c>
      <c r="AW131" s="305"/>
      <c r="AX131" s="271">
        <f t="shared" si="196"/>
        <v>0</v>
      </c>
      <c r="AY131" s="305"/>
      <c r="AZ131" s="271">
        <f t="shared" si="197"/>
        <v>0</v>
      </c>
      <c r="BA131" s="305"/>
      <c r="BB131" s="271">
        <f t="shared" si="198"/>
        <v>0</v>
      </c>
      <c r="BC131" s="305"/>
      <c r="BD131" s="271">
        <f t="shared" si="199"/>
        <v>0</v>
      </c>
      <c r="BE131" s="272">
        <f t="shared" si="209"/>
        <v>0</v>
      </c>
      <c r="BF131" s="306"/>
      <c r="BG131" s="274">
        <f t="shared" si="200"/>
        <v>0</v>
      </c>
      <c r="BH131" s="306"/>
      <c r="BI131" s="274">
        <f t="shared" si="201"/>
        <v>0</v>
      </c>
      <c r="BJ131" s="306"/>
      <c r="BK131" s="274">
        <f t="shared" si="202"/>
        <v>0</v>
      </c>
      <c r="BL131" s="306"/>
      <c r="BM131" s="274">
        <f t="shared" si="203"/>
        <v>0</v>
      </c>
      <c r="BN131" s="306"/>
      <c r="BO131" s="274">
        <f t="shared" si="204"/>
        <v>0</v>
      </c>
      <c r="BP131" s="275">
        <f t="shared" si="210"/>
        <v>0</v>
      </c>
      <c r="BQ131" s="312">
        <f t="shared" si="211"/>
        <v>0</v>
      </c>
      <c r="BR131" s="312">
        <f t="shared" si="212"/>
        <v>0</v>
      </c>
      <c r="BS131" s="312">
        <f t="shared" si="213"/>
        <v>0</v>
      </c>
      <c r="BT131" s="312">
        <f t="shared" si="214"/>
        <v>0</v>
      </c>
      <c r="BU131" s="312">
        <f t="shared" si="215"/>
        <v>0</v>
      </c>
      <c r="BV131" s="300">
        <f t="shared" si="205"/>
        <v>0</v>
      </c>
    </row>
    <row r="132" spans="1:74" s="52" customFormat="1" ht="15" hidden="1" customHeight="1">
      <c r="A132" s="76"/>
      <c r="B132" s="76"/>
      <c r="C132" s="107"/>
      <c r="D132" s="72" t="str">
        <f t="shared" si="178"/>
        <v>Select Level from List</v>
      </c>
      <c r="E132" s="706" t="str">
        <f t="shared" si="178"/>
        <v>Select E-Class</v>
      </c>
      <c r="F132" s="706"/>
      <c r="G132" s="706"/>
      <c r="H132" s="706"/>
      <c r="I132" s="706"/>
      <c r="J132" s="682"/>
      <c r="K132" s="138"/>
      <c r="L132" s="139">
        <f t="shared" si="179"/>
        <v>0</v>
      </c>
      <c r="M132" s="69"/>
      <c r="N132" s="140"/>
      <c r="O132" s="118">
        <f t="shared" si="180"/>
        <v>0</v>
      </c>
      <c r="P132" s="140"/>
      <c r="Q132" s="118">
        <f t="shared" si="181"/>
        <v>0</v>
      </c>
      <c r="R132" s="140"/>
      <c r="S132" s="118">
        <f t="shared" si="182"/>
        <v>0</v>
      </c>
      <c r="T132" s="140"/>
      <c r="U132" s="118">
        <f t="shared" si="183"/>
        <v>0</v>
      </c>
      <c r="V132" s="140"/>
      <c r="W132" s="118">
        <f t="shared" si="184"/>
        <v>0</v>
      </c>
      <c r="X132" s="119">
        <f t="shared" si="206"/>
        <v>0</v>
      </c>
      <c r="Y132" s="303"/>
      <c r="Z132" s="265">
        <f t="shared" si="185"/>
        <v>0</v>
      </c>
      <c r="AA132" s="303"/>
      <c r="AB132" s="265">
        <f t="shared" si="186"/>
        <v>0</v>
      </c>
      <c r="AC132" s="303"/>
      <c r="AD132" s="265">
        <f t="shared" si="187"/>
        <v>0</v>
      </c>
      <c r="AE132" s="303"/>
      <c r="AF132" s="265">
        <f t="shared" si="188"/>
        <v>0</v>
      </c>
      <c r="AG132" s="303"/>
      <c r="AH132" s="265">
        <f t="shared" si="189"/>
        <v>0</v>
      </c>
      <c r="AI132" s="266">
        <f t="shared" si="207"/>
        <v>0</v>
      </c>
      <c r="AJ132" s="304"/>
      <c r="AK132" s="268">
        <f t="shared" si="190"/>
        <v>0</v>
      </c>
      <c r="AL132" s="304"/>
      <c r="AM132" s="268">
        <f t="shared" si="191"/>
        <v>0</v>
      </c>
      <c r="AN132" s="304"/>
      <c r="AO132" s="268">
        <f t="shared" si="192"/>
        <v>0</v>
      </c>
      <c r="AP132" s="304"/>
      <c r="AQ132" s="268">
        <f t="shared" si="193"/>
        <v>0</v>
      </c>
      <c r="AR132" s="304"/>
      <c r="AS132" s="268">
        <f t="shared" si="194"/>
        <v>0</v>
      </c>
      <c r="AT132" s="269">
        <f t="shared" si="208"/>
        <v>0</v>
      </c>
      <c r="AU132" s="305"/>
      <c r="AV132" s="271">
        <f t="shared" si="195"/>
        <v>0</v>
      </c>
      <c r="AW132" s="305"/>
      <c r="AX132" s="271">
        <f t="shared" si="196"/>
        <v>0</v>
      </c>
      <c r="AY132" s="305"/>
      <c r="AZ132" s="271">
        <f t="shared" si="197"/>
        <v>0</v>
      </c>
      <c r="BA132" s="305"/>
      <c r="BB132" s="271">
        <f t="shared" si="198"/>
        <v>0</v>
      </c>
      <c r="BC132" s="305"/>
      <c r="BD132" s="271">
        <f t="shared" si="199"/>
        <v>0</v>
      </c>
      <c r="BE132" s="272">
        <f t="shared" si="209"/>
        <v>0</v>
      </c>
      <c r="BF132" s="306"/>
      <c r="BG132" s="274">
        <f t="shared" si="200"/>
        <v>0</v>
      </c>
      <c r="BH132" s="306"/>
      <c r="BI132" s="274">
        <f t="shared" si="201"/>
        <v>0</v>
      </c>
      <c r="BJ132" s="306"/>
      <c r="BK132" s="274">
        <f t="shared" si="202"/>
        <v>0</v>
      </c>
      <c r="BL132" s="306"/>
      <c r="BM132" s="274">
        <f t="shared" si="203"/>
        <v>0</v>
      </c>
      <c r="BN132" s="306"/>
      <c r="BO132" s="274">
        <f t="shared" si="204"/>
        <v>0</v>
      </c>
      <c r="BP132" s="275">
        <f t="shared" si="210"/>
        <v>0</v>
      </c>
      <c r="BQ132" s="312">
        <f t="shared" si="211"/>
        <v>0</v>
      </c>
      <c r="BR132" s="312">
        <f t="shared" si="212"/>
        <v>0</v>
      </c>
      <c r="BS132" s="312">
        <f t="shared" si="213"/>
        <v>0</v>
      </c>
      <c r="BT132" s="312">
        <f t="shared" si="214"/>
        <v>0</v>
      </c>
      <c r="BU132" s="312">
        <f t="shared" si="215"/>
        <v>0</v>
      </c>
      <c r="BV132" s="300">
        <f t="shared" si="205"/>
        <v>0</v>
      </c>
    </row>
    <row r="133" spans="1:74" s="52" customFormat="1" ht="15" hidden="1" customHeight="1">
      <c r="A133" s="76"/>
      <c r="B133" s="76"/>
      <c r="C133" s="107"/>
      <c r="D133" s="72" t="str">
        <f t="shared" si="178"/>
        <v>Select Level from List</v>
      </c>
      <c r="E133" s="706" t="str">
        <f t="shared" si="178"/>
        <v>Select E-Class</v>
      </c>
      <c r="F133" s="682"/>
      <c r="G133" s="682"/>
      <c r="H133" s="682"/>
      <c r="I133" s="682"/>
      <c r="J133" s="682"/>
      <c r="K133" s="138"/>
      <c r="L133" s="139">
        <f t="shared" si="179"/>
        <v>0</v>
      </c>
      <c r="M133" s="69"/>
      <c r="N133" s="140"/>
      <c r="O133" s="118">
        <f t="shared" si="180"/>
        <v>0</v>
      </c>
      <c r="P133" s="140"/>
      <c r="Q133" s="118">
        <f t="shared" si="181"/>
        <v>0</v>
      </c>
      <c r="R133" s="140"/>
      <c r="S133" s="118">
        <f t="shared" si="182"/>
        <v>0</v>
      </c>
      <c r="T133" s="140"/>
      <c r="U133" s="118">
        <f t="shared" si="183"/>
        <v>0</v>
      </c>
      <c r="V133" s="140"/>
      <c r="W133" s="118">
        <f t="shared" si="184"/>
        <v>0</v>
      </c>
      <c r="X133" s="119">
        <f t="shared" si="206"/>
        <v>0</v>
      </c>
      <c r="Y133" s="303"/>
      <c r="Z133" s="265">
        <f t="shared" si="185"/>
        <v>0</v>
      </c>
      <c r="AA133" s="303"/>
      <c r="AB133" s="265">
        <f t="shared" si="186"/>
        <v>0</v>
      </c>
      <c r="AC133" s="303"/>
      <c r="AD133" s="265">
        <f t="shared" si="187"/>
        <v>0</v>
      </c>
      <c r="AE133" s="303"/>
      <c r="AF133" s="265">
        <f t="shared" si="188"/>
        <v>0</v>
      </c>
      <c r="AG133" s="303"/>
      <c r="AH133" s="265">
        <f t="shared" si="189"/>
        <v>0</v>
      </c>
      <c r="AI133" s="266">
        <f t="shared" si="207"/>
        <v>0</v>
      </c>
      <c r="AJ133" s="304"/>
      <c r="AK133" s="268">
        <f t="shared" si="190"/>
        <v>0</v>
      </c>
      <c r="AL133" s="304"/>
      <c r="AM133" s="268">
        <f t="shared" si="191"/>
        <v>0</v>
      </c>
      <c r="AN133" s="304"/>
      <c r="AO133" s="268">
        <f t="shared" si="192"/>
        <v>0</v>
      </c>
      <c r="AP133" s="304"/>
      <c r="AQ133" s="268">
        <f t="shared" si="193"/>
        <v>0</v>
      </c>
      <c r="AR133" s="304"/>
      <c r="AS133" s="268">
        <f t="shared" si="194"/>
        <v>0</v>
      </c>
      <c r="AT133" s="269">
        <f t="shared" si="208"/>
        <v>0</v>
      </c>
      <c r="AU133" s="305"/>
      <c r="AV133" s="271">
        <f t="shared" si="195"/>
        <v>0</v>
      </c>
      <c r="AW133" s="305"/>
      <c r="AX133" s="271">
        <f t="shared" si="196"/>
        <v>0</v>
      </c>
      <c r="AY133" s="305"/>
      <c r="AZ133" s="271">
        <f t="shared" si="197"/>
        <v>0</v>
      </c>
      <c r="BA133" s="305"/>
      <c r="BB133" s="271">
        <f t="shared" si="198"/>
        <v>0</v>
      </c>
      <c r="BC133" s="305"/>
      <c r="BD133" s="271">
        <f t="shared" si="199"/>
        <v>0</v>
      </c>
      <c r="BE133" s="272">
        <f t="shared" si="209"/>
        <v>0</v>
      </c>
      <c r="BF133" s="306"/>
      <c r="BG133" s="274">
        <f t="shared" si="200"/>
        <v>0</v>
      </c>
      <c r="BH133" s="306"/>
      <c r="BI133" s="274">
        <f t="shared" si="201"/>
        <v>0</v>
      </c>
      <c r="BJ133" s="306"/>
      <c r="BK133" s="274">
        <f t="shared" si="202"/>
        <v>0</v>
      </c>
      <c r="BL133" s="306"/>
      <c r="BM133" s="274">
        <f t="shared" si="203"/>
        <v>0</v>
      </c>
      <c r="BN133" s="306"/>
      <c r="BO133" s="274">
        <f t="shared" si="204"/>
        <v>0</v>
      </c>
      <c r="BP133" s="275">
        <f t="shared" si="210"/>
        <v>0</v>
      </c>
      <c r="BQ133" s="312">
        <f t="shared" si="211"/>
        <v>0</v>
      </c>
      <c r="BR133" s="312">
        <f t="shared" si="212"/>
        <v>0</v>
      </c>
      <c r="BS133" s="312">
        <f t="shared" si="213"/>
        <v>0</v>
      </c>
      <c r="BT133" s="312">
        <f t="shared" si="214"/>
        <v>0</v>
      </c>
      <c r="BU133" s="312">
        <f t="shared" si="215"/>
        <v>0</v>
      </c>
      <c r="BV133" s="300">
        <f t="shared" si="205"/>
        <v>0</v>
      </c>
    </row>
    <row r="134" spans="1:74" s="52" customFormat="1" ht="15" hidden="1" customHeight="1">
      <c r="A134" s="76"/>
      <c r="B134" s="76"/>
      <c r="C134" s="107"/>
      <c r="D134" s="72" t="str">
        <f t="shared" si="178"/>
        <v>Select Level from List</v>
      </c>
      <c r="E134" s="706" t="str">
        <f t="shared" si="178"/>
        <v>Select E-Class</v>
      </c>
      <c r="F134" s="682"/>
      <c r="G134" s="682"/>
      <c r="H134" s="682"/>
      <c r="I134" s="682"/>
      <c r="J134" s="682"/>
      <c r="K134" s="138"/>
      <c r="L134" s="139">
        <f t="shared" si="179"/>
        <v>0</v>
      </c>
      <c r="M134" s="69"/>
      <c r="N134" s="140"/>
      <c r="O134" s="118">
        <f t="shared" si="180"/>
        <v>0</v>
      </c>
      <c r="P134" s="140"/>
      <c r="Q134" s="118">
        <f t="shared" si="181"/>
        <v>0</v>
      </c>
      <c r="R134" s="140"/>
      <c r="S134" s="118">
        <f t="shared" si="182"/>
        <v>0</v>
      </c>
      <c r="T134" s="140"/>
      <c r="U134" s="118">
        <f t="shared" si="183"/>
        <v>0</v>
      </c>
      <c r="V134" s="140"/>
      <c r="W134" s="118">
        <f t="shared" si="184"/>
        <v>0</v>
      </c>
      <c r="X134" s="119">
        <f t="shared" si="206"/>
        <v>0</v>
      </c>
      <c r="Y134" s="303"/>
      <c r="Z134" s="265">
        <f t="shared" si="185"/>
        <v>0</v>
      </c>
      <c r="AA134" s="303"/>
      <c r="AB134" s="265">
        <f t="shared" si="186"/>
        <v>0</v>
      </c>
      <c r="AC134" s="303"/>
      <c r="AD134" s="265">
        <f t="shared" si="187"/>
        <v>0</v>
      </c>
      <c r="AE134" s="303"/>
      <c r="AF134" s="265">
        <f t="shared" si="188"/>
        <v>0</v>
      </c>
      <c r="AG134" s="303"/>
      <c r="AH134" s="265">
        <f t="shared" si="189"/>
        <v>0</v>
      </c>
      <c r="AI134" s="266">
        <f t="shared" si="207"/>
        <v>0</v>
      </c>
      <c r="AJ134" s="304"/>
      <c r="AK134" s="268">
        <f t="shared" si="190"/>
        <v>0</v>
      </c>
      <c r="AL134" s="304"/>
      <c r="AM134" s="268">
        <f t="shared" si="191"/>
        <v>0</v>
      </c>
      <c r="AN134" s="304"/>
      <c r="AO134" s="268">
        <f t="shared" si="192"/>
        <v>0</v>
      </c>
      <c r="AP134" s="304"/>
      <c r="AQ134" s="268">
        <f t="shared" si="193"/>
        <v>0</v>
      </c>
      <c r="AR134" s="304"/>
      <c r="AS134" s="268">
        <f t="shared" si="194"/>
        <v>0</v>
      </c>
      <c r="AT134" s="269">
        <f t="shared" si="208"/>
        <v>0</v>
      </c>
      <c r="AU134" s="305"/>
      <c r="AV134" s="271">
        <f t="shared" si="195"/>
        <v>0</v>
      </c>
      <c r="AW134" s="305"/>
      <c r="AX134" s="271">
        <f t="shared" si="196"/>
        <v>0</v>
      </c>
      <c r="AY134" s="305"/>
      <c r="AZ134" s="271">
        <f t="shared" si="197"/>
        <v>0</v>
      </c>
      <c r="BA134" s="305"/>
      <c r="BB134" s="271">
        <f t="shared" si="198"/>
        <v>0</v>
      </c>
      <c r="BC134" s="305"/>
      <c r="BD134" s="271">
        <f t="shared" si="199"/>
        <v>0</v>
      </c>
      <c r="BE134" s="272">
        <f t="shared" si="209"/>
        <v>0</v>
      </c>
      <c r="BF134" s="306"/>
      <c r="BG134" s="274">
        <f t="shared" si="200"/>
        <v>0</v>
      </c>
      <c r="BH134" s="306"/>
      <c r="BI134" s="274">
        <f t="shared" si="201"/>
        <v>0</v>
      </c>
      <c r="BJ134" s="306"/>
      <c r="BK134" s="274">
        <f t="shared" si="202"/>
        <v>0</v>
      </c>
      <c r="BL134" s="306"/>
      <c r="BM134" s="274">
        <f t="shared" si="203"/>
        <v>0</v>
      </c>
      <c r="BN134" s="306"/>
      <c r="BO134" s="274">
        <f t="shared" si="204"/>
        <v>0</v>
      </c>
      <c r="BP134" s="275">
        <f t="shared" si="210"/>
        <v>0</v>
      </c>
      <c r="BQ134" s="312">
        <f t="shared" si="211"/>
        <v>0</v>
      </c>
      <c r="BR134" s="312">
        <f t="shared" si="212"/>
        <v>0</v>
      </c>
      <c r="BS134" s="312">
        <f t="shared" si="213"/>
        <v>0</v>
      </c>
      <c r="BT134" s="312">
        <f t="shared" si="214"/>
        <v>0</v>
      </c>
      <c r="BU134" s="312">
        <f t="shared" si="215"/>
        <v>0</v>
      </c>
      <c r="BV134" s="300">
        <f t="shared" si="205"/>
        <v>0</v>
      </c>
    </row>
    <row r="135" spans="1:74" s="52" customFormat="1" ht="15" hidden="1" customHeight="1">
      <c r="A135" s="76"/>
      <c r="B135" s="76"/>
      <c r="C135" s="107"/>
      <c r="D135" s="72" t="str">
        <f t="shared" si="178"/>
        <v>Select Level from List</v>
      </c>
      <c r="E135" s="706" t="str">
        <f t="shared" si="178"/>
        <v>Select E-Class</v>
      </c>
      <c r="F135" s="682"/>
      <c r="G135" s="682"/>
      <c r="H135" s="682"/>
      <c r="I135" s="682"/>
      <c r="J135" s="682"/>
      <c r="K135" s="138"/>
      <c r="L135" s="139">
        <f t="shared" si="179"/>
        <v>0</v>
      </c>
      <c r="M135" s="69"/>
      <c r="N135" s="140"/>
      <c r="O135" s="118">
        <f t="shared" si="180"/>
        <v>0</v>
      </c>
      <c r="P135" s="140"/>
      <c r="Q135" s="118">
        <f t="shared" si="181"/>
        <v>0</v>
      </c>
      <c r="R135" s="140"/>
      <c r="S135" s="118">
        <f t="shared" si="182"/>
        <v>0</v>
      </c>
      <c r="T135" s="140"/>
      <c r="U135" s="118">
        <f t="shared" si="183"/>
        <v>0</v>
      </c>
      <c r="V135" s="140"/>
      <c r="W135" s="118">
        <f t="shared" si="184"/>
        <v>0</v>
      </c>
      <c r="X135" s="119">
        <f t="shared" si="206"/>
        <v>0</v>
      </c>
      <c r="Y135" s="303"/>
      <c r="Z135" s="265">
        <f t="shared" si="185"/>
        <v>0</v>
      </c>
      <c r="AA135" s="303"/>
      <c r="AB135" s="265">
        <f t="shared" si="186"/>
        <v>0</v>
      </c>
      <c r="AC135" s="303"/>
      <c r="AD135" s="265">
        <f t="shared" si="187"/>
        <v>0</v>
      </c>
      <c r="AE135" s="303"/>
      <c r="AF135" s="265">
        <f t="shared" si="188"/>
        <v>0</v>
      </c>
      <c r="AG135" s="303"/>
      <c r="AH135" s="265">
        <f t="shared" si="189"/>
        <v>0</v>
      </c>
      <c r="AI135" s="266">
        <f t="shared" si="207"/>
        <v>0</v>
      </c>
      <c r="AJ135" s="304"/>
      <c r="AK135" s="268">
        <f t="shared" si="190"/>
        <v>0</v>
      </c>
      <c r="AL135" s="304"/>
      <c r="AM135" s="268">
        <f t="shared" si="191"/>
        <v>0</v>
      </c>
      <c r="AN135" s="304"/>
      <c r="AO135" s="268">
        <f t="shared" si="192"/>
        <v>0</v>
      </c>
      <c r="AP135" s="304"/>
      <c r="AQ135" s="268">
        <f t="shared" si="193"/>
        <v>0</v>
      </c>
      <c r="AR135" s="304"/>
      <c r="AS135" s="268">
        <f t="shared" si="194"/>
        <v>0</v>
      </c>
      <c r="AT135" s="269">
        <f t="shared" si="208"/>
        <v>0</v>
      </c>
      <c r="AU135" s="305"/>
      <c r="AV135" s="271">
        <f t="shared" si="195"/>
        <v>0</v>
      </c>
      <c r="AW135" s="305"/>
      <c r="AX135" s="271">
        <f t="shared" si="196"/>
        <v>0</v>
      </c>
      <c r="AY135" s="305"/>
      <c r="AZ135" s="271">
        <f t="shared" si="197"/>
        <v>0</v>
      </c>
      <c r="BA135" s="305"/>
      <c r="BB135" s="271">
        <f t="shared" si="198"/>
        <v>0</v>
      </c>
      <c r="BC135" s="305"/>
      <c r="BD135" s="271">
        <f t="shared" si="199"/>
        <v>0</v>
      </c>
      <c r="BE135" s="272">
        <f t="shared" si="209"/>
        <v>0</v>
      </c>
      <c r="BF135" s="306"/>
      <c r="BG135" s="274">
        <f t="shared" si="200"/>
        <v>0</v>
      </c>
      <c r="BH135" s="306"/>
      <c r="BI135" s="274">
        <f t="shared" si="201"/>
        <v>0</v>
      </c>
      <c r="BJ135" s="306"/>
      <c r="BK135" s="274">
        <f t="shared" si="202"/>
        <v>0</v>
      </c>
      <c r="BL135" s="306"/>
      <c r="BM135" s="274">
        <f t="shared" si="203"/>
        <v>0</v>
      </c>
      <c r="BN135" s="306"/>
      <c r="BO135" s="274">
        <f t="shared" si="204"/>
        <v>0</v>
      </c>
      <c r="BP135" s="275">
        <f t="shared" si="210"/>
        <v>0</v>
      </c>
      <c r="BQ135" s="312">
        <f t="shared" si="211"/>
        <v>0</v>
      </c>
      <c r="BR135" s="312">
        <f t="shared" si="212"/>
        <v>0</v>
      </c>
      <c r="BS135" s="312">
        <f t="shared" si="213"/>
        <v>0</v>
      </c>
      <c r="BT135" s="312">
        <f t="shared" si="214"/>
        <v>0</v>
      </c>
      <c r="BU135" s="312">
        <f t="shared" si="215"/>
        <v>0</v>
      </c>
      <c r="BV135" s="300">
        <f t="shared" si="205"/>
        <v>0</v>
      </c>
    </row>
    <row r="136" spans="1:74" s="52" customFormat="1" ht="15" hidden="1" customHeight="1">
      <c r="A136" s="76"/>
      <c r="B136" s="76"/>
      <c r="C136" s="107"/>
      <c r="D136" s="72" t="str">
        <f t="shared" si="178"/>
        <v>Select Level from List</v>
      </c>
      <c r="E136" s="706" t="str">
        <f t="shared" si="178"/>
        <v>Select E-Class</v>
      </c>
      <c r="F136" s="706"/>
      <c r="G136" s="706"/>
      <c r="H136" s="706"/>
      <c r="I136" s="706"/>
      <c r="J136" s="682"/>
      <c r="K136" s="138"/>
      <c r="L136" s="139">
        <f t="shared" si="179"/>
        <v>0</v>
      </c>
      <c r="M136" s="69"/>
      <c r="N136" s="140"/>
      <c r="O136" s="118">
        <f t="shared" si="180"/>
        <v>0</v>
      </c>
      <c r="P136" s="140"/>
      <c r="Q136" s="118">
        <f t="shared" si="181"/>
        <v>0</v>
      </c>
      <c r="R136" s="140"/>
      <c r="S136" s="118">
        <f t="shared" si="182"/>
        <v>0</v>
      </c>
      <c r="T136" s="140"/>
      <c r="U136" s="118">
        <f t="shared" si="183"/>
        <v>0</v>
      </c>
      <c r="V136" s="140"/>
      <c r="W136" s="118">
        <f t="shared" si="184"/>
        <v>0</v>
      </c>
      <c r="X136" s="119">
        <f t="shared" si="206"/>
        <v>0</v>
      </c>
      <c r="Y136" s="303"/>
      <c r="Z136" s="265">
        <f t="shared" si="185"/>
        <v>0</v>
      </c>
      <c r="AA136" s="303"/>
      <c r="AB136" s="265">
        <f t="shared" si="186"/>
        <v>0</v>
      </c>
      <c r="AC136" s="303"/>
      <c r="AD136" s="265">
        <f t="shared" si="187"/>
        <v>0</v>
      </c>
      <c r="AE136" s="303"/>
      <c r="AF136" s="265">
        <f t="shared" si="188"/>
        <v>0</v>
      </c>
      <c r="AG136" s="303"/>
      <c r="AH136" s="265">
        <f t="shared" si="189"/>
        <v>0</v>
      </c>
      <c r="AI136" s="266">
        <f t="shared" si="207"/>
        <v>0</v>
      </c>
      <c r="AJ136" s="304"/>
      <c r="AK136" s="268">
        <f t="shared" si="190"/>
        <v>0</v>
      </c>
      <c r="AL136" s="304"/>
      <c r="AM136" s="268">
        <f t="shared" si="191"/>
        <v>0</v>
      </c>
      <c r="AN136" s="304"/>
      <c r="AO136" s="268">
        <f t="shared" si="192"/>
        <v>0</v>
      </c>
      <c r="AP136" s="304"/>
      <c r="AQ136" s="268">
        <f t="shared" si="193"/>
        <v>0</v>
      </c>
      <c r="AR136" s="304"/>
      <c r="AS136" s="268">
        <f t="shared" si="194"/>
        <v>0</v>
      </c>
      <c r="AT136" s="269">
        <f t="shared" si="208"/>
        <v>0</v>
      </c>
      <c r="AU136" s="305"/>
      <c r="AV136" s="271">
        <f t="shared" si="195"/>
        <v>0</v>
      </c>
      <c r="AW136" s="305"/>
      <c r="AX136" s="271">
        <f t="shared" si="196"/>
        <v>0</v>
      </c>
      <c r="AY136" s="305"/>
      <c r="AZ136" s="271">
        <f t="shared" si="197"/>
        <v>0</v>
      </c>
      <c r="BA136" s="305"/>
      <c r="BB136" s="271">
        <f t="shared" si="198"/>
        <v>0</v>
      </c>
      <c r="BC136" s="305"/>
      <c r="BD136" s="271">
        <f t="shared" si="199"/>
        <v>0</v>
      </c>
      <c r="BE136" s="272">
        <f t="shared" si="209"/>
        <v>0</v>
      </c>
      <c r="BF136" s="306"/>
      <c r="BG136" s="274">
        <f t="shared" si="200"/>
        <v>0</v>
      </c>
      <c r="BH136" s="306"/>
      <c r="BI136" s="274">
        <f t="shared" si="201"/>
        <v>0</v>
      </c>
      <c r="BJ136" s="306"/>
      <c r="BK136" s="274">
        <f t="shared" si="202"/>
        <v>0</v>
      </c>
      <c r="BL136" s="306"/>
      <c r="BM136" s="274">
        <f t="shared" si="203"/>
        <v>0</v>
      </c>
      <c r="BN136" s="306"/>
      <c r="BO136" s="274">
        <f t="shared" si="204"/>
        <v>0</v>
      </c>
      <c r="BP136" s="275">
        <f t="shared" si="210"/>
        <v>0</v>
      </c>
      <c r="BQ136" s="312">
        <f t="shared" si="211"/>
        <v>0</v>
      </c>
      <c r="BR136" s="312">
        <f t="shared" si="212"/>
        <v>0</v>
      </c>
      <c r="BS136" s="312">
        <f t="shared" si="213"/>
        <v>0</v>
      </c>
      <c r="BT136" s="312">
        <f t="shared" si="214"/>
        <v>0</v>
      </c>
      <c r="BU136" s="312">
        <f t="shared" si="215"/>
        <v>0</v>
      </c>
      <c r="BV136" s="300">
        <f t="shared" si="205"/>
        <v>0</v>
      </c>
    </row>
    <row r="137" spans="1:74" s="52" customFormat="1" ht="15" hidden="1" customHeight="1">
      <c r="A137" s="76"/>
      <c r="B137" s="76"/>
      <c r="C137" s="107"/>
      <c r="D137" s="72" t="str">
        <f t="shared" si="178"/>
        <v>Select Level from List</v>
      </c>
      <c r="E137" s="706" t="str">
        <f t="shared" si="178"/>
        <v>Select E-Class</v>
      </c>
      <c r="F137" s="682"/>
      <c r="G137" s="682"/>
      <c r="H137" s="682"/>
      <c r="I137" s="682"/>
      <c r="J137" s="682"/>
      <c r="K137" s="138"/>
      <c r="L137" s="139">
        <f t="shared" si="179"/>
        <v>0</v>
      </c>
      <c r="M137" s="69"/>
      <c r="N137" s="140"/>
      <c r="O137" s="118">
        <f t="shared" si="180"/>
        <v>0</v>
      </c>
      <c r="P137" s="140"/>
      <c r="Q137" s="118">
        <f t="shared" si="181"/>
        <v>0</v>
      </c>
      <c r="R137" s="140"/>
      <c r="S137" s="118">
        <f t="shared" si="182"/>
        <v>0</v>
      </c>
      <c r="T137" s="140"/>
      <c r="U137" s="118">
        <f t="shared" si="183"/>
        <v>0</v>
      </c>
      <c r="V137" s="140"/>
      <c r="W137" s="118">
        <f t="shared" si="184"/>
        <v>0</v>
      </c>
      <c r="X137" s="119">
        <f t="shared" si="206"/>
        <v>0</v>
      </c>
      <c r="Y137" s="303"/>
      <c r="Z137" s="265">
        <f t="shared" si="185"/>
        <v>0</v>
      </c>
      <c r="AA137" s="303"/>
      <c r="AB137" s="265">
        <f t="shared" si="186"/>
        <v>0</v>
      </c>
      <c r="AC137" s="303"/>
      <c r="AD137" s="265">
        <f t="shared" si="187"/>
        <v>0</v>
      </c>
      <c r="AE137" s="303"/>
      <c r="AF137" s="265">
        <f t="shared" si="188"/>
        <v>0</v>
      </c>
      <c r="AG137" s="303"/>
      <c r="AH137" s="265">
        <f t="shared" si="189"/>
        <v>0</v>
      </c>
      <c r="AI137" s="266">
        <f t="shared" si="207"/>
        <v>0</v>
      </c>
      <c r="AJ137" s="304"/>
      <c r="AK137" s="268">
        <f t="shared" si="190"/>
        <v>0</v>
      </c>
      <c r="AL137" s="304"/>
      <c r="AM137" s="268">
        <f t="shared" si="191"/>
        <v>0</v>
      </c>
      <c r="AN137" s="304"/>
      <c r="AO137" s="268">
        <f t="shared" si="192"/>
        <v>0</v>
      </c>
      <c r="AP137" s="304"/>
      <c r="AQ137" s="268">
        <f t="shared" si="193"/>
        <v>0</v>
      </c>
      <c r="AR137" s="304"/>
      <c r="AS137" s="268">
        <f t="shared" si="194"/>
        <v>0</v>
      </c>
      <c r="AT137" s="269">
        <f t="shared" si="208"/>
        <v>0</v>
      </c>
      <c r="AU137" s="305"/>
      <c r="AV137" s="271">
        <f t="shared" si="195"/>
        <v>0</v>
      </c>
      <c r="AW137" s="305"/>
      <c r="AX137" s="271">
        <f t="shared" si="196"/>
        <v>0</v>
      </c>
      <c r="AY137" s="305"/>
      <c r="AZ137" s="271">
        <f t="shared" si="197"/>
        <v>0</v>
      </c>
      <c r="BA137" s="305"/>
      <c r="BB137" s="271">
        <f t="shared" si="198"/>
        <v>0</v>
      </c>
      <c r="BC137" s="305"/>
      <c r="BD137" s="271">
        <f t="shared" si="199"/>
        <v>0</v>
      </c>
      <c r="BE137" s="272">
        <f t="shared" si="209"/>
        <v>0</v>
      </c>
      <c r="BF137" s="306"/>
      <c r="BG137" s="274">
        <f t="shared" si="200"/>
        <v>0</v>
      </c>
      <c r="BH137" s="306"/>
      <c r="BI137" s="274">
        <f t="shared" si="201"/>
        <v>0</v>
      </c>
      <c r="BJ137" s="306"/>
      <c r="BK137" s="274">
        <f t="shared" si="202"/>
        <v>0</v>
      </c>
      <c r="BL137" s="306"/>
      <c r="BM137" s="274">
        <f t="shared" si="203"/>
        <v>0</v>
      </c>
      <c r="BN137" s="306"/>
      <c r="BO137" s="274">
        <f t="shared" si="204"/>
        <v>0</v>
      </c>
      <c r="BP137" s="275">
        <f t="shared" si="210"/>
        <v>0</v>
      </c>
      <c r="BQ137" s="312">
        <f t="shared" si="211"/>
        <v>0</v>
      </c>
      <c r="BR137" s="312">
        <f t="shared" si="212"/>
        <v>0</v>
      </c>
      <c r="BS137" s="312">
        <f t="shared" si="213"/>
        <v>0</v>
      </c>
      <c r="BT137" s="312">
        <f t="shared" si="214"/>
        <v>0</v>
      </c>
      <c r="BU137" s="312">
        <f t="shared" si="215"/>
        <v>0</v>
      </c>
      <c r="BV137" s="300">
        <f t="shared" si="205"/>
        <v>0</v>
      </c>
    </row>
    <row r="138" spans="1:74" s="52" customFormat="1" ht="15" customHeight="1">
      <c r="A138" s="76"/>
      <c r="B138" s="76"/>
      <c r="C138" s="107"/>
      <c r="D138" s="703" t="s">
        <v>437</v>
      </c>
      <c r="E138" s="747"/>
      <c r="F138" s="747"/>
      <c r="G138" s="747"/>
      <c r="H138" s="747"/>
      <c r="I138" s="747"/>
      <c r="J138" s="747"/>
      <c r="K138" s="747"/>
      <c r="L138" s="149">
        <f>VLOOKUP(D138,'Benefits and F&amp;A-DO NOT DELETE'!A47:B51,2,0)</f>
        <v>0</v>
      </c>
      <c r="M138" s="69">
        <v>1.07</v>
      </c>
      <c r="N138" s="190">
        <v>0</v>
      </c>
      <c r="O138" s="118">
        <f>$L138*N138</f>
        <v>0</v>
      </c>
      <c r="P138" s="190">
        <v>0</v>
      </c>
      <c r="Q138" s="118">
        <f>$L138*P138*$M138</f>
        <v>0</v>
      </c>
      <c r="R138" s="190">
        <v>0</v>
      </c>
      <c r="S138" s="118">
        <f>$L138*R138*$M138^2</f>
        <v>0</v>
      </c>
      <c r="T138" s="190">
        <v>0</v>
      </c>
      <c r="U138" s="118">
        <f>$L138*T138*$M138^3</f>
        <v>0</v>
      </c>
      <c r="V138" s="190">
        <v>0</v>
      </c>
      <c r="W138" s="118">
        <f>$L138*V138*$M138^4</f>
        <v>0</v>
      </c>
      <c r="X138" s="119">
        <f t="shared" si="206"/>
        <v>0</v>
      </c>
      <c r="Y138" s="325">
        <v>0</v>
      </c>
      <c r="Z138" s="265">
        <f>$L138*Y138</f>
        <v>0</v>
      </c>
      <c r="AA138" s="325">
        <v>0</v>
      </c>
      <c r="AB138" s="265">
        <f>$L138*AA138*$M138</f>
        <v>0</v>
      </c>
      <c r="AC138" s="325">
        <v>0</v>
      </c>
      <c r="AD138" s="265">
        <f>$L138*AC138*$M138^2</f>
        <v>0</v>
      </c>
      <c r="AE138" s="325">
        <v>0</v>
      </c>
      <c r="AF138" s="265">
        <f>$L138*AE138*$M138^3</f>
        <v>0</v>
      </c>
      <c r="AG138" s="325">
        <v>0</v>
      </c>
      <c r="AH138" s="265">
        <f>$L138*AG138*$M138^4</f>
        <v>0</v>
      </c>
      <c r="AI138" s="266">
        <f t="shared" si="207"/>
        <v>0</v>
      </c>
      <c r="AJ138" s="326">
        <v>0</v>
      </c>
      <c r="AK138" s="268">
        <f>$L138*AJ138</f>
        <v>0</v>
      </c>
      <c r="AL138" s="326">
        <v>0</v>
      </c>
      <c r="AM138" s="268">
        <f>$L138*AL138*$M138</f>
        <v>0</v>
      </c>
      <c r="AN138" s="326">
        <v>0</v>
      </c>
      <c r="AO138" s="268">
        <f>$L138*AN138*$M138^2</f>
        <v>0</v>
      </c>
      <c r="AP138" s="326">
        <v>0</v>
      </c>
      <c r="AQ138" s="268">
        <f>$L138*AP138*$M138^3</f>
        <v>0</v>
      </c>
      <c r="AR138" s="326">
        <v>0</v>
      </c>
      <c r="AS138" s="268">
        <f>$L138*AR138*$M138^4</f>
        <v>0</v>
      </c>
      <c r="AT138" s="269">
        <f t="shared" si="208"/>
        <v>0</v>
      </c>
      <c r="AU138" s="327">
        <v>0</v>
      </c>
      <c r="AV138" s="271">
        <f>$L138*AU138</f>
        <v>0</v>
      </c>
      <c r="AW138" s="327">
        <v>0</v>
      </c>
      <c r="AX138" s="271">
        <f>$L138*AW138*$M138</f>
        <v>0</v>
      </c>
      <c r="AY138" s="327">
        <v>0</v>
      </c>
      <c r="AZ138" s="271">
        <f>$L138*AY138*$M138^2</f>
        <v>0</v>
      </c>
      <c r="BA138" s="327">
        <v>0</v>
      </c>
      <c r="BB138" s="271">
        <f>$L138*BA138*$M138^3</f>
        <v>0</v>
      </c>
      <c r="BC138" s="327">
        <v>0</v>
      </c>
      <c r="BD138" s="271">
        <f>$L138*BC138*$M138^4</f>
        <v>0</v>
      </c>
      <c r="BE138" s="272">
        <f t="shared" si="209"/>
        <v>0</v>
      </c>
      <c r="BF138" s="328">
        <v>0</v>
      </c>
      <c r="BG138" s="274">
        <f>$L138*BF138</f>
        <v>0</v>
      </c>
      <c r="BH138" s="328">
        <v>0</v>
      </c>
      <c r="BI138" s="274">
        <f>$L138*BH138*$M138</f>
        <v>0</v>
      </c>
      <c r="BJ138" s="328">
        <v>0</v>
      </c>
      <c r="BK138" s="274">
        <f>$L138*BJ138*$M138^2</f>
        <v>0</v>
      </c>
      <c r="BL138" s="328">
        <v>0</v>
      </c>
      <c r="BM138" s="274">
        <f>$L138*BL138*$M138^3</f>
        <v>0</v>
      </c>
      <c r="BN138" s="328">
        <v>0</v>
      </c>
      <c r="BO138" s="274">
        <f>$L138*BN138*$M138^4</f>
        <v>0</v>
      </c>
      <c r="BP138" s="275">
        <f t="shared" si="210"/>
        <v>0</v>
      </c>
      <c r="BQ138" s="312">
        <f t="shared" si="211"/>
        <v>0</v>
      </c>
      <c r="BR138" s="312">
        <f t="shared" si="212"/>
        <v>0</v>
      </c>
      <c r="BS138" s="312">
        <f t="shared" si="213"/>
        <v>0</v>
      </c>
      <c r="BT138" s="312">
        <f t="shared" si="214"/>
        <v>0</v>
      </c>
      <c r="BU138" s="312">
        <f t="shared" si="215"/>
        <v>0</v>
      </c>
      <c r="BV138" s="300">
        <f t="shared" si="205"/>
        <v>0</v>
      </c>
    </row>
    <row r="139" spans="1:74" s="52" customFormat="1" ht="15" customHeight="1">
      <c r="A139" s="76"/>
      <c r="B139" s="76"/>
      <c r="C139" s="107"/>
      <c r="D139" s="703" t="s">
        <v>437</v>
      </c>
      <c r="E139" s="747"/>
      <c r="F139" s="747"/>
      <c r="G139" s="747"/>
      <c r="H139" s="747"/>
      <c r="I139" s="747"/>
      <c r="J139" s="747"/>
      <c r="K139" s="747"/>
      <c r="L139" s="149">
        <f>VLOOKUP(D139,'Benefits and F&amp;A-DO NOT DELETE'!A47:B51,2,0)</f>
        <v>0</v>
      </c>
      <c r="M139" s="69">
        <v>1.07</v>
      </c>
      <c r="N139" s="190">
        <v>0</v>
      </c>
      <c r="O139" s="118">
        <f t="shared" ref="O139:O145" si="216">$L139*N139</f>
        <v>0</v>
      </c>
      <c r="P139" s="190">
        <v>0</v>
      </c>
      <c r="Q139" s="118">
        <f t="shared" ref="Q139:Q145" si="217">$L139*P139*$M139</f>
        <v>0</v>
      </c>
      <c r="R139" s="190">
        <v>0</v>
      </c>
      <c r="S139" s="118">
        <f t="shared" ref="S139:S145" si="218">$L139*R139*$M139^2</f>
        <v>0</v>
      </c>
      <c r="T139" s="190">
        <v>0</v>
      </c>
      <c r="U139" s="118">
        <f t="shared" ref="U139:U145" si="219">$L139*T139*$M139^3</f>
        <v>0</v>
      </c>
      <c r="V139" s="190">
        <v>0</v>
      </c>
      <c r="W139" s="118">
        <f t="shared" ref="W139:W145" si="220">$L139*V139*$M139^4</f>
        <v>0</v>
      </c>
      <c r="X139" s="119">
        <f t="shared" si="206"/>
        <v>0</v>
      </c>
      <c r="Y139" s="325">
        <v>0</v>
      </c>
      <c r="Z139" s="265">
        <f t="shared" ref="Z139:Z147" si="221">$L139*Y139</f>
        <v>0</v>
      </c>
      <c r="AA139" s="325">
        <v>0</v>
      </c>
      <c r="AB139" s="265">
        <f t="shared" ref="AB139:AB147" si="222">$L139*AA139*$M139</f>
        <v>0</v>
      </c>
      <c r="AC139" s="325">
        <v>0</v>
      </c>
      <c r="AD139" s="265">
        <f t="shared" ref="AD139:AD147" si="223">$L139*AC139*$M139^2</f>
        <v>0</v>
      </c>
      <c r="AE139" s="325">
        <v>0</v>
      </c>
      <c r="AF139" s="265">
        <f t="shared" ref="AF139:AF147" si="224">$L139*AE139*$M139^3</f>
        <v>0</v>
      </c>
      <c r="AG139" s="325">
        <v>0</v>
      </c>
      <c r="AH139" s="265">
        <f t="shared" ref="AH139:AH147" si="225">$L139*AG139*$M139^4</f>
        <v>0</v>
      </c>
      <c r="AI139" s="266">
        <f t="shared" si="207"/>
        <v>0</v>
      </c>
      <c r="AJ139" s="326">
        <v>0</v>
      </c>
      <c r="AK139" s="268">
        <f t="shared" ref="AK139:AK147" si="226">$L139*AJ139</f>
        <v>0</v>
      </c>
      <c r="AL139" s="326">
        <v>0</v>
      </c>
      <c r="AM139" s="268">
        <f t="shared" ref="AM139:AM147" si="227">$L139*AL139*$M139</f>
        <v>0</v>
      </c>
      <c r="AN139" s="326">
        <v>0</v>
      </c>
      <c r="AO139" s="268">
        <f t="shared" ref="AO139:AO147" si="228">$L139*AN139*$M139^2</f>
        <v>0</v>
      </c>
      <c r="AP139" s="326">
        <v>0</v>
      </c>
      <c r="AQ139" s="268">
        <f t="shared" ref="AQ139:AQ147" si="229">$L139*AP139*$M139^3</f>
        <v>0</v>
      </c>
      <c r="AR139" s="326">
        <v>0</v>
      </c>
      <c r="AS139" s="268">
        <f t="shared" ref="AS139:AS147" si="230">$L139*AR139*$M139^4</f>
        <v>0</v>
      </c>
      <c r="AT139" s="269">
        <f t="shared" si="208"/>
        <v>0</v>
      </c>
      <c r="AU139" s="327">
        <v>0</v>
      </c>
      <c r="AV139" s="271">
        <f t="shared" ref="AV139:AV147" si="231">$L139*AU139</f>
        <v>0</v>
      </c>
      <c r="AW139" s="327">
        <v>0</v>
      </c>
      <c r="AX139" s="271">
        <f t="shared" ref="AX139:AX147" si="232">$L139*AW139*$M139</f>
        <v>0</v>
      </c>
      <c r="AY139" s="327">
        <v>0</v>
      </c>
      <c r="AZ139" s="271">
        <f t="shared" ref="AZ139:AZ147" si="233">$L139*AY139*$M139^2</f>
        <v>0</v>
      </c>
      <c r="BA139" s="327">
        <v>0</v>
      </c>
      <c r="BB139" s="271">
        <f t="shared" ref="BB139:BB147" si="234">$L139*BA139*$M139^3</f>
        <v>0</v>
      </c>
      <c r="BC139" s="327">
        <v>0</v>
      </c>
      <c r="BD139" s="271">
        <f t="shared" ref="BD139:BD147" si="235">$L139*BC139*$M139^4</f>
        <v>0</v>
      </c>
      <c r="BE139" s="272">
        <f t="shared" si="209"/>
        <v>0</v>
      </c>
      <c r="BF139" s="328">
        <v>0</v>
      </c>
      <c r="BG139" s="274">
        <f t="shared" ref="BG139:BG147" si="236">$L139*BF139</f>
        <v>0</v>
      </c>
      <c r="BH139" s="328">
        <v>0</v>
      </c>
      <c r="BI139" s="274">
        <f t="shared" ref="BI139:BI147" si="237">$L139*BH139*$M139</f>
        <v>0</v>
      </c>
      <c r="BJ139" s="328">
        <v>0</v>
      </c>
      <c r="BK139" s="274">
        <f t="shared" ref="BK139:BK147" si="238">$L139*BJ139*$M139^2</f>
        <v>0</v>
      </c>
      <c r="BL139" s="328">
        <v>0</v>
      </c>
      <c r="BM139" s="274">
        <f t="shared" ref="BM139:BM147" si="239">$L139*BL139*$M139^3</f>
        <v>0</v>
      </c>
      <c r="BN139" s="328">
        <v>0</v>
      </c>
      <c r="BO139" s="274">
        <f t="shared" ref="BO139:BO147" si="240">$L139*BN139*$M139^4</f>
        <v>0</v>
      </c>
      <c r="BP139" s="275">
        <f t="shared" si="210"/>
        <v>0</v>
      </c>
      <c r="BQ139" s="312">
        <f t="shared" si="211"/>
        <v>0</v>
      </c>
      <c r="BR139" s="312">
        <f t="shared" si="212"/>
        <v>0</v>
      </c>
      <c r="BS139" s="312">
        <f t="shared" si="213"/>
        <v>0</v>
      </c>
      <c r="BT139" s="312">
        <f t="shared" si="214"/>
        <v>0</v>
      </c>
      <c r="BU139" s="312">
        <f t="shared" si="215"/>
        <v>0</v>
      </c>
      <c r="BV139" s="300">
        <f t="shared" si="205"/>
        <v>0</v>
      </c>
    </row>
    <row r="140" spans="1:74" s="52" customFormat="1" ht="15" hidden="1" customHeight="1">
      <c r="A140" s="76"/>
      <c r="B140" s="76"/>
      <c r="C140" s="107"/>
      <c r="D140" s="703" t="s">
        <v>437</v>
      </c>
      <c r="E140" s="747"/>
      <c r="F140" s="747"/>
      <c r="G140" s="747"/>
      <c r="H140" s="747"/>
      <c r="I140" s="747"/>
      <c r="J140" s="747"/>
      <c r="K140" s="747"/>
      <c r="L140" s="149">
        <f>VLOOKUP(D140,'Benefits and F&amp;A-DO NOT DELETE'!A47:B51,2,0)</f>
        <v>0</v>
      </c>
      <c r="M140" s="69">
        <v>1.07</v>
      </c>
      <c r="N140" s="190">
        <v>0</v>
      </c>
      <c r="O140" s="118">
        <f t="shared" si="216"/>
        <v>0</v>
      </c>
      <c r="P140" s="190">
        <v>0</v>
      </c>
      <c r="Q140" s="118">
        <f t="shared" si="217"/>
        <v>0</v>
      </c>
      <c r="R140" s="190">
        <v>0</v>
      </c>
      <c r="S140" s="118">
        <f t="shared" si="218"/>
        <v>0</v>
      </c>
      <c r="T140" s="190">
        <v>0</v>
      </c>
      <c r="U140" s="118">
        <f t="shared" si="219"/>
        <v>0</v>
      </c>
      <c r="V140" s="190">
        <v>0</v>
      </c>
      <c r="W140" s="118">
        <f t="shared" si="220"/>
        <v>0</v>
      </c>
      <c r="X140" s="119">
        <f t="shared" si="206"/>
        <v>0</v>
      </c>
      <c r="Y140" s="325">
        <v>0</v>
      </c>
      <c r="Z140" s="265">
        <f t="shared" si="221"/>
        <v>0</v>
      </c>
      <c r="AA140" s="325">
        <v>0</v>
      </c>
      <c r="AB140" s="265">
        <f t="shared" si="222"/>
        <v>0</v>
      </c>
      <c r="AC140" s="325">
        <v>0</v>
      </c>
      <c r="AD140" s="265">
        <f t="shared" si="223"/>
        <v>0</v>
      </c>
      <c r="AE140" s="325">
        <v>0</v>
      </c>
      <c r="AF140" s="265">
        <f t="shared" si="224"/>
        <v>0</v>
      </c>
      <c r="AG140" s="325">
        <v>0</v>
      </c>
      <c r="AH140" s="265">
        <f t="shared" si="225"/>
        <v>0</v>
      </c>
      <c r="AI140" s="266">
        <f t="shared" si="207"/>
        <v>0</v>
      </c>
      <c r="AJ140" s="326">
        <v>0</v>
      </c>
      <c r="AK140" s="268">
        <f t="shared" si="226"/>
        <v>0</v>
      </c>
      <c r="AL140" s="326">
        <v>0</v>
      </c>
      <c r="AM140" s="268">
        <f t="shared" si="227"/>
        <v>0</v>
      </c>
      <c r="AN140" s="326">
        <v>0</v>
      </c>
      <c r="AO140" s="268">
        <f t="shared" si="228"/>
        <v>0</v>
      </c>
      <c r="AP140" s="326">
        <v>0</v>
      </c>
      <c r="AQ140" s="268">
        <f t="shared" si="229"/>
        <v>0</v>
      </c>
      <c r="AR140" s="326">
        <v>0</v>
      </c>
      <c r="AS140" s="268">
        <f t="shared" si="230"/>
        <v>0</v>
      </c>
      <c r="AT140" s="269">
        <f t="shared" si="208"/>
        <v>0</v>
      </c>
      <c r="AU140" s="327">
        <v>0</v>
      </c>
      <c r="AV140" s="271">
        <f t="shared" si="231"/>
        <v>0</v>
      </c>
      <c r="AW140" s="327">
        <v>0</v>
      </c>
      <c r="AX140" s="271">
        <f t="shared" si="232"/>
        <v>0</v>
      </c>
      <c r="AY140" s="327">
        <v>0</v>
      </c>
      <c r="AZ140" s="271">
        <f t="shared" si="233"/>
        <v>0</v>
      </c>
      <c r="BA140" s="327">
        <v>0</v>
      </c>
      <c r="BB140" s="271">
        <f t="shared" si="234"/>
        <v>0</v>
      </c>
      <c r="BC140" s="327">
        <v>0</v>
      </c>
      <c r="BD140" s="271">
        <f t="shared" si="235"/>
        <v>0</v>
      </c>
      <c r="BE140" s="272">
        <f t="shared" si="209"/>
        <v>0</v>
      </c>
      <c r="BF140" s="328">
        <v>0</v>
      </c>
      <c r="BG140" s="274">
        <f t="shared" si="236"/>
        <v>0</v>
      </c>
      <c r="BH140" s="328">
        <v>0</v>
      </c>
      <c r="BI140" s="274">
        <f t="shared" si="237"/>
        <v>0</v>
      </c>
      <c r="BJ140" s="328">
        <v>0</v>
      </c>
      <c r="BK140" s="274">
        <f t="shared" si="238"/>
        <v>0</v>
      </c>
      <c r="BL140" s="328">
        <v>0</v>
      </c>
      <c r="BM140" s="274">
        <f t="shared" si="239"/>
        <v>0</v>
      </c>
      <c r="BN140" s="328">
        <v>0</v>
      </c>
      <c r="BO140" s="274">
        <f t="shared" si="240"/>
        <v>0</v>
      </c>
      <c r="BP140" s="275">
        <f t="shared" si="210"/>
        <v>0</v>
      </c>
      <c r="BQ140" s="312">
        <f t="shared" si="211"/>
        <v>0</v>
      </c>
      <c r="BR140" s="312">
        <f t="shared" si="212"/>
        <v>0</v>
      </c>
      <c r="BS140" s="312">
        <f t="shared" si="213"/>
        <v>0</v>
      </c>
      <c r="BT140" s="312">
        <f t="shared" si="214"/>
        <v>0</v>
      </c>
      <c r="BU140" s="312">
        <f t="shared" si="215"/>
        <v>0</v>
      </c>
      <c r="BV140" s="300">
        <f t="shared" si="205"/>
        <v>0</v>
      </c>
    </row>
    <row r="141" spans="1:74" s="52" customFormat="1" ht="15" hidden="1" customHeight="1">
      <c r="A141" s="76"/>
      <c r="B141" s="76"/>
      <c r="C141" s="107"/>
      <c r="D141" s="703" t="s">
        <v>437</v>
      </c>
      <c r="E141" s="747"/>
      <c r="F141" s="747"/>
      <c r="G141" s="747"/>
      <c r="H141" s="747"/>
      <c r="I141" s="747"/>
      <c r="J141" s="747"/>
      <c r="K141" s="747"/>
      <c r="L141" s="149">
        <f>VLOOKUP(D141,'Benefits and F&amp;A-DO NOT DELETE'!A47:B51,2,0)</f>
        <v>0</v>
      </c>
      <c r="M141" s="69">
        <v>1.07</v>
      </c>
      <c r="N141" s="190">
        <v>0</v>
      </c>
      <c r="O141" s="118">
        <f t="shared" si="216"/>
        <v>0</v>
      </c>
      <c r="P141" s="190">
        <v>0</v>
      </c>
      <c r="Q141" s="118">
        <f t="shared" si="217"/>
        <v>0</v>
      </c>
      <c r="R141" s="190">
        <v>0</v>
      </c>
      <c r="S141" s="118">
        <f t="shared" si="218"/>
        <v>0</v>
      </c>
      <c r="T141" s="190">
        <v>0</v>
      </c>
      <c r="U141" s="118">
        <f t="shared" si="219"/>
        <v>0</v>
      </c>
      <c r="V141" s="190">
        <v>0</v>
      </c>
      <c r="W141" s="118">
        <f t="shared" si="220"/>
        <v>0</v>
      </c>
      <c r="X141" s="119">
        <f t="shared" si="206"/>
        <v>0</v>
      </c>
      <c r="Y141" s="325">
        <v>0</v>
      </c>
      <c r="Z141" s="265">
        <f t="shared" si="221"/>
        <v>0</v>
      </c>
      <c r="AA141" s="325">
        <v>0</v>
      </c>
      <c r="AB141" s="265">
        <f t="shared" si="222"/>
        <v>0</v>
      </c>
      <c r="AC141" s="325">
        <v>0</v>
      </c>
      <c r="AD141" s="265">
        <f t="shared" si="223"/>
        <v>0</v>
      </c>
      <c r="AE141" s="325">
        <v>0</v>
      </c>
      <c r="AF141" s="265">
        <f t="shared" si="224"/>
        <v>0</v>
      </c>
      <c r="AG141" s="325">
        <v>0</v>
      </c>
      <c r="AH141" s="265">
        <f t="shared" si="225"/>
        <v>0</v>
      </c>
      <c r="AI141" s="266">
        <f t="shared" si="207"/>
        <v>0</v>
      </c>
      <c r="AJ141" s="326">
        <v>0</v>
      </c>
      <c r="AK141" s="268">
        <f t="shared" si="226"/>
        <v>0</v>
      </c>
      <c r="AL141" s="326">
        <v>0</v>
      </c>
      <c r="AM141" s="268">
        <f t="shared" si="227"/>
        <v>0</v>
      </c>
      <c r="AN141" s="326">
        <v>0</v>
      </c>
      <c r="AO141" s="268">
        <f t="shared" si="228"/>
        <v>0</v>
      </c>
      <c r="AP141" s="326">
        <v>0</v>
      </c>
      <c r="AQ141" s="268">
        <f t="shared" si="229"/>
        <v>0</v>
      </c>
      <c r="AR141" s="326">
        <v>0</v>
      </c>
      <c r="AS141" s="268">
        <f t="shared" si="230"/>
        <v>0</v>
      </c>
      <c r="AT141" s="269">
        <f t="shared" si="208"/>
        <v>0</v>
      </c>
      <c r="AU141" s="327">
        <v>0</v>
      </c>
      <c r="AV141" s="271">
        <f t="shared" si="231"/>
        <v>0</v>
      </c>
      <c r="AW141" s="327">
        <v>0</v>
      </c>
      <c r="AX141" s="271">
        <f t="shared" si="232"/>
        <v>0</v>
      </c>
      <c r="AY141" s="327">
        <v>0</v>
      </c>
      <c r="AZ141" s="271">
        <f t="shared" si="233"/>
        <v>0</v>
      </c>
      <c r="BA141" s="327">
        <v>0</v>
      </c>
      <c r="BB141" s="271">
        <f t="shared" si="234"/>
        <v>0</v>
      </c>
      <c r="BC141" s="327">
        <v>0</v>
      </c>
      <c r="BD141" s="271">
        <f t="shared" si="235"/>
        <v>0</v>
      </c>
      <c r="BE141" s="272">
        <f t="shared" si="209"/>
        <v>0</v>
      </c>
      <c r="BF141" s="328">
        <v>0</v>
      </c>
      <c r="BG141" s="274">
        <f t="shared" si="236"/>
        <v>0</v>
      </c>
      <c r="BH141" s="328">
        <v>0</v>
      </c>
      <c r="BI141" s="274">
        <f t="shared" si="237"/>
        <v>0</v>
      </c>
      <c r="BJ141" s="328">
        <v>0</v>
      </c>
      <c r="BK141" s="274">
        <f t="shared" si="238"/>
        <v>0</v>
      </c>
      <c r="BL141" s="328">
        <v>0</v>
      </c>
      <c r="BM141" s="274">
        <f t="shared" si="239"/>
        <v>0</v>
      </c>
      <c r="BN141" s="328">
        <v>0</v>
      </c>
      <c r="BO141" s="274">
        <f t="shared" si="240"/>
        <v>0</v>
      </c>
      <c r="BP141" s="275">
        <f t="shared" si="210"/>
        <v>0</v>
      </c>
      <c r="BQ141" s="312">
        <f t="shared" si="211"/>
        <v>0</v>
      </c>
      <c r="BR141" s="312">
        <f t="shared" si="212"/>
        <v>0</v>
      </c>
      <c r="BS141" s="312">
        <f t="shared" si="213"/>
        <v>0</v>
      </c>
      <c r="BT141" s="312">
        <f t="shared" si="214"/>
        <v>0</v>
      </c>
      <c r="BU141" s="312">
        <f t="shared" si="215"/>
        <v>0</v>
      </c>
      <c r="BV141" s="300">
        <f t="shared" si="205"/>
        <v>0</v>
      </c>
    </row>
    <row r="142" spans="1:74" s="52" customFormat="1" ht="15" hidden="1" customHeight="1">
      <c r="A142" s="76"/>
      <c r="B142" s="76"/>
      <c r="C142" s="107"/>
      <c r="D142" s="703" t="s">
        <v>437</v>
      </c>
      <c r="E142" s="747"/>
      <c r="F142" s="747"/>
      <c r="G142" s="747"/>
      <c r="H142" s="747"/>
      <c r="I142" s="747"/>
      <c r="J142" s="747"/>
      <c r="K142" s="747"/>
      <c r="L142" s="149">
        <f>VLOOKUP(D142,'Benefits and F&amp;A-DO NOT DELETE'!A47:B51,2,0)</f>
        <v>0</v>
      </c>
      <c r="M142" s="69">
        <v>1.07</v>
      </c>
      <c r="N142" s="190">
        <v>0</v>
      </c>
      <c r="O142" s="118">
        <f t="shared" si="216"/>
        <v>0</v>
      </c>
      <c r="P142" s="190">
        <v>0</v>
      </c>
      <c r="Q142" s="118">
        <f t="shared" si="217"/>
        <v>0</v>
      </c>
      <c r="R142" s="190">
        <v>0</v>
      </c>
      <c r="S142" s="118">
        <f t="shared" si="218"/>
        <v>0</v>
      </c>
      <c r="T142" s="190">
        <v>0</v>
      </c>
      <c r="U142" s="118">
        <f t="shared" si="219"/>
        <v>0</v>
      </c>
      <c r="V142" s="190">
        <v>0</v>
      </c>
      <c r="W142" s="118">
        <f t="shared" si="220"/>
        <v>0</v>
      </c>
      <c r="X142" s="119">
        <f t="shared" si="206"/>
        <v>0</v>
      </c>
      <c r="Y142" s="325">
        <v>0</v>
      </c>
      <c r="Z142" s="265">
        <f t="shared" si="221"/>
        <v>0</v>
      </c>
      <c r="AA142" s="325">
        <v>0</v>
      </c>
      <c r="AB142" s="265">
        <f t="shared" si="222"/>
        <v>0</v>
      </c>
      <c r="AC142" s="325">
        <v>0</v>
      </c>
      <c r="AD142" s="265">
        <f t="shared" si="223"/>
        <v>0</v>
      </c>
      <c r="AE142" s="325">
        <v>0</v>
      </c>
      <c r="AF142" s="265">
        <f t="shared" si="224"/>
        <v>0</v>
      </c>
      <c r="AG142" s="325">
        <v>0</v>
      </c>
      <c r="AH142" s="265">
        <f t="shared" si="225"/>
        <v>0</v>
      </c>
      <c r="AI142" s="266">
        <f t="shared" si="207"/>
        <v>0</v>
      </c>
      <c r="AJ142" s="326">
        <v>0</v>
      </c>
      <c r="AK142" s="268">
        <f t="shared" si="226"/>
        <v>0</v>
      </c>
      <c r="AL142" s="326">
        <v>0</v>
      </c>
      <c r="AM142" s="268">
        <f t="shared" si="227"/>
        <v>0</v>
      </c>
      <c r="AN142" s="326">
        <v>0</v>
      </c>
      <c r="AO142" s="268">
        <f t="shared" si="228"/>
        <v>0</v>
      </c>
      <c r="AP142" s="326">
        <v>0</v>
      </c>
      <c r="AQ142" s="268">
        <f t="shared" si="229"/>
        <v>0</v>
      </c>
      <c r="AR142" s="326">
        <v>0</v>
      </c>
      <c r="AS142" s="268">
        <f t="shared" si="230"/>
        <v>0</v>
      </c>
      <c r="AT142" s="269">
        <f t="shared" si="208"/>
        <v>0</v>
      </c>
      <c r="AU142" s="327">
        <v>0</v>
      </c>
      <c r="AV142" s="271">
        <f t="shared" si="231"/>
        <v>0</v>
      </c>
      <c r="AW142" s="327">
        <v>0</v>
      </c>
      <c r="AX142" s="271">
        <f t="shared" si="232"/>
        <v>0</v>
      </c>
      <c r="AY142" s="327">
        <v>0</v>
      </c>
      <c r="AZ142" s="271">
        <f t="shared" si="233"/>
        <v>0</v>
      </c>
      <c r="BA142" s="327">
        <v>0</v>
      </c>
      <c r="BB142" s="271">
        <f t="shared" si="234"/>
        <v>0</v>
      </c>
      <c r="BC142" s="327">
        <v>0</v>
      </c>
      <c r="BD142" s="271">
        <f t="shared" si="235"/>
        <v>0</v>
      </c>
      <c r="BE142" s="272">
        <f t="shared" si="209"/>
        <v>0</v>
      </c>
      <c r="BF142" s="328">
        <v>0</v>
      </c>
      <c r="BG142" s="274">
        <f t="shared" si="236"/>
        <v>0</v>
      </c>
      <c r="BH142" s="328">
        <v>0</v>
      </c>
      <c r="BI142" s="274">
        <f t="shared" si="237"/>
        <v>0</v>
      </c>
      <c r="BJ142" s="328">
        <v>0</v>
      </c>
      <c r="BK142" s="274">
        <f t="shared" si="238"/>
        <v>0</v>
      </c>
      <c r="BL142" s="328">
        <v>0</v>
      </c>
      <c r="BM142" s="274">
        <f t="shared" si="239"/>
        <v>0</v>
      </c>
      <c r="BN142" s="328">
        <v>0</v>
      </c>
      <c r="BO142" s="274">
        <f t="shared" si="240"/>
        <v>0</v>
      </c>
      <c r="BP142" s="275">
        <f t="shared" si="210"/>
        <v>0</v>
      </c>
      <c r="BQ142" s="312">
        <f t="shared" si="211"/>
        <v>0</v>
      </c>
      <c r="BR142" s="312">
        <f t="shared" si="212"/>
        <v>0</v>
      </c>
      <c r="BS142" s="312">
        <f t="shared" si="213"/>
        <v>0</v>
      </c>
      <c r="BT142" s="312">
        <f t="shared" si="214"/>
        <v>0</v>
      </c>
      <c r="BU142" s="312">
        <f t="shared" si="215"/>
        <v>0</v>
      </c>
      <c r="BV142" s="300">
        <f t="shared" si="205"/>
        <v>0</v>
      </c>
    </row>
    <row r="143" spans="1:74" s="52" customFormat="1" ht="15" hidden="1" customHeight="1">
      <c r="A143" s="76"/>
      <c r="B143" s="76"/>
      <c r="C143" s="107"/>
      <c r="D143" s="703" t="s">
        <v>437</v>
      </c>
      <c r="E143" s="747"/>
      <c r="F143" s="747"/>
      <c r="G143" s="747"/>
      <c r="H143" s="747"/>
      <c r="I143" s="747"/>
      <c r="J143" s="747"/>
      <c r="K143" s="747"/>
      <c r="L143" s="149">
        <f>VLOOKUP(D143,'Benefits and F&amp;A-DO NOT DELETE'!A47:B51,2,0)</f>
        <v>0</v>
      </c>
      <c r="M143" s="69">
        <v>1.07</v>
      </c>
      <c r="N143" s="190">
        <v>0</v>
      </c>
      <c r="O143" s="118">
        <f t="shared" si="216"/>
        <v>0</v>
      </c>
      <c r="P143" s="190">
        <v>0</v>
      </c>
      <c r="Q143" s="118">
        <f t="shared" si="217"/>
        <v>0</v>
      </c>
      <c r="R143" s="190">
        <v>0</v>
      </c>
      <c r="S143" s="118">
        <f t="shared" si="218"/>
        <v>0</v>
      </c>
      <c r="T143" s="190">
        <v>0</v>
      </c>
      <c r="U143" s="118">
        <f t="shared" si="219"/>
        <v>0</v>
      </c>
      <c r="V143" s="190">
        <v>0</v>
      </c>
      <c r="W143" s="118">
        <f t="shared" si="220"/>
        <v>0</v>
      </c>
      <c r="X143" s="119">
        <f t="shared" si="206"/>
        <v>0</v>
      </c>
      <c r="Y143" s="325">
        <v>0</v>
      </c>
      <c r="Z143" s="265">
        <f t="shared" si="221"/>
        <v>0</v>
      </c>
      <c r="AA143" s="325">
        <v>0</v>
      </c>
      <c r="AB143" s="265">
        <f t="shared" si="222"/>
        <v>0</v>
      </c>
      <c r="AC143" s="325">
        <v>0</v>
      </c>
      <c r="AD143" s="265">
        <f t="shared" si="223"/>
        <v>0</v>
      </c>
      <c r="AE143" s="325">
        <v>0</v>
      </c>
      <c r="AF143" s="265">
        <f t="shared" si="224"/>
        <v>0</v>
      </c>
      <c r="AG143" s="325">
        <v>0</v>
      </c>
      <c r="AH143" s="265">
        <f t="shared" si="225"/>
        <v>0</v>
      </c>
      <c r="AI143" s="266">
        <f t="shared" si="207"/>
        <v>0</v>
      </c>
      <c r="AJ143" s="326">
        <v>0</v>
      </c>
      <c r="AK143" s="268">
        <f t="shared" si="226"/>
        <v>0</v>
      </c>
      <c r="AL143" s="326">
        <v>0</v>
      </c>
      <c r="AM143" s="268">
        <f t="shared" si="227"/>
        <v>0</v>
      </c>
      <c r="AN143" s="326">
        <v>0</v>
      </c>
      <c r="AO143" s="268">
        <f t="shared" si="228"/>
        <v>0</v>
      </c>
      <c r="AP143" s="326">
        <v>0</v>
      </c>
      <c r="AQ143" s="268">
        <f t="shared" si="229"/>
        <v>0</v>
      </c>
      <c r="AR143" s="326">
        <v>0</v>
      </c>
      <c r="AS143" s="268">
        <f t="shared" si="230"/>
        <v>0</v>
      </c>
      <c r="AT143" s="269">
        <f t="shared" si="208"/>
        <v>0</v>
      </c>
      <c r="AU143" s="327">
        <v>0</v>
      </c>
      <c r="AV143" s="271">
        <f t="shared" si="231"/>
        <v>0</v>
      </c>
      <c r="AW143" s="327">
        <v>0</v>
      </c>
      <c r="AX143" s="271">
        <f t="shared" si="232"/>
        <v>0</v>
      </c>
      <c r="AY143" s="327">
        <v>0</v>
      </c>
      <c r="AZ143" s="271">
        <f t="shared" si="233"/>
        <v>0</v>
      </c>
      <c r="BA143" s="327">
        <v>0</v>
      </c>
      <c r="BB143" s="271">
        <f t="shared" si="234"/>
        <v>0</v>
      </c>
      <c r="BC143" s="327">
        <v>0</v>
      </c>
      <c r="BD143" s="271">
        <f t="shared" si="235"/>
        <v>0</v>
      </c>
      <c r="BE143" s="272">
        <f t="shared" si="209"/>
        <v>0</v>
      </c>
      <c r="BF143" s="328">
        <v>0</v>
      </c>
      <c r="BG143" s="274">
        <f t="shared" si="236"/>
        <v>0</v>
      </c>
      <c r="BH143" s="328">
        <v>0</v>
      </c>
      <c r="BI143" s="274">
        <f t="shared" si="237"/>
        <v>0</v>
      </c>
      <c r="BJ143" s="328">
        <v>0</v>
      </c>
      <c r="BK143" s="274">
        <f t="shared" si="238"/>
        <v>0</v>
      </c>
      <c r="BL143" s="328">
        <v>0</v>
      </c>
      <c r="BM143" s="274">
        <f t="shared" si="239"/>
        <v>0</v>
      </c>
      <c r="BN143" s="328">
        <v>0</v>
      </c>
      <c r="BO143" s="274">
        <f t="shared" si="240"/>
        <v>0</v>
      </c>
      <c r="BP143" s="275">
        <f t="shared" si="210"/>
        <v>0</v>
      </c>
      <c r="BQ143" s="312">
        <f t="shared" si="211"/>
        <v>0</v>
      </c>
      <c r="BR143" s="312">
        <f t="shared" si="212"/>
        <v>0</v>
      </c>
      <c r="BS143" s="312">
        <f t="shared" si="213"/>
        <v>0</v>
      </c>
      <c r="BT143" s="312">
        <f t="shared" si="214"/>
        <v>0</v>
      </c>
      <c r="BU143" s="312">
        <f t="shared" si="215"/>
        <v>0</v>
      </c>
      <c r="BV143" s="300">
        <f t="shared" si="205"/>
        <v>0</v>
      </c>
    </row>
    <row r="144" spans="1:74" s="52" customFormat="1" ht="15" hidden="1" customHeight="1">
      <c r="A144" s="76"/>
      <c r="B144" s="76"/>
      <c r="C144" s="107"/>
      <c r="D144" s="703" t="s">
        <v>437</v>
      </c>
      <c r="E144" s="747"/>
      <c r="F144" s="747"/>
      <c r="G144" s="747"/>
      <c r="H144" s="747"/>
      <c r="I144" s="747"/>
      <c r="J144" s="747"/>
      <c r="K144" s="747"/>
      <c r="L144" s="149">
        <f>VLOOKUP(D144,'Benefits and F&amp;A-DO NOT DELETE'!A47:B51,2,0)</f>
        <v>0</v>
      </c>
      <c r="M144" s="69">
        <v>1.07</v>
      </c>
      <c r="N144" s="190">
        <v>0</v>
      </c>
      <c r="O144" s="118">
        <f t="shared" si="216"/>
        <v>0</v>
      </c>
      <c r="P144" s="190">
        <v>0</v>
      </c>
      <c r="Q144" s="118">
        <f t="shared" si="217"/>
        <v>0</v>
      </c>
      <c r="R144" s="190">
        <v>0</v>
      </c>
      <c r="S144" s="118">
        <f t="shared" si="218"/>
        <v>0</v>
      </c>
      <c r="T144" s="190">
        <v>0</v>
      </c>
      <c r="U144" s="118">
        <f t="shared" si="219"/>
        <v>0</v>
      </c>
      <c r="V144" s="190">
        <v>0</v>
      </c>
      <c r="W144" s="118">
        <f t="shared" si="220"/>
        <v>0</v>
      </c>
      <c r="X144" s="119">
        <f t="shared" si="206"/>
        <v>0</v>
      </c>
      <c r="Y144" s="325">
        <v>0</v>
      </c>
      <c r="Z144" s="265">
        <f t="shared" si="221"/>
        <v>0</v>
      </c>
      <c r="AA144" s="325">
        <v>0</v>
      </c>
      <c r="AB144" s="265">
        <f t="shared" si="222"/>
        <v>0</v>
      </c>
      <c r="AC144" s="325">
        <v>0</v>
      </c>
      <c r="AD144" s="265">
        <f t="shared" si="223"/>
        <v>0</v>
      </c>
      <c r="AE144" s="325">
        <v>0</v>
      </c>
      <c r="AF144" s="265">
        <f t="shared" si="224"/>
        <v>0</v>
      </c>
      <c r="AG144" s="325">
        <v>0</v>
      </c>
      <c r="AH144" s="265">
        <f t="shared" si="225"/>
        <v>0</v>
      </c>
      <c r="AI144" s="266">
        <f t="shared" si="207"/>
        <v>0</v>
      </c>
      <c r="AJ144" s="326">
        <v>0</v>
      </c>
      <c r="AK144" s="268">
        <f t="shared" si="226"/>
        <v>0</v>
      </c>
      <c r="AL144" s="326">
        <v>0</v>
      </c>
      <c r="AM144" s="268">
        <f t="shared" si="227"/>
        <v>0</v>
      </c>
      <c r="AN144" s="326">
        <v>0</v>
      </c>
      <c r="AO144" s="268">
        <f t="shared" si="228"/>
        <v>0</v>
      </c>
      <c r="AP144" s="326">
        <v>0</v>
      </c>
      <c r="AQ144" s="268">
        <f t="shared" si="229"/>
        <v>0</v>
      </c>
      <c r="AR144" s="326">
        <v>0</v>
      </c>
      <c r="AS144" s="268">
        <f t="shared" si="230"/>
        <v>0</v>
      </c>
      <c r="AT144" s="269">
        <f t="shared" si="208"/>
        <v>0</v>
      </c>
      <c r="AU144" s="327">
        <v>0</v>
      </c>
      <c r="AV144" s="271">
        <f t="shared" si="231"/>
        <v>0</v>
      </c>
      <c r="AW144" s="327">
        <v>0</v>
      </c>
      <c r="AX144" s="271">
        <f t="shared" si="232"/>
        <v>0</v>
      </c>
      <c r="AY144" s="327">
        <v>0</v>
      </c>
      <c r="AZ144" s="271">
        <f t="shared" si="233"/>
        <v>0</v>
      </c>
      <c r="BA144" s="327">
        <v>0</v>
      </c>
      <c r="BB144" s="271">
        <f t="shared" si="234"/>
        <v>0</v>
      </c>
      <c r="BC144" s="327">
        <v>0</v>
      </c>
      <c r="BD144" s="271">
        <f t="shared" si="235"/>
        <v>0</v>
      </c>
      <c r="BE144" s="272">
        <f t="shared" si="209"/>
        <v>0</v>
      </c>
      <c r="BF144" s="328">
        <v>0</v>
      </c>
      <c r="BG144" s="274">
        <f t="shared" si="236"/>
        <v>0</v>
      </c>
      <c r="BH144" s="328">
        <v>0</v>
      </c>
      <c r="BI144" s="274">
        <f t="shared" si="237"/>
        <v>0</v>
      </c>
      <c r="BJ144" s="328">
        <v>0</v>
      </c>
      <c r="BK144" s="274">
        <f t="shared" si="238"/>
        <v>0</v>
      </c>
      <c r="BL144" s="328">
        <v>0</v>
      </c>
      <c r="BM144" s="274">
        <f t="shared" si="239"/>
        <v>0</v>
      </c>
      <c r="BN144" s="328">
        <v>0</v>
      </c>
      <c r="BO144" s="274">
        <f t="shared" si="240"/>
        <v>0</v>
      </c>
      <c r="BP144" s="275">
        <f t="shared" si="210"/>
        <v>0</v>
      </c>
      <c r="BQ144" s="312">
        <f t="shared" si="211"/>
        <v>0</v>
      </c>
      <c r="BR144" s="312">
        <f t="shared" si="212"/>
        <v>0</v>
      </c>
      <c r="BS144" s="312">
        <f t="shared" si="213"/>
        <v>0</v>
      </c>
      <c r="BT144" s="312">
        <f t="shared" si="214"/>
        <v>0</v>
      </c>
      <c r="BU144" s="312">
        <f t="shared" si="215"/>
        <v>0</v>
      </c>
      <c r="BV144" s="300">
        <f t="shared" si="205"/>
        <v>0</v>
      </c>
    </row>
    <row r="145" spans="1:74" s="52" customFormat="1" ht="15" hidden="1" customHeight="1">
      <c r="A145" s="76"/>
      <c r="B145" s="76"/>
      <c r="C145" s="107"/>
      <c r="D145" s="703" t="s">
        <v>437</v>
      </c>
      <c r="E145" s="747"/>
      <c r="F145" s="747"/>
      <c r="G145" s="747"/>
      <c r="H145" s="747"/>
      <c r="I145" s="747"/>
      <c r="J145" s="747"/>
      <c r="K145" s="747"/>
      <c r="L145" s="149">
        <f>VLOOKUP(D145,'Benefits and F&amp;A-DO NOT DELETE'!A47:B51,2,0)</f>
        <v>0</v>
      </c>
      <c r="M145" s="69">
        <v>1.07</v>
      </c>
      <c r="N145" s="190">
        <v>0</v>
      </c>
      <c r="O145" s="118">
        <f t="shared" si="216"/>
        <v>0</v>
      </c>
      <c r="P145" s="190">
        <v>0</v>
      </c>
      <c r="Q145" s="118">
        <f t="shared" si="217"/>
        <v>0</v>
      </c>
      <c r="R145" s="190">
        <v>0</v>
      </c>
      <c r="S145" s="118">
        <f t="shared" si="218"/>
        <v>0</v>
      </c>
      <c r="T145" s="190">
        <v>0</v>
      </c>
      <c r="U145" s="118">
        <f t="shared" si="219"/>
        <v>0</v>
      </c>
      <c r="V145" s="190">
        <v>0</v>
      </c>
      <c r="W145" s="118">
        <f t="shared" si="220"/>
        <v>0</v>
      </c>
      <c r="X145" s="119">
        <f t="shared" si="206"/>
        <v>0</v>
      </c>
      <c r="Y145" s="325">
        <v>0</v>
      </c>
      <c r="Z145" s="265">
        <f t="shared" si="221"/>
        <v>0</v>
      </c>
      <c r="AA145" s="325">
        <v>0</v>
      </c>
      <c r="AB145" s="265">
        <f t="shared" si="222"/>
        <v>0</v>
      </c>
      <c r="AC145" s="325">
        <v>0</v>
      </c>
      <c r="AD145" s="265">
        <f t="shared" si="223"/>
        <v>0</v>
      </c>
      <c r="AE145" s="325">
        <v>0</v>
      </c>
      <c r="AF145" s="265">
        <f t="shared" si="224"/>
        <v>0</v>
      </c>
      <c r="AG145" s="325">
        <v>0</v>
      </c>
      <c r="AH145" s="265">
        <f t="shared" si="225"/>
        <v>0</v>
      </c>
      <c r="AI145" s="266">
        <f t="shared" si="207"/>
        <v>0</v>
      </c>
      <c r="AJ145" s="326">
        <v>0</v>
      </c>
      <c r="AK145" s="268">
        <f t="shared" si="226"/>
        <v>0</v>
      </c>
      <c r="AL145" s="326">
        <v>0</v>
      </c>
      <c r="AM145" s="268">
        <f t="shared" si="227"/>
        <v>0</v>
      </c>
      <c r="AN145" s="326">
        <v>0</v>
      </c>
      <c r="AO145" s="268">
        <f t="shared" si="228"/>
        <v>0</v>
      </c>
      <c r="AP145" s="326">
        <v>0</v>
      </c>
      <c r="AQ145" s="268">
        <f t="shared" si="229"/>
        <v>0</v>
      </c>
      <c r="AR145" s="326">
        <v>0</v>
      </c>
      <c r="AS145" s="268">
        <f t="shared" si="230"/>
        <v>0</v>
      </c>
      <c r="AT145" s="269">
        <f t="shared" si="208"/>
        <v>0</v>
      </c>
      <c r="AU145" s="327">
        <v>0</v>
      </c>
      <c r="AV145" s="271">
        <f t="shared" si="231"/>
        <v>0</v>
      </c>
      <c r="AW145" s="327">
        <v>0</v>
      </c>
      <c r="AX145" s="271">
        <f t="shared" si="232"/>
        <v>0</v>
      </c>
      <c r="AY145" s="327">
        <v>0</v>
      </c>
      <c r="AZ145" s="271">
        <f t="shared" si="233"/>
        <v>0</v>
      </c>
      <c r="BA145" s="327">
        <v>0</v>
      </c>
      <c r="BB145" s="271">
        <f t="shared" si="234"/>
        <v>0</v>
      </c>
      <c r="BC145" s="327">
        <v>0</v>
      </c>
      <c r="BD145" s="271">
        <f t="shared" si="235"/>
        <v>0</v>
      </c>
      <c r="BE145" s="272">
        <f t="shared" si="209"/>
        <v>0</v>
      </c>
      <c r="BF145" s="328">
        <v>0</v>
      </c>
      <c r="BG145" s="274">
        <f t="shared" si="236"/>
        <v>0</v>
      </c>
      <c r="BH145" s="328">
        <v>0</v>
      </c>
      <c r="BI145" s="274">
        <f t="shared" si="237"/>
        <v>0</v>
      </c>
      <c r="BJ145" s="328">
        <v>0</v>
      </c>
      <c r="BK145" s="274">
        <f t="shared" si="238"/>
        <v>0</v>
      </c>
      <c r="BL145" s="328">
        <v>0</v>
      </c>
      <c r="BM145" s="274">
        <f t="shared" si="239"/>
        <v>0</v>
      </c>
      <c r="BN145" s="328">
        <v>0</v>
      </c>
      <c r="BO145" s="274">
        <f t="shared" si="240"/>
        <v>0</v>
      </c>
      <c r="BP145" s="275">
        <f t="shared" si="210"/>
        <v>0</v>
      </c>
      <c r="BQ145" s="312">
        <f t="shared" si="211"/>
        <v>0</v>
      </c>
      <c r="BR145" s="312">
        <f t="shared" si="212"/>
        <v>0</v>
      </c>
      <c r="BS145" s="312">
        <f t="shared" si="213"/>
        <v>0</v>
      </c>
      <c r="BT145" s="312">
        <f t="shared" si="214"/>
        <v>0</v>
      </c>
      <c r="BU145" s="312">
        <f t="shared" si="215"/>
        <v>0</v>
      </c>
      <c r="BV145" s="300">
        <f t="shared" si="205"/>
        <v>0</v>
      </c>
    </row>
    <row r="146" spans="1:74" s="52" customFormat="1" ht="15" hidden="1" customHeight="1">
      <c r="A146" s="76"/>
      <c r="B146" s="76"/>
      <c r="C146" s="107"/>
      <c r="D146" s="703" t="s">
        <v>437</v>
      </c>
      <c r="E146" s="747"/>
      <c r="F146" s="747"/>
      <c r="G146" s="747"/>
      <c r="H146" s="747"/>
      <c r="I146" s="747"/>
      <c r="J146" s="747"/>
      <c r="K146" s="747"/>
      <c r="L146" s="149">
        <f>VLOOKUP(D146,'Benefits and F&amp;A-DO NOT DELETE'!A47:B51,2,0)</f>
        <v>0</v>
      </c>
      <c r="M146" s="69">
        <v>1.07</v>
      </c>
      <c r="N146" s="190">
        <v>0</v>
      </c>
      <c r="O146" s="118">
        <f>$L146*N146</f>
        <v>0</v>
      </c>
      <c r="P146" s="190">
        <v>0</v>
      </c>
      <c r="Q146" s="118">
        <f>$L146*P146*$M146</f>
        <v>0</v>
      </c>
      <c r="R146" s="190">
        <v>0</v>
      </c>
      <c r="S146" s="118">
        <f>$L146*R146*$M146^2</f>
        <v>0</v>
      </c>
      <c r="T146" s="190">
        <v>0</v>
      </c>
      <c r="U146" s="118">
        <f>$L146*T146*$M146^3</f>
        <v>0</v>
      </c>
      <c r="V146" s="190">
        <v>0</v>
      </c>
      <c r="W146" s="118">
        <f>$L146*V146*$M146^4</f>
        <v>0</v>
      </c>
      <c r="X146" s="119">
        <f t="shared" si="206"/>
        <v>0</v>
      </c>
      <c r="Y146" s="325">
        <v>0</v>
      </c>
      <c r="Z146" s="265">
        <f t="shared" si="221"/>
        <v>0</v>
      </c>
      <c r="AA146" s="325">
        <v>0</v>
      </c>
      <c r="AB146" s="265">
        <f t="shared" si="222"/>
        <v>0</v>
      </c>
      <c r="AC146" s="325">
        <v>0</v>
      </c>
      <c r="AD146" s="265">
        <f t="shared" si="223"/>
        <v>0</v>
      </c>
      <c r="AE146" s="325">
        <v>0</v>
      </c>
      <c r="AF146" s="265">
        <f t="shared" si="224"/>
        <v>0</v>
      </c>
      <c r="AG146" s="325">
        <v>0</v>
      </c>
      <c r="AH146" s="265">
        <f t="shared" si="225"/>
        <v>0</v>
      </c>
      <c r="AI146" s="266">
        <f t="shared" si="207"/>
        <v>0</v>
      </c>
      <c r="AJ146" s="326">
        <v>0</v>
      </c>
      <c r="AK146" s="268">
        <f t="shared" si="226"/>
        <v>0</v>
      </c>
      <c r="AL146" s="326">
        <v>0</v>
      </c>
      <c r="AM146" s="268">
        <f t="shared" si="227"/>
        <v>0</v>
      </c>
      <c r="AN146" s="326">
        <v>0</v>
      </c>
      <c r="AO146" s="268">
        <f t="shared" si="228"/>
        <v>0</v>
      </c>
      <c r="AP146" s="326">
        <v>0</v>
      </c>
      <c r="AQ146" s="268">
        <f t="shared" si="229"/>
        <v>0</v>
      </c>
      <c r="AR146" s="326">
        <v>0</v>
      </c>
      <c r="AS146" s="268">
        <f t="shared" si="230"/>
        <v>0</v>
      </c>
      <c r="AT146" s="269">
        <f t="shared" si="208"/>
        <v>0</v>
      </c>
      <c r="AU146" s="327">
        <v>0</v>
      </c>
      <c r="AV146" s="271">
        <f t="shared" si="231"/>
        <v>0</v>
      </c>
      <c r="AW146" s="327">
        <v>0</v>
      </c>
      <c r="AX146" s="271">
        <f t="shared" si="232"/>
        <v>0</v>
      </c>
      <c r="AY146" s="327">
        <v>0</v>
      </c>
      <c r="AZ146" s="271">
        <f t="shared" si="233"/>
        <v>0</v>
      </c>
      <c r="BA146" s="327">
        <v>0</v>
      </c>
      <c r="BB146" s="271">
        <f t="shared" si="234"/>
        <v>0</v>
      </c>
      <c r="BC146" s="327">
        <v>0</v>
      </c>
      <c r="BD146" s="271">
        <f t="shared" si="235"/>
        <v>0</v>
      </c>
      <c r="BE146" s="272">
        <f t="shared" si="209"/>
        <v>0</v>
      </c>
      <c r="BF146" s="328">
        <v>0</v>
      </c>
      <c r="BG146" s="274">
        <f t="shared" si="236"/>
        <v>0</v>
      </c>
      <c r="BH146" s="328">
        <v>0</v>
      </c>
      <c r="BI146" s="274">
        <f t="shared" si="237"/>
        <v>0</v>
      </c>
      <c r="BJ146" s="328">
        <v>0</v>
      </c>
      <c r="BK146" s="274">
        <f t="shared" si="238"/>
        <v>0</v>
      </c>
      <c r="BL146" s="328">
        <v>0</v>
      </c>
      <c r="BM146" s="274">
        <f t="shared" si="239"/>
        <v>0</v>
      </c>
      <c r="BN146" s="328">
        <v>0</v>
      </c>
      <c r="BO146" s="274">
        <f t="shared" si="240"/>
        <v>0</v>
      </c>
      <c r="BP146" s="275">
        <f t="shared" si="210"/>
        <v>0</v>
      </c>
      <c r="BQ146" s="312">
        <f t="shared" si="211"/>
        <v>0</v>
      </c>
      <c r="BR146" s="312">
        <f t="shared" si="212"/>
        <v>0</v>
      </c>
      <c r="BS146" s="312">
        <f t="shared" si="213"/>
        <v>0</v>
      </c>
      <c r="BT146" s="312">
        <f t="shared" si="214"/>
        <v>0</v>
      </c>
      <c r="BU146" s="312">
        <f t="shared" si="215"/>
        <v>0</v>
      </c>
      <c r="BV146" s="300">
        <f t="shared" si="205"/>
        <v>0</v>
      </c>
    </row>
    <row r="147" spans="1:74" s="52" customFormat="1" ht="15" hidden="1" customHeight="1">
      <c r="A147" s="76"/>
      <c r="B147" s="76"/>
      <c r="C147" s="107"/>
      <c r="D147" s="703" t="s">
        <v>437</v>
      </c>
      <c r="E147" s="747"/>
      <c r="F147" s="747"/>
      <c r="G147" s="747"/>
      <c r="H147" s="747"/>
      <c r="I147" s="747"/>
      <c r="J147" s="747"/>
      <c r="K147" s="747"/>
      <c r="L147" s="149">
        <f>VLOOKUP(D147,'Benefits and F&amp;A-DO NOT DELETE'!A47:B51,2,0)</f>
        <v>0</v>
      </c>
      <c r="M147" s="69">
        <v>1.07</v>
      </c>
      <c r="N147" s="190">
        <v>0</v>
      </c>
      <c r="O147" s="118">
        <f>$L147*N147</f>
        <v>0</v>
      </c>
      <c r="P147" s="190">
        <v>0</v>
      </c>
      <c r="Q147" s="118">
        <f>$L147*P147*$M147</f>
        <v>0</v>
      </c>
      <c r="R147" s="190">
        <v>0</v>
      </c>
      <c r="S147" s="118">
        <f>$L147*R147*$M147^2</f>
        <v>0</v>
      </c>
      <c r="T147" s="190">
        <v>0</v>
      </c>
      <c r="U147" s="118">
        <f>$L147*T147*$M147^3</f>
        <v>0</v>
      </c>
      <c r="V147" s="190">
        <v>0</v>
      </c>
      <c r="W147" s="118">
        <f>$L147*V147*$M147^4</f>
        <v>0</v>
      </c>
      <c r="X147" s="119">
        <f t="shared" si="206"/>
        <v>0</v>
      </c>
      <c r="Y147" s="325">
        <v>0</v>
      </c>
      <c r="Z147" s="265">
        <f t="shared" si="221"/>
        <v>0</v>
      </c>
      <c r="AA147" s="325">
        <v>0</v>
      </c>
      <c r="AB147" s="265">
        <f t="shared" si="222"/>
        <v>0</v>
      </c>
      <c r="AC147" s="325">
        <v>0</v>
      </c>
      <c r="AD147" s="265">
        <f t="shared" si="223"/>
        <v>0</v>
      </c>
      <c r="AE147" s="325">
        <v>0</v>
      </c>
      <c r="AF147" s="265">
        <f t="shared" si="224"/>
        <v>0</v>
      </c>
      <c r="AG147" s="325">
        <v>0</v>
      </c>
      <c r="AH147" s="265">
        <f t="shared" si="225"/>
        <v>0</v>
      </c>
      <c r="AI147" s="266">
        <f t="shared" si="207"/>
        <v>0</v>
      </c>
      <c r="AJ147" s="326">
        <v>0</v>
      </c>
      <c r="AK147" s="268">
        <f t="shared" si="226"/>
        <v>0</v>
      </c>
      <c r="AL147" s="326">
        <v>0</v>
      </c>
      <c r="AM147" s="268">
        <f t="shared" si="227"/>
        <v>0</v>
      </c>
      <c r="AN147" s="326">
        <v>0</v>
      </c>
      <c r="AO147" s="268">
        <f t="shared" si="228"/>
        <v>0</v>
      </c>
      <c r="AP147" s="326">
        <v>0</v>
      </c>
      <c r="AQ147" s="268">
        <f t="shared" si="229"/>
        <v>0</v>
      </c>
      <c r="AR147" s="326">
        <v>0</v>
      </c>
      <c r="AS147" s="268">
        <f t="shared" si="230"/>
        <v>0</v>
      </c>
      <c r="AT147" s="269">
        <f t="shared" si="208"/>
        <v>0</v>
      </c>
      <c r="AU147" s="327">
        <v>0</v>
      </c>
      <c r="AV147" s="271">
        <f t="shared" si="231"/>
        <v>0</v>
      </c>
      <c r="AW147" s="327">
        <v>0</v>
      </c>
      <c r="AX147" s="271">
        <f t="shared" si="232"/>
        <v>0</v>
      </c>
      <c r="AY147" s="327">
        <v>0</v>
      </c>
      <c r="AZ147" s="271">
        <f t="shared" si="233"/>
        <v>0</v>
      </c>
      <c r="BA147" s="327">
        <v>0</v>
      </c>
      <c r="BB147" s="271">
        <f t="shared" si="234"/>
        <v>0</v>
      </c>
      <c r="BC147" s="327">
        <v>0</v>
      </c>
      <c r="BD147" s="271">
        <f t="shared" si="235"/>
        <v>0</v>
      </c>
      <c r="BE147" s="272">
        <f t="shared" si="209"/>
        <v>0</v>
      </c>
      <c r="BF147" s="328">
        <v>0</v>
      </c>
      <c r="BG147" s="274">
        <f t="shared" si="236"/>
        <v>0</v>
      </c>
      <c r="BH147" s="328">
        <v>0</v>
      </c>
      <c r="BI147" s="274">
        <f t="shared" si="237"/>
        <v>0</v>
      </c>
      <c r="BJ147" s="328">
        <v>0</v>
      </c>
      <c r="BK147" s="274">
        <f t="shared" si="238"/>
        <v>0</v>
      </c>
      <c r="BL147" s="328">
        <v>0</v>
      </c>
      <c r="BM147" s="274">
        <f t="shared" si="239"/>
        <v>0</v>
      </c>
      <c r="BN147" s="328">
        <v>0</v>
      </c>
      <c r="BO147" s="274">
        <f t="shared" si="240"/>
        <v>0</v>
      </c>
      <c r="BP147" s="275">
        <f t="shared" si="210"/>
        <v>0</v>
      </c>
      <c r="BQ147" s="312">
        <f t="shared" si="211"/>
        <v>0</v>
      </c>
      <c r="BR147" s="312">
        <f t="shared" si="212"/>
        <v>0</v>
      </c>
      <c r="BS147" s="312">
        <f t="shared" si="213"/>
        <v>0</v>
      </c>
      <c r="BT147" s="312">
        <f t="shared" si="214"/>
        <v>0</v>
      </c>
      <c r="BU147" s="312">
        <f t="shared" si="215"/>
        <v>0</v>
      </c>
      <c r="BV147" s="300">
        <f t="shared" si="205"/>
        <v>0</v>
      </c>
    </row>
    <row r="148" spans="1:74" s="52" customFormat="1" ht="15" customHeight="1">
      <c r="A148" s="76"/>
      <c r="B148" s="76"/>
      <c r="C148" s="107"/>
      <c r="D148" s="78"/>
      <c r="E148" s="791"/>
      <c r="F148" s="791"/>
      <c r="G148" s="791"/>
      <c r="H148" s="791"/>
      <c r="I148" s="791"/>
      <c r="J148" s="923" t="s">
        <v>246</v>
      </c>
      <c r="K148" s="924"/>
      <c r="L148" s="924"/>
      <c r="M148" s="925"/>
      <c r="N148" s="927">
        <f>SUM(O95:O147)</f>
        <v>0</v>
      </c>
      <c r="O148" s="928"/>
      <c r="P148" s="927">
        <f>SUM(Q95:Q147)</f>
        <v>0</v>
      </c>
      <c r="Q148" s="928"/>
      <c r="R148" s="927">
        <f>SUM(S95:S147)</f>
        <v>0</v>
      </c>
      <c r="S148" s="928"/>
      <c r="T148" s="927">
        <f>SUM(U95:U147)</f>
        <v>0</v>
      </c>
      <c r="U148" s="928"/>
      <c r="V148" s="927">
        <f>SUM(W95:W147)</f>
        <v>0</v>
      </c>
      <c r="W148" s="928"/>
      <c r="X148" s="141">
        <f>SUM(N148:W148)</f>
        <v>0</v>
      </c>
      <c r="Y148" s="927">
        <f>SUM(Z95:Z147)</f>
        <v>0</v>
      </c>
      <c r="Z148" s="928"/>
      <c r="AA148" s="927">
        <f>SUM(AB95:AB147)</f>
        <v>0</v>
      </c>
      <c r="AB148" s="928"/>
      <c r="AC148" s="927">
        <f>SUM(AD95:AD147)</f>
        <v>0</v>
      </c>
      <c r="AD148" s="928"/>
      <c r="AE148" s="927">
        <f>SUM(AF95:AF147)</f>
        <v>0</v>
      </c>
      <c r="AF148" s="928"/>
      <c r="AG148" s="927">
        <f>SUM(AH95:AH147)</f>
        <v>0</v>
      </c>
      <c r="AH148" s="928"/>
      <c r="AI148" s="141">
        <f>SUM(Y148:AH148)</f>
        <v>0</v>
      </c>
      <c r="AJ148" s="927">
        <f>SUM(AK95:AK147)</f>
        <v>0</v>
      </c>
      <c r="AK148" s="928"/>
      <c r="AL148" s="927">
        <f>SUM(AM95:AM147)</f>
        <v>0</v>
      </c>
      <c r="AM148" s="928"/>
      <c r="AN148" s="927">
        <f>SUM(AO95:AO147)</f>
        <v>0</v>
      </c>
      <c r="AO148" s="928"/>
      <c r="AP148" s="927">
        <f>SUM(AQ95:AQ147)</f>
        <v>0</v>
      </c>
      <c r="AQ148" s="928"/>
      <c r="AR148" s="927">
        <f>SUM(AS95:AS147)</f>
        <v>0</v>
      </c>
      <c r="AS148" s="928"/>
      <c r="AT148" s="141">
        <f>SUM(AJ148:AS148)</f>
        <v>0</v>
      </c>
      <c r="AU148" s="927">
        <f>SUM(AV95:AV147)</f>
        <v>0</v>
      </c>
      <c r="AV148" s="928"/>
      <c r="AW148" s="927">
        <f>SUM(AX95:AX147)</f>
        <v>0</v>
      </c>
      <c r="AX148" s="928"/>
      <c r="AY148" s="927">
        <f>SUM(AZ95:AZ147)</f>
        <v>0</v>
      </c>
      <c r="AZ148" s="928"/>
      <c r="BA148" s="927">
        <f>SUM(BB95:BB147)</f>
        <v>0</v>
      </c>
      <c r="BB148" s="928"/>
      <c r="BC148" s="927">
        <f>SUM(BD95:BD147)</f>
        <v>0</v>
      </c>
      <c r="BD148" s="928"/>
      <c r="BE148" s="141">
        <f>SUM(AU148:BD148)</f>
        <v>0</v>
      </c>
      <c r="BF148" s="927">
        <f>SUM(BG95:BG147)</f>
        <v>0</v>
      </c>
      <c r="BG148" s="928"/>
      <c r="BH148" s="927">
        <f>SUM(BI95:BI147)</f>
        <v>0</v>
      </c>
      <c r="BI148" s="928"/>
      <c r="BJ148" s="927">
        <f>SUM(BK95:BK147)</f>
        <v>0</v>
      </c>
      <c r="BK148" s="928"/>
      <c r="BL148" s="927">
        <f>SUM(BM95:BM147)</f>
        <v>0</v>
      </c>
      <c r="BM148" s="928"/>
      <c r="BN148" s="927">
        <f>SUM(BO95:BO147)</f>
        <v>0</v>
      </c>
      <c r="BO148" s="928"/>
      <c r="BP148" s="141">
        <f>SUM(BF148:BO148)</f>
        <v>0</v>
      </c>
      <c r="BQ148" s="313">
        <f>SUM(BQ95:BQ147)</f>
        <v>0</v>
      </c>
      <c r="BR148" s="313">
        <f>SUM(BR95:BR147)</f>
        <v>0</v>
      </c>
      <c r="BS148" s="313">
        <f>SUM(BS95:BS147)</f>
        <v>0</v>
      </c>
      <c r="BT148" s="313">
        <f>SUM(BT95:BT147)</f>
        <v>0</v>
      </c>
      <c r="BU148" s="313">
        <f>SUM(BU95:BU147)</f>
        <v>0</v>
      </c>
      <c r="BV148" s="313">
        <f t="shared" si="205"/>
        <v>0</v>
      </c>
    </row>
    <row r="149" spans="1:74" s="52" customFormat="1" ht="15" customHeight="1">
      <c r="A149" s="76"/>
      <c r="B149" s="76"/>
      <c r="C149" s="891" t="s">
        <v>250</v>
      </c>
      <c r="D149" s="892"/>
      <c r="E149" s="892"/>
      <c r="F149" s="892"/>
      <c r="G149" s="892"/>
      <c r="H149" s="892"/>
      <c r="I149" s="892"/>
      <c r="J149" s="892"/>
      <c r="K149" s="892"/>
      <c r="L149" s="892"/>
      <c r="M149" s="893"/>
      <c r="N149" s="917">
        <f>SUM(N93, N148)</f>
        <v>0</v>
      </c>
      <c r="O149" s="919"/>
      <c r="P149" s="917">
        <f>SUM(P93, P148)</f>
        <v>0</v>
      </c>
      <c r="Q149" s="919"/>
      <c r="R149" s="917">
        <f>SUM(R93, R148)</f>
        <v>0</v>
      </c>
      <c r="S149" s="919"/>
      <c r="T149" s="917">
        <f>SUM(T93, T148)</f>
        <v>0</v>
      </c>
      <c r="U149" s="919"/>
      <c r="V149" s="917">
        <f>SUM(V93, V148)</f>
        <v>0</v>
      </c>
      <c r="W149" s="919"/>
      <c r="X149" s="137">
        <f>SUM(N149:W149)</f>
        <v>0</v>
      </c>
      <c r="Y149" s="917">
        <f>SUM(Y93, Y148)</f>
        <v>0</v>
      </c>
      <c r="Z149" s="918"/>
      <c r="AA149" s="917">
        <f>SUM(AA93, AA148)</f>
        <v>0</v>
      </c>
      <c r="AB149" s="918"/>
      <c r="AC149" s="917">
        <f>SUM(AC93, AC148)</f>
        <v>0</v>
      </c>
      <c r="AD149" s="918"/>
      <c r="AE149" s="917">
        <f>SUM(AE93, AE148)</f>
        <v>0</v>
      </c>
      <c r="AF149" s="918"/>
      <c r="AG149" s="917">
        <f>SUM(AG93, AG148)</f>
        <v>0</v>
      </c>
      <c r="AH149" s="918"/>
      <c r="AI149" s="137">
        <f>SUM(Y149:AH149)</f>
        <v>0</v>
      </c>
      <c r="AJ149" s="917">
        <f>SUM(AJ93, AJ148)</f>
        <v>0</v>
      </c>
      <c r="AK149" s="919"/>
      <c r="AL149" s="917">
        <f>SUM(AL93, AL148)</f>
        <v>0</v>
      </c>
      <c r="AM149" s="919"/>
      <c r="AN149" s="917">
        <f>SUM(AN93, AN148)</f>
        <v>0</v>
      </c>
      <c r="AO149" s="919"/>
      <c r="AP149" s="917">
        <f>SUM(AP93, AP148)</f>
        <v>0</v>
      </c>
      <c r="AQ149" s="919"/>
      <c r="AR149" s="917">
        <f>SUM(AR93, AR148)</f>
        <v>0</v>
      </c>
      <c r="AS149" s="919"/>
      <c r="AT149" s="137">
        <f>SUM(AJ149:AS149)</f>
        <v>0</v>
      </c>
      <c r="AU149" s="917">
        <f>SUM(AU93, AU148)</f>
        <v>0</v>
      </c>
      <c r="AV149" s="919"/>
      <c r="AW149" s="917">
        <f>SUM(AW93, AW148)</f>
        <v>0</v>
      </c>
      <c r="AX149" s="919"/>
      <c r="AY149" s="917">
        <f>SUM(AY93, AY148)</f>
        <v>0</v>
      </c>
      <c r="AZ149" s="919"/>
      <c r="BA149" s="917">
        <f>SUM(BA93, BA148)</f>
        <v>0</v>
      </c>
      <c r="BB149" s="919"/>
      <c r="BC149" s="917">
        <f>SUM(BC93, BC148)</f>
        <v>0</v>
      </c>
      <c r="BD149" s="919"/>
      <c r="BE149" s="137">
        <f>SUM(AU149:BD149)</f>
        <v>0</v>
      </c>
      <c r="BF149" s="917">
        <f>SUM(BF93, BF148)</f>
        <v>0</v>
      </c>
      <c r="BG149" s="919"/>
      <c r="BH149" s="917">
        <f>SUM(BH93, BH148)</f>
        <v>0</v>
      </c>
      <c r="BI149" s="919"/>
      <c r="BJ149" s="917">
        <f>SUM(BJ93, BJ148)</f>
        <v>0</v>
      </c>
      <c r="BK149" s="919"/>
      <c r="BL149" s="917">
        <f>SUM(BL93, BL148)</f>
        <v>0</v>
      </c>
      <c r="BM149" s="919"/>
      <c r="BN149" s="917">
        <f>SUM(BN93, BN148)</f>
        <v>0</v>
      </c>
      <c r="BO149" s="919"/>
      <c r="BP149" s="137">
        <f>SUM(BF149:BO149)</f>
        <v>0</v>
      </c>
      <c r="BQ149" s="137">
        <f>SUM(BQ93+BQ148)</f>
        <v>0</v>
      </c>
      <c r="BR149" s="137">
        <f>SUM(BR93+BR148)</f>
        <v>0</v>
      </c>
      <c r="BS149" s="137">
        <f>SUM(BS93+BS148)</f>
        <v>0</v>
      </c>
      <c r="BT149" s="137">
        <f>SUM(BT93+BT148)</f>
        <v>0</v>
      </c>
      <c r="BU149" s="137">
        <f>SUM(BU93+BU148)</f>
        <v>0</v>
      </c>
      <c r="BV149" s="137">
        <f t="shared" si="205"/>
        <v>0</v>
      </c>
    </row>
    <row r="150" spans="1:74" s="52" customFormat="1" ht="15" customHeight="1">
      <c r="A150" s="76"/>
      <c r="B150" s="76"/>
      <c r="C150" s="692" t="s">
        <v>251</v>
      </c>
      <c r="D150" s="693"/>
      <c r="E150" s="693"/>
      <c r="F150" s="693"/>
      <c r="G150" s="693"/>
      <c r="H150" s="693"/>
      <c r="I150" s="693"/>
      <c r="J150" s="693"/>
      <c r="K150" s="693"/>
      <c r="L150" s="693"/>
      <c r="M150" s="694"/>
      <c r="N150" s="648">
        <f>SUM(N76,N149)</f>
        <v>0</v>
      </c>
      <c r="O150" s="760"/>
      <c r="P150" s="648">
        <f>SUM(P76,P149)</f>
        <v>0</v>
      </c>
      <c r="Q150" s="760"/>
      <c r="R150" s="648">
        <f>SUM(R76,R149)</f>
        <v>0</v>
      </c>
      <c r="S150" s="760"/>
      <c r="T150" s="648">
        <f>SUM(T76,T149)</f>
        <v>0</v>
      </c>
      <c r="U150" s="760"/>
      <c r="V150" s="648">
        <f>SUM(V76,V149)</f>
        <v>0</v>
      </c>
      <c r="W150" s="760"/>
      <c r="X150" s="152">
        <f>SUM(N150:W150)</f>
        <v>0</v>
      </c>
      <c r="Y150" s="648">
        <f>SUM(Y76,Y149)</f>
        <v>0</v>
      </c>
      <c r="Z150" s="649"/>
      <c r="AA150" s="648">
        <f>SUM(AA76,AA149)</f>
        <v>0</v>
      </c>
      <c r="AB150" s="649"/>
      <c r="AC150" s="648">
        <f>SUM(AC76,AC149)</f>
        <v>0</v>
      </c>
      <c r="AD150" s="649"/>
      <c r="AE150" s="648">
        <f>SUM(AE76,AE149)</f>
        <v>0</v>
      </c>
      <c r="AF150" s="649"/>
      <c r="AG150" s="648">
        <f>SUM(AG76,AG149)</f>
        <v>0</v>
      </c>
      <c r="AH150" s="649"/>
      <c r="AI150" s="152">
        <f>SUM(Y150:AH150)</f>
        <v>0</v>
      </c>
      <c r="AJ150" s="648">
        <f>SUM(AJ76,AJ149)</f>
        <v>0</v>
      </c>
      <c r="AK150" s="760"/>
      <c r="AL150" s="648">
        <f>SUM(AL76,AL149)</f>
        <v>0</v>
      </c>
      <c r="AM150" s="760"/>
      <c r="AN150" s="648">
        <f>SUM(AN76,AN149)</f>
        <v>0</v>
      </c>
      <c r="AO150" s="760"/>
      <c r="AP150" s="648">
        <f>SUM(AP76,AP149)</f>
        <v>0</v>
      </c>
      <c r="AQ150" s="760"/>
      <c r="AR150" s="648">
        <f>SUM(AR76,AR149)</f>
        <v>0</v>
      </c>
      <c r="AS150" s="760"/>
      <c r="AT150" s="152">
        <f>SUM(AJ150:AS150)</f>
        <v>0</v>
      </c>
      <c r="AU150" s="648">
        <f>SUM(AU76,AU149)</f>
        <v>0</v>
      </c>
      <c r="AV150" s="760"/>
      <c r="AW150" s="648">
        <f>SUM(AW76,AW149)</f>
        <v>0</v>
      </c>
      <c r="AX150" s="760"/>
      <c r="AY150" s="648">
        <f>SUM(AY76,AY149)</f>
        <v>0</v>
      </c>
      <c r="AZ150" s="760"/>
      <c r="BA150" s="648">
        <f>SUM(BA76,BA149)</f>
        <v>0</v>
      </c>
      <c r="BB150" s="760"/>
      <c r="BC150" s="648">
        <f>SUM(BC76,BC149)</f>
        <v>0</v>
      </c>
      <c r="BD150" s="760"/>
      <c r="BE150" s="152">
        <f>SUM(AU150:BD150)</f>
        <v>0</v>
      </c>
      <c r="BF150" s="648">
        <f>SUM(BF76,BF149)</f>
        <v>0</v>
      </c>
      <c r="BG150" s="760"/>
      <c r="BH150" s="648">
        <f>SUM(BH76,BH149)</f>
        <v>0</v>
      </c>
      <c r="BI150" s="760"/>
      <c r="BJ150" s="648">
        <f>SUM(BJ76,BJ149)</f>
        <v>0</v>
      </c>
      <c r="BK150" s="760"/>
      <c r="BL150" s="648">
        <f>SUM(BL76,BL149)</f>
        <v>0</v>
      </c>
      <c r="BM150" s="760"/>
      <c r="BN150" s="648">
        <f>SUM(BN76,BN149)</f>
        <v>0</v>
      </c>
      <c r="BO150" s="760"/>
      <c r="BP150" s="152">
        <f>SUM(BF150:BO150)</f>
        <v>0</v>
      </c>
      <c r="BQ150" s="152">
        <f>SUM(BQ76+BQ149)</f>
        <v>0</v>
      </c>
      <c r="BR150" s="152">
        <f>SUM(BR76+BR149)</f>
        <v>0</v>
      </c>
      <c r="BS150" s="152">
        <f>SUM(BS76+BS149)</f>
        <v>0</v>
      </c>
      <c r="BT150" s="152">
        <f>SUM(BT76+BT149)</f>
        <v>0</v>
      </c>
      <c r="BU150" s="152">
        <f>SUM(BU76+BU149)</f>
        <v>0</v>
      </c>
      <c r="BV150" s="152">
        <f t="shared" si="205"/>
        <v>0</v>
      </c>
    </row>
    <row r="151" spans="1:74" s="95" customFormat="1" ht="26.25" customHeight="1">
      <c r="A151" s="153">
        <v>2000</v>
      </c>
      <c r="B151" s="153"/>
      <c r="C151" s="990" t="str">
        <f>CONCATENATE(N8," Travel")</f>
        <v>Dept #1 Travel</v>
      </c>
      <c r="D151" s="991"/>
      <c r="E151" s="709" t="s">
        <v>182</v>
      </c>
      <c r="F151" s="709"/>
      <c r="G151" s="709"/>
      <c r="H151" s="709"/>
      <c r="I151" s="709"/>
      <c r="J151" s="102"/>
      <c r="K151" s="102"/>
      <c r="L151" s="102"/>
      <c r="M151" s="155"/>
      <c r="N151" s="161"/>
      <c r="O151" s="232"/>
      <c r="P151" s="161"/>
      <c r="Q151" s="232"/>
      <c r="R151" s="161"/>
      <c r="S151" s="232"/>
      <c r="T151" s="161"/>
      <c r="U151" s="232"/>
      <c r="V151" s="161"/>
      <c r="W151" s="232"/>
      <c r="X151" s="132"/>
      <c r="Y151" s="161"/>
      <c r="Z151" s="232"/>
      <c r="AA151" s="161"/>
      <c r="AB151" s="232"/>
      <c r="AC151" s="161"/>
      <c r="AD151" s="232"/>
      <c r="AE151" s="161"/>
      <c r="AF151" s="232"/>
      <c r="AG151" s="161"/>
      <c r="AH151" s="232"/>
      <c r="AI151" s="132"/>
      <c r="AJ151" s="161"/>
      <c r="AK151" s="232"/>
      <c r="AL151" s="161"/>
      <c r="AM151" s="232"/>
      <c r="AN151" s="161"/>
      <c r="AO151" s="232"/>
      <c r="AP151" s="161"/>
      <c r="AQ151" s="232"/>
      <c r="AR151" s="161"/>
      <c r="AS151" s="232"/>
      <c r="AT151" s="132"/>
      <c r="AU151" s="161"/>
      <c r="AV151" s="232"/>
      <c r="AW151" s="161"/>
      <c r="AX151" s="232"/>
      <c r="AY151" s="161"/>
      <c r="AZ151" s="232"/>
      <c r="BA151" s="161"/>
      <c r="BB151" s="232"/>
      <c r="BC151" s="161"/>
      <c r="BD151" s="232"/>
      <c r="BE151" s="132"/>
      <c r="BF151" s="161"/>
      <c r="BG151" s="232"/>
      <c r="BH151" s="161"/>
      <c r="BI151" s="232"/>
      <c r="BJ151" s="161"/>
      <c r="BK151" s="232"/>
      <c r="BL151" s="161"/>
      <c r="BM151" s="232"/>
      <c r="BN151" s="161"/>
      <c r="BO151" s="232"/>
      <c r="BP151" s="132"/>
      <c r="BQ151" s="197"/>
      <c r="BR151" s="197"/>
      <c r="BS151" s="197"/>
      <c r="BT151" s="197"/>
      <c r="BU151" s="197"/>
      <c r="BV151" s="334"/>
    </row>
    <row r="152" spans="1:74" s="52" customFormat="1" ht="34.5" customHeight="1">
      <c r="A152" s="153"/>
      <c r="B152" s="76"/>
      <c r="C152" s="123" t="s">
        <v>30</v>
      </c>
      <c r="D152" s="77" t="s">
        <v>143</v>
      </c>
      <c r="E152" s="81" t="str">
        <f>N9</f>
        <v>Year 1</v>
      </c>
      <c r="F152" s="81" t="str">
        <f>P9</f>
        <v>Year 2</v>
      </c>
      <c r="G152" s="81" t="str">
        <f>R9</f>
        <v>Year 3</v>
      </c>
      <c r="H152" s="81" t="str">
        <f>T9</f>
        <v>Year 4</v>
      </c>
      <c r="I152" s="81" t="str">
        <f>V9</f>
        <v>Year 5</v>
      </c>
      <c r="J152" s="79" t="s">
        <v>336</v>
      </c>
      <c r="K152" s="79" t="s">
        <v>337</v>
      </c>
      <c r="L152" s="79" t="s">
        <v>42</v>
      </c>
      <c r="M152" s="79" t="s">
        <v>311</v>
      </c>
      <c r="N152" s="161"/>
      <c r="O152" s="131"/>
      <c r="P152" s="162"/>
      <c r="Q152" s="131"/>
      <c r="R152" s="162"/>
      <c r="S152" s="131"/>
      <c r="T152" s="162"/>
      <c r="U152" s="131"/>
      <c r="V152" s="162"/>
      <c r="W152" s="131"/>
      <c r="X152" s="132"/>
      <c r="Y152" s="161"/>
      <c r="Z152" s="131"/>
      <c r="AA152" s="162"/>
      <c r="AB152" s="131"/>
      <c r="AC152" s="162"/>
      <c r="AD152" s="131"/>
      <c r="AE152" s="162"/>
      <c r="AF152" s="131"/>
      <c r="AG152" s="162"/>
      <c r="AH152" s="131"/>
      <c r="AI152" s="132"/>
      <c r="AJ152" s="161"/>
      <c r="AK152" s="131"/>
      <c r="AL152" s="162"/>
      <c r="AM152" s="131"/>
      <c r="AN152" s="162"/>
      <c r="AO152" s="131"/>
      <c r="AP152" s="162"/>
      <c r="AQ152" s="131"/>
      <c r="AR152" s="162"/>
      <c r="AS152" s="131"/>
      <c r="AT152" s="132"/>
      <c r="AU152" s="161"/>
      <c r="AV152" s="131"/>
      <c r="AW152" s="162"/>
      <c r="AX152" s="131"/>
      <c r="AY152" s="162"/>
      <c r="AZ152" s="131"/>
      <c r="BA152" s="162"/>
      <c r="BB152" s="131"/>
      <c r="BC152" s="162"/>
      <c r="BD152" s="131"/>
      <c r="BE152" s="132"/>
      <c r="BF152" s="161"/>
      <c r="BG152" s="131"/>
      <c r="BH152" s="162"/>
      <c r="BI152" s="131"/>
      <c r="BJ152" s="162"/>
      <c r="BK152" s="131"/>
      <c r="BL152" s="162"/>
      <c r="BM152" s="131"/>
      <c r="BN152" s="162"/>
      <c r="BO152" s="131"/>
      <c r="BP152" s="132"/>
      <c r="BQ152" s="260"/>
      <c r="BR152" s="260"/>
      <c r="BS152" s="260"/>
      <c r="BT152" s="260"/>
      <c r="BU152" s="260"/>
      <c r="BV152" s="260"/>
    </row>
    <row r="153" spans="1:74" s="52" customFormat="1" ht="15" customHeight="1">
      <c r="A153" s="76"/>
      <c r="B153" s="76"/>
      <c r="C153" s="75" t="s">
        <v>309</v>
      </c>
      <c r="D153" s="674" t="s">
        <v>338</v>
      </c>
      <c r="E153" s="70"/>
      <c r="F153" s="70"/>
      <c r="G153" s="70"/>
      <c r="H153" s="70"/>
      <c r="I153" s="70"/>
      <c r="J153" s="683"/>
      <c r="K153" s="70"/>
      <c r="L153" s="138"/>
      <c r="M153" s="68">
        <f t="shared" ref="M153:M172" si="241">VLOOKUP(C153,TravelIncrease,2,0)</f>
        <v>1.1000000000000001</v>
      </c>
      <c r="N153" s="881">
        <f t="shared" ref="N153:N172" si="242">$E153*$K153*$L153</f>
        <v>0</v>
      </c>
      <c r="O153" s="900"/>
      <c r="P153" s="881">
        <f t="shared" ref="P153:P172" si="243">$F153*$K153*$L153*$M153</f>
        <v>0</v>
      </c>
      <c r="Q153" s="900"/>
      <c r="R153" s="881">
        <f t="shared" ref="R153:R172" si="244">$G153*$K153*L153*($M153^2)</f>
        <v>0</v>
      </c>
      <c r="S153" s="900"/>
      <c r="T153" s="881">
        <f t="shared" ref="T153:T172" si="245">$H153*$K153*$L153*($M153^3)</f>
        <v>0</v>
      </c>
      <c r="U153" s="900"/>
      <c r="V153" s="881">
        <f t="shared" ref="V153:V172" si="246">$I153*$K153*$L153*($M153^4)</f>
        <v>0</v>
      </c>
      <c r="W153" s="900"/>
      <c r="X153" s="119">
        <f>SUM(N153+P153+R153+T153+V153)</f>
        <v>0</v>
      </c>
      <c r="Y153" s="896"/>
      <c r="Z153" s="897"/>
      <c r="AA153" s="896"/>
      <c r="AB153" s="897"/>
      <c r="AC153" s="896"/>
      <c r="AD153" s="897"/>
      <c r="AE153" s="896"/>
      <c r="AF153" s="897"/>
      <c r="AG153" s="896"/>
      <c r="AH153" s="897"/>
      <c r="AI153" s="335"/>
      <c r="AJ153" s="901"/>
      <c r="AK153" s="902"/>
      <c r="AL153" s="901"/>
      <c r="AM153" s="902"/>
      <c r="AN153" s="901"/>
      <c r="AO153" s="902"/>
      <c r="AP153" s="901"/>
      <c r="AQ153" s="902"/>
      <c r="AR153" s="901"/>
      <c r="AS153" s="902"/>
      <c r="AT153" s="336"/>
      <c r="AU153" s="909"/>
      <c r="AV153" s="910"/>
      <c r="AW153" s="909"/>
      <c r="AX153" s="910"/>
      <c r="AY153" s="909"/>
      <c r="AZ153" s="910"/>
      <c r="BA153" s="909"/>
      <c r="BB153" s="910"/>
      <c r="BC153" s="909"/>
      <c r="BD153" s="910"/>
      <c r="BE153" s="337"/>
      <c r="BF153" s="911"/>
      <c r="BG153" s="912"/>
      <c r="BH153" s="911"/>
      <c r="BI153" s="912"/>
      <c r="BJ153" s="911"/>
      <c r="BK153" s="912"/>
      <c r="BL153" s="911"/>
      <c r="BM153" s="912"/>
      <c r="BN153" s="911"/>
      <c r="BO153" s="912"/>
      <c r="BP153" s="338"/>
      <c r="BQ153" s="312">
        <f t="shared" ref="BQ153:BQ172" si="247">N153</f>
        <v>0</v>
      </c>
      <c r="BR153" s="312">
        <f t="shared" ref="BR153:BR172" si="248">P153</f>
        <v>0</v>
      </c>
      <c r="BS153" s="312">
        <f t="shared" ref="BS153:BS172" si="249">R153</f>
        <v>0</v>
      </c>
      <c r="BT153" s="312">
        <f t="shared" ref="BT153:BT172" si="250">T153</f>
        <v>0</v>
      </c>
      <c r="BU153" s="312">
        <f t="shared" ref="BU153:BU172" si="251">V153</f>
        <v>0</v>
      </c>
      <c r="BV153" s="300">
        <f t="shared" ref="BV153:BV172" si="252">SUM(BQ153:BU153)</f>
        <v>0</v>
      </c>
    </row>
    <row r="154" spans="1:74" s="52" customFormat="1" ht="15" customHeight="1">
      <c r="A154" s="76"/>
      <c r="B154" s="76"/>
      <c r="C154" s="75" t="s">
        <v>224</v>
      </c>
      <c r="D154" s="674"/>
      <c r="E154" s="70"/>
      <c r="F154" s="70"/>
      <c r="G154" s="70"/>
      <c r="H154" s="70"/>
      <c r="I154" s="70"/>
      <c r="J154" s="683"/>
      <c r="K154" s="70"/>
      <c r="L154" s="138"/>
      <c r="M154" s="68">
        <f t="shared" si="241"/>
        <v>1</v>
      </c>
      <c r="N154" s="881">
        <f t="shared" si="242"/>
        <v>0</v>
      </c>
      <c r="O154" s="900"/>
      <c r="P154" s="881">
        <f t="shared" si="243"/>
        <v>0</v>
      </c>
      <c r="Q154" s="900"/>
      <c r="R154" s="881">
        <f t="shared" si="244"/>
        <v>0</v>
      </c>
      <c r="S154" s="900"/>
      <c r="T154" s="881">
        <f t="shared" si="245"/>
        <v>0</v>
      </c>
      <c r="U154" s="900"/>
      <c r="V154" s="881">
        <f t="shared" si="246"/>
        <v>0</v>
      </c>
      <c r="W154" s="900"/>
      <c r="X154" s="119">
        <f t="shared" ref="X154:X172" si="253">SUM(N154+P154+R154+T154+V154)</f>
        <v>0</v>
      </c>
      <c r="Y154" s="896"/>
      <c r="Z154" s="897"/>
      <c r="AA154" s="896"/>
      <c r="AB154" s="897"/>
      <c r="AC154" s="896"/>
      <c r="AD154" s="897"/>
      <c r="AE154" s="896"/>
      <c r="AF154" s="897"/>
      <c r="AG154" s="896"/>
      <c r="AH154" s="897"/>
      <c r="AI154" s="335"/>
      <c r="AJ154" s="901"/>
      <c r="AK154" s="902"/>
      <c r="AL154" s="901"/>
      <c r="AM154" s="902"/>
      <c r="AN154" s="901"/>
      <c r="AO154" s="902"/>
      <c r="AP154" s="901"/>
      <c r="AQ154" s="902"/>
      <c r="AR154" s="901"/>
      <c r="AS154" s="902"/>
      <c r="AT154" s="336"/>
      <c r="AU154" s="909"/>
      <c r="AV154" s="910"/>
      <c r="AW154" s="909"/>
      <c r="AX154" s="910"/>
      <c r="AY154" s="909"/>
      <c r="AZ154" s="910"/>
      <c r="BA154" s="909"/>
      <c r="BB154" s="910"/>
      <c r="BC154" s="909"/>
      <c r="BD154" s="910"/>
      <c r="BE154" s="337"/>
      <c r="BF154" s="911"/>
      <c r="BG154" s="912"/>
      <c r="BH154" s="911"/>
      <c r="BI154" s="912"/>
      <c r="BJ154" s="911"/>
      <c r="BK154" s="912"/>
      <c r="BL154" s="911"/>
      <c r="BM154" s="912"/>
      <c r="BN154" s="911"/>
      <c r="BO154" s="912"/>
      <c r="BP154" s="338"/>
      <c r="BQ154" s="312">
        <f t="shared" si="247"/>
        <v>0</v>
      </c>
      <c r="BR154" s="312">
        <f t="shared" si="248"/>
        <v>0</v>
      </c>
      <c r="BS154" s="312">
        <f t="shared" si="249"/>
        <v>0</v>
      </c>
      <c r="BT154" s="312">
        <f t="shared" si="250"/>
        <v>0</v>
      </c>
      <c r="BU154" s="312">
        <f t="shared" si="251"/>
        <v>0</v>
      </c>
      <c r="BV154" s="300">
        <f t="shared" si="252"/>
        <v>0</v>
      </c>
    </row>
    <row r="155" spans="1:74" s="52" customFormat="1" ht="15" customHeight="1">
      <c r="A155" s="76"/>
      <c r="B155" s="76"/>
      <c r="C155" s="75" t="s">
        <v>15</v>
      </c>
      <c r="D155" s="674"/>
      <c r="E155" s="70"/>
      <c r="F155" s="70"/>
      <c r="G155" s="70"/>
      <c r="H155" s="70"/>
      <c r="I155" s="70"/>
      <c r="J155" s="683"/>
      <c r="K155" s="70"/>
      <c r="L155" s="138"/>
      <c r="M155" s="68">
        <f t="shared" si="241"/>
        <v>1</v>
      </c>
      <c r="N155" s="881">
        <f t="shared" si="242"/>
        <v>0</v>
      </c>
      <c r="O155" s="900"/>
      <c r="P155" s="881">
        <f t="shared" si="243"/>
        <v>0</v>
      </c>
      <c r="Q155" s="900"/>
      <c r="R155" s="881">
        <f t="shared" si="244"/>
        <v>0</v>
      </c>
      <c r="S155" s="900"/>
      <c r="T155" s="881">
        <f t="shared" si="245"/>
        <v>0</v>
      </c>
      <c r="U155" s="900"/>
      <c r="V155" s="881">
        <f t="shared" si="246"/>
        <v>0</v>
      </c>
      <c r="W155" s="900"/>
      <c r="X155" s="119">
        <f t="shared" si="253"/>
        <v>0</v>
      </c>
      <c r="Y155" s="896"/>
      <c r="Z155" s="897"/>
      <c r="AA155" s="896"/>
      <c r="AB155" s="897"/>
      <c r="AC155" s="896"/>
      <c r="AD155" s="897"/>
      <c r="AE155" s="896"/>
      <c r="AF155" s="897"/>
      <c r="AG155" s="896"/>
      <c r="AH155" s="897"/>
      <c r="AI155" s="335"/>
      <c r="AJ155" s="901"/>
      <c r="AK155" s="902"/>
      <c r="AL155" s="901"/>
      <c r="AM155" s="902"/>
      <c r="AN155" s="901"/>
      <c r="AO155" s="902"/>
      <c r="AP155" s="901"/>
      <c r="AQ155" s="902"/>
      <c r="AR155" s="901"/>
      <c r="AS155" s="902"/>
      <c r="AT155" s="336"/>
      <c r="AU155" s="909"/>
      <c r="AV155" s="910"/>
      <c r="AW155" s="909"/>
      <c r="AX155" s="910"/>
      <c r="AY155" s="909"/>
      <c r="AZ155" s="910"/>
      <c r="BA155" s="909"/>
      <c r="BB155" s="910"/>
      <c r="BC155" s="909"/>
      <c r="BD155" s="910"/>
      <c r="BE155" s="337"/>
      <c r="BF155" s="911"/>
      <c r="BG155" s="912"/>
      <c r="BH155" s="911"/>
      <c r="BI155" s="912"/>
      <c r="BJ155" s="911"/>
      <c r="BK155" s="912"/>
      <c r="BL155" s="911"/>
      <c r="BM155" s="912"/>
      <c r="BN155" s="911"/>
      <c r="BO155" s="912"/>
      <c r="BP155" s="338"/>
      <c r="BQ155" s="312">
        <f t="shared" si="247"/>
        <v>0</v>
      </c>
      <c r="BR155" s="312">
        <f t="shared" si="248"/>
        <v>0</v>
      </c>
      <c r="BS155" s="312">
        <f t="shared" si="249"/>
        <v>0</v>
      </c>
      <c r="BT155" s="312">
        <f t="shared" si="250"/>
        <v>0</v>
      </c>
      <c r="BU155" s="312">
        <f t="shared" si="251"/>
        <v>0</v>
      </c>
      <c r="BV155" s="300">
        <f t="shared" si="252"/>
        <v>0</v>
      </c>
    </row>
    <row r="156" spans="1:74" s="52" customFormat="1" ht="15" customHeight="1">
      <c r="A156" s="76"/>
      <c r="B156" s="76"/>
      <c r="C156" s="75" t="s">
        <v>31</v>
      </c>
      <c r="D156" s="674"/>
      <c r="E156" s="70"/>
      <c r="F156" s="70"/>
      <c r="G156" s="70"/>
      <c r="H156" s="70"/>
      <c r="I156" s="70"/>
      <c r="J156" s="683"/>
      <c r="K156" s="70"/>
      <c r="L156" s="138"/>
      <c r="M156" s="68">
        <f t="shared" si="241"/>
        <v>1.1000000000000001</v>
      </c>
      <c r="N156" s="881">
        <f t="shared" si="242"/>
        <v>0</v>
      </c>
      <c r="O156" s="900"/>
      <c r="P156" s="881">
        <f t="shared" si="243"/>
        <v>0</v>
      </c>
      <c r="Q156" s="900"/>
      <c r="R156" s="881">
        <f t="shared" si="244"/>
        <v>0</v>
      </c>
      <c r="S156" s="900"/>
      <c r="T156" s="881">
        <f t="shared" si="245"/>
        <v>0</v>
      </c>
      <c r="U156" s="900"/>
      <c r="V156" s="881">
        <f t="shared" si="246"/>
        <v>0</v>
      </c>
      <c r="W156" s="900"/>
      <c r="X156" s="119">
        <f t="shared" si="253"/>
        <v>0</v>
      </c>
      <c r="Y156" s="896"/>
      <c r="Z156" s="897"/>
      <c r="AA156" s="896"/>
      <c r="AB156" s="897"/>
      <c r="AC156" s="896"/>
      <c r="AD156" s="897"/>
      <c r="AE156" s="896"/>
      <c r="AF156" s="897"/>
      <c r="AG156" s="896"/>
      <c r="AH156" s="897"/>
      <c r="AI156" s="335"/>
      <c r="AJ156" s="901"/>
      <c r="AK156" s="902"/>
      <c r="AL156" s="901"/>
      <c r="AM156" s="902"/>
      <c r="AN156" s="901"/>
      <c r="AO156" s="902"/>
      <c r="AP156" s="901"/>
      <c r="AQ156" s="902"/>
      <c r="AR156" s="901"/>
      <c r="AS156" s="902"/>
      <c r="AT156" s="336"/>
      <c r="AU156" s="909"/>
      <c r="AV156" s="910"/>
      <c r="AW156" s="909"/>
      <c r="AX156" s="910"/>
      <c r="AY156" s="909"/>
      <c r="AZ156" s="910"/>
      <c r="BA156" s="909"/>
      <c r="BB156" s="910"/>
      <c r="BC156" s="909"/>
      <c r="BD156" s="910"/>
      <c r="BE156" s="337"/>
      <c r="BF156" s="911"/>
      <c r="BG156" s="912"/>
      <c r="BH156" s="911"/>
      <c r="BI156" s="912"/>
      <c r="BJ156" s="911"/>
      <c r="BK156" s="912"/>
      <c r="BL156" s="911"/>
      <c r="BM156" s="912"/>
      <c r="BN156" s="911"/>
      <c r="BO156" s="912"/>
      <c r="BP156" s="338"/>
      <c r="BQ156" s="312">
        <f t="shared" si="247"/>
        <v>0</v>
      </c>
      <c r="BR156" s="312">
        <f t="shared" si="248"/>
        <v>0</v>
      </c>
      <c r="BS156" s="312">
        <f t="shared" si="249"/>
        <v>0</v>
      </c>
      <c r="BT156" s="312">
        <f t="shared" si="250"/>
        <v>0</v>
      </c>
      <c r="BU156" s="312">
        <f t="shared" si="251"/>
        <v>0</v>
      </c>
      <c r="BV156" s="300">
        <f t="shared" si="252"/>
        <v>0</v>
      </c>
    </row>
    <row r="157" spans="1:74" s="52" customFormat="1" ht="15" customHeight="1">
      <c r="A157" s="76"/>
      <c r="B157" s="76"/>
      <c r="C157" s="75" t="s">
        <v>309</v>
      </c>
      <c r="D157" s="674" t="s">
        <v>338</v>
      </c>
      <c r="E157" s="70"/>
      <c r="F157" s="70"/>
      <c r="G157" s="70"/>
      <c r="H157" s="70"/>
      <c r="I157" s="70"/>
      <c r="J157" s="683"/>
      <c r="K157" s="70"/>
      <c r="L157" s="138"/>
      <c r="M157" s="68">
        <f t="shared" si="241"/>
        <v>1.1000000000000001</v>
      </c>
      <c r="N157" s="881">
        <f t="shared" si="242"/>
        <v>0</v>
      </c>
      <c r="O157" s="900"/>
      <c r="P157" s="881">
        <f t="shared" si="243"/>
        <v>0</v>
      </c>
      <c r="Q157" s="900"/>
      <c r="R157" s="881">
        <f t="shared" si="244"/>
        <v>0</v>
      </c>
      <c r="S157" s="900"/>
      <c r="T157" s="881">
        <f t="shared" si="245"/>
        <v>0</v>
      </c>
      <c r="U157" s="900"/>
      <c r="V157" s="881">
        <f t="shared" si="246"/>
        <v>0</v>
      </c>
      <c r="W157" s="900"/>
      <c r="X157" s="119">
        <f t="shared" si="253"/>
        <v>0</v>
      </c>
      <c r="Y157" s="896"/>
      <c r="Z157" s="897"/>
      <c r="AA157" s="896"/>
      <c r="AB157" s="897"/>
      <c r="AC157" s="896"/>
      <c r="AD157" s="897"/>
      <c r="AE157" s="896"/>
      <c r="AF157" s="897"/>
      <c r="AG157" s="896"/>
      <c r="AH157" s="897"/>
      <c r="AI157" s="335"/>
      <c r="AJ157" s="901"/>
      <c r="AK157" s="902"/>
      <c r="AL157" s="901"/>
      <c r="AM157" s="902"/>
      <c r="AN157" s="901"/>
      <c r="AO157" s="902"/>
      <c r="AP157" s="901"/>
      <c r="AQ157" s="902"/>
      <c r="AR157" s="901"/>
      <c r="AS157" s="902"/>
      <c r="AT157" s="336"/>
      <c r="AU157" s="909"/>
      <c r="AV157" s="910"/>
      <c r="AW157" s="909"/>
      <c r="AX157" s="910"/>
      <c r="AY157" s="909"/>
      <c r="AZ157" s="910"/>
      <c r="BA157" s="909"/>
      <c r="BB157" s="910"/>
      <c r="BC157" s="909"/>
      <c r="BD157" s="910"/>
      <c r="BE157" s="337"/>
      <c r="BF157" s="911"/>
      <c r="BG157" s="912"/>
      <c r="BH157" s="911"/>
      <c r="BI157" s="912"/>
      <c r="BJ157" s="911"/>
      <c r="BK157" s="912"/>
      <c r="BL157" s="911"/>
      <c r="BM157" s="912"/>
      <c r="BN157" s="911"/>
      <c r="BO157" s="912"/>
      <c r="BP157" s="338"/>
      <c r="BQ157" s="312">
        <f t="shared" si="247"/>
        <v>0</v>
      </c>
      <c r="BR157" s="312">
        <f t="shared" si="248"/>
        <v>0</v>
      </c>
      <c r="BS157" s="312">
        <f t="shared" si="249"/>
        <v>0</v>
      </c>
      <c r="BT157" s="312">
        <f t="shared" si="250"/>
        <v>0</v>
      </c>
      <c r="BU157" s="312">
        <f t="shared" si="251"/>
        <v>0</v>
      </c>
      <c r="BV157" s="300">
        <f t="shared" si="252"/>
        <v>0</v>
      </c>
    </row>
    <row r="158" spans="1:74" s="52" customFormat="1" ht="15" customHeight="1">
      <c r="A158" s="76"/>
      <c r="B158" s="76"/>
      <c r="C158" s="75" t="s">
        <v>224</v>
      </c>
      <c r="D158" s="674"/>
      <c r="E158" s="70"/>
      <c r="F158" s="70"/>
      <c r="G158" s="70"/>
      <c r="H158" s="70"/>
      <c r="I158" s="70"/>
      <c r="J158" s="683"/>
      <c r="K158" s="70"/>
      <c r="L158" s="138"/>
      <c r="M158" s="68">
        <f t="shared" si="241"/>
        <v>1</v>
      </c>
      <c r="N158" s="881">
        <f t="shared" si="242"/>
        <v>0</v>
      </c>
      <c r="O158" s="900"/>
      <c r="P158" s="881">
        <f t="shared" si="243"/>
        <v>0</v>
      </c>
      <c r="Q158" s="900"/>
      <c r="R158" s="881">
        <f t="shared" si="244"/>
        <v>0</v>
      </c>
      <c r="S158" s="900"/>
      <c r="T158" s="881">
        <f t="shared" si="245"/>
        <v>0</v>
      </c>
      <c r="U158" s="900"/>
      <c r="V158" s="881">
        <f t="shared" si="246"/>
        <v>0</v>
      </c>
      <c r="W158" s="900"/>
      <c r="X158" s="119">
        <f t="shared" si="253"/>
        <v>0</v>
      </c>
      <c r="Y158" s="896"/>
      <c r="Z158" s="897"/>
      <c r="AA158" s="896"/>
      <c r="AB158" s="897"/>
      <c r="AC158" s="896"/>
      <c r="AD158" s="897"/>
      <c r="AE158" s="896"/>
      <c r="AF158" s="897"/>
      <c r="AG158" s="896"/>
      <c r="AH158" s="897"/>
      <c r="AI158" s="335"/>
      <c r="AJ158" s="901"/>
      <c r="AK158" s="902"/>
      <c r="AL158" s="901"/>
      <c r="AM158" s="902"/>
      <c r="AN158" s="901"/>
      <c r="AO158" s="902"/>
      <c r="AP158" s="901"/>
      <c r="AQ158" s="902"/>
      <c r="AR158" s="901"/>
      <c r="AS158" s="902"/>
      <c r="AT158" s="336"/>
      <c r="AU158" s="909"/>
      <c r="AV158" s="910"/>
      <c r="AW158" s="909"/>
      <c r="AX158" s="910"/>
      <c r="AY158" s="909"/>
      <c r="AZ158" s="910"/>
      <c r="BA158" s="909"/>
      <c r="BB158" s="910"/>
      <c r="BC158" s="909"/>
      <c r="BD158" s="910"/>
      <c r="BE158" s="337"/>
      <c r="BF158" s="911"/>
      <c r="BG158" s="912"/>
      <c r="BH158" s="911"/>
      <c r="BI158" s="912"/>
      <c r="BJ158" s="911"/>
      <c r="BK158" s="912"/>
      <c r="BL158" s="911"/>
      <c r="BM158" s="912"/>
      <c r="BN158" s="911"/>
      <c r="BO158" s="912"/>
      <c r="BP158" s="338"/>
      <c r="BQ158" s="312">
        <f t="shared" si="247"/>
        <v>0</v>
      </c>
      <c r="BR158" s="312">
        <f t="shared" si="248"/>
        <v>0</v>
      </c>
      <c r="BS158" s="312">
        <f t="shared" si="249"/>
        <v>0</v>
      </c>
      <c r="BT158" s="312">
        <f t="shared" si="250"/>
        <v>0</v>
      </c>
      <c r="BU158" s="312">
        <f t="shared" si="251"/>
        <v>0</v>
      </c>
      <c r="BV158" s="300">
        <f t="shared" si="252"/>
        <v>0</v>
      </c>
    </row>
    <row r="159" spans="1:74" s="52" customFormat="1" ht="15" customHeight="1">
      <c r="A159" s="76"/>
      <c r="B159" s="76"/>
      <c r="C159" s="75" t="s">
        <v>15</v>
      </c>
      <c r="D159" s="674"/>
      <c r="E159" s="70"/>
      <c r="F159" s="70"/>
      <c r="G159" s="70"/>
      <c r="H159" s="70"/>
      <c r="I159" s="70"/>
      <c r="J159" s="683"/>
      <c r="K159" s="70"/>
      <c r="L159" s="138"/>
      <c r="M159" s="68">
        <f t="shared" si="241"/>
        <v>1</v>
      </c>
      <c r="N159" s="881">
        <f t="shared" si="242"/>
        <v>0</v>
      </c>
      <c r="O159" s="900"/>
      <c r="P159" s="881">
        <f t="shared" si="243"/>
        <v>0</v>
      </c>
      <c r="Q159" s="900"/>
      <c r="R159" s="881">
        <f t="shared" si="244"/>
        <v>0</v>
      </c>
      <c r="S159" s="900"/>
      <c r="T159" s="881">
        <f t="shared" si="245"/>
        <v>0</v>
      </c>
      <c r="U159" s="900"/>
      <c r="V159" s="881">
        <f t="shared" si="246"/>
        <v>0</v>
      </c>
      <c r="W159" s="900"/>
      <c r="X159" s="119">
        <f t="shared" si="253"/>
        <v>0</v>
      </c>
      <c r="Y159" s="896"/>
      <c r="Z159" s="897"/>
      <c r="AA159" s="896"/>
      <c r="AB159" s="897"/>
      <c r="AC159" s="896"/>
      <c r="AD159" s="897"/>
      <c r="AE159" s="896"/>
      <c r="AF159" s="897"/>
      <c r="AG159" s="896"/>
      <c r="AH159" s="897"/>
      <c r="AI159" s="335"/>
      <c r="AJ159" s="901"/>
      <c r="AK159" s="902"/>
      <c r="AL159" s="901"/>
      <c r="AM159" s="902"/>
      <c r="AN159" s="901"/>
      <c r="AO159" s="902"/>
      <c r="AP159" s="901"/>
      <c r="AQ159" s="902"/>
      <c r="AR159" s="901"/>
      <c r="AS159" s="902"/>
      <c r="AT159" s="336"/>
      <c r="AU159" s="909"/>
      <c r="AV159" s="910"/>
      <c r="AW159" s="909"/>
      <c r="AX159" s="910"/>
      <c r="AY159" s="909"/>
      <c r="AZ159" s="910"/>
      <c r="BA159" s="909"/>
      <c r="BB159" s="910"/>
      <c r="BC159" s="909"/>
      <c r="BD159" s="910"/>
      <c r="BE159" s="337"/>
      <c r="BF159" s="911"/>
      <c r="BG159" s="912"/>
      <c r="BH159" s="911"/>
      <c r="BI159" s="912"/>
      <c r="BJ159" s="911"/>
      <c r="BK159" s="912"/>
      <c r="BL159" s="911"/>
      <c r="BM159" s="912"/>
      <c r="BN159" s="911"/>
      <c r="BO159" s="912"/>
      <c r="BP159" s="338"/>
      <c r="BQ159" s="312">
        <f t="shared" si="247"/>
        <v>0</v>
      </c>
      <c r="BR159" s="312">
        <f t="shared" si="248"/>
        <v>0</v>
      </c>
      <c r="BS159" s="312">
        <f t="shared" si="249"/>
        <v>0</v>
      </c>
      <c r="BT159" s="312">
        <f t="shared" si="250"/>
        <v>0</v>
      </c>
      <c r="BU159" s="312">
        <f t="shared" si="251"/>
        <v>0</v>
      </c>
      <c r="BV159" s="300">
        <f t="shared" si="252"/>
        <v>0</v>
      </c>
    </row>
    <row r="160" spans="1:74" s="52" customFormat="1" ht="15" customHeight="1">
      <c r="A160" s="76"/>
      <c r="B160" s="76"/>
      <c r="C160" s="75" t="s">
        <v>31</v>
      </c>
      <c r="D160" s="674"/>
      <c r="E160" s="70"/>
      <c r="F160" s="70"/>
      <c r="G160" s="70"/>
      <c r="H160" s="70"/>
      <c r="I160" s="70"/>
      <c r="J160" s="683"/>
      <c r="K160" s="70"/>
      <c r="L160" s="138"/>
      <c r="M160" s="68">
        <f t="shared" si="241"/>
        <v>1.1000000000000001</v>
      </c>
      <c r="N160" s="881">
        <f t="shared" si="242"/>
        <v>0</v>
      </c>
      <c r="O160" s="900"/>
      <c r="P160" s="881">
        <f t="shared" si="243"/>
        <v>0</v>
      </c>
      <c r="Q160" s="900"/>
      <c r="R160" s="881">
        <f t="shared" si="244"/>
        <v>0</v>
      </c>
      <c r="S160" s="900"/>
      <c r="T160" s="881">
        <f t="shared" si="245"/>
        <v>0</v>
      </c>
      <c r="U160" s="900"/>
      <c r="V160" s="881">
        <f t="shared" si="246"/>
        <v>0</v>
      </c>
      <c r="W160" s="900"/>
      <c r="X160" s="119">
        <f t="shared" si="253"/>
        <v>0</v>
      </c>
      <c r="Y160" s="896"/>
      <c r="Z160" s="897"/>
      <c r="AA160" s="896"/>
      <c r="AB160" s="897"/>
      <c r="AC160" s="896"/>
      <c r="AD160" s="897"/>
      <c r="AE160" s="896"/>
      <c r="AF160" s="897"/>
      <c r="AG160" s="896"/>
      <c r="AH160" s="897"/>
      <c r="AI160" s="335"/>
      <c r="AJ160" s="901"/>
      <c r="AK160" s="902"/>
      <c r="AL160" s="901"/>
      <c r="AM160" s="902"/>
      <c r="AN160" s="901"/>
      <c r="AO160" s="902"/>
      <c r="AP160" s="901"/>
      <c r="AQ160" s="902"/>
      <c r="AR160" s="901"/>
      <c r="AS160" s="902"/>
      <c r="AT160" s="336"/>
      <c r="AU160" s="909"/>
      <c r="AV160" s="910"/>
      <c r="AW160" s="909"/>
      <c r="AX160" s="910"/>
      <c r="AY160" s="909"/>
      <c r="AZ160" s="910"/>
      <c r="BA160" s="909"/>
      <c r="BB160" s="910"/>
      <c r="BC160" s="909"/>
      <c r="BD160" s="910"/>
      <c r="BE160" s="337"/>
      <c r="BF160" s="911"/>
      <c r="BG160" s="912"/>
      <c r="BH160" s="911"/>
      <c r="BI160" s="912"/>
      <c r="BJ160" s="911"/>
      <c r="BK160" s="912"/>
      <c r="BL160" s="911"/>
      <c r="BM160" s="912"/>
      <c r="BN160" s="911"/>
      <c r="BO160" s="912"/>
      <c r="BP160" s="338"/>
      <c r="BQ160" s="312">
        <f t="shared" si="247"/>
        <v>0</v>
      </c>
      <c r="BR160" s="312">
        <f t="shared" si="248"/>
        <v>0</v>
      </c>
      <c r="BS160" s="312">
        <f t="shared" si="249"/>
        <v>0</v>
      </c>
      <c r="BT160" s="312">
        <f t="shared" si="250"/>
        <v>0</v>
      </c>
      <c r="BU160" s="312">
        <f t="shared" si="251"/>
        <v>0</v>
      </c>
      <c r="BV160" s="300">
        <f t="shared" si="252"/>
        <v>0</v>
      </c>
    </row>
    <row r="161" spans="1:74" s="52" customFormat="1" ht="15" hidden="1" customHeight="1">
      <c r="A161" s="76"/>
      <c r="B161" s="76"/>
      <c r="C161" s="75" t="s">
        <v>309</v>
      </c>
      <c r="D161" s="674" t="s">
        <v>338</v>
      </c>
      <c r="E161" s="70"/>
      <c r="F161" s="70"/>
      <c r="G161" s="70"/>
      <c r="H161" s="70"/>
      <c r="I161" s="70"/>
      <c r="J161" s="683"/>
      <c r="K161" s="70"/>
      <c r="L161" s="138"/>
      <c r="M161" s="68">
        <f t="shared" si="241"/>
        <v>1.1000000000000001</v>
      </c>
      <c r="N161" s="881">
        <f t="shared" si="242"/>
        <v>0</v>
      </c>
      <c r="O161" s="900"/>
      <c r="P161" s="881">
        <f t="shared" si="243"/>
        <v>0</v>
      </c>
      <c r="Q161" s="900"/>
      <c r="R161" s="881">
        <f t="shared" si="244"/>
        <v>0</v>
      </c>
      <c r="S161" s="900"/>
      <c r="T161" s="881">
        <f t="shared" si="245"/>
        <v>0</v>
      </c>
      <c r="U161" s="900"/>
      <c r="V161" s="881">
        <f t="shared" si="246"/>
        <v>0</v>
      </c>
      <c r="W161" s="900"/>
      <c r="X161" s="119">
        <f t="shared" si="253"/>
        <v>0</v>
      </c>
      <c r="Y161" s="896"/>
      <c r="Z161" s="897"/>
      <c r="AA161" s="896"/>
      <c r="AB161" s="897"/>
      <c r="AC161" s="896"/>
      <c r="AD161" s="897"/>
      <c r="AE161" s="896"/>
      <c r="AF161" s="897"/>
      <c r="AG161" s="896"/>
      <c r="AH161" s="897"/>
      <c r="AI161" s="335"/>
      <c r="AJ161" s="901"/>
      <c r="AK161" s="902"/>
      <c r="AL161" s="901"/>
      <c r="AM161" s="902"/>
      <c r="AN161" s="901"/>
      <c r="AO161" s="902"/>
      <c r="AP161" s="901"/>
      <c r="AQ161" s="902"/>
      <c r="AR161" s="901"/>
      <c r="AS161" s="902"/>
      <c r="AT161" s="336"/>
      <c r="AU161" s="909"/>
      <c r="AV161" s="910"/>
      <c r="AW161" s="909"/>
      <c r="AX161" s="910"/>
      <c r="AY161" s="909"/>
      <c r="AZ161" s="910"/>
      <c r="BA161" s="909"/>
      <c r="BB161" s="910"/>
      <c r="BC161" s="909"/>
      <c r="BD161" s="910"/>
      <c r="BE161" s="337"/>
      <c r="BF161" s="911"/>
      <c r="BG161" s="912"/>
      <c r="BH161" s="911"/>
      <c r="BI161" s="912"/>
      <c r="BJ161" s="911"/>
      <c r="BK161" s="912"/>
      <c r="BL161" s="911"/>
      <c r="BM161" s="912"/>
      <c r="BN161" s="911"/>
      <c r="BO161" s="912"/>
      <c r="BP161" s="338"/>
      <c r="BQ161" s="312">
        <f t="shared" si="247"/>
        <v>0</v>
      </c>
      <c r="BR161" s="312">
        <f t="shared" si="248"/>
        <v>0</v>
      </c>
      <c r="BS161" s="312">
        <f t="shared" si="249"/>
        <v>0</v>
      </c>
      <c r="BT161" s="312">
        <f t="shared" si="250"/>
        <v>0</v>
      </c>
      <c r="BU161" s="312">
        <f t="shared" si="251"/>
        <v>0</v>
      </c>
      <c r="BV161" s="300">
        <f t="shared" si="252"/>
        <v>0</v>
      </c>
    </row>
    <row r="162" spans="1:74" s="52" customFormat="1" ht="15" hidden="1" customHeight="1">
      <c r="A162" s="76"/>
      <c r="B162" s="76"/>
      <c r="C162" s="75" t="s">
        <v>224</v>
      </c>
      <c r="D162" s="674"/>
      <c r="E162" s="70"/>
      <c r="F162" s="70"/>
      <c r="G162" s="70"/>
      <c r="H162" s="70"/>
      <c r="I162" s="70"/>
      <c r="J162" s="683"/>
      <c r="K162" s="70"/>
      <c r="L162" s="138"/>
      <c r="M162" s="68">
        <f t="shared" si="241"/>
        <v>1</v>
      </c>
      <c r="N162" s="881">
        <f t="shared" si="242"/>
        <v>0</v>
      </c>
      <c r="O162" s="900"/>
      <c r="P162" s="881">
        <f t="shared" si="243"/>
        <v>0</v>
      </c>
      <c r="Q162" s="900"/>
      <c r="R162" s="881">
        <f t="shared" si="244"/>
        <v>0</v>
      </c>
      <c r="S162" s="900"/>
      <c r="T162" s="881">
        <f t="shared" si="245"/>
        <v>0</v>
      </c>
      <c r="U162" s="900"/>
      <c r="V162" s="881">
        <f t="shared" si="246"/>
        <v>0</v>
      </c>
      <c r="W162" s="900"/>
      <c r="X162" s="119">
        <f t="shared" si="253"/>
        <v>0</v>
      </c>
      <c r="Y162" s="896"/>
      <c r="Z162" s="897"/>
      <c r="AA162" s="896"/>
      <c r="AB162" s="897"/>
      <c r="AC162" s="896"/>
      <c r="AD162" s="897"/>
      <c r="AE162" s="896"/>
      <c r="AF162" s="897"/>
      <c r="AG162" s="896"/>
      <c r="AH162" s="897"/>
      <c r="AI162" s="335"/>
      <c r="AJ162" s="901"/>
      <c r="AK162" s="902"/>
      <c r="AL162" s="901"/>
      <c r="AM162" s="902"/>
      <c r="AN162" s="901"/>
      <c r="AO162" s="902"/>
      <c r="AP162" s="901"/>
      <c r="AQ162" s="902"/>
      <c r="AR162" s="901"/>
      <c r="AS162" s="902"/>
      <c r="AT162" s="336"/>
      <c r="AU162" s="909"/>
      <c r="AV162" s="910"/>
      <c r="AW162" s="909"/>
      <c r="AX162" s="910"/>
      <c r="AY162" s="909"/>
      <c r="AZ162" s="910"/>
      <c r="BA162" s="909"/>
      <c r="BB162" s="910"/>
      <c r="BC162" s="909"/>
      <c r="BD162" s="910"/>
      <c r="BE162" s="337"/>
      <c r="BF162" s="911"/>
      <c r="BG162" s="912"/>
      <c r="BH162" s="911"/>
      <c r="BI162" s="912"/>
      <c r="BJ162" s="911"/>
      <c r="BK162" s="912"/>
      <c r="BL162" s="911"/>
      <c r="BM162" s="912"/>
      <c r="BN162" s="911"/>
      <c r="BO162" s="912"/>
      <c r="BP162" s="338"/>
      <c r="BQ162" s="312">
        <f t="shared" si="247"/>
        <v>0</v>
      </c>
      <c r="BR162" s="312">
        <f t="shared" si="248"/>
        <v>0</v>
      </c>
      <c r="BS162" s="312">
        <f t="shared" si="249"/>
        <v>0</v>
      </c>
      <c r="BT162" s="312">
        <f t="shared" si="250"/>
        <v>0</v>
      </c>
      <c r="BU162" s="312">
        <f t="shared" si="251"/>
        <v>0</v>
      </c>
      <c r="BV162" s="300">
        <f t="shared" si="252"/>
        <v>0</v>
      </c>
    </row>
    <row r="163" spans="1:74" s="52" customFormat="1" ht="15" hidden="1" customHeight="1">
      <c r="A163" s="76"/>
      <c r="B163" s="76"/>
      <c r="C163" s="75" t="s">
        <v>15</v>
      </c>
      <c r="D163" s="674"/>
      <c r="E163" s="70"/>
      <c r="F163" s="70"/>
      <c r="G163" s="70"/>
      <c r="H163" s="70"/>
      <c r="I163" s="70"/>
      <c r="J163" s="683"/>
      <c r="K163" s="70"/>
      <c r="L163" s="138"/>
      <c r="M163" s="68">
        <f t="shared" si="241"/>
        <v>1</v>
      </c>
      <c r="N163" s="881">
        <f t="shared" si="242"/>
        <v>0</v>
      </c>
      <c r="O163" s="900"/>
      <c r="P163" s="881">
        <f t="shared" si="243"/>
        <v>0</v>
      </c>
      <c r="Q163" s="900"/>
      <c r="R163" s="881">
        <f t="shared" si="244"/>
        <v>0</v>
      </c>
      <c r="S163" s="900"/>
      <c r="T163" s="881">
        <f t="shared" si="245"/>
        <v>0</v>
      </c>
      <c r="U163" s="900"/>
      <c r="V163" s="881">
        <f t="shared" si="246"/>
        <v>0</v>
      </c>
      <c r="W163" s="900"/>
      <c r="X163" s="119">
        <f t="shared" si="253"/>
        <v>0</v>
      </c>
      <c r="Y163" s="896"/>
      <c r="Z163" s="897"/>
      <c r="AA163" s="896"/>
      <c r="AB163" s="897"/>
      <c r="AC163" s="896"/>
      <c r="AD163" s="897"/>
      <c r="AE163" s="896"/>
      <c r="AF163" s="897"/>
      <c r="AG163" s="896"/>
      <c r="AH163" s="897"/>
      <c r="AI163" s="335"/>
      <c r="AJ163" s="901"/>
      <c r="AK163" s="902"/>
      <c r="AL163" s="901"/>
      <c r="AM163" s="902"/>
      <c r="AN163" s="901"/>
      <c r="AO163" s="902"/>
      <c r="AP163" s="901"/>
      <c r="AQ163" s="902"/>
      <c r="AR163" s="901"/>
      <c r="AS163" s="902"/>
      <c r="AT163" s="336"/>
      <c r="AU163" s="909"/>
      <c r="AV163" s="910"/>
      <c r="AW163" s="909"/>
      <c r="AX163" s="910"/>
      <c r="AY163" s="909"/>
      <c r="AZ163" s="910"/>
      <c r="BA163" s="909"/>
      <c r="BB163" s="910"/>
      <c r="BC163" s="909"/>
      <c r="BD163" s="910"/>
      <c r="BE163" s="337"/>
      <c r="BF163" s="911"/>
      <c r="BG163" s="912"/>
      <c r="BH163" s="911"/>
      <c r="BI163" s="912"/>
      <c r="BJ163" s="911"/>
      <c r="BK163" s="912"/>
      <c r="BL163" s="911"/>
      <c r="BM163" s="912"/>
      <c r="BN163" s="911"/>
      <c r="BO163" s="912"/>
      <c r="BP163" s="338"/>
      <c r="BQ163" s="312">
        <f t="shared" si="247"/>
        <v>0</v>
      </c>
      <c r="BR163" s="312">
        <f t="shared" si="248"/>
        <v>0</v>
      </c>
      <c r="BS163" s="312">
        <f t="shared" si="249"/>
        <v>0</v>
      </c>
      <c r="BT163" s="312">
        <f t="shared" si="250"/>
        <v>0</v>
      </c>
      <c r="BU163" s="312">
        <f t="shared" si="251"/>
        <v>0</v>
      </c>
      <c r="BV163" s="300">
        <f t="shared" si="252"/>
        <v>0</v>
      </c>
    </row>
    <row r="164" spans="1:74" s="52" customFormat="1" ht="15" hidden="1" customHeight="1">
      <c r="A164" s="76"/>
      <c r="B164" s="76"/>
      <c r="C164" s="75" t="s">
        <v>31</v>
      </c>
      <c r="D164" s="674"/>
      <c r="E164" s="70"/>
      <c r="F164" s="70"/>
      <c r="G164" s="70"/>
      <c r="H164" s="70"/>
      <c r="I164" s="70"/>
      <c r="J164" s="683"/>
      <c r="K164" s="70"/>
      <c r="L164" s="138"/>
      <c r="M164" s="68">
        <f t="shared" si="241"/>
        <v>1.1000000000000001</v>
      </c>
      <c r="N164" s="881">
        <f t="shared" si="242"/>
        <v>0</v>
      </c>
      <c r="O164" s="900"/>
      <c r="P164" s="881">
        <f t="shared" si="243"/>
        <v>0</v>
      </c>
      <c r="Q164" s="900"/>
      <c r="R164" s="881">
        <f t="shared" si="244"/>
        <v>0</v>
      </c>
      <c r="S164" s="900"/>
      <c r="T164" s="881">
        <f t="shared" si="245"/>
        <v>0</v>
      </c>
      <c r="U164" s="900"/>
      <c r="V164" s="881">
        <f t="shared" si="246"/>
        <v>0</v>
      </c>
      <c r="W164" s="900"/>
      <c r="X164" s="119">
        <f t="shared" si="253"/>
        <v>0</v>
      </c>
      <c r="Y164" s="896"/>
      <c r="Z164" s="897"/>
      <c r="AA164" s="896"/>
      <c r="AB164" s="897"/>
      <c r="AC164" s="896"/>
      <c r="AD164" s="897"/>
      <c r="AE164" s="896"/>
      <c r="AF164" s="897"/>
      <c r="AG164" s="896"/>
      <c r="AH164" s="897"/>
      <c r="AI164" s="335"/>
      <c r="AJ164" s="901"/>
      <c r="AK164" s="902"/>
      <c r="AL164" s="901"/>
      <c r="AM164" s="902"/>
      <c r="AN164" s="901"/>
      <c r="AO164" s="902"/>
      <c r="AP164" s="901"/>
      <c r="AQ164" s="902"/>
      <c r="AR164" s="901"/>
      <c r="AS164" s="902"/>
      <c r="AT164" s="336"/>
      <c r="AU164" s="909"/>
      <c r="AV164" s="910"/>
      <c r="AW164" s="909"/>
      <c r="AX164" s="910"/>
      <c r="AY164" s="909"/>
      <c r="AZ164" s="910"/>
      <c r="BA164" s="909"/>
      <c r="BB164" s="910"/>
      <c r="BC164" s="909"/>
      <c r="BD164" s="910"/>
      <c r="BE164" s="337"/>
      <c r="BF164" s="911"/>
      <c r="BG164" s="912"/>
      <c r="BH164" s="911"/>
      <c r="BI164" s="912"/>
      <c r="BJ164" s="911"/>
      <c r="BK164" s="912"/>
      <c r="BL164" s="911"/>
      <c r="BM164" s="912"/>
      <c r="BN164" s="911"/>
      <c r="BO164" s="912"/>
      <c r="BP164" s="338"/>
      <c r="BQ164" s="312">
        <f t="shared" si="247"/>
        <v>0</v>
      </c>
      <c r="BR164" s="312">
        <f t="shared" si="248"/>
        <v>0</v>
      </c>
      <c r="BS164" s="312">
        <f t="shared" si="249"/>
        <v>0</v>
      </c>
      <c r="BT164" s="312">
        <f t="shared" si="250"/>
        <v>0</v>
      </c>
      <c r="BU164" s="312">
        <f t="shared" si="251"/>
        <v>0</v>
      </c>
      <c r="BV164" s="300">
        <f t="shared" si="252"/>
        <v>0</v>
      </c>
    </row>
    <row r="165" spans="1:74" s="52" customFormat="1" ht="15" hidden="1" customHeight="1">
      <c r="A165" s="76"/>
      <c r="B165" s="76"/>
      <c r="C165" s="75" t="s">
        <v>309</v>
      </c>
      <c r="D165" s="674" t="s">
        <v>338</v>
      </c>
      <c r="E165" s="70"/>
      <c r="F165" s="70"/>
      <c r="G165" s="70"/>
      <c r="H165" s="70"/>
      <c r="I165" s="70"/>
      <c r="J165" s="683"/>
      <c r="K165" s="70"/>
      <c r="L165" s="138"/>
      <c r="M165" s="68">
        <f t="shared" si="241"/>
        <v>1.1000000000000001</v>
      </c>
      <c r="N165" s="881">
        <f t="shared" si="242"/>
        <v>0</v>
      </c>
      <c r="O165" s="900"/>
      <c r="P165" s="881">
        <f t="shared" si="243"/>
        <v>0</v>
      </c>
      <c r="Q165" s="900"/>
      <c r="R165" s="881">
        <f t="shared" si="244"/>
        <v>0</v>
      </c>
      <c r="S165" s="900"/>
      <c r="T165" s="881">
        <f t="shared" si="245"/>
        <v>0</v>
      </c>
      <c r="U165" s="900"/>
      <c r="V165" s="881">
        <f t="shared" si="246"/>
        <v>0</v>
      </c>
      <c r="W165" s="900"/>
      <c r="X165" s="119">
        <f t="shared" si="253"/>
        <v>0</v>
      </c>
      <c r="Y165" s="896"/>
      <c r="Z165" s="897"/>
      <c r="AA165" s="896"/>
      <c r="AB165" s="897"/>
      <c r="AC165" s="896"/>
      <c r="AD165" s="897"/>
      <c r="AE165" s="896"/>
      <c r="AF165" s="897"/>
      <c r="AG165" s="896"/>
      <c r="AH165" s="897"/>
      <c r="AI165" s="335"/>
      <c r="AJ165" s="901"/>
      <c r="AK165" s="902"/>
      <c r="AL165" s="901"/>
      <c r="AM165" s="902"/>
      <c r="AN165" s="901"/>
      <c r="AO165" s="902"/>
      <c r="AP165" s="901"/>
      <c r="AQ165" s="902"/>
      <c r="AR165" s="901"/>
      <c r="AS165" s="902"/>
      <c r="AT165" s="336"/>
      <c r="AU165" s="909"/>
      <c r="AV165" s="910"/>
      <c r="AW165" s="909"/>
      <c r="AX165" s="910"/>
      <c r="AY165" s="909"/>
      <c r="AZ165" s="910"/>
      <c r="BA165" s="909"/>
      <c r="BB165" s="910"/>
      <c r="BC165" s="909"/>
      <c r="BD165" s="910"/>
      <c r="BE165" s="337"/>
      <c r="BF165" s="911"/>
      <c r="BG165" s="912"/>
      <c r="BH165" s="911"/>
      <c r="BI165" s="912"/>
      <c r="BJ165" s="911"/>
      <c r="BK165" s="912"/>
      <c r="BL165" s="911"/>
      <c r="BM165" s="912"/>
      <c r="BN165" s="911"/>
      <c r="BO165" s="912"/>
      <c r="BP165" s="338"/>
      <c r="BQ165" s="312">
        <f t="shared" si="247"/>
        <v>0</v>
      </c>
      <c r="BR165" s="312">
        <f t="shared" si="248"/>
        <v>0</v>
      </c>
      <c r="BS165" s="312">
        <f t="shared" si="249"/>
        <v>0</v>
      </c>
      <c r="BT165" s="312">
        <f t="shared" si="250"/>
        <v>0</v>
      </c>
      <c r="BU165" s="312">
        <f t="shared" si="251"/>
        <v>0</v>
      </c>
      <c r="BV165" s="300">
        <f t="shared" si="252"/>
        <v>0</v>
      </c>
    </row>
    <row r="166" spans="1:74" s="52" customFormat="1" ht="15" hidden="1" customHeight="1">
      <c r="A166" s="76"/>
      <c r="B166" s="76"/>
      <c r="C166" s="75" t="s">
        <v>224</v>
      </c>
      <c r="D166" s="674"/>
      <c r="E166" s="70"/>
      <c r="F166" s="70"/>
      <c r="G166" s="70"/>
      <c r="H166" s="70"/>
      <c r="I166" s="70"/>
      <c r="J166" s="683"/>
      <c r="K166" s="70"/>
      <c r="L166" s="138"/>
      <c r="M166" s="68">
        <f t="shared" si="241"/>
        <v>1</v>
      </c>
      <c r="N166" s="881">
        <f t="shared" si="242"/>
        <v>0</v>
      </c>
      <c r="O166" s="900"/>
      <c r="P166" s="881">
        <f t="shared" si="243"/>
        <v>0</v>
      </c>
      <c r="Q166" s="900"/>
      <c r="R166" s="881">
        <f t="shared" si="244"/>
        <v>0</v>
      </c>
      <c r="S166" s="900"/>
      <c r="T166" s="881">
        <f t="shared" si="245"/>
        <v>0</v>
      </c>
      <c r="U166" s="900"/>
      <c r="V166" s="881">
        <f t="shared" si="246"/>
        <v>0</v>
      </c>
      <c r="W166" s="900"/>
      <c r="X166" s="119">
        <f t="shared" si="253"/>
        <v>0</v>
      </c>
      <c r="Y166" s="896"/>
      <c r="Z166" s="897"/>
      <c r="AA166" s="896"/>
      <c r="AB166" s="897"/>
      <c r="AC166" s="896"/>
      <c r="AD166" s="897"/>
      <c r="AE166" s="896"/>
      <c r="AF166" s="897"/>
      <c r="AG166" s="896"/>
      <c r="AH166" s="897"/>
      <c r="AI166" s="335"/>
      <c r="AJ166" s="901"/>
      <c r="AK166" s="902"/>
      <c r="AL166" s="901"/>
      <c r="AM166" s="902"/>
      <c r="AN166" s="901"/>
      <c r="AO166" s="902"/>
      <c r="AP166" s="901"/>
      <c r="AQ166" s="902"/>
      <c r="AR166" s="901"/>
      <c r="AS166" s="902"/>
      <c r="AT166" s="336"/>
      <c r="AU166" s="909"/>
      <c r="AV166" s="910"/>
      <c r="AW166" s="909"/>
      <c r="AX166" s="910"/>
      <c r="AY166" s="909"/>
      <c r="AZ166" s="910"/>
      <c r="BA166" s="909"/>
      <c r="BB166" s="910"/>
      <c r="BC166" s="909"/>
      <c r="BD166" s="910"/>
      <c r="BE166" s="337"/>
      <c r="BF166" s="911"/>
      <c r="BG166" s="912"/>
      <c r="BH166" s="911"/>
      <c r="BI166" s="912"/>
      <c r="BJ166" s="911"/>
      <c r="BK166" s="912"/>
      <c r="BL166" s="911"/>
      <c r="BM166" s="912"/>
      <c r="BN166" s="911"/>
      <c r="BO166" s="912"/>
      <c r="BP166" s="338"/>
      <c r="BQ166" s="312">
        <f t="shared" si="247"/>
        <v>0</v>
      </c>
      <c r="BR166" s="312">
        <f t="shared" si="248"/>
        <v>0</v>
      </c>
      <c r="BS166" s="312">
        <f t="shared" si="249"/>
        <v>0</v>
      </c>
      <c r="BT166" s="312">
        <f t="shared" si="250"/>
        <v>0</v>
      </c>
      <c r="BU166" s="312">
        <f t="shared" si="251"/>
        <v>0</v>
      </c>
      <c r="BV166" s="300">
        <f t="shared" si="252"/>
        <v>0</v>
      </c>
    </row>
    <row r="167" spans="1:74" s="52" customFormat="1" ht="15" hidden="1" customHeight="1">
      <c r="A167" s="76"/>
      <c r="B167" s="76"/>
      <c r="C167" s="75" t="s">
        <v>15</v>
      </c>
      <c r="D167" s="674"/>
      <c r="E167" s="70"/>
      <c r="F167" s="70"/>
      <c r="G167" s="70"/>
      <c r="H167" s="70"/>
      <c r="I167" s="70"/>
      <c r="J167" s="683"/>
      <c r="K167" s="70"/>
      <c r="L167" s="138"/>
      <c r="M167" s="68">
        <f t="shared" si="241"/>
        <v>1</v>
      </c>
      <c r="N167" s="881">
        <f t="shared" si="242"/>
        <v>0</v>
      </c>
      <c r="O167" s="900"/>
      <c r="P167" s="881">
        <f t="shared" si="243"/>
        <v>0</v>
      </c>
      <c r="Q167" s="900"/>
      <c r="R167" s="881">
        <f t="shared" si="244"/>
        <v>0</v>
      </c>
      <c r="S167" s="900"/>
      <c r="T167" s="881">
        <f t="shared" si="245"/>
        <v>0</v>
      </c>
      <c r="U167" s="900"/>
      <c r="V167" s="881">
        <f t="shared" si="246"/>
        <v>0</v>
      </c>
      <c r="W167" s="900"/>
      <c r="X167" s="119">
        <f t="shared" si="253"/>
        <v>0</v>
      </c>
      <c r="Y167" s="896"/>
      <c r="Z167" s="897"/>
      <c r="AA167" s="896"/>
      <c r="AB167" s="897"/>
      <c r="AC167" s="896"/>
      <c r="AD167" s="897"/>
      <c r="AE167" s="896"/>
      <c r="AF167" s="897"/>
      <c r="AG167" s="896"/>
      <c r="AH167" s="897"/>
      <c r="AI167" s="335"/>
      <c r="AJ167" s="901"/>
      <c r="AK167" s="902"/>
      <c r="AL167" s="901"/>
      <c r="AM167" s="902"/>
      <c r="AN167" s="901"/>
      <c r="AO167" s="902"/>
      <c r="AP167" s="901"/>
      <c r="AQ167" s="902"/>
      <c r="AR167" s="901"/>
      <c r="AS167" s="902"/>
      <c r="AT167" s="336"/>
      <c r="AU167" s="909"/>
      <c r="AV167" s="910"/>
      <c r="AW167" s="909"/>
      <c r="AX167" s="910"/>
      <c r="AY167" s="909"/>
      <c r="AZ167" s="910"/>
      <c r="BA167" s="909"/>
      <c r="BB167" s="910"/>
      <c r="BC167" s="909"/>
      <c r="BD167" s="910"/>
      <c r="BE167" s="337"/>
      <c r="BF167" s="911"/>
      <c r="BG167" s="912"/>
      <c r="BH167" s="911"/>
      <c r="BI167" s="912"/>
      <c r="BJ167" s="911"/>
      <c r="BK167" s="912"/>
      <c r="BL167" s="911"/>
      <c r="BM167" s="912"/>
      <c r="BN167" s="911"/>
      <c r="BO167" s="912"/>
      <c r="BP167" s="338"/>
      <c r="BQ167" s="312">
        <f t="shared" si="247"/>
        <v>0</v>
      </c>
      <c r="BR167" s="312">
        <f t="shared" si="248"/>
        <v>0</v>
      </c>
      <c r="BS167" s="312">
        <f t="shared" si="249"/>
        <v>0</v>
      </c>
      <c r="BT167" s="312">
        <f t="shared" si="250"/>
        <v>0</v>
      </c>
      <c r="BU167" s="312">
        <f t="shared" si="251"/>
        <v>0</v>
      </c>
      <c r="BV167" s="300">
        <f t="shared" si="252"/>
        <v>0</v>
      </c>
    </row>
    <row r="168" spans="1:74" s="52" customFormat="1" ht="15" hidden="1" customHeight="1">
      <c r="A168" s="76"/>
      <c r="B168" s="76"/>
      <c r="C168" s="75" t="s">
        <v>31</v>
      </c>
      <c r="D168" s="674"/>
      <c r="E168" s="70"/>
      <c r="F168" s="70"/>
      <c r="G168" s="70"/>
      <c r="H168" s="70"/>
      <c r="I168" s="70"/>
      <c r="J168" s="683"/>
      <c r="K168" s="70"/>
      <c r="L168" s="138"/>
      <c r="M168" s="68">
        <f t="shared" si="241"/>
        <v>1.1000000000000001</v>
      </c>
      <c r="N168" s="881">
        <f t="shared" si="242"/>
        <v>0</v>
      </c>
      <c r="O168" s="900"/>
      <c r="P168" s="881">
        <f t="shared" si="243"/>
        <v>0</v>
      </c>
      <c r="Q168" s="900"/>
      <c r="R168" s="881">
        <f t="shared" si="244"/>
        <v>0</v>
      </c>
      <c r="S168" s="900"/>
      <c r="T168" s="881">
        <f t="shared" si="245"/>
        <v>0</v>
      </c>
      <c r="U168" s="900"/>
      <c r="V168" s="881">
        <f t="shared" si="246"/>
        <v>0</v>
      </c>
      <c r="W168" s="900"/>
      <c r="X168" s="119">
        <f t="shared" si="253"/>
        <v>0</v>
      </c>
      <c r="Y168" s="896"/>
      <c r="Z168" s="897"/>
      <c r="AA168" s="896"/>
      <c r="AB168" s="897"/>
      <c r="AC168" s="896"/>
      <c r="AD168" s="897"/>
      <c r="AE168" s="896"/>
      <c r="AF168" s="897"/>
      <c r="AG168" s="896"/>
      <c r="AH168" s="897"/>
      <c r="AI168" s="335"/>
      <c r="AJ168" s="901"/>
      <c r="AK168" s="902"/>
      <c r="AL168" s="901"/>
      <c r="AM168" s="902"/>
      <c r="AN168" s="901"/>
      <c r="AO168" s="902"/>
      <c r="AP168" s="901"/>
      <c r="AQ168" s="902"/>
      <c r="AR168" s="901"/>
      <c r="AS168" s="902"/>
      <c r="AT168" s="336"/>
      <c r="AU168" s="909"/>
      <c r="AV168" s="910"/>
      <c r="AW168" s="909"/>
      <c r="AX168" s="910"/>
      <c r="AY168" s="909"/>
      <c r="AZ168" s="910"/>
      <c r="BA168" s="909"/>
      <c r="BB168" s="910"/>
      <c r="BC168" s="909"/>
      <c r="BD168" s="910"/>
      <c r="BE168" s="337"/>
      <c r="BF168" s="911"/>
      <c r="BG168" s="912"/>
      <c r="BH168" s="911"/>
      <c r="BI168" s="912"/>
      <c r="BJ168" s="911"/>
      <c r="BK168" s="912"/>
      <c r="BL168" s="911"/>
      <c r="BM168" s="912"/>
      <c r="BN168" s="911"/>
      <c r="BO168" s="912"/>
      <c r="BP168" s="338"/>
      <c r="BQ168" s="312">
        <f t="shared" si="247"/>
        <v>0</v>
      </c>
      <c r="BR168" s="312">
        <f t="shared" si="248"/>
        <v>0</v>
      </c>
      <c r="BS168" s="312">
        <f t="shared" si="249"/>
        <v>0</v>
      </c>
      <c r="BT168" s="312">
        <f t="shared" si="250"/>
        <v>0</v>
      </c>
      <c r="BU168" s="312">
        <f t="shared" si="251"/>
        <v>0</v>
      </c>
      <c r="BV168" s="300">
        <f t="shared" si="252"/>
        <v>0</v>
      </c>
    </row>
    <row r="169" spans="1:74" s="52" customFormat="1" ht="15" hidden="1" customHeight="1">
      <c r="A169" s="76"/>
      <c r="B169" s="76"/>
      <c r="C169" s="75" t="s">
        <v>309</v>
      </c>
      <c r="D169" s="674" t="s">
        <v>338</v>
      </c>
      <c r="E169" s="70"/>
      <c r="F169" s="70"/>
      <c r="G169" s="70"/>
      <c r="H169" s="70"/>
      <c r="I169" s="70"/>
      <c r="J169" s="683"/>
      <c r="K169" s="70"/>
      <c r="L169" s="138"/>
      <c r="M169" s="68">
        <f t="shared" si="241"/>
        <v>1.1000000000000001</v>
      </c>
      <c r="N169" s="881">
        <f t="shared" si="242"/>
        <v>0</v>
      </c>
      <c r="O169" s="900"/>
      <c r="P169" s="881">
        <f t="shared" si="243"/>
        <v>0</v>
      </c>
      <c r="Q169" s="900"/>
      <c r="R169" s="881">
        <f t="shared" si="244"/>
        <v>0</v>
      </c>
      <c r="S169" s="900"/>
      <c r="T169" s="881">
        <f t="shared" si="245"/>
        <v>0</v>
      </c>
      <c r="U169" s="900"/>
      <c r="V169" s="881">
        <f t="shared" si="246"/>
        <v>0</v>
      </c>
      <c r="W169" s="900"/>
      <c r="X169" s="119">
        <f t="shared" si="253"/>
        <v>0</v>
      </c>
      <c r="Y169" s="896"/>
      <c r="Z169" s="897"/>
      <c r="AA169" s="896"/>
      <c r="AB169" s="897"/>
      <c r="AC169" s="896"/>
      <c r="AD169" s="897"/>
      <c r="AE169" s="896"/>
      <c r="AF169" s="897"/>
      <c r="AG169" s="896"/>
      <c r="AH169" s="897"/>
      <c r="AI169" s="335"/>
      <c r="AJ169" s="901"/>
      <c r="AK169" s="902"/>
      <c r="AL169" s="901"/>
      <c r="AM169" s="902"/>
      <c r="AN169" s="901"/>
      <c r="AO169" s="902"/>
      <c r="AP169" s="901"/>
      <c r="AQ169" s="902"/>
      <c r="AR169" s="901"/>
      <c r="AS169" s="902"/>
      <c r="AT169" s="336"/>
      <c r="AU169" s="909"/>
      <c r="AV169" s="910"/>
      <c r="AW169" s="909"/>
      <c r="AX169" s="910"/>
      <c r="AY169" s="909"/>
      <c r="AZ169" s="910"/>
      <c r="BA169" s="909"/>
      <c r="BB169" s="910"/>
      <c r="BC169" s="909"/>
      <c r="BD169" s="910"/>
      <c r="BE169" s="337"/>
      <c r="BF169" s="911"/>
      <c r="BG169" s="912"/>
      <c r="BH169" s="911"/>
      <c r="BI169" s="912"/>
      <c r="BJ169" s="911"/>
      <c r="BK169" s="912"/>
      <c r="BL169" s="911"/>
      <c r="BM169" s="912"/>
      <c r="BN169" s="911"/>
      <c r="BO169" s="912"/>
      <c r="BP169" s="338"/>
      <c r="BQ169" s="312">
        <f t="shared" si="247"/>
        <v>0</v>
      </c>
      <c r="BR169" s="312">
        <f t="shared" si="248"/>
        <v>0</v>
      </c>
      <c r="BS169" s="312">
        <f t="shared" si="249"/>
        <v>0</v>
      </c>
      <c r="BT169" s="312">
        <f t="shared" si="250"/>
        <v>0</v>
      </c>
      <c r="BU169" s="312">
        <f t="shared" si="251"/>
        <v>0</v>
      </c>
      <c r="BV169" s="300">
        <f t="shared" si="252"/>
        <v>0</v>
      </c>
    </row>
    <row r="170" spans="1:74" s="52" customFormat="1" ht="15" hidden="1" customHeight="1">
      <c r="A170" s="76"/>
      <c r="B170" s="76"/>
      <c r="C170" s="75" t="s">
        <v>224</v>
      </c>
      <c r="D170" s="674"/>
      <c r="E170" s="70"/>
      <c r="F170" s="70"/>
      <c r="G170" s="70"/>
      <c r="H170" s="70"/>
      <c r="I170" s="70"/>
      <c r="J170" s="683"/>
      <c r="K170" s="70"/>
      <c r="L170" s="138"/>
      <c r="M170" s="68">
        <f t="shared" si="241"/>
        <v>1</v>
      </c>
      <c r="N170" s="881">
        <f t="shared" si="242"/>
        <v>0</v>
      </c>
      <c r="O170" s="900"/>
      <c r="P170" s="881">
        <f t="shared" si="243"/>
        <v>0</v>
      </c>
      <c r="Q170" s="900"/>
      <c r="R170" s="881">
        <f t="shared" si="244"/>
        <v>0</v>
      </c>
      <c r="S170" s="900"/>
      <c r="T170" s="881">
        <f t="shared" si="245"/>
        <v>0</v>
      </c>
      <c r="U170" s="900"/>
      <c r="V170" s="881">
        <f t="shared" si="246"/>
        <v>0</v>
      </c>
      <c r="W170" s="900"/>
      <c r="X170" s="119">
        <f t="shared" si="253"/>
        <v>0</v>
      </c>
      <c r="Y170" s="896"/>
      <c r="Z170" s="897"/>
      <c r="AA170" s="896"/>
      <c r="AB170" s="897"/>
      <c r="AC170" s="896"/>
      <c r="AD170" s="897"/>
      <c r="AE170" s="896"/>
      <c r="AF170" s="897"/>
      <c r="AG170" s="896"/>
      <c r="AH170" s="897"/>
      <c r="AI170" s="335"/>
      <c r="AJ170" s="901"/>
      <c r="AK170" s="902"/>
      <c r="AL170" s="901"/>
      <c r="AM170" s="902"/>
      <c r="AN170" s="901"/>
      <c r="AO170" s="902"/>
      <c r="AP170" s="901"/>
      <c r="AQ170" s="902"/>
      <c r="AR170" s="901"/>
      <c r="AS170" s="902"/>
      <c r="AT170" s="336"/>
      <c r="AU170" s="909"/>
      <c r="AV170" s="910"/>
      <c r="AW170" s="909"/>
      <c r="AX170" s="910"/>
      <c r="AY170" s="909"/>
      <c r="AZ170" s="910"/>
      <c r="BA170" s="909"/>
      <c r="BB170" s="910"/>
      <c r="BC170" s="909"/>
      <c r="BD170" s="910"/>
      <c r="BE170" s="337"/>
      <c r="BF170" s="911"/>
      <c r="BG170" s="912"/>
      <c r="BH170" s="911"/>
      <c r="BI170" s="912"/>
      <c r="BJ170" s="911"/>
      <c r="BK170" s="912"/>
      <c r="BL170" s="911"/>
      <c r="BM170" s="912"/>
      <c r="BN170" s="911"/>
      <c r="BO170" s="912"/>
      <c r="BP170" s="338"/>
      <c r="BQ170" s="312">
        <f t="shared" si="247"/>
        <v>0</v>
      </c>
      <c r="BR170" s="312">
        <f t="shared" si="248"/>
        <v>0</v>
      </c>
      <c r="BS170" s="312">
        <f t="shared" si="249"/>
        <v>0</v>
      </c>
      <c r="BT170" s="312">
        <f t="shared" si="250"/>
        <v>0</v>
      </c>
      <c r="BU170" s="312">
        <f t="shared" si="251"/>
        <v>0</v>
      </c>
      <c r="BV170" s="300">
        <f t="shared" si="252"/>
        <v>0</v>
      </c>
    </row>
    <row r="171" spans="1:74" s="52" customFormat="1" ht="15" hidden="1" customHeight="1">
      <c r="A171" s="76"/>
      <c r="B171" s="76"/>
      <c r="C171" s="75" t="s">
        <v>15</v>
      </c>
      <c r="D171" s="674"/>
      <c r="E171" s="70"/>
      <c r="F171" s="70"/>
      <c r="G171" s="70"/>
      <c r="H171" s="70"/>
      <c r="I171" s="70"/>
      <c r="J171" s="683"/>
      <c r="K171" s="70"/>
      <c r="L171" s="138"/>
      <c r="M171" s="68">
        <f t="shared" si="241"/>
        <v>1</v>
      </c>
      <c r="N171" s="881">
        <f t="shared" si="242"/>
        <v>0</v>
      </c>
      <c r="O171" s="900"/>
      <c r="P171" s="881">
        <f t="shared" si="243"/>
        <v>0</v>
      </c>
      <c r="Q171" s="900"/>
      <c r="R171" s="881">
        <f t="shared" si="244"/>
        <v>0</v>
      </c>
      <c r="S171" s="900"/>
      <c r="T171" s="881">
        <f t="shared" si="245"/>
        <v>0</v>
      </c>
      <c r="U171" s="900"/>
      <c r="V171" s="881">
        <f t="shared" si="246"/>
        <v>0</v>
      </c>
      <c r="W171" s="900"/>
      <c r="X171" s="119">
        <f t="shared" si="253"/>
        <v>0</v>
      </c>
      <c r="Y171" s="896"/>
      <c r="Z171" s="897"/>
      <c r="AA171" s="896"/>
      <c r="AB171" s="897"/>
      <c r="AC171" s="896"/>
      <c r="AD171" s="897"/>
      <c r="AE171" s="896"/>
      <c r="AF171" s="897"/>
      <c r="AG171" s="896"/>
      <c r="AH171" s="897"/>
      <c r="AI171" s="335"/>
      <c r="AJ171" s="901"/>
      <c r="AK171" s="902"/>
      <c r="AL171" s="901"/>
      <c r="AM171" s="902"/>
      <c r="AN171" s="901"/>
      <c r="AO171" s="902"/>
      <c r="AP171" s="901"/>
      <c r="AQ171" s="902"/>
      <c r="AR171" s="901"/>
      <c r="AS171" s="902"/>
      <c r="AT171" s="336"/>
      <c r="AU171" s="909"/>
      <c r="AV171" s="910"/>
      <c r="AW171" s="909"/>
      <c r="AX171" s="910"/>
      <c r="AY171" s="909"/>
      <c r="AZ171" s="910"/>
      <c r="BA171" s="909"/>
      <c r="BB171" s="910"/>
      <c r="BC171" s="909"/>
      <c r="BD171" s="910"/>
      <c r="BE171" s="337"/>
      <c r="BF171" s="911"/>
      <c r="BG171" s="912"/>
      <c r="BH171" s="911"/>
      <c r="BI171" s="912"/>
      <c r="BJ171" s="911"/>
      <c r="BK171" s="912"/>
      <c r="BL171" s="911"/>
      <c r="BM171" s="912"/>
      <c r="BN171" s="911"/>
      <c r="BO171" s="912"/>
      <c r="BP171" s="338"/>
      <c r="BQ171" s="312">
        <f t="shared" si="247"/>
        <v>0</v>
      </c>
      <c r="BR171" s="312">
        <f t="shared" si="248"/>
        <v>0</v>
      </c>
      <c r="BS171" s="312">
        <f t="shared" si="249"/>
        <v>0</v>
      </c>
      <c r="BT171" s="312">
        <f t="shared" si="250"/>
        <v>0</v>
      </c>
      <c r="BU171" s="312">
        <f t="shared" si="251"/>
        <v>0</v>
      </c>
      <c r="BV171" s="300">
        <f t="shared" si="252"/>
        <v>0</v>
      </c>
    </row>
    <row r="172" spans="1:74" s="52" customFormat="1" ht="15" hidden="1" customHeight="1">
      <c r="A172" s="76"/>
      <c r="B172" s="76"/>
      <c r="C172" s="75" t="s">
        <v>31</v>
      </c>
      <c r="D172" s="674"/>
      <c r="E172" s="70"/>
      <c r="F172" s="70"/>
      <c r="G172" s="70"/>
      <c r="H172" s="70"/>
      <c r="I172" s="70"/>
      <c r="J172" s="683"/>
      <c r="K172" s="70"/>
      <c r="L172" s="138"/>
      <c r="M172" s="68">
        <f t="shared" si="241"/>
        <v>1.1000000000000001</v>
      </c>
      <c r="N172" s="881">
        <f t="shared" si="242"/>
        <v>0</v>
      </c>
      <c r="O172" s="900"/>
      <c r="P172" s="881">
        <f t="shared" si="243"/>
        <v>0</v>
      </c>
      <c r="Q172" s="900"/>
      <c r="R172" s="881">
        <f t="shared" si="244"/>
        <v>0</v>
      </c>
      <c r="S172" s="900"/>
      <c r="T172" s="881">
        <f t="shared" si="245"/>
        <v>0</v>
      </c>
      <c r="U172" s="900"/>
      <c r="V172" s="881">
        <f t="shared" si="246"/>
        <v>0</v>
      </c>
      <c r="W172" s="900"/>
      <c r="X172" s="119">
        <f t="shared" si="253"/>
        <v>0</v>
      </c>
      <c r="Y172" s="896"/>
      <c r="Z172" s="897"/>
      <c r="AA172" s="896"/>
      <c r="AB172" s="897"/>
      <c r="AC172" s="896"/>
      <c r="AD172" s="897"/>
      <c r="AE172" s="896"/>
      <c r="AF172" s="897"/>
      <c r="AG172" s="896"/>
      <c r="AH172" s="897"/>
      <c r="AI172" s="335"/>
      <c r="AJ172" s="901"/>
      <c r="AK172" s="902"/>
      <c r="AL172" s="901"/>
      <c r="AM172" s="902"/>
      <c r="AN172" s="901"/>
      <c r="AO172" s="902"/>
      <c r="AP172" s="901"/>
      <c r="AQ172" s="902"/>
      <c r="AR172" s="901"/>
      <c r="AS172" s="902"/>
      <c r="AT172" s="336"/>
      <c r="AU172" s="909"/>
      <c r="AV172" s="910"/>
      <c r="AW172" s="909"/>
      <c r="AX172" s="910"/>
      <c r="AY172" s="909"/>
      <c r="AZ172" s="910"/>
      <c r="BA172" s="909"/>
      <c r="BB172" s="910"/>
      <c r="BC172" s="909"/>
      <c r="BD172" s="910"/>
      <c r="BE172" s="337"/>
      <c r="BF172" s="911"/>
      <c r="BG172" s="912"/>
      <c r="BH172" s="911"/>
      <c r="BI172" s="912"/>
      <c r="BJ172" s="911"/>
      <c r="BK172" s="912"/>
      <c r="BL172" s="911"/>
      <c r="BM172" s="912"/>
      <c r="BN172" s="911"/>
      <c r="BO172" s="912"/>
      <c r="BP172" s="338"/>
      <c r="BQ172" s="312">
        <f t="shared" si="247"/>
        <v>0</v>
      </c>
      <c r="BR172" s="312">
        <f t="shared" si="248"/>
        <v>0</v>
      </c>
      <c r="BS172" s="312">
        <f t="shared" si="249"/>
        <v>0</v>
      </c>
      <c r="BT172" s="312">
        <f t="shared" si="250"/>
        <v>0</v>
      </c>
      <c r="BU172" s="312">
        <f t="shared" si="251"/>
        <v>0</v>
      </c>
      <c r="BV172" s="300">
        <f t="shared" si="252"/>
        <v>0</v>
      </c>
    </row>
    <row r="173" spans="1:74" s="52" customFormat="1" ht="15" customHeight="1">
      <c r="A173" s="76"/>
      <c r="B173" s="76"/>
      <c r="C173" s="136"/>
      <c r="D173" s="49"/>
      <c r="E173" s="85"/>
      <c r="F173" s="85"/>
      <c r="G173" s="85"/>
      <c r="H173" s="85"/>
      <c r="I173" s="85"/>
      <c r="J173" s="888" t="s">
        <v>145</v>
      </c>
      <c r="K173" s="889"/>
      <c r="L173" s="889"/>
      <c r="M173" s="890"/>
      <c r="N173" s="898">
        <f>SUM(N153:N172)</f>
        <v>0</v>
      </c>
      <c r="O173" s="665"/>
      <c r="P173" s="898">
        <f>SUM(P153:P172)</f>
        <v>0</v>
      </c>
      <c r="Q173" s="665"/>
      <c r="R173" s="898">
        <f>SUM(R153:R172)</f>
        <v>0</v>
      </c>
      <c r="S173" s="665"/>
      <c r="T173" s="898">
        <f>SUM(T153:T172)</f>
        <v>0</v>
      </c>
      <c r="U173" s="665"/>
      <c r="V173" s="898">
        <f>SUM(V153:V172)</f>
        <v>0</v>
      </c>
      <c r="W173" s="665"/>
      <c r="X173" s="122">
        <f>SUM(N173:W173)</f>
        <v>0</v>
      </c>
      <c r="Y173" s="898"/>
      <c r="Z173" s="899"/>
      <c r="AA173" s="898"/>
      <c r="AB173" s="899"/>
      <c r="AC173" s="898"/>
      <c r="AD173" s="899"/>
      <c r="AE173" s="898"/>
      <c r="AF173" s="899"/>
      <c r="AG173" s="898"/>
      <c r="AH173" s="899"/>
      <c r="AI173" s="122"/>
      <c r="AJ173" s="898"/>
      <c r="AK173" s="665"/>
      <c r="AL173" s="898"/>
      <c r="AM173" s="665"/>
      <c r="AN173" s="898"/>
      <c r="AO173" s="665"/>
      <c r="AP173" s="898"/>
      <c r="AQ173" s="665"/>
      <c r="AR173" s="898"/>
      <c r="AS173" s="665"/>
      <c r="AT173" s="122"/>
      <c r="AU173" s="898"/>
      <c r="AV173" s="665"/>
      <c r="AW173" s="898"/>
      <c r="AX173" s="665"/>
      <c r="AY173" s="898"/>
      <c r="AZ173" s="665"/>
      <c r="BA173" s="898"/>
      <c r="BB173" s="665"/>
      <c r="BC173" s="898"/>
      <c r="BD173" s="665"/>
      <c r="BE173" s="122"/>
      <c r="BF173" s="898"/>
      <c r="BG173" s="913"/>
      <c r="BH173" s="898"/>
      <c r="BI173" s="913"/>
      <c r="BJ173" s="898"/>
      <c r="BK173" s="913"/>
      <c r="BL173" s="898"/>
      <c r="BM173" s="913"/>
      <c r="BN173" s="898"/>
      <c r="BO173" s="913"/>
      <c r="BP173" s="122"/>
      <c r="BQ173" s="313">
        <f>SUM(BQ153:BQ172)</f>
        <v>0</v>
      </c>
      <c r="BR173" s="313">
        <f>SUM(BR153:BR172)</f>
        <v>0</v>
      </c>
      <c r="BS173" s="313">
        <f>SUM(BS153:BS172)</f>
        <v>0</v>
      </c>
      <c r="BT173" s="313">
        <f>SUM(BT153:BT172)</f>
        <v>0</v>
      </c>
      <c r="BU173" s="313">
        <f>SUM(BU153:BU172)</f>
        <v>0</v>
      </c>
      <c r="BV173" s="313">
        <f>SUM(BQ173:BU173)</f>
        <v>0</v>
      </c>
    </row>
    <row r="174" spans="1:74" s="52" customFormat="1" ht="25.5" hidden="1" customHeight="1">
      <c r="A174" s="76"/>
      <c r="B174" s="76"/>
      <c r="C174" s="136"/>
      <c r="D174" s="49"/>
      <c r="E174" s="810" t="s">
        <v>182</v>
      </c>
      <c r="F174" s="810"/>
      <c r="G174" s="810"/>
      <c r="H174" s="810"/>
      <c r="I174" s="810"/>
      <c r="J174" s="49"/>
      <c r="K174" s="49"/>
      <c r="L174" s="344"/>
      <c r="M174" s="163"/>
      <c r="N174" s="164"/>
      <c r="O174" s="165"/>
      <c r="P174" s="164"/>
      <c r="Q174" s="165"/>
      <c r="R174" s="164"/>
      <c r="S174" s="165"/>
      <c r="T174" s="164"/>
      <c r="U174" s="165"/>
      <c r="V174" s="164"/>
      <c r="W174" s="165"/>
      <c r="X174" s="166"/>
      <c r="Y174" s="164"/>
      <c r="Z174" s="165"/>
      <c r="AA174" s="164"/>
      <c r="AB174" s="165"/>
      <c r="AC174" s="164"/>
      <c r="AD174" s="165"/>
      <c r="AE174" s="164"/>
      <c r="AF174" s="165"/>
      <c r="AG174" s="164"/>
      <c r="AH174" s="165"/>
      <c r="AI174" s="166"/>
      <c r="AJ174" s="164"/>
      <c r="AK174" s="165"/>
      <c r="AL174" s="164"/>
      <c r="AM174" s="165"/>
      <c r="AN174" s="164"/>
      <c r="AO174" s="165"/>
      <c r="AP174" s="164"/>
      <c r="AQ174" s="165"/>
      <c r="AR174" s="164"/>
      <c r="AS174" s="165"/>
      <c r="AT174" s="166"/>
      <c r="AU174" s="164"/>
      <c r="AV174" s="165"/>
      <c r="AW174" s="164"/>
      <c r="AX174" s="165"/>
      <c r="AY174" s="164"/>
      <c r="AZ174" s="165"/>
      <c r="BA174" s="164"/>
      <c r="BB174" s="165"/>
      <c r="BC174" s="164"/>
      <c r="BD174" s="165"/>
      <c r="BE174" s="166"/>
      <c r="BF174" s="164"/>
      <c r="BG174" s="165"/>
      <c r="BH174" s="164"/>
      <c r="BI174" s="165"/>
      <c r="BJ174" s="164"/>
      <c r="BK174" s="165"/>
      <c r="BL174" s="164"/>
      <c r="BM174" s="165"/>
      <c r="BN174" s="164"/>
      <c r="BO174" s="165"/>
      <c r="BP174" s="166"/>
      <c r="BQ174" s="345"/>
      <c r="BR174" s="345"/>
      <c r="BS174" s="345"/>
      <c r="BT174" s="345"/>
      <c r="BU174" s="345"/>
      <c r="BV174" s="315"/>
    </row>
    <row r="175" spans="1:74" s="52" customFormat="1" ht="36" hidden="1" customHeight="1">
      <c r="A175" s="76"/>
      <c r="B175" s="76"/>
      <c r="C175" s="123" t="s">
        <v>43</v>
      </c>
      <c r="D175" s="77" t="s">
        <v>143</v>
      </c>
      <c r="E175" s="81" t="str">
        <f>N9</f>
        <v>Year 1</v>
      </c>
      <c r="F175" s="81" t="str">
        <f>P9</f>
        <v>Year 2</v>
      </c>
      <c r="G175" s="81" t="str">
        <f>R9</f>
        <v>Year 3</v>
      </c>
      <c r="H175" s="81" t="str">
        <f>T9</f>
        <v>Year 4</v>
      </c>
      <c r="I175" s="81" t="str">
        <f>V9</f>
        <v>Year 5</v>
      </c>
      <c r="J175" s="79" t="s">
        <v>336</v>
      </c>
      <c r="K175" s="79" t="s">
        <v>337</v>
      </c>
      <c r="L175" s="79" t="s">
        <v>42</v>
      </c>
      <c r="M175" s="79" t="s">
        <v>311</v>
      </c>
      <c r="N175" s="161"/>
      <c r="O175" s="131"/>
      <c r="P175" s="161"/>
      <c r="Q175" s="131"/>
      <c r="R175" s="161"/>
      <c r="S175" s="131"/>
      <c r="T175" s="161"/>
      <c r="U175" s="131"/>
      <c r="V175" s="161"/>
      <c r="W175" s="131"/>
      <c r="X175" s="132"/>
      <c r="Y175" s="161"/>
      <c r="Z175" s="131"/>
      <c r="AA175" s="161"/>
      <c r="AB175" s="131"/>
      <c r="AC175" s="161"/>
      <c r="AD175" s="131"/>
      <c r="AE175" s="161"/>
      <c r="AF175" s="131"/>
      <c r="AG175" s="161"/>
      <c r="AH175" s="131"/>
      <c r="AI175" s="132"/>
      <c r="AJ175" s="161"/>
      <c r="AK175" s="131"/>
      <c r="AL175" s="161"/>
      <c r="AM175" s="131"/>
      <c r="AN175" s="161"/>
      <c r="AO175" s="131"/>
      <c r="AP175" s="161"/>
      <c r="AQ175" s="131"/>
      <c r="AR175" s="161"/>
      <c r="AS175" s="131"/>
      <c r="AT175" s="132"/>
      <c r="AU175" s="161"/>
      <c r="AV175" s="131"/>
      <c r="AW175" s="161"/>
      <c r="AX175" s="131"/>
      <c r="AY175" s="161"/>
      <c r="AZ175" s="131"/>
      <c r="BA175" s="161"/>
      <c r="BB175" s="131"/>
      <c r="BC175" s="161"/>
      <c r="BD175" s="131"/>
      <c r="BE175" s="132"/>
      <c r="BF175" s="161"/>
      <c r="BG175" s="131"/>
      <c r="BH175" s="161"/>
      <c r="BI175" s="131"/>
      <c r="BJ175" s="161"/>
      <c r="BK175" s="131"/>
      <c r="BL175" s="161"/>
      <c r="BM175" s="131"/>
      <c r="BN175" s="161"/>
      <c r="BO175" s="131"/>
      <c r="BP175" s="132"/>
      <c r="BQ175" s="345"/>
      <c r="BR175" s="345"/>
      <c r="BS175" s="345"/>
      <c r="BT175" s="345"/>
      <c r="BU175" s="345"/>
      <c r="BV175" s="315"/>
    </row>
    <row r="176" spans="1:74" ht="15" hidden="1" customHeight="1">
      <c r="C176" s="75" t="s">
        <v>309</v>
      </c>
      <c r="D176" s="674" t="s">
        <v>338</v>
      </c>
      <c r="E176" s="70"/>
      <c r="F176" s="70"/>
      <c r="G176" s="70"/>
      <c r="H176" s="70"/>
      <c r="I176" s="70"/>
      <c r="J176" s="683"/>
      <c r="K176" s="70"/>
      <c r="L176" s="138"/>
      <c r="M176" s="68">
        <f t="shared" ref="M176:M187" si="254">VLOOKUP(C176,TravelIncrease,2,0)</f>
        <v>1.1000000000000001</v>
      </c>
      <c r="N176" s="881">
        <f t="shared" ref="N176:N187" si="255">$E176*$K176*$L176</f>
        <v>0</v>
      </c>
      <c r="O176" s="900"/>
      <c r="P176" s="881">
        <f t="shared" ref="P176:P187" si="256">$F176*$K176*$L176*$M176</f>
        <v>0</v>
      </c>
      <c r="Q176" s="900"/>
      <c r="R176" s="881">
        <f t="shared" ref="R176:R187" si="257">$G176*$K176*$L176*($M176^2)</f>
        <v>0</v>
      </c>
      <c r="S176" s="900"/>
      <c r="T176" s="881">
        <f t="shared" ref="T176:T187" si="258">$H176*$K176*$L176*($M176^3)</f>
        <v>0</v>
      </c>
      <c r="U176" s="900"/>
      <c r="V176" s="881">
        <f t="shared" ref="V176:V187" si="259">$I176*$K176*$L176*($M176^4)</f>
        <v>0</v>
      </c>
      <c r="W176" s="900"/>
      <c r="X176" s="119">
        <f>SUM(N176+P176+R176+T176+V176)</f>
        <v>0</v>
      </c>
      <c r="Y176" s="896"/>
      <c r="Z176" s="897"/>
      <c r="AA176" s="896"/>
      <c r="AB176" s="897"/>
      <c r="AC176" s="896"/>
      <c r="AD176" s="897"/>
      <c r="AE176" s="896"/>
      <c r="AF176" s="897"/>
      <c r="AG176" s="896"/>
      <c r="AH176" s="897"/>
      <c r="AI176" s="335"/>
      <c r="AJ176" s="901"/>
      <c r="AK176" s="902"/>
      <c r="AL176" s="901"/>
      <c r="AM176" s="902"/>
      <c r="AN176" s="901"/>
      <c r="AO176" s="902"/>
      <c r="AP176" s="901"/>
      <c r="AQ176" s="902"/>
      <c r="AR176" s="901"/>
      <c r="AS176" s="902"/>
      <c r="AT176" s="336"/>
      <c r="AU176" s="909"/>
      <c r="AV176" s="910"/>
      <c r="AW176" s="909"/>
      <c r="AX176" s="910"/>
      <c r="AY176" s="909"/>
      <c r="AZ176" s="910"/>
      <c r="BA176" s="909"/>
      <c r="BB176" s="910"/>
      <c r="BC176" s="909"/>
      <c r="BD176" s="910"/>
      <c r="BE176" s="337"/>
      <c r="BF176" s="911"/>
      <c r="BG176" s="912"/>
      <c r="BH176" s="911"/>
      <c r="BI176" s="912"/>
      <c r="BJ176" s="911"/>
      <c r="BK176" s="912"/>
      <c r="BL176" s="911"/>
      <c r="BM176" s="912"/>
      <c r="BN176" s="911"/>
      <c r="BO176" s="912"/>
      <c r="BP176" s="338"/>
      <c r="BQ176" s="312">
        <f t="shared" ref="BQ176:BQ187" si="260">N176</f>
        <v>0</v>
      </c>
      <c r="BR176" s="312">
        <f t="shared" ref="BR176:BR187" si="261">P176</f>
        <v>0</v>
      </c>
      <c r="BS176" s="312">
        <f t="shared" ref="BS176:BS187" si="262">R176</f>
        <v>0</v>
      </c>
      <c r="BT176" s="312">
        <f t="shared" ref="BT176:BT187" si="263">T176</f>
        <v>0</v>
      </c>
      <c r="BU176" s="312">
        <f t="shared" ref="BU176:BU187" si="264">V176</f>
        <v>0</v>
      </c>
      <c r="BV176" s="300">
        <f t="shared" ref="BV176:BV188" si="265">SUM(BQ176:BU176)</f>
        <v>0</v>
      </c>
    </row>
    <row r="177" spans="1:74" ht="15" hidden="1" customHeight="1">
      <c r="C177" s="75" t="s">
        <v>224</v>
      </c>
      <c r="D177" s="674"/>
      <c r="E177" s="70"/>
      <c r="F177" s="70"/>
      <c r="G177" s="70"/>
      <c r="H177" s="70"/>
      <c r="I177" s="70"/>
      <c r="J177" s="683"/>
      <c r="K177" s="70"/>
      <c r="L177" s="138"/>
      <c r="M177" s="68">
        <f t="shared" si="254"/>
        <v>1</v>
      </c>
      <c r="N177" s="881">
        <f t="shared" si="255"/>
        <v>0</v>
      </c>
      <c r="O177" s="900"/>
      <c r="P177" s="881">
        <f t="shared" si="256"/>
        <v>0</v>
      </c>
      <c r="Q177" s="900"/>
      <c r="R177" s="881">
        <f t="shared" si="257"/>
        <v>0</v>
      </c>
      <c r="S177" s="900"/>
      <c r="T177" s="881">
        <f t="shared" si="258"/>
        <v>0</v>
      </c>
      <c r="U177" s="900"/>
      <c r="V177" s="881">
        <f t="shared" si="259"/>
        <v>0</v>
      </c>
      <c r="W177" s="900"/>
      <c r="X177" s="119">
        <f>SUM(N177+P177+R177+T177+V177)</f>
        <v>0</v>
      </c>
      <c r="Y177" s="896"/>
      <c r="Z177" s="897"/>
      <c r="AA177" s="896"/>
      <c r="AB177" s="897"/>
      <c r="AC177" s="896"/>
      <c r="AD177" s="897"/>
      <c r="AE177" s="896"/>
      <c r="AF177" s="897"/>
      <c r="AG177" s="896"/>
      <c r="AH177" s="897"/>
      <c r="AI177" s="335"/>
      <c r="AJ177" s="901"/>
      <c r="AK177" s="902"/>
      <c r="AL177" s="901"/>
      <c r="AM177" s="902"/>
      <c r="AN177" s="901"/>
      <c r="AO177" s="902"/>
      <c r="AP177" s="901"/>
      <c r="AQ177" s="902"/>
      <c r="AR177" s="901"/>
      <c r="AS177" s="902"/>
      <c r="AT177" s="336"/>
      <c r="AU177" s="909"/>
      <c r="AV177" s="910"/>
      <c r="AW177" s="909"/>
      <c r="AX177" s="910"/>
      <c r="AY177" s="909"/>
      <c r="AZ177" s="910"/>
      <c r="BA177" s="909"/>
      <c r="BB177" s="910"/>
      <c r="BC177" s="909"/>
      <c r="BD177" s="910"/>
      <c r="BE177" s="337"/>
      <c r="BF177" s="911"/>
      <c r="BG177" s="912"/>
      <c r="BH177" s="911"/>
      <c r="BI177" s="912"/>
      <c r="BJ177" s="911"/>
      <c r="BK177" s="912"/>
      <c r="BL177" s="911"/>
      <c r="BM177" s="912"/>
      <c r="BN177" s="911"/>
      <c r="BO177" s="912"/>
      <c r="BP177" s="338"/>
      <c r="BQ177" s="312">
        <f t="shared" si="260"/>
        <v>0</v>
      </c>
      <c r="BR177" s="312">
        <f t="shared" si="261"/>
        <v>0</v>
      </c>
      <c r="BS177" s="312">
        <f t="shared" si="262"/>
        <v>0</v>
      </c>
      <c r="BT177" s="312">
        <f t="shared" si="263"/>
        <v>0</v>
      </c>
      <c r="BU177" s="312">
        <f t="shared" si="264"/>
        <v>0</v>
      </c>
      <c r="BV177" s="300">
        <f t="shared" si="265"/>
        <v>0</v>
      </c>
    </row>
    <row r="178" spans="1:74" ht="15" hidden="1" customHeight="1">
      <c r="C178" s="75" t="s">
        <v>15</v>
      </c>
      <c r="D178" s="674"/>
      <c r="E178" s="70"/>
      <c r="F178" s="70"/>
      <c r="G178" s="70"/>
      <c r="H178" s="70"/>
      <c r="I178" s="70"/>
      <c r="J178" s="683"/>
      <c r="K178" s="70"/>
      <c r="L178" s="138"/>
      <c r="M178" s="68">
        <f t="shared" si="254"/>
        <v>1</v>
      </c>
      <c r="N178" s="881">
        <f t="shared" si="255"/>
        <v>0</v>
      </c>
      <c r="O178" s="900"/>
      <c r="P178" s="881">
        <f t="shared" si="256"/>
        <v>0</v>
      </c>
      <c r="Q178" s="900"/>
      <c r="R178" s="881">
        <f t="shared" si="257"/>
        <v>0</v>
      </c>
      <c r="S178" s="900"/>
      <c r="T178" s="881">
        <f t="shared" si="258"/>
        <v>0</v>
      </c>
      <c r="U178" s="900"/>
      <c r="V178" s="881">
        <f t="shared" si="259"/>
        <v>0</v>
      </c>
      <c r="W178" s="900"/>
      <c r="X178" s="119">
        <f t="shared" ref="X178:X187" si="266">SUM(N178+P178+R178+T178+V178)</f>
        <v>0</v>
      </c>
      <c r="Y178" s="896"/>
      <c r="Z178" s="897"/>
      <c r="AA178" s="896"/>
      <c r="AB178" s="897"/>
      <c r="AC178" s="896"/>
      <c r="AD178" s="897"/>
      <c r="AE178" s="896"/>
      <c r="AF178" s="897"/>
      <c r="AG178" s="896"/>
      <c r="AH178" s="897"/>
      <c r="AI178" s="335"/>
      <c r="AJ178" s="901"/>
      <c r="AK178" s="902"/>
      <c r="AL178" s="901"/>
      <c r="AM178" s="902"/>
      <c r="AN178" s="901"/>
      <c r="AO178" s="902"/>
      <c r="AP178" s="901"/>
      <c r="AQ178" s="902"/>
      <c r="AR178" s="901"/>
      <c r="AS178" s="902"/>
      <c r="AT178" s="336"/>
      <c r="AU178" s="909"/>
      <c r="AV178" s="910"/>
      <c r="AW178" s="909"/>
      <c r="AX178" s="910"/>
      <c r="AY178" s="909"/>
      <c r="AZ178" s="910"/>
      <c r="BA178" s="909"/>
      <c r="BB178" s="910"/>
      <c r="BC178" s="909"/>
      <c r="BD178" s="910"/>
      <c r="BE178" s="337"/>
      <c r="BF178" s="911"/>
      <c r="BG178" s="912"/>
      <c r="BH178" s="911"/>
      <c r="BI178" s="912"/>
      <c r="BJ178" s="911"/>
      <c r="BK178" s="912"/>
      <c r="BL178" s="911"/>
      <c r="BM178" s="912"/>
      <c r="BN178" s="911"/>
      <c r="BO178" s="912"/>
      <c r="BP178" s="338"/>
      <c r="BQ178" s="312">
        <f t="shared" si="260"/>
        <v>0</v>
      </c>
      <c r="BR178" s="312">
        <f t="shared" si="261"/>
        <v>0</v>
      </c>
      <c r="BS178" s="312">
        <f t="shared" si="262"/>
        <v>0</v>
      </c>
      <c r="BT178" s="312">
        <f t="shared" si="263"/>
        <v>0</v>
      </c>
      <c r="BU178" s="312">
        <f t="shared" si="264"/>
        <v>0</v>
      </c>
      <c r="BV178" s="300">
        <f t="shared" si="265"/>
        <v>0</v>
      </c>
    </row>
    <row r="179" spans="1:74" ht="15" hidden="1" customHeight="1">
      <c r="C179" s="75" t="s">
        <v>31</v>
      </c>
      <c r="D179" s="674"/>
      <c r="E179" s="70"/>
      <c r="F179" s="70"/>
      <c r="G179" s="70"/>
      <c r="H179" s="70"/>
      <c r="I179" s="70"/>
      <c r="J179" s="683"/>
      <c r="K179" s="70"/>
      <c r="L179" s="138"/>
      <c r="M179" s="68">
        <f t="shared" si="254"/>
        <v>1.1000000000000001</v>
      </c>
      <c r="N179" s="881">
        <f t="shared" si="255"/>
        <v>0</v>
      </c>
      <c r="O179" s="900"/>
      <c r="P179" s="881">
        <f t="shared" si="256"/>
        <v>0</v>
      </c>
      <c r="Q179" s="900"/>
      <c r="R179" s="881">
        <f t="shared" si="257"/>
        <v>0</v>
      </c>
      <c r="S179" s="900"/>
      <c r="T179" s="881">
        <f t="shared" si="258"/>
        <v>0</v>
      </c>
      <c r="U179" s="900"/>
      <c r="V179" s="881">
        <f t="shared" si="259"/>
        <v>0</v>
      </c>
      <c r="W179" s="900"/>
      <c r="X179" s="119">
        <f t="shared" si="266"/>
        <v>0</v>
      </c>
      <c r="Y179" s="896"/>
      <c r="Z179" s="897"/>
      <c r="AA179" s="896"/>
      <c r="AB179" s="897"/>
      <c r="AC179" s="896"/>
      <c r="AD179" s="897"/>
      <c r="AE179" s="896"/>
      <c r="AF179" s="897"/>
      <c r="AG179" s="896"/>
      <c r="AH179" s="897"/>
      <c r="AI179" s="335"/>
      <c r="AJ179" s="901"/>
      <c r="AK179" s="902"/>
      <c r="AL179" s="901"/>
      <c r="AM179" s="902"/>
      <c r="AN179" s="901"/>
      <c r="AO179" s="902"/>
      <c r="AP179" s="901"/>
      <c r="AQ179" s="902"/>
      <c r="AR179" s="901"/>
      <c r="AS179" s="902"/>
      <c r="AT179" s="336"/>
      <c r="AU179" s="909"/>
      <c r="AV179" s="910"/>
      <c r="AW179" s="909"/>
      <c r="AX179" s="910"/>
      <c r="AY179" s="909"/>
      <c r="AZ179" s="910"/>
      <c r="BA179" s="909"/>
      <c r="BB179" s="910"/>
      <c r="BC179" s="909"/>
      <c r="BD179" s="910"/>
      <c r="BE179" s="337"/>
      <c r="BF179" s="911"/>
      <c r="BG179" s="912"/>
      <c r="BH179" s="911"/>
      <c r="BI179" s="912"/>
      <c r="BJ179" s="911"/>
      <c r="BK179" s="912"/>
      <c r="BL179" s="911"/>
      <c r="BM179" s="912"/>
      <c r="BN179" s="911"/>
      <c r="BO179" s="912"/>
      <c r="BP179" s="338"/>
      <c r="BQ179" s="312">
        <f t="shared" si="260"/>
        <v>0</v>
      </c>
      <c r="BR179" s="312">
        <f t="shared" si="261"/>
        <v>0</v>
      </c>
      <c r="BS179" s="312">
        <f t="shared" si="262"/>
        <v>0</v>
      </c>
      <c r="BT179" s="312">
        <f t="shared" si="263"/>
        <v>0</v>
      </c>
      <c r="BU179" s="312">
        <f t="shared" si="264"/>
        <v>0</v>
      </c>
      <c r="BV179" s="300">
        <f t="shared" si="265"/>
        <v>0</v>
      </c>
    </row>
    <row r="180" spans="1:74" ht="15" hidden="1" customHeight="1">
      <c r="C180" s="75" t="s">
        <v>309</v>
      </c>
      <c r="D180" s="674" t="s">
        <v>338</v>
      </c>
      <c r="E180" s="70"/>
      <c r="F180" s="70"/>
      <c r="G180" s="70"/>
      <c r="H180" s="70"/>
      <c r="I180" s="70"/>
      <c r="J180" s="683"/>
      <c r="K180" s="70"/>
      <c r="L180" s="138"/>
      <c r="M180" s="68">
        <f t="shared" si="254"/>
        <v>1.1000000000000001</v>
      </c>
      <c r="N180" s="881">
        <f t="shared" si="255"/>
        <v>0</v>
      </c>
      <c r="O180" s="900"/>
      <c r="P180" s="881">
        <f t="shared" si="256"/>
        <v>0</v>
      </c>
      <c r="Q180" s="900"/>
      <c r="R180" s="881">
        <f t="shared" si="257"/>
        <v>0</v>
      </c>
      <c r="S180" s="900"/>
      <c r="T180" s="881">
        <f t="shared" si="258"/>
        <v>0</v>
      </c>
      <c r="U180" s="900"/>
      <c r="V180" s="881">
        <f t="shared" si="259"/>
        <v>0</v>
      </c>
      <c r="W180" s="900"/>
      <c r="X180" s="119">
        <f t="shared" si="266"/>
        <v>0</v>
      </c>
      <c r="Y180" s="896"/>
      <c r="Z180" s="897"/>
      <c r="AA180" s="896"/>
      <c r="AB180" s="897"/>
      <c r="AC180" s="896"/>
      <c r="AD180" s="897"/>
      <c r="AE180" s="896"/>
      <c r="AF180" s="897"/>
      <c r="AG180" s="896"/>
      <c r="AH180" s="897"/>
      <c r="AI180" s="335"/>
      <c r="AJ180" s="901"/>
      <c r="AK180" s="902"/>
      <c r="AL180" s="901"/>
      <c r="AM180" s="902"/>
      <c r="AN180" s="901"/>
      <c r="AO180" s="902"/>
      <c r="AP180" s="901"/>
      <c r="AQ180" s="902"/>
      <c r="AR180" s="901"/>
      <c r="AS180" s="902"/>
      <c r="AT180" s="336"/>
      <c r="AU180" s="909"/>
      <c r="AV180" s="910"/>
      <c r="AW180" s="909"/>
      <c r="AX180" s="910"/>
      <c r="AY180" s="909"/>
      <c r="AZ180" s="910"/>
      <c r="BA180" s="909"/>
      <c r="BB180" s="910"/>
      <c r="BC180" s="909"/>
      <c r="BD180" s="910"/>
      <c r="BE180" s="337"/>
      <c r="BF180" s="911"/>
      <c r="BG180" s="912"/>
      <c r="BH180" s="911"/>
      <c r="BI180" s="912"/>
      <c r="BJ180" s="911"/>
      <c r="BK180" s="912"/>
      <c r="BL180" s="911"/>
      <c r="BM180" s="912"/>
      <c r="BN180" s="911"/>
      <c r="BO180" s="912"/>
      <c r="BP180" s="338"/>
      <c r="BQ180" s="312">
        <f t="shared" si="260"/>
        <v>0</v>
      </c>
      <c r="BR180" s="312">
        <f t="shared" si="261"/>
        <v>0</v>
      </c>
      <c r="BS180" s="312">
        <f t="shared" si="262"/>
        <v>0</v>
      </c>
      <c r="BT180" s="312">
        <f t="shared" si="263"/>
        <v>0</v>
      </c>
      <c r="BU180" s="312">
        <f t="shared" si="264"/>
        <v>0</v>
      </c>
      <c r="BV180" s="300">
        <f t="shared" si="265"/>
        <v>0</v>
      </c>
    </row>
    <row r="181" spans="1:74" ht="15" hidden="1" customHeight="1">
      <c r="C181" s="75" t="s">
        <v>224</v>
      </c>
      <c r="D181" s="674"/>
      <c r="E181" s="70"/>
      <c r="F181" s="70"/>
      <c r="G181" s="70"/>
      <c r="H181" s="70"/>
      <c r="I181" s="70"/>
      <c r="J181" s="683"/>
      <c r="K181" s="70"/>
      <c r="L181" s="138"/>
      <c r="M181" s="68">
        <f t="shared" si="254"/>
        <v>1</v>
      </c>
      <c r="N181" s="881">
        <f t="shared" si="255"/>
        <v>0</v>
      </c>
      <c r="O181" s="900"/>
      <c r="P181" s="881">
        <f t="shared" si="256"/>
        <v>0</v>
      </c>
      <c r="Q181" s="900"/>
      <c r="R181" s="881">
        <f t="shared" si="257"/>
        <v>0</v>
      </c>
      <c r="S181" s="900"/>
      <c r="T181" s="881">
        <f t="shared" si="258"/>
        <v>0</v>
      </c>
      <c r="U181" s="900"/>
      <c r="V181" s="881">
        <f t="shared" si="259"/>
        <v>0</v>
      </c>
      <c r="W181" s="900"/>
      <c r="X181" s="119">
        <f t="shared" si="266"/>
        <v>0</v>
      </c>
      <c r="Y181" s="896"/>
      <c r="Z181" s="897"/>
      <c r="AA181" s="896"/>
      <c r="AB181" s="897"/>
      <c r="AC181" s="896"/>
      <c r="AD181" s="897"/>
      <c r="AE181" s="896"/>
      <c r="AF181" s="897"/>
      <c r="AG181" s="896"/>
      <c r="AH181" s="897"/>
      <c r="AI181" s="335"/>
      <c r="AJ181" s="901"/>
      <c r="AK181" s="902"/>
      <c r="AL181" s="901"/>
      <c r="AM181" s="902"/>
      <c r="AN181" s="901"/>
      <c r="AO181" s="902"/>
      <c r="AP181" s="901"/>
      <c r="AQ181" s="902"/>
      <c r="AR181" s="901"/>
      <c r="AS181" s="902"/>
      <c r="AT181" s="336"/>
      <c r="AU181" s="909"/>
      <c r="AV181" s="910"/>
      <c r="AW181" s="909"/>
      <c r="AX181" s="910"/>
      <c r="AY181" s="909"/>
      <c r="AZ181" s="910"/>
      <c r="BA181" s="909"/>
      <c r="BB181" s="910"/>
      <c r="BC181" s="909"/>
      <c r="BD181" s="910"/>
      <c r="BE181" s="337"/>
      <c r="BF181" s="911"/>
      <c r="BG181" s="912"/>
      <c r="BH181" s="911"/>
      <c r="BI181" s="912"/>
      <c r="BJ181" s="911"/>
      <c r="BK181" s="912"/>
      <c r="BL181" s="911"/>
      <c r="BM181" s="912"/>
      <c r="BN181" s="911"/>
      <c r="BO181" s="912"/>
      <c r="BP181" s="338"/>
      <c r="BQ181" s="312">
        <f t="shared" si="260"/>
        <v>0</v>
      </c>
      <c r="BR181" s="312">
        <f t="shared" si="261"/>
        <v>0</v>
      </c>
      <c r="BS181" s="312">
        <f t="shared" si="262"/>
        <v>0</v>
      </c>
      <c r="BT181" s="312">
        <f t="shared" si="263"/>
        <v>0</v>
      </c>
      <c r="BU181" s="312">
        <f t="shared" si="264"/>
        <v>0</v>
      </c>
      <c r="BV181" s="300">
        <f t="shared" si="265"/>
        <v>0</v>
      </c>
    </row>
    <row r="182" spans="1:74" ht="15" hidden="1" customHeight="1">
      <c r="C182" s="75" t="s">
        <v>15</v>
      </c>
      <c r="D182" s="674"/>
      <c r="E182" s="70"/>
      <c r="F182" s="70"/>
      <c r="G182" s="70"/>
      <c r="H182" s="70"/>
      <c r="I182" s="70"/>
      <c r="J182" s="683"/>
      <c r="K182" s="70"/>
      <c r="L182" s="138"/>
      <c r="M182" s="68">
        <f t="shared" si="254"/>
        <v>1</v>
      </c>
      <c r="N182" s="881">
        <f t="shared" si="255"/>
        <v>0</v>
      </c>
      <c r="O182" s="900"/>
      <c r="P182" s="881">
        <f t="shared" si="256"/>
        <v>0</v>
      </c>
      <c r="Q182" s="900"/>
      <c r="R182" s="881">
        <f t="shared" si="257"/>
        <v>0</v>
      </c>
      <c r="S182" s="900"/>
      <c r="T182" s="881">
        <f t="shared" si="258"/>
        <v>0</v>
      </c>
      <c r="U182" s="900"/>
      <c r="V182" s="881">
        <f t="shared" si="259"/>
        <v>0</v>
      </c>
      <c r="W182" s="900"/>
      <c r="X182" s="119">
        <f t="shared" si="266"/>
        <v>0</v>
      </c>
      <c r="Y182" s="896"/>
      <c r="Z182" s="897"/>
      <c r="AA182" s="896"/>
      <c r="AB182" s="897"/>
      <c r="AC182" s="896"/>
      <c r="AD182" s="897"/>
      <c r="AE182" s="896"/>
      <c r="AF182" s="897"/>
      <c r="AG182" s="896"/>
      <c r="AH182" s="897"/>
      <c r="AI182" s="335"/>
      <c r="AJ182" s="901"/>
      <c r="AK182" s="902"/>
      <c r="AL182" s="901"/>
      <c r="AM182" s="902"/>
      <c r="AN182" s="901"/>
      <c r="AO182" s="902"/>
      <c r="AP182" s="901"/>
      <c r="AQ182" s="902"/>
      <c r="AR182" s="901"/>
      <c r="AS182" s="902"/>
      <c r="AT182" s="336"/>
      <c r="AU182" s="909"/>
      <c r="AV182" s="910"/>
      <c r="AW182" s="909"/>
      <c r="AX182" s="910"/>
      <c r="AY182" s="909"/>
      <c r="AZ182" s="910"/>
      <c r="BA182" s="909"/>
      <c r="BB182" s="910"/>
      <c r="BC182" s="909"/>
      <c r="BD182" s="910"/>
      <c r="BE182" s="337"/>
      <c r="BF182" s="911"/>
      <c r="BG182" s="912"/>
      <c r="BH182" s="911"/>
      <c r="BI182" s="912"/>
      <c r="BJ182" s="911"/>
      <c r="BK182" s="912"/>
      <c r="BL182" s="911"/>
      <c r="BM182" s="912"/>
      <c r="BN182" s="911"/>
      <c r="BO182" s="912"/>
      <c r="BP182" s="338"/>
      <c r="BQ182" s="312">
        <f t="shared" si="260"/>
        <v>0</v>
      </c>
      <c r="BR182" s="312">
        <f t="shared" si="261"/>
        <v>0</v>
      </c>
      <c r="BS182" s="312">
        <f t="shared" si="262"/>
        <v>0</v>
      </c>
      <c r="BT182" s="312">
        <f t="shared" si="263"/>
        <v>0</v>
      </c>
      <c r="BU182" s="312">
        <f t="shared" si="264"/>
        <v>0</v>
      </c>
      <c r="BV182" s="300">
        <f t="shared" si="265"/>
        <v>0</v>
      </c>
    </row>
    <row r="183" spans="1:74" ht="15" hidden="1" customHeight="1">
      <c r="C183" s="75" t="s">
        <v>31</v>
      </c>
      <c r="D183" s="674"/>
      <c r="E183" s="70"/>
      <c r="F183" s="70"/>
      <c r="G183" s="70"/>
      <c r="H183" s="70"/>
      <c r="I183" s="70"/>
      <c r="J183" s="683"/>
      <c r="K183" s="70"/>
      <c r="L183" s="138"/>
      <c r="M183" s="68">
        <f t="shared" si="254"/>
        <v>1.1000000000000001</v>
      </c>
      <c r="N183" s="881">
        <f t="shared" si="255"/>
        <v>0</v>
      </c>
      <c r="O183" s="900"/>
      <c r="P183" s="881">
        <f t="shared" si="256"/>
        <v>0</v>
      </c>
      <c r="Q183" s="900"/>
      <c r="R183" s="881">
        <f t="shared" si="257"/>
        <v>0</v>
      </c>
      <c r="S183" s="900"/>
      <c r="T183" s="881">
        <f t="shared" si="258"/>
        <v>0</v>
      </c>
      <c r="U183" s="900"/>
      <c r="V183" s="881">
        <f t="shared" si="259"/>
        <v>0</v>
      </c>
      <c r="W183" s="900"/>
      <c r="X183" s="119">
        <f t="shared" si="266"/>
        <v>0</v>
      </c>
      <c r="Y183" s="896"/>
      <c r="Z183" s="897"/>
      <c r="AA183" s="896"/>
      <c r="AB183" s="897"/>
      <c r="AC183" s="896"/>
      <c r="AD183" s="897"/>
      <c r="AE183" s="896"/>
      <c r="AF183" s="897"/>
      <c r="AG183" s="896"/>
      <c r="AH183" s="897"/>
      <c r="AI183" s="335"/>
      <c r="AJ183" s="901"/>
      <c r="AK183" s="902"/>
      <c r="AL183" s="901"/>
      <c r="AM183" s="902"/>
      <c r="AN183" s="901"/>
      <c r="AO183" s="902"/>
      <c r="AP183" s="901"/>
      <c r="AQ183" s="902"/>
      <c r="AR183" s="901"/>
      <c r="AS183" s="902"/>
      <c r="AT183" s="336"/>
      <c r="AU183" s="909"/>
      <c r="AV183" s="910"/>
      <c r="AW183" s="909"/>
      <c r="AX183" s="910"/>
      <c r="AY183" s="909"/>
      <c r="AZ183" s="910"/>
      <c r="BA183" s="909"/>
      <c r="BB183" s="910"/>
      <c r="BC183" s="909"/>
      <c r="BD183" s="910"/>
      <c r="BE183" s="337"/>
      <c r="BF183" s="911"/>
      <c r="BG183" s="912"/>
      <c r="BH183" s="911"/>
      <c r="BI183" s="912"/>
      <c r="BJ183" s="911"/>
      <c r="BK183" s="912"/>
      <c r="BL183" s="911"/>
      <c r="BM183" s="912"/>
      <c r="BN183" s="911"/>
      <c r="BO183" s="912"/>
      <c r="BP183" s="338"/>
      <c r="BQ183" s="312">
        <f t="shared" si="260"/>
        <v>0</v>
      </c>
      <c r="BR183" s="312">
        <f t="shared" si="261"/>
        <v>0</v>
      </c>
      <c r="BS183" s="312">
        <f t="shared" si="262"/>
        <v>0</v>
      </c>
      <c r="BT183" s="312">
        <f t="shared" si="263"/>
        <v>0</v>
      </c>
      <c r="BU183" s="312">
        <f t="shared" si="264"/>
        <v>0</v>
      </c>
      <c r="BV183" s="300">
        <f t="shared" si="265"/>
        <v>0</v>
      </c>
    </row>
    <row r="184" spans="1:74" ht="15" hidden="1" customHeight="1">
      <c r="C184" s="75" t="s">
        <v>309</v>
      </c>
      <c r="D184" s="674" t="s">
        <v>338</v>
      </c>
      <c r="E184" s="70"/>
      <c r="F184" s="70"/>
      <c r="G184" s="70"/>
      <c r="H184" s="70"/>
      <c r="I184" s="70"/>
      <c r="J184" s="683"/>
      <c r="K184" s="70"/>
      <c r="L184" s="138"/>
      <c r="M184" s="68">
        <f t="shared" si="254"/>
        <v>1.1000000000000001</v>
      </c>
      <c r="N184" s="881">
        <f t="shared" si="255"/>
        <v>0</v>
      </c>
      <c r="O184" s="900"/>
      <c r="P184" s="881">
        <f t="shared" si="256"/>
        <v>0</v>
      </c>
      <c r="Q184" s="900"/>
      <c r="R184" s="881">
        <f t="shared" si="257"/>
        <v>0</v>
      </c>
      <c r="S184" s="900"/>
      <c r="T184" s="881">
        <f t="shared" si="258"/>
        <v>0</v>
      </c>
      <c r="U184" s="900"/>
      <c r="V184" s="881">
        <f t="shared" si="259"/>
        <v>0</v>
      </c>
      <c r="W184" s="900"/>
      <c r="X184" s="119">
        <f t="shared" si="266"/>
        <v>0</v>
      </c>
      <c r="Y184" s="896"/>
      <c r="Z184" s="897"/>
      <c r="AA184" s="896"/>
      <c r="AB184" s="897"/>
      <c r="AC184" s="896"/>
      <c r="AD184" s="897"/>
      <c r="AE184" s="896"/>
      <c r="AF184" s="897"/>
      <c r="AG184" s="896"/>
      <c r="AH184" s="897"/>
      <c r="AI184" s="335"/>
      <c r="AJ184" s="901"/>
      <c r="AK184" s="902"/>
      <c r="AL184" s="901"/>
      <c r="AM184" s="902"/>
      <c r="AN184" s="901"/>
      <c r="AO184" s="902"/>
      <c r="AP184" s="901"/>
      <c r="AQ184" s="902"/>
      <c r="AR184" s="901"/>
      <c r="AS184" s="902"/>
      <c r="AT184" s="336"/>
      <c r="AU184" s="909"/>
      <c r="AV184" s="910"/>
      <c r="AW184" s="909"/>
      <c r="AX184" s="910"/>
      <c r="AY184" s="909"/>
      <c r="AZ184" s="910"/>
      <c r="BA184" s="909"/>
      <c r="BB184" s="910"/>
      <c r="BC184" s="909"/>
      <c r="BD184" s="910"/>
      <c r="BE184" s="337"/>
      <c r="BF184" s="911"/>
      <c r="BG184" s="912"/>
      <c r="BH184" s="911"/>
      <c r="BI184" s="912"/>
      <c r="BJ184" s="911"/>
      <c r="BK184" s="912"/>
      <c r="BL184" s="911"/>
      <c r="BM184" s="912"/>
      <c r="BN184" s="911"/>
      <c r="BO184" s="912"/>
      <c r="BP184" s="338"/>
      <c r="BQ184" s="312">
        <f t="shared" si="260"/>
        <v>0</v>
      </c>
      <c r="BR184" s="312">
        <f t="shared" si="261"/>
        <v>0</v>
      </c>
      <c r="BS184" s="312">
        <f t="shared" si="262"/>
        <v>0</v>
      </c>
      <c r="BT184" s="312">
        <f t="shared" si="263"/>
        <v>0</v>
      </c>
      <c r="BU184" s="312">
        <f t="shared" si="264"/>
        <v>0</v>
      </c>
      <c r="BV184" s="300">
        <f t="shared" si="265"/>
        <v>0</v>
      </c>
    </row>
    <row r="185" spans="1:74" ht="15" hidden="1" customHeight="1">
      <c r="C185" s="75" t="s">
        <v>224</v>
      </c>
      <c r="D185" s="674"/>
      <c r="E185" s="70"/>
      <c r="F185" s="70"/>
      <c r="G185" s="70"/>
      <c r="H185" s="70"/>
      <c r="I185" s="70"/>
      <c r="J185" s="683"/>
      <c r="K185" s="70"/>
      <c r="L185" s="138"/>
      <c r="M185" s="68">
        <f t="shared" si="254"/>
        <v>1</v>
      </c>
      <c r="N185" s="881">
        <f t="shared" si="255"/>
        <v>0</v>
      </c>
      <c r="O185" s="900"/>
      <c r="P185" s="881">
        <f t="shared" si="256"/>
        <v>0</v>
      </c>
      <c r="Q185" s="900"/>
      <c r="R185" s="881">
        <f t="shared" si="257"/>
        <v>0</v>
      </c>
      <c r="S185" s="900"/>
      <c r="T185" s="881">
        <f t="shared" si="258"/>
        <v>0</v>
      </c>
      <c r="U185" s="900"/>
      <c r="V185" s="881">
        <f t="shared" si="259"/>
        <v>0</v>
      </c>
      <c r="W185" s="900"/>
      <c r="X185" s="119">
        <f t="shared" si="266"/>
        <v>0</v>
      </c>
      <c r="Y185" s="896"/>
      <c r="Z185" s="897"/>
      <c r="AA185" s="896"/>
      <c r="AB185" s="897"/>
      <c r="AC185" s="896"/>
      <c r="AD185" s="897"/>
      <c r="AE185" s="896"/>
      <c r="AF185" s="897"/>
      <c r="AG185" s="896"/>
      <c r="AH185" s="897"/>
      <c r="AI185" s="335"/>
      <c r="AJ185" s="901"/>
      <c r="AK185" s="902"/>
      <c r="AL185" s="901"/>
      <c r="AM185" s="902"/>
      <c r="AN185" s="901"/>
      <c r="AO185" s="902"/>
      <c r="AP185" s="901"/>
      <c r="AQ185" s="902"/>
      <c r="AR185" s="901"/>
      <c r="AS185" s="902"/>
      <c r="AT185" s="336"/>
      <c r="AU185" s="909"/>
      <c r="AV185" s="910"/>
      <c r="AW185" s="909"/>
      <c r="AX185" s="910"/>
      <c r="AY185" s="909"/>
      <c r="AZ185" s="910"/>
      <c r="BA185" s="909"/>
      <c r="BB185" s="910"/>
      <c r="BC185" s="909"/>
      <c r="BD185" s="910"/>
      <c r="BE185" s="337"/>
      <c r="BF185" s="911"/>
      <c r="BG185" s="912"/>
      <c r="BH185" s="911"/>
      <c r="BI185" s="912"/>
      <c r="BJ185" s="911"/>
      <c r="BK185" s="912"/>
      <c r="BL185" s="911"/>
      <c r="BM185" s="912"/>
      <c r="BN185" s="911"/>
      <c r="BO185" s="912"/>
      <c r="BP185" s="338"/>
      <c r="BQ185" s="312">
        <f t="shared" si="260"/>
        <v>0</v>
      </c>
      <c r="BR185" s="312">
        <f t="shared" si="261"/>
        <v>0</v>
      </c>
      <c r="BS185" s="312">
        <f t="shared" si="262"/>
        <v>0</v>
      </c>
      <c r="BT185" s="312">
        <f t="shared" si="263"/>
        <v>0</v>
      </c>
      <c r="BU185" s="312">
        <f t="shared" si="264"/>
        <v>0</v>
      </c>
      <c r="BV185" s="300">
        <f t="shared" si="265"/>
        <v>0</v>
      </c>
    </row>
    <row r="186" spans="1:74" ht="15" hidden="1" customHeight="1">
      <c r="C186" s="75" t="s">
        <v>15</v>
      </c>
      <c r="D186" s="674"/>
      <c r="E186" s="70"/>
      <c r="F186" s="70"/>
      <c r="G186" s="70"/>
      <c r="H186" s="70"/>
      <c r="I186" s="70"/>
      <c r="J186" s="683"/>
      <c r="K186" s="70"/>
      <c r="L186" s="138"/>
      <c r="M186" s="68">
        <f t="shared" si="254"/>
        <v>1</v>
      </c>
      <c r="N186" s="881">
        <f t="shared" si="255"/>
        <v>0</v>
      </c>
      <c r="O186" s="900"/>
      <c r="P186" s="881">
        <f t="shared" si="256"/>
        <v>0</v>
      </c>
      <c r="Q186" s="900"/>
      <c r="R186" s="881">
        <f t="shared" si="257"/>
        <v>0</v>
      </c>
      <c r="S186" s="900"/>
      <c r="T186" s="881">
        <f t="shared" si="258"/>
        <v>0</v>
      </c>
      <c r="U186" s="900"/>
      <c r="V186" s="881">
        <f t="shared" si="259"/>
        <v>0</v>
      </c>
      <c r="W186" s="900"/>
      <c r="X186" s="119">
        <f t="shared" si="266"/>
        <v>0</v>
      </c>
      <c r="Y186" s="896"/>
      <c r="Z186" s="897"/>
      <c r="AA186" s="896"/>
      <c r="AB186" s="897"/>
      <c r="AC186" s="896"/>
      <c r="AD186" s="897"/>
      <c r="AE186" s="896"/>
      <c r="AF186" s="897"/>
      <c r="AG186" s="896"/>
      <c r="AH186" s="897"/>
      <c r="AI186" s="335"/>
      <c r="AJ186" s="901"/>
      <c r="AK186" s="902"/>
      <c r="AL186" s="901"/>
      <c r="AM186" s="902"/>
      <c r="AN186" s="901"/>
      <c r="AO186" s="902"/>
      <c r="AP186" s="901"/>
      <c r="AQ186" s="902"/>
      <c r="AR186" s="901"/>
      <c r="AS186" s="902"/>
      <c r="AT186" s="336"/>
      <c r="AU186" s="909"/>
      <c r="AV186" s="910"/>
      <c r="AW186" s="909"/>
      <c r="AX186" s="910"/>
      <c r="AY186" s="909"/>
      <c r="AZ186" s="910"/>
      <c r="BA186" s="909"/>
      <c r="BB186" s="910"/>
      <c r="BC186" s="909"/>
      <c r="BD186" s="910"/>
      <c r="BE186" s="337"/>
      <c r="BF186" s="911"/>
      <c r="BG186" s="912"/>
      <c r="BH186" s="911"/>
      <c r="BI186" s="912"/>
      <c r="BJ186" s="911"/>
      <c r="BK186" s="912"/>
      <c r="BL186" s="911"/>
      <c r="BM186" s="912"/>
      <c r="BN186" s="911"/>
      <c r="BO186" s="912"/>
      <c r="BP186" s="338"/>
      <c r="BQ186" s="312">
        <f t="shared" si="260"/>
        <v>0</v>
      </c>
      <c r="BR186" s="312">
        <f t="shared" si="261"/>
        <v>0</v>
      </c>
      <c r="BS186" s="312">
        <f t="shared" si="262"/>
        <v>0</v>
      </c>
      <c r="BT186" s="312">
        <f t="shared" si="263"/>
        <v>0</v>
      </c>
      <c r="BU186" s="312">
        <f t="shared" si="264"/>
        <v>0</v>
      </c>
      <c r="BV186" s="300">
        <f t="shared" si="265"/>
        <v>0</v>
      </c>
    </row>
    <row r="187" spans="1:74" ht="15" hidden="1" customHeight="1">
      <c r="C187" s="75" t="s">
        <v>31</v>
      </c>
      <c r="D187" s="674"/>
      <c r="E187" s="70"/>
      <c r="F187" s="70"/>
      <c r="G187" s="70"/>
      <c r="H187" s="70"/>
      <c r="I187" s="70"/>
      <c r="J187" s="683"/>
      <c r="K187" s="70"/>
      <c r="L187" s="138"/>
      <c r="M187" s="68">
        <f t="shared" si="254"/>
        <v>1.1000000000000001</v>
      </c>
      <c r="N187" s="881">
        <f t="shared" si="255"/>
        <v>0</v>
      </c>
      <c r="O187" s="900"/>
      <c r="P187" s="881">
        <f t="shared" si="256"/>
        <v>0</v>
      </c>
      <c r="Q187" s="900"/>
      <c r="R187" s="881">
        <f t="shared" si="257"/>
        <v>0</v>
      </c>
      <c r="S187" s="900"/>
      <c r="T187" s="881">
        <f t="shared" si="258"/>
        <v>0</v>
      </c>
      <c r="U187" s="900"/>
      <c r="V187" s="881">
        <f t="shared" si="259"/>
        <v>0</v>
      </c>
      <c r="W187" s="900"/>
      <c r="X187" s="119">
        <f t="shared" si="266"/>
        <v>0</v>
      </c>
      <c r="Y187" s="896"/>
      <c r="Z187" s="897"/>
      <c r="AA187" s="896"/>
      <c r="AB187" s="897"/>
      <c r="AC187" s="896"/>
      <c r="AD187" s="897"/>
      <c r="AE187" s="896"/>
      <c r="AF187" s="897"/>
      <c r="AG187" s="896"/>
      <c r="AH187" s="897"/>
      <c r="AI187" s="335"/>
      <c r="AJ187" s="901"/>
      <c r="AK187" s="902"/>
      <c r="AL187" s="901"/>
      <c r="AM187" s="902"/>
      <c r="AN187" s="901"/>
      <c r="AO187" s="902"/>
      <c r="AP187" s="901"/>
      <c r="AQ187" s="902"/>
      <c r="AR187" s="901"/>
      <c r="AS187" s="902"/>
      <c r="AT187" s="336"/>
      <c r="AU187" s="909"/>
      <c r="AV187" s="910"/>
      <c r="AW187" s="909"/>
      <c r="AX187" s="910"/>
      <c r="AY187" s="909"/>
      <c r="AZ187" s="910"/>
      <c r="BA187" s="909"/>
      <c r="BB187" s="910"/>
      <c r="BC187" s="909"/>
      <c r="BD187" s="910"/>
      <c r="BE187" s="337"/>
      <c r="BF187" s="911"/>
      <c r="BG187" s="912"/>
      <c r="BH187" s="911"/>
      <c r="BI187" s="912"/>
      <c r="BJ187" s="911"/>
      <c r="BK187" s="912"/>
      <c r="BL187" s="911"/>
      <c r="BM187" s="912"/>
      <c r="BN187" s="911"/>
      <c r="BO187" s="912"/>
      <c r="BP187" s="338"/>
      <c r="BQ187" s="312">
        <f t="shared" si="260"/>
        <v>0</v>
      </c>
      <c r="BR187" s="312">
        <f t="shared" si="261"/>
        <v>0</v>
      </c>
      <c r="BS187" s="312">
        <f t="shared" si="262"/>
        <v>0</v>
      </c>
      <c r="BT187" s="312">
        <f t="shared" si="263"/>
        <v>0</v>
      </c>
      <c r="BU187" s="312">
        <f t="shared" si="264"/>
        <v>0</v>
      </c>
      <c r="BV187" s="300">
        <f t="shared" si="265"/>
        <v>0</v>
      </c>
    </row>
    <row r="188" spans="1:74" ht="15" hidden="1" customHeight="1">
      <c r="C188" s="136"/>
      <c r="D188" s="68"/>
      <c r="E188" s="49"/>
      <c r="F188" s="49"/>
      <c r="G188" s="49"/>
      <c r="H188" s="49"/>
      <c r="I188" s="49"/>
      <c r="J188" s="888" t="s">
        <v>144</v>
      </c>
      <c r="K188" s="889"/>
      <c r="L188" s="889"/>
      <c r="M188" s="890"/>
      <c r="N188" s="898">
        <f>SUM(N176:N187)</f>
        <v>0</v>
      </c>
      <c r="O188" s="665"/>
      <c r="P188" s="898">
        <f>SUM(P176:P187)</f>
        <v>0</v>
      </c>
      <c r="Q188" s="665"/>
      <c r="R188" s="898">
        <f>SUM(R176:R187)</f>
        <v>0</v>
      </c>
      <c r="S188" s="665"/>
      <c r="T188" s="898">
        <f>SUM(T176:T187)</f>
        <v>0</v>
      </c>
      <c r="U188" s="665"/>
      <c r="V188" s="898">
        <f>SUM(V176:V187)</f>
        <v>0</v>
      </c>
      <c r="W188" s="665"/>
      <c r="X188" s="141">
        <f>SUM(N188:W188)</f>
        <v>0</v>
      </c>
      <c r="Y188" s="898"/>
      <c r="Z188" s="899"/>
      <c r="AA188" s="898"/>
      <c r="AB188" s="899"/>
      <c r="AC188" s="898"/>
      <c r="AD188" s="899"/>
      <c r="AE188" s="898"/>
      <c r="AF188" s="899"/>
      <c r="AG188" s="898"/>
      <c r="AH188" s="899"/>
      <c r="AI188" s="141"/>
      <c r="AJ188" s="898"/>
      <c r="AK188" s="665"/>
      <c r="AL188" s="898"/>
      <c r="AM188" s="665"/>
      <c r="AN188" s="898"/>
      <c r="AO188" s="665"/>
      <c r="AP188" s="898"/>
      <c r="AQ188" s="665"/>
      <c r="AR188" s="898"/>
      <c r="AS188" s="665"/>
      <c r="AT188" s="141"/>
      <c r="AU188" s="898"/>
      <c r="AV188" s="665"/>
      <c r="AW188" s="898"/>
      <c r="AX188" s="665"/>
      <c r="AY188" s="898"/>
      <c r="AZ188" s="665"/>
      <c r="BA188" s="898"/>
      <c r="BB188" s="665"/>
      <c r="BC188" s="898"/>
      <c r="BD188" s="665"/>
      <c r="BE188" s="141"/>
      <c r="BF188" s="898"/>
      <c r="BG188" s="665"/>
      <c r="BH188" s="898"/>
      <c r="BI188" s="665"/>
      <c r="BJ188" s="898"/>
      <c r="BK188" s="665"/>
      <c r="BL188" s="898"/>
      <c r="BM188" s="665"/>
      <c r="BN188" s="898"/>
      <c r="BO188" s="665"/>
      <c r="BP188" s="141"/>
      <c r="BQ188" s="313">
        <f>SUM(BQ176:BQ187)</f>
        <v>0</v>
      </c>
      <c r="BR188" s="313">
        <f>SUM(BR176:BR187)</f>
        <v>0</v>
      </c>
      <c r="BS188" s="313">
        <f>SUM(BS176:BS187)</f>
        <v>0</v>
      </c>
      <c r="BT188" s="313">
        <f>SUM(BT176:BT187)</f>
        <v>0</v>
      </c>
      <c r="BU188" s="313">
        <f>SUM(BU176:BU187)</f>
        <v>0</v>
      </c>
      <c r="BV188" s="313">
        <f t="shared" si="265"/>
        <v>0</v>
      </c>
    </row>
    <row r="189" spans="1:74" s="95" customFormat="1" ht="26.25" customHeight="1">
      <c r="A189" s="153">
        <v>2000</v>
      </c>
      <c r="B189" s="153"/>
      <c r="C189" s="988" t="str">
        <f>CONCATENATE(Y8," Travel")</f>
        <v>Dept #2 Travel</v>
      </c>
      <c r="D189" s="989"/>
      <c r="E189" s="709" t="s">
        <v>182</v>
      </c>
      <c r="F189" s="709"/>
      <c r="G189" s="709"/>
      <c r="H189" s="709"/>
      <c r="I189" s="709"/>
      <c r="J189" s="102"/>
      <c r="K189" s="102"/>
      <c r="L189" s="102"/>
      <c r="M189" s="155"/>
      <c r="N189" s="161"/>
      <c r="O189" s="232"/>
      <c r="P189" s="161"/>
      <c r="Q189" s="232"/>
      <c r="R189" s="161"/>
      <c r="S189" s="232"/>
      <c r="T189" s="161"/>
      <c r="U189" s="232"/>
      <c r="V189" s="161"/>
      <c r="W189" s="232"/>
      <c r="X189" s="132"/>
      <c r="Y189" s="161"/>
      <c r="Z189" s="232"/>
      <c r="AA189" s="161"/>
      <c r="AB189" s="232"/>
      <c r="AC189" s="161"/>
      <c r="AD189" s="232"/>
      <c r="AE189" s="161"/>
      <c r="AF189" s="232"/>
      <c r="AG189" s="161"/>
      <c r="AH189" s="232"/>
      <c r="AI189" s="132"/>
      <c r="AJ189" s="161"/>
      <c r="AK189" s="232"/>
      <c r="AL189" s="161"/>
      <c r="AM189" s="232"/>
      <c r="AN189" s="161"/>
      <c r="AO189" s="232"/>
      <c r="AP189" s="161"/>
      <c r="AQ189" s="232"/>
      <c r="AR189" s="161"/>
      <c r="AS189" s="232"/>
      <c r="AT189" s="132"/>
      <c r="AU189" s="161"/>
      <c r="AV189" s="232"/>
      <c r="AW189" s="161"/>
      <c r="AX189" s="232"/>
      <c r="AY189" s="161"/>
      <c r="AZ189" s="232"/>
      <c r="BA189" s="161"/>
      <c r="BB189" s="232"/>
      <c r="BC189" s="161"/>
      <c r="BD189" s="232"/>
      <c r="BE189" s="132"/>
      <c r="BF189" s="161"/>
      <c r="BG189" s="232"/>
      <c r="BH189" s="161"/>
      <c r="BI189" s="232"/>
      <c r="BJ189" s="161"/>
      <c r="BK189" s="232"/>
      <c r="BL189" s="161"/>
      <c r="BM189" s="232"/>
      <c r="BN189" s="161"/>
      <c r="BO189" s="232"/>
      <c r="BP189" s="132"/>
      <c r="BQ189" s="197"/>
      <c r="BR189" s="197"/>
      <c r="BS189" s="197"/>
      <c r="BT189" s="197"/>
      <c r="BU189" s="197"/>
      <c r="BV189" s="334"/>
    </row>
    <row r="190" spans="1:74" s="52" customFormat="1" ht="34.5" customHeight="1">
      <c r="A190" s="153"/>
      <c r="B190" s="76"/>
      <c r="C190" s="123" t="s">
        <v>30</v>
      </c>
      <c r="D190" s="77" t="s">
        <v>143</v>
      </c>
      <c r="E190" s="81" t="str">
        <f>Y9</f>
        <v>Year 1</v>
      </c>
      <c r="F190" s="81" t="str">
        <f>AA9</f>
        <v>Year 2</v>
      </c>
      <c r="G190" s="81" t="str">
        <f>AC9</f>
        <v>Year 3</v>
      </c>
      <c r="H190" s="81" t="str">
        <f>AE9</f>
        <v>Year 4</v>
      </c>
      <c r="I190" s="81" t="str">
        <f>AG9</f>
        <v>Year 5</v>
      </c>
      <c r="J190" s="79" t="s">
        <v>336</v>
      </c>
      <c r="K190" s="79" t="s">
        <v>337</v>
      </c>
      <c r="L190" s="79" t="s">
        <v>42</v>
      </c>
      <c r="M190" s="79" t="s">
        <v>311</v>
      </c>
      <c r="N190" s="161"/>
      <c r="O190" s="131"/>
      <c r="P190" s="162"/>
      <c r="Q190" s="131"/>
      <c r="R190" s="162"/>
      <c r="S190" s="131"/>
      <c r="T190" s="162"/>
      <c r="U190" s="131"/>
      <c r="V190" s="162"/>
      <c r="W190" s="131"/>
      <c r="X190" s="132"/>
      <c r="Y190" s="161"/>
      <c r="Z190" s="131"/>
      <c r="AA190" s="162"/>
      <c r="AB190" s="131"/>
      <c r="AC190" s="162"/>
      <c r="AD190" s="131"/>
      <c r="AE190" s="162"/>
      <c r="AF190" s="131"/>
      <c r="AG190" s="162"/>
      <c r="AH190" s="131"/>
      <c r="AI190" s="132"/>
      <c r="AJ190" s="161"/>
      <c r="AK190" s="131"/>
      <c r="AL190" s="162"/>
      <c r="AM190" s="131"/>
      <c r="AN190" s="162"/>
      <c r="AO190" s="131"/>
      <c r="AP190" s="162"/>
      <c r="AQ190" s="131"/>
      <c r="AR190" s="162"/>
      <c r="AS190" s="131"/>
      <c r="AT190" s="132"/>
      <c r="AU190" s="161"/>
      <c r="AV190" s="131"/>
      <c r="AW190" s="162"/>
      <c r="AX190" s="131"/>
      <c r="AY190" s="162"/>
      <c r="AZ190" s="131"/>
      <c r="BA190" s="162"/>
      <c r="BB190" s="131"/>
      <c r="BC190" s="162"/>
      <c r="BD190" s="131"/>
      <c r="BE190" s="132"/>
      <c r="BF190" s="161"/>
      <c r="BG190" s="131"/>
      <c r="BH190" s="162"/>
      <c r="BI190" s="131"/>
      <c r="BJ190" s="162"/>
      <c r="BK190" s="131"/>
      <c r="BL190" s="162"/>
      <c r="BM190" s="131"/>
      <c r="BN190" s="162"/>
      <c r="BO190" s="131"/>
      <c r="BP190" s="132"/>
      <c r="BQ190" s="260"/>
      <c r="BR190" s="260"/>
      <c r="BS190" s="260"/>
      <c r="BT190" s="260"/>
      <c r="BU190" s="260"/>
      <c r="BV190" s="260"/>
    </row>
    <row r="191" spans="1:74" s="52" customFormat="1" ht="15" customHeight="1">
      <c r="A191" s="76"/>
      <c r="B191" s="76"/>
      <c r="C191" s="75" t="s">
        <v>309</v>
      </c>
      <c r="D191" s="674" t="s">
        <v>338</v>
      </c>
      <c r="E191" s="70"/>
      <c r="F191" s="70"/>
      <c r="G191" s="70"/>
      <c r="H191" s="70"/>
      <c r="I191" s="70"/>
      <c r="J191" s="683"/>
      <c r="K191" s="70"/>
      <c r="L191" s="138"/>
      <c r="M191" s="68">
        <f t="shared" ref="M191:M210" si="267">VLOOKUP(C191,TravelIncrease,2,0)</f>
        <v>1.1000000000000001</v>
      </c>
      <c r="N191" s="894"/>
      <c r="O191" s="895"/>
      <c r="P191" s="894"/>
      <c r="Q191" s="895"/>
      <c r="R191" s="894"/>
      <c r="S191" s="895"/>
      <c r="T191" s="894"/>
      <c r="U191" s="895"/>
      <c r="V191" s="894"/>
      <c r="W191" s="895"/>
      <c r="X191" s="346"/>
      <c r="Y191" s="886">
        <f t="shared" ref="Y191:Y210" si="268">$E191*$K191*$L191</f>
        <v>0</v>
      </c>
      <c r="Z191" s="887"/>
      <c r="AA191" s="886">
        <f t="shared" ref="AA191:AA210" si="269">$F191*$K191*$L191*$M191</f>
        <v>0</v>
      </c>
      <c r="AB191" s="887"/>
      <c r="AC191" s="886">
        <f t="shared" ref="AC191:AC210" si="270">$G191*$K191*L191*($M191^2)</f>
        <v>0</v>
      </c>
      <c r="AD191" s="887"/>
      <c r="AE191" s="886">
        <f t="shared" ref="AE191:AE210" si="271">$H191*$K191*$L191*($M191^3)</f>
        <v>0</v>
      </c>
      <c r="AF191" s="887"/>
      <c r="AG191" s="886">
        <f t="shared" ref="AG191:AG210" si="272">$I191*$K191*$L191*($M191^4)</f>
        <v>0</v>
      </c>
      <c r="AH191" s="887"/>
      <c r="AI191" s="266">
        <f>SUM(Y191+AA191+AC191+AE191+AG191)</f>
        <v>0</v>
      </c>
      <c r="AJ191" s="901"/>
      <c r="AK191" s="902"/>
      <c r="AL191" s="901"/>
      <c r="AM191" s="902"/>
      <c r="AN191" s="901"/>
      <c r="AO191" s="902"/>
      <c r="AP191" s="901"/>
      <c r="AQ191" s="902"/>
      <c r="AR191" s="901"/>
      <c r="AS191" s="902"/>
      <c r="AT191" s="336"/>
      <c r="AU191" s="909"/>
      <c r="AV191" s="910"/>
      <c r="AW191" s="909"/>
      <c r="AX191" s="910"/>
      <c r="AY191" s="909"/>
      <c r="AZ191" s="910"/>
      <c r="BA191" s="909"/>
      <c r="BB191" s="910"/>
      <c r="BC191" s="909"/>
      <c r="BD191" s="910"/>
      <c r="BE191" s="337"/>
      <c r="BF191" s="911"/>
      <c r="BG191" s="912"/>
      <c r="BH191" s="911"/>
      <c r="BI191" s="912"/>
      <c r="BJ191" s="911"/>
      <c r="BK191" s="912"/>
      <c r="BL191" s="911"/>
      <c r="BM191" s="912"/>
      <c r="BN191" s="911"/>
      <c r="BO191" s="912"/>
      <c r="BP191" s="338"/>
      <c r="BQ191" s="312">
        <f t="shared" ref="BQ191:BQ210" si="273">Y191</f>
        <v>0</v>
      </c>
      <c r="BR191" s="312">
        <f t="shared" ref="BR191:BR210" si="274">AA191</f>
        <v>0</v>
      </c>
      <c r="BS191" s="312">
        <f t="shared" ref="BS191:BS210" si="275">AC191</f>
        <v>0</v>
      </c>
      <c r="BT191" s="312">
        <f t="shared" ref="BT191:BT210" si="276">AE191</f>
        <v>0</v>
      </c>
      <c r="BU191" s="312">
        <f t="shared" ref="BU191:BU210" si="277">AG191</f>
        <v>0</v>
      </c>
      <c r="BV191" s="300">
        <f t="shared" ref="BV191:BV210" si="278">SUM(BQ191:BU191)</f>
        <v>0</v>
      </c>
    </row>
    <row r="192" spans="1:74" s="52" customFormat="1" ht="15" customHeight="1">
      <c r="A192" s="76"/>
      <c r="B192" s="76"/>
      <c r="C192" s="75" t="s">
        <v>224</v>
      </c>
      <c r="D192" s="674"/>
      <c r="E192" s="70"/>
      <c r="F192" s="70"/>
      <c r="G192" s="70"/>
      <c r="H192" s="70"/>
      <c r="I192" s="70"/>
      <c r="J192" s="683"/>
      <c r="K192" s="70"/>
      <c r="L192" s="138"/>
      <c r="M192" s="68">
        <f t="shared" si="267"/>
        <v>1</v>
      </c>
      <c r="N192" s="894"/>
      <c r="O192" s="895"/>
      <c r="P192" s="894"/>
      <c r="Q192" s="895"/>
      <c r="R192" s="894"/>
      <c r="S192" s="895"/>
      <c r="T192" s="894"/>
      <c r="U192" s="895"/>
      <c r="V192" s="894"/>
      <c r="W192" s="895"/>
      <c r="X192" s="346"/>
      <c r="Y192" s="886">
        <f t="shared" si="268"/>
        <v>0</v>
      </c>
      <c r="Z192" s="887"/>
      <c r="AA192" s="886">
        <f t="shared" si="269"/>
        <v>0</v>
      </c>
      <c r="AB192" s="887"/>
      <c r="AC192" s="886">
        <f t="shared" si="270"/>
        <v>0</v>
      </c>
      <c r="AD192" s="887"/>
      <c r="AE192" s="886">
        <f t="shared" si="271"/>
        <v>0</v>
      </c>
      <c r="AF192" s="887"/>
      <c r="AG192" s="886">
        <f t="shared" si="272"/>
        <v>0</v>
      </c>
      <c r="AH192" s="887"/>
      <c r="AI192" s="266">
        <f t="shared" ref="AI192:AI210" si="279">SUM(Y192+AA192+AC192+AE192+AG192)</f>
        <v>0</v>
      </c>
      <c r="AJ192" s="901"/>
      <c r="AK192" s="902"/>
      <c r="AL192" s="901"/>
      <c r="AM192" s="902"/>
      <c r="AN192" s="901"/>
      <c r="AO192" s="902"/>
      <c r="AP192" s="901"/>
      <c r="AQ192" s="902"/>
      <c r="AR192" s="901"/>
      <c r="AS192" s="902"/>
      <c r="AT192" s="336"/>
      <c r="AU192" s="909"/>
      <c r="AV192" s="910"/>
      <c r="AW192" s="909"/>
      <c r="AX192" s="910"/>
      <c r="AY192" s="909"/>
      <c r="AZ192" s="910"/>
      <c r="BA192" s="909"/>
      <c r="BB192" s="910"/>
      <c r="BC192" s="909"/>
      <c r="BD192" s="910"/>
      <c r="BE192" s="337"/>
      <c r="BF192" s="911"/>
      <c r="BG192" s="912"/>
      <c r="BH192" s="911"/>
      <c r="BI192" s="912"/>
      <c r="BJ192" s="911"/>
      <c r="BK192" s="912"/>
      <c r="BL192" s="911"/>
      <c r="BM192" s="912"/>
      <c r="BN192" s="911"/>
      <c r="BO192" s="912"/>
      <c r="BP192" s="338"/>
      <c r="BQ192" s="312">
        <f t="shared" si="273"/>
        <v>0</v>
      </c>
      <c r="BR192" s="312">
        <f t="shared" si="274"/>
        <v>0</v>
      </c>
      <c r="BS192" s="312">
        <f t="shared" si="275"/>
        <v>0</v>
      </c>
      <c r="BT192" s="312">
        <f t="shared" si="276"/>
        <v>0</v>
      </c>
      <c r="BU192" s="312">
        <f t="shared" si="277"/>
        <v>0</v>
      </c>
      <c r="BV192" s="300">
        <f t="shared" si="278"/>
        <v>0</v>
      </c>
    </row>
    <row r="193" spans="1:74" s="52" customFormat="1" ht="15" customHeight="1">
      <c r="A193" s="76"/>
      <c r="B193" s="76"/>
      <c r="C193" s="75" t="s">
        <v>15</v>
      </c>
      <c r="D193" s="674"/>
      <c r="E193" s="70"/>
      <c r="F193" s="70"/>
      <c r="G193" s="70"/>
      <c r="H193" s="70"/>
      <c r="I193" s="70"/>
      <c r="J193" s="683"/>
      <c r="K193" s="70"/>
      <c r="L193" s="138"/>
      <c r="M193" s="68">
        <f t="shared" si="267"/>
        <v>1</v>
      </c>
      <c r="N193" s="894"/>
      <c r="O193" s="895"/>
      <c r="P193" s="894"/>
      <c r="Q193" s="895"/>
      <c r="R193" s="894"/>
      <c r="S193" s="895"/>
      <c r="T193" s="894"/>
      <c r="U193" s="895"/>
      <c r="V193" s="894"/>
      <c r="W193" s="895"/>
      <c r="X193" s="346"/>
      <c r="Y193" s="886">
        <f t="shared" si="268"/>
        <v>0</v>
      </c>
      <c r="Z193" s="887"/>
      <c r="AA193" s="886">
        <f t="shared" si="269"/>
        <v>0</v>
      </c>
      <c r="AB193" s="887"/>
      <c r="AC193" s="886">
        <f t="shared" si="270"/>
        <v>0</v>
      </c>
      <c r="AD193" s="887"/>
      <c r="AE193" s="886">
        <f t="shared" si="271"/>
        <v>0</v>
      </c>
      <c r="AF193" s="887"/>
      <c r="AG193" s="886">
        <f t="shared" si="272"/>
        <v>0</v>
      </c>
      <c r="AH193" s="887"/>
      <c r="AI193" s="266">
        <f t="shared" si="279"/>
        <v>0</v>
      </c>
      <c r="AJ193" s="901"/>
      <c r="AK193" s="902"/>
      <c r="AL193" s="901"/>
      <c r="AM193" s="902"/>
      <c r="AN193" s="901"/>
      <c r="AO193" s="902"/>
      <c r="AP193" s="901"/>
      <c r="AQ193" s="902"/>
      <c r="AR193" s="901"/>
      <c r="AS193" s="902"/>
      <c r="AT193" s="336"/>
      <c r="AU193" s="909"/>
      <c r="AV193" s="910"/>
      <c r="AW193" s="909"/>
      <c r="AX193" s="910"/>
      <c r="AY193" s="909"/>
      <c r="AZ193" s="910"/>
      <c r="BA193" s="909"/>
      <c r="BB193" s="910"/>
      <c r="BC193" s="909"/>
      <c r="BD193" s="910"/>
      <c r="BE193" s="337"/>
      <c r="BF193" s="911"/>
      <c r="BG193" s="912"/>
      <c r="BH193" s="911"/>
      <c r="BI193" s="912"/>
      <c r="BJ193" s="911"/>
      <c r="BK193" s="912"/>
      <c r="BL193" s="911"/>
      <c r="BM193" s="912"/>
      <c r="BN193" s="911"/>
      <c r="BO193" s="912"/>
      <c r="BP193" s="338"/>
      <c r="BQ193" s="312">
        <f t="shared" si="273"/>
        <v>0</v>
      </c>
      <c r="BR193" s="312">
        <f t="shared" si="274"/>
        <v>0</v>
      </c>
      <c r="BS193" s="312">
        <f t="shared" si="275"/>
        <v>0</v>
      </c>
      <c r="BT193" s="312">
        <f t="shared" si="276"/>
        <v>0</v>
      </c>
      <c r="BU193" s="312">
        <f t="shared" si="277"/>
        <v>0</v>
      </c>
      <c r="BV193" s="300">
        <f t="shared" si="278"/>
        <v>0</v>
      </c>
    </row>
    <row r="194" spans="1:74" s="52" customFormat="1" ht="15" customHeight="1">
      <c r="A194" s="76"/>
      <c r="B194" s="76"/>
      <c r="C194" s="75" t="s">
        <v>31</v>
      </c>
      <c r="D194" s="674"/>
      <c r="E194" s="70"/>
      <c r="F194" s="70"/>
      <c r="G194" s="70"/>
      <c r="H194" s="70"/>
      <c r="I194" s="70"/>
      <c r="J194" s="683"/>
      <c r="K194" s="70"/>
      <c r="L194" s="138"/>
      <c r="M194" s="68">
        <f t="shared" si="267"/>
        <v>1.1000000000000001</v>
      </c>
      <c r="N194" s="894"/>
      <c r="O194" s="895"/>
      <c r="P194" s="894"/>
      <c r="Q194" s="895"/>
      <c r="R194" s="894"/>
      <c r="S194" s="895"/>
      <c r="T194" s="894"/>
      <c r="U194" s="895"/>
      <c r="V194" s="894"/>
      <c r="W194" s="895"/>
      <c r="X194" s="346"/>
      <c r="Y194" s="886">
        <f t="shared" si="268"/>
        <v>0</v>
      </c>
      <c r="Z194" s="887"/>
      <c r="AA194" s="886">
        <f t="shared" si="269"/>
        <v>0</v>
      </c>
      <c r="AB194" s="887"/>
      <c r="AC194" s="886">
        <f t="shared" si="270"/>
        <v>0</v>
      </c>
      <c r="AD194" s="887"/>
      <c r="AE194" s="886">
        <f t="shared" si="271"/>
        <v>0</v>
      </c>
      <c r="AF194" s="887"/>
      <c r="AG194" s="886">
        <f t="shared" si="272"/>
        <v>0</v>
      </c>
      <c r="AH194" s="887"/>
      <c r="AI194" s="266">
        <f t="shared" si="279"/>
        <v>0</v>
      </c>
      <c r="AJ194" s="901"/>
      <c r="AK194" s="902"/>
      <c r="AL194" s="901"/>
      <c r="AM194" s="902"/>
      <c r="AN194" s="901"/>
      <c r="AO194" s="902"/>
      <c r="AP194" s="901"/>
      <c r="AQ194" s="902"/>
      <c r="AR194" s="901"/>
      <c r="AS194" s="902"/>
      <c r="AT194" s="336"/>
      <c r="AU194" s="909"/>
      <c r="AV194" s="910"/>
      <c r="AW194" s="909"/>
      <c r="AX194" s="910"/>
      <c r="AY194" s="909"/>
      <c r="AZ194" s="910"/>
      <c r="BA194" s="909"/>
      <c r="BB194" s="910"/>
      <c r="BC194" s="909"/>
      <c r="BD194" s="910"/>
      <c r="BE194" s="337"/>
      <c r="BF194" s="911"/>
      <c r="BG194" s="912"/>
      <c r="BH194" s="911"/>
      <c r="BI194" s="912"/>
      <c r="BJ194" s="911"/>
      <c r="BK194" s="912"/>
      <c r="BL194" s="911"/>
      <c r="BM194" s="912"/>
      <c r="BN194" s="911"/>
      <c r="BO194" s="912"/>
      <c r="BP194" s="338"/>
      <c r="BQ194" s="312">
        <f t="shared" si="273"/>
        <v>0</v>
      </c>
      <c r="BR194" s="312">
        <f t="shared" si="274"/>
        <v>0</v>
      </c>
      <c r="BS194" s="312">
        <f t="shared" si="275"/>
        <v>0</v>
      </c>
      <c r="BT194" s="312">
        <f t="shared" si="276"/>
        <v>0</v>
      </c>
      <c r="BU194" s="312">
        <f t="shared" si="277"/>
        <v>0</v>
      </c>
      <c r="BV194" s="300">
        <f t="shared" si="278"/>
        <v>0</v>
      </c>
    </row>
    <row r="195" spans="1:74" s="52" customFormat="1" ht="15" customHeight="1">
      <c r="A195" s="76"/>
      <c r="B195" s="76"/>
      <c r="C195" s="75" t="s">
        <v>309</v>
      </c>
      <c r="D195" s="674" t="s">
        <v>338</v>
      </c>
      <c r="E195" s="70"/>
      <c r="F195" s="70"/>
      <c r="G195" s="70"/>
      <c r="H195" s="70"/>
      <c r="I195" s="70"/>
      <c r="J195" s="683"/>
      <c r="K195" s="70"/>
      <c r="L195" s="138"/>
      <c r="M195" s="68">
        <f t="shared" si="267"/>
        <v>1.1000000000000001</v>
      </c>
      <c r="N195" s="894"/>
      <c r="O195" s="895"/>
      <c r="P195" s="894"/>
      <c r="Q195" s="895"/>
      <c r="R195" s="894"/>
      <c r="S195" s="895"/>
      <c r="T195" s="894"/>
      <c r="U195" s="895"/>
      <c r="V195" s="894"/>
      <c r="W195" s="895"/>
      <c r="X195" s="346"/>
      <c r="Y195" s="886">
        <f t="shared" si="268"/>
        <v>0</v>
      </c>
      <c r="Z195" s="887"/>
      <c r="AA195" s="886">
        <f t="shared" si="269"/>
        <v>0</v>
      </c>
      <c r="AB195" s="887"/>
      <c r="AC195" s="886">
        <f t="shared" si="270"/>
        <v>0</v>
      </c>
      <c r="AD195" s="887"/>
      <c r="AE195" s="886">
        <f t="shared" si="271"/>
        <v>0</v>
      </c>
      <c r="AF195" s="887"/>
      <c r="AG195" s="886">
        <f t="shared" si="272"/>
        <v>0</v>
      </c>
      <c r="AH195" s="887"/>
      <c r="AI195" s="266">
        <f t="shared" si="279"/>
        <v>0</v>
      </c>
      <c r="AJ195" s="901"/>
      <c r="AK195" s="902"/>
      <c r="AL195" s="901"/>
      <c r="AM195" s="902"/>
      <c r="AN195" s="901"/>
      <c r="AO195" s="902"/>
      <c r="AP195" s="901"/>
      <c r="AQ195" s="902"/>
      <c r="AR195" s="901"/>
      <c r="AS195" s="902"/>
      <c r="AT195" s="336"/>
      <c r="AU195" s="909"/>
      <c r="AV195" s="910"/>
      <c r="AW195" s="909"/>
      <c r="AX195" s="910"/>
      <c r="AY195" s="909"/>
      <c r="AZ195" s="910"/>
      <c r="BA195" s="909"/>
      <c r="BB195" s="910"/>
      <c r="BC195" s="909"/>
      <c r="BD195" s="910"/>
      <c r="BE195" s="337"/>
      <c r="BF195" s="911"/>
      <c r="BG195" s="912"/>
      <c r="BH195" s="911"/>
      <c r="BI195" s="912"/>
      <c r="BJ195" s="911"/>
      <c r="BK195" s="912"/>
      <c r="BL195" s="911"/>
      <c r="BM195" s="912"/>
      <c r="BN195" s="911"/>
      <c r="BO195" s="912"/>
      <c r="BP195" s="338"/>
      <c r="BQ195" s="312">
        <f t="shared" si="273"/>
        <v>0</v>
      </c>
      <c r="BR195" s="312">
        <f t="shared" si="274"/>
        <v>0</v>
      </c>
      <c r="BS195" s="312">
        <f t="shared" si="275"/>
        <v>0</v>
      </c>
      <c r="BT195" s="312">
        <f t="shared" si="276"/>
        <v>0</v>
      </c>
      <c r="BU195" s="312">
        <f t="shared" si="277"/>
        <v>0</v>
      </c>
      <c r="BV195" s="300">
        <f t="shared" si="278"/>
        <v>0</v>
      </c>
    </row>
    <row r="196" spans="1:74" s="52" customFormat="1" ht="15" customHeight="1">
      <c r="A196" s="76"/>
      <c r="B196" s="76"/>
      <c r="C196" s="75" t="s">
        <v>224</v>
      </c>
      <c r="D196" s="674"/>
      <c r="E196" s="70"/>
      <c r="F196" s="70"/>
      <c r="G196" s="70"/>
      <c r="H196" s="70"/>
      <c r="I196" s="70"/>
      <c r="J196" s="683"/>
      <c r="K196" s="70"/>
      <c r="L196" s="138"/>
      <c r="M196" s="68">
        <f t="shared" si="267"/>
        <v>1</v>
      </c>
      <c r="N196" s="894"/>
      <c r="O196" s="895"/>
      <c r="P196" s="894"/>
      <c r="Q196" s="895"/>
      <c r="R196" s="894"/>
      <c r="S196" s="895"/>
      <c r="T196" s="894"/>
      <c r="U196" s="895"/>
      <c r="V196" s="894"/>
      <c r="W196" s="895"/>
      <c r="X196" s="346"/>
      <c r="Y196" s="886">
        <f t="shared" si="268"/>
        <v>0</v>
      </c>
      <c r="Z196" s="887"/>
      <c r="AA196" s="886">
        <f t="shared" si="269"/>
        <v>0</v>
      </c>
      <c r="AB196" s="887"/>
      <c r="AC196" s="886">
        <f t="shared" si="270"/>
        <v>0</v>
      </c>
      <c r="AD196" s="887"/>
      <c r="AE196" s="886">
        <f t="shared" si="271"/>
        <v>0</v>
      </c>
      <c r="AF196" s="887"/>
      <c r="AG196" s="886">
        <f t="shared" si="272"/>
        <v>0</v>
      </c>
      <c r="AH196" s="887"/>
      <c r="AI196" s="266">
        <f t="shared" si="279"/>
        <v>0</v>
      </c>
      <c r="AJ196" s="901"/>
      <c r="AK196" s="902"/>
      <c r="AL196" s="901"/>
      <c r="AM196" s="902"/>
      <c r="AN196" s="901"/>
      <c r="AO196" s="902"/>
      <c r="AP196" s="901"/>
      <c r="AQ196" s="902"/>
      <c r="AR196" s="901"/>
      <c r="AS196" s="902"/>
      <c r="AT196" s="336"/>
      <c r="AU196" s="909"/>
      <c r="AV196" s="910"/>
      <c r="AW196" s="909"/>
      <c r="AX196" s="910"/>
      <c r="AY196" s="909"/>
      <c r="AZ196" s="910"/>
      <c r="BA196" s="909"/>
      <c r="BB196" s="910"/>
      <c r="BC196" s="909"/>
      <c r="BD196" s="910"/>
      <c r="BE196" s="337"/>
      <c r="BF196" s="911"/>
      <c r="BG196" s="912"/>
      <c r="BH196" s="911"/>
      <c r="BI196" s="912"/>
      <c r="BJ196" s="911"/>
      <c r="BK196" s="912"/>
      <c r="BL196" s="911"/>
      <c r="BM196" s="912"/>
      <c r="BN196" s="911"/>
      <c r="BO196" s="912"/>
      <c r="BP196" s="338"/>
      <c r="BQ196" s="312">
        <f t="shared" si="273"/>
        <v>0</v>
      </c>
      <c r="BR196" s="312">
        <f t="shared" si="274"/>
        <v>0</v>
      </c>
      <c r="BS196" s="312">
        <f t="shared" si="275"/>
        <v>0</v>
      </c>
      <c r="BT196" s="312">
        <f t="shared" si="276"/>
        <v>0</v>
      </c>
      <c r="BU196" s="312">
        <f t="shared" si="277"/>
        <v>0</v>
      </c>
      <c r="BV196" s="300">
        <f t="shared" si="278"/>
        <v>0</v>
      </c>
    </row>
    <row r="197" spans="1:74" s="52" customFormat="1" ht="15" customHeight="1">
      <c r="A197" s="76"/>
      <c r="B197" s="76"/>
      <c r="C197" s="75" t="s">
        <v>15</v>
      </c>
      <c r="D197" s="674"/>
      <c r="E197" s="70"/>
      <c r="F197" s="70"/>
      <c r="G197" s="70"/>
      <c r="H197" s="70"/>
      <c r="I197" s="70"/>
      <c r="J197" s="683"/>
      <c r="K197" s="70"/>
      <c r="L197" s="138"/>
      <c r="M197" s="68">
        <f t="shared" si="267"/>
        <v>1</v>
      </c>
      <c r="N197" s="894"/>
      <c r="O197" s="895"/>
      <c r="P197" s="894"/>
      <c r="Q197" s="895"/>
      <c r="R197" s="894"/>
      <c r="S197" s="895"/>
      <c r="T197" s="894"/>
      <c r="U197" s="895"/>
      <c r="V197" s="894"/>
      <c r="W197" s="895"/>
      <c r="X197" s="346"/>
      <c r="Y197" s="886">
        <f t="shared" si="268"/>
        <v>0</v>
      </c>
      <c r="Z197" s="887"/>
      <c r="AA197" s="886">
        <f t="shared" si="269"/>
        <v>0</v>
      </c>
      <c r="AB197" s="887"/>
      <c r="AC197" s="886">
        <f t="shared" si="270"/>
        <v>0</v>
      </c>
      <c r="AD197" s="887"/>
      <c r="AE197" s="886">
        <f t="shared" si="271"/>
        <v>0</v>
      </c>
      <c r="AF197" s="887"/>
      <c r="AG197" s="886">
        <f t="shared" si="272"/>
        <v>0</v>
      </c>
      <c r="AH197" s="887"/>
      <c r="AI197" s="266">
        <f t="shared" si="279"/>
        <v>0</v>
      </c>
      <c r="AJ197" s="901"/>
      <c r="AK197" s="902"/>
      <c r="AL197" s="901"/>
      <c r="AM197" s="902"/>
      <c r="AN197" s="901"/>
      <c r="AO197" s="902"/>
      <c r="AP197" s="901"/>
      <c r="AQ197" s="902"/>
      <c r="AR197" s="901"/>
      <c r="AS197" s="902"/>
      <c r="AT197" s="336"/>
      <c r="AU197" s="909"/>
      <c r="AV197" s="910"/>
      <c r="AW197" s="909"/>
      <c r="AX197" s="910"/>
      <c r="AY197" s="909"/>
      <c r="AZ197" s="910"/>
      <c r="BA197" s="909"/>
      <c r="BB197" s="910"/>
      <c r="BC197" s="909"/>
      <c r="BD197" s="910"/>
      <c r="BE197" s="337"/>
      <c r="BF197" s="911"/>
      <c r="BG197" s="912"/>
      <c r="BH197" s="911"/>
      <c r="BI197" s="912"/>
      <c r="BJ197" s="911"/>
      <c r="BK197" s="912"/>
      <c r="BL197" s="911"/>
      <c r="BM197" s="912"/>
      <c r="BN197" s="911"/>
      <c r="BO197" s="912"/>
      <c r="BP197" s="338"/>
      <c r="BQ197" s="312">
        <f t="shared" si="273"/>
        <v>0</v>
      </c>
      <c r="BR197" s="312">
        <f t="shared" si="274"/>
        <v>0</v>
      </c>
      <c r="BS197" s="312">
        <f t="shared" si="275"/>
        <v>0</v>
      </c>
      <c r="BT197" s="312">
        <f t="shared" si="276"/>
        <v>0</v>
      </c>
      <c r="BU197" s="312">
        <f t="shared" si="277"/>
        <v>0</v>
      </c>
      <c r="BV197" s="300">
        <f t="shared" si="278"/>
        <v>0</v>
      </c>
    </row>
    <row r="198" spans="1:74" s="52" customFormat="1" ht="15" customHeight="1">
      <c r="A198" s="76"/>
      <c r="B198" s="76"/>
      <c r="C198" s="75" t="s">
        <v>31</v>
      </c>
      <c r="D198" s="674"/>
      <c r="E198" s="70"/>
      <c r="F198" s="70"/>
      <c r="G198" s="70"/>
      <c r="H198" s="70"/>
      <c r="I198" s="70"/>
      <c r="J198" s="683"/>
      <c r="K198" s="70"/>
      <c r="L198" s="138"/>
      <c r="M198" s="68">
        <f t="shared" si="267"/>
        <v>1.1000000000000001</v>
      </c>
      <c r="N198" s="894"/>
      <c r="O198" s="895"/>
      <c r="P198" s="894"/>
      <c r="Q198" s="895"/>
      <c r="R198" s="894"/>
      <c r="S198" s="895"/>
      <c r="T198" s="894"/>
      <c r="U198" s="895"/>
      <c r="V198" s="894"/>
      <c r="W198" s="895"/>
      <c r="X198" s="346"/>
      <c r="Y198" s="886">
        <f t="shared" si="268"/>
        <v>0</v>
      </c>
      <c r="Z198" s="887"/>
      <c r="AA198" s="886">
        <f t="shared" si="269"/>
        <v>0</v>
      </c>
      <c r="AB198" s="887"/>
      <c r="AC198" s="886">
        <f t="shared" si="270"/>
        <v>0</v>
      </c>
      <c r="AD198" s="887"/>
      <c r="AE198" s="886">
        <f t="shared" si="271"/>
        <v>0</v>
      </c>
      <c r="AF198" s="887"/>
      <c r="AG198" s="886">
        <f t="shared" si="272"/>
        <v>0</v>
      </c>
      <c r="AH198" s="887"/>
      <c r="AI198" s="266">
        <f t="shared" si="279"/>
        <v>0</v>
      </c>
      <c r="AJ198" s="901"/>
      <c r="AK198" s="902"/>
      <c r="AL198" s="901"/>
      <c r="AM198" s="902"/>
      <c r="AN198" s="901"/>
      <c r="AO198" s="902"/>
      <c r="AP198" s="901"/>
      <c r="AQ198" s="902"/>
      <c r="AR198" s="901"/>
      <c r="AS198" s="902"/>
      <c r="AT198" s="336"/>
      <c r="AU198" s="909"/>
      <c r="AV198" s="910"/>
      <c r="AW198" s="909"/>
      <c r="AX198" s="910"/>
      <c r="AY198" s="909"/>
      <c r="AZ198" s="910"/>
      <c r="BA198" s="909"/>
      <c r="BB198" s="910"/>
      <c r="BC198" s="909"/>
      <c r="BD198" s="910"/>
      <c r="BE198" s="337"/>
      <c r="BF198" s="911"/>
      <c r="BG198" s="912"/>
      <c r="BH198" s="911"/>
      <c r="BI198" s="912"/>
      <c r="BJ198" s="911"/>
      <c r="BK198" s="912"/>
      <c r="BL198" s="911"/>
      <c r="BM198" s="912"/>
      <c r="BN198" s="911"/>
      <c r="BO198" s="912"/>
      <c r="BP198" s="338"/>
      <c r="BQ198" s="312">
        <f t="shared" si="273"/>
        <v>0</v>
      </c>
      <c r="BR198" s="312">
        <f t="shared" si="274"/>
        <v>0</v>
      </c>
      <c r="BS198" s="312">
        <f t="shared" si="275"/>
        <v>0</v>
      </c>
      <c r="BT198" s="312">
        <f t="shared" si="276"/>
        <v>0</v>
      </c>
      <c r="BU198" s="312">
        <f t="shared" si="277"/>
        <v>0</v>
      </c>
      <c r="BV198" s="300">
        <f t="shared" si="278"/>
        <v>0</v>
      </c>
    </row>
    <row r="199" spans="1:74" s="52" customFormat="1" ht="15" hidden="1" customHeight="1">
      <c r="A199" s="76"/>
      <c r="B199" s="76"/>
      <c r="C199" s="75" t="s">
        <v>309</v>
      </c>
      <c r="D199" s="674" t="s">
        <v>338</v>
      </c>
      <c r="E199" s="70"/>
      <c r="F199" s="70"/>
      <c r="G199" s="70"/>
      <c r="H199" s="70"/>
      <c r="I199" s="70"/>
      <c r="J199" s="683"/>
      <c r="K199" s="70"/>
      <c r="L199" s="138"/>
      <c r="M199" s="68">
        <f t="shared" si="267"/>
        <v>1.1000000000000001</v>
      </c>
      <c r="N199" s="894"/>
      <c r="O199" s="895"/>
      <c r="P199" s="894"/>
      <c r="Q199" s="895"/>
      <c r="R199" s="894"/>
      <c r="S199" s="895"/>
      <c r="T199" s="894"/>
      <c r="U199" s="895"/>
      <c r="V199" s="894"/>
      <c r="W199" s="895"/>
      <c r="X199" s="346"/>
      <c r="Y199" s="886">
        <f t="shared" si="268"/>
        <v>0</v>
      </c>
      <c r="Z199" s="887"/>
      <c r="AA199" s="886">
        <f t="shared" si="269"/>
        <v>0</v>
      </c>
      <c r="AB199" s="887"/>
      <c r="AC199" s="886">
        <f t="shared" si="270"/>
        <v>0</v>
      </c>
      <c r="AD199" s="887"/>
      <c r="AE199" s="886">
        <f t="shared" si="271"/>
        <v>0</v>
      </c>
      <c r="AF199" s="887"/>
      <c r="AG199" s="886">
        <f t="shared" si="272"/>
        <v>0</v>
      </c>
      <c r="AH199" s="887"/>
      <c r="AI199" s="266">
        <f t="shared" si="279"/>
        <v>0</v>
      </c>
      <c r="AJ199" s="901"/>
      <c r="AK199" s="902"/>
      <c r="AL199" s="901"/>
      <c r="AM199" s="902"/>
      <c r="AN199" s="901"/>
      <c r="AO199" s="902"/>
      <c r="AP199" s="901"/>
      <c r="AQ199" s="902"/>
      <c r="AR199" s="901"/>
      <c r="AS199" s="902"/>
      <c r="AT199" s="336"/>
      <c r="AU199" s="909"/>
      <c r="AV199" s="910"/>
      <c r="AW199" s="909"/>
      <c r="AX199" s="910"/>
      <c r="AY199" s="909"/>
      <c r="AZ199" s="910"/>
      <c r="BA199" s="909"/>
      <c r="BB199" s="910"/>
      <c r="BC199" s="909"/>
      <c r="BD199" s="910"/>
      <c r="BE199" s="337"/>
      <c r="BF199" s="911"/>
      <c r="BG199" s="912"/>
      <c r="BH199" s="911"/>
      <c r="BI199" s="912"/>
      <c r="BJ199" s="911"/>
      <c r="BK199" s="912"/>
      <c r="BL199" s="911"/>
      <c r="BM199" s="912"/>
      <c r="BN199" s="911"/>
      <c r="BO199" s="912"/>
      <c r="BP199" s="338"/>
      <c r="BQ199" s="312">
        <f t="shared" si="273"/>
        <v>0</v>
      </c>
      <c r="BR199" s="312">
        <f t="shared" si="274"/>
        <v>0</v>
      </c>
      <c r="BS199" s="312">
        <f t="shared" si="275"/>
        <v>0</v>
      </c>
      <c r="BT199" s="312">
        <f t="shared" si="276"/>
        <v>0</v>
      </c>
      <c r="BU199" s="312">
        <f t="shared" si="277"/>
        <v>0</v>
      </c>
      <c r="BV199" s="300">
        <f t="shared" si="278"/>
        <v>0</v>
      </c>
    </row>
    <row r="200" spans="1:74" s="52" customFormat="1" ht="15" hidden="1" customHeight="1">
      <c r="A200" s="76"/>
      <c r="B200" s="76"/>
      <c r="C200" s="75" t="s">
        <v>224</v>
      </c>
      <c r="D200" s="674"/>
      <c r="E200" s="70"/>
      <c r="F200" s="70"/>
      <c r="G200" s="70"/>
      <c r="H200" s="70"/>
      <c r="I200" s="70"/>
      <c r="J200" s="683"/>
      <c r="K200" s="70"/>
      <c r="L200" s="138"/>
      <c r="M200" s="68">
        <f t="shared" si="267"/>
        <v>1</v>
      </c>
      <c r="N200" s="894"/>
      <c r="O200" s="895"/>
      <c r="P200" s="894"/>
      <c r="Q200" s="895"/>
      <c r="R200" s="894"/>
      <c r="S200" s="895"/>
      <c r="T200" s="894"/>
      <c r="U200" s="895"/>
      <c r="V200" s="894"/>
      <c r="W200" s="895"/>
      <c r="X200" s="346"/>
      <c r="Y200" s="886">
        <f t="shared" si="268"/>
        <v>0</v>
      </c>
      <c r="Z200" s="887"/>
      <c r="AA200" s="886">
        <f t="shared" si="269"/>
        <v>0</v>
      </c>
      <c r="AB200" s="887"/>
      <c r="AC200" s="886">
        <f t="shared" si="270"/>
        <v>0</v>
      </c>
      <c r="AD200" s="887"/>
      <c r="AE200" s="886">
        <f t="shared" si="271"/>
        <v>0</v>
      </c>
      <c r="AF200" s="887"/>
      <c r="AG200" s="886">
        <f t="shared" si="272"/>
        <v>0</v>
      </c>
      <c r="AH200" s="887"/>
      <c r="AI200" s="266">
        <f t="shared" si="279"/>
        <v>0</v>
      </c>
      <c r="AJ200" s="901"/>
      <c r="AK200" s="902"/>
      <c r="AL200" s="901"/>
      <c r="AM200" s="902"/>
      <c r="AN200" s="901"/>
      <c r="AO200" s="902"/>
      <c r="AP200" s="901"/>
      <c r="AQ200" s="902"/>
      <c r="AR200" s="901"/>
      <c r="AS200" s="902"/>
      <c r="AT200" s="336"/>
      <c r="AU200" s="909"/>
      <c r="AV200" s="910"/>
      <c r="AW200" s="909"/>
      <c r="AX200" s="910"/>
      <c r="AY200" s="909"/>
      <c r="AZ200" s="910"/>
      <c r="BA200" s="909"/>
      <c r="BB200" s="910"/>
      <c r="BC200" s="909"/>
      <c r="BD200" s="910"/>
      <c r="BE200" s="337"/>
      <c r="BF200" s="911"/>
      <c r="BG200" s="912"/>
      <c r="BH200" s="911"/>
      <c r="BI200" s="912"/>
      <c r="BJ200" s="911"/>
      <c r="BK200" s="912"/>
      <c r="BL200" s="911"/>
      <c r="BM200" s="912"/>
      <c r="BN200" s="911"/>
      <c r="BO200" s="912"/>
      <c r="BP200" s="338"/>
      <c r="BQ200" s="312">
        <f t="shared" si="273"/>
        <v>0</v>
      </c>
      <c r="BR200" s="312">
        <f t="shared" si="274"/>
        <v>0</v>
      </c>
      <c r="BS200" s="312">
        <f t="shared" si="275"/>
        <v>0</v>
      </c>
      <c r="BT200" s="312">
        <f t="shared" si="276"/>
        <v>0</v>
      </c>
      <c r="BU200" s="312">
        <f t="shared" si="277"/>
        <v>0</v>
      </c>
      <c r="BV200" s="300">
        <f t="shared" si="278"/>
        <v>0</v>
      </c>
    </row>
    <row r="201" spans="1:74" s="52" customFormat="1" ht="15" hidden="1" customHeight="1">
      <c r="A201" s="76"/>
      <c r="B201" s="76"/>
      <c r="C201" s="75" t="s">
        <v>15</v>
      </c>
      <c r="D201" s="674"/>
      <c r="E201" s="70"/>
      <c r="F201" s="70"/>
      <c r="G201" s="70"/>
      <c r="H201" s="70"/>
      <c r="I201" s="70"/>
      <c r="J201" s="683"/>
      <c r="K201" s="70"/>
      <c r="L201" s="138"/>
      <c r="M201" s="68">
        <f t="shared" si="267"/>
        <v>1</v>
      </c>
      <c r="N201" s="894"/>
      <c r="O201" s="895"/>
      <c r="P201" s="894"/>
      <c r="Q201" s="895"/>
      <c r="R201" s="894"/>
      <c r="S201" s="895"/>
      <c r="T201" s="894"/>
      <c r="U201" s="895"/>
      <c r="V201" s="894"/>
      <c r="W201" s="895"/>
      <c r="X201" s="346"/>
      <c r="Y201" s="886">
        <f t="shared" si="268"/>
        <v>0</v>
      </c>
      <c r="Z201" s="887"/>
      <c r="AA201" s="886">
        <f t="shared" si="269"/>
        <v>0</v>
      </c>
      <c r="AB201" s="887"/>
      <c r="AC201" s="886">
        <f t="shared" si="270"/>
        <v>0</v>
      </c>
      <c r="AD201" s="887"/>
      <c r="AE201" s="886">
        <f t="shared" si="271"/>
        <v>0</v>
      </c>
      <c r="AF201" s="887"/>
      <c r="AG201" s="886">
        <f t="shared" si="272"/>
        <v>0</v>
      </c>
      <c r="AH201" s="887"/>
      <c r="AI201" s="266">
        <f t="shared" si="279"/>
        <v>0</v>
      </c>
      <c r="AJ201" s="901"/>
      <c r="AK201" s="902"/>
      <c r="AL201" s="901"/>
      <c r="AM201" s="902"/>
      <c r="AN201" s="901"/>
      <c r="AO201" s="902"/>
      <c r="AP201" s="901"/>
      <c r="AQ201" s="902"/>
      <c r="AR201" s="901"/>
      <c r="AS201" s="902"/>
      <c r="AT201" s="336"/>
      <c r="AU201" s="909"/>
      <c r="AV201" s="910"/>
      <c r="AW201" s="909"/>
      <c r="AX201" s="910"/>
      <c r="AY201" s="909"/>
      <c r="AZ201" s="910"/>
      <c r="BA201" s="909"/>
      <c r="BB201" s="910"/>
      <c r="BC201" s="909"/>
      <c r="BD201" s="910"/>
      <c r="BE201" s="337"/>
      <c r="BF201" s="911"/>
      <c r="BG201" s="912"/>
      <c r="BH201" s="911"/>
      <c r="BI201" s="912"/>
      <c r="BJ201" s="911"/>
      <c r="BK201" s="912"/>
      <c r="BL201" s="911"/>
      <c r="BM201" s="912"/>
      <c r="BN201" s="911"/>
      <c r="BO201" s="912"/>
      <c r="BP201" s="338"/>
      <c r="BQ201" s="312">
        <f t="shared" si="273"/>
        <v>0</v>
      </c>
      <c r="BR201" s="312">
        <f t="shared" si="274"/>
        <v>0</v>
      </c>
      <c r="BS201" s="312">
        <f t="shared" si="275"/>
        <v>0</v>
      </c>
      <c r="BT201" s="312">
        <f t="shared" si="276"/>
        <v>0</v>
      </c>
      <c r="BU201" s="312">
        <f t="shared" si="277"/>
        <v>0</v>
      </c>
      <c r="BV201" s="300">
        <f t="shared" si="278"/>
        <v>0</v>
      </c>
    </row>
    <row r="202" spans="1:74" s="52" customFormat="1" ht="15" hidden="1" customHeight="1">
      <c r="A202" s="76"/>
      <c r="B202" s="76"/>
      <c r="C202" s="75" t="s">
        <v>31</v>
      </c>
      <c r="D202" s="674"/>
      <c r="E202" s="70"/>
      <c r="F202" s="70"/>
      <c r="G202" s="70"/>
      <c r="H202" s="70"/>
      <c r="I202" s="70"/>
      <c r="J202" s="683"/>
      <c r="K202" s="70"/>
      <c r="L202" s="138"/>
      <c r="M202" s="68">
        <f t="shared" si="267"/>
        <v>1.1000000000000001</v>
      </c>
      <c r="N202" s="894"/>
      <c r="O202" s="895"/>
      <c r="P202" s="894"/>
      <c r="Q202" s="895"/>
      <c r="R202" s="894"/>
      <c r="S202" s="895"/>
      <c r="T202" s="894"/>
      <c r="U202" s="895"/>
      <c r="V202" s="894"/>
      <c r="W202" s="895"/>
      <c r="X202" s="346"/>
      <c r="Y202" s="886">
        <f t="shared" si="268"/>
        <v>0</v>
      </c>
      <c r="Z202" s="887"/>
      <c r="AA202" s="886">
        <f t="shared" si="269"/>
        <v>0</v>
      </c>
      <c r="AB202" s="887"/>
      <c r="AC202" s="886">
        <f t="shared" si="270"/>
        <v>0</v>
      </c>
      <c r="AD202" s="887"/>
      <c r="AE202" s="886">
        <f t="shared" si="271"/>
        <v>0</v>
      </c>
      <c r="AF202" s="887"/>
      <c r="AG202" s="886">
        <f t="shared" si="272"/>
        <v>0</v>
      </c>
      <c r="AH202" s="887"/>
      <c r="AI202" s="266">
        <f t="shared" si="279"/>
        <v>0</v>
      </c>
      <c r="AJ202" s="901"/>
      <c r="AK202" s="902"/>
      <c r="AL202" s="901"/>
      <c r="AM202" s="902"/>
      <c r="AN202" s="901"/>
      <c r="AO202" s="902"/>
      <c r="AP202" s="901"/>
      <c r="AQ202" s="902"/>
      <c r="AR202" s="901"/>
      <c r="AS202" s="902"/>
      <c r="AT202" s="336"/>
      <c r="AU202" s="909"/>
      <c r="AV202" s="910"/>
      <c r="AW202" s="909"/>
      <c r="AX202" s="910"/>
      <c r="AY202" s="909"/>
      <c r="AZ202" s="910"/>
      <c r="BA202" s="909"/>
      <c r="BB202" s="910"/>
      <c r="BC202" s="909"/>
      <c r="BD202" s="910"/>
      <c r="BE202" s="337"/>
      <c r="BF202" s="911"/>
      <c r="BG202" s="912"/>
      <c r="BH202" s="911"/>
      <c r="BI202" s="912"/>
      <c r="BJ202" s="911"/>
      <c r="BK202" s="912"/>
      <c r="BL202" s="911"/>
      <c r="BM202" s="912"/>
      <c r="BN202" s="911"/>
      <c r="BO202" s="912"/>
      <c r="BP202" s="338"/>
      <c r="BQ202" s="312">
        <f t="shared" si="273"/>
        <v>0</v>
      </c>
      <c r="BR202" s="312">
        <f t="shared" si="274"/>
        <v>0</v>
      </c>
      <c r="BS202" s="312">
        <f t="shared" si="275"/>
        <v>0</v>
      </c>
      <c r="BT202" s="312">
        <f t="shared" si="276"/>
        <v>0</v>
      </c>
      <c r="BU202" s="312">
        <f t="shared" si="277"/>
        <v>0</v>
      </c>
      <c r="BV202" s="300">
        <f t="shared" si="278"/>
        <v>0</v>
      </c>
    </row>
    <row r="203" spans="1:74" s="52" customFormat="1" ht="15" hidden="1" customHeight="1">
      <c r="A203" s="76"/>
      <c r="B203" s="76"/>
      <c r="C203" s="75" t="s">
        <v>309</v>
      </c>
      <c r="D203" s="674" t="s">
        <v>338</v>
      </c>
      <c r="E203" s="70"/>
      <c r="F203" s="70"/>
      <c r="G203" s="70"/>
      <c r="H203" s="70"/>
      <c r="I203" s="70"/>
      <c r="J203" s="683"/>
      <c r="K203" s="70"/>
      <c r="L203" s="138"/>
      <c r="M203" s="68">
        <f t="shared" si="267"/>
        <v>1.1000000000000001</v>
      </c>
      <c r="N203" s="894"/>
      <c r="O203" s="895"/>
      <c r="P203" s="894"/>
      <c r="Q203" s="895"/>
      <c r="R203" s="894"/>
      <c r="S203" s="895"/>
      <c r="T203" s="894"/>
      <c r="U203" s="895"/>
      <c r="V203" s="894"/>
      <c r="W203" s="895"/>
      <c r="X203" s="346"/>
      <c r="Y203" s="886">
        <f t="shared" si="268"/>
        <v>0</v>
      </c>
      <c r="Z203" s="887"/>
      <c r="AA203" s="886">
        <f t="shared" si="269"/>
        <v>0</v>
      </c>
      <c r="AB203" s="887"/>
      <c r="AC203" s="886">
        <f t="shared" si="270"/>
        <v>0</v>
      </c>
      <c r="AD203" s="887"/>
      <c r="AE203" s="886">
        <f t="shared" si="271"/>
        <v>0</v>
      </c>
      <c r="AF203" s="887"/>
      <c r="AG203" s="886">
        <f t="shared" si="272"/>
        <v>0</v>
      </c>
      <c r="AH203" s="887"/>
      <c r="AI203" s="266">
        <f t="shared" si="279"/>
        <v>0</v>
      </c>
      <c r="AJ203" s="901"/>
      <c r="AK203" s="902"/>
      <c r="AL203" s="901"/>
      <c r="AM203" s="902"/>
      <c r="AN203" s="901"/>
      <c r="AO203" s="902"/>
      <c r="AP203" s="901"/>
      <c r="AQ203" s="902"/>
      <c r="AR203" s="901"/>
      <c r="AS203" s="902"/>
      <c r="AT203" s="336"/>
      <c r="AU203" s="909"/>
      <c r="AV203" s="910"/>
      <c r="AW203" s="909"/>
      <c r="AX203" s="910"/>
      <c r="AY203" s="909"/>
      <c r="AZ203" s="910"/>
      <c r="BA203" s="909"/>
      <c r="BB203" s="910"/>
      <c r="BC203" s="909"/>
      <c r="BD203" s="910"/>
      <c r="BE203" s="337"/>
      <c r="BF203" s="911"/>
      <c r="BG203" s="912"/>
      <c r="BH203" s="911"/>
      <c r="BI203" s="912"/>
      <c r="BJ203" s="911"/>
      <c r="BK203" s="912"/>
      <c r="BL203" s="911"/>
      <c r="BM203" s="912"/>
      <c r="BN203" s="911"/>
      <c r="BO203" s="912"/>
      <c r="BP203" s="338"/>
      <c r="BQ203" s="312">
        <f t="shared" si="273"/>
        <v>0</v>
      </c>
      <c r="BR203" s="312">
        <f t="shared" si="274"/>
        <v>0</v>
      </c>
      <c r="BS203" s="312">
        <f t="shared" si="275"/>
        <v>0</v>
      </c>
      <c r="BT203" s="312">
        <f t="shared" si="276"/>
        <v>0</v>
      </c>
      <c r="BU203" s="312">
        <f t="shared" si="277"/>
        <v>0</v>
      </c>
      <c r="BV203" s="300">
        <f t="shared" si="278"/>
        <v>0</v>
      </c>
    </row>
    <row r="204" spans="1:74" s="52" customFormat="1" ht="15" hidden="1" customHeight="1">
      <c r="A204" s="76"/>
      <c r="B204" s="76"/>
      <c r="C204" s="75" t="s">
        <v>224</v>
      </c>
      <c r="D204" s="674"/>
      <c r="E204" s="70"/>
      <c r="F204" s="70"/>
      <c r="G204" s="70"/>
      <c r="H204" s="70"/>
      <c r="I204" s="70"/>
      <c r="J204" s="683"/>
      <c r="K204" s="70"/>
      <c r="L204" s="138"/>
      <c r="M204" s="68">
        <f t="shared" si="267"/>
        <v>1</v>
      </c>
      <c r="N204" s="894"/>
      <c r="O204" s="895"/>
      <c r="P204" s="894"/>
      <c r="Q204" s="895"/>
      <c r="R204" s="894"/>
      <c r="S204" s="895"/>
      <c r="T204" s="894"/>
      <c r="U204" s="895"/>
      <c r="V204" s="894"/>
      <c r="W204" s="895"/>
      <c r="X204" s="346"/>
      <c r="Y204" s="886">
        <f t="shared" si="268"/>
        <v>0</v>
      </c>
      <c r="Z204" s="887"/>
      <c r="AA204" s="886">
        <f t="shared" si="269"/>
        <v>0</v>
      </c>
      <c r="AB204" s="887"/>
      <c r="AC204" s="886">
        <f t="shared" si="270"/>
        <v>0</v>
      </c>
      <c r="AD204" s="887"/>
      <c r="AE204" s="886">
        <f t="shared" si="271"/>
        <v>0</v>
      </c>
      <c r="AF204" s="887"/>
      <c r="AG204" s="886">
        <f t="shared" si="272"/>
        <v>0</v>
      </c>
      <c r="AH204" s="887"/>
      <c r="AI204" s="266">
        <f t="shared" si="279"/>
        <v>0</v>
      </c>
      <c r="AJ204" s="901"/>
      <c r="AK204" s="902"/>
      <c r="AL204" s="901"/>
      <c r="AM204" s="902"/>
      <c r="AN204" s="901"/>
      <c r="AO204" s="902"/>
      <c r="AP204" s="901"/>
      <c r="AQ204" s="902"/>
      <c r="AR204" s="901"/>
      <c r="AS204" s="902"/>
      <c r="AT204" s="336"/>
      <c r="AU204" s="909"/>
      <c r="AV204" s="910"/>
      <c r="AW204" s="909"/>
      <c r="AX204" s="910"/>
      <c r="AY204" s="909"/>
      <c r="AZ204" s="910"/>
      <c r="BA204" s="909"/>
      <c r="BB204" s="910"/>
      <c r="BC204" s="909"/>
      <c r="BD204" s="910"/>
      <c r="BE204" s="337"/>
      <c r="BF204" s="911"/>
      <c r="BG204" s="912"/>
      <c r="BH204" s="911"/>
      <c r="BI204" s="912"/>
      <c r="BJ204" s="911"/>
      <c r="BK204" s="912"/>
      <c r="BL204" s="911"/>
      <c r="BM204" s="912"/>
      <c r="BN204" s="911"/>
      <c r="BO204" s="912"/>
      <c r="BP204" s="338"/>
      <c r="BQ204" s="312">
        <f t="shared" si="273"/>
        <v>0</v>
      </c>
      <c r="BR204" s="312">
        <f t="shared" si="274"/>
        <v>0</v>
      </c>
      <c r="BS204" s="312">
        <f t="shared" si="275"/>
        <v>0</v>
      </c>
      <c r="BT204" s="312">
        <f t="shared" si="276"/>
        <v>0</v>
      </c>
      <c r="BU204" s="312">
        <f t="shared" si="277"/>
        <v>0</v>
      </c>
      <c r="BV204" s="300">
        <f t="shared" si="278"/>
        <v>0</v>
      </c>
    </row>
    <row r="205" spans="1:74" s="52" customFormat="1" ht="15" hidden="1" customHeight="1">
      <c r="A205" s="76"/>
      <c r="B205" s="76"/>
      <c r="C205" s="75" t="s">
        <v>15</v>
      </c>
      <c r="D205" s="674"/>
      <c r="E205" s="70"/>
      <c r="F205" s="70"/>
      <c r="G205" s="70"/>
      <c r="H205" s="70"/>
      <c r="I205" s="70"/>
      <c r="J205" s="683"/>
      <c r="K205" s="70"/>
      <c r="L205" s="138"/>
      <c r="M205" s="68">
        <f t="shared" si="267"/>
        <v>1</v>
      </c>
      <c r="N205" s="894"/>
      <c r="O205" s="895"/>
      <c r="P205" s="894"/>
      <c r="Q205" s="895"/>
      <c r="R205" s="894"/>
      <c r="S205" s="895"/>
      <c r="T205" s="894"/>
      <c r="U205" s="895"/>
      <c r="V205" s="894"/>
      <c r="W205" s="895"/>
      <c r="X205" s="346"/>
      <c r="Y205" s="886">
        <f t="shared" si="268"/>
        <v>0</v>
      </c>
      <c r="Z205" s="887"/>
      <c r="AA205" s="886">
        <f t="shared" si="269"/>
        <v>0</v>
      </c>
      <c r="AB205" s="887"/>
      <c r="AC205" s="886">
        <f t="shared" si="270"/>
        <v>0</v>
      </c>
      <c r="AD205" s="887"/>
      <c r="AE205" s="886">
        <f t="shared" si="271"/>
        <v>0</v>
      </c>
      <c r="AF205" s="887"/>
      <c r="AG205" s="886">
        <f t="shared" si="272"/>
        <v>0</v>
      </c>
      <c r="AH205" s="887"/>
      <c r="AI205" s="266">
        <f t="shared" si="279"/>
        <v>0</v>
      </c>
      <c r="AJ205" s="901"/>
      <c r="AK205" s="902"/>
      <c r="AL205" s="901"/>
      <c r="AM205" s="902"/>
      <c r="AN205" s="901"/>
      <c r="AO205" s="902"/>
      <c r="AP205" s="901"/>
      <c r="AQ205" s="902"/>
      <c r="AR205" s="901"/>
      <c r="AS205" s="902"/>
      <c r="AT205" s="336"/>
      <c r="AU205" s="909"/>
      <c r="AV205" s="910"/>
      <c r="AW205" s="909"/>
      <c r="AX205" s="910"/>
      <c r="AY205" s="909"/>
      <c r="AZ205" s="910"/>
      <c r="BA205" s="909"/>
      <c r="BB205" s="910"/>
      <c r="BC205" s="909"/>
      <c r="BD205" s="910"/>
      <c r="BE205" s="337"/>
      <c r="BF205" s="911"/>
      <c r="BG205" s="912"/>
      <c r="BH205" s="911"/>
      <c r="BI205" s="912"/>
      <c r="BJ205" s="911"/>
      <c r="BK205" s="912"/>
      <c r="BL205" s="911"/>
      <c r="BM205" s="912"/>
      <c r="BN205" s="911"/>
      <c r="BO205" s="912"/>
      <c r="BP205" s="338"/>
      <c r="BQ205" s="312">
        <f t="shared" si="273"/>
        <v>0</v>
      </c>
      <c r="BR205" s="312">
        <f t="shared" si="274"/>
        <v>0</v>
      </c>
      <c r="BS205" s="312">
        <f t="shared" si="275"/>
        <v>0</v>
      </c>
      <c r="BT205" s="312">
        <f t="shared" si="276"/>
        <v>0</v>
      </c>
      <c r="BU205" s="312">
        <f t="shared" si="277"/>
        <v>0</v>
      </c>
      <c r="BV205" s="300">
        <f t="shared" si="278"/>
        <v>0</v>
      </c>
    </row>
    <row r="206" spans="1:74" s="52" customFormat="1" ht="15" hidden="1" customHeight="1">
      <c r="A206" s="76"/>
      <c r="B206" s="76"/>
      <c r="C206" s="75" t="s">
        <v>31</v>
      </c>
      <c r="D206" s="674"/>
      <c r="E206" s="70"/>
      <c r="F206" s="70"/>
      <c r="G206" s="70"/>
      <c r="H206" s="70"/>
      <c r="I206" s="70"/>
      <c r="J206" s="683"/>
      <c r="K206" s="70"/>
      <c r="L206" s="138"/>
      <c r="M206" s="68">
        <f t="shared" si="267"/>
        <v>1.1000000000000001</v>
      </c>
      <c r="N206" s="894"/>
      <c r="O206" s="895"/>
      <c r="P206" s="894"/>
      <c r="Q206" s="895"/>
      <c r="R206" s="894"/>
      <c r="S206" s="895"/>
      <c r="T206" s="894"/>
      <c r="U206" s="895"/>
      <c r="V206" s="894"/>
      <c r="W206" s="895"/>
      <c r="X206" s="346"/>
      <c r="Y206" s="886">
        <f t="shared" si="268"/>
        <v>0</v>
      </c>
      <c r="Z206" s="887"/>
      <c r="AA206" s="886">
        <f t="shared" si="269"/>
        <v>0</v>
      </c>
      <c r="AB206" s="887"/>
      <c r="AC206" s="886">
        <f t="shared" si="270"/>
        <v>0</v>
      </c>
      <c r="AD206" s="887"/>
      <c r="AE206" s="886">
        <f t="shared" si="271"/>
        <v>0</v>
      </c>
      <c r="AF206" s="887"/>
      <c r="AG206" s="886">
        <f t="shared" si="272"/>
        <v>0</v>
      </c>
      <c r="AH206" s="887"/>
      <c r="AI206" s="266">
        <f t="shared" si="279"/>
        <v>0</v>
      </c>
      <c r="AJ206" s="901"/>
      <c r="AK206" s="902"/>
      <c r="AL206" s="901"/>
      <c r="AM206" s="902"/>
      <c r="AN206" s="901"/>
      <c r="AO206" s="902"/>
      <c r="AP206" s="901"/>
      <c r="AQ206" s="902"/>
      <c r="AR206" s="901"/>
      <c r="AS206" s="902"/>
      <c r="AT206" s="336"/>
      <c r="AU206" s="909"/>
      <c r="AV206" s="910"/>
      <c r="AW206" s="909"/>
      <c r="AX206" s="910"/>
      <c r="AY206" s="909"/>
      <c r="AZ206" s="910"/>
      <c r="BA206" s="909"/>
      <c r="BB206" s="910"/>
      <c r="BC206" s="909"/>
      <c r="BD206" s="910"/>
      <c r="BE206" s="337"/>
      <c r="BF206" s="911"/>
      <c r="BG206" s="912"/>
      <c r="BH206" s="911"/>
      <c r="BI206" s="912"/>
      <c r="BJ206" s="911"/>
      <c r="BK206" s="912"/>
      <c r="BL206" s="911"/>
      <c r="BM206" s="912"/>
      <c r="BN206" s="911"/>
      <c r="BO206" s="912"/>
      <c r="BP206" s="338"/>
      <c r="BQ206" s="312">
        <f t="shared" si="273"/>
        <v>0</v>
      </c>
      <c r="BR206" s="312">
        <f t="shared" si="274"/>
        <v>0</v>
      </c>
      <c r="BS206" s="312">
        <f t="shared" si="275"/>
        <v>0</v>
      </c>
      <c r="BT206" s="312">
        <f t="shared" si="276"/>
        <v>0</v>
      </c>
      <c r="BU206" s="312">
        <f t="shared" si="277"/>
        <v>0</v>
      </c>
      <c r="BV206" s="300">
        <f t="shared" si="278"/>
        <v>0</v>
      </c>
    </row>
    <row r="207" spans="1:74" s="52" customFormat="1" ht="15" hidden="1" customHeight="1">
      <c r="A207" s="76"/>
      <c r="B207" s="76"/>
      <c r="C207" s="75" t="s">
        <v>309</v>
      </c>
      <c r="D207" s="674" t="s">
        <v>338</v>
      </c>
      <c r="E207" s="70"/>
      <c r="F207" s="70"/>
      <c r="G207" s="70"/>
      <c r="H207" s="70"/>
      <c r="I207" s="70"/>
      <c r="J207" s="683"/>
      <c r="K207" s="70"/>
      <c r="L207" s="138"/>
      <c r="M207" s="68">
        <f t="shared" si="267"/>
        <v>1.1000000000000001</v>
      </c>
      <c r="N207" s="894"/>
      <c r="O207" s="895"/>
      <c r="P207" s="894"/>
      <c r="Q207" s="895"/>
      <c r="R207" s="894"/>
      <c r="S207" s="895"/>
      <c r="T207" s="894"/>
      <c r="U207" s="895"/>
      <c r="V207" s="894"/>
      <c r="W207" s="895"/>
      <c r="X207" s="346"/>
      <c r="Y207" s="886">
        <f t="shared" si="268"/>
        <v>0</v>
      </c>
      <c r="Z207" s="887"/>
      <c r="AA207" s="886">
        <f t="shared" si="269"/>
        <v>0</v>
      </c>
      <c r="AB207" s="887"/>
      <c r="AC207" s="886">
        <f t="shared" si="270"/>
        <v>0</v>
      </c>
      <c r="AD207" s="887"/>
      <c r="AE207" s="886">
        <f t="shared" si="271"/>
        <v>0</v>
      </c>
      <c r="AF207" s="887"/>
      <c r="AG207" s="886">
        <f t="shared" si="272"/>
        <v>0</v>
      </c>
      <c r="AH207" s="887"/>
      <c r="AI207" s="266">
        <f t="shared" si="279"/>
        <v>0</v>
      </c>
      <c r="AJ207" s="901"/>
      <c r="AK207" s="902"/>
      <c r="AL207" s="901"/>
      <c r="AM207" s="902"/>
      <c r="AN207" s="901"/>
      <c r="AO207" s="902"/>
      <c r="AP207" s="901"/>
      <c r="AQ207" s="902"/>
      <c r="AR207" s="901"/>
      <c r="AS207" s="902"/>
      <c r="AT207" s="336"/>
      <c r="AU207" s="909"/>
      <c r="AV207" s="910"/>
      <c r="AW207" s="909"/>
      <c r="AX207" s="910"/>
      <c r="AY207" s="909"/>
      <c r="AZ207" s="910"/>
      <c r="BA207" s="909"/>
      <c r="BB207" s="910"/>
      <c r="BC207" s="909"/>
      <c r="BD207" s="910"/>
      <c r="BE207" s="337"/>
      <c r="BF207" s="911"/>
      <c r="BG207" s="912"/>
      <c r="BH207" s="911"/>
      <c r="BI207" s="912"/>
      <c r="BJ207" s="911"/>
      <c r="BK207" s="912"/>
      <c r="BL207" s="911"/>
      <c r="BM207" s="912"/>
      <c r="BN207" s="911"/>
      <c r="BO207" s="912"/>
      <c r="BP207" s="338"/>
      <c r="BQ207" s="312">
        <f t="shared" si="273"/>
        <v>0</v>
      </c>
      <c r="BR207" s="312">
        <f t="shared" si="274"/>
        <v>0</v>
      </c>
      <c r="BS207" s="312">
        <f t="shared" si="275"/>
        <v>0</v>
      </c>
      <c r="BT207" s="312">
        <f t="shared" si="276"/>
        <v>0</v>
      </c>
      <c r="BU207" s="312">
        <f t="shared" si="277"/>
        <v>0</v>
      </c>
      <c r="BV207" s="300">
        <f t="shared" si="278"/>
        <v>0</v>
      </c>
    </row>
    <row r="208" spans="1:74" s="52" customFormat="1" ht="15" hidden="1" customHeight="1">
      <c r="A208" s="76"/>
      <c r="B208" s="76"/>
      <c r="C208" s="75" t="s">
        <v>224</v>
      </c>
      <c r="D208" s="674"/>
      <c r="E208" s="70"/>
      <c r="F208" s="70"/>
      <c r="G208" s="70"/>
      <c r="H208" s="70"/>
      <c r="I208" s="70"/>
      <c r="J208" s="683"/>
      <c r="K208" s="70"/>
      <c r="L208" s="138"/>
      <c r="M208" s="68">
        <f t="shared" si="267"/>
        <v>1</v>
      </c>
      <c r="N208" s="894"/>
      <c r="O208" s="895"/>
      <c r="P208" s="894"/>
      <c r="Q208" s="895"/>
      <c r="R208" s="894"/>
      <c r="S208" s="895"/>
      <c r="T208" s="894"/>
      <c r="U208" s="895"/>
      <c r="V208" s="894"/>
      <c r="W208" s="895"/>
      <c r="X208" s="346"/>
      <c r="Y208" s="886">
        <f t="shared" si="268"/>
        <v>0</v>
      </c>
      <c r="Z208" s="887"/>
      <c r="AA208" s="886">
        <f t="shared" si="269"/>
        <v>0</v>
      </c>
      <c r="AB208" s="887"/>
      <c r="AC208" s="886">
        <f t="shared" si="270"/>
        <v>0</v>
      </c>
      <c r="AD208" s="887"/>
      <c r="AE208" s="886">
        <f t="shared" si="271"/>
        <v>0</v>
      </c>
      <c r="AF208" s="887"/>
      <c r="AG208" s="886">
        <f t="shared" si="272"/>
        <v>0</v>
      </c>
      <c r="AH208" s="887"/>
      <c r="AI208" s="266">
        <f t="shared" si="279"/>
        <v>0</v>
      </c>
      <c r="AJ208" s="901"/>
      <c r="AK208" s="902"/>
      <c r="AL208" s="901"/>
      <c r="AM208" s="902"/>
      <c r="AN208" s="901"/>
      <c r="AO208" s="902"/>
      <c r="AP208" s="901"/>
      <c r="AQ208" s="902"/>
      <c r="AR208" s="901"/>
      <c r="AS208" s="902"/>
      <c r="AT208" s="336"/>
      <c r="AU208" s="909"/>
      <c r="AV208" s="910"/>
      <c r="AW208" s="909"/>
      <c r="AX208" s="910"/>
      <c r="AY208" s="909"/>
      <c r="AZ208" s="910"/>
      <c r="BA208" s="909"/>
      <c r="BB208" s="910"/>
      <c r="BC208" s="909"/>
      <c r="BD208" s="910"/>
      <c r="BE208" s="337"/>
      <c r="BF208" s="911"/>
      <c r="BG208" s="912"/>
      <c r="BH208" s="911"/>
      <c r="BI208" s="912"/>
      <c r="BJ208" s="911"/>
      <c r="BK208" s="912"/>
      <c r="BL208" s="911"/>
      <c r="BM208" s="912"/>
      <c r="BN208" s="911"/>
      <c r="BO208" s="912"/>
      <c r="BP208" s="338"/>
      <c r="BQ208" s="312">
        <f t="shared" si="273"/>
        <v>0</v>
      </c>
      <c r="BR208" s="312">
        <f t="shared" si="274"/>
        <v>0</v>
      </c>
      <c r="BS208" s="312">
        <f t="shared" si="275"/>
        <v>0</v>
      </c>
      <c r="BT208" s="312">
        <f t="shared" si="276"/>
        <v>0</v>
      </c>
      <c r="BU208" s="312">
        <f t="shared" si="277"/>
        <v>0</v>
      </c>
      <c r="BV208" s="300">
        <f t="shared" si="278"/>
        <v>0</v>
      </c>
    </row>
    <row r="209" spans="1:74" s="52" customFormat="1" ht="15" hidden="1" customHeight="1">
      <c r="A209" s="76"/>
      <c r="B209" s="76"/>
      <c r="C209" s="75" t="s">
        <v>15</v>
      </c>
      <c r="D209" s="674"/>
      <c r="E209" s="70"/>
      <c r="F209" s="70"/>
      <c r="G209" s="70"/>
      <c r="H209" s="70"/>
      <c r="I209" s="70"/>
      <c r="J209" s="683"/>
      <c r="K209" s="70"/>
      <c r="L209" s="138"/>
      <c r="M209" s="68">
        <f t="shared" si="267"/>
        <v>1</v>
      </c>
      <c r="N209" s="894"/>
      <c r="O209" s="895"/>
      <c r="P209" s="894"/>
      <c r="Q209" s="895"/>
      <c r="R209" s="894"/>
      <c r="S209" s="895"/>
      <c r="T209" s="894"/>
      <c r="U209" s="895"/>
      <c r="V209" s="894"/>
      <c r="W209" s="895"/>
      <c r="X209" s="346"/>
      <c r="Y209" s="886">
        <f t="shared" si="268"/>
        <v>0</v>
      </c>
      <c r="Z209" s="887"/>
      <c r="AA209" s="886">
        <f t="shared" si="269"/>
        <v>0</v>
      </c>
      <c r="AB209" s="887"/>
      <c r="AC209" s="886">
        <f t="shared" si="270"/>
        <v>0</v>
      </c>
      <c r="AD209" s="887"/>
      <c r="AE209" s="886">
        <f t="shared" si="271"/>
        <v>0</v>
      </c>
      <c r="AF209" s="887"/>
      <c r="AG209" s="886">
        <f t="shared" si="272"/>
        <v>0</v>
      </c>
      <c r="AH209" s="887"/>
      <c r="AI209" s="266">
        <f t="shared" si="279"/>
        <v>0</v>
      </c>
      <c r="AJ209" s="901"/>
      <c r="AK209" s="902"/>
      <c r="AL209" s="901"/>
      <c r="AM209" s="902"/>
      <c r="AN209" s="901"/>
      <c r="AO209" s="902"/>
      <c r="AP209" s="901"/>
      <c r="AQ209" s="902"/>
      <c r="AR209" s="901"/>
      <c r="AS209" s="902"/>
      <c r="AT209" s="336"/>
      <c r="AU209" s="909"/>
      <c r="AV209" s="910"/>
      <c r="AW209" s="909"/>
      <c r="AX209" s="910"/>
      <c r="AY209" s="909"/>
      <c r="AZ209" s="910"/>
      <c r="BA209" s="909"/>
      <c r="BB209" s="910"/>
      <c r="BC209" s="909"/>
      <c r="BD209" s="910"/>
      <c r="BE209" s="337"/>
      <c r="BF209" s="911"/>
      <c r="BG209" s="912"/>
      <c r="BH209" s="911"/>
      <c r="BI209" s="912"/>
      <c r="BJ209" s="911"/>
      <c r="BK209" s="912"/>
      <c r="BL209" s="911"/>
      <c r="BM209" s="912"/>
      <c r="BN209" s="911"/>
      <c r="BO209" s="912"/>
      <c r="BP209" s="338"/>
      <c r="BQ209" s="312">
        <f t="shared" si="273"/>
        <v>0</v>
      </c>
      <c r="BR209" s="312">
        <f t="shared" si="274"/>
        <v>0</v>
      </c>
      <c r="BS209" s="312">
        <f t="shared" si="275"/>
        <v>0</v>
      </c>
      <c r="BT209" s="312">
        <f t="shared" si="276"/>
        <v>0</v>
      </c>
      <c r="BU209" s="312">
        <f t="shared" si="277"/>
        <v>0</v>
      </c>
      <c r="BV209" s="300">
        <f t="shared" si="278"/>
        <v>0</v>
      </c>
    </row>
    <row r="210" spans="1:74" s="52" customFormat="1" ht="15" hidden="1" customHeight="1">
      <c r="A210" s="76"/>
      <c r="B210" s="76"/>
      <c r="C210" s="75" t="s">
        <v>31</v>
      </c>
      <c r="D210" s="674"/>
      <c r="E210" s="70"/>
      <c r="F210" s="70"/>
      <c r="G210" s="70"/>
      <c r="H210" s="70"/>
      <c r="I210" s="70"/>
      <c r="J210" s="683"/>
      <c r="K210" s="70"/>
      <c r="L210" s="138"/>
      <c r="M210" s="68">
        <f t="shared" si="267"/>
        <v>1.1000000000000001</v>
      </c>
      <c r="N210" s="894"/>
      <c r="O210" s="895"/>
      <c r="P210" s="894"/>
      <c r="Q210" s="895"/>
      <c r="R210" s="894"/>
      <c r="S210" s="895"/>
      <c r="T210" s="894"/>
      <c r="U210" s="895"/>
      <c r="V210" s="894"/>
      <c r="W210" s="895"/>
      <c r="X210" s="346"/>
      <c r="Y210" s="886">
        <f t="shared" si="268"/>
        <v>0</v>
      </c>
      <c r="Z210" s="887"/>
      <c r="AA210" s="886">
        <f t="shared" si="269"/>
        <v>0</v>
      </c>
      <c r="AB210" s="887"/>
      <c r="AC210" s="886">
        <f t="shared" si="270"/>
        <v>0</v>
      </c>
      <c r="AD210" s="887"/>
      <c r="AE210" s="886">
        <f t="shared" si="271"/>
        <v>0</v>
      </c>
      <c r="AF210" s="887"/>
      <c r="AG210" s="886">
        <f t="shared" si="272"/>
        <v>0</v>
      </c>
      <c r="AH210" s="887"/>
      <c r="AI210" s="266">
        <f t="shared" si="279"/>
        <v>0</v>
      </c>
      <c r="AJ210" s="901"/>
      <c r="AK210" s="902"/>
      <c r="AL210" s="901"/>
      <c r="AM210" s="902"/>
      <c r="AN210" s="901"/>
      <c r="AO210" s="902"/>
      <c r="AP210" s="901"/>
      <c r="AQ210" s="902"/>
      <c r="AR210" s="901"/>
      <c r="AS210" s="902"/>
      <c r="AT210" s="336"/>
      <c r="AU210" s="909"/>
      <c r="AV210" s="910"/>
      <c r="AW210" s="909"/>
      <c r="AX210" s="910"/>
      <c r="AY210" s="909"/>
      <c r="AZ210" s="910"/>
      <c r="BA210" s="909"/>
      <c r="BB210" s="910"/>
      <c r="BC210" s="909"/>
      <c r="BD210" s="910"/>
      <c r="BE210" s="337"/>
      <c r="BF210" s="911"/>
      <c r="BG210" s="912"/>
      <c r="BH210" s="911"/>
      <c r="BI210" s="912"/>
      <c r="BJ210" s="911"/>
      <c r="BK210" s="912"/>
      <c r="BL210" s="911"/>
      <c r="BM210" s="912"/>
      <c r="BN210" s="911"/>
      <c r="BO210" s="912"/>
      <c r="BP210" s="338"/>
      <c r="BQ210" s="312">
        <f t="shared" si="273"/>
        <v>0</v>
      </c>
      <c r="BR210" s="312">
        <f t="shared" si="274"/>
        <v>0</v>
      </c>
      <c r="BS210" s="312">
        <f t="shared" si="275"/>
        <v>0</v>
      </c>
      <c r="BT210" s="312">
        <f t="shared" si="276"/>
        <v>0</v>
      </c>
      <c r="BU210" s="312">
        <f t="shared" si="277"/>
        <v>0</v>
      </c>
      <c r="BV210" s="300">
        <f t="shared" si="278"/>
        <v>0</v>
      </c>
    </row>
    <row r="211" spans="1:74" s="52" customFormat="1" ht="15" customHeight="1">
      <c r="A211" s="76"/>
      <c r="B211" s="76"/>
      <c r="C211" s="136"/>
      <c r="D211" s="49"/>
      <c r="E211" s="85"/>
      <c r="F211" s="85"/>
      <c r="G211" s="85"/>
      <c r="H211" s="85"/>
      <c r="I211" s="85"/>
      <c r="J211" s="888" t="s">
        <v>145</v>
      </c>
      <c r="K211" s="889"/>
      <c r="L211" s="889"/>
      <c r="M211" s="890"/>
      <c r="N211" s="898"/>
      <c r="O211" s="665"/>
      <c r="P211" s="898"/>
      <c r="Q211" s="665"/>
      <c r="R211" s="898"/>
      <c r="S211" s="665"/>
      <c r="T211" s="898"/>
      <c r="U211" s="665"/>
      <c r="V211" s="898"/>
      <c r="W211" s="665"/>
      <c r="X211" s="122"/>
      <c r="Y211" s="898">
        <f>SUM(Y191:Y210)</f>
        <v>0</v>
      </c>
      <c r="Z211" s="899"/>
      <c r="AA211" s="898">
        <f>SUM(AA191:AA210)</f>
        <v>0</v>
      </c>
      <c r="AB211" s="899"/>
      <c r="AC211" s="898">
        <f>SUM(AC191:AC210)</f>
        <v>0</v>
      </c>
      <c r="AD211" s="899"/>
      <c r="AE211" s="898">
        <f>SUM(AE191:AE210)</f>
        <v>0</v>
      </c>
      <c r="AF211" s="899"/>
      <c r="AG211" s="898">
        <f>SUM(AG191:AG210)</f>
        <v>0</v>
      </c>
      <c r="AH211" s="899"/>
      <c r="AI211" s="122">
        <f>SUM(Y211:AH211)</f>
        <v>0</v>
      </c>
      <c r="AJ211" s="898"/>
      <c r="AK211" s="665"/>
      <c r="AL211" s="898"/>
      <c r="AM211" s="665"/>
      <c r="AN211" s="898"/>
      <c r="AO211" s="665"/>
      <c r="AP211" s="898"/>
      <c r="AQ211" s="665"/>
      <c r="AR211" s="898"/>
      <c r="AS211" s="665"/>
      <c r="AT211" s="122"/>
      <c r="AU211" s="898"/>
      <c r="AV211" s="665"/>
      <c r="AW211" s="898"/>
      <c r="AX211" s="665"/>
      <c r="AY211" s="898"/>
      <c r="AZ211" s="665"/>
      <c r="BA211" s="898"/>
      <c r="BB211" s="665"/>
      <c r="BC211" s="898"/>
      <c r="BD211" s="665"/>
      <c r="BE211" s="122"/>
      <c r="BF211" s="898"/>
      <c r="BG211" s="665"/>
      <c r="BH211" s="898"/>
      <c r="BI211" s="665"/>
      <c r="BJ211" s="898"/>
      <c r="BK211" s="665"/>
      <c r="BL211" s="898"/>
      <c r="BM211" s="665"/>
      <c r="BN211" s="898"/>
      <c r="BO211" s="665"/>
      <c r="BP211" s="122"/>
      <c r="BQ211" s="313">
        <f>SUM(BQ191:BQ210)</f>
        <v>0</v>
      </c>
      <c r="BR211" s="313">
        <f>SUM(BR191:BR210)</f>
        <v>0</v>
      </c>
      <c r="BS211" s="313">
        <f>SUM(BS191:BS210)</f>
        <v>0</v>
      </c>
      <c r="BT211" s="313">
        <f>SUM(BT191:BT210)</f>
        <v>0</v>
      </c>
      <c r="BU211" s="313">
        <f>SUM(BU191:BU210)</f>
        <v>0</v>
      </c>
      <c r="BV211" s="313">
        <f>SUM(BQ211:BU211)</f>
        <v>0</v>
      </c>
    </row>
    <row r="212" spans="1:74" s="52" customFormat="1" ht="25.5" hidden="1" customHeight="1">
      <c r="A212" s="76"/>
      <c r="B212" s="76"/>
      <c r="C212" s="136"/>
      <c r="D212" s="49"/>
      <c r="E212" s="810" t="s">
        <v>182</v>
      </c>
      <c r="F212" s="810"/>
      <c r="G212" s="810"/>
      <c r="H212" s="810"/>
      <c r="I212" s="810"/>
      <c r="J212" s="49"/>
      <c r="K212" s="49"/>
      <c r="L212" s="344"/>
      <c r="M212" s="163"/>
      <c r="N212" s="164"/>
      <c r="O212" s="165"/>
      <c r="P212" s="164"/>
      <c r="Q212" s="165"/>
      <c r="R212" s="164"/>
      <c r="S212" s="165"/>
      <c r="T212" s="164"/>
      <c r="U212" s="165"/>
      <c r="V212" s="164"/>
      <c r="W212" s="165"/>
      <c r="X212" s="166"/>
      <c r="Y212" s="164"/>
      <c r="Z212" s="165"/>
      <c r="AA212" s="164"/>
      <c r="AB212" s="165"/>
      <c r="AC212" s="164"/>
      <c r="AD212" s="165"/>
      <c r="AE212" s="164"/>
      <c r="AF212" s="165"/>
      <c r="AG212" s="164"/>
      <c r="AH212" s="165"/>
      <c r="AI212" s="166"/>
      <c r="AJ212" s="164"/>
      <c r="AK212" s="165"/>
      <c r="AL212" s="164"/>
      <c r="AM212" s="165"/>
      <c r="AN212" s="164"/>
      <c r="AO212" s="165"/>
      <c r="AP212" s="164"/>
      <c r="AQ212" s="165"/>
      <c r="AR212" s="164"/>
      <c r="AS212" s="165"/>
      <c r="AT212" s="166"/>
      <c r="AU212" s="164"/>
      <c r="AV212" s="165"/>
      <c r="AW212" s="164"/>
      <c r="AX212" s="165"/>
      <c r="AY212" s="164"/>
      <c r="AZ212" s="165"/>
      <c r="BA212" s="164"/>
      <c r="BB212" s="165"/>
      <c r="BC212" s="164"/>
      <c r="BD212" s="165"/>
      <c r="BE212" s="166"/>
      <c r="BF212" s="164"/>
      <c r="BG212" s="165"/>
      <c r="BH212" s="164"/>
      <c r="BI212" s="165"/>
      <c r="BJ212" s="164"/>
      <c r="BK212" s="165"/>
      <c r="BL212" s="164"/>
      <c r="BM212" s="165"/>
      <c r="BN212" s="164"/>
      <c r="BO212" s="165"/>
      <c r="BP212" s="166"/>
      <c r="BQ212" s="345"/>
      <c r="BR212" s="345"/>
      <c r="BS212" s="345"/>
      <c r="BT212" s="345"/>
      <c r="BU212" s="345"/>
      <c r="BV212" s="315"/>
    </row>
    <row r="213" spans="1:74" s="52" customFormat="1" ht="36" hidden="1" customHeight="1">
      <c r="A213" s="76"/>
      <c r="B213" s="76"/>
      <c r="C213" s="123" t="s">
        <v>43</v>
      </c>
      <c r="D213" s="77" t="s">
        <v>143</v>
      </c>
      <c r="E213" s="81" t="str">
        <f>Y9</f>
        <v>Year 1</v>
      </c>
      <c r="F213" s="81" t="str">
        <f>AA9</f>
        <v>Year 2</v>
      </c>
      <c r="G213" s="81" t="str">
        <f>AC9</f>
        <v>Year 3</v>
      </c>
      <c r="H213" s="81" t="str">
        <f>AE9</f>
        <v>Year 4</v>
      </c>
      <c r="I213" s="81" t="str">
        <f>AG9</f>
        <v>Year 5</v>
      </c>
      <c r="J213" s="79" t="s">
        <v>336</v>
      </c>
      <c r="K213" s="79" t="s">
        <v>337</v>
      </c>
      <c r="L213" s="79" t="s">
        <v>42</v>
      </c>
      <c r="M213" s="79" t="s">
        <v>311</v>
      </c>
      <c r="N213" s="161"/>
      <c r="O213" s="131"/>
      <c r="P213" s="161"/>
      <c r="Q213" s="131"/>
      <c r="R213" s="161"/>
      <c r="S213" s="131"/>
      <c r="T213" s="161"/>
      <c r="U213" s="131"/>
      <c r="V213" s="161"/>
      <c r="W213" s="131"/>
      <c r="X213" s="132"/>
      <c r="Y213" s="161"/>
      <c r="Z213" s="131"/>
      <c r="AA213" s="161"/>
      <c r="AB213" s="131"/>
      <c r="AC213" s="161"/>
      <c r="AD213" s="131"/>
      <c r="AE213" s="161"/>
      <c r="AF213" s="131"/>
      <c r="AG213" s="161"/>
      <c r="AH213" s="131"/>
      <c r="AI213" s="132"/>
      <c r="AJ213" s="161"/>
      <c r="AK213" s="131"/>
      <c r="AL213" s="161"/>
      <c r="AM213" s="131"/>
      <c r="AN213" s="161"/>
      <c r="AO213" s="131"/>
      <c r="AP213" s="161"/>
      <c r="AQ213" s="131"/>
      <c r="AR213" s="161"/>
      <c r="AS213" s="131"/>
      <c r="AT213" s="132"/>
      <c r="AU213" s="161"/>
      <c r="AV213" s="131"/>
      <c r="AW213" s="161"/>
      <c r="AX213" s="131"/>
      <c r="AY213" s="161"/>
      <c r="AZ213" s="131"/>
      <c r="BA213" s="161"/>
      <c r="BB213" s="131"/>
      <c r="BC213" s="161"/>
      <c r="BD213" s="131"/>
      <c r="BE213" s="132"/>
      <c r="BF213" s="161"/>
      <c r="BG213" s="131"/>
      <c r="BH213" s="161"/>
      <c r="BI213" s="131"/>
      <c r="BJ213" s="161"/>
      <c r="BK213" s="131"/>
      <c r="BL213" s="161"/>
      <c r="BM213" s="131"/>
      <c r="BN213" s="161"/>
      <c r="BO213" s="131"/>
      <c r="BP213" s="132"/>
      <c r="BQ213" s="345"/>
      <c r="BR213" s="345"/>
      <c r="BS213" s="345"/>
      <c r="BT213" s="345"/>
      <c r="BU213" s="345"/>
      <c r="BV213" s="315"/>
    </row>
    <row r="214" spans="1:74" ht="15" hidden="1" customHeight="1">
      <c r="C214" s="75" t="s">
        <v>309</v>
      </c>
      <c r="D214" s="674" t="s">
        <v>338</v>
      </c>
      <c r="E214" s="70"/>
      <c r="F214" s="70"/>
      <c r="G214" s="70"/>
      <c r="H214" s="70"/>
      <c r="I214" s="70"/>
      <c r="J214" s="683"/>
      <c r="K214" s="70"/>
      <c r="L214" s="138"/>
      <c r="M214" s="68">
        <f t="shared" ref="M214:M225" si="280">VLOOKUP(C214,TravelIncrease,2,0)</f>
        <v>1.1000000000000001</v>
      </c>
      <c r="N214" s="894"/>
      <c r="O214" s="895"/>
      <c r="P214" s="894"/>
      <c r="Q214" s="895"/>
      <c r="R214" s="894"/>
      <c r="S214" s="895"/>
      <c r="T214" s="894"/>
      <c r="U214" s="895"/>
      <c r="V214" s="894"/>
      <c r="W214" s="895"/>
      <c r="X214" s="346"/>
      <c r="Y214" s="886">
        <f t="shared" ref="Y214:Y225" si="281">$E214*$K214*$L214</f>
        <v>0</v>
      </c>
      <c r="Z214" s="887"/>
      <c r="AA214" s="886">
        <f t="shared" ref="AA214:AA225" si="282">$F214*$K214*$L214*$M214</f>
        <v>0</v>
      </c>
      <c r="AB214" s="887"/>
      <c r="AC214" s="886">
        <f t="shared" ref="AC214:AC225" si="283">$G214*$K214*$L214*($M214^2)</f>
        <v>0</v>
      </c>
      <c r="AD214" s="887"/>
      <c r="AE214" s="886">
        <f t="shared" ref="AE214:AE225" si="284">$H214*$K214*$L214*($M214^3)</f>
        <v>0</v>
      </c>
      <c r="AF214" s="887"/>
      <c r="AG214" s="886">
        <f t="shared" ref="AG214:AG225" si="285">$I214*$K214*$L214*($M214^4)</f>
        <v>0</v>
      </c>
      <c r="AH214" s="887"/>
      <c r="AI214" s="266">
        <f>SUM(Y214+AA214+AC214+AE214+AG214)</f>
        <v>0</v>
      </c>
      <c r="AJ214" s="901"/>
      <c r="AK214" s="902"/>
      <c r="AL214" s="901"/>
      <c r="AM214" s="902"/>
      <c r="AN214" s="901"/>
      <c r="AO214" s="902"/>
      <c r="AP214" s="901"/>
      <c r="AQ214" s="902"/>
      <c r="AR214" s="901"/>
      <c r="AS214" s="902"/>
      <c r="AT214" s="336"/>
      <c r="AU214" s="909"/>
      <c r="AV214" s="910"/>
      <c r="AW214" s="909"/>
      <c r="AX214" s="910"/>
      <c r="AY214" s="909"/>
      <c r="AZ214" s="910"/>
      <c r="BA214" s="909"/>
      <c r="BB214" s="910"/>
      <c r="BC214" s="909"/>
      <c r="BD214" s="910"/>
      <c r="BE214" s="337"/>
      <c r="BF214" s="911"/>
      <c r="BG214" s="912"/>
      <c r="BH214" s="911"/>
      <c r="BI214" s="912"/>
      <c r="BJ214" s="911"/>
      <c r="BK214" s="912"/>
      <c r="BL214" s="911"/>
      <c r="BM214" s="912"/>
      <c r="BN214" s="911"/>
      <c r="BO214" s="912"/>
      <c r="BP214" s="338"/>
      <c r="BQ214" s="312">
        <f t="shared" ref="BQ214:BQ225" si="286">Y214</f>
        <v>0</v>
      </c>
      <c r="BR214" s="312">
        <f t="shared" ref="BR214:BR225" si="287">AA214</f>
        <v>0</v>
      </c>
      <c r="BS214" s="312">
        <f t="shared" ref="BS214:BS225" si="288">AC214</f>
        <v>0</v>
      </c>
      <c r="BT214" s="312">
        <f t="shared" ref="BT214:BT225" si="289">AE214</f>
        <v>0</v>
      </c>
      <c r="BU214" s="312">
        <f t="shared" ref="BU214:BU225" si="290">AG214</f>
        <v>0</v>
      </c>
      <c r="BV214" s="300">
        <f t="shared" ref="BV214:BV226" si="291">SUM(BQ214:BU214)</f>
        <v>0</v>
      </c>
    </row>
    <row r="215" spans="1:74" ht="15" hidden="1" customHeight="1">
      <c r="C215" s="75" t="s">
        <v>224</v>
      </c>
      <c r="D215" s="674"/>
      <c r="E215" s="70"/>
      <c r="F215" s="70"/>
      <c r="G215" s="70"/>
      <c r="H215" s="70"/>
      <c r="I215" s="70"/>
      <c r="J215" s="683"/>
      <c r="K215" s="70"/>
      <c r="L215" s="138"/>
      <c r="M215" s="68">
        <f t="shared" si="280"/>
        <v>1</v>
      </c>
      <c r="N215" s="894"/>
      <c r="O215" s="895"/>
      <c r="P215" s="894"/>
      <c r="Q215" s="895"/>
      <c r="R215" s="894"/>
      <c r="S215" s="895"/>
      <c r="T215" s="894"/>
      <c r="U215" s="895"/>
      <c r="V215" s="894"/>
      <c r="W215" s="895"/>
      <c r="X215" s="346"/>
      <c r="Y215" s="886">
        <f t="shared" si="281"/>
        <v>0</v>
      </c>
      <c r="Z215" s="887"/>
      <c r="AA215" s="886">
        <f t="shared" si="282"/>
        <v>0</v>
      </c>
      <c r="AB215" s="887"/>
      <c r="AC215" s="886">
        <f t="shared" si="283"/>
        <v>0</v>
      </c>
      <c r="AD215" s="887"/>
      <c r="AE215" s="886">
        <f t="shared" si="284"/>
        <v>0</v>
      </c>
      <c r="AF215" s="887"/>
      <c r="AG215" s="886">
        <f t="shared" si="285"/>
        <v>0</v>
      </c>
      <c r="AH215" s="887"/>
      <c r="AI215" s="266">
        <f t="shared" ref="AI215:AI225" si="292">SUM(Y215+AA215+AC215+AE215+AG215)</f>
        <v>0</v>
      </c>
      <c r="AJ215" s="901"/>
      <c r="AK215" s="902"/>
      <c r="AL215" s="901"/>
      <c r="AM215" s="902"/>
      <c r="AN215" s="901"/>
      <c r="AO215" s="902"/>
      <c r="AP215" s="901"/>
      <c r="AQ215" s="902"/>
      <c r="AR215" s="901"/>
      <c r="AS215" s="902"/>
      <c r="AT215" s="336"/>
      <c r="AU215" s="909"/>
      <c r="AV215" s="910"/>
      <c r="AW215" s="909"/>
      <c r="AX215" s="910"/>
      <c r="AY215" s="909"/>
      <c r="AZ215" s="910"/>
      <c r="BA215" s="909"/>
      <c r="BB215" s="910"/>
      <c r="BC215" s="909"/>
      <c r="BD215" s="910"/>
      <c r="BE215" s="337"/>
      <c r="BF215" s="911"/>
      <c r="BG215" s="912"/>
      <c r="BH215" s="911"/>
      <c r="BI215" s="912"/>
      <c r="BJ215" s="911"/>
      <c r="BK215" s="912"/>
      <c r="BL215" s="911"/>
      <c r="BM215" s="912"/>
      <c r="BN215" s="911"/>
      <c r="BO215" s="912"/>
      <c r="BP215" s="338"/>
      <c r="BQ215" s="312">
        <f t="shared" si="286"/>
        <v>0</v>
      </c>
      <c r="BR215" s="312">
        <f t="shared" si="287"/>
        <v>0</v>
      </c>
      <c r="BS215" s="312">
        <f t="shared" si="288"/>
        <v>0</v>
      </c>
      <c r="BT215" s="312">
        <f t="shared" si="289"/>
        <v>0</v>
      </c>
      <c r="BU215" s="312">
        <f t="shared" si="290"/>
        <v>0</v>
      </c>
      <c r="BV215" s="300">
        <f t="shared" si="291"/>
        <v>0</v>
      </c>
    </row>
    <row r="216" spans="1:74" ht="15" hidden="1" customHeight="1">
      <c r="C216" s="75" t="s">
        <v>15</v>
      </c>
      <c r="D216" s="674"/>
      <c r="E216" s="70"/>
      <c r="F216" s="70"/>
      <c r="G216" s="70"/>
      <c r="H216" s="70"/>
      <c r="I216" s="70"/>
      <c r="J216" s="683"/>
      <c r="K216" s="70"/>
      <c r="L216" s="138"/>
      <c r="M216" s="68">
        <f t="shared" si="280"/>
        <v>1</v>
      </c>
      <c r="N216" s="894"/>
      <c r="O216" s="895"/>
      <c r="P216" s="894"/>
      <c r="Q216" s="895"/>
      <c r="R216" s="894"/>
      <c r="S216" s="895"/>
      <c r="T216" s="894"/>
      <c r="U216" s="895"/>
      <c r="V216" s="894"/>
      <c r="W216" s="895"/>
      <c r="X216" s="346"/>
      <c r="Y216" s="886">
        <f t="shared" si="281"/>
        <v>0</v>
      </c>
      <c r="Z216" s="887"/>
      <c r="AA216" s="886">
        <f t="shared" si="282"/>
        <v>0</v>
      </c>
      <c r="AB216" s="887"/>
      <c r="AC216" s="886">
        <f t="shared" si="283"/>
        <v>0</v>
      </c>
      <c r="AD216" s="887"/>
      <c r="AE216" s="886">
        <f t="shared" si="284"/>
        <v>0</v>
      </c>
      <c r="AF216" s="887"/>
      <c r="AG216" s="886">
        <f t="shared" si="285"/>
        <v>0</v>
      </c>
      <c r="AH216" s="887"/>
      <c r="AI216" s="266">
        <f t="shared" si="292"/>
        <v>0</v>
      </c>
      <c r="AJ216" s="901"/>
      <c r="AK216" s="902"/>
      <c r="AL216" s="901"/>
      <c r="AM216" s="902"/>
      <c r="AN216" s="901"/>
      <c r="AO216" s="902"/>
      <c r="AP216" s="901"/>
      <c r="AQ216" s="902"/>
      <c r="AR216" s="901"/>
      <c r="AS216" s="902"/>
      <c r="AT216" s="336"/>
      <c r="AU216" s="909"/>
      <c r="AV216" s="910"/>
      <c r="AW216" s="909"/>
      <c r="AX216" s="910"/>
      <c r="AY216" s="909"/>
      <c r="AZ216" s="910"/>
      <c r="BA216" s="909"/>
      <c r="BB216" s="910"/>
      <c r="BC216" s="909"/>
      <c r="BD216" s="910"/>
      <c r="BE216" s="337"/>
      <c r="BF216" s="911"/>
      <c r="BG216" s="912"/>
      <c r="BH216" s="911"/>
      <c r="BI216" s="912"/>
      <c r="BJ216" s="911"/>
      <c r="BK216" s="912"/>
      <c r="BL216" s="911"/>
      <c r="BM216" s="912"/>
      <c r="BN216" s="911"/>
      <c r="BO216" s="912"/>
      <c r="BP216" s="338"/>
      <c r="BQ216" s="312">
        <f t="shared" si="286"/>
        <v>0</v>
      </c>
      <c r="BR216" s="312">
        <f t="shared" si="287"/>
        <v>0</v>
      </c>
      <c r="BS216" s="312">
        <f t="shared" si="288"/>
        <v>0</v>
      </c>
      <c r="BT216" s="312">
        <f t="shared" si="289"/>
        <v>0</v>
      </c>
      <c r="BU216" s="312">
        <f t="shared" si="290"/>
        <v>0</v>
      </c>
      <c r="BV216" s="300">
        <f t="shared" si="291"/>
        <v>0</v>
      </c>
    </row>
    <row r="217" spans="1:74" ht="15" hidden="1" customHeight="1">
      <c r="C217" s="75" t="s">
        <v>31</v>
      </c>
      <c r="D217" s="674"/>
      <c r="E217" s="70"/>
      <c r="F217" s="70"/>
      <c r="G217" s="70"/>
      <c r="H217" s="70"/>
      <c r="I217" s="70"/>
      <c r="J217" s="683"/>
      <c r="K217" s="70"/>
      <c r="L217" s="138"/>
      <c r="M217" s="68">
        <f t="shared" si="280"/>
        <v>1.1000000000000001</v>
      </c>
      <c r="N217" s="894"/>
      <c r="O217" s="895"/>
      <c r="P217" s="894"/>
      <c r="Q217" s="895"/>
      <c r="R217" s="894"/>
      <c r="S217" s="895"/>
      <c r="T217" s="894"/>
      <c r="U217" s="895"/>
      <c r="V217" s="894"/>
      <c r="W217" s="895"/>
      <c r="X217" s="346"/>
      <c r="Y217" s="886">
        <f t="shared" si="281"/>
        <v>0</v>
      </c>
      <c r="Z217" s="887"/>
      <c r="AA217" s="886">
        <f t="shared" si="282"/>
        <v>0</v>
      </c>
      <c r="AB217" s="887"/>
      <c r="AC217" s="886">
        <f t="shared" si="283"/>
        <v>0</v>
      </c>
      <c r="AD217" s="887"/>
      <c r="AE217" s="886">
        <f t="shared" si="284"/>
        <v>0</v>
      </c>
      <c r="AF217" s="887"/>
      <c r="AG217" s="886">
        <f t="shared" si="285"/>
        <v>0</v>
      </c>
      <c r="AH217" s="887"/>
      <c r="AI217" s="266">
        <f t="shared" si="292"/>
        <v>0</v>
      </c>
      <c r="AJ217" s="901"/>
      <c r="AK217" s="902"/>
      <c r="AL217" s="901"/>
      <c r="AM217" s="902"/>
      <c r="AN217" s="901"/>
      <c r="AO217" s="902"/>
      <c r="AP217" s="901"/>
      <c r="AQ217" s="902"/>
      <c r="AR217" s="901"/>
      <c r="AS217" s="902"/>
      <c r="AT217" s="336"/>
      <c r="AU217" s="909"/>
      <c r="AV217" s="910"/>
      <c r="AW217" s="909"/>
      <c r="AX217" s="910"/>
      <c r="AY217" s="909"/>
      <c r="AZ217" s="910"/>
      <c r="BA217" s="909"/>
      <c r="BB217" s="910"/>
      <c r="BC217" s="909"/>
      <c r="BD217" s="910"/>
      <c r="BE217" s="337"/>
      <c r="BF217" s="911"/>
      <c r="BG217" s="912"/>
      <c r="BH217" s="911"/>
      <c r="BI217" s="912"/>
      <c r="BJ217" s="911"/>
      <c r="BK217" s="912"/>
      <c r="BL217" s="911"/>
      <c r="BM217" s="912"/>
      <c r="BN217" s="911"/>
      <c r="BO217" s="912"/>
      <c r="BP217" s="338"/>
      <c r="BQ217" s="312">
        <f t="shared" si="286"/>
        <v>0</v>
      </c>
      <c r="BR217" s="312">
        <f t="shared" si="287"/>
        <v>0</v>
      </c>
      <c r="BS217" s="312">
        <f t="shared" si="288"/>
        <v>0</v>
      </c>
      <c r="BT217" s="312">
        <f t="shared" si="289"/>
        <v>0</v>
      </c>
      <c r="BU217" s="312">
        <f t="shared" si="290"/>
        <v>0</v>
      </c>
      <c r="BV217" s="300">
        <f t="shared" si="291"/>
        <v>0</v>
      </c>
    </row>
    <row r="218" spans="1:74" ht="15" hidden="1" customHeight="1">
      <c r="C218" s="75" t="s">
        <v>309</v>
      </c>
      <c r="D218" s="674" t="s">
        <v>338</v>
      </c>
      <c r="E218" s="70"/>
      <c r="F218" s="70"/>
      <c r="G218" s="70"/>
      <c r="H218" s="70"/>
      <c r="I218" s="70"/>
      <c r="J218" s="683"/>
      <c r="K218" s="70"/>
      <c r="L218" s="138"/>
      <c r="M218" s="68">
        <f t="shared" si="280"/>
        <v>1.1000000000000001</v>
      </c>
      <c r="N218" s="894"/>
      <c r="O218" s="895"/>
      <c r="P218" s="894"/>
      <c r="Q218" s="895"/>
      <c r="R218" s="894"/>
      <c r="S218" s="895"/>
      <c r="T218" s="894"/>
      <c r="U218" s="895"/>
      <c r="V218" s="894"/>
      <c r="W218" s="895"/>
      <c r="X218" s="346"/>
      <c r="Y218" s="886">
        <f t="shared" si="281"/>
        <v>0</v>
      </c>
      <c r="Z218" s="887"/>
      <c r="AA218" s="886">
        <f t="shared" si="282"/>
        <v>0</v>
      </c>
      <c r="AB218" s="887"/>
      <c r="AC218" s="886">
        <f t="shared" si="283"/>
        <v>0</v>
      </c>
      <c r="AD218" s="887"/>
      <c r="AE218" s="886">
        <f t="shared" si="284"/>
        <v>0</v>
      </c>
      <c r="AF218" s="887"/>
      <c r="AG218" s="886">
        <f t="shared" si="285"/>
        <v>0</v>
      </c>
      <c r="AH218" s="887"/>
      <c r="AI218" s="266">
        <f t="shared" si="292"/>
        <v>0</v>
      </c>
      <c r="AJ218" s="901"/>
      <c r="AK218" s="902"/>
      <c r="AL218" s="901"/>
      <c r="AM218" s="902"/>
      <c r="AN218" s="901"/>
      <c r="AO218" s="902"/>
      <c r="AP218" s="901"/>
      <c r="AQ218" s="902"/>
      <c r="AR218" s="901"/>
      <c r="AS218" s="902"/>
      <c r="AT218" s="336"/>
      <c r="AU218" s="909"/>
      <c r="AV218" s="910"/>
      <c r="AW218" s="909"/>
      <c r="AX218" s="910"/>
      <c r="AY218" s="909"/>
      <c r="AZ218" s="910"/>
      <c r="BA218" s="909"/>
      <c r="BB218" s="910"/>
      <c r="BC218" s="909"/>
      <c r="BD218" s="910"/>
      <c r="BE218" s="337"/>
      <c r="BF218" s="911"/>
      <c r="BG218" s="912"/>
      <c r="BH218" s="911"/>
      <c r="BI218" s="912"/>
      <c r="BJ218" s="911"/>
      <c r="BK218" s="912"/>
      <c r="BL218" s="911"/>
      <c r="BM218" s="912"/>
      <c r="BN218" s="911"/>
      <c r="BO218" s="912"/>
      <c r="BP218" s="338"/>
      <c r="BQ218" s="312">
        <f t="shared" si="286"/>
        <v>0</v>
      </c>
      <c r="BR218" s="312">
        <f t="shared" si="287"/>
        <v>0</v>
      </c>
      <c r="BS218" s="312">
        <f t="shared" si="288"/>
        <v>0</v>
      </c>
      <c r="BT218" s="312">
        <f t="shared" si="289"/>
        <v>0</v>
      </c>
      <c r="BU218" s="312">
        <f t="shared" si="290"/>
        <v>0</v>
      </c>
      <c r="BV218" s="300">
        <f t="shared" si="291"/>
        <v>0</v>
      </c>
    </row>
    <row r="219" spans="1:74" ht="15" hidden="1" customHeight="1">
      <c r="C219" s="75" t="s">
        <v>224</v>
      </c>
      <c r="D219" s="674"/>
      <c r="E219" s="70"/>
      <c r="F219" s="70"/>
      <c r="G219" s="70"/>
      <c r="H219" s="70"/>
      <c r="I219" s="70"/>
      <c r="J219" s="683"/>
      <c r="K219" s="70"/>
      <c r="L219" s="138"/>
      <c r="M219" s="68">
        <f t="shared" si="280"/>
        <v>1</v>
      </c>
      <c r="N219" s="894"/>
      <c r="O219" s="895"/>
      <c r="P219" s="894"/>
      <c r="Q219" s="895"/>
      <c r="R219" s="894"/>
      <c r="S219" s="895"/>
      <c r="T219" s="894"/>
      <c r="U219" s="895"/>
      <c r="V219" s="894"/>
      <c r="W219" s="895"/>
      <c r="X219" s="346"/>
      <c r="Y219" s="886">
        <f t="shared" si="281"/>
        <v>0</v>
      </c>
      <c r="Z219" s="887"/>
      <c r="AA219" s="886">
        <f t="shared" si="282"/>
        <v>0</v>
      </c>
      <c r="AB219" s="887"/>
      <c r="AC219" s="886">
        <f t="shared" si="283"/>
        <v>0</v>
      </c>
      <c r="AD219" s="887"/>
      <c r="AE219" s="886">
        <f t="shared" si="284"/>
        <v>0</v>
      </c>
      <c r="AF219" s="887"/>
      <c r="AG219" s="886">
        <f t="shared" si="285"/>
        <v>0</v>
      </c>
      <c r="AH219" s="887"/>
      <c r="AI219" s="266">
        <f t="shared" si="292"/>
        <v>0</v>
      </c>
      <c r="AJ219" s="901"/>
      <c r="AK219" s="902"/>
      <c r="AL219" s="901"/>
      <c r="AM219" s="902"/>
      <c r="AN219" s="901"/>
      <c r="AO219" s="902"/>
      <c r="AP219" s="901"/>
      <c r="AQ219" s="902"/>
      <c r="AR219" s="901"/>
      <c r="AS219" s="902"/>
      <c r="AT219" s="336"/>
      <c r="AU219" s="909"/>
      <c r="AV219" s="910"/>
      <c r="AW219" s="909"/>
      <c r="AX219" s="910"/>
      <c r="AY219" s="909"/>
      <c r="AZ219" s="910"/>
      <c r="BA219" s="909"/>
      <c r="BB219" s="910"/>
      <c r="BC219" s="909"/>
      <c r="BD219" s="910"/>
      <c r="BE219" s="337"/>
      <c r="BF219" s="911"/>
      <c r="BG219" s="912"/>
      <c r="BH219" s="911"/>
      <c r="BI219" s="912"/>
      <c r="BJ219" s="911"/>
      <c r="BK219" s="912"/>
      <c r="BL219" s="911"/>
      <c r="BM219" s="912"/>
      <c r="BN219" s="911"/>
      <c r="BO219" s="912"/>
      <c r="BP219" s="338"/>
      <c r="BQ219" s="312">
        <f t="shared" si="286"/>
        <v>0</v>
      </c>
      <c r="BR219" s="312">
        <f t="shared" si="287"/>
        <v>0</v>
      </c>
      <c r="BS219" s="312">
        <f t="shared" si="288"/>
        <v>0</v>
      </c>
      <c r="BT219" s="312">
        <f t="shared" si="289"/>
        <v>0</v>
      </c>
      <c r="BU219" s="312">
        <f t="shared" si="290"/>
        <v>0</v>
      </c>
      <c r="BV219" s="300">
        <f t="shared" si="291"/>
        <v>0</v>
      </c>
    </row>
    <row r="220" spans="1:74" ht="15" hidden="1" customHeight="1">
      <c r="C220" s="75" t="s">
        <v>15</v>
      </c>
      <c r="D220" s="674"/>
      <c r="E220" s="70"/>
      <c r="F220" s="70"/>
      <c r="G220" s="70"/>
      <c r="H220" s="70"/>
      <c r="I220" s="70"/>
      <c r="J220" s="683"/>
      <c r="K220" s="70"/>
      <c r="L220" s="138"/>
      <c r="M220" s="68">
        <f t="shared" si="280"/>
        <v>1</v>
      </c>
      <c r="N220" s="894"/>
      <c r="O220" s="895"/>
      <c r="P220" s="894"/>
      <c r="Q220" s="895"/>
      <c r="R220" s="894"/>
      <c r="S220" s="895"/>
      <c r="T220" s="894"/>
      <c r="U220" s="895"/>
      <c r="V220" s="894"/>
      <c r="W220" s="895"/>
      <c r="X220" s="346"/>
      <c r="Y220" s="886">
        <f t="shared" si="281"/>
        <v>0</v>
      </c>
      <c r="Z220" s="887"/>
      <c r="AA220" s="886">
        <f t="shared" si="282"/>
        <v>0</v>
      </c>
      <c r="AB220" s="887"/>
      <c r="AC220" s="886">
        <f t="shared" si="283"/>
        <v>0</v>
      </c>
      <c r="AD220" s="887"/>
      <c r="AE220" s="886">
        <f t="shared" si="284"/>
        <v>0</v>
      </c>
      <c r="AF220" s="887"/>
      <c r="AG220" s="886">
        <f t="shared" si="285"/>
        <v>0</v>
      </c>
      <c r="AH220" s="887"/>
      <c r="AI220" s="266">
        <f t="shared" si="292"/>
        <v>0</v>
      </c>
      <c r="AJ220" s="901"/>
      <c r="AK220" s="902"/>
      <c r="AL220" s="901"/>
      <c r="AM220" s="902"/>
      <c r="AN220" s="901"/>
      <c r="AO220" s="902"/>
      <c r="AP220" s="901"/>
      <c r="AQ220" s="902"/>
      <c r="AR220" s="901"/>
      <c r="AS220" s="902"/>
      <c r="AT220" s="336"/>
      <c r="AU220" s="909"/>
      <c r="AV220" s="910"/>
      <c r="AW220" s="909"/>
      <c r="AX220" s="910"/>
      <c r="AY220" s="909"/>
      <c r="AZ220" s="910"/>
      <c r="BA220" s="909"/>
      <c r="BB220" s="910"/>
      <c r="BC220" s="909"/>
      <c r="BD220" s="910"/>
      <c r="BE220" s="337"/>
      <c r="BF220" s="911"/>
      <c r="BG220" s="912"/>
      <c r="BH220" s="911"/>
      <c r="BI220" s="912"/>
      <c r="BJ220" s="911"/>
      <c r="BK220" s="912"/>
      <c r="BL220" s="911"/>
      <c r="BM220" s="912"/>
      <c r="BN220" s="911"/>
      <c r="BO220" s="912"/>
      <c r="BP220" s="338"/>
      <c r="BQ220" s="312">
        <f t="shared" si="286"/>
        <v>0</v>
      </c>
      <c r="BR220" s="312">
        <f t="shared" si="287"/>
        <v>0</v>
      </c>
      <c r="BS220" s="312">
        <f t="shared" si="288"/>
        <v>0</v>
      </c>
      <c r="BT220" s="312">
        <f t="shared" si="289"/>
        <v>0</v>
      </c>
      <c r="BU220" s="312">
        <f t="shared" si="290"/>
        <v>0</v>
      </c>
      <c r="BV220" s="300">
        <f t="shared" si="291"/>
        <v>0</v>
      </c>
    </row>
    <row r="221" spans="1:74" ht="15" hidden="1" customHeight="1">
      <c r="C221" s="75" t="s">
        <v>31</v>
      </c>
      <c r="D221" s="674"/>
      <c r="E221" s="70"/>
      <c r="F221" s="70"/>
      <c r="G221" s="70"/>
      <c r="H221" s="70"/>
      <c r="I221" s="70"/>
      <c r="J221" s="683"/>
      <c r="K221" s="70"/>
      <c r="L221" s="138"/>
      <c r="M221" s="68">
        <f t="shared" si="280"/>
        <v>1.1000000000000001</v>
      </c>
      <c r="N221" s="894"/>
      <c r="O221" s="895"/>
      <c r="P221" s="894"/>
      <c r="Q221" s="895"/>
      <c r="R221" s="894"/>
      <c r="S221" s="895"/>
      <c r="T221" s="894"/>
      <c r="U221" s="895"/>
      <c r="V221" s="894"/>
      <c r="W221" s="895"/>
      <c r="X221" s="346"/>
      <c r="Y221" s="886">
        <f t="shared" si="281"/>
        <v>0</v>
      </c>
      <c r="Z221" s="887"/>
      <c r="AA221" s="886">
        <f t="shared" si="282"/>
        <v>0</v>
      </c>
      <c r="AB221" s="887"/>
      <c r="AC221" s="886">
        <f t="shared" si="283"/>
        <v>0</v>
      </c>
      <c r="AD221" s="887"/>
      <c r="AE221" s="886">
        <f t="shared" si="284"/>
        <v>0</v>
      </c>
      <c r="AF221" s="887"/>
      <c r="AG221" s="886">
        <f t="shared" si="285"/>
        <v>0</v>
      </c>
      <c r="AH221" s="887"/>
      <c r="AI221" s="266">
        <f t="shared" si="292"/>
        <v>0</v>
      </c>
      <c r="AJ221" s="901"/>
      <c r="AK221" s="902"/>
      <c r="AL221" s="901"/>
      <c r="AM221" s="902"/>
      <c r="AN221" s="901"/>
      <c r="AO221" s="902"/>
      <c r="AP221" s="901"/>
      <c r="AQ221" s="902"/>
      <c r="AR221" s="901"/>
      <c r="AS221" s="902"/>
      <c r="AT221" s="336"/>
      <c r="AU221" s="909"/>
      <c r="AV221" s="910"/>
      <c r="AW221" s="909"/>
      <c r="AX221" s="910"/>
      <c r="AY221" s="909"/>
      <c r="AZ221" s="910"/>
      <c r="BA221" s="909"/>
      <c r="BB221" s="910"/>
      <c r="BC221" s="909"/>
      <c r="BD221" s="910"/>
      <c r="BE221" s="337"/>
      <c r="BF221" s="911"/>
      <c r="BG221" s="912"/>
      <c r="BH221" s="911"/>
      <c r="BI221" s="912"/>
      <c r="BJ221" s="911"/>
      <c r="BK221" s="912"/>
      <c r="BL221" s="911"/>
      <c r="BM221" s="912"/>
      <c r="BN221" s="911"/>
      <c r="BO221" s="912"/>
      <c r="BP221" s="338"/>
      <c r="BQ221" s="312">
        <f t="shared" si="286"/>
        <v>0</v>
      </c>
      <c r="BR221" s="312">
        <f t="shared" si="287"/>
        <v>0</v>
      </c>
      <c r="BS221" s="312">
        <f t="shared" si="288"/>
        <v>0</v>
      </c>
      <c r="BT221" s="312">
        <f t="shared" si="289"/>
        <v>0</v>
      </c>
      <c r="BU221" s="312">
        <f t="shared" si="290"/>
        <v>0</v>
      </c>
      <c r="BV221" s="300">
        <f t="shared" si="291"/>
        <v>0</v>
      </c>
    </row>
    <row r="222" spans="1:74" ht="15" hidden="1" customHeight="1">
      <c r="C222" s="75" t="s">
        <v>309</v>
      </c>
      <c r="D222" s="674" t="s">
        <v>338</v>
      </c>
      <c r="E222" s="70"/>
      <c r="F222" s="70"/>
      <c r="G222" s="70"/>
      <c r="H222" s="70"/>
      <c r="I222" s="70"/>
      <c r="J222" s="683"/>
      <c r="K222" s="70"/>
      <c r="L222" s="138"/>
      <c r="M222" s="68">
        <f t="shared" si="280"/>
        <v>1.1000000000000001</v>
      </c>
      <c r="N222" s="894"/>
      <c r="O222" s="895"/>
      <c r="P222" s="894"/>
      <c r="Q222" s="895"/>
      <c r="R222" s="894"/>
      <c r="S222" s="895"/>
      <c r="T222" s="894"/>
      <c r="U222" s="895"/>
      <c r="V222" s="894"/>
      <c r="W222" s="895"/>
      <c r="X222" s="346"/>
      <c r="Y222" s="886">
        <f t="shared" si="281"/>
        <v>0</v>
      </c>
      <c r="Z222" s="887"/>
      <c r="AA222" s="886">
        <f t="shared" si="282"/>
        <v>0</v>
      </c>
      <c r="AB222" s="887"/>
      <c r="AC222" s="886">
        <f t="shared" si="283"/>
        <v>0</v>
      </c>
      <c r="AD222" s="887"/>
      <c r="AE222" s="886">
        <f t="shared" si="284"/>
        <v>0</v>
      </c>
      <c r="AF222" s="887"/>
      <c r="AG222" s="886">
        <f t="shared" si="285"/>
        <v>0</v>
      </c>
      <c r="AH222" s="887"/>
      <c r="AI222" s="266">
        <f t="shared" si="292"/>
        <v>0</v>
      </c>
      <c r="AJ222" s="901"/>
      <c r="AK222" s="902"/>
      <c r="AL222" s="901"/>
      <c r="AM222" s="902"/>
      <c r="AN222" s="901"/>
      <c r="AO222" s="902"/>
      <c r="AP222" s="901"/>
      <c r="AQ222" s="902"/>
      <c r="AR222" s="901"/>
      <c r="AS222" s="902"/>
      <c r="AT222" s="336"/>
      <c r="AU222" s="909"/>
      <c r="AV222" s="910"/>
      <c r="AW222" s="909"/>
      <c r="AX222" s="910"/>
      <c r="AY222" s="909"/>
      <c r="AZ222" s="910"/>
      <c r="BA222" s="909"/>
      <c r="BB222" s="910"/>
      <c r="BC222" s="909"/>
      <c r="BD222" s="910"/>
      <c r="BE222" s="337"/>
      <c r="BF222" s="911"/>
      <c r="BG222" s="912"/>
      <c r="BH222" s="911"/>
      <c r="BI222" s="912"/>
      <c r="BJ222" s="911"/>
      <c r="BK222" s="912"/>
      <c r="BL222" s="911"/>
      <c r="BM222" s="912"/>
      <c r="BN222" s="911"/>
      <c r="BO222" s="912"/>
      <c r="BP222" s="338"/>
      <c r="BQ222" s="312">
        <f t="shared" si="286"/>
        <v>0</v>
      </c>
      <c r="BR222" s="312">
        <f t="shared" si="287"/>
        <v>0</v>
      </c>
      <c r="BS222" s="312">
        <f t="shared" si="288"/>
        <v>0</v>
      </c>
      <c r="BT222" s="312">
        <f t="shared" si="289"/>
        <v>0</v>
      </c>
      <c r="BU222" s="312">
        <f t="shared" si="290"/>
        <v>0</v>
      </c>
      <c r="BV222" s="300">
        <f t="shared" si="291"/>
        <v>0</v>
      </c>
    </row>
    <row r="223" spans="1:74" ht="15" hidden="1" customHeight="1">
      <c r="C223" s="75" t="s">
        <v>224</v>
      </c>
      <c r="D223" s="674"/>
      <c r="E223" s="70"/>
      <c r="F223" s="70"/>
      <c r="G223" s="70"/>
      <c r="H223" s="70"/>
      <c r="I223" s="70"/>
      <c r="J223" s="683"/>
      <c r="K223" s="70"/>
      <c r="L223" s="138"/>
      <c r="M223" s="68">
        <f t="shared" si="280"/>
        <v>1</v>
      </c>
      <c r="N223" s="894"/>
      <c r="O223" s="895"/>
      <c r="P223" s="894"/>
      <c r="Q223" s="895"/>
      <c r="R223" s="894"/>
      <c r="S223" s="895"/>
      <c r="T223" s="894"/>
      <c r="U223" s="895"/>
      <c r="V223" s="894"/>
      <c r="W223" s="895"/>
      <c r="X223" s="346"/>
      <c r="Y223" s="886">
        <f t="shared" si="281"/>
        <v>0</v>
      </c>
      <c r="Z223" s="887"/>
      <c r="AA223" s="886">
        <f t="shared" si="282"/>
        <v>0</v>
      </c>
      <c r="AB223" s="887"/>
      <c r="AC223" s="886">
        <f t="shared" si="283"/>
        <v>0</v>
      </c>
      <c r="AD223" s="887"/>
      <c r="AE223" s="886">
        <f t="shared" si="284"/>
        <v>0</v>
      </c>
      <c r="AF223" s="887"/>
      <c r="AG223" s="886">
        <f t="shared" si="285"/>
        <v>0</v>
      </c>
      <c r="AH223" s="887"/>
      <c r="AI223" s="266">
        <f t="shared" si="292"/>
        <v>0</v>
      </c>
      <c r="AJ223" s="901"/>
      <c r="AK223" s="902"/>
      <c r="AL223" s="901"/>
      <c r="AM223" s="902"/>
      <c r="AN223" s="901"/>
      <c r="AO223" s="902"/>
      <c r="AP223" s="901"/>
      <c r="AQ223" s="902"/>
      <c r="AR223" s="901"/>
      <c r="AS223" s="902"/>
      <c r="AT223" s="336"/>
      <c r="AU223" s="909"/>
      <c r="AV223" s="910"/>
      <c r="AW223" s="909"/>
      <c r="AX223" s="910"/>
      <c r="AY223" s="909"/>
      <c r="AZ223" s="910"/>
      <c r="BA223" s="909"/>
      <c r="BB223" s="910"/>
      <c r="BC223" s="909"/>
      <c r="BD223" s="910"/>
      <c r="BE223" s="337"/>
      <c r="BF223" s="911"/>
      <c r="BG223" s="912"/>
      <c r="BH223" s="911"/>
      <c r="BI223" s="912"/>
      <c r="BJ223" s="911"/>
      <c r="BK223" s="912"/>
      <c r="BL223" s="911"/>
      <c r="BM223" s="912"/>
      <c r="BN223" s="911"/>
      <c r="BO223" s="912"/>
      <c r="BP223" s="338"/>
      <c r="BQ223" s="312">
        <f t="shared" si="286"/>
        <v>0</v>
      </c>
      <c r="BR223" s="312">
        <f t="shared" si="287"/>
        <v>0</v>
      </c>
      <c r="BS223" s="312">
        <f t="shared" si="288"/>
        <v>0</v>
      </c>
      <c r="BT223" s="312">
        <f t="shared" si="289"/>
        <v>0</v>
      </c>
      <c r="BU223" s="312">
        <f t="shared" si="290"/>
        <v>0</v>
      </c>
      <c r="BV223" s="300">
        <f t="shared" si="291"/>
        <v>0</v>
      </c>
    </row>
    <row r="224" spans="1:74" ht="15" hidden="1" customHeight="1">
      <c r="C224" s="75" t="s">
        <v>15</v>
      </c>
      <c r="D224" s="674"/>
      <c r="E224" s="70"/>
      <c r="F224" s="70"/>
      <c r="G224" s="70"/>
      <c r="H224" s="70"/>
      <c r="I224" s="70"/>
      <c r="J224" s="683"/>
      <c r="K224" s="70"/>
      <c r="L224" s="138"/>
      <c r="M224" s="68">
        <f t="shared" si="280"/>
        <v>1</v>
      </c>
      <c r="N224" s="894"/>
      <c r="O224" s="895"/>
      <c r="P224" s="894"/>
      <c r="Q224" s="895"/>
      <c r="R224" s="894"/>
      <c r="S224" s="895"/>
      <c r="T224" s="894"/>
      <c r="U224" s="895"/>
      <c r="V224" s="894"/>
      <c r="W224" s="895"/>
      <c r="X224" s="346"/>
      <c r="Y224" s="886">
        <f t="shared" si="281"/>
        <v>0</v>
      </c>
      <c r="Z224" s="887"/>
      <c r="AA224" s="886">
        <f t="shared" si="282"/>
        <v>0</v>
      </c>
      <c r="AB224" s="887"/>
      <c r="AC224" s="886">
        <f t="shared" si="283"/>
        <v>0</v>
      </c>
      <c r="AD224" s="887"/>
      <c r="AE224" s="886">
        <f t="shared" si="284"/>
        <v>0</v>
      </c>
      <c r="AF224" s="887"/>
      <c r="AG224" s="886">
        <f t="shared" si="285"/>
        <v>0</v>
      </c>
      <c r="AH224" s="887"/>
      <c r="AI224" s="266">
        <f t="shared" si="292"/>
        <v>0</v>
      </c>
      <c r="AJ224" s="901"/>
      <c r="AK224" s="902"/>
      <c r="AL224" s="901"/>
      <c r="AM224" s="902"/>
      <c r="AN224" s="901"/>
      <c r="AO224" s="902"/>
      <c r="AP224" s="901"/>
      <c r="AQ224" s="902"/>
      <c r="AR224" s="901"/>
      <c r="AS224" s="902"/>
      <c r="AT224" s="336"/>
      <c r="AU224" s="909"/>
      <c r="AV224" s="910"/>
      <c r="AW224" s="909"/>
      <c r="AX224" s="910"/>
      <c r="AY224" s="909"/>
      <c r="AZ224" s="910"/>
      <c r="BA224" s="909"/>
      <c r="BB224" s="910"/>
      <c r="BC224" s="909"/>
      <c r="BD224" s="910"/>
      <c r="BE224" s="337"/>
      <c r="BF224" s="911"/>
      <c r="BG224" s="912"/>
      <c r="BH224" s="911"/>
      <c r="BI224" s="912"/>
      <c r="BJ224" s="911"/>
      <c r="BK224" s="912"/>
      <c r="BL224" s="911"/>
      <c r="BM224" s="912"/>
      <c r="BN224" s="911"/>
      <c r="BO224" s="912"/>
      <c r="BP224" s="338"/>
      <c r="BQ224" s="312">
        <f t="shared" si="286"/>
        <v>0</v>
      </c>
      <c r="BR224" s="312">
        <f t="shared" si="287"/>
        <v>0</v>
      </c>
      <c r="BS224" s="312">
        <f t="shared" si="288"/>
        <v>0</v>
      </c>
      <c r="BT224" s="312">
        <f t="shared" si="289"/>
        <v>0</v>
      </c>
      <c r="BU224" s="312">
        <f t="shared" si="290"/>
        <v>0</v>
      </c>
      <c r="BV224" s="300">
        <f t="shared" si="291"/>
        <v>0</v>
      </c>
    </row>
    <row r="225" spans="1:74" ht="15" hidden="1" customHeight="1">
      <c r="C225" s="75" t="s">
        <v>31</v>
      </c>
      <c r="D225" s="674"/>
      <c r="E225" s="70"/>
      <c r="F225" s="70"/>
      <c r="G225" s="70"/>
      <c r="H225" s="70"/>
      <c r="I225" s="70"/>
      <c r="J225" s="683"/>
      <c r="K225" s="70"/>
      <c r="L225" s="138"/>
      <c r="M225" s="68">
        <f t="shared" si="280"/>
        <v>1.1000000000000001</v>
      </c>
      <c r="N225" s="894"/>
      <c r="O225" s="895"/>
      <c r="P225" s="894"/>
      <c r="Q225" s="895"/>
      <c r="R225" s="894"/>
      <c r="S225" s="895"/>
      <c r="T225" s="894"/>
      <c r="U225" s="895"/>
      <c r="V225" s="894"/>
      <c r="W225" s="895"/>
      <c r="X225" s="346"/>
      <c r="Y225" s="886">
        <f t="shared" si="281"/>
        <v>0</v>
      </c>
      <c r="Z225" s="887"/>
      <c r="AA225" s="886">
        <f t="shared" si="282"/>
        <v>0</v>
      </c>
      <c r="AB225" s="887"/>
      <c r="AC225" s="886">
        <f t="shared" si="283"/>
        <v>0</v>
      </c>
      <c r="AD225" s="887"/>
      <c r="AE225" s="886">
        <f t="shared" si="284"/>
        <v>0</v>
      </c>
      <c r="AF225" s="887"/>
      <c r="AG225" s="886">
        <f t="shared" si="285"/>
        <v>0</v>
      </c>
      <c r="AH225" s="887"/>
      <c r="AI225" s="266">
        <f t="shared" si="292"/>
        <v>0</v>
      </c>
      <c r="AJ225" s="901"/>
      <c r="AK225" s="902"/>
      <c r="AL225" s="901"/>
      <c r="AM225" s="902"/>
      <c r="AN225" s="901"/>
      <c r="AO225" s="902"/>
      <c r="AP225" s="901"/>
      <c r="AQ225" s="902"/>
      <c r="AR225" s="901"/>
      <c r="AS225" s="902"/>
      <c r="AT225" s="336"/>
      <c r="AU225" s="909"/>
      <c r="AV225" s="910"/>
      <c r="AW225" s="909"/>
      <c r="AX225" s="910"/>
      <c r="AY225" s="909"/>
      <c r="AZ225" s="910"/>
      <c r="BA225" s="909"/>
      <c r="BB225" s="910"/>
      <c r="BC225" s="909"/>
      <c r="BD225" s="910"/>
      <c r="BE225" s="337"/>
      <c r="BF225" s="911"/>
      <c r="BG225" s="912"/>
      <c r="BH225" s="911"/>
      <c r="BI225" s="912"/>
      <c r="BJ225" s="911"/>
      <c r="BK225" s="912"/>
      <c r="BL225" s="911"/>
      <c r="BM225" s="912"/>
      <c r="BN225" s="911"/>
      <c r="BO225" s="912"/>
      <c r="BP225" s="338"/>
      <c r="BQ225" s="312">
        <f t="shared" si="286"/>
        <v>0</v>
      </c>
      <c r="BR225" s="312">
        <f t="shared" si="287"/>
        <v>0</v>
      </c>
      <c r="BS225" s="312">
        <f t="shared" si="288"/>
        <v>0</v>
      </c>
      <c r="BT225" s="312">
        <f t="shared" si="289"/>
        <v>0</v>
      </c>
      <c r="BU225" s="312">
        <f t="shared" si="290"/>
        <v>0</v>
      </c>
      <c r="BV225" s="300">
        <f t="shared" si="291"/>
        <v>0</v>
      </c>
    </row>
    <row r="226" spans="1:74" ht="15" hidden="1" customHeight="1">
      <c r="C226" s="136"/>
      <c r="D226" s="68"/>
      <c r="E226" s="49"/>
      <c r="F226" s="49"/>
      <c r="G226" s="49"/>
      <c r="H226" s="49"/>
      <c r="I226" s="49"/>
      <c r="J226" s="888" t="s">
        <v>144</v>
      </c>
      <c r="K226" s="889"/>
      <c r="L226" s="889"/>
      <c r="M226" s="890"/>
      <c r="N226" s="898"/>
      <c r="O226" s="665"/>
      <c r="P226" s="898"/>
      <c r="Q226" s="665"/>
      <c r="R226" s="898"/>
      <c r="S226" s="665"/>
      <c r="T226" s="898"/>
      <c r="U226" s="665"/>
      <c r="V226" s="898"/>
      <c r="W226" s="665"/>
      <c r="X226" s="141"/>
      <c r="Y226" s="898">
        <f>SUM(Y214:Y225)</f>
        <v>0</v>
      </c>
      <c r="Z226" s="899"/>
      <c r="AA226" s="898">
        <f>SUM(AA214:AA225)</f>
        <v>0</v>
      </c>
      <c r="AB226" s="899"/>
      <c r="AC226" s="898">
        <f>SUM(AC214:AC225)</f>
        <v>0</v>
      </c>
      <c r="AD226" s="899"/>
      <c r="AE226" s="898">
        <f>SUM(AE214:AE225)</f>
        <v>0</v>
      </c>
      <c r="AF226" s="899"/>
      <c r="AG226" s="898">
        <f>SUM(AG214:AG225)</f>
        <v>0</v>
      </c>
      <c r="AH226" s="899"/>
      <c r="AI226" s="141">
        <f>SUM(Y226:AH226)</f>
        <v>0</v>
      </c>
      <c r="AJ226" s="898"/>
      <c r="AK226" s="665"/>
      <c r="AL226" s="898"/>
      <c r="AM226" s="665"/>
      <c r="AN226" s="898"/>
      <c r="AO226" s="665"/>
      <c r="AP226" s="898"/>
      <c r="AQ226" s="665"/>
      <c r="AR226" s="898"/>
      <c r="AS226" s="665"/>
      <c r="AT226" s="141"/>
      <c r="AU226" s="898"/>
      <c r="AV226" s="665"/>
      <c r="AW226" s="898"/>
      <c r="AX226" s="665"/>
      <c r="AY226" s="898"/>
      <c r="AZ226" s="665"/>
      <c r="BA226" s="898"/>
      <c r="BB226" s="665"/>
      <c r="BC226" s="898"/>
      <c r="BD226" s="665"/>
      <c r="BE226" s="141"/>
      <c r="BF226" s="898"/>
      <c r="BG226" s="665"/>
      <c r="BH226" s="898"/>
      <c r="BI226" s="665"/>
      <c r="BJ226" s="898"/>
      <c r="BK226" s="665"/>
      <c r="BL226" s="898"/>
      <c r="BM226" s="665"/>
      <c r="BN226" s="898"/>
      <c r="BO226" s="665"/>
      <c r="BP226" s="141"/>
      <c r="BQ226" s="313">
        <f>SUM(BQ214:BQ225)</f>
        <v>0</v>
      </c>
      <c r="BR226" s="313">
        <f>SUM(BR214:BR225)</f>
        <v>0</v>
      </c>
      <c r="BS226" s="313">
        <f>SUM(BS214:BS225)</f>
        <v>0</v>
      </c>
      <c r="BT226" s="313">
        <f>SUM(BT214:BT225)</f>
        <v>0</v>
      </c>
      <c r="BU226" s="313">
        <f>SUM(BU214:BU225)</f>
        <v>0</v>
      </c>
      <c r="BV226" s="313">
        <f t="shared" si="291"/>
        <v>0</v>
      </c>
    </row>
    <row r="227" spans="1:74" s="95" customFormat="1" ht="26.25" customHeight="1">
      <c r="A227" s="153">
        <v>2000</v>
      </c>
      <c r="B227" s="153"/>
      <c r="C227" s="986" t="str">
        <f>CONCATENATE(AJ8," Travel")</f>
        <v>Dept #3 Travel</v>
      </c>
      <c r="D227" s="987"/>
      <c r="E227" s="709" t="s">
        <v>182</v>
      </c>
      <c r="F227" s="709"/>
      <c r="G227" s="709"/>
      <c r="H227" s="709"/>
      <c r="I227" s="709"/>
      <c r="J227" s="102"/>
      <c r="K227" s="102"/>
      <c r="L227" s="102"/>
      <c r="M227" s="155"/>
      <c r="N227" s="161"/>
      <c r="O227" s="232"/>
      <c r="P227" s="161"/>
      <c r="Q227" s="232"/>
      <c r="R227" s="161"/>
      <c r="S227" s="232"/>
      <c r="T227" s="161"/>
      <c r="U227" s="232"/>
      <c r="V227" s="161"/>
      <c r="W227" s="232"/>
      <c r="X227" s="132"/>
      <c r="Y227" s="161"/>
      <c r="Z227" s="232"/>
      <c r="AA227" s="161"/>
      <c r="AB227" s="232"/>
      <c r="AC227" s="161"/>
      <c r="AD227" s="232"/>
      <c r="AE227" s="161"/>
      <c r="AF227" s="232"/>
      <c r="AG227" s="161"/>
      <c r="AH227" s="232"/>
      <c r="AI227" s="132"/>
      <c r="AJ227" s="161"/>
      <c r="AK227" s="232"/>
      <c r="AL227" s="161"/>
      <c r="AM227" s="232"/>
      <c r="AN227" s="161"/>
      <c r="AO227" s="232"/>
      <c r="AP227" s="161"/>
      <c r="AQ227" s="232"/>
      <c r="AR227" s="161"/>
      <c r="AS227" s="232"/>
      <c r="AT227" s="132"/>
      <c r="AU227" s="161"/>
      <c r="AV227" s="232"/>
      <c r="AW227" s="161"/>
      <c r="AX227" s="232"/>
      <c r="AY227" s="161"/>
      <c r="AZ227" s="232"/>
      <c r="BA227" s="161"/>
      <c r="BB227" s="232"/>
      <c r="BC227" s="161"/>
      <c r="BD227" s="232"/>
      <c r="BE227" s="132"/>
      <c r="BF227" s="161"/>
      <c r="BG227" s="232"/>
      <c r="BH227" s="161"/>
      <c r="BI227" s="232"/>
      <c r="BJ227" s="161"/>
      <c r="BK227" s="232"/>
      <c r="BL227" s="161"/>
      <c r="BM227" s="232"/>
      <c r="BN227" s="161"/>
      <c r="BO227" s="232"/>
      <c r="BP227" s="132"/>
      <c r="BQ227" s="197"/>
      <c r="BR227" s="197"/>
      <c r="BS227" s="197"/>
      <c r="BT227" s="197"/>
      <c r="BU227" s="197"/>
      <c r="BV227" s="334"/>
    </row>
    <row r="228" spans="1:74" s="52" customFormat="1" ht="34.5" customHeight="1">
      <c r="A228" s="153"/>
      <c r="B228" s="76"/>
      <c r="C228" s="123" t="s">
        <v>30</v>
      </c>
      <c r="D228" s="77" t="s">
        <v>143</v>
      </c>
      <c r="E228" s="81" t="str">
        <f>AJ9</f>
        <v>Year 1</v>
      </c>
      <c r="F228" s="81" t="str">
        <f>AL9</f>
        <v>Year 2</v>
      </c>
      <c r="G228" s="81" t="str">
        <f>AN9</f>
        <v>Year 3</v>
      </c>
      <c r="H228" s="81" t="str">
        <f>AP9</f>
        <v>Year 4</v>
      </c>
      <c r="I228" s="81" t="str">
        <f>AR9</f>
        <v>Year 5</v>
      </c>
      <c r="J228" s="79" t="s">
        <v>336</v>
      </c>
      <c r="K228" s="79" t="s">
        <v>337</v>
      </c>
      <c r="L228" s="79" t="s">
        <v>42</v>
      </c>
      <c r="M228" s="79" t="s">
        <v>311</v>
      </c>
      <c r="N228" s="161"/>
      <c r="O228" s="131"/>
      <c r="P228" s="162"/>
      <c r="Q228" s="131"/>
      <c r="R228" s="162"/>
      <c r="S228" s="131"/>
      <c r="T228" s="162"/>
      <c r="U228" s="131"/>
      <c r="V228" s="162"/>
      <c r="W228" s="131"/>
      <c r="X228" s="132"/>
      <c r="Y228" s="161"/>
      <c r="Z228" s="131"/>
      <c r="AA228" s="162"/>
      <c r="AB228" s="131"/>
      <c r="AC228" s="162"/>
      <c r="AD228" s="131"/>
      <c r="AE228" s="162"/>
      <c r="AF228" s="131"/>
      <c r="AG228" s="162"/>
      <c r="AH228" s="131"/>
      <c r="AI228" s="132"/>
      <c r="AJ228" s="161"/>
      <c r="AK228" s="131"/>
      <c r="AL228" s="162"/>
      <c r="AM228" s="131"/>
      <c r="AN228" s="162"/>
      <c r="AO228" s="131"/>
      <c r="AP228" s="162"/>
      <c r="AQ228" s="131"/>
      <c r="AR228" s="162"/>
      <c r="AS228" s="131"/>
      <c r="AT228" s="132"/>
      <c r="AU228" s="161"/>
      <c r="AV228" s="131"/>
      <c r="AW228" s="162"/>
      <c r="AX228" s="131"/>
      <c r="AY228" s="162"/>
      <c r="AZ228" s="131"/>
      <c r="BA228" s="162"/>
      <c r="BB228" s="131"/>
      <c r="BC228" s="162"/>
      <c r="BD228" s="131"/>
      <c r="BE228" s="132"/>
      <c r="BF228" s="161"/>
      <c r="BG228" s="131"/>
      <c r="BH228" s="162"/>
      <c r="BI228" s="131"/>
      <c r="BJ228" s="162"/>
      <c r="BK228" s="131"/>
      <c r="BL228" s="162"/>
      <c r="BM228" s="131"/>
      <c r="BN228" s="162"/>
      <c r="BO228" s="131"/>
      <c r="BP228" s="132"/>
      <c r="BQ228" s="260"/>
      <c r="BR228" s="260"/>
      <c r="BS228" s="260"/>
      <c r="BT228" s="260"/>
      <c r="BU228" s="260"/>
      <c r="BV228" s="260"/>
    </row>
    <row r="229" spans="1:74" s="52" customFormat="1" ht="15" customHeight="1">
      <c r="A229" s="76"/>
      <c r="B229" s="76"/>
      <c r="C229" s="75" t="s">
        <v>309</v>
      </c>
      <c r="D229" s="674" t="s">
        <v>338</v>
      </c>
      <c r="E229" s="70"/>
      <c r="F229" s="70"/>
      <c r="G229" s="70"/>
      <c r="H229" s="70"/>
      <c r="I229" s="70"/>
      <c r="J229" s="683"/>
      <c r="K229" s="70"/>
      <c r="L229" s="138"/>
      <c r="M229" s="68">
        <f t="shared" ref="M229:M248" si="293">VLOOKUP(C229,TravelIncrease,2,0)</f>
        <v>1.1000000000000001</v>
      </c>
      <c r="N229" s="894"/>
      <c r="O229" s="895"/>
      <c r="P229" s="894"/>
      <c r="Q229" s="895"/>
      <c r="R229" s="894"/>
      <c r="S229" s="895"/>
      <c r="T229" s="894"/>
      <c r="U229" s="895"/>
      <c r="V229" s="894"/>
      <c r="W229" s="895"/>
      <c r="X229" s="346"/>
      <c r="Y229" s="896"/>
      <c r="Z229" s="897"/>
      <c r="AA229" s="896"/>
      <c r="AB229" s="897"/>
      <c r="AC229" s="896"/>
      <c r="AD229" s="897"/>
      <c r="AE229" s="896"/>
      <c r="AF229" s="897"/>
      <c r="AG229" s="896"/>
      <c r="AH229" s="897"/>
      <c r="AI229" s="335"/>
      <c r="AJ229" s="884">
        <f t="shared" ref="AJ229:AJ248" si="294">$E229*$K229*$L229</f>
        <v>0</v>
      </c>
      <c r="AK229" s="885"/>
      <c r="AL229" s="884">
        <f t="shared" ref="AL229:AL248" si="295">$F229*$K229*$L229*$M229</f>
        <v>0</v>
      </c>
      <c r="AM229" s="885"/>
      <c r="AN229" s="884">
        <f t="shared" ref="AN229:AN248" si="296">$G229*$K229*L229*($M229^2)</f>
        <v>0</v>
      </c>
      <c r="AO229" s="885"/>
      <c r="AP229" s="884">
        <f t="shared" ref="AP229:AP248" si="297">$H229*$K229*$L229*($M229^3)</f>
        <v>0</v>
      </c>
      <c r="AQ229" s="885"/>
      <c r="AR229" s="884">
        <f t="shared" ref="AR229:AR248" si="298">$I229*$K229*$L229*($M229^4)</f>
        <v>0</v>
      </c>
      <c r="AS229" s="885"/>
      <c r="AT229" s="269">
        <f>SUM(AJ229+AL229+AN229+AP229+AR229)</f>
        <v>0</v>
      </c>
      <c r="AU229" s="909"/>
      <c r="AV229" s="910"/>
      <c r="AW229" s="909"/>
      <c r="AX229" s="910"/>
      <c r="AY229" s="909"/>
      <c r="AZ229" s="910"/>
      <c r="BA229" s="909"/>
      <c r="BB229" s="910"/>
      <c r="BC229" s="909"/>
      <c r="BD229" s="910"/>
      <c r="BE229" s="337"/>
      <c r="BF229" s="911"/>
      <c r="BG229" s="912"/>
      <c r="BH229" s="911"/>
      <c r="BI229" s="912"/>
      <c r="BJ229" s="911"/>
      <c r="BK229" s="912"/>
      <c r="BL229" s="911"/>
      <c r="BM229" s="912"/>
      <c r="BN229" s="911"/>
      <c r="BO229" s="912"/>
      <c r="BP229" s="338"/>
      <c r="BQ229" s="312">
        <f t="shared" ref="BQ229:BQ248" si="299">AJ229</f>
        <v>0</v>
      </c>
      <c r="BR229" s="312">
        <f t="shared" ref="BR229:BR248" si="300">AL229</f>
        <v>0</v>
      </c>
      <c r="BS229" s="312">
        <f t="shared" ref="BS229:BS248" si="301">AN229</f>
        <v>0</v>
      </c>
      <c r="BT229" s="312">
        <f t="shared" ref="BT229:BT248" si="302">AP229</f>
        <v>0</v>
      </c>
      <c r="BU229" s="312">
        <f t="shared" ref="BU229:BU248" si="303">AR229</f>
        <v>0</v>
      </c>
      <c r="BV229" s="300">
        <f t="shared" ref="BV229:BV248" si="304">SUM(BQ229:BU229)</f>
        <v>0</v>
      </c>
    </row>
    <row r="230" spans="1:74" s="52" customFormat="1" ht="15" customHeight="1">
      <c r="A230" s="76"/>
      <c r="B230" s="76"/>
      <c r="C230" s="75" t="s">
        <v>224</v>
      </c>
      <c r="D230" s="674"/>
      <c r="E230" s="70"/>
      <c r="F230" s="70"/>
      <c r="G230" s="70"/>
      <c r="H230" s="70"/>
      <c r="I230" s="70"/>
      <c r="J230" s="683"/>
      <c r="K230" s="70"/>
      <c r="L230" s="138"/>
      <c r="M230" s="68">
        <f t="shared" si="293"/>
        <v>1</v>
      </c>
      <c r="N230" s="894"/>
      <c r="O230" s="895"/>
      <c r="P230" s="894"/>
      <c r="Q230" s="895"/>
      <c r="R230" s="894"/>
      <c r="S230" s="895"/>
      <c r="T230" s="894"/>
      <c r="U230" s="895"/>
      <c r="V230" s="894"/>
      <c r="W230" s="895"/>
      <c r="X230" s="346"/>
      <c r="Y230" s="896"/>
      <c r="Z230" s="897"/>
      <c r="AA230" s="896"/>
      <c r="AB230" s="897"/>
      <c r="AC230" s="896"/>
      <c r="AD230" s="897"/>
      <c r="AE230" s="896"/>
      <c r="AF230" s="897"/>
      <c r="AG230" s="896"/>
      <c r="AH230" s="897"/>
      <c r="AI230" s="335"/>
      <c r="AJ230" s="884">
        <f t="shared" si="294"/>
        <v>0</v>
      </c>
      <c r="AK230" s="885"/>
      <c r="AL230" s="884">
        <f t="shared" si="295"/>
        <v>0</v>
      </c>
      <c r="AM230" s="885"/>
      <c r="AN230" s="884">
        <f t="shared" si="296"/>
        <v>0</v>
      </c>
      <c r="AO230" s="885"/>
      <c r="AP230" s="884">
        <f t="shared" si="297"/>
        <v>0</v>
      </c>
      <c r="AQ230" s="885"/>
      <c r="AR230" s="884">
        <f t="shared" si="298"/>
        <v>0</v>
      </c>
      <c r="AS230" s="885"/>
      <c r="AT230" s="269">
        <f t="shared" ref="AT230:AT248" si="305">SUM(AJ230+AL230+AN230+AP230+AR230)</f>
        <v>0</v>
      </c>
      <c r="AU230" s="909"/>
      <c r="AV230" s="910"/>
      <c r="AW230" s="909"/>
      <c r="AX230" s="910"/>
      <c r="AY230" s="909"/>
      <c r="AZ230" s="910"/>
      <c r="BA230" s="909"/>
      <c r="BB230" s="910"/>
      <c r="BC230" s="909"/>
      <c r="BD230" s="910"/>
      <c r="BE230" s="337"/>
      <c r="BF230" s="911"/>
      <c r="BG230" s="912"/>
      <c r="BH230" s="911"/>
      <c r="BI230" s="912"/>
      <c r="BJ230" s="911"/>
      <c r="BK230" s="912"/>
      <c r="BL230" s="911"/>
      <c r="BM230" s="912"/>
      <c r="BN230" s="911"/>
      <c r="BO230" s="912"/>
      <c r="BP230" s="338"/>
      <c r="BQ230" s="312">
        <f t="shared" si="299"/>
        <v>0</v>
      </c>
      <c r="BR230" s="312">
        <f t="shared" si="300"/>
        <v>0</v>
      </c>
      <c r="BS230" s="312">
        <f t="shared" si="301"/>
        <v>0</v>
      </c>
      <c r="BT230" s="312">
        <f t="shared" si="302"/>
        <v>0</v>
      </c>
      <c r="BU230" s="312">
        <f t="shared" si="303"/>
        <v>0</v>
      </c>
      <c r="BV230" s="300">
        <f t="shared" si="304"/>
        <v>0</v>
      </c>
    </row>
    <row r="231" spans="1:74" s="52" customFormat="1" ht="15" customHeight="1">
      <c r="A231" s="76"/>
      <c r="B231" s="76"/>
      <c r="C231" s="75" t="s">
        <v>15</v>
      </c>
      <c r="D231" s="674"/>
      <c r="E231" s="70"/>
      <c r="F231" s="70"/>
      <c r="G231" s="70"/>
      <c r="H231" s="70"/>
      <c r="I231" s="70"/>
      <c r="J231" s="683"/>
      <c r="K231" s="70"/>
      <c r="L231" s="138"/>
      <c r="M231" s="68">
        <f t="shared" si="293"/>
        <v>1</v>
      </c>
      <c r="N231" s="894"/>
      <c r="O231" s="895"/>
      <c r="P231" s="894"/>
      <c r="Q231" s="895"/>
      <c r="R231" s="894"/>
      <c r="S231" s="895"/>
      <c r="T231" s="894"/>
      <c r="U231" s="895"/>
      <c r="V231" s="894"/>
      <c r="W231" s="895"/>
      <c r="X231" s="346"/>
      <c r="Y231" s="896"/>
      <c r="Z231" s="897"/>
      <c r="AA231" s="896"/>
      <c r="AB231" s="897"/>
      <c r="AC231" s="896"/>
      <c r="AD231" s="897"/>
      <c r="AE231" s="896"/>
      <c r="AF231" s="897"/>
      <c r="AG231" s="896"/>
      <c r="AH231" s="897"/>
      <c r="AI231" s="335"/>
      <c r="AJ231" s="884">
        <f t="shared" si="294"/>
        <v>0</v>
      </c>
      <c r="AK231" s="885"/>
      <c r="AL231" s="884">
        <f t="shared" si="295"/>
        <v>0</v>
      </c>
      <c r="AM231" s="885"/>
      <c r="AN231" s="884">
        <f t="shared" si="296"/>
        <v>0</v>
      </c>
      <c r="AO231" s="885"/>
      <c r="AP231" s="884">
        <f t="shared" si="297"/>
        <v>0</v>
      </c>
      <c r="AQ231" s="885"/>
      <c r="AR231" s="884">
        <f t="shared" si="298"/>
        <v>0</v>
      </c>
      <c r="AS231" s="885"/>
      <c r="AT231" s="269">
        <f t="shared" si="305"/>
        <v>0</v>
      </c>
      <c r="AU231" s="909"/>
      <c r="AV231" s="910"/>
      <c r="AW231" s="909"/>
      <c r="AX231" s="910"/>
      <c r="AY231" s="909"/>
      <c r="AZ231" s="910"/>
      <c r="BA231" s="909"/>
      <c r="BB231" s="910"/>
      <c r="BC231" s="909"/>
      <c r="BD231" s="910"/>
      <c r="BE231" s="337"/>
      <c r="BF231" s="911"/>
      <c r="BG231" s="912"/>
      <c r="BH231" s="911"/>
      <c r="BI231" s="912"/>
      <c r="BJ231" s="911"/>
      <c r="BK231" s="912"/>
      <c r="BL231" s="911"/>
      <c r="BM231" s="912"/>
      <c r="BN231" s="911"/>
      <c r="BO231" s="912"/>
      <c r="BP231" s="338"/>
      <c r="BQ231" s="312">
        <f t="shared" si="299"/>
        <v>0</v>
      </c>
      <c r="BR231" s="312">
        <f t="shared" si="300"/>
        <v>0</v>
      </c>
      <c r="BS231" s="312">
        <f t="shared" si="301"/>
        <v>0</v>
      </c>
      <c r="BT231" s="312">
        <f t="shared" si="302"/>
        <v>0</v>
      </c>
      <c r="BU231" s="312">
        <f t="shared" si="303"/>
        <v>0</v>
      </c>
      <c r="BV231" s="300">
        <f t="shared" si="304"/>
        <v>0</v>
      </c>
    </row>
    <row r="232" spans="1:74" s="52" customFormat="1" ht="15" customHeight="1">
      <c r="A232" s="76"/>
      <c r="B232" s="76"/>
      <c r="C232" s="75" t="s">
        <v>31</v>
      </c>
      <c r="D232" s="674"/>
      <c r="E232" s="70"/>
      <c r="F232" s="70"/>
      <c r="G232" s="70"/>
      <c r="H232" s="70"/>
      <c r="I232" s="70"/>
      <c r="J232" s="683"/>
      <c r="K232" s="70"/>
      <c r="L232" s="138"/>
      <c r="M232" s="68">
        <f t="shared" si="293"/>
        <v>1.1000000000000001</v>
      </c>
      <c r="N232" s="894"/>
      <c r="O232" s="895"/>
      <c r="P232" s="894"/>
      <c r="Q232" s="895"/>
      <c r="R232" s="894"/>
      <c r="S232" s="895"/>
      <c r="T232" s="894"/>
      <c r="U232" s="895"/>
      <c r="V232" s="894"/>
      <c r="W232" s="895"/>
      <c r="X232" s="346"/>
      <c r="Y232" s="896"/>
      <c r="Z232" s="897"/>
      <c r="AA232" s="896"/>
      <c r="AB232" s="897"/>
      <c r="AC232" s="896"/>
      <c r="AD232" s="897"/>
      <c r="AE232" s="896"/>
      <c r="AF232" s="897"/>
      <c r="AG232" s="896"/>
      <c r="AH232" s="897"/>
      <c r="AI232" s="335"/>
      <c r="AJ232" s="884">
        <f t="shared" si="294"/>
        <v>0</v>
      </c>
      <c r="AK232" s="885"/>
      <c r="AL232" s="884">
        <f t="shared" si="295"/>
        <v>0</v>
      </c>
      <c r="AM232" s="885"/>
      <c r="AN232" s="884">
        <f t="shared" si="296"/>
        <v>0</v>
      </c>
      <c r="AO232" s="885"/>
      <c r="AP232" s="884">
        <f t="shared" si="297"/>
        <v>0</v>
      </c>
      <c r="AQ232" s="885"/>
      <c r="AR232" s="884">
        <f t="shared" si="298"/>
        <v>0</v>
      </c>
      <c r="AS232" s="885"/>
      <c r="AT232" s="269">
        <f t="shared" si="305"/>
        <v>0</v>
      </c>
      <c r="AU232" s="909"/>
      <c r="AV232" s="910"/>
      <c r="AW232" s="909"/>
      <c r="AX232" s="910"/>
      <c r="AY232" s="909"/>
      <c r="AZ232" s="910"/>
      <c r="BA232" s="909"/>
      <c r="BB232" s="910"/>
      <c r="BC232" s="909"/>
      <c r="BD232" s="910"/>
      <c r="BE232" s="337"/>
      <c r="BF232" s="911"/>
      <c r="BG232" s="912"/>
      <c r="BH232" s="911"/>
      <c r="BI232" s="912"/>
      <c r="BJ232" s="911"/>
      <c r="BK232" s="912"/>
      <c r="BL232" s="911"/>
      <c r="BM232" s="912"/>
      <c r="BN232" s="911"/>
      <c r="BO232" s="912"/>
      <c r="BP232" s="338"/>
      <c r="BQ232" s="312">
        <f t="shared" si="299"/>
        <v>0</v>
      </c>
      <c r="BR232" s="312">
        <f t="shared" si="300"/>
        <v>0</v>
      </c>
      <c r="BS232" s="312">
        <f t="shared" si="301"/>
        <v>0</v>
      </c>
      <c r="BT232" s="312">
        <f t="shared" si="302"/>
        <v>0</v>
      </c>
      <c r="BU232" s="312">
        <f t="shared" si="303"/>
        <v>0</v>
      </c>
      <c r="BV232" s="300">
        <f t="shared" si="304"/>
        <v>0</v>
      </c>
    </row>
    <row r="233" spans="1:74" s="52" customFormat="1" ht="15" customHeight="1">
      <c r="A233" s="76"/>
      <c r="B233" s="76"/>
      <c r="C233" s="75" t="s">
        <v>309</v>
      </c>
      <c r="D233" s="674" t="s">
        <v>338</v>
      </c>
      <c r="E233" s="70"/>
      <c r="F233" s="70"/>
      <c r="G233" s="70"/>
      <c r="H233" s="70"/>
      <c r="I233" s="70"/>
      <c r="J233" s="683"/>
      <c r="K233" s="70"/>
      <c r="L233" s="138"/>
      <c r="M233" s="68">
        <f t="shared" si="293"/>
        <v>1.1000000000000001</v>
      </c>
      <c r="N233" s="894"/>
      <c r="O233" s="895"/>
      <c r="P233" s="894"/>
      <c r="Q233" s="895"/>
      <c r="R233" s="894"/>
      <c r="S233" s="895"/>
      <c r="T233" s="894"/>
      <c r="U233" s="895"/>
      <c r="V233" s="894"/>
      <c r="W233" s="895"/>
      <c r="X233" s="346"/>
      <c r="Y233" s="896"/>
      <c r="Z233" s="897"/>
      <c r="AA233" s="896"/>
      <c r="AB233" s="897"/>
      <c r="AC233" s="896"/>
      <c r="AD233" s="897"/>
      <c r="AE233" s="896"/>
      <c r="AF233" s="897"/>
      <c r="AG233" s="896"/>
      <c r="AH233" s="897"/>
      <c r="AI233" s="335"/>
      <c r="AJ233" s="884">
        <f t="shared" si="294"/>
        <v>0</v>
      </c>
      <c r="AK233" s="885"/>
      <c r="AL233" s="884">
        <f t="shared" si="295"/>
        <v>0</v>
      </c>
      <c r="AM233" s="885"/>
      <c r="AN233" s="884">
        <f t="shared" si="296"/>
        <v>0</v>
      </c>
      <c r="AO233" s="885"/>
      <c r="AP233" s="884">
        <f t="shared" si="297"/>
        <v>0</v>
      </c>
      <c r="AQ233" s="885"/>
      <c r="AR233" s="884">
        <f t="shared" si="298"/>
        <v>0</v>
      </c>
      <c r="AS233" s="885"/>
      <c r="AT233" s="269">
        <f t="shared" si="305"/>
        <v>0</v>
      </c>
      <c r="AU233" s="909"/>
      <c r="AV233" s="910"/>
      <c r="AW233" s="909"/>
      <c r="AX233" s="910"/>
      <c r="AY233" s="909"/>
      <c r="AZ233" s="910"/>
      <c r="BA233" s="909"/>
      <c r="BB233" s="910"/>
      <c r="BC233" s="909"/>
      <c r="BD233" s="910"/>
      <c r="BE233" s="337"/>
      <c r="BF233" s="911"/>
      <c r="BG233" s="912"/>
      <c r="BH233" s="911"/>
      <c r="BI233" s="912"/>
      <c r="BJ233" s="911"/>
      <c r="BK233" s="912"/>
      <c r="BL233" s="911"/>
      <c r="BM233" s="912"/>
      <c r="BN233" s="911"/>
      <c r="BO233" s="912"/>
      <c r="BP233" s="338"/>
      <c r="BQ233" s="312">
        <f t="shared" si="299"/>
        <v>0</v>
      </c>
      <c r="BR233" s="312">
        <f t="shared" si="300"/>
        <v>0</v>
      </c>
      <c r="BS233" s="312">
        <f t="shared" si="301"/>
        <v>0</v>
      </c>
      <c r="BT233" s="312">
        <f t="shared" si="302"/>
        <v>0</v>
      </c>
      <c r="BU233" s="312">
        <f t="shared" si="303"/>
        <v>0</v>
      </c>
      <c r="BV233" s="300">
        <f t="shared" si="304"/>
        <v>0</v>
      </c>
    </row>
    <row r="234" spans="1:74" s="52" customFormat="1" ht="15" customHeight="1">
      <c r="A234" s="76"/>
      <c r="B234" s="76"/>
      <c r="C234" s="75" t="s">
        <v>224</v>
      </c>
      <c r="D234" s="674"/>
      <c r="E234" s="70"/>
      <c r="F234" s="70"/>
      <c r="G234" s="70"/>
      <c r="H234" s="70"/>
      <c r="I234" s="70"/>
      <c r="J234" s="683"/>
      <c r="K234" s="70"/>
      <c r="L234" s="138"/>
      <c r="M234" s="68">
        <f t="shared" si="293"/>
        <v>1</v>
      </c>
      <c r="N234" s="894"/>
      <c r="O234" s="895"/>
      <c r="P234" s="894"/>
      <c r="Q234" s="895"/>
      <c r="R234" s="894"/>
      <c r="S234" s="895"/>
      <c r="T234" s="894"/>
      <c r="U234" s="895"/>
      <c r="V234" s="894"/>
      <c r="W234" s="895"/>
      <c r="X234" s="346"/>
      <c r="Y234" s="896"/>
      <c r="Z234" s="897"/>
      <c r="AA234" s="896"/>
      <c r="AB234" s="897"/>
      <c r="AC234" s="896"/>
      <c r="AD234" s="897"/>
      <c r="AE234" s="896"/>
      <c r="AF234" s="897"/>
      <c r="AG234" s="896"/>
      <c r="AH234" s="897"/>
      <c r="AI234" s="335"/>
      <c r="AJ234" s="884">
        <f t="shared" si="294"/>
        <v>0</v>
      </c>
      <c r="AK234" s="885"/>
      <c r="AL234" s="884">
        <f t="shared" si="295"/>
        <v>0</v>
      </c>
      <c r="AM234" s="885"/>
      <c r="AN234" s="884">
        <f t="shared" si="296"/>
        <v>0</v>
      </c>
      <c r="AO234" s="885"/>
      <c r="AP234" s="884">
        <f t="shared" si="297"/>
        <v>0</v>
      </c>
      <c r="AQ234" s="885"/>
      <c r="AR234" s="884">
        <f t="shared" si="298"/>
        <v>0</v>
      </c>
      <c r="AS234" s="885"/>
      <c r="AT234" s="269">
        <f t="shared" si="305"/>
        <v>0</v>
      </c>
      <c r="AU234" s="909"/>
      <c r="AV234" s="910"/>
      <c r="AW234" s="909"/>
      <c r="AX234" s="910"/>
      <c r="AY234" s="909"/>
      <c r="AZ234" s="910"/>
      <c r="BA234" s="909"/>
      <c r="BB234" s="910"/>
      <c r="BC234" s="909"/>
      <c r="BD234" s="910"/>
      <c r="BE234" s="337"/>
      <c r="BF234" s="911"/>
      <c r="BG234" s="912"/>
      <c r="BH234" s="911"/>
      <c r="BI234" s="912"/>
      <c r="BJ234" s="911"/>
      <c r="BK234" s="912"/>
      <c r="BL234" s="911"/>
      <c r="BM234" s="912"/>
      <c r="BN234" s="911"/>
      <c r="BO234" s="912"/>
      <c r="BP234" s="338"/>
      <c r="BQ234" s="312">
        <f t="shared" si="299"/>
        <v>0</v>
      </c>
      <c r="BR234" s="312">
        <f t="shared" si="300"/>
        <v>0</v>
      </c>
      <c r="BS234" s="312">
        <f t="shared" si="301"/>
        <v>0</v>
      </c>
      <c r="BT234" s="312">
        <f t="shared" si="302"/>
        <v>0</v>
      </c>
      <c r="BU234" s="312">
        <f t="shared" si="303"/>
        <v>0</v>
      </c>
      <c r="BV234" s="300">
        <f t="shared" si="304"/>
        <v>0</v>
      </c>
    </row>
    <row r="235" spans="1:74" s="52" customFormat="1" ht="15" customHeight="1">
      <c r="A235" s="76"/>
      <c r="B235" s="76"/>
      <c r="C235" s="75" t="s">
        <v>15</v>
      </c>
      <c r="D235" s="674"/>
      <c r="E235" s="70"/>
      <c r="F235" s="70"/>
      <c r="G235" s="70"/>
      <c r="H235" s="70"/>
      <c r="I235" s="70"/>
      <c r="J235" s="683"/>
      <c r="K235" s="70"/>
      <c r="L235" s="138"/>
      <c r="M235" s="68">
        <f t="shared" si="293"/>
        <v>1</v>
      </c>
      <c r="N235" s="894"/>
      <c r="O235" s="895"/>
      <c r="P235" s="894"/>
      <c r="Q235" s="895"/>
      <c r="R235" s="894"/>
      <c r="S235" s="895"/>
      <c r="T235" s="894"/>
      <c r="U235" s="895"/>
      <c r="V235" s="894"/>
      <c r="W235" s="895"/>
      <c r="X235" s="346"/>
      <c r="Y235" s="896"/>
      <c r="Z235" s="897"/>
      <c r="AA235" s="896"/>
      <c r="AB235" s="897"/>
      <c r="AC235" s="896"/>
      <c r="AD235" s="897"/>
      <c r="AE235" s="896"/>
      <c r="AF235" s="897"/>
      <c r="AG235" s="896"/>
      <c r="AH235" s="897"/>
      <c r="AI235" s="335"/>
      <c r="AJ235" s="884">
        <f t="shared" si="294"/>
        <v>0</v>
      </c>
      <c r="AK235" s="885"/>
      <c r="AL235" s="884">
        <f t="shared" si="295"/>
        <v>0</v>
      </c>
      <c r="AM235" s="885"/>
      <c r="AN235" s="884">
        <f t="shared" si="296"/>
        <v>0</v>
      </c>
      <c r="AO235" s="885"/>
      <c r="AP235" s="884">
        <f t="shared" si="297"/>
        <v>0</v>
      </c>
      <c r="AQ235" s="885"/>
      <c r="AR235" s="884">
        <f t="shared" si="298"/>
        <v>0</v>
      </c>
      <c r="AS235" s="885"/>
      <c r="AT235" s="269">
        <f t="shared" si="305"/>
        <v>0</v>
      </c>
      <c r="AU235" s="909"/>
      <c r="AV235" s="910"/>
      <c r="AW235" s="909"/>
      <c r="AX235" s="910"/>
      <c r="AY235" s="909"/>
      <c r="AZ235" s="910"/>
      <c r="BA235" s="909"/>
      <c r="BB235" s="910"/>
      <c r="BC235" s="909"/>
      <c r="BD235" s="910"/>
      <c r="BE235" s="337"/>
      <c r="BF235" s="911"/>
      <c r="BG235" s="912"/>
      <c r="BH235" s="911"/>
      <c r="BI235" s="912"/>
      <c r="BJ235" s="911"/>
      <c r="BK235" s="912"/>
      <c r="BL235" s="911"/>
      <c r="BM235" s="912"/>
      <c r="BN235" s="911"/>
      <c r="BO235" s="912"/>
      <c r="BP235" s="338"/>
      <c r="BQ235" s="312">
        <f t="shared" si="299"/>
        <v>0</v>
      </c>
      <c r="BR235" s="312">
        <f t="shared" si="300"/>
        <v>0</v>
      </c>
      <c r="BS235" s="312">
        <f t="shared" si="301"/>
        <v>0</v>
      </c>
      <c r="BT235" s="312">
        <f t="shared" si="302"/>
        <v>0</v>
      </c>
      <c r="BU235" s="312">
        <f t="shared" si="303"/>
        <v>0</v>
      </c>
      <c r="BV235" s="300">
        <f t="shared" si="304"/>
        <v>0</v>
      </c>
    </row>
    <row r="236" spans="1:74" s="52" customFormat="1" ht="15" customHeight="1">
      <c r="A236" s="76"/>
      <c r="B236" s="76"/>
      <c r="C236" s="75" t="s">
        <v>31</v>
      </c>
      <c r="D236" s="674"/>
      <c r="E236" s="70"/>
      <c r="F236" s="70"/>
      <c r="G236" s="70"/>
      <c r="H236" s="70"/>
      <c r="I236" s="70"/>
      <c r="J236" s="683"/>
      <c r="K236" s="70"/>
      <c r="L236" s="138"/>
      <c r="M236" s="68">
        <f t="shared" si="293"/>
        <v>1.1000000000000001</v>
      </c>
      <c r="N236" s="894"/>
      <c r="O236" s="895"/>
      <c r="P236" s="894"/>
      <c r="Q236" s="895"/>
      <c r="R236" s="894"/>
      <c r="S236" s="895"/>
      <c r="T236" s="894"/>
      <c r="U236" s="895"/>
      <c r="V236" s="894"/>
      <c r="W236" s="895"/>
      <c r="X236" s="346"/>
      <c r="Y236" s="896"/>
      <c r="Z236" s="897"/>
      <c r="AA236" s="896"/>
      <c r="AB236" s="897"/>
      <c r="AC236" s="896"/>
      <c r="AD236" s="897"/>
      <c r="AE236" s="896"/>
      <c r="AF236" s="897"/>
      <c r="AG236" s="896"/>
      <c r="AH236" s="897"/>
      <c r="AI236" s="335"/>
      <c r="AJ236" s="884">
        <f t="shared" si="294"/>
        <v>0</v>
      </c>
      <c r="AK236" s="885"/>
      <c r="AL236" s="884">
        <f t="shared" si="295"/>
        <v>0</v>
      </c>
      <c r="AM236" s="885"/>
      <c r="AN236" s="884">
        <f t="shared" si="296"/>
        <v>0</v>
      </c>
      <c r="AO236" s="885"/>
      <c r="AP236" s="884">
        <f t="shared" si="297"/>
        <v>0</v>
      </c>
      <c r="AQ236" s="885"/>
      <c r="AR236" s="884">
        <f t="shared" si="298"/>
        <v>0</v>
      </c>
      <c r="AS236" s="885"/>
      <c r="AT236" s="269">
        <f t="shared" si="305"/>
        <v>0</v>
      </c>
      <c r="AU236" s="909"/>
      <c r="AV236" s="910"/>
      <c r="AW236" s="909"/>
      <c r="AX236" s="910"/>
      <c r="AY236" s="909"/>
      <c r="AZ236" s="910"/>
      <c r="BA236" s="909"/>
      <c r="BB236" s="910"/>
      <c r="BC236" s="909"/>
      <c r="BD236" s="910"/>
      <c r="BE236" s="337"/>
      <c r="BF236" s="911"/>
      <c r="BG236" s="912"/>
      <c r="BH236" s="911"/>
      <c r="BI236" s="912"/>
      <c r="BJ236" s="911"/>
      <c r="BK236" s="912"/>
      <c r="BL236" s="911"/>
      <c r="BM236" s="912"/>
      <c r="BN236" s="911"/>
      <c r="BO236" s="912"/>
      <c r="BP236" s="338"/>
      <c r="BQ236" s="312">
        <f t="shared" si="299"/>
        <v>0</v>
      </c>
      <c r="BR236" s="312">
        <f t="shared" si="300"/>
        <v>0</v>
      </c>
      <c r="BS236" s="312">
        <f t="shared" si="301"/>
        <v>0</v>
      </c>
      <c r="BT236" s="312">
        <f t="shared" si="302"/>
        <v>0</v>
      </c>
      <c r="BU236" s="312">
        <f t="shared" si="303"/>
        <v>0</v>
      </c>
      <c r="BV236" s="300">
        <f t="shared" si="304"/>
        <v>0</v>
      </c>
    </row>
    <row r="237" spans="1:74" s="52" customFormat="1" ht="15" hidden="1" customHeight="1">
      <c r="A237" s="76"/>
      <c r="B237" s="76"/>
      <c r="C237" s="75" t="s">
        <v>309</v>
      </c>
      <c r="D237" s="674" t="s">
        <v>338</v>
      </c>
      <c r="E237" s="70"/>
      <c r="F237" s="70"/>
      <c r="G237" s="70"/>
      <c r="H237" s="70"/>
      <c r="I237" s="70"/>
      <c r="J237" s="683"/>
      <c r="K237" s="70"/>
      <c r="L237" s="138"/>
      <c r="M237" s="68">
        <f t="shared" si="293"/>
        <v>1.1000000000000001</v>
      </c>
      <c r="N237" s="894"/>
      <c r="O237" s="895"/>
      <c r="P237" s="894"/>
      <c r="Q237" s="895"/>
      <c r="R237" s="894"/>
      <c r="S237" s="895"/>
      <c r="T237" s="894"/>
      <c r="U237" s="895"/>
      <c r="V237" s="894"/>
      <c r="W237" s="895"/>
      <c r="X237" s="346"/>
      <c r="Y237" s="896"/>
      <c r="Z237" s="897"/>
      <c r="AA237" s="896"/>
      <c r="AB237" s="897"/>
      <c r="AC237" s="896"/>
      <c r="AD237" s="897"/>
      <c r="AE237" s="896"/>
      <c r="AF237" s="897"/>
      <c r="AG237" s="896"/>
      <c r="AH237" s="897"/>
      <c r="AI237" s="335"/>
      <c r="AJ237" s="884">
        <f t="shared" si="294"/>
        <v>0</v>
      </c>
      <c r="AK237" s="885"/>
      <c r="AL237" s="884">
        <f t="shared" si="295"/>
        <v>0</v>
      </c>
      <c r="AM237" s="885"/>
      <c r="AN237" s="884">
        <f t="shared" si="296"/>
        <v>0</v>
      </c>
      <c r="AO237" s="885"/>
      <c r="AP237" s="884">
        <f t="shared" si="297"/>
        <v>0</v>
      </c>
      <c r="AQ237" s="885"/>
      <c r="AR237" s="884">
        <f t="shared" si="298"/>
        <v>0</v>
      </c>
      <c r="AS237" s="885"/>
      <c r="AT237" s="269">
        <f t="shared" si="305"/>
        <v>0</v>
      </c>
      <c r="AU237" s="909"/>
      <c r="AV237" s="910"/>
      <c r="AW237" s="909"/>
      <c r="AX237" s="910"/>
      <c r="AY237" s="909"/>
      <c r="AZ237" s="910"/>
      <c r="BA237" s="909"/>
      <c r="BB237" s="910"/>
      <c r="BC237" s="909"/>
      <c r="BD237" s="910"/>
      <c r="BE237" s="337"/>
      <c r="BF237" s="911"/>
      <c r="BG237" s="912"/>
      <c r="BH237" s="911"/>
      <c r="BI237" s="912"/>
      <c r="BJ237" s="911"/>
      <c r="BK237" s="912"/>
      <c r="BL237" s="911"/>
      <c r="BM237" s="912"/>
      <c r="BN237" s="911"/>
      <c r="BO237" s="912"/>
      <c r="BP237" s="338"/>
      <c r="BQ237" s="312">
        <f t="shared" si="299"/>
        <v>0</v>
      </c>
      <c r="BR237" s="312">
        <f t="shared" si="300"/>
        <v>0</v>
      </c>
      <c r="BS237" s="312">
        <f t="shared" si="301"/>
        <v>0</v>
      </c>
      <c r="BT237" s="312">
        <f t="shared" si="302"/>
        <v>0</v>
      </c>
      <c r="BU237" s="312">
        <f t="shared" si="303"/>
        <v>0</v>
      </c>
      <c r="BV237" s="300">
        <f t="shared" si="304"/>
        <v>0</v>
      </c>
    </row>
    <row r="238" spans="1:74" s="52" customFormat="1" ht="15" hidden="1" customHeight="1">
      <c r="A238" s="76"/>
      <c r="B238" s="76"/>
      <c r="C238" s="75" t="s">
        <v>224</v>
      </c>
      <c r="D238" s="674"/>
      <c r="E238" s="70"/>
      <c r="F238" s="70"/>
      <c r="G238" s="70"/>
      <c r="H238" s="70"/>
      <c r="I238" s="70"/>
      <c r="J238" s="683"/>
      <c r="K238" s="70"/>
      <c r="L238" s="138"/>
      <c r="M238" s="68">
        <f t="shared" si="293"/>
        <v>1</v>
      </c>
      <c r="N238" s="894"/>
      <c r="O238" s="895"/>
      <c r="P238" s="894"/>
      <c r="Q238" s="895"/>
      <c r="R238" s="894"/>
      <c r="S238" s="895"/>
      <c r="T238" s="894"/>
      <c r="U238" s="895"/>
      <c r="V238" s="894"/>
      <c r="W238" s="895"/>
      <c r="X238" s="346"/>
      <c r="Y238" s="896"/>
      <c r="Z238" s="897"/>
      <c r="AA238" s="896"/>
      <c r="AB238" s="897"/>
      <c r="AC238" s="896"/>
      <c r="AD238" s="897"/>
      <c r="AE238" s="896"/>
      <c r="AF238" s="897"/>
      <c r="AG238" s="896"/>
      <c r="AH238" s="897"/>
      <c r="AI238" s="335"/>
      <c r="AJ238" s="884">
        <f t="shared" si="294"/>
        <v>0</v>
      </c>
      <c r="AK238" s="885"/>
      <c r="AL238" s="884">
        <f t="shared" si="295"/>
        <v>0</v>
      </c>
      <c r="AM238" s="885"/>
      <c r="AN238" s="884">
        <f t="shared" si="296"/>
        <v>0</v>
      </c>
      <c r="AO238" s="885"/>
      <c r="AP238" s="884">
        <f t="shared" si="297"/>
        <v>0</v>
      </c>
      <c r="AQ238" s="885"/>
      <c r="AR238" s="884">
        <f t="shared" si="298"/>
        <v>0</v>
      </c>
      <c r="AS238" s="885"/>
      <c r="AT238" s="269">
        <f t="shared" si="305"/>
        <v>0</v>
      </c>
      <c r="AU238" s="909"/>
      <c r="AV238" s="910"/>
      <c r="AW238" s="909"/>
      <c r="AX238" s="910"/>
      <c r="AY238" s="909"/>
      <c r="AZ238" s="910"/>
      <c r="BA238" s="909"/>
      <c r="BB238" s="910"/>
      <c r="BC238" s="909"/>
      <c r="BD238" s="910"/>
      <c r="BE238" s="337"/>
      <c r="BF238" s="911"/>
      <c r="BG238" s="912"/>
      <c r="BH238" s="911"/>
      <c r="BI238" s="912"/>
      <c r="BJ238" s="911"/>
      <c r="BK238" s="912"/>
      <c r="BL238" s="911"/>
      <c r="BM238" s="912"/>
      <c r="BN238" s="911"/>
      <c r="BO238" s="912"/>
      <c r="BP238" s="338"/>
      <c r="BQ238" s="312">
        <f t="shared" si="299"/>
        <v>0</v>
      </c>
      <c r="BR238" s="312">
        <f t="shared" si="300"/>
        <v>0</v>
      </c>
      <c r="BS238" s="312">
        <f t="shared" si="301"/>
        <v>0</v>
      </c>
      <c r="BT238" s="312">
        <f t="shared" si="302"/>
        <v>0</v>
      </c>
      <c r="BU238" s="312">
        <f t="shared" si="303"/>
        <v>0</v>
      </c>
      <c r="BV238" s="300">
        <f t="shared" si="304"/>
        <v>0</v>
      </c>
    </row>
    <row r="239" spans="1:74" s="52" customFormat="1" ht="15" hidden="1" customHeight="1">
      <c r="A239" s="76"/>
      <c r="B239" s="76"/>
      <c r="C239" s="75" t="s">
        <v>15</v>
      </c>
      <c r="D239" s="674"/>
      <c r="E239" s="70"/>
      <c r="F239" s="70"/>
      <c r="G239" s="70"/>
      <c r="H239" s="70"/>
      <c r="I239" s="70"/>
      <c r="J239" s="683"/>
      <c r="K239" s="70"/>
      <c r="L239" s="138"/>
      <c r="M239" s="68">
        <f t="shared" si="293"/>
        <v>1</v>
      </c>
      <c r="N239" s="894"/>
      <c r="O239" s="895"/>
      <c r="P239" s="894"/>
      <c r="Q239" s="895"/>
      <c r="R239" s="894"/>
      <c r="S239" s="895"/>
      <c r="T239" s="894"/>
      <c r="U239" s="895"/>
      <c r="V239" s="894"/>
      <c r="W239" s="895"/>
      <c r="X239" s="346"/>
      <c r="Y239" s="896"/>
      <c r="Z239" s="897"/>
      <c r="AA239" s="896"/>
      <c r="AB239" s="897"/>
      <c r="AC239" s="896"/>
      <c r="AD239" s="897"/>
      <c r="AE239" s="896"/>
      <c r="AF239" s="897"/>
      <c r="AG239" s="896"/>
      <c r="AH239" s="897"/>
      <c r="AI239" s="335"/>
      <c r="AJ239" s="884">
        <f t="shared" si="294"/>
        <v>0</v>
      </c>
      <c r="AK239" s="885"/>
      <c r="AL239" s="884">
        <f t="shared" si="295"/>
        <v>0</v>
      </c>
      <c r="AM239" s="885"/>
      <c r="AN239" s="884">
        <f t="shared" si="296"/>
        <v>0</v>
      </c>
      <c r="AO239" s="885"/>
      <c r="AP239" s="884">
        <f t="shared" si="297"/>
        <v>0</v>
      </c>
      <c r="AQ239" s="885"/>
      <c r="AR239" s="884">
        <f t="shared" si="298"/>
        <v>0</v>
      </c>
      <c r="AS239" s="885"/>
      <c r="AT239" s="269">
        <f t="shared" si="305"/>
        <v>0</v>
      </c>
      <c r="AU239" s="909"/>
      <c r="AV239" s="910"/>
      <c r="AW239" s="909"/>
      <c r="AX239" s="910"/>
      <c r="AY239" s="909"/>
      <c r="AZ239" s="910"/>
      <c r="BA239" s="909"/>
      <c r="BB239" s="910"/>
      <c r="BC239" s="909"/>
      <c r="BD239" s="910"/>
      <c r="BE239" s="337"/>
      <c r="BF239" s="911"/>
      <c r="BG239" s="912"/>
      <c r="BH239" s="911"/>
      <c r="BI239" s="912"/>
      <c r="BJ239" s="911"/>
      <c r="BK239" s="912"/>
      <c r="BL239" s="911"/>
      <c r="BM239" s="912"/>
      <c r="BN239" s="911"/>
      <c r="BO239" s="912"/>
      <c r="BP239" s="338"/>
      <c r="BQ239" s="312">
        <f t="shared" si="299"/>
        <v>0</v>
      </c>
      <c r="BR239" s="312">
        <f t="shared" si="300"/>
        <v>0</v>
      </c>
      <c r="BS239" s="312">
        <f t="shared" si="301"/>
        <v>0</v>
      </c>
      <c r="BT239" s="312">
        <f t="shared" si="302"/>
        <v>0</v>
      </c>
      <c r="BU239" s="312">
        <f t="shared" si="303"/>
        <v>0</v>
      </c>
      <c r="BV239" s="300">
        <f t="shared" si="304"/>
        <v>0</v>
      </c>
    </row>
    <row r="240" spans="1:74" s="52" customFormat="1" ht="15" hidden="1" customHeight="1">
      <c r="A240" s="76"/>
      <c r="B240" s="76"/>
      <c r="C240" s="75" t="s">
        <v>31</v>
      </c>
      <c r="D240" s="674"/>
      <c r="E240" s="70"/>
      <c r="F240" s="70"/>
      <c r="G240" s="70"/>
      <c r="H240" s="70"/>
      <c r="I240" s="70"/>
      <c r="J240" s="683"/>
      <c r="K240" s="70"/>
      <c r="L240" s="138"/>
      <c r="M240" s="68">
        <f t="shared" si="293"/>
        <v>1.1000000000000001</v>
      </c>
      <c r="N240" s="894"/>
      <c r="O240" s="895"/>
      <c r="P240" s="894"/>
      <c r="Q240" s="895"/>
      <c r="R240" s="894"/>
      <c r="S240" s="895"/>
      <c r="T240" s="894"/>
      <c r="U240" s="895"/>
      <c r="V240" s="894"/>
      <c r="W240" s="895"/>
      <c r="X240" s="346"/>
      <c r="Y240" s="896"/>
      <c r="Z240" s="897"/>
      <c r="AA240" s="896"/>
      <c r="AB240" s="897"/>
      <c r="AC240" s="896"/>
      <c r="AD240" s="897"/>
      <c r="AE240" s="896"/>
      <c r="AF240" s="897"/>
      <c r="AG240" s="896"/>
      <c r="AH240" s="897"/>
      <c r="AI240" s="335"/>
      <c r="AJ240" s="884">
        <f t="shared" si="294"/>
        <v>0</v>
      </c>
      <c r="AK240" s="885"/>
      <c r="AL240" s="884">
        <f t="shared" si="295"/>
        <v>0</v>
      </c>
      <c r="AM240" s="885"/>
      <c r="AN240" s="884">
        <f t="shared" si="296"/>
        <v>0</v>
      </c>
      <c r="AO240" s="885"/>
      <c r="AP240" s="884">
        <f t="shared" si="297"/>
        <v>0</v>
      </c>
      <c r="AQ240" s="885"/>
      <c r="AR240" s="884">
        <f t="shared" si="298"/>
        <v>0</v>
      </c>
      <c r="AS240" s="885"/>
      <c r="AT240" s="269">
        <f t="shared" si="305"/>
        <v>0</v>
      </c>
      <c r="AU240" s="909"/>
      <c r="AV240" s="910"/>
      <c r="AW240" s="909"/>
      <c r="AX240" s="910"/>
      <c r="AY240" s="909"/>
      <c r="AZ240" s="910"/>
      <c r="BA240" s="909"/>
      <c r="BB240" s="910"/>
      <c r="BC240" s="909"/>
      <c r="BD240" s="910"/>
      <c r="BE240" s="337"/>
      <c r="BF240" s="911"/>
      <c r="BG240" s="912"/>
      <c r="BH240" s="911"/>
      <c r="BI240" s="912"/>
      <c r="BJ240" s="911"/>
      <c r="BK240" s="912"/>
      <c r="BL240" s="911"/>
      <c r="BM240" s="912"/>
      <c r="BN240" s="911"/>
      <c r="BO240" s="912"/>
      <c r="BP240" s="338"/>
      <c r="BQ240" s="312">
        <f t="shared" si="299"/>
        <v>0</v>
      </c>
      <c r="BR240" s="312">
        <f t="shared" si="300"/>
        <v>0</v>
      </c>
      <c r="BS240" s="312">
        <f t="shared" si="301"/>
        <v>0</v>
      </c>
      <c r="BT240" s="312">
        <f t="shared" si="302"/>
        <v>0</v>
      </c>
      <c r="BU240" s="312">
        <f t="shared" si="303"/>
        <v>0</v>
      </c>
      <c r="BV240" s="300">
        <f t="shared" si="304"/>
        <v>0</v>
      </c>
    </row>
    <row r="241" spans="1:74" s="52" customFormat="1" ht="15" hidden="1" customHeight="1">
      <c r="A241" s="76"/>
      <c r="B241" s="76"/>
      <c r="C241" s="75" t="s">
        <v>309</v>
      </c>
      <c r="D241" s="674" t="s">
        <v>338</v>
      </c>
      <c r="E241" s="70"/>
      <c r="F241" s="70"/>
      <c r="G241" s="70"/>
      <c r="H241" s="70"/>
      <c r="I241" s="70"/>
      <c r="J241" s="683"/>
      <c r="K241" s="70"/>
      <c r="L241" s="138"/>
      <c r="M241" s="68">
        <f t="shared" si="293"/>
        <v>1.1000000000000001</v>
      </c>
      <c r="N241" s="894"/>
      <c r="O241" s="895"/>
      <c r="P241" s="894"/>
      <c r="Q241" s="895"/>
      <c r="R241" s="894"/>
      <c r="S241" s="895"/>
      <c r="T241" s="894"/>
      <c r="U241" s="895"/>
      <c r="V241" s="894"/>
      <c r="W241" s="895"/>
      <c r="X241" s="346"/>
      <c r="Y241" s="896"/>
      <c r="Z241" s="897"/>
      <c r="AA241" s="896"/>
      <c r="AB241" s="897"/>
      <c r="AC241" s="896"/>
      <c r="AD241" s="897"/>
      <c r="AE241" s="896"/>
      <c r="AF241" s="897"/>
      <c r="AG241" s="896"/>
      <c r="AH241" s="897"/>
      <c r="AI241" s="335"/>
      <c r="AJ241" s="884">
        <f t="shared" si="294"/>
        <v>0</v>
      </c>
      <c r="AK241" s="885"/>
      <c r="AL241" s="884">
        <f t="shared" si="295"/>
        <v>0</v>
      </c>
      <c r="AM241" s="885"/>
      <c r="AN241" s="884">
        <f t="shared" si="296"/>
        <v>0</v>
      </c>
      <c r="AO241" s="885"/>
      <c r="AP241" s="884">
        <f t="shared" si="297"/>
        <v>0</v>
      </c>
      <c r="AQ241" s="885"/>
      <c r="AR241" s="884">
        <f t="shared" si="298"/>
        <v>0</v>
      </c>
      <c r="AS241" s="885"/>
      <c r="AT241" s="269">
        <f t="shared" si="305"/>
        <v>0</v>
      </c>
      <c r="AU241" s="909"/>
      <c r="AV241" s="910"/>
      <c r="AW241" s="909"/>
      <c r="AX241" s="910"/>
      <c r="AY241" s="909"/>
      <c r="AZ241" s="910"/>
      <c r="BA241" s="909"/>
      <c r="BB241" s="910"/>
      <c r="BC241" s="909"/>
      <c r="BD241" s="910"/>
      <c r="BE241" s="337"/>
      <c r="BF241" s="911"/>
      <c r="BG241" s="912"/>
      <c r="BH241" s="911"/>
      <c r="BI241" s="912"/>
      <c r="BJ241" s="911"/>
      <c r="BK241" s="912"/>
      <c r="BL241" s="911"/>
      <c r="BM241" s="912"/>
      <c r="BN241" s="911"/>
      <c r="BO241" s="912"/>
      <c r="BP241" s="338"/>
      <c r="BQ241" s="312">
        <f t="shared" si="299"/>
        <v>0</v>
      </c>
      <c r="BR241" s="312">
        <f t="shared" si="300"/>
        <v>0</v>
      </c>
      <c r="BS241" s="312">
        <f t="shared" si="301"/>
        <v>0</v>
      </c>
      <c r="BT241" s="312">
        <f t="shared" si="302"/>
        <v>0</v>
      </c>
      <c r="BU241" s="312">
        <f t="shared" si="303"/>
        <v>0</v>
      </c>
      <c r="BV241" s="300">
        <f t="shared" si="304"/>
        <v>0</v>
      </c>
    </row>
    <row r="242" spans="1:74" s="52" customFormat="1" ht="15" hidden="1" customHeight="1">
      <c r="A242" s="76"/>
      <c r="B242" s="76"/>
      <c r="C242" s="75" t="s">
        <v>224</v>
      </c>
      <c r="D242" s="674"/>
      <c r="E242" s="70"/>
      <c r="F242" s="70"/>
      <c r="G242" s="70"/>
      <c r="H242" s="70"/>
      <c r="I242" s="70"/>
      <c r="J242" s="683"/>
      <c r="K242" s="70"/>
      <c r="L242" s="138"/>
      <c r="M242" s="68">
        <f t="shared" si="293"/>
        <v>1</v>
      </c>
      <c r="N242" s="894"/>
      <c r="O242" s="895"/>
      <c r="P242" s="894"/>
      <c r="Q242" s="895"/>
      <c r="R242" s="894"/>
      <c r="S242" s="895"/>
      <c r="T242" s="894"/>
      <c r="U242" s="895"/>
      <c r="V242" s="894"/>
      <c r="W242" s="895"/>
      <c r="X242" s="346"/>
      <c r="Y242" s="896"/>
      <c r="Z242" s="897"/>
      <c r="AA242" s="896"/>
      <c r="AB242" s="897"/>
      <c r="AC242" s="896"/>
      <c r="AD242" s="897"/>
      <c r="AE242" s="896"/>
      <c r="AF242" s="897"/>
      <c r="AG242" s="896"/>
      <c r="AH242" s="897"/>
      <c r="AI242" s="335"/>
      <c r="AJ242" s="884">
        <f t="shared" si="294"/>
        <v>0</v>
      </c>
      <c r="AK242" s="885"/>
      <c r="AL242" s="884">
        <f t="shared" si="295"/>
        <v>0</v>
      </c>
      <c r="AM242" s="885"/>
      <c r="AN242" s="884">
        <f t="shared" si="296"/>
        <v>0</v>
      </c>
      <c r="AO242" s="885"/>
      <c r="AP242" s="884">
        <f t="shared" si="297"/>
        <v>0</v>
      </c>
      <c r="AQ242" s="885"/>
      <c r="AR242" s="884">
        <f t="shared" si="298"/>
        <v>0</v>
      </c>
      <c r="AS242" s="885"/>
      <c r="AT242" s="269">
        <f t="shared" si="305"/>
        <v>0</v>
      </c>
      <c r="AU242" s="909"/>
      <c r="AV242" s="910"/>
      <c r="AW242" s="909"/>
      <c r="AX242" s="910"/>
      <c r="AY242" s="909"/>
      <c r="AZ242" s="910"/>
      <c r="BA242" s="909"/>
      <c r="BB242" s="910"/>
      <c r="BC242" s="909"/>
      <c r="BD242" s="910"/>
      <c r="BE242" s="337"/>
      <c r="BF242" s="911"/>
      <c r="BG242" s="912"/>
      <c r="BH242" s="911"/>
      <c r="BI242" s="912"/>
      <c r="BJ242" s="911"/>
      <c r="BK242" s="912"/>
      <c r="BL242" s="911"/>
      <c r="BM242" s="912"/>
      <c r="BN242" s="911"/>
      <c r="BO242" s="912"/>
      <c r="BP242" s="338"/>
      <c r="BQ242" s="312">
        <f t="shared" si="299"/>
        <v>0</v>
      </c>
      <c r="BR242" s="312">
        <f t="shared" si="300"/>
        <v>0</v>
      </c>
      <c r="BS242" s="312">
        <f t="shared" si="301"/>
        <v>0</v>
      </c>
      <c r="BT242" s="312">
        <f t="shared" si="302"/>
        <v>0</v>
      </c>
      <c r="BU242" s="312">
        <f t="shared" si="303"/>
        <v>0</v>
      </c>
      <c r="BV242" s="300">
        <f t="shared" si="304"/>
        <v>0</v>
      </c>
    </row>
    <row r="243" spans="1:74" s="52" customFormat="1" ht="15" hidden="1" customHeight="1">
      <c r="A243" s="76"/>
      <c r="B243" s="76"/>
      <c r="C243" s="75" t="s">
        <v>15</v>
      </c>
      <c r="D243" s="674"/>
      <c r="E243" s="70"/>
      <c r="F243" s="70"/>
      <c r="G243" s="70"/>
      <c r="H243" s="70"/>
      <c r="I243" s="70"/>
      <c r="J243" s="683"/>
      <c r="K243" s="70"/>
      <c r="L243" s="138"/>
      <c r="M243" s="68">
        <f t="shared" si="293"/>
        <v>1</v>
      </c>
      <c r="N243" s="894"/>
      <c r="O243" s="895"/>
      <c r="P243" s="894"/>
      <c r="Q243" s="895"/>
      <c r="R243" s="894"/>
      <c r="S243" s="895"/>
      <c r="T243" s="894"/>
      <c r="U243" s="895"/>
      <c r="V243" s="894"/>
      <c r="W243" s="895"/>
      <c r="X243" s="346"/>
      <c r="Y243" s="896"/>
      <c r="Z243" s="897"/>
      <c r="AA243" s="896"/>
      <c r="AB243" s="897"/>
      <c r="AC243" s="896"/>
      <c r="AD243" s="897"/>
      <c r="AE243" s="896"/>
      <c r="AF243" s="897"/>
      <c r="AG243" s="896"/>
      <c r="AH243" s="897"/>
      <c r="AI243" s="335"/>
      <c r="AJ243" s="884">
        <f t="shared" si="294"/>
        <v>0</v>
      </c>
      <c r="AK243" s="885"/>
      <c r="AL243" s="884">
        <f t="shared" si="295"/>
        <v>0</v>
      </c>
      <c r="AM243" s="885"/>
      <c r="AN243" s="884">
        <f t="shared" si="296"/>
        <v>0</v>
      </c>
      <c r="AO243" s="885"/>
      <c r="AP243" s="884">
        <f t="shared" si="297"/>
        <v>0</v>
      </c>
      <c r="AQ243" s="885"/>
      <c r="AR243" s="884">
        <f t="shared" si="298"/>
        <v>0</v>
      </c>
      <c r="AS243" s="885"/>
      <c r="AT243" s="269">
        <f t="shared" si="305"/>
        <v>0</v>
      </c>
      <c r="AU243" s="909"/>
      <c r="AV243" s="910"/>
      <c r="AW243" s="909"/>
      <c r="AX243" s="910"/>
      <c r="AY243" s="909"/>
      <c r="AZ243" s="910"/>
      <c r="BA243" s="909"/>
      <c r="BB243" s="910"/>
      <c r="BC243" s="909"/>
      <c r="BD243" s="910"/>
      <c r="BE243" s="337"/>
      <c r="BF243" s="911"/>
      <c r="BG243" s="912"/>
      <c r="BH243" s="911"/>
      <c r="BI243" s="912"/>
      <c r="BJ243" s="911"/>
      <c r="BK243" s="912"/>
      <c r="BL243" s="911"/>
      <c r="BM243" s="912"/>
      <c r="BN243" s="911"/>
      <c r="BO243" s="912"/>
      <c r="BP243" s="338"/>
      <c r="BQ243" s="312">
        <f t="shared" si="299"/>
        <v>0</v>
      </c>
      <c r="BR243" s="312">
        <f t="shared" si="300"/>
        <v>0</v>
      </c>
      <c r="BS243" s="312">
        <f t="shared" si="301"/>
        <v>0</v>
      </c>
      <c r="BT243" s="312">
        <f t="shared" si="302"/>
        <v>0</v>
      </c>
      <c r="BU243" s="312">
        <f t="shared" si="303"/>
        <v>0</v>
      </c>
      <c r="BV243" s="300">
        <f t="shared" si="304"/>
        <v>0</v>
      </c>
    </row>
    <row r="244" spans="1:74" s="52" customFormat="1" ht="15" hidden="1" customHeight="1">
      <c r="A244" s="76"/>
      <c r="B244" s="76"/>
      <c r="C244" s="75" t="s">
        <v>31</v>
      </c>
      <c r="D244" s="674"/>
      <c r="E244" s="70"/>
      <c r="F244" s="70"/>
      <c r="G244" s="70"/>
      <c r="H244" s="70"/>
      <c r="I244" s="70"/>
      <c r="J244" s="683"/>
      <c r="K244" s="70"/>
      <c r="L244" s="138"/>
      <c r="M244" s="68">
        <f t="shared" si="293"/>
        <v>1.1000000000000001</v>
      </c>
      <c r="N244" s="894"/>
      <c r="O244" s="895"/>
      <c r="P244" s="894"/>
      <c r="Q244" s="895"/>
      <c r="R244" s="894"/>
      <c r="S244" s="895"/>
      <c r="T244" s="894"/>
      <c r="U244" s="895"/>
      <c r="V244" s="894"/>
      <c r="W244" s="895"/>
      <c r="X244" s="346"/>
      <c r="Y244" s="896"/>
      <c r="Z244" s="897"/>
      <c r="AA244" s="896"/>
      <c r="AB244" s="897"/>
      <c r="AC244" s="896"/>
      <c r="AD244" s="897"/>
      <c r="AE244" s="896"/>
      <c r="AF244" s="897"/>
      <c r="AG244" s="896"/>
      <c r="AH244" s="897"/>
      <c r="AI244" s="335"/>
      <c r="AJ244" s="884">
        <f t="shared" si="294"/>
        <v>0</v>
      </c>
      <c r="AK244" s="885"/>
      <c r="AL244" s="884">
        <f t="shared" si="295"/>
        <v>0</v>
      </c>
      <c r="AM244" s="885"/>
      <c r="AN244" s="884">
        <f t="shared" si="296"/>
        <v>0</v>
      </c>
      <c r="AO244" s="885"/>
      <c r="AP244" s="884">
        <f t="shared" si="297"/>
        <v>0</v>
      </c>
      <c r="AQ244" s="885"/>
      <c r="AR244" s="884">
        <f t="shared" si="298"/>
        <v>0</v>
      </c>
      <c r="AS244" s="885"/>
      <c r="AT244" s="269">
        <f t="shared" si="305"/>
        <v>0</v>
      </c>
      <c r="AU244" s="909"/>
      <c r="AV244" s="910"/>
      <c r="AW244" s="909"/>
      <c r="AX244" s="910"/>
      <c r="AY244" s="909"/>
      <c r="AZ244" s="910"/>
      <c r="BA244" s="909"/>
      <c r="BB244" s="910"/>
      <c r="BC244" s="909"/>
      <c r="BD244" s="910"/>
      <c r="BE244" s="337"/>
      <c r="BF244" s="911"/>
      <c r="BG244" s="912"/>
      <c r="BH244" s="911"/>
      <c r="BI244" s="912"/>
      <c r="BJ244" s="911"/>
      <c r="BK244" s="912"/>
      <c r="BL244" s="911"/>
      <c r="BM244" s="912"/>
      <c r="BN244" s="911"/>
      <c r="BO244" s="912"/>
      <c r="BP244" s="338"/>
      <c r="BQ244" s="312">
        <f t="shared" si="299"/>
        <v>0</v>
      </c>
      <c r="BR244" s="312">
        <f t="shared" si="300"/>
        <v>0</v>
      </c>
      <c r="BS244" s="312">
        <f t="shared" si="301"/>
        <v>0</v>
      </c>
      <c r="BT244" s="312">
        <f t="shared" si="302"/>
        <v>0</v>
      </c>
      <c r="BU244" s="312">
        <f t="shared" si="303"/>
        <v>0</v>
      </c>
      <c r="BV244" s="300">
        <f t="shared" si="304"/>
        <v>0</v>
      </c>
    </row>
    <row r="245" spans="1:74" s="52" customFormat="1" ht="15" hidden="1" customHeight="1">
      <c r="A245" s="76"/>
      <c r="B245" s="76"/>
      <c r="C245" s="75" t="s">
        <v>309</v>
      </c>
      <c r="D245" s="674" t="s">
        <v>338</v>
      </c>
      <c r="E245" s="70"/>
      <c r="F245" s="70"/>
      <c r="G245" s="70"/>
      <c r="H245" s="70"/>
      <c r="I245" s="70"/>
      <c r="J245" s="683"/>
      <c r="K245" s="70"/>
      <c r="L245" s="138"/>
      <c r="M245" s="68">
        <f t="shared" si="293"/>
        <v>1.1000000000000001</v>
      </c>
      <c r="N245" s="894"/>
      <c r="O245" s="895"/>
      <c r="P245" s="894"/>
      <c r="Q245" s="895"/>
      <c r="R245" s="894"/>
      <c r="S245" s="895"/>
      <c r="T245" s="894"/>
      <c r="U245" s="895"/>
      <c r="V245" s="894"/>
      <c r="W245" s="895"/>
      <c r="X245" s="346"/>
      <c r="Y245" s="896"/>
      <c r="Z245" s="897"/>
      <c r="AA245" s="896"/>
      <c r="AB245" s="897"/>
      <c r="AC245" s="896"/>
      <c r="AD245" s="897"/>
      <c r="AE245" s="896"/>
      <c r="AF245" s="897"/>
      <c r="AG245" s="896"/>
      <c r="AH245" s="897"/>
      <c r="AI245" s="335"/>
      <c r="AJ245" s="884">
        <f t="shared" si="294"/>
        <v>0</v>
      </c>
      <c r="AK245" s="885"/>
      <c r="AL245" s="884">
        <f t="shared" si="295"/>
        <v>0</v>
      </c>
      <c r="AM245" s="885"/>
      <c r="AN245" s="884">
        <f t="shared" si="296"/>
        <v>0</v>
      </c>
      <c r="AO245" s="885"/>
      <c r="AP245" s="884">
        <f t="shared" si="297"/>
        <v>0</v>
      </c>
      <c r="AQ245" s="885"/>
      <c r="AR245" s="884">
        <f t="shared" si="298"/>
        <v>0</v>
      </c>
      <c r="AS245" s="885"/>
      <c r="AT245" s="269">
        <f t="shared" si="305"/>
        <v>0</v>
      </c>
      <c r="AU245" s="909"/>
      <c r="AV245" s="910"/>
      <c r="AW245" s="909"/>
      <c r="AX245" s="910"/>
      <c r="AY245" s="909"/>
      <c r="AZ245" s="910"/>
      <c r="BA245" s="909"/>
      <c r="BB245" s="910"/>
      <c r="BC245" s="909"/>
      <c r="BD245" s="910"/>
      <c r="BE245" s="337"/>
      <c r="BF245" s="911"/>
      <c r="BG245" s="912"/>
      <c r="BH245" s="911"/>
      <c r="BI245" s="912"/>
      <c r="BJ245" s="911"/>
      <c r="BK245" s="912"/>
      <c r="BL245" s="911"/>
      <c r="BM245" s="912"/>
      <c r="BN245" s="911"/>
      <c r="BO245" s="912"/>
      <c r="BP245" s="338"/>
      <c r="BQ245" s="312">
        <f t="shared" si="299"/>
        <v>0</v>
      </c>
      <c r="BR245" s="312">
        <f t="shared" si="300"/>
        <v>0</v>
      </c>
      <c r="BS245" s="312">
        <f t="shared" si="301"/>
        <v>0</v>
      </c>
      <c r="BT245" s="312">
        <f t="shared" si="302"/>
        <v>0</v>
      </c>
      <c r="BU245" s="312">
        <f t="shared" si="303"/>
        <v>0</v>
      </c>
      <c r="BV245" s="300">
        <f t="shared" si="304"/>
        <v>0</v>
      </c>
    </row>
    <row r="246" spans="1:74" s="52" customFormat="1" ht="15" hidden="1" customHeight="1">
      <c r="A246" s="76"/>
      <c r="B246" s="76"/>
      <c r="C246" s="75" t="s">
        <v>224</v>
      </c>
      <c r="D246" s="674"/>
      <c r="E246" s="70"/>
      <c r="F246" s="70"/>
      <c r="G246" s="70"/>
      <c r="H246" s="70"/>
      <c r="I246" s="70"/>
      <c r="J246" s="683"/>
      <c r="K246" s="70"/>
      <c r="L246" s="138"/>
      <c r="M246" s="68">
        <f t="shared" si="293"/>
        <v>1</v>
      </c>
      <c r="N246" s="894"/>
      <c r="O246" s="895"/>
      <c r="P246" s="894"/>
      <c r="Q246" s="895"/>
      <c r="R246" s="894"/>
      <c r="S246" s="895"/>
      <c r="T246" s="894"/>
      <c r="U246" s="895"/>
      <c r="V246" s="894"/>
      <c r="W246" s="895"/>
      <c r="X246" s="346"/>
      <c r="Y246" s="896"/>
      <c r="Z246" s="897"/>
      <c r="AA246" s="896"/>
      <c r="AB246" s="897"/>
      <c r="AC246" s="896"/>
      <c r="AD246" s="897"/>
      <c r="AE246" s="896"/>
      <c r="AF246" s="897"/>
      <c r="AG246" s="896"/>
      <c r="AH246" s="897"/>
      <c r="AI246" s="335"/>
      <c r="AJ246" s="884">
        <f t="shared" si="294"/>
        <v>0</v>
      </c>
      <c r="AK246" s="885"/>
      <c r="AL246" s="884">
        <f t="shared" si="295"/>
        <v>0</v>
      </c>
      <c r="AM246" s="885"/>
      <c r="AN246" s="884">
        <f t="shared" si="296"/>
        <v>0</v>
      </c>
      <c r="AO246" s="885"/>
      <c r="AP246" s="884">
        <f t="shared" si="297"/>
        <v>0</v>
      </c>
      <c r="AQ246" s="885"/>
      <c r="AR246" s="884">
        <f t="shared" si="298"/>
        <v>0</v>
      </c>
      <c r="AS246" s="885"/>
      <c r="AT246" s="269">
        <f t="shared" si="305"/>
        <v>0</v>
      </c>
      <c r="AU246" s="909"/>
      <c r="AV246" s="910"/>
      <c r="AW246" s="909"/>
      <c r="AX246" s="910"/>
      <c r="AY246" s="909"/>
      <c r="AZ246" s="910"/>
      <c r="BA246" s="909"/>
      <c r="BB246" s="910"/>
      <c r="BC246" s="909"/>
      <c r="BD246" s="910"/>
      <c r="BE246" s="337"/>
      <c r="BF246" s="911"/>
      <c r="BG246" s="912"/>
      <c r="BH246" s="911"/>
      <c r="BI246" s="912"/>
      <c r="BJ246" s="911"/>
      <c r="BK246" s="912"/>
      <c r="BL246" s="911"/>
      <c r="BM246" s="912"/>
      <c r="BN246" s="911"/>
      <c r="BO246" s="912"/>
      <c r="BP246" s="338"/>
      <c r="BQ246" s="312">
        <f t="shared" si="299"/>
        <v>0</v>
      </c>
      <c r="BR246" s="312">
        <f t="shared" si="300"/>
        <v>0</v>
      </c>
      <c r="BS246" s="312">
        <f t="shared" si="301"/>
        <v>0</v>
      </c>
      <c r="BT246" s="312">
        <f t="shared" si="302"/>
        <v>0</v>
      </c>
      <c r="BU246" s="312">
        <f t="shared" si="303"/>
        <v>0</v>
      </c>
      <c r="BV246" s="300">
        <f t="shared" si="304"/>
        <v>0</v>
      </c>
    </row>
    <row r="247" spans="1:74" s="52" customFormat="1" ht="15" hidden="1" customHeight="1">
      <c r="A247" s="76"/>
      <c r="B247" s="76"/>
      <c r="C247" s="75" t="s">
        <v>15</v>
      </c>
      <c r="D247" s="674"/>
      <c r="E247" s="70"/>
      <c r="F247" s="70"/>
      <c r="G247" s="70"/>
      <c r="H247" s="70"/>
      <c r="I247" s="70"/>
      <c r="J247" s="683"/>
      <c r="K247" s="70"/>
      <c r="L247" s="138"/>
      <c r="M247" s="68">
        <f t="shared" si="293"/>
        <v>1</v>
      </c>
      <c r="N247" s="894"/>
      <c r="O247" s="895"/>
      <c r="P247" s="894"/>
      <c r="Q247" s="895"/>
      <c r="R247" s="894"/>
      <c r="S247" s="895"/>
      <c r="T247" s="894"/>
      <c r="U247" s="895"/>
      <c r="V247" s="894"/>
      <c r="W247" s="895"/>
      <c r="X247" s="346"/>
      <c r="Y247" s="896"/>
      <c r="Z247" s="897"/>
      <c r="AA247" s="896"/>
      <c r="AB247" s="897"/>
      <c r="AC247" s="896"/>
      <c r="AD247" s="897"/>
      <c r="AE247" s="896"/>
      <c r="AF247" s="897"/>
      <c r="AG247" s="896"/>
      <c r="AH247" s="897"/>
      <c r="AI247" s="335"/>
      <c r="AJ247" s="884">
        <f t="shared" si="294"/>
        <v>0</v>
      </c>
      <c r="AK247" s="885"/>
      <c r="AL247" s="884">
        <f t="shared" si="295"/>
        <v>0</v>
      </c>
      <c r="AM247" s="885"/>
      <c r="AN247" s="884">
        <f t="shared" si="296"/>
        <v>0</v>
      </c>
      <c r="AO247" s="885"/>
      <c r="AP247" s="884">
        <f t="shared" si="297"/>
        <v>0</v>
      </c>
      <c r="AQ247" s="885"/>
      <c r="AR247" s="884">
        <f t="shared" si="298"/>
        <v>0</v>
      </c>
      <c r="AS247" s="885"/>
      <c r="AT247" s="269">
        <f t="shared" si="305"/>
        <v>0</v>
      </c>
      <c r="AU247" s="909"/>
      <c r="AV247" s="910"/>
      <c r="AW247" s="909"/>
      <c r="AX247" s="910"/>
      <c r="AY247" s="909"/>
      <c r="AZ247" s="910"/>
      <c r="BA247" s="909"/>
      <c r="BB247" s="910"/>
      <c r="BC247" s="909"/>
      <c r="BD247" s="910"/>
      <c r="BE247" s="337"/>
      <c r="BF247" s="911"/>
      <c r="BG247" s="912"/>
      <c r="BH247" s="911"/>
      <c r="BI247" s="912"/>
      <c r="BJ247" s="911"/>
      <c r="BK247" s="912"/>
      <c r="BL247" s="911"/>
      <c r="BM247" s="912"/>
      <c r="BN247" s="911"/>
      <c r="BO247" s="912"/>
      <c r="BP247" s="338"/>
      <c r="BQ247" s="312">
        <f t="shared" si="299"/>
        <v>0</v>
      </c>
      <c r="BR247" s="312">
        <f t="shared" si="300"/>
        <v>0</v>
      </c>
      <c r="BS247" s="312">
        <f t="shared" si="301"/>
        <v>0</v>
      </c>
      <c r="BT247" s="312">
        <f t="shared" si="302"/>
        <v>0</v>
      </c>
      <c r="BU247" s="312">
        <f t="shared" si="303"/>
        <v>0</v>
      </c>
      <c r="BV247" s="300">
        <f t="shared" si="304"/>
        <v>0</v>
      </c>
    </row>
    <row r="248" spans="1:74" s="52" customFormat="1" ht="15" hidden="1" customHeight="1">
      <c r="A248" s="76"/>
      <c r="B248" s="76"/>
      <c r="C248" s="75" t="s">
        <v>31</v>
      </c>
      <c r="D248" s="674"/>
      <c r="E248" s="70"/>
      <c r="F248" s="70"/>
      <c r="G248" s="70"/>
      <c r="H248" s="70"/>
      <c r="I248" s="70"/>
      <c r="J248" s="683"/>
      <c r="K248" s="70"/>
      <c r="L248" s="138"/>
      <c r="M248" s="68">
        <f t="shared" si="293"/>
        <v>1.1000000000000001</v>
      </c>
      <c r="N248" s="894"/>
      <c r="O248" s="895"/>
      <c r="P248" s="894"/>
      <c r="Q248" s="895"/>
      <c r="R248" s="894"/>
      <c r="S248" s="895"/>
      <c r="T248" s="894"/>
      <c r="U248" s="895"/>
      <c r="V248" s="894"/>
      <c r="W248" s="895"/>
      <c r="X248" s="346"/>
      <c r="Y248" s="896"/>
      <c r="Z248" s="897"/>
      <c r="AA248" s="896"/>
      <c r="AB248" s="897"/>
      <c r="AC248" s="896"/>
      <c r="AD248" s="897"/>
      <c r="AE248" s="896"/>
      <c r="AF248" s="897"/>
      <c r="AG248" s="896"/>
      <c r="AH248" s="897"/>
      <c r="AI248" s="335"/>
      <c r="AJ248" s="884">
        <f t="shared" si="294"/>
        <v>0</v>
      </c>
      <c r="AK248" s="885"/>
      <c r="AL248" s="884">
        <f t="shared" si="295"/>
        <v>0</v>
      </c>
      <c r="AM248" s="885"/>
      <c r="AN248" s="884">
        <f t="shared" si="296"/>
        <v>0</v>
      </c>
      <c r="AO248" s="885"/>
      <c r="AP248" s="884">
        <f t="shared" si="297"/>
        <v>0</v>
      </c>
      <c r="AQ248" s="885"/>
      <c r="AR248" s="884">
        <f t="shared" si="298"/>
        <v>0</v>
      </c>
      <c r="AS248" s="885"/>
      <c r="AT248" s="269">
        <f t="shared" si="305"/>
        <v>0</v>
      </c>
      <c r="AU248" s="909"/>
      <c r="AV248" s="910"/>
      <c r="AW248" s="909"/>
      <c r="AX248" s="910"/>
      <c r="AY248" s="909"/>
      <c r="AZ248" s="910"/>
      <c r="BA248" s="909"/>
      <c r="BB248" s="910"/>
      <c r="BC248" s="909"/>
      <c r="BD248" s="910"/>
      <c r="BE248" s="337"/>
      <c r="BF248" s="911"/>
      <c r="BG248" s="912"/>
      <c r="BH248" s="911"/>
      <c r="BI248" s="912"/>
      <c r="BJ248" s="911"/>
      <c r="BK248" s="912"/>
      <c r="BL248" s="911"/>
      <c r="BM248" s="912"/>
      <c r="BN248" s="911"/>
      <c r="BO248" s="912"/>
      <c r="BP248" s="338"/>
      <c r="BQ248" s="312">
        <f t="shared" si="299"/>
        <v>0</v>
      </c>
      <c r="BR248" s="312">
        <f t="shared" si="300"/>
        <v>0</v>
      </c>
      <c r="BS248" s="312">
        <f t="shared" si="301"/>
        <v>0</v>
      </c>
      <c r="BT248" s="312">
        <f t="shared" si="302"/>
        <v>0</v>
      </c>
      <c r="BU248" s="312">
        <f t="shared" si="303"/>
        <v>0</v>
      </c>
      <c r="BV248" s="300">
        <f t="shared" si="304"/>
        <v>0</v>
      </c>
    </row>
    <row r="249" spans="1:74" s="52" customFormat="1" ht="15" customHeight="1">
      <c r="A249" s="76"/>
      <c r="B249" s="76"/>
      <c r="C249" s="136"/>
      <c r="D249" s="49"/>
      <c r="E249" s="85"/>
      <c r="F249" s="85"/>
      <c r="G249" s="85"/>
      <c r="H249" s="85"/>
      <c r="I249" s="85"/>
      <c r="J249" s="888" t="s">
        <v>145</v>
      </c>
      <c r="K249" s="889"/>
      <c r="L249" s="889"/>
      <c r="M249" s="890"/>
      <c r="N249" s="898"/>
      <c r="O249" s="665"/>
      <c r="P249" s="898"/>
      <c r="Q249" s="665"/>
      <c r="R249" s="898"/>
      <c r="S249" s="665"/>
      <c r="T249" s="898"/>
      <c r="U249" s="665"/>
      <c r="V249" s="898"/>
      <c r="W249" s="665"/>
      <c r="X249" s="122"/>
      <c r="Y249" s="898"/>
      <c r="Z249" s="899"/>
      <c r="AA249" s="898"/>
      <c r="AB249" s="899"/>
      <c r="AC249" s="898"/>
      <c r="AD249" s="899"/>
      <c r="AE249" s="898"/>
      <c r="AF249" s="899"/>
      <c r="AG249" s="898"/>
      <c r="AH249" s="899"/>
      <c r="AI249" s="122"/>
      <c r="AJ249" s="898">
        <f>SUM(AJ229:AJ248)</f>
        <v>0</v>
      </c>
      <c r="AK249" s="665"/>
      <c r="AL249" s="898">
        <f>SUM(AL229:AL248)</f>
        <v>0</v>
      </c>
      <c r="AM249" s="665"/>
      <c r="AN249" s="898">
        <f>SUM(AN229:AN248)</f>
        <v>0</v>
      </c>
      <c r="AO249" s="665"/>
      <c r="AP249" s="898">
        <f>SUM(AP229:AP248)</f>
        <v>0</v>
      </c>
      <c r="AQ249" s="665"/>
      <c r="AR249" s="898">
        <f>SUM(AR229:AR248)</f>
        <v>0</v>
      </c>
      <c r="AS249" s="665"/>
      <c r="AT249" s="122">
        <f>SUM(AJ249:AS249)</f>
        <v>0</v>
      </c>
      <c r="AU249" s="898"/>
      <c r="AV249" s="665"/>
      <c r="AW249" s="898"/>
      <c r="AX249" s="665"/>
      <c r="AY249" s="898"/>
      <c r="AZ249" s="665"/>
      <c r="BA249" s="898"/>
      <c r="BB249" s="665"/>
      <c r="BC249" s="898"/>
      <c r="BD249" s="665"/>
      <c r="BE249" s="122"/>
      <c r="BF249" s="898"/>
      <c r="BG249" s="665"/>
      <c r="BH249" s="898"/>
      <c r="BI249" s="665"/>
      <c r="BJ249" s="898"/>
      <c r="BK249" s="665"/>
      <c r="BL249" s="898"/>
      <c r="BM249" s="665"/>
      <c r="BN249" s="898"/>
      <c r="BO249" s="665"/>
      <c r="BP249" s="122"/>
      <c r="BQ249" s="313">
        <f>SUM(BQ229:BQ248)</f>
        <v>0</v>
      </c>
      <c r="BR249" s="313">
        <f>SUM(BR229:BR248)</f>
        <v>0</v>
      </c>
      <c r="BS249" s="313">
        <f>SUM(BS229:BS248)</f>
        <v>0</v>
      </c>
      <c r="BT249" s="313">
        <f>SUM(BT229:BT248)</f>
        <v>0</v>
      </c>
      <c r="BU249" s="313">
        <f>SUM(BU229:BU248)</f>
        <v>0</v>
      </c>
      <c r="BV249" s="313">
        <f>SUM(BQ249:BU249)</f>
        <v>0</v>
      </c>
    </row>
    <row r="250" spans="1:74" s="52" customFormat="1" ht="25.5" hidden="1" customHeight="1">
      <c r="A250" s="76"/>
      <c r="B250" s="76"/>
      <c r="C250" s="136"/>
      <c r="D250" s="49"/>
      <c r="E250" s="810" t="s">
        <v>182</v>
      </c>
      <c r="F250" s="810"/>
      <c r="G250" s="810"/>
      <c r="H250" s="810"/>
      <c r="I250" s="810"/>
      <c r="J250" s="49"/>
      <c r="K250" s="49"/>
      <c r="L250" s="344"/>
      <c r="M250" s="163"/>
      <c r="N250" s="164"/>
      <c r="O250" s="165"/>
      <c r="P250" s="164"/>
      <c r="Q250" s="165"/>
      <c r="R250" s="164"/>
      <c r="S250" s="165"/>
      <c r="T250" s="164"/>
      <c r="U250" s="165"/>
      <c r="V250" s="164"/>
      <c r="W250" s="165"/>
      <c r="X250" s="166"/>
      <c r="Y250" s="164"/>
      <c r="Z250" s="165"/>
      <c r="AA250" s="164"/>
      <c r="AB250" s="165"/>
      <c r="AC250" s="164"/>
      <c r="AD250" s="165"/>
      <c r="AE250" s="164"/>
      <c r="AF250" s="165"/>
      <c r="AG250" s="164"/>
      <c r="AH250" s="165"/>
      <c r="AI250" s="166"/>
      <c r="AJ250" s="164"/>
      <c r="AK250" s="165"/>
      <c r="AL250" s="164"/>
      <c r="AM250" s="165"/>
      <c r="AN250" s="164"/>
      <c r="AO250" s="165"/>
      <c r="AP250" s="164"/>
      <c r="AQ250" s="165"/>
      <c r="AR250" s="164"/>
      <c r="AS250" s="165"/>
      <c r="AT250" s="166"/>
      <c r="AU250" s="164"/>
      <c r="AV250" s="165"/>
      <c r="AW250" s="164"/>
      <c r="AX250" s="165"/>
      <c r="AY250" s="164"/>
      <c r="AZ250" s="165"/>
      <c r="BA250" s="164"/>
      <c r="BB250" s="165"/>
      <c r="BC250" s="164"/>
      <c r="BD250" s="165"/>
      <c r="BE250" s="166"/>
      <c r="BF250" s="164"/>
      <c r="BG250" s="165"/>
      <c r="BH250" s="164"/>
      <c r="BI250" s="165"/>
      <c r="BJ250" s="164"/>
      <c r="BK250" s="165"/>
      <c r="BL250" s="164"/>
      <c r="BM250" s="165"/>
      <c r="BN250" s="164"/>
      <c r="BO250" s="165"/>
      <c r="BP250" s="166"/>
      <c r="BQ250" s="345"/>
      <c r="BR250" s="345"/>
      <c r="BS250" s="345"/>
      <c r="BT250" s="345"/>
      <c r="BU250" s="345"/>
      <c r="BV250" s="315"/>
    </row>
    <row r="251" spans="1:74" s="52" customFormat="1" ht="36" hidden="1" customHeight="1">
      <c r="A251" s="76"/>
      <c r="B251" s="76"/>
      <c r="C251" s="123" t="s">
        <v>43</v>
      </c>
      <c r="D251" s="77" t="s">
        <v>143</v>
      </c>
      <c r="E251" s="81" t="str">
        <f>AJ9</f>
        <v>Year 1</v>
      </c>
      <c r="F251" s="81" t="str">
        <f>AL9</f>
        <v>Year 2</v>
      </c>
      <c r="G251" s="81" t="str">
        <f>AN9</f>
        <v>Year 3</v>
      </c>
      <c r="H251" s="81" t="str">
        <f>AP9</f>
        <v>Year 4</v>
      </c>
      <c r="I251" s="81" t="str">
        <f>AR9</f>
        <v>Year 5</v>
      </c>
      <c r="J251" s="79" t="s">
        <v>336</v>
      </c>
      <c r="K251" s="79" t="s">
        <v>337</v>
      </c>
      <c r="L251" s="79" t="s">
        <v>42</v>
      </c>
      <c r="M251" s="79" t="s">
        <v>311</v>
      </c>
      <c r="N251" s="161"/>
      <c r="O251" s="131"/>
      <c r="P251" s="161"/>
      <c r="Q251" s="131"/>
      <c r="R251" s="161"/>
      <c r="S251" s="131"/>
      <c r="T251" s="161"/>
      <c r="U251" s="131"/>
      <c r="V251" s="161"/>
      <c r="W251" s="131"/>
      <c r="X251" s="132"/>
      <c r="Y251" s="161"/>
      <c r="Z251" s="131"/>
      <c r="AA251" s="161"/>
      <c r="AB251" s="131"/>
      <c r="AC251" s="161"/>
      <c r="AD251" s="131"/>
      <c r="AE251" s="161"/>
      <c r="AF251" s="131"/>
      <c r="AG251" s="161"/>
      <c r="AH251" s="131"/>
      <c r="AI251" s="132"/>
      <c r="AJ251" s="161"/>
      <c r="AK251" s="131"/>
      <c r="AL251" s="161"/>
      <c r="AM251" s="131"/>
      <c r="AN251" s="161"/>
      <c r="AO251" s="131"/>
      <c r="AP251" s="161"/>
      <c r="AQ251" s="131"/>
      <c r="AR251" s="161"/>
      <c r="AS251" s="131"/>
      <c r="AT251" s="132"/>
      <c r="AU251" s="161"/>
      <c r="AV251" s="131"/>
      <c r="AW251" s="161"/>
      <c r="AX251" s="131"/>
      <c r="AY251" s="161"/>
      <c r="AZ251" s="131"/>
      <c r="BA251" s="161"/>
      <c r="BB251" s="131"/>
      <c r="BC251" s="161"/>
      <c r="BD251" s="131"/>
      <c r="BE251" s="132"/>
      <c r="BF251" s="161"/>
      <c r="BG251" s="131"/>
      <c r="BH251" s="161"/>
      <c r="BI251" s="131"/>
      <c r="BJ251" s="161"/>
      <c r="BK251" s="131"/>
      <c r="BL251" s="161"/>
      <c r="BM251" s="131"/>
      <c r="BN251" s="161"/>
      <c r="BO251" s="131"/>
      <c r="BP251" s="132"/>
      <c r="BQ251" s="345"/>
      <c r="BR251" s="345"/>
      <c r="BS251" s="345"/>
      <c r="BT251" s="345"/>
      <c r="BU251" s="345"/>
      <c r="BV251" s="315"/>
    </row>
    <row r="252" spans="1:74" ht="15" hidden="1" customHeight="1">
      <c r="C252" s="75" t="s">
        <v>309</v>
      </c>
      <c r="D252" s="674" t="s">
        <v>338</v>
      </c>
      <c r="E252" s="70"/>
      <c r="F252" s="70"/>
      <c r="G252" s="70"/>
      <c r="H252" s="70"/>
      <c r="I252" s="70"/>
      <c r="J252" s="683"/>
      <c r="K252" s="70"/>
      <c r="L252" s="138"/>
      <c r="M252" s="68">
        <f t="shared" ref="M252:M263" si="306">VLOOKUP(C252,TravelIncrease,2,0)</f>
        <v>1.1000000000000001</v>
      </c>
      <c r="N252" s="894"/>
      <c r="O252" s="895"/>
      <c r="P252" s="894"/>
      <c r="Q252" s="895"/>
      <c r="R252" s="894"/>
      <c r="S252" s="895"/>
      <c r="T252" s="894"/>
      <c r="U252" s="895"/>
      <c r="V252" s="894"/>
      <c r="W252" s="895"/>
      <c r="X252" s="346"/>
      <c r="Y252" s="896"/>
      <c r="Z252" s="897"/>
      <c r="AA252" s="896"/>
      <c r="AB252" s="897"/>
      <c r="AC252" s="896"/>
      <c r="AD252" s="897"/>
      <c r="AE252" s="896"/>
      <c r="AF252" s="897"/>
      <c r="AG252" s="896"/>
      <c r="AH252" s="897"/>
      <c r="AI252" s="335"/>
      <c r="AJ252" s="884">
        <f t="shared" ref="AJ252:AJ263" si="307">$E252*$K252*$L252</f>
        <v>0</v>
      </c>
      <c r="AK252" s="885"/>
      <c r="AL252" s="884">
        <f t="shared" ref="AL252:AL263" si="308">$F252*$K252*$L252*$M252</f>
        <v>0</v>
      </c>
      <c r="AM252" s="885"/>
      <c r="AN252" s="884">
        <f t="shared" ref="AN252:AN263" si="309">$G252*$K252*$L252*($M252^2)</f>
        <v>0</v>
      </c>
      <c r="AO252" s="885"/>
      <c r="AP252" s="884">
        <f t="shared" ref="AP252:AP263" si="310">$H252*$K252*$L252*($M252^3)</f>
        <v>0</v>
      </c>
      <c r="AQ252" s="885"/>
      <c r="AR252" s="884">
        <f t="shared" ref="AR252:AR263" si="311">$I252*$K252*$L252*($M252^4)</f>
        <v>0</v>
      </c>
      <c r="AS252" s="885"/>
      <c r="AT252" s="269">
        <f>SUM(AJ252+AL252+AN252+AP252+AR252)</f>
        <v>0</v>
      </c>
      <c r="AU252" s="909"/>
      <c r="AV252" s="910"/>
      <c r="AW252" s="909"/>
      <c r="AX252" s="910"/>
      <c r="AY252" s="909"/>
      <c r="AZ252" s="910"/>
      <c r="BA252" s="909"/>
      <c r="BB252" s="910"/>
      <c r="BC252" s="909"/>
      <c r="BD252" s="910"/>
      <c r="BE252" s="337"/>
      <c r="BF252" s="911"/>
      <c r="BG252" s="912"/>
      <c r="BH252" s="911"/>
      <c r="BI252" s="912"/>
      <c r="BJ252" s="911"/>
      <c r="BK252" s="912"/>
      <c r="BL252" s="911"/>
      <c r="BM252" s="912"/>
      <c r="BN252" s="911"/>
      <c r="BO252" s="912"/>
      <c r="BP252" s="338"/>
      <c r="BQ252" s="312">
        <f t="shared" ref="BQ252:BQ263" si="312">AJ252</f>
        <v>0</v>
      </c>
      <c r="BR252" s="312">
        <f t="shared" ref="BR252:BR263" si="313">AL252</f>
        <v>0</v>
      </c>
      <c r="BS252" s="312">
        <f t="shared" ref="BS252:BS263" si="314">AN252</f>
        <v>0</v>
      </c>
      <c r="BT252" s="312">
        <f t="shared" ref="BT252:BT263" si="315">AP252</f>
        <v>0</v>
      </c>
      <c r="BU252" s="312">
        <f t="shared" ref="BU252:BU263" si="316">AR252</f>
        <v>0</v>
      </c>
      <c r="BV252" s="300">
        <f t="shared" ref="BV252:BV264" si="317">SUM(BQ252:BU252)</f>
        <v>0</v>
      </c>
    </row>
    <row r="253" spans="1:74" ht="15" hidden="1" customHeight="1">
      <c r="C253" s="75" t="s">
        <v>224</v>
      </c>
      <c r="D253" s="674"/>
      <c r="E253" s="70"/>
      <c r="F253" s="70"/>
      <c r="G253" s="70"/>
      <c r="H253" s="70"/>
      <c r="I253" s="70"/>
      <c r="J253" s="683"/>
      <c r="K253" s="70"/>
      <c r="L253" s="138"/>
      <c r="M253" s="68">
        <f t="shared" si="306"/>
        <v>1</v>
      </c>
      <c r="N253" s="894"/>
      <c r="O253" s="895"/>
      <c r="P253" s="894"/>
      <c r="Q253" s="895"/>
      <c r="R253" s="894"/>
      <c r="S253" s="895"/>
      <c r="T253" s="894"/>
      <c r="U253" s="895"/>
      <c r="V253" s="894"/>
      <c r="W253" s="895"/>
      <c r="X253" s="346"/>
      <c r="Y253" s="896"/>
      <c r="Z253" s="897"/>
      <c r="AA253" s="896"/>
      <c r="AB253" s="897"/>
      <c r="AC253" s="896"/>
      <c r="AD253" s="897"/>
      <c r="AE253" s="896"/>
      <c r="AF253" s="897"/>
      <c r="AG253" s="896"/>
      <c r="AH253" s="897"/>
      <c r="AI253" s="335"/>
      <c r="AJ253" s="884">
        <f t="shared" si="307"/>
        <v>0</v>
      </c>
      <c r="AK253" s="885"/>
      <c r="AL253" s="884">
        <f t="shared" si="308"/>
        <v>0</v>
      </c>
      <c r="AM253" s="885"/>
      <c r="AN253" s="884">
        <f t="shared" si="309"/>
        <v>0</v>
      </c>
      <c r="AO253" s="885"/>
      <c r="AP253" s="884">
        <f t="shared" si="310"/>
        <v>0</v>
      </c>
      <c r="AQ253" s="885"/>
      <c r="AR253" s="884">
        <f t="shared" si="311"/>
        <v>0</v>
      </c>
      <c r="AS253" s="885"/>
      <c r="AT253" s="269">
        <f t="shared" ref="AT253:AT263" si="318">SUM(AJ253+AL253+AN253+AP253+AR253)</f>
        <v>0</v>
      </c>
      <c r="AU253" s="909"/>
      <c r="AV253" s="910"/>
      <c r="AW253" s="909"/>
      <c r="AX253" s="910"/>
      <c r="AY253" s="909"/>
      <c r="AZ253" s="910"/>
      <c r="BA253" s="909"/>
      <c r="BB253" s="910"/>
      <c r="BC253" s="909"/>
      <c r="BD253" s="910"/>
      <c r="BE253" s="337"/>
      <c r="BF253" s="911"/>
      <c r="BG253" s="912"/>
      <c r="BH253" s="911"/>
      <c r="BI253" s="912"/>
      <c r="BJ253" s="911"/>
      <c r="BK253" s="912"/>
      <c r="BL253" s="911"/>
      <c r="BM253" s="912"/>
      <c r="BN253" s="911"/>
      <c r="BO253" s="912"/>
      <c r="BP253" s="338"/>
      <c r="BQ253" s="312">
        <f t="shared" si="312"/>
        <v>0</v>
      </c>
      <c r="BR253" s="312">
        <f t="shared" si="313"/>
        <v>0</v>
      </c>
      <c r="BS253" s="312">
        <f t="shared" si="314"/>
        <v>0</v>
      </c>
      <c r="BT253" s="312">
        <f t="shared" si="315"/>
        <v>0</v>
      </c>
      <c r="BU253" s="312">
        <f t="shared" si="316"/>
        <v>0</v>
      </c>
      <c r="BV253" s="300">
        <f t="shared" si="317"/>
        <v>0</v>
      </c>
    </row>
    <row r="254" spans="1:74" ht="15" hidden="1" customHeight="1">
      <c r="C254" s="75" t="s">
        <v>15</v>
      </c>
      <c r="D254" s="674"/>
      <c r="E254" s="70"/>
      <c r="F254" s="70"/>
      <c r="G254" s="70"/>
      <c r="H254" s="70"/>
      <c r="I254" s="70"/>
      <c r="J254" s="683"/>
      <c r="K254" s="70"/>
      <c r="L254" s="138"/>
      <c r="M254" s="68">
        <f t="shared" si="306"/>
        <v>1</v>
      </c>
      <c r="N254" s="894"/>
      <c r="O254" s="895"/>
      <c r="P254" s="894"/>
      <c r="Q254" s="895"/>
      <c r="R254" s="894"/>
      <c r="S254" s="895"/>
      <c r="T254" s="894"/>
      <c r="U254" s="895"/>
      <c r="V254" s="894"/>
      <c r="W254" s="895"/>
      <c r="X254" s="346"/>
      <c r="Y254" s="896"/>
      <c r="Z254" s="897"/>
      <c r="AA254" s="896"/>
      <c r="AB254" s="897"/>
      <c r="AC254" s="896"/>
      <c r="AD254" s="897"/>
      <c r="AE254" s="896"/>
      <c r="AF254" s="897"/>
      <c r="AG254" s="896"/>
      <c r="AH254" s="897"/>
      <c r="AI254" s="335"/>
      <c r="AJ254" s="884">
        <f t="shared" si="307"/>
        <v>0</v>
      </c>
      <c r="AK254" s="885"/>
      <c r="AL254" s="884">
        <f t="shared" si="308"/>
        <v>0</v>
      </c>
      <c r="AM254" s="885"/>
      <c r="AN254" s="884">
        <f t="shared" si="309"/>
        <v>0</v>
      </c>
      <c r="AO254" s="885"/>
      <c r="AP254" s="884">
        <f t="shared" si="310"/>
        <v>0</v>
      </c>
      <c r="AQ254" s="885"/>
      <c r="AR254" s="884">
        <f t="shared" si="311"/>
        <v>0</v>
      </c>
      <c r="AS254" s="885"/>
      <c r="AT254" s="269">
        <f t="shared" si="318"/>
        <v>0</v>
      </c>
      <c r="AU254" s="909"/>
      <c r="AV254" s="910"/>
      <c r="AW254" s="909"/>
      <c r="AX254" s="910"/>
      <c r="AY254" s="909"/>
      <c r="AZ254" s="910"/>
      <c r="BA254" s="909"/>
      <c r="BB254" s="910"/>
      <c r="BC254" s="909"/>
      <c r="BD254" s="910"/>
      <c r="BE254" s="337"/>
      <c r="BF254" s="911"/>
      <c r="BG254" s="912"/>
      <c r="BH254" s="911"/>
      <c r="BI254" s="912"/>
      <c r="BJ254" s="911"/>
      <c r="BK254" s="912"/>
      <c r="BL254" s="911"/>
      <c r="BM254" s="912"/>
      <c r="BN254" s="911"/>
      <c r="BO254" s="912"/>
      <c r="BP254" s="338"/>
      <c r="BQ254" s="312">
        <f t="shared" si="312"/>
        <v>0</v>
      </c>
      <c r="BR254" s="312">
        <f t="shared" si="313"/>
        <v>0</v>
      </c>
      <c r="BS254" s="312">
        <f t="shared" si="314"/>
        <v>0</v>
      </c>
      <c r="BT254" s="312">
        <f t="shared" si="315"/>
        <v>0</v>
      </c>
      <c r="BU254" s="312">
        <f t="shared" si="316"/>
        <v>0</v>
      </c>
      <c r="BV254" s="300">
        <f t="shared" si="317"/>
        <v>0</v>
      </c>
    </row>
    <row r="255" spans="1:74" ht="15" hidden="1" customHeight="1">
      <c r="C255" s="75" t="s">
        <v>31</v>
      </c>
      <c r="D255" s="674"/>
      <c r="E255" s="70"/>
      <c r="F255" s="70"/>
      <c r="G255" s="70"/>
      <c r="H255" s="70"/>
      <c r="I255" s="70"/>
      <c r="J255" s="683"/>
      <c r="K255" s="70"/>
      <c r="L255" s="138"/>
      <c r="M255" s="68">
        <f t="shared" si="306"/>
        <v>1.1000000000000001</v>
      </c>
      <c r="N255" s="894"/>
      <c r="O255" s="895"/>
      <c r="P255" s="894"/>
      <c r="Q255" s="895"/>
      <c r="R255" s="894"/>
      <c r="S255" s="895"/>
      <c r="T255" s="894"/>
      <c r="U255" s="895"/>
      <c r="V255" s="894"/>
      <c r="W255" s="895"/>
      <c r="X255" s="346"/>
      <c r="Y255" s="896"/>
      <c r="Z255" s="897"/>
      <c r="AA255" s="896"/>
      <c r="AB255" s="897"/>
      <c r="AC255" s="896"/>
      <c r="AD255" s="897"/>
      <c r="AE255" s="896"/>
      <c r="AF255" s="897"/>
      <c r="AG255" s="896"/>
      <c r="AH255" s="897"/>
      <c r="AI255" s="335"/>
      <c r="AJ255" s="884">
        <f t="shared" si="307"/>
        <v>0</v>
      </c>
      <c r="AK255" s="885"/>
      <c r="AL255" s="884">
        <f t="shared" si="308"/>
        <v>0</v>
      </c>
      <c r="AM255" s="885"/>
      <c r="AN255" s="884">
        <f t="shared" si="309"/>
        <v>0</v>
      </c>
      <c r="AO255" s="885"/>
      <c r="AP255" s="884">
        <f t="shared" si="310"/>
        <v>0</v>
      </c>
      <c r="AQ255" s="885"/>
      <c r="AR255" s="884">
        <f t="shared" si="311"/>
        <v>0</v>
      </c>
      <c r="AS255" s="885"/>
      <c r="AT255" s="269">
        <f t="shared" si="318"/>
        <v>0</v>
      </c>
      <c r="AU255" s="909"/>
      <c r="AV255" s="910"/>
      <c r="AW255" s="909"/>
      <c r="AX255" s="910"/>
      <c r="AY255" s="909"/>
      <c r="AZ255" s="910"/>
      <c r="BA255" s="909"/>
      <c r="BB255" s="910"/>
      <c r="BC255" s="909"/>
      <c r="BD255" s="910"/>
      <c r="BE255" s="337"/>
      <c r="BF255" s="911"/>
      <c r="BG255" s="912"/>
      <c r="BH255" s="911"/>
      <c r="BI255" s="912"/>
      <c r="BJ255" s="911"/>
      <c r="BK255" s="912"/>
      <c r="BL255" s="911"/>
      <c r="BM255" s="912"/>
      <c r="BN255" s="911"/>
      <c r="BO255" s="912"/>
      <c r="BP255" s="338"/>
      <c r="BQ255" s="312">
        <f t="shared" si="312"/>
        <v>0</v>
      </c>
      <c r="BR255" s="312">
        <f t="shared" si="313"/>
        <v>0</v>
      </c>
      <c r="BS255" s="312">
        <f t="shared" si="314"/>
        <v>0</v>
      </c>
      <c r="BT255" s="312">
        <f t="shared" si="315"/>
        <v>0</v>
      </c>
      <c r="BU255" s="312">
        <f t="shared" si="316"/>
        <v>0</v>
      </c>
      <c r="BV255" s="300">
        <f t="shared" si="317"/>
        <v>0</v>
      </c>
    </row>
    <row r="256" spans="1:74" ht="15" hidden="1" customHeight="1">
      <c r="C256" s="75" t="s">
        <v>309</v>
      </c>
      <c r="D256" s="674" t="s">
        <v>338</v>
      </c>
      <c r="E256" s="70"/>
      <c r="F256" s="70"/>
      <c r="G256" s="70"/>
      <c r="H256" s="70"/>
      <c r="I256" s="70"/>
      <c r="J256" s="683"/>
      <c r="K256" s="70"/>
      <c r="L256" s="138"/>
      <c r="M256" s="68">
        <f t="shared" si="306"/>
        <v>1.1000000000000001</v>
      </c>
      <c r="N256" s="894"/>
      <c r="O256" s="895"/>
      <c r="P256" s="894"/>
      <c r="Q256" s="895"/>
      <c r="R256" s="894"/>
      <c r="S256" s="895"/>
      <c r="T256" s="894"/>
      <c r="U256" s="895"/>
      <c r="V256" s="894"/>
      <c r="W256" s="895"/>
      <c r="X256" s="346"/>
      <c r="Y256" s="896"/>
      <c r="Z256" s="897"/>
      <c r="AA256" s="896"/>
      <c r="AB256" s="897"/>
      <c r="AC256" s="896"/>
      <c r="AD256" s="897"/>
      <c r="AE256" s="896"/>
      <c r="AF256" s="897"/>
      <c r="AG256" s="896"/>
      <c r="AH256" s="897"/>
      <c r="AI256" s="335"/>
      <c r="AJ256" s="884">
        <f t="shared" si="307"/>
        <v>0</v>
      </c>
      <c r="AK256" s="885"/>
      <c r="AL256" s="884">
        <f t="shared" si="308"/>
        <v>0</v>
      </c>
      <c r="AM256" s="885"/>
      <c r="AN256" s="884">
        <f t="shared" si="309"/>
        <v>0</v>
      </c>
      <c r="AO256" s="885"/>
      <c r="AP256" s="884">
        <f t="shared" si="310"/>
        <v>0</v>
      </c>
      <c r="AQ256" s="885"/>
      <c r="AR256" s="884">
        <f t="shared" si="311"/>
        <v>0</v>
      </c>
      <c r="AS256" s="885"/>
      <c r="AT256" s="269">
        <f t="shared" si="318"/>
        <v>0</v>
      </c>
      <c r="AU256" s="909"/>
      <c r="AV256" s="910"/>
      <c r="AW256" s="909"/>
      <c r="AX256" s="910"/>
      <c r="AY256" s="909"/>
      <c r="AZ256" s="910"/>
      <c r="BA256" s="909"/>
      <c r="BB256" s="910"/>
      <c r="BC256" s="909"/>
      <c r="BD256" s="910"/>
      <c r="BE256" s="337"/>
      <c r="BF256" s="911"/>
      <c r="BG256" s="912"/>
      <c r="BH256" s="911"/>
      <c r="BI256" s="912"/>
      <c r="BJ256" s="911"/>
      <c r="BK256" s="912"/>
      <c r="BL256" s="911"/>
      <c r="BM256" s="912"/>
      <c r="BN256" s="911"/>
      <c r="BO256" s="912"/>
      <c r="BP256" s="338"/>
      <c r="BQ256" s="312">
        <f t="shared" si="312"/>
        <v>0</v>
      </c>
      <c r="BR256" s="312">
        <f t="shared" si="313"/>
        <v>0</v>
      </c>
      <c r="BS256" s="312">
        <f t="shared" si="314"/>
        <v>0</v>
      </c>
      <c r="BT256" s="312">
        <f t="shared" si="315"/>
        <v>0</v>
      </c>
      <c r="BU256" s="312">
        <f t="shared" si="316"/>
        <v>0</v>
      </c>
      <c r="BV256" s="300">
        <f t="shared" si="317"/>
        <v>0</v>
      </c>
    </row>
    <row r="257" spans="1:74" ht="15" hidden="1" customHeight="1">
      <c r="C257" s="75" t="s">
        <v>224</v>
      </c>
      <c r="D257" s="674"/>
      <c r="E257" s="70"/>
      <c r="F257" s="70"/>
      <c r="G257" s="70"/>
      <c r="H257" s="70"/>
      <c r="I257" s="70"/>
      <c r="J257" s="683"/>
      <c r="K257" s="70"/>
      <c r="L257" s="138"/>
      <c r="M257" s="68">
        <f t="shared" si="306"/>
        <v>1</v>
      </c>
      <c r="N257" s="894"/>
      <c r="O257" s="895"/>
      <c r="P257" s="894"/>
      <c r="Q257" s="895"/>
      <c r="R257" s="894"/>
      <c r="S257" s="895"/>
      <c r="T257" s="894"/>
      <c r="U257" s="895"/>
      <c r="V257" s="894"/>
      <c r="W257" s="895"/>
      <c r="X257" s="346"/>
      <c r="Y257" s="896"/>
      <c r="Z257" s="897"/>
      <c r="AA257" s="896"/>
      <c r="AB257" s="897"/>
      <c r="AC257" s="896"/>
      <c r="AD257" s="897"/>
      <c r="AE257" s="896"/>
      <c r="AF257" s="897"/>
      <c r="AG257" s="896"/>
      <c r="AH257" s="897"/>
      <c r="AI257" s="335"/>
      <c r="AJ257" s="884">
        <f t="shared" si="307"/>
        <v>0</v>
      </c>
      <c r="AK257" s="885"/>
      <c r="AL257" s="884">
        <f t="shared" si="308"/>
        <v>0</v>
      </c>
      <c r="AM257" s="885"/>
      <c r="AN257" s="884">
        <f t="shared" si="309"/>
        <v>0</v>
      </c>
      <c r="AO257" s="885"/>
      <c r="AP257" s="884">
        <f t="shared" si="310"/>
        <v>0</v>
      </c>
      <c r="AQ257" s="885"/>
      <c r="AR257" s="884">
        <f t="shared" si="311"/>
        <v>0</v>
      </c>
      <c r="AS257" s="885"/>
      <c r="AT257" s="269">
        <f t="shared" si="318"/>
        <v>0</v>
      </c>
      <c r="AU257" s="909"/>
      <c r="AV257" s="910"/>
      <c r="AW257" s="909"/>
      <c r="AX257" s="910"/>
      <c r="AY257" s="909"/>
      <c r="AZ257" s="910"/>
      <c r="BA257" s="909"/>
      <c r="BB257" s="910"/>
      <c r="BC257" s="909"/>
      <c r="BD257" s="910"/>
      <c r="BE257" s="337"/>
      <c r="BF257" s="911"/>
      <c r="BG257" s="912"/>
      <c r="BH257" s="911"/>
      <c r="BI257" s="912"/>
      <c r="BJ257" s="911"/>
      <c r="BK257" s="912"/>
      <c r="BL257" s="911"/>
      <c r="BM257" s="912"/>
      <c r="BN257" s="911"/>
      <c r="BO257" s="912"/>
      <c r="BP257" s="338"/>
      <c r="BQ257" s="312">
        <f t="shared" si="312"/>
        <v>0</v>
      </c>
      <c r="BR257" s="312">
        <f t="shared" si="313"/>
        <v>0</v>
      </c>
      <c r="BS257" s="312">
        <f t="shared" si="314"/>
        <v>0</v>
      </c>
      <c r="BT257" s="312">
        <f t="shared" si="315"/>
        <v>0</v>
      </c>
      <c r="BU257" s="312">
        <f t="shared" si="316"/>
        <v>0</v>
      </c>
      <c r="BV257" s="300">
        <f t="shared" si="317"/>
        <v>0</v>
      </c>
    </row>
    <row r="258" spans="1:74" ht="15" hidden="1" customHeight="1">
      <c r="C258" s="75" t="s">
        <v>15</v>
      </c>
      <c r="D258" s="674"/>
      <c r="E258" s="70"/>
      <c r="F258" s="70"/>
      <c r="G258" s="70"/>
      <c r="H258" s="70"/>
      <c r="I258" s="70"/>
      <c r="J258" s="683"/>
      <c r="K258" s="70"/>
      <c r="L258" s="138"/>
      <c r="M258" s="68">
        <f t="shared" si="306"/>
        <v>1</v>
      </c>
      <c r="N258" s="894"/>
      <c r="O258" s="895"/>
      <c r="P258" s="894"/>
      <c r="Q258" s="895"/>
      <c r="R258" s="894"/>
      <c r="S258" s="895"/>
      <c r="T258" s="894"/>
      <c r="U258" s="895"/>
      <c r="V258" s="894"/>
      <c r="W258" s="895"/>
      <c r="X258" s="346"/>
      <c r="Y258" s="896"/>
      <c r="Z258" s="897"/>
      <c r="AA258" s="896"/>
      <c r="AB258" s="897"/>
      <c r="AC258" s="896"/>
      <c r="AD258" s="897"/>
      <c r="AE258" s="896"/>
      <c r="AF258" s="897"/>
      <c r="AG258" s="896"/>
      <c r="AH258" s="897"/>
      <c r="AI258" s="335"/>
      <c r="AJ258" s="884">
        <f t="shared" si="307"/>
        <v>0</v>
      </c>
      <c r="AK258" s="885"/>
      <c r="AL258" s="884">
        <f t="shared" si="308"/>
        <v>0</v>
      </c>
      <c r="AM258" s="885"/>
      <c r="AN258" s="884">
        <f t="shared" si="309"/>
        <v>0</v>
      </c>
      <c r="AO258" s="885"/>
      <c r="AP258" s="884">
        <f t="shared" si="310"/>
        <v>0</v>
      </c>
      <c r="AQ258" s="885"/>
      <c r="AR258" s="884">
        <f t="shared" si="311"/>
        <v>0</v>
      </c>
      <c r="AS258" s="885"/>
      <c r="AT258" s="269">
        <f t="shared" si="318"/>
        <v>0</v>
      </c>
      <c r="AU258" s="909"/>
      <c r="AV258" s="910"/>
      <c r="AW258" s="909"/>
      <c r="AX258" s="910"/>
      <c r="AY258" s="909"/>
      <c r="AZ258" s="910"/>
      <c r="BA258" s="909"/>
      <c r="BB258" s="910"/>
      <c r="BC258" s="909"/>
      <c r="BD258" s="910"/>
      <c r="BE258" s="337"/>
      <c r="BF258" s="911"/>
      <c r="BG258" s="912"/>
      <c r="BH258" s="911"/>
      <c r="BI258" s="912"/>
      <c r="BJ258" s="911"/>
      <c r="BK258" s="912"/>
      <c r="BL258" s="911"/>
      <c r="BM258" s="912"/>
      <c r="BN258" s="911"/>
      <c r="BO258" s="912"/>
      <c r="BP258" s="338"/>
      <c r="BQ258" s="312">
        <f t="shared" si="312"/>
        <v>0</v>
      </c>
      <c r="BR258" s="312">
        <f t="shared" si="313"/>
        <v>0</v>
      </c>
      <c r="BS258" s="312">
        <f t="shared" si="314"/>
        <v>0</v>
      </c>
      <c r="BT258" s="312">
        <f t="shared" si="315"/>
        <v>0</v>
      </c>
      <c r="BU258" s="312">
        <f t="shared" si="316"/>
        <v>0</v>
      </c>
      <c r="BV258" s="300">
        <f t="shared" si="317"/>
        <v>0</v>
      </c>
    </row>
    <row r="259" spans="1:74" ht="15" hidden="1" customHeight="1">
      <c r="C259" s="75" t="s">
        <v>31</v>
      </c>
      <c r="D259" s="674"/>
      <c r="E259" s="70"/>
      <c r="F259" s="70"/>
      <c r="G259" s="70"/>
      <c r="H259" s="70"/>
      <c r="I259" s="70"/>
      <c r="J259" s="683"/>
      <c r="K259" s="70"/>
      <c r="L259" s="138"/>
      <c r="M259" s="68">
        <f t="shared" si="306"/>
        <v>1.1000000000000001</v>
      </c>
      <c r="N259" s="894"/>
      <c r="O259" s="895"/>
      <c r="P259" s="894"/>
      <c r="Q259" s="895"/>
      <c r="R259" s="894"/>
      <c r="S259" s="895"/>
      <c r="T259" s="894"/>
      <c r="U259" s="895"/>
      <c r="V259" s="894"/>
      <c r="W259" s="895"/>
      <c r="X259" s="346"/>
      <c r="Y259" s="896"/>
      <c r="Z259" s="897"/>
      <c r="AA259" s="896"/>
      <c r="AB259" s="897"/>
      <c r="AC259" s="896"/>
      <c r="AD259" s="897"/>
      <c r="AE259" s="896"/>
      <c r="AF259" s="897"/>
      <c r="AG259" s="896"/>
      <c r="AH259" s="897"/>
      <c r="AI259" s="335"/>
      <c r="AJ259" s="884">
        <f t="shared" si="307"/>
        <v>0</v>
      </c>
      <c r="AK259" s="885"/>
      <c r="AL259" s="884">
        <f t="shared" si="308"/>
        <v>0</v>
      </c>
      <c r="AM259" s="885"/>
      <c r="AN259" s="884">
        <f t="shared" si="309"/>
        <v>0</v>
      </c>
      <c r="AO259" s="885"/>
      <c r="AP259" s="884">
        <f t="shared" si="310"/>
        <v>0</v>
      </c>
      <c r="AQ259" s="885"/>
      <c r="AR259" s="884">
        <f t="shared" si="311"/>
        <v>0</v>
      </c>
      <c r="AS259" s="885"/>
      <c r="AT259" s="269">
        <f t="shared" si="318"/>
        <v>0</v>
      </c>
      <c r="AU259" s="909"/>
      <c r="AV259" s="910"/>
      <c r="AW259" s="909"/>
      <c r="AX259" s="910"/>
      <c r="AY259" s="909"/>
      <c r="AZ259" s="910"/>
      <c r="BA259" s="909"/>
      <c r="BB259" s="910"/>
      <c r="BC259" s="909"/>
      <c r="BD259" s="910"/>
      <c r="BE259" s="337"/>
      <c r="BF259" s="911"/>
      <c r="BG259" s="912"/>
      <c r="BH259" s="911"/>
      <c r="BI259" s="912"/>
      <c r="BJ259" s="911"/>
      <c r="BK259" s="912"/>
      <c r="BL259" s="911"/>
      <c r="BM259" s="912"/>
      <c r="BN259" s="911"/>
      <c r="BO259" s="912"/>
      <c r="BP259" s="338"/>
      <c r="BQ259" s="312">
        <f t="shared" si="312"/>
        <v>0</v>
      </c>
      <c r="BR259" s="312">
        <f t="shared" si="313"/>
        <v>0</v>
      </c>
      <c r="BS259" s="312">
        <f t="shared" si="314"/>
        <v>0</v>
      </c>
      <c r="BT259" s="312">
        <f t="shared" si="315"/>
        <v>0</v>
      </c>
      <c r="BU259" s="312">
        <f t="shared" si="316"/>
        <v>0</v>
      </c>
      <c r="BV259" s="300">
        <f t="shared" si="317"/>
        <v>0</v>
      </c>
    </row>
    <row r="260" spans="1:74" ht="15" hidden="1" customHeight="1">
      <c r="C260" s="75" t="s">
        <v>309</v>
      </c>
      <c r="D260" s="674" t="s">
        <v>338</v>
      </c>
      <c r="E260" s="70"/>
      <c r="F260" s="70"/>
      <c r="G260" s="70"/>
      <c r="H260" s="70"/>
      <c r="I260" s="70"/>
      <c r="J260" s="683"/>
      <c r="K260" s="70"/>
      <c r="L260" s="138"/>
      <c r="M260" s="68">
        <f t="shared" si="306"/>
        <v>1.1000000000000001</v>
      </c>
      <c r="N260" s="894"/>
      <c r="O260" s="895"/>
      <c r="P260" s="894"/>
      <c r="Q260" s="895"/>
      <c r="R260" s="894"/>
      <c r="S260" s="895"/>
      <c r="T260" s="894"/>
      <c r="U260" s="895"/>
      <c r="V260" s="894"/>
      <c r="W260" s="895"/>
      <c r="X260" s="346"/>
      <c r="Y260" s="896"/>
      <c r="Z260" s="897"/>
      <c r="AA260" s="896"/>
      <c r="AB260" s="897"/>
      <c r="AC260" s="896"/>
      <c r="AD260" s="897"/>
      <c r="AE260" s="896"/>
      <c r="AF260" s="897"/>
      <c r="AG260" s="896"/>
      <c r="AH260" s="897"/>
      <c r="AI260" s="335"/>
      <c r="AJ260" s="884">
        <f t="shared" si="307"/>
        <v>0</v>
      </c>
      <c r="AK260" s="885"/>
      <c r="AL260" s="884">
        <f t="shared" si="308"/>
        <v>0</v>
      </c>
      <c r="AM260" s="885"/>
      <c r="AN260" s="884">
        <f t="shared" si="309"/>
        <v>0</v>
      </c>
      <c r="AO260" s="885"/>
      <c r="AP260" s="884">
        <f t="shared" si="310"/>
        <v>0</v>
      </c>
      <c r="AQ260" s="885"/>
      <c r="AR260" s="884">
        <f t="shared" si="311"/>
        <v>0</v>
      </c>
      <c r="AS260" s="885"/>
      <c r="AT260" s="269">
        <f t="shared" si="318"/>
        <v>0</v>
      </c>
      <c r="AU260" s="909"/>
      <c r="AV260" s="910"/>
      <c r="AW260" s="909"/>
      <c r="AX260" s="910"/>
      <c r="AY260" s="909"/>
      <c r="AZ260" s="910"/>
      <c r="BA260" s="909"/>
      <c r="BB260" s="910"/>
      <c r="BC260" s="909"/>
      <c r="BD260" s="910"/>
      <c r="BE260" s="337"/>
      <c r="BF260" s="911"/>
      <c r="BG260" s="912"/>
      <c r="BH260" s="911"/>
      <c r="BI260" s="912"/>
      <c r="BJ260" s="911"/>
      <c r="BK260" s="912"/>
      <c r="BL260" s="911"/>
      <c r="BM260" s="912"/>
      <c r="BN260" s="911"/>
      <c r="BO260" s="912"/>
      <c r="BP260" s="338"/>
      <c r="BQ260" s="312">
        <f t="shared" si="312"/>
        <v>0</v>
      </c>
      <c r="BR260" s="312">
        <f t="shared" si="313"/>
        <v>0</v>
      </c>
      <c r="BS260" s="312">
        <f t="shared" si="314"/>
        <v>0</v>
      </c>
      <c r="BT260" s="312">
        <f t="shared" si="315"/>
        <v>0</v>
      </c>
      <c r="BU260" s="312">
        <f t="shared" si="316"/>
        <v>0</v>
      </c>
      <c r="BV260" s="300">
        <f t="shared" si="317"/>
        <v>0</v>
      </c>
    </row>
    <row r="261" spans="1:74" ht="15" hidden="1" customHeight="1">
      <c r="C261" s="75" t="s">
        <v>224</v>
      </c>
      <c r="D261" s="674"/>
      <c r="E261" s="70"/>
      <c r="F261" s="70"/>
      <c r="G261" s="70"/>
      <c r="H261" s="70"/>
      <c r="I261" s="70"/>
      <c r="J261" s="683"/>
      <c r="K261" s="70"/>
      <c r="L261" s="138"/>
      <c r="M261" s="68">
        <f t="shared" si="306"/>
        <v>1</v>
      </c>
      <c r="N261" s="894"/>
      <c r="O261" s="895"/>
      <c r="P261" s="894"/>
      <c r="Q261" s="895"/>
      <c r="R261" s="894"/>
      <c r="S261" s="895"/>
      <c r="T261" s="894"/>
      <c r="U261" s="895"/>
      <c r="V261" s="894"/>
      <c r="W261" s="895"/>
      <c r="X261" s="346"/>
      <c r="Y261" s="896"/>
      <c r="Z261" s="897"/>
      <c r="AA261" s="896"/>
      <c r="AB261" s="897"/>
      <c r="AC261" s="896"/>
      <c r="AD261" s="897"/>
      <c r="AE261" s="896"/>
      <c r="AF261" s="897"/>
      <c r="AG261" s="896"/>
      <c r="AH261" s="897"/>
      <c r="AI261" s="335"/>
      <c r="AJ261" s="884">
        <f t="shared" si="307"/>
        <v>0</v>
      </c>
      <c r="AK261" s="885"/>
      <c r="AL261" s="884">
        <f t="shared" si="308"/>
        <v>0</v>
      </c>
      <c r="AM261" s="885"/>
      <c r="AN261" s="884">
        <f t="shared" si="309"/>
        <v>0</v>
      </c>
      <c r="AO261" s="885"/>
      <c r="AP261" s="884">
        <f t="shared" si="310"/>
        <v>0</v>
      </c>
      <c r="AQ261" s="885"/>
      <c r="AR261" s="884">
        <f t="shared" si="311"/>
        <v>0</v>
      </c>
      <c r="AS261" s="885"/>
      <c r="AT261" s="269">
        <f t="shared" si="318"/>
        <v>0</v>
      </c>
      <c r="AU261" s="909"/>
      <c r="AV261" s="910"/>
      <c r="AW261" s="909"/>
      <c r="AX261" s="910"/>
      <c r="AY261" s="909"/>
      <c r="AZ261" s="910"/>
      <c r="BA261" s="909"/>
      <c r="BB261" s="910"/>
      <c r="BC261" s="909"/>
      <c r="BD261" s="910"/>
      <c r="BE261" s="337"/>
      <c r="BF261" s="911"/>
      <c r="BG261" s="912"/>
      <c r="BH261" s="911"/>
      <c r="BI261" s="912"/>
      <c r="BJ261" s="911"/>
      <c r="BK261" s="912"/>
      <c r="BL261" s="911"/>
      <c r="BM261" s="912"/>
      <c r="BN261" s="911"/>
      <c r="BO261" s="912"/>
      <c r="BP261" s="338"/>
      <c r="BQ261" s="312">
        <f t="shared" si="312"/>
        <v>0</v>
      </c>
      <c r="BR261" s="312">
        <f t="shared" si="313"/>
        <v>0</v>
      </c>
      <c r="BS261" s="312">
        <f t="shared" si="314"/>
        <v>0</v>
      </c>
      <c r="BT261" s="312">
        <f t="shared" si="315"/>
        <v>0</v>
      </c>
      <c r="BU261" s="312">
        <f t="shared" si="316"/>
        <v>0</v>
      </c>
      <c r="BV261" s="300">
        <f t="shared" si="317"/>
        <v>0</v>
      </c>
    </row>
    <row r="262" spans="1:74" ht="15" hidden="1" customHeight="1">
      <c r="C262" s="75" t="s">
        <v>15</v>
      </c>
      <c r="D262" s="674"/>
      <c r="E262" s="70"/>
      <c r="F262" s="70"/>
      <c r="G262" s="70"/>
      <c r="H262" s="70"/>
      <c r="I262" s="70"/>
      <c r="J262" s="683"/>
      <c r="K262" s="70"/>
      <c r="L262" s="138"/>
      <c r="M262" s="68">
        <f t="shared" si="306"/>
        <v>1</v>
      </c>
      <c r="N262" s="894"/>
      <c r="O262" s="895"/>
      <c r="P262" s="894"/>
      <c r="Q262" s="895"/>
      <c r="R262" s="894"/>
      <c r="S262" s="895"/>
      <c r="T262" s="894"/>
      <c r="U262" s="895"/>
      <c r="V262" s="894"/>
      <c r="W262" s="895"/>
      <c r="X262" s="346"/>
      <c r="Y262" s="896"/>
      <c r="Z262" s="897"/>
      <c r="AA262" s="896"/>
      <c r="AB262" s="897"/>
      <c r="AC262" s="896"/>
      <c r="AD262" s="897"/>
      <c r="AE262" s="896"/>
      <c r="AF262" s="897"/>
      <c r="AG262" s="896"/>
      <c r="AH262" s="897"/>
      <c r="AI262" s="335"/>
      <c r="AJ262" s="884">
        <f t="shared" si="307"/>
        <v>0</v>
      </c>
      <c r="AK262" s="885"/>
      <c r="AL262" s="884">
        <f t="shared" si="308"/>
        <v>0</v>
      </c>
      <c r="AM262" s="885"/>
      <c r="AN262" s="884">
        <f t="shared" si="309"/>
        <v>0</v>
      </c>
      <c r="AO262" s="885"/>
      <c r="AP262" s="884">
        <f t="shared" si="310"/>
        <v>0</v>
      </c>
      <c r="AQ262" s="885"/>
      <c r="AR262" s="884">
        <f t="shared" si="311"/>
        <v>0</v>
      </c>
      <c r="AS262" s="885"/>
      <c r="AT262" s="269">
        <f t="shared" si="318"/>
        <v>0</v>
      </c>
      <c r="AU262" s="909"/>
      <c r="AV262" s="910"/>
      <c r="AW262" s="909"/>
      <c r="AX262" s="910"/>
      <c r="AY262" s="909"/>
      <c r="AZ262" s="910"/>
      <c r="BA262" s="909"/>
      <c r="BB262" s="910"/>
      <c r="BC262" s="909"/>
      <c r="BD262" s="910"/>
      <c r="BE262" s="337"/>
      <c r="BF262" s="911"/>
      <c r="BG262" s="912"/>
      <c r="BH262" s="911"/>
      <c r="BI262" s="912"/>
      <c r="BJ262" s="911"/>
      <c r="BK262" s="912"/>
      <c r="BL262" s="911"/>
      <c r="BM262" s="912"/>
      <c r="BN262" s="911"/>
      <c r="BO262" s="912"/>
      <c r="BP262" s="338"/>
      <c r="BQ262" s="312">
        <f t="shared" si="312"/>
        <v>0</v>
      </c>
      <c r="BR262" s="312">
        <f t="shared" si="313"/>
        <v>0</v>
      </c>
      <c r="BS262" s="312">
        <f t="shared" si="314"/>
        <v>0</v>
      </c>
      <c r="BT262" s="312">
        <f t="shared" si="315"/>
        <v>0</v>
      </c>
      <c r="BU262" s="312">
        <f t="shared" si="316"/>
        <v>0</v>
      </c>
      <c r="BV262" s="300">
        <f t="shared" si="317"/>
        <v>0</v>
      </c>
    </row>
    <row r="263" spans="1:74" ht="15" hidden="1" customHeight="1">
      <c r="C263" s="75" t="s">
        <v>31</v>
      </c>
      <c r="D263" s="674"/>
      <c r="E263" s="70"/>
      <c r="F263" s="70"/>
      <c r="G263" s="70"/>
      <c r="H263" s="70"/>
      <c r="I263" s="70"/>
      <c r="J263" s="683"/>
      <c r="K263" s="70"/>
      <c r="L263" s="138"/>
      <c r="M263" s="68">
        <f t="shared" si="306"/>
        <v>1.1000000000000001</v>
      </c>
      <c r="N263" s="894"/>
      <c r="O263" s="895"/>
      <c r="P263" s="894"/>
      <c r="Q263" s="895"/>
      <c r="R263" s="894"/>
      <c r="S263" s="895"/>
      <c r="T263" s="894"/>
      <c r="U263" s="895"/>
      <c r="V263" s="894"/>
      <c r="W263" s="895"/>
      <c r="X263" s="346"/>
      <c r="Y263" s="896"/>
      <c r="Z263" s="897"/>
      <c r="AA263" s="896"/>
      <c r="AB263" s="897"/>
      <c r="AC263" s="896"/>
      <c r="AD263" s="897"/>
      <c r="AE263" s="896"/>
      <c r="AF263" s="897"/>
      <c r="AG263" s="896"/>
      <c r="AH263" s="897"/>
      <c r="AI263" s="335"/>
      <c r="AJ263" s="884">
        <f t="shared" si="307"/>
        <v>0</v>
      </c>
      <c r="AK263" s="885"/>
      <c r="AL263" s="884">
        <f t="shared" si="308"/>
        <v>0</v>
      </c>
      <c r="AM263" s="885"/>
      <c r="AN263" s="884">
        <f t="shared" si="309"/>
        <v>0</v>
      </c>
      <c r="AO263" s="885"/>
      <c r="AP263" s="884">
        <f t="shared" si="310"/>
        <v>0</v>
      </c>
      <c r="AQ263" s="885"/>
      <c r="AR263" s="884">
        <f t="shared" si="311"/>
        <v>0</v>
      </c>
      <c r="AS263" s="885"/>
      <c r="AT263" s="269">
        <f t="shared" si="318"/>
        <v>0</v>
      </c>
      <c r="AU263" s="909"/>
      <c r="AV263" s="910"/>
      <c r="AW263" s="909"/>
      <c r="AX263" s="910"/>
      <c r="AY263" s="909"/>
      <c r="AZ263" s="910"/>
      <c r="BA263" s="909"/>
      <c r="BB263" s="910"/>
      <c r="BC263" s="909"/>
      <c r="BD263" s="910"/>
      <c r="BE263" s="337"/>
      <c r="BF263" s="911"/>
      <c r="BG263" s="912"/>
      <c r="BH263" s="911"/>
      <c r="BI263" s="912"/>
      <c r="BJ263" s="911"/>
      <c r="BK263" s="912"/>
      <c r="BL263" s="911"/>
      <c r="BM263" s="912"/>
      <c r="BN263" s="911"/>
      <c r="BO263" s="912"/>
      <c r="BP263" s="338"/>
      <c r="BQ263" s="312">
        <f t="shared" si="312"/>
        <v>0</v>
      </c>
      <c r="BR263" s="312">
        <f t="shared" si="313"/>
        <v>0</v>
      </c>
      <c r="BS263" s="312">
        <f t="shared" si="314"/>
        <v>0</v>
      </c>
      <c r="BT263" s="312">
        <f t="shared" si="315"/>
        <v>0</v>
      </c>
      <c r="BU263" s="312">
        <f t="shared" si="316"/>
        <v>0</v>
      </c>
      <c r="BV263" s="300">
        <f t="shared" si="317"/>
        <v>0</v>
      </c>
    </row>
    <row r="264" spans="1:74" ht="15" hidden="1" customHeight="1">
      <c r="C264" s="136"/>
      <c r="D264" s="68"/>
      <c r="E264" s="49"/>
      <c r="F264" s="49"/>
      <c r="G264" s="49"/>
      <c r="H264" s="49"/>
      <c r="I264" s="49"/>
      <c r="J264" s="888" t="s">
        <v>144</v>
      </c>
      <c r="K264" s="889"/>
      <c r="L264" s="889"/>
      <c r="M264" s="890"/>
      <c r="N264" s="898"/>
      <c r="O264" s="665"/>
      <c r="P264" s="898"/>
      <c r="Q264" s="665"/>
      <c r="R264" s="898"/>
      <c r="S264" s="665"/>
      <c r="T264" s="898"/>
      <c r="U264" s="665"/>
      <c r="V264" s="898"/>
      <c r="W264" s="665"/>
      <c r="X264" s="141"/>
      <c r="Y264" s="898"/>
      <c r="Z264" s="899"/>
      <c r="AA264" s="898"/>
      <c r="AB264" s="899"/>
      <c r="AC264" s="898"/>
      <c r="AD264" s="899"/>
      <c r="AE264" s="898"/>
      <c r="AF264" s="899"/>
      <c r="AG264" s="898"/>
      <c r="AH264" s="899"/>
      <c r="AI264" s="141"/>
      <c r="AJ264" s="898">
        <f>SUM(AJ252:AJ263)</f>
        <v>0</v>
      </c>
      <c r="AK264" s="665"/>
      <c r="AL264" s="898">
        <f>SUM(AL252:AL263)</f>
        <v>0</v>
      </c>
      <c r="AM264" s="665"/>
      <c r="AN264" s="898">
        <f>SUM(AN252:AN263)</f>
        <v>0</v>
      </c>
      <c r="AO264" s="665"/>
      <c r="AP264" s="898">
        <f>SUM(AP252:AP263)</f>
        <v>0</v>
      </c>
      <c r="AQ264" s="665"/>
      <c r="AR264" s="898">
        <f>SUM(AR252:AR263)</f>
        <v>0</v>
      </c>
      <c r="AS264" s="665"/>
      <c r="AT264" s="141">
        <f>SUM(AJ264:AS264)</f>
        <v>0</v>
      </c>
      <c r="AU264" s="898"/>
      <c r="AV264" s="665"/>
      <c r="AW264" s="898"/>
      <c r="AX264" s="665"/>
      <c r="AY264" s="898"/>
      <c r="AZ264" s="665"/>
      <c r="BA264" s="898"/>
      <c r="BB264" s="665"/>
      <c r="BC264" s="898"/>
      <c r="BD264" s="665"/>
      <c r="BE264" s="141"/>
      <c r="BF264" s="898"/>
      <c r="BG264" s="665"/>
      <c r="BH264" s="898"/>
      <c r="BI264" s="665"/>
      <c r="BJ264" s="898"/>
      <c r="BK264" s="665"/>
      <c r="BL264" s="898"/>
      <c r="BM264" s="665"/>
      <c r="BN264" s="898"/>
      <c r="BO264" s="665"/>
      <c r="BP264" s="141"/>
      <c r="BQ264" s="313">
        <f>SUM(BQ252:BQ263)</f>
        <v>0</v>
      </c>
      <c r="BR264" s="313">
        <f>SUM(BR252:BR263)</f>
        <v>0</v>
      </c>
      <c r="BS264" s="313">
        <f>SUM(BS252:BS263)</f>
        <v>0</v>
      </c>
      <c r="BT264" s="313">
        <f>SUM(BT252:BT263)</f>
        <v>0</v>
      </c>
      <c r="BU264" s="313">
        <f>SUM(BU252:BU263)</f>
        <v>0</v>
      </c>
      <c r="BV264" s="313">
        <f t="shared" si="317"/>
        <v>0</v>
      </c>
    </row>
    <row r="265" spans="1:74" s="95" customFormat="1" ht="26.25" customHeight="1">
      <c r="A265" s="153">
        <v>2000</v>
      </c>
      <c r="B265" s="153"/>
      <c r="C265" s="984" t="str">
        <f>CONCATENATE(AU8," Travel")</f>
        <v>Dept #4 Travel</v>
      </c>
      <c r="D265" s="985"/>
      <c r="E265" s="709" t="s">
        <v>182</v>
      </c>
      <c r="F265" s="709"/>
      <c r="G265" s="709"/>
      <c r="H265" s="709"/>
      <c r="I265" s="709"/>
      <c r="J265" s="102"/>
      <c r="K265" s="102"/>
      <c r="L265" s="102"/>
      <c r="M265" s="155"/>
      <c r="N265" s="161"/>
      <c r="O265" s="232"/>
      <c r="P265" s="161"/>
      <c r="Q265" s="232"/>
      <c r="R265" s="161"/>
      <c r="S265" s="232"/>
      <c r="T265" s="161"/>
      <c r="U265" s="232"/>
      <c r="V265" s="161"/>
      <c r="W265" s="232"/>
      <c r="X265" s="132"/>
      <c r="Y265" s="161"/>
      <c r="Z265" s="232"/>
      <c r="AA265" s="161"/>
      <c r="AB265" s="232"/>
      <c r="AC265" s="161"/>
      <c r="AD265" s="232"/>
      <c r="AE265" s="161"/>
      <c r="AF265" s="232"/>
      <c r="AG265" s="161"/>
      <c r="AH265" s="232"/>
      <c r="AI265" s="132"/>
      <c r="AJ265" s="161"/>
      <c r="AK265" s="232"/>
      <c r="AL265" s="161"/>
      <c r="AM265" s="232"/>
      <c r="AN265" s="161"/>
      <c r="AO265" s="232"/>
      <c r="AP265" s="161"/>
      <c r="AQ265" s="232"/>
      <c r="AR265" s="161"/>
      <c r="AS265" s="232"/>
      <c r="AT265" s="132"/>
      <c r="AU265" s="161"/>
      <c r="AV265" s="232"/>
      <c r="AW265" s="161"/>
      <c r="AX265" s="232"/>
      <c r="AY265" s="161"/>
      <c r="AZ265" s="232"/>
      <c r="BA265" s="161"/>
      <c r="BB265" s="232"/>
      <c r="BC265" s="161"/>
      <c r="BD265" s="232"/>
      <c r="BE265" s="132"/>
      <c r="BF265" s="161"/>
      <c r="BG265" s="232"/>
      <c r="BH265" s="161"/>
      <c r="BI265" s="232"/>
      <c r="BJ265" s="161"/>
      <c r="BK265" s="232"/>
      <c r="BL265" s="161"/>
      <c r="BM265" s="232"/>
      <c r="BN265" s="161"/>
      <c r="BO265" s="232"/>
      <c r="BP265" s="132"/>
      <c r="BQ265" s="197"/>
      <c r="BR265" s="197"/>
      <c r="BS265" s="197"/>
      <c r="BT265" s="197"/>
      <c r="BU265" s="197"/>
      <c r="BV265" s="334"/>
    </row>
    <row r="266" spans="1:74" s="52" customFormat="1" ht="34.5" customHeight="1">
      <c r="A266" s="153"/>
      <c r="B266" s="76"/>
      <c r="C266" s="123" t="s">
        <v>30</v>
      </c>
      <c r="D266" s="77" t="s">
        <v>143</v>
      </c>
      <c r="E266" s="48" t="str">
        <f>AU9</f>
        <v>Year 1</v>
      </c>
      <c r="F266" s="81" t="str">
        <f>AW9</f>
        <v>Year 2</v>
      </c>
      <c r="G266" s="81" t="str">
        <f>AY9</f>
        <v>Year 3</v>
      </c>
      <c r="H266" s="81" t="str">
        <f>BA9</f>
        <v>Year 4</v>
      </c>
      <c r="I266" s="81" t="str">
        <f>BC9</f>
        <v>Year 5</v>
      </c>
      <c r="J266" s="79" t="s">
        <v>336</v>
      </c>
      <c r="K266" s="79" t="s">
        <v>337</v>
      </c>
      <c r="L266" s="79" t="s">
        <v>42</v>
      </c>
      <c r="M266" s="79" t="s">
        <v>311</v>
      </c>
      <c r="N266" s="161"/>
      <c r="O266" s="131"/>
      <c r="P266" s="162"/>
      <c r="Q266" s="131"/>
      <c r="R266" s="162"/>
      <c r="S266" s="131"/>
      <c r="T266" s="162"/>
      <c r="U266" s="131"/>
      <c r="V266" s="162"/>
      <c r="W266" s="131"/>
      <c r="X266" s="132"/>
      <c r="Y266" s="161"/>
      <c r="Z266" s="131"/>
      <c r="AA266" s="162"/>
      <c r="AB266" s="131"/>
      <c r="AC266" s="162"/>
      <c r="AD266" s="131"/>
      <c r="AE266" s="162"/>
      <c r="AF266" s="131"/>
      <c r="AG266" s="162"/>
      <c r="AH266" s="131"/>
      <c r="AI266" s="132"/>
      <c r="AJ266" s="161"/>
      <c r="AK266" s="131"/>
      <c r="AL266" s="162"/>
      <c r="AM266" s="131"/>
      <c r="AN266" s="162"/>
      <c r="AO266" s="131"/>
      <c r="AP266" s="162"/>
      <c r="AQ266" s="131"/>
      <c r="AR266" s="162"/>
      <c r="AS266" s="131"/>
      <c r="AT266" s="132"/>
      <c r="AU266" s="161"/>
      <c r="AV266" s="131"/>
      <c r="AW266" s="162"/>
      <c r="AX266" s="131"/>
      <c r="AY266" s="162"/>
      <c r="AZ266" s="131"/>
      <c r="BA266" s="162"/>
      <c r="BB266" s="131"/>
      <c r="BC266" s="162"/>
      <c r="BD266" s="131"/>
      <c r="BE266" s="132"/>
      <c r="BF266" s="161"/>
      <c r="BG266" s="131"/>
      <c r="BH266" s="162"/>
      <c r="BI266" s="131"/>
      <c r="BJ266" s="162"/>
      <c r="BK266" s="131"/>
      <c r="BL266" s="162"/>
      <c r="BM266" s="131"/>
      <c r="BN266" s="162"/>
      <c r="BO266" s="131"/>
      <c r="BP266" s="132"/>
      <c r="BQ266" s="260"/>
      <c r="BR266" s="260"/>
      <c r="BS266" s="260"/>
      <c r="BT266" s="260"/>
      <c r="BU266" s="260"/>
      <c r="BV266" s="260"/>
    </row>
    <row r="267" spans="1:74" s="52" customFormat="1" ht="15" customHeight="1">
      <c r="A267" s="76"/>
      <c r="B267" s="76"/>
      <c r="C267" s="75" t="s">
        <v>309</v>
      </c>
      <c r="D267" s="674" t="s">
        <v>338</v>
      </c>
      <c r="E267" s="70"/>
      <c r="F267" s="70"/>
      <c r="G267" s="70"/>
      <c r="H267" s="70"/>
      <c r="I267" s="70"/>
      <c r="J267" s="683"/>
      <c r="K267" s="70"/>
      <c r="L267" s="138"/>
      <c r="M267" s="68">
        <f t="shared" ref="M267:M286" si="319">VLOOKUP(C267,TravelIncrease,2,0)</f>
        <v>1.1000000000000001</v>
      </c>
      <c r="N267" s="894"/>
      <c r="O267" s="895"/>
      <c r="P267" s="894"/>
      <c r="Q267" s="895"/>
      <c r="R267" s="894"/>
      <c r="S267" s="895"/>
      <c r="T267" s="894"/>
      <c r="U267" s="895"/>
      <c r="V267" s="894"/>
      <c r="W267" s="895"/>
      <c r="X267" s="346"/>
      <c r="Y267" s="896"/>
      <c r="Z267" s="897"/>
      <c r="AA267" s="896"/>
      <c r="AB267" s="897"/>
      <c r="AC267" s="896"/>
      <c r="AD267" s="897"/>
      <c r="AE267" s="896"/>
      <c r="AF267" s="897"/>
      <c r="AG267" s="896"/>
      <c r="AH267" s="897"/>
      <c r="AI267" s="335"/>
      <c r="AJ267" s="901"/>
      <c r="AK267" s="902"/>
      <c r="AL267" s="901"/>
      <c r="AM267" s="902"/>
      <c r="AN267" s="901"/>
      <c r="AO267" s="902"/>
      <c r="AP267" s="901"/>
      <c r="AQ267" s="902"/>
      <c r="AR267" s="901"/>
      <c r="AS267" s="902"/>
      <c r="AT267" s="336"/>
      <c r="AU267" s="877">
        <f t="shared" ref="AU267:AU286" si="320">$E267*$K267*$L267</f>
        <v>0</v>
      </c>
      <c r="AV267" s="878"/>
      <c r="AW267" s="877">
        <f t="shared" ref="AW267:AW286" si="321">$F267*$K267*$L267*$M267</f>
        <v>0</v>
      </c>
      <c r="AX267" s="878"/>
      <c r="AY267" s="877">
        <f t="shared" ref="AY267:AY286" si="322">$G267*$K267*L267*($M267^2)</f>
        <v>0</v>
      </c>
      <c r="AZ267" s="878"/>
      <c r="BA267" s="877">
        <f t="shared" ref="BA267:BA286" si="323">$H267*$K267*$L267*($M267^3)</f>
        <v>0</v>
      </c>
      <c r="BB267" s="878"/>
      <c r="BC267" s="877">
        <f t="shared" ref="BC267:BC286" si="324">$I267*$K267*$L267*($M267^4)</f>
        <v>0</v>
      </c>
      <c r="BD267" s="878"/>
      <c r="BE267" s="272">
        <f>SUM(AU267+AW267+AY267+BA267+BC267)</f>
        <v>0</v>
      </c>
      <c r="BF267" s="911"/>
      <c r="BG267" s="912"/>
      <c r="BH267" s="911"/>
      <c r="BI267" s="912"/>
      <c r="BJ267" s="911"/>
      <c r="BK267" s="912"/>
      <c r="BL267" s="911"/>
      <c r="BM267" s="912"/>
      <c r="BN267" s="911"/>
      <c r="BO267" s="912"/>
      <c r="BP267" s="338"/>
      <c r="BQ267" s="347">
        <f t="shared" ref="BQ267:BQ286" si="325">AU267</f>
        <v>0</v>
      </c>
      <c r="BR267" s="347">
        <f t="shared" ref="BR267:BR286" si="326">AW267</f>
        <v>0</v>
      </c>
      <c r="BS267" s="347">
        <f t="shared" ref="BS267:BS286" si="327">AY267</f>
        <v>0</v>
      </c>
      <c r="BT267" s="347">
        <f t="shared" ref="BT267:BT286" si="328">BA267</f>
        <v>0</v>
      </c>
      <c r="BU267" s="347">
        <f t="shared" ref="BU267:BU286" si="329">BC267</f>
        <v>0</v>
      </c>
      <c r="BV267" s="300">
        <f t="shared" ref="BV267:BV286" si="330">SUM(BQ267:BU267)</f>
        <v>0</v>
      </c>
    </row>
    <row r="268" spans="1:74" s="52" customFormat="1" ht="15" customHeight="1">
      <c r="A268" s="76"/>
      <c r="B268" s="76"/>
      <c r="C268" s="75" t="s">
        <v>224</v>
      </c>
      <c r="D268" s="674"/>
      <c r="E268" s="70"/>
      <c r="F268" s="70"/>
      <c r="G268" s="70"/>
      <c r="H268" s="70"/>
      <c r="I268" s="70"/>
      <c r="J268" s="683"/>
      <c r="K268" s="70"/>
      <c r="L268" s="138"/>
      <c r="M268" s="68">
        <f t="shared" si="319"/>
        <v>1</v>
      </c>
      <c r="N268" s="894"/>
      <c r="O268" s="895"/>
      <c r="P268" s="894"/>
      <c r="Q268" s="895"/>
      <c r="R268" s="894"/>
      <c r="S268" s="895"/>
      <c r="T268" s="894"/>
      <c r="U268" s="895"/>
      <c r="V268" s="894"/>
      <c r="W268" s="895"/>
      <c r="X268" s="346"/>
      <c r="Y268" s="896"/>
      <c r="Z268" s="897"/>
      <c r="AA268" s="896"/>
      <c r="AB268" s="897"/>
      <c r="AC268" s="896"/>
      <c r="AD268" s="897"/>
      <c r="AE268" s="896"/>
      <c r="AF268" s="897"/>
      <c r="AG268" s="896"/>
      <c r="AH268" s="897"/>
      <c r="AI268" s="335"/>
      <c r="AJ268" s="901"/>
      <c r="AK268" s="902"/>
      <c r="AL268" s="901"/>
      <c r="AM268" s="902"/>
      <c r="AN268" s="901"/>
      <c r="AO268" s="902"/>
      <c r="AP268" s="901"/>
      <c r="AQ268" s="902"/>
      <c r="AR268" s="901"/>
      <c r="AS268" s="902"/>
      <c r="AT268" s="336"/>
      <c r="AU268" s="877">
        <f t="shared" si="320"/>
        <v>0</v>
      </c>
      <c r="AV268" s="878"/>
      <c r="AW268" s="877">
        <f t="shared" si="321"/>
        <v>0</v>
      </c>
      <c r="AX268" s="878"/>
      <c r="AY268" s="877">
        <f t="shared" si="322"/>
        <v>0</v>
      </c>
      <c r="AZ268" s="878"/>
      <c r="BA268" s="877">
        <f t="shared" si="323"/>
        <v>0</v>
      </c>
      <c r="BB268" s="878"/>
      <c r="BC268" s="877">
        <f t="shared" si="324"/>
        <v>0</v>
      </c>
      <c r="BD268" s="878"/>
      <c r="BE268" s="272">
        <f t="shared" ref="BE268:BE286" si="331">SUM(AU268+AW268+AY268+BA268+BC268)</f>
        <v>0</v>
      </c>
      <c r="BF268" s="911"/>
      <c r="BG268" s="912"/>
      <c r="BH268" s="911"/>
      <c r="BI268" s="912"/>
      <c r="BJ268" s="911"/>
      <c r="BK268" s="912"/>
      <c r="BL268" s="911"/>
      <c r="BM268" s="912"/>
      <c r="BN268" s="911"/>
      <c r="BO268" s="912"/>
      <c r="BP268" s="338"/>
      <c r="BQ268" s="347">
        <f t="shared" si="325"/>
        <v>0</v>
      </c>
      <c r="BR268" s="347">
        <f t="shared" si="326"/>
        <v>0</v>
      </c>
      <c r="BS268" s="347">
        <f t="shared" si="327"/>
        <v>0</v>
      </c>
      <c r="BT268" s="347">
        <f t="shared" si="328"/>
        <v>0</v>
      </c>
      <c r="BU268" s="347">
        <f t="shared" si="329"/>
        <v>0</v>
      </c>
      <c r="BV268" s="300">
        <f t="shared" si="330"/>
        <v>0</v>
      </c>
    </row>
    <row r="269" spans="1:74" s="52" customFormat="1" ht="15" customHeight="1">
      <c r="A269" s="76"/>
      <c r="B269" s="76"/>
      <c r="C269" s="75" t="s">
        <v>15</v>
      </c>
      <c r="D269" s="674"/>
      <c r="E269" s="70"/>
      <c r="F269" s="70"/>
      <c r="G269" s="70"/>
      <c r="H269" s="70"/>
      <c r="I269" s="70"/>
      <c r="J269" s="683"/>
      <c r="K269" s="70"/>
      <c r="L269" s="138"/>
      <c r="M269" s="68">
        <f t="shared" si="319"/>
        <v>1</v>
      </c>
      <c r="N269" s="894"/>
      <c r="O269" s="895"/>
      <c r="P269" s="894"/>
      <c r="Q269" s="895"/>
      <c r="R269" s="894"/>
      <c r="S269" s="895"/>
      <c r="T269" s="894"/>
      <c r="U269" s="895"/>
      <c r="V269" s="894"/>
      <c r="W269" s="895"/>
      <c r="X269" s="346"/>
      <c r="Y269" s="896"/>
      <c r="Z269" s="897"/>
      <c r="AA269" s="896"/>
      <c r="AB269" s="897"/>
      <c r="AC269" s="896"/>
      <c r="AD269" s="897"/>
      <c r="AE269" s="896"/>
      <c r="AF269" s="897"/>
      <c r="AG269" s="896"/>
      <c r="AH269" s="897"/>
      <c r="AI269" s="335"/>
      <c r="AJ269" s="901"/>
      <c r="AK269" s="902"/>
      <c r="AL269" s="901"/>
      <c r="AM269" s="902"/>
      <c r="AN269" s="901"/>
      <c r="AO269" s="902"/>
      <c r="AP269" s="901"/>
      <c r="AQ269" s="902"/>
      <c r="AR269" s="901"/>
      <c r="AS269" s="902"/>
      <c r="AT269" s="336"/>
      <c r="AU269" s="877">
        <f t="shared" si="320"/>
        <v>0</v>
      </c>
      <c r="AV269" s="878"/>
      <c r="AW269" s="877">
        <f t="shared" si="321"/>
        <v>0</v>
      </c>
      <c r="AX269" s="878"/>
      <c r="AY269" s="877">
        <f t="shared" si="322"/>
        <v>0</v>
      </c>
      <c r="AZ269" s="878"/>
      <c r="BA269" s="877">
        <f t="shared" si="323"/>
        <v>0</v>
      </c>
      <c r="BB269" s="878"/>
      <c r="BC269" s="877">
        <f t="shared" si="324"/>
        <v>0</v>
      </c>
      <c r="BD269" s="878"/>
      <c r="BE269" s="272">
        <f t="shared" si="331"/>
        <v>0</v>
      </c>
      <c r="BF269" s="911"/>
      <c r="BG269" s="912"/>
      <c r="BH269" s="911"/>
      <c r="BI269" s="912"/>
      <c r="BJ269" s="911"/>
      <c r="BK269" s="912"/>
      <c r="BL269" s="911"/>
      <c r="BM269" s="912"/>
      <c r="BN269" s="911"/>
      <c r="BO269" s="912"/>
      <c r="BP269" s="338"/>
      <c r="BQ269" s="347">
        <f t="shared" si="325"/>
        <v>0</v>
      </c>
      <c r="BR269" s="347">
        <f t="shared" si="326"/>
        <v>0</v>
      </c>
      <c r="BS269" s="347">
        <f t="shared" si="327"/>
        <v>0</v>
      </c>
      <c r="BT269" s="347">
        <f t="shared" si="328"/>
        <v>0</v>
      </c>
      <c r="BU269" s="347">
        <f t="shared" si="329"/>
        <v>0</v>
      </c>
      <c r="BV269" s="300">
        <f t="shared" si="330"/>
        <v>0</v>
      </c>
    </row>
    <row r="270" spans="1:74" s="52" customFormat="1" ht="15" customHeight="1">
      <c r="A270" s="76"/>
      <c r="B270" s="76"/>
      <c r="C270" s="75" t="s">
        <v>31</v>
      </c>
      <c r="D270" s="674"/>
      <c r="E270" s="70"/>
      <c r="F270" s="70"/>
      <c r="G270" s="70"/>
      <c r="H270" s="70"/>
      <c r="I270" s="70"/>
      <c r="J270" s="683"/>
      <c r="K270" s="70"/>
      <c r="L270" s="138"/>
      <c r="M270" s="68">
        <f t="shared" si="319"/>
        <v>1.1000000000000001</v>
      </c>
      <c r="N270" s="894"/>
      <c r="O270" s="895"/>
      <c r="P270" s="894"/>
      <c r="Q270" s="895"/>
      <c r="R270" s="894"/>
      <c r="S270" s="895"/>
      <c r="T270" s="894"/>
      <c r="U270" s="895"/>
      <c r="V270" s="894"/>
      <c r="W270" s="895"/>
      <c r="X270" s="346"/>
      <c r="Y270" s="896"/>
      <c r="Z270" s="897"/>
      <c r="AA270" s="896"/>
      <c r="AB270" s="897"/>
      <c r="AC270" s="896"/>
      <c r="AD270" s="897"/>
      <c r="AE270" s="896"/>
      <c r="AF270" s="897"/>
      <c r="AG270" s="896"/>
      <c r="AH270" s="897"/>
      <c r="AI270" s="335"/>
      <c r="AJ270" s="901"/>
      <c r="AK270" s="902"/>
      <c r="AL270" s="901"/>
      <c r="AM270" s="902"/>
      <c r="AN270" s="901"/>
      <c r="AO270" s="902"/>
      <c r="AP270" s="901"/>
      <c r="AQ270" s="902"/>
      <c r="AR270" s="901"/>
      <c r="AS270" s="902"/>
      <c r="AT270" s="336"/>
      <c r="AU270" s="877">
        <f t="shared" si="320"/>
        <v>0</v>
      </c>
      <c r="AV270" s="878"/>
      <c r="AW270" s="877">
        <f t="shared" si="321"/>
        <v>0</v>
      </c>
      <c r="AX270" s="878"/>
      <c r="AY270" s="877">
        <f t="shared" si="322"/>
        <v>0</v>
      </c>
      <c r="AZ270" s="878"/>
      <c r="BA270" s="877">
        <f t="shared" si="323"/>
        <v>0</v>
      </c>
      <c r="BB270" s="878"/>
      <c r="BC270" s="877">
        <f t="shared" si="324"/>
        <v>0</v>
      </c>
      <c r="BD270" s="878"/>
      <c r="BE270" s="272">
        <f t="shared" si="331"/>
        <v>0</v>
      </c>
      <c r="BF270" s="911"/>
      <c r="BG270" s="912"/>
      <c r="BH270" s="911"/>
      <c r="BI270" s="912"/>
      <c r="BJ270" s="911"/>
      <c r="BK270" s="912"/>
      <c r="BL270" s="911"/>
      <c r="BM270" s="912"/>
      <c r="BN270" s="911"/>
      <c r="BO270" s="912"/>
      <c r="BP270" s="338"/>
      <c r="BQ270" s="347">
        <f t="shared" si="325"/>
        <v>0</v>
      </c>
      <c r="BR270" s="347">
        <f t="shared" si="326"/>
        <v>0</v>
      </c>
      <c r="BS270" s="347">
        <f t="shared" si="327"/>
        <v>0</v>
      </c>
      <c r="BT270" s="347">
        <f t="shared" si="328"/>
        <v>0</v>
      </c>
      <c r="BU270" s="347">
        <f t="shared" si="329"/>
        <v>0</v>
      </c>
      <c r="BV270" s="300">
        <f t="shared" si="330"/>
        <v>0</v>
      </c>
    </row>
    <row r="271" spans="1:74" s="52" customFormat="1" ht="15" customHeight="1">
      <c r="A271" s="76"/>
      <c r="B271" s="76"/>
      <c r="C271" s="75" t="s">
        <v>309</v>
      </c>
      <c r="D271" s="674" t="s">
        <v>338</v>
      </c>
      <c r="E271" s="70"/>
      <c r="F271" s="70"/>
      <c r="G271" s="70"/>
      <c r="H271" s="70"/>
      <c r="I271" s="70"/>
      <c r="J271" s="683"/>
      <c r="K271" s="70"/>
      <c r="L271" s="138"/>
      <c r="M271" s="68">
        <f t="shared" si="319"/>
        <v>1.1000000000000001</v>
      </c>
      <c r="N271" s="894"/>
      <c r="O271" s="895"/>
      <c r="P271" s="894"/>
      <c r="Q271" s="895"/>
      <c r="R271" s="894"/>
      <c r="S271" s="895"/>
      <c r="T271" s="894"/>
      <c r="U271" s="895"/>
      <c r="V271" s="894"/>
      <c r="W271" s="895"/>
      <c r="X271" s="346"/>
      <c r="Y271" s="896"/>
      <c r="Z271" s="897"/>
      <c r="AA271" s="896"/>
      <c r="AB271" s="897"/>
      <c r="AC271" s="896"/>
      <c r="AD271" s="897"/>
      <c r="AE271" s="896"/>
      <c r="AF271" s="897"/>
      <c r="AG271" s="896"/>
      <c r="AH271" s="897"/>
      <c r="AI271" s="335"/>
      <c r="AJ271" s="901"/>
      <c r="AK271" s="902"/>
      <c r="AL271" s="901"/>
      <c r="AM271" s="902"/>
      <c r="AN271" s="901"/>
      <c r="AO271" s="902"/>
      <c r="AP271" s="901"/>
      <c r="AQ271" s="902"/>
      <c r="AR271" s="901"/>
      <c r="AS271" s="902"/>
      <c r="AT271" s="336"/>
      <c r="AU271" s="877">
        <f t="shared" si="320"/>
        <v>0</v>
      </c>
      <c r="AV271" s="878"/>
      <c r="AW271" s="877">
        <f t="shared" si="321"/>
        <v>0</v>
      </c>
      <c r="AX271" s="878"/>
      <c r="AY271" s="877">
        <f t="shared" si="322"/>
        <v>0</v>
      </c>
      <c r="AZ271" s="878"/>
      <c r="BA271" s="877">
        <f t="shared" si="323"/>
        <v>0</v>
      </c>
      <c r="BB271" s="878"/>
      <c r="BC271" s="877">
        <f t="shared" si="324"/>
        <v>0</v>
      </c>
      <c r="BD271" s="878"/>
      <c r="BE271" s="272">
        <f t="shared" si="331"/>
        <v>0</v>
      </c>
      <c r="BF271" s="911"/>
      <c r="BG271" s="912"/>
      <c r="BH271" s="911"/>
      <c r="BI271" s="912"/>
      <c r="BJ271" s="911"/>
      <c r="BK271" s="912"/>
      <c r="BL271" s="911"/>
      <c r="BM271" s="912"/>
      <c r="BN271" s="911"/>
      <c r="BO271" s="912"/>
      <c r="BP271" s="338"/>
      <c r="BQ271" s="347">
        <f t="shared" si="325"/>
        <v>0</v>
      </c>
      <c r="BR271" s="347">
        <f t="shared" si="326"/>
        <v>0</v>
      </c>
      <c r="BS271" s="347">
        <f t="shared" si="327"/>
        <v>0</v>
      </c>
      <c r="BT271" s="347">
        <f t="shared" si="328"/>
        <v>0</v>
      </c>
      <c r="BU271" s="347">
        <f t="shared" si="329"/>
        <v>0</v>
      </c>
      <c r="BV271" s="300">
        <f t="shared" si="330"/>
        <v>0</v>
      </c>
    </row>
    <row r="272" spans="1:74" s="52" customFormat="1" ht="15" customHeight="1">
      <c r="A272" s="76"/>
      <c r="B272" s="76"/>
      <c r="C272" s="75" t="s">
        <v>224</v>
      </c>
      <c r="D272" s="674"/>
      <c r="E272" s="70"/>
      <c r="F272" s="70"/>
      <c r="G272" s="70"/>
      <c r="H272" s="70"/>
      <c r="I272" s="70"/>
      <c r="J272" s="683"/>
      <c r="K272" s="70"/>
      <c r="L272" s="138"/>
      <c r="M272" s="68">
        <f t="shared" si="319"/>
        <v>1</v>
      </c>
      <c r="N272" s="894"/>
      <c r="O272" s="895"/>
      <c r="P272" s="894"/>
      <c r="Q272" s="895"/>
      <c r="R272" s="894"/>
      <c r="S272" s="895"/>
      <c r="T272" s="894"/>
      <c r="U272" s="895"/>
      <c r="V272" s="894"/>
      <c r="W272" s="895"/>
      <c r="X272" s="346"/>
      <c r="Y272" s="896"/>
      <c r="Z272" s="897"/>
      <c r="AA272" s="896"/>
      <c r="AB272" s="897"/>
      <c r="AC272" s="896"/>
      <c r="AD272" s="897"/>
      <c r="AE272" s="896"/>
      <c r="AF272" s="897"/>
      <c r="AG272" s="896"/>
      <c r="AH272" s="897"/>
      <c r="AI272" s="335"/>
      <c r="AJ272" s="901"/>
      <c r="AK272" s="902"/>
      <c r="AL272" s="901"/>
      <c r="AM272" s="902"/>
      <c r="AN272" s="901"/>
      <c r="AO272" s="902"/>
      <c r="AP272" s="901"/>
      <c r="AQ272" s="902"/>
      <c r="AR272" s="901"/>
      <c r="AS272" s="902"/>
      <c r="AT272" s="336"/>
      <c r="AU272" s="877">
        <f t="shared" si="320"/>
        <v>0</v>
      </c>
      <c r="AV272" s="878"/>
      <c r="AW272" s="877">
        <f t="shared" si="321"/>
        <v>0</v>
      </c>
      <c r="AX272" s="878"/>
      <c r="AY272" s="877">
        <f t="shared" si="322"/>
        <v>0</v>
      </c>
      <c r="AZ272" s="878"/>
      <c r="BA272" s="877">
        <f t="shared" si="323"/>
        <v>0</v>
      </c>
      <c r="BB272" s="878"/>
      <c r="BC272" s="877">
        <f t="shared" si="324"/>
        <v>0</v>
      </c>
      <c r="BD272" s="878"/>
      <c r="BE272" s="272">
        <f t="shared" si="331"/>
        <v>0</v>
      </c>
      <c r="BF272" s="911"/>
      <c r="BG272" s="912"/>
      <c r="BH272" s="911"/>
      <c r="BI272" s="912"/>
      <c r="BJ272" s="911"/>
      <c r="BK272" s="912"/>
      <c r="BL272" s="911"/>
      <c r="BM272" s="912"/>
      <c r="BN272" s="911"/>
      <c r="BO272" s="912"/>
      <c r="BP272" s="338"/>
      <c r="BQ272" s="347">
        <f t="shared" si="325"/>
        <v>0</v>
      </c>
      <c r="BR272" s="347">
        <f t="shared" si="326"/>
        <v>0</v>
      </c>
      <c r="BS272" s="347">
        <f t="shared" si="327"/>
        <v>0</v>
      </c>
      <c r="BT272" s="347">
        <f t="shared" si="328"/>
        <v>0</v>
      </c>
      <c r="BU272" s="347">
        <f t="shared" si="329"/>
        <v>0</v>
      </c>
      <c r="BV272" s="300">
        <f t="shared" si="330"/>
        <v>0</v>
      </c>
    </row>
    <row r="273" spans="1:74" s="52" customFormat="1" ht="15" customHeight="1">
      <c r="A273" s="76"/>
      <c r="B273" s="76"/>
      <c r="C273" s="75" t="s">
        <v>15</v>
      </c>
      <c r="D273" s="674"/>
      <c r="E273" s="70"/>
      <c r="F273" s="70"/>
      <c r="G273" s="70"/>
      <c r="H273" s="70"/>
      <c r="I273" s="70"/>
      <c r="J273" s="683"/>
      <c r="K273" s="70"/>
      <c r="L273" s="138"/>
      <c r="M273" s="68">
        <f t="shared" si="319"/>
        <v>1</v>
      </c>
      <c r="N273" s="894"/>
      <c r="O273" s="895"/>
      <c r="P273" s="894"/>
      <c r="Q273" s="895"/>
      <c r="R273" s="894"/>
      <c r="S273" s="895"/>
      <c r="T273" s="894"/>
      <c r="U273" s="895"/>
      <c r="V273" s="894"/>
      <c r="W273" s="895"/>
      <c r="X273" s="346"/>
      <c r="Y273" s="896"/>
      <c r="Z273" s="897"/>
      <c r="AA273" s="896"/>
      <c r="AB273" s="897"/>
      <c r="AC273" s="896"/>
      <c r="AD273" s="897"/>
      <c r="AE273" s="896"/>
      <c r="AF273" s="897"/>
      <c r="AG273" s="896"/>
      <c r="AH273" s="897"/>
      <c r="AI273" s="335"/>
      <c r="AJ273" s="901"/>
      <c r="AK273" s="902"/>
      <c r="AL273" s="901"/>
      <c r="AM273" s="902"/>
      <c r="AN273" s="901"/>
      <c r="AO273" s="902"/>
      <c r="AP273" s="901"/>
      <c r="AQ273" s="902"/>
      <c r="AR273" s="901"/>
      <c r="AS273" s="902"/>
      <c r="AT273" s="336"/>
      <c r="AU273" s="877">
        <f t="shared" si="320"/>
        <v>0</v>
      </c>
      <c r="AV273" s="878"/>
      <c r="AW273" s="877">
        <f t="shared" si="321"/>
        <v>0</v>
      </c>
      <c r="AX273" s="878"/>
      <c r="AY273" s="877">
        <f t="shared" si="322"/>
        <v>0</v>
      </c>
      <c r="AZ273" s="878"/>
      <c r="BA273" s="877">
        <f t="shared" si="323"/>
        <v>0</v>
      </c>
      <c r="BB273" s="878"/>
      <c r="BC273" s="877">
        <f t="shared" si="324"/>
        <v>0</v>
      </c>
      <c r="BD273" s="878"/>
      <c r="BE273" s="272">
        <f t="shared" si="331"/>
        <v>0</v>
      </c>
      <c r="BF273" s="911"/>
      <c r="BG273" s="912"/>
      <c r="BH273" s="911"/>
      <c r="BI273" s="912"/>
      <c r="BJ273" s="911"/>
      <c r="BK273" s="912"/>
      <c r="BL273" s="911"/>
      <c r="BM273" s="912"/>
      <c r="BN273" s="911"/>
      <c r="BO273" s="912"/>
      <c r="BP273" s="338"/>
      <c r="BQ273" s="347">
        <f t="shared" si="325"/>
        <v>0</v>
      </c>
      <c r="BR273" s="347">
        <f t="shared" si="326"/>
        <v>0</v>
      </c>
      <c r="BS273" s="347">
        <f t="shared" si="327"/>
        <v>0</v>
      </c>
      <c r="BT273" s="347">
        <f t="shared" si="328"/>
        <v>0</v>
      </c>
      <c r="BU273" s="347">
        <f t="shared" si="329"/>
        <v>0</v>
      </c>
      <c r="BV273" s="300">
        <f t="shared" si="330"/>
        <v>0</v>
      </c>
    </row>
    <row r="274" spans="1:74" s="52" customFormat="1" ht="15" customHeight="1">
      <c r="A274" s="76"/>
      <c r="B274" s="76"/>
      <c r="C274" s="75" t="s">
        <v>31</v>
      </c>
      <c r="D274" s="674"/>
      <c r="E274" s="70"/>
      <c r="F274" s="70"/>
      <c r="G274" s="70"/>
      <c r="H274" s="70"/>
      <c r="I274" s="70"/>
      <c r="J274" s="683"/>
      <c r="K274" s="70"/>
      <c r="L274" s="138"/>
      <c r="M274" s="68">
        <f t="shared" si="319"/>
        <v>1.1000000000000001</v>
      </c>
      <c r="N274" s="894"/>
      <c r="O274" s="895"/>
      <c r="P274" s="894"/>
      <c r="Q274" s="895"/>
      <c r="R274" s="894"/>
      <c r="S274" s="895"/>
      <c r="T274" s="894"/>
      <c r="U274" s="895"/>
      <c r="V274" s="894"/>
      <c r="W274" s="895"/>
      <c r="X274" s="346"/>
      <c r="Y274" s="896"/>
      <c r="Z274" s="897"/>
      <c r="AA274" s="896"/>
      <c r="AB274" s="897"/>
      <c r="AC274" s="896"/>
      <c r="AD274" s="897"/>
      <c r="AE274" s="896"/>
      <c r="AF274" s="897"/>
      <c r="AG274" s="896"/>
      <c r="AH274" s="897"/>
      <c r="AI274" s="335"/>
      <c r="AJ274" s="901"/>
      <c r="AK274" s="902"/>
      <c r="AL274" s="901"/>
      <c r="AM274" s="902"/>
      <c r="AN274" s="901"/>
      <c r="AO274" s="902"/>
      <c r="AP274" s="901"/>
      <c r="AQ274" s="902"/>
      <c r="AR274" s="901"/>
      <c r="AS274" s="902"/>
      <c r="AT274" s="336"/>
      <c r="AU274" s="877">
        <f t="shared" si="320"/>
        <v>0</v>
      </c>
      <c r="AV274" s="878"/>
      <c r="AW274" s="877">
        <f t="shared" si="321"/>
        <v>0</v>
      </c>
      <c r="AX274" s="878"/>
      <c r="AY274" s="877">
        <f t="shared" si="322"/>
        <v>0</v>
      </c>
      <c r="AZ274" s="878"/>
      <c r="BA274" s="877">
        <f t="shared" si="323"/>
        <v>0</v>
      </c>
      <c r="BB274" s="878"/>
      <c r="BC274" s="877">
        <f t="shared" si="324"/>
        <v>0</v>
      </c>
      <c r="BD274" s="878"/>
      <c r="BE274" s="272">
        <f t="shared" si="331"/>
        <v>0</v>
      </c>
      <c r="BF274" s="911"/>
      <c r="BG274" s="912"/>
      <c r="BH274" s="911"/>
      <c r="BI274" s="912"/>
      <c r="BJ274" s="911"/>
      <c r="BK274" s="912"/>
      <c r="BL274" s="911"/>
      <c r="BM274" s="912"/>
      <c r="BN274" s="911"/>
      <c r="BO274" s="912"/>
      <c r="BP274" s="338"/>
      <c r="BQ274" s="347">
        <f t="shared" si="325"/>
        <v>0</v>
      </c>
      <c r="BR274" s="347">
        <f t="shared" si="326"/>
        <v>0</v>
      </c>
      <c r="BS274" s="347">
        <f t="shared" si="327"/>
        <v>0</v>
      </c>
      <c r="BT274" s="347">
        <f t="shared" si="328"/>
        <v>0</v>
      </c>
      <c r="BU274" s="347">
        <f t="shared" si="329"/>
        <v>0</v>
      </c>
      <c r="BV274" s="300">
        <f t="shared" si="330"/>
        <v>0</v>
      </c>
    </row>
    <row r="275" spans="1:74" s="52" customFormat="1" ht="15" hidden="1" customHeight="1">
      <c r="A275" s="76"/>
      <c r="B275" s="76"/>
      <c r="C275" s="75" t="s">
        <v>309</v>
      </c>
      <c r="D275" s="674" t="s">
        <v>338</v>
      </c>
      <c r="E275" s="70"/>
      <c r="F275" s="70"/>
      <c r="G275" s="70"/>
      <c r="H275" s="70"/>
      <c r="I275" s="70"/>
      <c r="J275" s="683"/>
      <c r="K275" s="70"/>
      <c r="L275" s="138"/>
      <c r="M275" s="68">
        <f t="shared" si="319"/>
        <v>1.1000000000000001</v>
      </c>
      <c r="N275" s="894"/>
      <c r="O275" s="895"/>
      <c r="P275" s="894"/>
      <c r="Q275" s="895"/>
      <c r="R275" s="894"/>
      <c r="S275" s="895"/>
      <c r="T275" s="894"/>
      <c r="U275" s="895"/>
      <c r="V275" s="894"/>
      <c r="W275" s="895"/>
      <c r="X275" s="346"/>
      <c r="Y275" s="896"/>
      <c r="Z275" s="897"/>
      <c r="AA275" s="896"/>
      <c r="AB275" s="897"/>
      <c r="AC275" s="896"/>
      <c r="AD275" s="897"/>
      <c r="AE275" s="896"/>
      <c r="AF275" s="897"/>
      <c r="AG275" s="896"/>
      <c r="AH275" s="897"/>
      <c r="AI275" s="335"/>
      <c r="AJ275" s="901"/>
      <c r="AK275" s="902"/>
      <c r="AL275" s="901"/>
      <c r="AM275" s="902"/>
      <c r="AN275" s="901"/>
      <c r="AO275" s="902"/>
      <c r="AP275" s="901"/>
      <c r="AQ275" s="902"/>
      <c r="AR275" s="901"/>
      <c r="AS275" s="902"/>
      <c r="AT275" s="336"/>
      <c r="AU275" s="877">
        <f t="shared" si="320"/>
        <v>0</v>
      </c>
      <c r="AV275" s="878"/>
      <c r="AW275" s="877">
        <f t="shared" si="321"/>
        <v>0</v>
      </c>
      <c r="AX275" s="878"/>
      <c r="AY275" s="877">
        <f t="shared" si="322"/>
        <v>0</v>
      </c>
      <c r="AZ275" s="878"/>
      <c r="BA275" s="877">
        <f t="shared" si="323"/>
        <v>0</v>
      </c>
      <c r="BB275" s="878"/>
      <c r="BC275" s="877">
        <f t="shared" si="324"/>
        <v>0</v>
      </c>
      <c r="BD275" s="878"/>
      <c r="BE275" s="272">
        <f t="shared" si="331"/>
        <v>0</v>
      </c>
      <c r="BF275" s="911"/>
      <c r="BG275" s="912"/>
      <c r="BH275" s="911"/>
      <c r="BI275" s="912"/>
      <c r="BJ275" s="911"/>
      <c r="BK275" s="912"/>
      <c r="BL275" s="911"/>
      <c r="BM275" s="912"/>
      <c r="BN275" s="911"/>
      <c r="BO275" s="912"/>
      <c r="BP275" s="338"/>
      <c r="BQ275" s="347">
        <f t="shared" si="325"/>
        <v>0</v>
      </c>
      <c r="BR275" s="347">
        <f t="shared" si="326"/>
        <v>0</v>
      </c>
      <c r="BS275" s="347">
        <f t="shared" si="327"/>
        <v>0</v>
      </c>
      <c r="BT275" s="347">
        <f t="shared" si="328"/>
        <v>0</v>
      </c>
      <c r="BU275" s="347">
        <f t="shared" si="329"/>
        <v>0</v>
      </c>
      <c r="BV275" s="300">
        <f t="shared" si="330"/>
        <v>0</v>
      </c>
    </row>
    <row r="276" spans="1:74" s="52" customFormat="1" ht="15" hidden="1" customHeight="1">
      <c r="A276" s="76"/>
      <c r="B276" s="76"/>
      <c r="C276" s="75" t="s">
        <v>224</v>
      </c>
      <c r="D276" s="674"/>
      <c r="E276" s="70"/>
      <c r="F276" s="70"/>
      <c r="G276" s="70"/>
      <c r="H276" s="70"/>
      <c r="I276" s="70"/>
      <c r="J276" s="683"/>
      <c r="K276" s="70"/>
      <c r="L276" s="138"/>
      <c r="M276" s="68">
        <f t="shared" si="319"/>
        <v>1</v>
      </c>
      <c r="N276" s="894"/>
      <c r="O276" s="895"/>
      <c r="P276" s="894"/>
      <c r="Q276" s="895"/>
      <c r="R276" s="894"/>
      <c r="S276" s="895"/>
      <c r="T276" s="894"/>
      <c r="U276" s="895"/>
      <c r="V276" s="894"/>
      <c r="W276" s="895"/>
      <c r="X276" s="346"/>
      <c r="Y276" s="896"/>
      <c r="Z276" s="897"/>
      <c r="AA276" s="896"/>
      <c r="AB276" s="897"/>
      <c r="AC276" s="896"/>
      <c r="AD276" s="897"/>
      <c r="AE276" s="896"/>
      <c r="AF276" s="897"/>
      <c r="AG276" s="896"/>
      <c r="AH276" s="897"/>
      <c r="AI276" s="335"/>
      <c r="AJ276" s="901"/>
      <c r="AK276" s="902"/>
      <c r="AL276" s="901"/>
      <c r="AM276" s="902"/>
      <c r="AN276" s="901"/>
      <c r="AO276" s="902"/>
      <c r="AP276" s="901"/>
      <c r="AQ276" s="902"/>
      <c r="AR276" s="901"/>
      <c r="AS276" s="902"/>
      <c r="AT276" s="336"/>
      <c r="AU276" s="877">
        <f t="shared" si="320"/>
        <v>0</v>
      </c>
      <c r="AV276" s="878"/>
      <c r="AW276" s="877">
        <f t="shared" si="321"/>
        <v>0</v>
      </c>
      <c r="AX276" s="878"/>
      <c r="AY276" s="877">
        <f t="shared" si="322"/>
        <v>0</v>
      </c>
      <c r="AZ276" s="878"/>
      <c r="BA276" s="877">
        <f t="shared" si="323"/>
        <v>0</v>
      </c>
      <c r="BB276" s="878"/>
      <c r="BC276" s="877">
        <f t="shared" si="324"/>
        <v>0</v>
      </c>
      <c r="BD276" s="878"/>
      <c r="BE276" s="272">
        <f t="shared" si="331"/>
        <v>0</v>
      </c>
      <c r="BF276" s="911"/>
      <c r="BG276" s="912"/>
      <c r="BH276" s="911"/>
      <c r="BI276" s="912"/>
      <c r="BJ276" s="911"/>
      <c r="BK276" s="912"/>
      <c r="BL276" s="911"/>
      <c r="BM276" s="912"/>
      <c r="BN276" s="911"/>
      <c r="BO276" s="912"/>
      <c r="BP276" s="338"/>
      <c r="BQ276" s="347">
        <f t="shared" si="325"/>
        <v>0</v>
      </c>
      <c r="BR276" s="347">
        <f t="shared" si="326"/>
        <v>0</v>
      </c>
      <c r="BS276" s="347">
        <f t="shared" si="327"/>
        <v>0</v>
      </c>
      <c r="BT276" s="347">
        <f t="shared" si="328"/>
        <v>0</v>
      </c>
      <c r="BU276" s="347">
        <f t="shared" si="329"/>
        <v>0</v>
      </c>
      <c r="BV276" s="300">
        <f t="shared" si="330"/>
        <v>0</v>
      </c>
    </row>
    <row r="277" spans="1:74" s="52" customFormat="1" ht="15" hidden="1" customHeight="1">
      <c r="A277" s="76"/>
      <c r="B277" s="76"/>
      <c r="C277" s="75" t="s">
        <v>15</v>
      </c>
      <c r="D277" s="674"/>
      <c r="E277" s="70"/>
      <c r="F277" s="70"/>
      <c r="G277" s="70"/>
      <c r="H277" s="70"/>
      <c r="I277" s="70"/>
      <c r="J277" s="683"/>
      <c r="K277" s="70"/>
      <c r="L277" s="138"/>
      <c r="M277" s="68">
        <f t="shared" si="319"/>
        <v>1</v>
      </c>
      <c r="N277" s="894"/>
      <c r="O277" s="895"/>
      <c r="P277" s="894"/>
      <c r="Q277" s="895"/>
      <c r="R277" s="894"/>
      <c r="S277" s="895"/>
      <c r="T277" s="894"/>
      <c r="U277" s="895"/>
      <c r="V277" s="894"/>
      <c r="W277" s="895"/>
      <c r="X277" s="346"/>
      <c r="Y277" s="896"/>
      <c r="Z277" s="897"/>
      <c r="AA277" s="896"/>
      <c r="AB277" s="897"/>
      <c r="AC277" s="896"/>
      <c r="AD277" s="897"/>
      <c r="AE277" s="896"/>
      <c r="AF277" s="897"/>
      <c r="AG277" s="896"/>
      <c r="AH277" s="897"/>
      <c r="AI277" s="335"/>
      <c r="AJ277" s="901"/>
      <c r="AK277" s="902"/>
      <c r="AL277" s="901"/>
      <c r="AM277" s="902"/>
      <c r="AN277" s="901"/>
      <c r="AO277" s="902"/>
      <c r="AP277" s="901"/>
      <c r="AQ277" s="902"/>
      <c r="AR277" s="901"/>
      <c r="AS277" s="902"/>
      <c r="AT277" s="336"/>
      <c r="AU277" s="877">
        <f t="shared" si="320"/>
        <v>0</v>
      </c>
      <c r="AV277" s="878"/>
      <c r="AW277" s="877">
        <f t="shared" si="321"/>
        <v>0</v>
      </c>
      <c r="AX277" s="878"/>
      <c r="AY277" s="877">
        <f t="shared" si="322"/>
        <v>0</v>
      </c>
      <c r="AZ277" s="878"/>
      <c r="BA277" s="877">
        <f t="shared" si="323"/>
        <v>0</v>
      </c>
      <c r="BB277" s="878"/>
      <c r="BC277" s="877">
        <f t="shared" si="324"/>
        <v>0</v>
      </c>
      <c r="BD277" s="878"/>
      <c r="BE277" s="272">
        <f t="shared" si="331"/>
        <v>0</v>
      </c>
      <c r="BF277" s="911"/>
      <c r="BG277" s="912"/>
      <c r="BH277" s="911"/>
      <c r="BI277" s="912"/>
      <c r="BJ277" s="911"/>
      <c r="BK277" s="912"/>
      <c r="BL277" s="911"/>
      <c r="BM277" s="912"/>
      <c r="BN277" s="911"/>
      <c r="BO277" s="912"/>
      <c r="BP277" s="338"/>
      <c r="BQ277" s="347">
        <f t="shared" si="325"/>
        <v>0</v>
      </c>
      <c r="BR277" s="347">
        <f t="shared" si="326"/>
        <v>0</v>
      </c>
      <c r="BS277" s="347">
        <f t="shared" si="327"/>
        <v>0</v>
      </c>
      <c r="BT277" s="347">
        <f t="shared" si="328"/>
        <v>0</v>
      </c>
      <c r="BU277" s="347">
        <f t="shared" si="329"/>
        <v>0</v>
      </c>
      <c r="BV277" s="300">
        <f t="shared" si="330"/>
        <v>0</v>
      </c>
    </row>
    <row r="278" spans="1:74" s="52" customFormat="1" ht="15" hidden="1" customHeight="1">
      <c r="A278" s="76"/>
      <c r="B278" s="76"/>
      <c r="C278" s="75" t="s">
        <v>31</v>
      </c>
      <c r="D278" s="674"/>
      <c r="E278" s="70"/>
      <c r="F278" s="70"/>
      <c r="G278" s="70"/>
      <c r="H278" s="70"/>
      <c r="I278" s="70"/>
      <c r="J278" s="683"/>
      <c r="K278" s="70"/>
      <c r="L278" s="138"/>
      <c r="M278" s="68">
        <f t="shared" si="319"/>
        <v>1.1000000000000001</v>
      </c>
      <c r="N278" s="894"/>
      <c r="O278" s="895"/>
      <c r="P278" s="894"/>
      <c r="Q278" s="895"/>
      <c r="R278" s="894"/>
      <c r="S278" s="895"/>
      <c r="T278" s="894"/>
      <c r="U278" s="895"/>
      <c r="V278" s="894"/>
      <c r="W278" s="895"/>
      <c r="X278" s="346"/>
      <c r="Y278" s="896"/>
      <c r="Z278" s="897"/>
      <c r="AA278" s="896"/>
      <c r="AB278" s="897"/>
      <c r="AC278" s="896"/>
      <c r="AD278" s="897"/>
      <c r="AE278" s="896"/>
      <c r="AF278" s="897"/>
      <c r="AG278" s="896"/>
      <c r="AH278" s="897"/>
      <c r="AI278" s="335"/>
      <c r="AJ278" s="901"/>
      <c r="AK278" s="902"/>
      <c r="AL278" s="901"/>
      <c r="AM278" s="902"/>
      <c r="AN278" s="901"/>
      <c r="AO278" s="902"/>
      <c r="AP278" s="901"/>
      <c r="AQ278" s="902"/>
      <c r="AR278" s="901"/>
      <c r="AS278" s="902"/>
      <c r="AT278" s="336"/>
      <c r="AU278" s="877">
        <f t="shared" si="320"/>
        <v>0</v>
      </c>
      <c r="AV278" s="878"/>
      <c r="AW278" s="877">
        <f t="shared" si="321"/>
        <v>0</v>
      </c>
      <c r="AX278" s="878"/>
      <c r="AY278" s="877">
        <f t="shared" si="322"/>
        <v>0</v>
      </c>
      <c r="AZ278" s="878"/>
      <c r="BA278" s="877">
        <f t="shared" si="323"/>
        <v>0</v>
      </c>
      <c r="BB278" s="878"/>
      <c r="BC278" s="877">
        <f t="shared" si="324"/>
        <v>0</v>
      </c>
      <c r="BD278" s="878"/>
      <c r="BE278" s="272">
        <f t="shared" si="331"/>
        <v>0</v>
      </c>
      <c r="BF278" s="911"/>
      <c r="BG278" s="912"/>
      <c r="BH278" s="911"/>
      <c r="BI278" s="912"/>
      <c r="BJ278" s="911"/>
      <c r="BK278" s="912"/>
      <c r="BL278" s="911"/>
      <c r="BM278" s="912"/>
      <c r="BN278" s="911"/>
      <c r="BO278" s="912"/>
      <c r="BP278" s="338"/>
      <c r="BQ278" s="347">
        <f t="shared" si="325"/>
        <v>0</v>
      </c>
      <c r="BR278" s="347">
        <f t="shared" si="326"/>
        <v>0</v>
      </c>
      <c r="BS278" s="347">
        <f t="shared" si="327"/>
        <v>0</v>
      </c>
      <c r="BT278" s="347">
        <f t="shared" si="328"/>
        <v>0</v>
      </c>
      <c r="BU278" s="347">
        <f t="shared" si="329"/>
        <v>0</v>
      </c>
      <c r="BV278" s="300">
        <f t="shared" si="330"/>
        <v>0</v>
      </c>
    </row>
    <row r="279" spans="1:74" s="52" customFormat="1" ht="15" hidden="1" customHeight="1">
      <c r="A279" s="76"/>
      <c r="B279" s="76"/>
      <c r="C279" s="75" t="s">
        <v>309</v>
      </c>
      <c r="D279" s="674" t="s">
        <v>338</v>
      </c>
      <c r="E279" s="70"/>
      <c r="F279" s="70"/>
      <c r="G279" s="70"/>
      <c r="H279" s="70"/>
      <c r="I279" s="70"/>
      <c r="J279" s="683"/>
      <c r="K279" s="70"/>
      <c r="L279" s="138"/>
      <c r="M279" s="68">
        <f t="shared" si="319"/>
        <v>1.1000000000000001</v>
      </c>
      <c r="N279" s="894"/>
      <c r="O279" s="895"/>
      <c r="P279" s="894"/>
      <c r="Q279" s="895"/>
      <c r="R279" s="894"/>
      <c r="S279" s="895"/>
      <c r="T279" s="894"/>
      <c r="U279" s="895"/>
      <c r="V279" s="894"/>
      <c r="W279" s="895"/>
      <c r="X279" s="346"/>
      <c r="Y279" s="896"/>
      <c r="Z279" s="897"/>
      <c r="AA279" s="896"/>
      <c r="AB279" s="897"/>
      <c r="AC279" s="896"/>
      <c r="AD279" s="897"/>
      <c r="AE279" s="896"/>
      <c r="AF279" s="897"/>
      <c r="AG279" s="896"/>
      <c r="AH279" s="897"/>
      <c r="AI279" s="335"/>
      <c r="AJ279" s="901"/>
      <c r="AK279" s="902"/>
      <c r="AL279" s="901"/>
      <c r="AM279" s="902"/>
      <c r="AN279" s="901"/>
      <c r="AO279" s="902"/>
      <c r="AP279" s="901"/>
      <c r="AQ279" s="902"/>
      <c r="AR279" s="901"/>
      <c r="AS279" s="902"/>
      <c r="AT279" s="336"/>
      <c r="AU279" s="877">
        <f t="shared" si="320"/>
        <v>0</v>
      </c>
      <c r="AV279" s="878"/>
      <c r="AW279" s="877">
        <f t="shared" si="321"/>
        <v>0</v>
      </c>
      <c r="AX279" s="878"/>
      <c r="AY279" s="877">
        <f t="shared" si="322"/>
        <v>0</v>
      </c>
      <c r="AZ279" s="878"/>
      <c r="BA279" s="877">
        <f t="shared" si="323"/>
        <v>0</v>
      </c>
      <c r="BB279" s="878"/>
      <c r="BC279" s="877">
        <f t="shared" si="324"/>
        <v>0</v>
      </c>
      <c r="BD279" s="878"/>
      <c r="BE279" s="272">
        <f t="shared" si="331"/>
        <v>0</v>
      </c>
      <c r="BF279" s="911"/>
      <c r="BG279" s="912"/>
      <c r="BH279" s="911"/>
      <c r="BI279" s="912"/>
      <c r="BJ279" s="911"/>
      <c r="BK279" s="912"/>
      <c r="BL279" s="911"/>
      <c r="BM279" s="912"/>
      <c r="BN279" s="911"/>
      <c r="BO279" s="912"/>
      <c r="BP279" s="338"/>
      <c r="BQ279" s="347">
        <f t="shared" si="325"/>
        <v>0</v>
      </c>
      <c r="BR279" s="347">
        <f t="shared" si="326"/>
        <v>0</v>
      </c>
      <c r="BS279" s="347">
        <f t="shared" si="327"/>
        <v>0</v>
      </c>
      <c r="BT279" s="347">
        <f t="shared" si="328"/>
        <v>0</v>
      </c>
      <c r="BU279" s="347">
        <f t="shared" si="329"/>
        <v>0</v>
      </c>
      <c r="BV279" s="300">
        <f t="shared" si="330"/>
        <v>0</v>
      </c>
    </row>
    <row r="280" spans="1:74" s="52" customFormat="1" ht="15" hidden="1" customHeight="1">
      <c r="A280" s="76"/>
      <c r="B280" s="76"/>
      <c r="C280" s="75" t="s">
        <v>224</v>
      </c>
      <c r="D280" s="674"/>
      <c r="E280" s="70"/>
      <c r="F280" s="70"/>
      <c r="G280" s="70"/>
      <c r="H280" s="70"/>
      <c r="I280" s="70"/>
      <c r="J280" s="683"/>
      <c r="K280" s="70"/>
      <c r="L280" s="138"/>
      <c r="M280" s="68">
        <f t="shared" si="319"/>
        <v>1</v>
      </c>
      <c r="N280" s="894"/>
      <c r="O280" s="895"/>
      <c r="P280" s="894"/>
      <c r="Q280" s="895"/>
      <c r="R280" s="894"/>
      <c r="S280" s="895"/>
      <c r="T280" s="894"/>
      <c r="U280" s="895"/>
      <c r="V280" s="894"/>
      <c r="W280" s="895"/>
      <c r="X280" s="346"/>
      <c r="Y280" s="896"/>
      <c r="Z280" s="897"/>
      <c r="AA280" s="896"/>
      <c r="AB280" s="897"/>
      <c r="AC280" s="896"/>
      <c r="AD280" s="897"/>
      <c r="AE280" s="896"/>
      <c r="AF280" s="897"/>
      <c r="AG280" s="896"/>
      <c r="AH280" s="897"/>
      <c r="AI280" s="335"/>
      <c r="AJ280" s="901"/>
      <c r="AK280" s="902"/>
      <c r="AL280" s="901"/>
      <c r="AM280" s="902"/>
      <c r="AN280" s="901"/>
      <c r="AO280" s="902"/>
      <c r="AP280" s="901"/>
      <c r="AQ280" s="902"/>
      <c r="AR280" s="901"/>
      <c r="AS280" s="902"/>
      <c r="AT280" s="336"/>
      <c r="AU280" s="877">
        <f t="shared" si="320"/>
        <v>0</v>
      </c>
      <c r="AV280" s="878"/>
      <c r="AW280" s="877">
        <f t="shared" si="321"/>
        <v>0</v>
      </c>
      <c r="AX280" s="878"/>
      <c r="AY280" s="877">
        <f t="shared" si="322"/>
        <v>0</v>
      </c>
      <c r="AZ280" s="878"/>
      <c r="BA280" s="877">
        <f t="shared" si="323"/>
        <v>0</v>
      </c>
      <c r="BB280" s="878"/>
      <c r="BC280" s="877">
        <f t="shared" si="324"/>
        <v>0</v>
      </c>
      <c r="BD280" s="878"/>
      <c r="BE280" s="272">
        <f t="shared" si="331"/>
        <v>0</v>
      </c>
      <c r="BF280" s="911"/>
      <c r="BG280" s="912"/>
      <c r="BH280" s="911"/>
      <c r="BI280" s="912"/>
      <c r="BJ280" s="911"/>
      <c r="BK280" s="912"/>
      <c r="BL280" s="911"/>
      <c r="BM280" s="912"/>
      <c r="BN280" s="911"/>
      <c r="BO280" s="912"/>
      <c r="BP280" s="338"/>
      <c r="BQ280" s="347">
        <f t="shared" si="325"/>
        <v>0</v>
      </c>
      <c r="BR280" s="347">
        <f t="shared" si="326"/>
        <v>0</v>
      </c>
      <c r="BS280" s="347">
        <f t="shared" si="327"/>
        <v>0</v>
      </c>
      <c r="BT280" s="347">
        <f t="shared" si="328"/>
        <v>0</v>
      </c>
      <c r="BU280" s="347">
        <f t="shared" si="329"/>
        <v>0</v>
      </c>
      <c r="BV280" s="300">
        <f t="shared" si="330"/>
        <v>0</v>
      </c>
    </row>
    <row r="281" spans="1:74" s="52" customFormat="1" ht="15" hidden="1" customHeight="1">
      <c r="A281" s="76"/>
      <c r="B281" s="76"/>
      <c r="C281" s="75" t="s">
        <v>15</v>
      </c>
      <c r="D281" s="674"/>
      <c r="E281" s="70"/>
      <c r="F281" s="70"/>
      <c r="G281" s="70"/>
      <c r="H281" s="70"/>
      <c r="I281" s="70"/>
      <c r="J281" s="683"/>
      <c r="K281" s="70"/>
      <c r="L281" s="138"/>
      <c r="M281" s="68">
        <f t="shared" si="319"/>
        <v>1</v>
      </c>
      <c r="N281" s="894"/>
      <c r="O281" s="895"/>
      <c r="P281" s="894"/>
      <c r="Q281" s="895"/>
      <c r="R281" s="894"/>
      <c r="S281" s="895"/>
      <c r="T281" s="894"/>
      <c r="U281" s="895"/>
      <c r="V281" s="894"/>
      <c r="W281" s="895"/>
      <c r="X281" s="346"/>
      <c r="Y281" s="896"/>
      <c r="Z281" s="897"/>
      <c r="AA281" s="896"/>
      <c r="AB281" s="897"/>
      <c r="AC281" s="896"/>
      <c r="AD281" s="897"/>
      <c r="AE281" s="896"/>
      <c r="AF281" s="897"/>
      <c r="AG281" s="896"/>
      <c r="AH281" s="897"/>
      <c r="AI281" s="335"/>
      <c r="AJ281" s="901"/>
      <c r="AK281" s="902"/>
      <c r="AL281" s="901"/>
      <c r="AM281" s="902"/>
      <c r="AN281" s="901"/>
      <c r="AO281" s="902"/>
      <c r="AP281" s="901"/>
      <c r="AQ281" s="902"/>
      <c r="AR281" s="901"/>
      <c r="AS281" s="902"/>
      <c r="AT281" s="336"/>
      <c r="AU281" s="877">
        <f t="shared" si="320"/>
        <v>0</v>
      </c>
      <c r="AV281" s="878"/>
      <c r="AW281" s="877">
        <f t="shared" si="321"/>
        <v>0</v>
      </c>
      <c r="AX281" s="878"/>
      <c r="AY281" s="877">
        <f t="shared" si="322"/>
        <v>0</v>
      </c>
      <c r="AZ281" s="878"/>
      <c r="BA281" s="877">
        <f t="shared" si="323"/>
        <v>0</v>
      </c>
      <c r="BB281" s="878"/>
      <c r="BC281" s="877">
        <f t="shared" si="324"/>
        <v>0</v>
      </c>
      <c r="BD281" s="878"/>
      <c r="BE281" s="272">
        <f t="shared" si="331"/>
        <v>0</v>
      </c>
      <c r="BF281" s="911"/>
      <c r="BG281" s="912"/>
      <c r="BH281" s="911"/>
      <c r="BI281" s="912"/>
      <c r="BJ281" s="911"/>
      <c r="BK281" s="912"/>
      <c r="BL281" s="911"/>
      <c r="BM281" s="912"/>
      <c r="BN281" s="911"/>
      <c r="BO281" s="912"/>
      <c r="BP281" s="338"/>
      <c r="BQ281" s="347">
        <f t="shared" si="325"/>
        <v>0</v>
      </c>
      <c r="BR281" s="347">
        <f t="shared" si="326"/>
        <v>0</v>
      </c>
      <c r="BS281" s="347">
        <f t="shared" si="327"/>
        <v>0</v>
      </c>
      <c r="BT281" s="347">
        <f t="shared" si="328"/>
        <v>0</v>
      </c>
      <c r="BU281" s="347">
        <f t="shared" si="329"/>
        <v>0</v>
      </c>
      <c r="BV281" s="300">
        <f t="shared" si="330"/>
        <v>0</v>
      </c>
    </row>
    <row r="282" spans="1:74" s="52" customFormat="1" ht="15" hidden="1" customHeight="1">
      <c r="A282" s="76"/>
      <c r="B282" s="76"/>
      <c r="C282" s="75" t="s">
        <v>31</v>
      </c>
      <c r="D282" s="674"/>
      <c r="E282" s="70"/>
      <c r="F282" s="70"/>
      <c r="G282" s="70"/>
      <c r="H282" s="70"/>
      <c r="I282" s="70"/>
      <c r="J282" s="683"/>
      <c r="K282" s="70"/>
      <c r="L282" s="138"/>
      <c r="M282" s="68">
        <f t="shared" si="319"/>
        <v>1.1000000000000001</v>
      </c>
      <c r="N282" s="894"/>
      <c r="O282" s="895"/>
      <c r="P282" s="894"/>
      <c r="Q282" s="895"/>
      <c r="R282" s="894"/>
      <c r="S282" s="895"/>
      <c r="T282" s="894"/>
      <c r="U282" s="895"/>
      <c r="V282" s="894"/>
      <c r="W282" s="895"/>
      <c r="X282" s="346"/>
      <c r="Y282" s="896"/>
      <c r="Z282" s="897"/>
      <c r="AA282" s="896"/>
      <c r="AB282" s="897"/>
      <c r="AC282" s="896"/>
      <c r="AD282" s="897"/>
      <c r="AE282" s="896"/>
      <c r="AF282" s="897"/>
      <c r="AG282" s="896"/>
      <c r="AH282" s="897"/>
      <c r="AI282" s="335"/>
      <c r="AJ282" s="901"/>
      <c r="AK282" s="902"/>
      <c r="AL282" s="901"/>
      <c r="AM282" s="902"/>
      <c r="AN282" s="901"/>
      <c r="AO282" s="902"/>
      <c r="AP282" s="901"/>
      <c r="AQ282" s="902"/>
      <c r="AR282" s="901"/>
      <c r="AS282" s="902"/>
      <c r="AT282" s="336"/>
      <c r="AU282" s="877">
        <f t="shared" si="320"/>
        <v>0</v>
      </c>
      <c r="AV282" s="878"/>
      <c r="AW282" s="877">
        <f t="shared" si="321"/>
        <v>0</v>
      </c>
      <c r="AX282" s="878"/>
      <c r="AY282" s="877">
        <f t="shared" si="322"/>
        <v>0</v>
      </c>
      <c r="AZ282" s="878"/>
      <c r="BA282" s="877">
        <f t="shared" si="323"/>
        <v>0</v>
      </c>
      <c r="BB282" s="878"/>
      <c r="BC282" s="877">
        <f t="shared" si="324"/>
        <v>0</v>
      </c>
      <c r="BD282" s="878"/>
      <c r="BE282" s="272">
        <f t="shared" si="331"/>
        <v>0</v>
      </c>
      <c r="BF282" s="911"/>
      <c r="BG282" s="912"/>
      <c r="BH282" s="911"/>
      <c r="BI282" s="912"/>
      <c r="BJ282" s="911"/>
      <c r="BK282" s="912"/>
      <c r="BL282" s="911"/>
      <c r="BM282" s="912"/>
      <c r="BN282" s="911"/>
      <c r="BO282" s="912"/>
      <c r="BP282" s="338"/>
      <c r="BQ282" s="347">
        <f t="shared" si="325"/>
        <v>0</v>
      </c>
      <c r="BR282" s="347">
        <f t="shared" si="326"/>
        <v>0</v>
      </c>
      <c r="BS282" s="347">
        <f t="shared" si="327"/>
        <v>0</v>
      </c>
      <c r="BT282" s="347">
        <f t="shared" si="328"/>
        <v>0</v>
      </c>
      <c r="BU282" s="347">
        <f t="shared" si="329"/>
        <v>0</v>
      </c>
      <c r="BV282" s="300">
        <f t="shared" si="330"/>
        <v>0</v>
      </c>
    </row>
    <row r="283" spans="1:74" s="52" customFormat="1" ht="15" hidden="1" customHeight="1">
      <c r="A283" s="76"/>
      <c r="B283" s="76"/>
      <c r="C283" s="75" t="s">
        <v>309</v>
      </c>
      <c r="D283" s="674" t="s">
        <v>338</v>
      </c>
      <c r="E283" s="70"/>
      <c r="F283" s="70"/>
      <c r="G283" s="70"/>
      <c r="H283" s="70"/>
      <c r="I283" s="70"/>
      <c r="J283" s="683"/>
      <c r="K283" s="70"/>
      <c r="L283" s="138"/>
      <c r="M283" s="68">
        <f t="shared" si="319"/>
        <v>1.1000000000000001</v>
      </c>
      <c r="N283" s="894"/>
      <c r="O283" s="895"/>
      <c r="P283" s="894"/>
      <c r="Q283" s="895"/>
      <c r="R283" s="894"/>
      <c r="S283" s="895"/>
      <c r="T283" s="894"/>
      <c r="U283" s="895"/>
      <c r="V283" s="894"/>
      <c r="W283" s="895"/>
      <c r="X283" s="346"/>
      <c r="Y283" s="896"/>
      <c r="Z283" s="897"/>
      <c r="AA283" s="896"/>
      <c r="AB283" s="897"/>
      <c r="AC283" s="896"/>
      <c r="AD283" s="897"/>
      <c r="AE283" s="896"/>
      <c r="AF283" s="897"/>
      <c r="AG283" s="896"/>
      <c r="AH283" s="897"/>
      <c r="AI283" s="335"/>
      <c r="AJ283" s="901"/>
      <c r="AK283" s="902"/>
      <c r="AL283" s="901"/>
      <c r="AM283" s="902"/>
      <c r="AN283" s="901"/>
      <c r="AO283" s="902"/>
      <c r="AP283" s="901"/>
      <c r="AQ283" s="902"/>
      <c r="AR283" s="901"/>
      <c r="AS283" s="902"/>
      <c r="AT283" s="336"/>
      <c r="AU283" s="877">
        <f t="shared" si="320"/>
        <v>0</v>
      </c>
      <c r="AV283" s="878"/>
      <c r="AW283" s="877">
        <f t="shared" si="321"/>
        <v>0</v>
      </c>
      <c r="AX283" s="878"/>
      <c r="AY283" s="877">
        <f t="shared" si="322"/>
        <v>0</v>
      </c>
      <c r="AZ283" s="878"/>
      <c r="BA283" s="877">
        <f t="shared" si="323"/>
        <v>0</v>
      </c>
      <c r="BB283" s="878"/>
      <c r="BC283" s="877">
        <f t="shared" si="324"/>
        <v>0</v>
      </c>
      <c r="BD283" s="878"/>
      <c r="BE283" s="272">
        <f t="shared" si="331"/>
        <v>0</v>
      </c>
      <c r="BF283" s="911"/>
      <c r="BG283" s="912"/>
      <c r="BH283" s="911"/>
      <c r="BI283" s="912"/>
      <c r="BJ283" s="911"/>
      <c r="BK283" s="912"/>
      <c r="BL283" s="911"/>
      <c r="BM283" s="912"/>
      <c r="BN283" s="911"/>
      <c r="BO283" s="912"/>
      <c r="BP283" s="338"/>
      <c r="BQ283" s="347">
        <f t="shared" si="325"/>
        <v>0</v>
      </c>
      <c r="BR283" s="347">
        <f t="shared" si="326"/>
        <v>0</v>
      </c>
      <c r="BS283" s="347">
        <f t="shared" si="327"/>
        <v>0</v>
      </c>
      <c r="BT283" s="347">
        <f t="shared" si="328"/>
        <v>0</v>
      </c>
      <c r="BU283" s="347">
        <f t="shared" si="329"/>
        <v>0</v>
      </c>
      <c r="BV283" s="300">
        <f t="shared" si="330"/>
        <v>0</v>
      </c>
    </row>
    <row r="284" spans="1:74" s="52" customFormat="1" ht="15" hidden="1" customHeight="1">
      <c r="A284" s="76"/>
      <c r="B284" s="76"/>
      <c r="C284" s="75" t="s">
        <v>224</v>
      </c>
      <c r="D284" s="674"/>
      <c r="E284" s="70"/>
      <c r="F284" s="70"/>
      <c r="G284" s="70"/>
      <c r="H284" s="70"/>
      <c r="I284" s="70"/>
      <c r="J284" s="683"/>
      <c r="K284" s="70"/>
      <c r="L284" s="138"/>
      <c r="M284" s="68">
        <f t="shared" si="319"/>
        <v>1</v>
      </c>
      <c r="N284" s="894"/>
      <c r="O284" s="895"/>
      <c r="P284" s="894"/>
      <c r="Q284" s="895"/>
      <c r="R284" s="894"/>
      <c r="S284" s="895"/>
      <c r="T284" s="894"/>
      <c r="U284" s="895"/>
      <c r="V284" s="894"/>
      <c r="W284" s="895"/>
      <c r="X284" s="346"/>
      <c r="Y284" s="896"/>
      <c r="Z284" s="897"/>
      <c r="AA284" s="896"/>
      <c r="AB284" s="897"/>
      <c r="AC284" s="896"/>
      <c r="AD284" s="897"/>
      <c r="AE284" s="896"/>
      <c r="AF284" s="897"/>
      <c r="AG284" s="896"/>
      <c r="AH284" s="897"/>
      <c r="AI284" s="335"/>
      <c r="AJ284" s="901"/>
      <c r="AK284" s="902"/>
      <c r="AL284" s="901"/>
      <c r="AM284" s="902"/>
      <c r="AN284" s="901"/>
      <c r="AO284" s="902"/>
      <c r="AP284" s="901"/>
      <c r="AQ284" s="902"/>
      <c r="AR284" s="901"/>
      <c r="AS284" s="902"/>
      <c r="AT284" s="336"/>
      <c r="AU284" s="877">
        <f t="shared" si="320"/>
        <v>0</v>
      </c>
      <c r="AV284" s="878"/>
      <c r="AW284" s="877">
        <f t="shared" si="321"/>
        <v>0</v>
      </c>
      <c r="AX284" s="878"/>
      <c r="AY284" s="877">
        <f t="shared" si="322"/>
        <v>0</v>
      </c>
      <c r="AZ284" s="878"/>
      <c r="BA284" s="877">
        <f t="shared" si="323"/>
        <v>0</v>
      </c>
      <c r="BB284" s="878"/>
      <c r="BC284" s="877">
        <f t="shared" si="324"/>
        <v>0</v>
      </c>
      <c r="BD284" s="878"/>
      <c r="BE284" s="272">
        <f t="shared" si="331"/>
        <v>0</v>
      </c>
      <c r="BF284" s="911"/>
      <c r="BG284" s="912"/>
      <c r="BH284" s="911"/>
      <c r="BI284" s="912"/>
      <c r="BJ284" s="911"/>
      <c r="BK284" s="912"/>
      <c r="BL284" s="911"/>
      <c r="BM284" s="912"/>
      <c r="BN284" s="911"/>
      <c r="BO284" s="912"/>
      <c r="BP284" s="338"/>
      <c r="BQ284" s="347">
        <f t="shared" si="325"/>
        <v>0</v>
      </c>
      <c r="BR284" s="347">
        <f t="shared" si="326"/>
        <v>0</v>
      </c>
      <c r="BS284" s="347">
        <f t="shared" si="327"/>
        <v>0</v>
      </c>
      <c r="BT284" s="347">
        <f t="shared" si="328"/>
        <v>0</v>
      </c>
      <c r="BU284" s="347">
        <f t="shared" si="329"/>
        <v>0</v>
      </c>
      <c r="BV284" s="300">
        <f t="shared" si="330"/>
        <v>0</v>
      </c>
    </row>
    <row r="285" spans="1:74" s="52" customFormat="1" ht="15" hidden="1" customHeight="1">
      <c r="A285" s="76"/>
      <c r="B285" s="76"/>
      <c r="C285" s="75" t="s">
        <v>15</v>
      </c>
      <c r="D285" s="674"/>
      <c r="E285" s="70"/>
      <c r="F285" s="70"/>
      <c r="G285" s="70"/>
      <c r="H285" s="70"/>
      <c r="I285" s="70"/>
      <c r="J285" s="683"/>
      <c r="K285" s="70"/>
      <c r="L285" s="138"/>
      <c r="M285" s="68">
        <f t="shared" si="319"/>
        <v>1</v>
      </c>
      <c r="N285" s="894"/>
      <c r="O285" s="895"/>
      <c r="P285" s="894"/>
      <c r="Q285" s="895"/>
      <c r="R285" s="894"/>
      <c r="S285" s="895"/>
      <c r="T285" s="894"/>
      <c r="U285" s="895"/>
      <c r="V285" s="894"/>
      <c r="W285" s="895"/>
      <c r="X285" s="346"/>
      <c r="Y285" s="896"/>
      <c r="Z285" s="897"/>
      <c r="AA285" s="896"/>
      <c r="AB285" s="897"/>
      <c r="AC285" s="896"/>
      <c r="AD285" s="897"/>
      <c r="AE285" s="896"/>
      <c r="AF285" s="897"/>
      <c r="AG285" s="896"/>
      <c r="AH285" s="897"/>
      <c r="AI285" s="335"/>
      <c r="AJ285" s="901"/>
      <c r="AK285" s="902"/>
      <c r="AL285" s="901"/>
      <c r="AM285" s="902"/>
      <c r="AN285" s="901"/>
      <c r="AO285" s="902"/>
      <c r="AP285" s="901"/>
      <c r="AQ285" s="902"/>
      <c r="AR285" s="901"/>
      <c r="AS285" s="902"/>
      <c r="AT285" s="336"/>
      <c r="AU285" s="877">
        <f t="shared" si="320"/>
        <v>0</v>
      </c>
      <c r="AV285" s="878"/>
      <c r="AW285" s="877">
        <f t="shared" si="321"/>
        <v>0</v>
      </c>
      <c r="AX285" s="878"/>
      <c r="AY285" s="877">
        <f t="shared" si="322"/>
        <v>0</v>
      </c>
      <c r="AZ285" s="878"/>
      <c r="BA285" s="877">
        <f t="shared" si="323"/>
        <v>0</v>
      </c>
      <c r="BB285" s="878"/>
      <c r="BC285" s="877">
        <f t="shared" si="324"/>
        <v>0</v>
      </c>
      <c r="BD285" s="878"/>
      <c r="BE285" s="272">
        <f t="shared" si="331"/>
        <v>0</v>
      </c>
      <c r="BF285" s="911"/>
      <c r="BG285" s="912"/>
      <c r="BH285" s="911"/>
      <c r="BI285" s="912"/>
      <c r="BJ285" s="911"/>
      <c r="BK285" s="912"/>
      <c r="BL285" s="911"/>
      <c r="BM285" s="912"/>
      <c r="BN285" s="911"/>
      <c r="BO285" s="912"/>
      <c r="BP285" s="338"/>
      <c r="BQ285" s="347">
        <f t="shared" si="325"/>
        <v>0</v>
      </c>
      <c r="BR285" s="347">
        <f t="shared" si="326"/>
        <v>0</v>
      </c>
      <c r="BS285" s="347">
        <f t="shared" si="327"/>
        <v>0</v>
      </c>
      <c r="BT285" s="347">
        <f t="shared" si="328"/>
        <v>0</v>
      </c>
      <c r="BU285" s="347">
        <f t="shared" si="329"/>
        <v>0</v>
      </c>
      <c r="BV285" s="300">
        <f t="shared" si="330"/>
        <v>0</v>
      </c>
    </row>
    <row r="286" spans="1:74" s="52" customFormat="1" ht="15" hidden="1" customHeight="1">
      <c r="A286" s="76"/>
      <c r="B286" s="76"/>
      <c r="C286" s="75" t="s">
        <v>31</v>
      </c>
      <c r="D286" s="674"/>
      <c r="E286" s="70"/>
      <c r="F286" s="70"/>
      <c r="G286" s="70"/>
      <c r="H286" s="70"/>
      <c r="I286" s="70"/>
      <c r="J286" s="683"/>
      <c r="K286" s="70"/>
      <c r="L286" s="138"/>
      <c r="M286" s="68">
        <f t="shared" si="319"/>
        <v>1.1000000000000001</v>
      </c>
      <c r="N286" s="894"/>
      <c r="O286" s="895"/>
      <c r="P286" s="894"/>
      <c r="Q286" s="895"/>
      <c r="R286" s="894"/>
      <c r="S286" s="895"/>
      <c r="T286" s="894"/>
      <c r="U286" s="895"/>
      <c r="V286" s="894"/>
      <c r="W286" s="895"/>
      <c r="X286" s="346"/>
      <c r="Y286" s="896"/>
      <c r="Z286" s="897"/>
      <c r="AA286" s="896"/>
      <c r="AB286" s="897"/>
      <c r="AC286" s="896"/>
      <c r="AD286" s="897"/>
      <c r="AE286" s="896"/>
      <c r="AF286" s="897"/>
      <c r="AG286" s="896"/>
      <c r="AH286" s="897"/>
      <c r="AI286" s="335"/>
      <c r="AJ286" s="901"/>
      <c r="AK286" s="902"/>
      <c r="AL286" s="901"/>
      <c r="AM286" s="902"/>
      <c r="AN286" s="901"/>
      <c r="AO286" s="902"/>
      <c r="AP286" s="901"/>
      <c r="AQ286" s="902"/>
      <c r="AR286" s="901"/>
      <c r="AS286" s="902"/>
      <c r="AT286" s="336"/>
      <c r="AU286" s="877">
        <f t="shared" si="320"/>
        <v>0</v>
      </c>
      <c r="AV286" s="878"/>
      <c r="AW286" s="877">
        <f t="shared" si="321"/>
        <v>0</v>
      </c>
      <c r="AX286" s="878"/>
      <c r="AY286" s="877">
        <f t="shared" si="322"/>
        <v>0</v>
      </c>
      <c r="AZ286" s="878"/>
      <c r="BA286" s="877">
        <f t="shared" si="323"/>
        <v>0</v>
      </c>
      <c r="BB286" s="878"/>
      <c r="BC286" s="877">
        <f t="shared" si="324"/>
        <v>0</v>
      </c>
      <c r="BD286" s="878"/>
      <c r="BE286" s="272">
        <f t="shared" si="331"/>
        <v>0</v>
      </c>
      <c r="BF286" s="911"/>
      <c r="BG286" s="912"/>
      <c r="BH286" s="911"/>
      <c r="BI286" s="912"/>
      <c r="BJ286" s="911"/>
      <c r="BK286" s="912"/>
      <c r="BL286" s="911"/>
      <c r="BM286" s="912"/>
      <c r="BN286" s="911"/>
      <c r="BO286" s="912"/>
      <c r="BP286" s="338"/>
      <c r="BQ286" s="347">
        <f t="shared" si="325"/>
        <v>0</v>
      </c>
      <c r="BR286" s="347">
        <f t="shared" si="326"/>
        <v>0</v>
      </c>
      <c r="BS286" s="347">
        <f t="shared" si="327"/>
        <v>0</v>
      </c>
      <c r="BT286" s="347">
        <f t="shared" si="328"/>
        <v>0</v>
      </c>
      <c r="BU286" s="347">
        <f t="shared" si="329"/>
        <v>0</v>
      </c>
      <c r="BV286" s="300">
        <f t="shared" si="330"/>
        <v>0</v>
      </c>
    </row>
    <row r="287" spans="1:74" s="52" customFormat="1" ht="15" customHeight="1">
      <c r="A287" s="76"/>
      <c r="B287" s="76"/>
      <c r="C287" s="136"/>
      <c r="D287" s="49"/>
      <c r="E287" s="85"/>
      <c r="F287" s="85"/>
      <c r="G287" s="85"/>
      <c r="H287" s="85"/>
      <c r="I287" s="85"/>
      <c r="J287" s="888" t="s">
        <v>145</v>
      </c>
      <c r="K287" s="889"/>
      <c r="L287" s="889"/>
      <c r="M287" s="890"/>
      <c r="N287" s="898"/>
      <c r="O287" s="665"/>
      <c r="P287" s="898"/>
      <c r="Q287" s="665"/>
      <c r="R287" s="898"/>
      <c r="S287" s="665"/>
      <c r="T287" s="898"/>
      <c r="U287" s="665"/>
      <c r="V287" s="898"/>
      <c r="W287" s="665"/>
      <c r="X287" s="122"/>
      <c r="Y287" s="898"/>
      <c r="Z287" s="899"/>
      <c r="AA287" s="898"/>
      <c r="AB287" s="899"/>
      <c r="AC287" s="898"/>
      <c r="AD287" s="899"/>
      <c r="AE287" s="898"/>
      <c r="AF287" s="899"/>
      <c r="AG287" s="898"/>
      <c r="AH287" s="899"/>
      <c r="AI287" s="122"/>
      <c r="AJ287" s="898"/>
      <c r="AK287" s="665"/>
      <c r="AL287" s="898"/>
      <c r="AM287" s="665"/>
      <c r="AN287" s="898"/>
      <c r="AO287" s="665"/>
      <c r="AP287" s="898"/>
      <c r="AQ287" s="665"/>
      <c r="AR287" s="898"/>
      <c r="AS287" s="665"/>
      <c r="AT287" s="122"/>
      <c r="AU287" s="898">
        <f>SUM(AU267:AU286)</f>
        <v>0</v>
      </c>
      <c r="AV287" s="665"/>
      <c r="AW287" s="898">
        <f>SUM(AW267:AW286)</f>
        <v>0</v>
      </c>
      <c r="AX287" s="665"/>
      <c r="AY287" s="898">
        <f>SUM(AY267:AY286)</f>
        <v>0</v>
      </c>
      <c r="AZ287" s="665"/>
      <c r="BA287" s="898">
        <f>SUM(BA267:BA286)</f>
        <v>0</v>
      </c>
      <c r="BB287" s="665"/>
      <c r="BC287" s="898">
        <f>SUM(BC267:BC286)</f>
        <v>0</v>
      </c>
      <c r="BD287" s="665"/>
      <c r="BE287" s="122">
        <f>SUM(AU287:BD287)</f>
        <v>0</v>
      </c>
      <c r="BF287" s="898"/>
      <c r="BG287" s="665"/>
      <c r="BH287" s="898"/>
      <c r="BI287" s="665"/>
      <c r="BJ287" s="898"/>
      <c r="BK287" s="665"/>
      <c r="BL287" s="898"/>
      <c r="BM287" s="665"/>
      <c r="BN287" s="898"/>
      <c r="BO287" s="665"/>
      <c r="BP287" s="122"/>
      <c r="BQ287" s="313">
        <f>SUM(BQ267:BQ286)</f>
        <v>0</v>
      </c>
      <c r="BR287" s="313">
        <f>SUM(BR267:BR286)</f>
        <v>0</v>
      </c>
      <c r="BS287" s="313">
        <f>SUM(BS267:BS286)</f>
        <v>0</v>
      </c>
      <c r="BT287" s="313">
        <f>SUM(BT267:BT286)</f>
        <v>0</v>
      </c>
      <c r="BU287" s="313">
        <f>SUM(BU267:BU286)</f>
        <v>0</v>
      </c>
      <c r="BV287" s="313">
        <f>SUM(BQ287:BU287)</f>
        <v>0</v>
      </c>
    </row>
    <row r="288" spans="1:74" s="52" customFormat="1" ht="25.15" hidden="1" customHeight="1">
      <c r="A288" s="76"/>
      <c r="B288" s="76"/>
      <c r="C288" s="136"/>
      <c r="D288" s="49"/>
      <c r="E288" s="810" t="s">
        <v>182</v>
      </c>
      <c r="F288" s="810"/>
      <c r="G288" s="810"/>
      <c r="H288" s="810"/>
      <c r="I288" s="810"/>
      <c r="J288" s="49"/>
      <c r="K288" s="49"/>
      <c r="L288" s="344"/>
      <c r="M288" s="163"/>
      <c r="N288" s="164"/>
      <c r="O288" s="165"/>
      <c r="P288" s="164"/>
      <c r="Q288" s="165"/>
      <c r="R288" s="164"/>
      <c r="S288" s="165"/>
      <c r="T288" s="164"/>
      <c r="U288" s="165"/>
      <c r="V288" s="164"/>
      <c r="W288" s="165"/>
      <c r="X288" s="166"/>
      <c r="Y288" s="164"/>
      <c r="Z288" s="165"/>
      <c r="AA288" s="164"/>
      <c r="AB288" s="165"/>
      <c r="AC288" s="164"/>
      <c r="AD288" s="165"/>
      <c r="AE288" s="164"/>
      <c r="AF288" s="165"/>
      <c r="AG288" s="164"/>
      <c r="AH288" s="165"/>
      <c r="AI288" s="166"/>
      <c r="AJ288" s="164"/>
      <c r="AK288" s="165"/>
      <c r="AL288" s="164"/>
      <c r="AM288" s="165"/>
      <c r="AN288" s="164"/>
      <c r="AO288" s="165"/>
      <c r="AP288" s="164"/>
      <c r="AQ288" s="165"/>
      <c r="AR288" s="164"/>
      <c r="AS288" s="165"/>
      <c r="AT288" s="166"/>
      <c r="AU288" s="164"/>
      <c r="AV288" s="165"/>
      <c r="AW288" s="164"/>
      <c r="AX288" s="165"/>
      <c r="AY288" s="164"/>
      <c r="AZ288" s="165"/>
      <c r="BA288" s="164"/>
      <c r="BB288" s="165"/>
      <c r="BC288" s="164"/>
      <c r="BD288" s="165"/>
      <c r="BE288" s="166"/>
      <c r="BF288" s="164"/>
      <c r="BG288" s="165"/>
      <c r="BH288" s="164"/>
      <c r="BI288" s="165"/>
      <c r="BJ288" s="164"/>
      <c r="BK288" s="165"/>
      <c r="BL288" s="164"/>
      <c r="BM288" s="165"/>
      <c r="BN288" s="164"/>
      <c r="BO288" s="165"/>
      <c r="BP288" s="166"/>
      <c r="BQ288" s="345"/>
      <c r="BR288" s="345"/>
      <c r="BS288" s="345"/>
      <c r="BT288" s="345"/>
      <c r="BU288" s="345"/>
      <c r="BV288" s="315"/>
    </row>
    <row r="289" spans="1:74" s="52" customFormat="1" ht="36" hidden="1" customHeight="1">
      <c r="A289" s="76"/>
      <c r="B289" s="76"/>
      <c r="C289" s="123" t="s">
        <v>43</v>
      </c>
      <c r="D289" s="77" t="s">
        <v>143</v>
      </c>
      <c r="E289" s="81" t="str">
        <f>AU9</f>
        <v>Year 1</v>
      </c>
      <c r="F289" s="81" t="str">
        <f>AW9</f>
        <v>Year 2</v>
      </c>
      <c r="G289" s="81" t="str">
        <f>AY9</f>
        <v>Year 3</v>
      </c>
      <c r="H289" s="81" t="str">
        <f>BA9</f>
        <v>Year 4</v>
      </c>
      <c r="I289" s="81" t="str">
        <f>BC9</f>
        <v>Year 5</v>
      </c>
      <c r="J289" s="79" t="s">
        <v>336</v>
      </c>
      <c r="K289" s="79" t="s">
        <v>337</v>
      </c>
      <c r="L289" s="79" t="s">
        <v>42</v>
      </c>
      <c r="M289" s="79" t="s">
        <v>311</v>
      </c>
      <c r="N289" s="161"/>
      <c r="O289" s="131"/>
      <c r="P289" s="161"/>
      <c r="Q289" s="131"/>
      <c r="R289" s="161"/>
      <c r="S289" s="131"/>
      <c r="T289" s="161"/>
      <c r="U289" s="131"/>
      <c r="V289" s="161"/>
      <c r="W289" s="131"/>
      <c r="X289" s="132"/>
      <c r="Y289" s="161"/>
      <c r="Z289" s="131"/>
      <c r="AA289" s="161"/>
      <c r="AB289" s="131"/>
      <c r="AC289" s="161"/>
      <c r="AD289" s="131"/>
      <c r="AE289" s="161"/>
      <c r="AF289" s="131"/>
      <c r="AG289" s="161"/>
      <c r="AH289" s="131"/>
      <c r="AI289" s="132"/>
      <c r="AJ289" s="161"/>
      <c r="AK289" s="131"/>
      <c r="AL289" s="161"/>
      <c r="AM289" s="131"/>
      <c r="AN289" s="161"/>
      <c r="AO289" s="131"/>
      <c r="AP289" s="161"/>
      <c r="AQ289" s="131"/>
      <c r="AR289" s="161"/>
      <c r="AS289" s="131"/>
      <c r="AT289" s="132"/>
      <c r="AU289" s="161"/>
      <c r="AV289" s="131"/>
      <c r="AW289" s="161"/>
      <c r="AX289" s="131"/>
      <c r="AY289" s="161"/>
      <c r="AZ289" s="131"/>
      <c r="BA289" s="161"/>
      <c r="BB289" s="131"/>
      <c r="BC289" s="161"/>
      <c r="BD289" s="131"/>
      <c r="BE289" s="132"/>
      <c r="BF289" s="161"/>
      <c r="BG289" s="131"/>
      <c r="BH289" s="161"/>
      <c r="BI289" s="131"/>
      <c r="BJ289" s="161"/>
      <c r="BK289" s="131"/>
      <c r="BL289" s="161"/>
      <c r="BM289" s="131"/>
      <c r="BN289" s="161"/>
      <c r="BO289" s="131"/>
      <c r="BP289" s="132"/>
      <c r="BQ289" s="345"/>
      <c r="BR289" s="345"/>
      <c r="BS289" s="345"/>
      <c r="BT289" s="345"/>
      <c r="BU289" s="345"/>
      <c r="BV289" s="315"/>
    </row>
    <row r="290" spans="1:74" ht="15" hidden="1" customHeight="1">
      <c r="C290" s="75" t="s">
        <v>309</v>
      </c>
      <c r="D290" s="674" t="s">
        <v>338</v>
      </c>
      <c r="E290" s="70"/>
      <c r="F290" s="70"/>
      <c r="G290" s="70"/>
      <c r="H290" s="70"/>
      <c r="I290" s="70"/>
      <c r="J290" s="683"/>
      <c r="K290" s="70"/>
      <c r="L290" s="138"/>
      <c r="M290" s="68">
        <f t="shared" ref="M290:M301" si="332">VLOOKUP(C290,TravelIncrease,2,0)</f>
        <v>1.1000000000000001</v>
      </c>
      <c r="N290" s="894"/>
      <c r="O290" s="895"/>
      <c r="P290" s="894"/>
      <c r="Q290" s="895"/>
      <c r="R290" s="894"/>
      <c r="S290" s="895"/>
      <c r="T290" s="894"/>
      <c r="U290" s="895"/>
      <c r="V290" s="894"/>
      <c r="W290" s="895"/>
      <c r="X290" s="346"/>
      <c r="Y290" s="896"/>
      <c r="Z290" s="897"/>
      <c r="AA290" s="896"/>
      <c r="AB290" s="897"/>
      <c r="AC290" s="896"/>
      <c r="AD290" s="897"/>
      <c r="AE290" s="896"/>
      <c r="AF290" s="897"/>
      <c r="AG290" s="896"/>
      <c r="AH290" s="897"/>
      <c r="AI290" s="335"/>
      <c r="AJ290" s="901"/>
      <c r="AK290" s="902"/>
      <c r="AL290" s="901"/>
      <c r="AM290" s="902"/>
      <c r="AN290" s="901"/>
      <c r="AO290" s="902"/>
      <c r="AP290" s="901"/>
      <c r="AQ290" s="902"/>
      <c r="AR290" s="901"/>
      <c r="AS290" s="902"/>
      <c r="AT290" s="336"/>
      <c r="AU290" s="877">
        <f t="shared" ref="AU290:AU301" si="333">$E290*$K290*$L290</f>
        <v>0</v>
      </c>
      <c r="AV290" s="878"/>
      <c r="AW290" s="877">
        <f t="shared" ref="AW290:AW301" si="334">$F290*$K290*$L290*$M290</f>
        <v>0</v>
      </c>
      <c r="AX290" s="878"/>
      <c r="AY290" s="877">
        <f t="shared" ref="AY290:AY301" si="335">$G290*$K290*$L290*($M290^2)</f>
        <v>0</v>
      </c>
      <c r="AZ290" s="878"/>
      <c r="BA290" s="877">
        <f t="shared" ref="BA290:BA301" si="336">$H290*$K290*$L290*($M290^3)</f>
        <v>0</v>
      </c>
      <c r="BB290" s="878"/>
      <c r="BC290" s="877">
        <f t="shared" ref="BC290:BC301" si="337">$I290*$K290*$L290*($M290^4)</f>
        <v>0</v>
      </c>
      <c r="BD290" s="878"/>
      <c r="BE290" s="272">
        <f>SUM(AU290+AW290+AY290+BA290+BC290)</f>
        <v>0</v>
      </c>
      <c r="BF290" s="911"/>
      <c r="BG290" s="912"/>
      <c r="BH290" s="911"/>
      <c r="BI290" s="912"/>
      <c r="BJ290" s="911"/>
      <c r="BK290" s="912"/>
      <c r="BL290" s="911"/>
      <c r="BM290" s="912"/>
      <c r="BN290" s="911"/>
      <c r="BO290" s="912"/>
      <c r="BP290" s="338"/>
      <c r="BQ290" s="347">
        <f t="shared" ref="BQ290:BQ301" si="338">AU290</f>
        <v>0</v>
      </c>
      <c r="BR290" s="347">
        <f t="shared" ref="BR290:BR301" si="339">AW290</f>
        <v>0</v>
      </c>
      <c r="BS290" s="347">
        <f t="shared" ref="BS290:BS301" si="340">AY290</f>
        <v>0</v>
      </c>
      <c r="BT290" s="347">
        <f t="shared" ref="BT290:BT301" si="341">BA290</f>
        <v>0</v>
      </c>
      <c r="BU290" s="347">
        <f t="shared" ref="BU290:BU301" si="342">BC290</f>
        <v>0</v>
      </c>
      <c r="BV290" s="300">
        <f t="shared" ref="BV290:BV302" si="343">SUM(BQ290:BU290)</f>
        <v>0</v>
      </c>
    </row>
    <row r="291" spans="1:74" ht="15" hidden="1" customHeight="1">
      <c r="C291" s="75" t="s">
        <v>224</v>
      </c>
      <c r="D291" s="674"/>
      <c r="E291" s="70"/>
      <c r="F291" s="70"/>
      <c r="G291" s="70"/>
      <c r="H291" s="70"/>
      <c r="I291" s="70"/>
      <c r="J291" s="683"/>
      <c r="K291" s="70"/>
      <c r="L291" s="138"/>
      <c r="M291" s="68">
        <f t="shared" si="332"/>
        <v>1</v>
      </c>
      <c r="N291" s="894"/>
      <c r="O291" s="895"/>
      <c r="P291" s="894"/>
      <c r="Q291" s="895"/>
      <c r="R291" s="894"/>
      <c r="S291" s="895"/>
      <c r="T291" s="894"/>
      <c r="U291" s="895"/>
      <c r="V291" s="894"/>
      <c r="W291" s="895"/>
      <c r="X291" s="346"/>
      <c r="Y291" s="896"/>
      <c r="Z291" s="897"/>
      <c r="AA291" s="896"/>
      <c r="AB291" s="897"/>
      <c r="AC291" s="896"/>
      <c r="AD291" s="897"/>
      <c r="AE291" s="896"/>
      <c r="AF291" s="897"/>
      <c r="AG291" s="896"/>
      <c r="AH291" s="897"/>
      <c r="AI291" s="335"/>
      <c r="AJ291" s="901"/>
      <c r="AK291" s="902"/>
      <c r="AL291" s="901"/>
      <c r="AM291" s="902"/>
      <c r="AN291" s="901"/>
      <c r="AO291" s="902"/>
      <c r="AP291" s="901"/>
      <c r="AQ291" s="902"/>
      <c r="AR291" s="901"/>
      <c r="AS291" s="902"/>
      <c r="AT291" s="336"/>
      <c r="AU291" s="877">
        <f t="shared" si="333"/>
        <v>0</v>
      </c>
      <c r="AV291" s="878"/>
      <c r="AW291" s="877">
        <f t="shared" si="334"/>
        <v>0</v>
      </c>
      <c r="AX291" s="878"/>
      <c r="AY291" s="877">
        <f t="shared" si="335"/>
        <v>0</v>
      </c>
      <c r="AZ291" s="878"/>
      <c r="BA291" s="877">
        <f t="shared" si="336"/>
        <v>0</v>
      </c>
      <c r="BB291" s="878"/>
      <c r="BC291" s="877">
        <f t="shared" si="337"/>
        <v>0</v>
      </c>
      <c r="BD291" s="878"/>
      <c r="BE291" s="272">
        <f t="shared" ref="BE291:BE301" si="344">SUM(AU291+AW291+AY291+BA291+BC291)</f>
        <v>0</v>
      </c>
      <c r="BF291" s="911"/>
      <c r="BG291" s="912"/>
      <c r="BH291" s="911"/>
      <c r="BI291" s="912"/>
      <c r="BJ291" s="911"/>
      <c r="BK291" s="912"/>
      <c r="BL291" s="911"/>
      <c r="BM291" s="912"/>
      <c r="BN291" s="911"/>
      <c r="BO291" s="912"/>
      <c r="BP291" s="338"/>
      <c r="BQ291" s="347">
        <f t="shared" si="338"/>
        <v>0</v>
      </c>
      <c r="BR291" s="347">
        <f t="shared" si="339"/>
        <v>0</v>
      </c>
      <c r="BS291" s="347">
        <f t="shared" si="340"/>
        <v>0</v>
      </c>
      <c r="BT291" s="347">
        <f t="shared" si="341"/>
        <v>0</v>
      </c>
      <c r="BU291" s="347">
        <f t="shared" si="342"/>
        <v>0</v>
      </c>
      <c r="BV291" s="300">
        <f t="shared" si="343"/>
        <v>0</v>
      </c>
    </row>
    <row r="292" spans="1:74" ht="15" hidden="1" customHeight="1">
      <c r="C292" s="75" t="s">
        <v>15</v>
      </c>
      <c r="D292" s="674"/>
      <c r="E292" s="70"/>
      <c r="F292" s="70"/>
      <c r="G292" s="70"/>
      <c r="H292" s="70"/>
      <c r="I292" s="70"/>
      <c r="J292" s="683"/>
      <c r="K292" s="70"/>
      <c r="L292" s="138"/>
      <c r="M292" s="68">
        <f t="shared" si="332"/>
        <v>1</v>
      </c>
      <c r="N292" s="894"/>
      <c r="O292" s="895"/>
      <c r="P292" s="894"/>
      <c r="Q292" s="895"/>
      <c r="R292" s="894"/>
      <c r="S292" s="895"/>
      <c r="T292" s="894"/>
      <c r="U292" s="895"/>
      <c r="V292" s="894"/>
      <c r="W292" s="895"/>
      <c r="X292" s="346"/>
      <c r="Y292" s="896"/>
      <c r="Z292" s="897"/>
      <c r="AA292" s="896"/>
      <c r="AB292" s="897"/>
      <c r="AC292" s="896"/>
      <c r="AD292" s="897"/>
      <c r="AE292" s="896"/>
      <c r="AF292" s="897"/>
      <c r="AG292" s="896"/>
      <c r="AH292" s="897"/>
      <c r="AI292" s="335"/>
      <c r="AJ292" s="901"/>
      <c r="AK292" s="902"/>
      <c r="AL292" s="901"/>
      <c r="AM292" s="902"/>
      <c r="AN292" s="901"/>
      <c r="AO292" s="902"/>
      <c r="AP292" s="901"/>
      <c r="AQ292" s="902"/>
      <c r="AR292" s="901"/>
      <c r="AS292" s="902"/>
      <c r="AT292" s="336"/>
      <c r="AU292" s="877">
        <f t="shared" si="333"/>
        <v>0</v>
      </c>
      <c r="AV292" s="878"/>
      <c r="AW292" s="877">
        <f t="shared" si="334"/>
        <v>0</v>
      </c>
      <c r="AX292" s="878"/>
      <c r="AY292" s="877">
        <f t="shared" si="335"/>
        <v>0</v>
      </c>
      <c r="AZ292" s="878"/>
      <c r="BA292" s="877">
        <f t="shared" si="336"/>
        <v>0</v>
      </c>
      <c r="BB292" s="878"/>
      <c r="BC292" s="877">
        <f t="shared" si="337"/>
        <v>0</v>
      </c>
      <c r="BD292" s="878"/>
      <c r="BE292" s="272">
        <f t="shared" si="344"/>
        <v>0</v>
      </c>
      <c r="BF292" s="911"/>
      <c r="BG292" s="912"/>
      <c r="BH292" s="911"/>
      <c r="BI292" s="912"/>
      <c r="BJ292" s="911"/>
      <c r="BK292" s="912"/>
      <c r="BL292" s="911"/>
      <c r="BM292" s="912"/>
      <c r="BN292" s="911"/>
      <c r="BO292" s="912"/>
      <c r="BP292" s="338"/>
      <c r="BQ292" s="347">
        <f t="shared" si="338"/>
        <v>0</v>
      </c>
      <c r="BR292" s="347">
        <f t="shared" si="339"/>
        <v>0</v>
      </c>
      <c r="BS292" s="347">
        <f t="shared" si="340"/>
        <v>0</v>
      </c>
      <c r="BT292" s="347">
        <f t="shared" si="341"/>
        <v>0</v>
      </c>
      <c r="BU292" s="347">
        <f t="shared" si="342"/>
        <v>0</v>
      </c>
      <c r="BV292" s="300">
        <f t="shared" si="343"/>
        <v>0</v>
      </c>
    </row>
    <row r="293" spans="1:74" ht="15" hidden="1" customHeight="1">
      <c r="C293" s="75" t="s">
        <v>31</v>
      </c>
      <c r="D293" s="674"/>
      <c r="E293" s="70"/>
      <c r="F293" s="70"/>
      <c r="G293" s="70"/>
      <c r="H293" s="70"/>
      <c r="I293" s="70"/>
      <c r="J293" s="683"/>
      <c r="K293" s="70"/>
      <c r="L293" s="138"/>
      <c r="M293" s="68">
        <f t="shared" si="332"/>
        <v>1.1000000000000001</v>
      </c>
      <c r="N293" s="894"/>
      <c r="O293" s="895"/>
      <c r="P293" s="894"/>
      <c r="Q293" s="895"/>
      <c r="R293" s="894"/>
      <c r="S293" s="895"/>
      <c r="T293" s="894"/>
      <c r="U293" s="895"/>
      <c r="V293" s="894"/>
      <c r="W293" s="895"/>
      <c r="X293" s="346"/>
      <c r="Y293" s="896"/>
      <c r="Z293" s="897"/>
      <c r="AA293" s="896"/>
      <c r="AB293" s="897"/>
      <c r="AC293" s="896"/>
      <c r="AD293" s="897"/>
      <c r="AE293" s="896"/>
      <c r="AF293" s="897"/>
      <c r="AG293" s="896"/>
      <c r="AH293" s="897"/>
      <c r="AI293" s="335"/>
      <c r="AJ293" s="901"/>
      <c r="AK293" s="902"/>
      <c r="AL293" s="901"/>
      <c r="AM293" s="902"/>
      <c r="AN293" s="901"/>
      <c r="AO293" s="902"/>
      <c r="AP293" s="901"/>
      <c r="AQ293" s="902"/>
      <c r="AR293" s="901"/>
      <c r="AS293" s="902"/>
      <c r="AT293" s="336"/>
      <c r="AU293" s="877">
        <f t="shared" si="333"/>
        <v>0</v>
      </c>
      <c r="AV293" s="878"/>
      <c r="AW293" s="877">
        <f t="shared" si="334"/>
        <v>0</v>
      </c>
      <c r="AX293" s="878"/>
      <c r="AY293" s="877">
        <f t="shared" si="335"/>
        <v>0</v>
      </c>
      <c r="AZ293" s="878"/>
      <c r="BA293" s="877">
        <f t="shared" si="336"/>
        <v>0</v>
      </c>
      <c r="BB293" s="878"/>
      <c r="BC293" s="877">
        <f t="shared" si="337"/>
        <v>0</v>
      </c>
      <c r="BD293" s="878"/>
      <c r="BE293" s="272">
        <f t="shared" si="344"/>
        <v>0</v>
      </c>
      <c r="BF293" s="911"/>
      <c r="BG293" s="912"/>
      <c r="BH293" s="911"/>
      <c r="BI293" s="912"/>
      <c r="BJ293" s="911"/>
      <c r="BK293" s="912"/>
      <c r="BL293" s="911"/>
      <c r="BM293" s="912"/>
      <c r="BN293" s="911"/>
      <c r="BO293" s="912"/>
      <c r="BP293" s="338"/>
      <c r="BQ293" s="347">
        <f t="shared" si="338"/>
        <v>0</v>
      </c>
      <c r="BR293" s="347">
        <f t="shared" si="339"/>
        <v>0</v>
      </c>
      <c r="BS293" s="347">
        <f t="shared" si="340"/>
        <v>0</v>
      </c>
      <c r="BT293" s="347">
        <f t="shared" si="341"/>
        <v>0</v>
      </c>
      <c r="BU293" s="347">
        <f t="shared" si="342"/>
        <v>0</v>
      </c>
      <c r="BV293" s="300">
        <f t="shared" si="343"/>
        <v>0</v>
      </c>
    </row>
    <row r="294" spans="1:74" ht="15" hidden="1" customHeight="1">
      <c r="C294" s="75" t="s">
        <v>309</v>
      </c>
      <c r="D294" s="674" t="s">
        <v>338</v>
      </c>
      <c r="E294" s="70"/>
      <c r="F294" s="70"/>
      <c r="G294" s="70"/>
      <c r="H294" s="70"/>
      <c r="I294" s="70"/>
      <c r="J294" s="683"/>
      <c r="K294" s="70"/>
      <c r="L294" s="138"/>
      <c r="M294" s="68">
        <f t="shared" si="332"/>
        <v>1.1000000000000001</v>
      </c>
      <c r="N294" s="894"/>
      <c r="O294" s="895"/>
      <c r="P294" s="894"/>
      <c r="Q294" s="895"/>
      <c r="R294" s="894"/>
      <c r="S294" s="895"/>
      <c r="T294" s="894"/>
      <c r="U294" s="895"/>
      <c r="V294" s="894"/>
      <c r="W294" s="895"/>
      <c r="X294" s="346"/>
      <c r="Y294" s="896"/>
      <c r="Z294" s="897"/>
      <c r="AA294" s="896"/>
      <c r="AB294" s="897"/>
      <c r="AC294" s="896"/>
      <c r="AD294" s="897"/>
      <c r="AE294" s="896"/>
      <c r="AF294" s="897"/>
      <c r="AG294" s="896"/>
      <c r="AH294" s="897"/>
      <c r="AI294" s="335"/>
      <c r="AJ294" s="901"/>
      <c r="AK294" s="902"/>
      <c r="AL294" s="901"/>
      <c r="AM294" s="902"/>
      <c r="AN294" s="901"/>
      <c r="AO294" s="902"/>
      <c r="AP294" s="901"/>
      <c r="AQ294" s="902"/>
      <c r="AR294" s="901"/>
      <c r="AS294" s="902"/>
      <c r="AT294" s="336"/>
      <c r="AU294" s="877">
        <f t="shared" si="333"/>
        <v>0</v>
      </c>
      <c r="AV294" s="878"/>
      <c r="AW294" s="877">
        <f t="shared" si="334"/>
        <v>0</v>
      </c>
      <c r="AX294" s="878"/>
      <c r="AY294" s="877">
        <f t="shared" si="335"/>
        <v>0</v>
      </c>
      <c r="AZ294" s="878"/>
      <c r="BA294" s="877">
        <f t="shared" si="336"/>
        <v>0</v>
      </c>
      <c r="BB294" s="878"/>
      <c r="BC294" s="877">
        <f t="shared" si="337"/>
        <v>0</v>
      </c>
      <c r="BD294" s="878"/>
      <c r="BE294" s="272">
        <f t="shared" si="344"/>
        <v>0</v>
      </c>
      <c r="BF294" s="911"/>
      <c r="BG294" s="912"/>
      <c r="BH294" s="911"/>
      <c r="BI294" s="912"/>
      <c r="BJ294" s="911"/>
      <c r="BK294" s="912"/>
      <c r="BL294" s="911"/>
      <c r="BM294" s="912"/>
      <c r="BN294" s="911"/>
      <c r="BO294" s="912"/>
      <c r="BP294" s="338"/>
      <c r="BQ294" s="347">
        <f t="shared" si="338"/>
        <v>0</v>
      </c>
      <c r="BR294" s="347">
        <f t="shared" si="339"/>
        <v>0</v>
      </c>
      <c r="BS294" s="347">
        <f t="shared" si="340"/>
        <v>0</v>
      </c>
      <c r="BT294" s="347">
        <f t="shared" si="341"/>
        <v>0</v>
      </c>
      <c r="BU294" s="347">
        <f t="shared" si="342"/>
        <v>0</v>
      </c>
      <c r="BV294" s="300">
        <f t="shared" si="343"/>
        <v>0</v>
      </c>
    </row>
    <row r="295" spans="1:74" ht="15" hidden="1" customHeight="1">
      <c r="C295" s="75" t="s">
        <v>224</v>
      </c>
      <c r="D295" s="674"/>
      <c r="E295" s="70"/>
      <c r="F295" s="70"/>
      <c r="G295" s="70"/>
      <c r="H295" s="70"/>
      <c r="I295" s="70"/>
      <c r="J295" s="683"/>
      <c r="K295" s="70"/>
      <c r="L295" s="138"/>
      <c r="M295" s="68">
        <f t="shared" si="332"/>
        <v>1</v>
      </c>
      <c r="N295" s="894"/>
      <c r="O295" s="895"/>
      <c r="P295" s="894"/>
      <c r="Q295" s="895"/>
      <c r="R295" s="894"/>
      <c r="S295" s="895"/>
      <c r="T295" s="894"/>
      <c r="U295" s="895"/>
      <c r="V295" s="894"/>
      <c r="W295" s="895"/>
      <c r="X295" s="346"/>
      <c r="Y295" s="896"/>
      <c r="Z295" s="897"/>
      <c r="AA295" s="896"/>
      <c r="AB295" s="897"/>
      <c r="AC295" s="896"/>
      <c r="AD295" s="897"/>
      <c r="AE295" s="896"/>
      <c r="AF295" s="897"/>
      <c r="AG295" s="896"/>
      <c r="AH295" s="897"/>
      <c r="AI295" s="335"/>
      <c r="AJ295" s="901"/>
      <c r="AK295" s="902"/>
      <c r="AL295" s="901"/>
      <c r="AM295" s="902"/>
      <c r="AN295" s="901"/>
      <c r="AO295" s="902"/>
      <c r="AP295" s="901"/>
      <c r="AQ295" s="902"/>
      <c r="AR295" s="901"/>
      <c r="AS295" s="902"/>
      <c r="AT295" s="336"/>
      <c r="AU295" s="877">
        <f t="shared" si="333"/>
        <v>0</v>
      </c>
      <c r="AV295" s="878"/>
      <c r="AW295" s="877">
        <f t="shared" si="334"/>
        <v>0</v>
      </c>
      <c r="AX295" s="878"/>
      <c r="AY295" s="877">
        <f t="shared" si="335"/>
        <v>0</v>
      </c>
      <c r="AZ295" s="878"/>
      <c r="BA295" s="877">
        <f t="shared" si="336"/>
        <v>0</v>
      </c>
      <c r="BB295" s="878"/>
      <c r="BC295" s="877">
        <f t="shared" si="337"/>
        <v>0</v>
      </c>
      <c r="BD295" s="878"/>
      <c r="BE295" s="272">
        <f t="shared" si="344"/>
        <v>0</v>
      </c>
      <c r="BF295" s="911"/>
      <c r="BG295" s="912"/>
      <c r="BH295" s="911"/>
      <c r="BI295" s="912"/>
      <c r="BJ295" s="911"/>
      <c r="BK295" s="912"/>
      <c r="BL295" s="911"/>
      <c r="BM295" s="912"/>
      <c r="BN295" s="911"/>
      <c r="BO295" s="912"/>
      <c r="BP295" s="338"/>
      <c r="BQ295" s="347">
        <f t="shared" si="338"/>
        <v>0</v>
      </c>
      <c r="BR295" s="347">
        <f t="shared" si="339"/>
        <v>0</v>
      </c>
      <c r="BS295" s="347">
        <f t="shared" si="340"/>
        <v>0</v>
      </c>
      <c r="BT295" s="347">
        <f t="shared" si="341"/>
        <v>0</v>
      </c>
      <c r="BU295" s="347">
        <f t="shared" si="342"/>
        <v>0</v>
      </c>
      <c r="BV295" s="300">
        <f t="shared" si="343"/>
        <v>0</v>
      </c>
    </row>
    <row r="296" spans="1:74" ht="15" hidden="1" customHeight="1">
      <c r="C296" s="75" t="s">
        <v>15</v>
      </c>
      <c r="D296" s="674"/>
      <c r="E296" s="70"/>
      <c r="F296" s="70"/>
      <c r="G296" s="70"/>
      <c r="H296" s="70"/>
      <c r="I296" s="70"/>
      <c r="J296" s="683"/>
      <c r="K296" s="70"/>
      <c r="L296" s="138"/>
      <c r="M296" s="68">
        <f t="shared" si="332"/>
        <v>1</v>
      </c>
      <c r="N296" s="894"/>
      <c r="O296" s="895"/>
      <c r="P296" s="894"/>
      <c r="Q296" s="895"/>
      <c r="R296" s="894"/>
      <c r="S296" s="895"/>
      <c r="T296" s="894"/>
      <c r="U296" s="895"/>
      <c r="V296" s="894"/>
      <c r="W296" s="895"/>
      <c r="X296" s="346"/>
      <c r="Y296" s="896"/>
      <c r="Z296" s="897"/>
      <c r="AA296" s="896"/>
      <c r="AB296" s="897"/>
      <c r="AC296" s="896"/>
      <c r="AD296" s="897"/>
      <c r="AE296" s="896"/>
      <c r="AF296" s="897"/>
      <c r="AG296" s="896"/>
      <c r="AH296" s="897"/>
      <c r="AI296" s="335"/>
      <c r="AJ296" s="901"/>
      <c r="AK296" s="902"/>
      <c r="AL296" s="901"/>
      <c r="AM296" s="902"/>
      <c r="AN296" s="901"/>
      <c r="AO296" s="902"/>
      <c r="AP296" s="901"/>
      <c r="AQ296" s="902"/>
      <c r="AR296" s="901"/>
      <c r="AS296" s="902"/>
      <c r="AT296" s="336"/>
      <c r="AU296" s="877">
        <f t="shared" si="333"/>
        <v>0</v>
      </c>
      <c r="AV296" s="878"/>
      <c r="AW296" s="877">
        <f t="shared" si="334"/>
        <v>0</v>
      </c>
      <c r="AX296" s="878"/>
      <c r="AY296" s="877">
        <f t="shared" si="335"/>
        <v>0</v>
      </c>
      <c r="AZ296" s="878"/>
      <c r="BA296" s="877">
        <f t="shared" si="336"/>
        <v>0</v>
      </c>
      <c r="BB296" s="878"/>
      <c r="BC296" s="877">
        <f t="shared" si="337"/>
        <v>0</v>
      </c>
      <c r="BD296" s="878"/>
      <c r="BE296" s="272">
        <f t="shared" si="344"/>
        <v>0</v>
      </c>
      <c r="BF296" s="911"/>
      <c r="BG296" s="912"/>
      <c r="BH296" s="911"/>
      <c r="BI296" s="912"/>
      <c r="BJ296" s="911"/>
      <c r="BK296" s="912"/>
      <c r="BL296" s="911"/>
      <c r="BM296" s="912"/>
      <c r="BN296" s="911"/>
      <c r="BO296" s="912"/>
      <c r="BP296" s="338"/>
      <c r="BQ296" s="347">
        <f t="shared" si="338"/>
        <v>0</v>
      </c>
      <c r="BR296" s="347">
        <f t="shared" si="339"/>
        <v>0</v>
      </c>
      <c r="BS296" s="347">
        <f t="shared" si="340"/>
        <v>0</v>
      </c>
      <c r="BT296" s="347">
        <f t="shared" si="341"/>
        <v>0</v>
      </c>
      <c r="BU296" s="347">
        <f t="shared" si="342"/>
        <v>0</v>
      </c>
      <c r="BV296" s="300">
        <f t="shared" si="343"/>
        <v>0</v>
      </c>
    </row>
    <row r="297" spans="1:74" ht="15" hidden="1" customHeight="1">
      <c r="C297" s="75" t="s">
        <v>31</v>
      </c>
      <c r="D297" s="674"/>
      <c r="E297" s="70"/>
      <c r="F297" s="70"/>
      <c r="G297" s="70"/>
      <c r="H297" s="70"/>
      <c r="I297" s="70"/>
      <c r="J297" s="683"/>
      <c r="K297" s="70"/>
      <c r="L297" s="138"/>
      <c r="M297" s="68">
        <f t="shared" si="332"/>
        <v>1.1000000000000001</v>
      </c>
      <c r="N297" s="894"/>
      <c r="O297" s="895"/>
      <c r="P297" s="894"/>
      <c r="Q297" s="895"/>
      <c r="R297" s="894"/>
      <c r="S297" s="895"/>
      <c r="T297" s="894"/>
      <c r="U297" s="895"/>
      <c r="V297" s="894"/>
      <c r="W297" s="895"/>
      <c r="X297" s="346"/>
      <c r="Y297" s="896"/>
      <c r="Z297" s="897"/>
      <c r="AA297" s="896"/>
      <c r="AB297" s="897"/>
      <c r="AC297" s="896"/>
      <c r="AD297" s="897"/>
      <c r="AE297" s="896"/>
      <c r="AF297" s="897"/>
      <c r="AG297" s="896"/>
      <c r="AH297" s="897"/>
      <c r="AI297" s="335"/>
      <c r="AJ297" s="901"/>
      <c r="AK297" s="902"/>
      <c r="AL297" s="901"/>
      <c r="AM297" s="902"/>
      <c r="AN297" s="901"/>
      <c r="AO297" s="902"/>
      <c r="AP297" s="901"/>
      <c r="AQ297" s="902"/>
      <c r="AR297" s="901"/>
      <c r="AS297" s="902"/>
      <c r="AT297" s="336"/>
      <c r="AU297" s="877">
        <f t="shared" si="333"/>
        <v>0</v>
      </c>
      <c r="AV297" s="878"/>
      <c r="AW297" s="877">
        <f t="shared" si="334"/>
        <v>0</v>
      </c>
      <c r="AX297" s="878"/>
      <c r="AY297" s="877">
        <f t="shared" si="335"/>
        <v>0</v>
      </c>
      <c r="AZ297" s="878"/>
      <c r="BA297" s="877">
        <f t="shared" si="336"/>
        <v>0</v>
      </c>
      <c r="BB297" s="878"/>
      <c r="BC297" s="877">
        <f t="shared" si="337"/>
        <v>0</v>
      </c>
      <c r="BD297" s="878"/>
      <c r="BE297" s="272">
        <f t="shared" si="344"/>
        <v>0</v>
      </c>
      <c r="BF297" s="911"/>
      <c r="BG297" s="912"/>
      <c r="BH297" s="911"/>
      <c r="BI297" s="912"/>
      <c r="BJ297" s="911"/>
      <c r="BK297" s="912"/>
      <c r="BL297" s="911"/>
      <c r="BM297" s="912"/>
      <c r="BN297" s="911"/>
      <c r="BO297" s="912"/>
      <c r="BP297" s="338"/>
      <c r="BQ297" s="347">
        <f t="shared" si="338"/>
        <v>0</v>
      </c>
      <c r="BR297" s="347">
        <f t="shared" si="339"/>
        <v>0</v>
      </c>
      <c r="BS297" s="347">
        <f t="shared" si="340"/>
        <v>0</v>
      </c>
      <c r="BT297" s="347">
        <f t="shared" si="341"/>
        <v>0</v>
      </c>
      <c r="BU297" s="347">
        <f t="shared" si="342"/>
        <v>0</v>
      </c>
      <c r="BV297" s="300">
        <f t="shared" si="343"/>
        <v>0</v>
      </c>
    </row>
    <row r="298" spans="1:74" ht="15" hidden="1" customHeight="1">
      <c r="C298" s="75" t="s">
        <v>309</v>
      </c>
      <c r="D298" s="674" t="s">
        <v>338</v>
      </c>
      <c r="E298" s="70"/>
      <c r="F298" s="70"/>
      <c r="G298" s="70"/>
      <c r="H298" s="70"/>
      <c r="I298" s="70"/>
      <c r="J298" s="683"/>
      <c r="K298" s="70"/>
      <c r="L298" s="138"/>
      <c r="M298" s="68">
        <f t="shared" si="332"/>
        <v>1.1000000000000001</v>
      </c>
      <c r="N298" s="894"/>
      <c r="O298" s="895"/>
      <c r="P298" s="894"/>
      <c r="Q298" s="895"/>
      <c r="R298" s="894"/>
      <c r="S298" s="895"/>
      <c r="T298" s="894"/>
      <c r="U298" s="895"/>
      <c r="V298" s="894"/>
      <c r="W298" s="895"/>
      <c r="X298" s="346"/>
      <c r="Y298" s="896"/>
      <c r="Z298" s="897"/>
      <c r="AA298" s="896"/>
      <c r="AB298" s="897"/>
      <c r="AC298" s="896"/>
      <c r="AD298" s="897"/>
      <c r="AE298" s="896"/>
      <c r="AF298" s="897"/>
      <c r="AG298" s="896"/>
      <c r="AH298" s="897"/>
      <c r="AI298" s="335"/>
      <c r="AJ298" s="901"/>
      <c r="AK298" s="902"/>
      <c r="AL298" s="901"/>
      <c r="AM298" s="902"/>
      <c r="AN298" s="901"/>
      <c r="AO298" s="902"/>
      <c r="AP298" s="901"/>
      <c r="AQ298" s="902"/>
      <c r="AR298" s="901"/>
      <c r="AS298" s="902"/>
      <c r="AT298" s="336"/>
      <c r="AU298" s="877">
        <f t="shared" si="333"/>
        <v>0</v>
      </c>
      <c r="AV298" s="878"/>
      <c r="AW298" s="877">
        <f t="shared" si="334"/>
        <v>0</v>
      </c>
      <c r="AX298" s="878"/>
      <c r="AY298" s="877">
        <f t="shared" si="335"/>
        <v>0</v>
      </c>
      <c r="AZ298" s="878"/>
      <c r="BA298" s="877">
        <f t="shared" si="336"/>
        <v>0</v>
      </c>
      <c r="BB298" s="878"/>
      <c r="BC298" s="877">
        <f t="shared" si="337"/>
        <v>0</v>
      </c>
      <c r="BD298" s="878"/>
      <c r="BE298" s="272">
        <f t="shared" si="344"/>
        <v>0</v>
      </c>
      <c r="BF298" s="911"/>
      <c r="BG298" s="912"/>
      <c r="BH298" s="911"/>
      <c r="BI298" s="912"/>
      <c r="BJ298" s="911"/>
      <c r="BK298" s="912"/>
      <c r="BL298" s="911"/>
      <c r="BM298" s="912"/>
      <c r="BN298" s="911"/>
      <c r="BO298" s="912"/>
      <c r="BP298" s="338"/>
      <c r="BQ298" s="347">
        <f t="shared" si="338"/>
        <v>0</v>
      </c>
      <c r="BR298" s="347">
        <f t="shared" si="339"/>
        <v>0</v>
      </c>
      <c r="BS298" s="347">
        <f t="shared" si="340"/>
        <v>0</v>
      </c>
      <c r="BT298" s="347">
        <f t="shared" si="341"/>
        <v>0</v>
      </c>
      <c r="BU298" s="347">
        <f t="shared" si="342"/>
        <v>0</v>
      </c>
      <c r="BV298" s="300">
        <f t="shared" si="343"/>
        <v>0</v>
      </c>
    </row>
    <row r="299" spans="1:74" ht="15" hidden="1" customHeight="1">
      <c r="C299" s="75" t="s">
        <v>224</v>
      </c>
      <c r="D299" s="674"/>
      <c r="E299" s="70"/>
      <c r="F299" s="70"/>
      <c r="G299" s="70"/>
      <c r="H299" s="70"/>
      <c r="I299" s="70"/>
      <c r="J299" s="683"/>
      <c r="K299" s="70"/>
      <c r="L299" s="138"/>
      <c r="M299" s="68">
        <f t="shared" si="332"/>
        <v>1</v>
      </c>
      <c r="N299" s="894"/>
      <c r="O299" s="895"/>
      <c r="P299" s="894"/>
      <c r="Q299" s="895"/>
      <c r="R299" s="894"/>
      <c r="S299" s="895"/>
      <c r="T299" s="894"/>
      <c r="U299" s="895"/>
      <c r="V299" s="894"/>
      <c r="W299" s="895"/>
      <c r="X299" s="346"/>
      <c r="Y299" s="896"/>
      <c r="Z299" s="897"/>
      <c r="AA299" s="896"/>
      <c r="AB299" s="897"/>
      <c r="AC299" s="896"/>
      <c r="AD299" s="897"/>
      <c r="AE299" s="896"/>
      <c r="AF299" s="897"/>
      <c r="AG299" s="896"/>
      <c r="AH299" s="897"/>
      <c r="AI299" s="335"/>
      <c r="AJ299" s="901"/>
      <c r="AK299" s="902"/>
      <c r="AL299" s="901"/>
      <c r="AM299" s="902"/>
      <c r="AN299" s="901"/>
      <c r="AO299" s="902"/>
      <c r="AP299" s="901"/>
      <c r="AQ299" s="902"/>
      <c r="AR299" s="901"/>
      <c r="AS299" s="902"/>
      <c r="AT299" s="336"/>
      <c r="AU299" s="877">
        <f t="shared" si="333"/>
        <v>0</v>
      </c>
      <c r="AV299" s="878"/>
      <c r="AW299" s="877">
        <f t="shared" si="334"/>
        <v>0</v>
      </c>
      <c r="AX299" s="878"/>
      <c r="AY299" s="877">
        <f t="shared" si="335"/>
        <v>0</v>
      </c>
      <c r="AZ299" s="878"/>
      <c r="BA299" s="877">
        <f t="shared" si="336"/>
        <v>0</v>
      </c>
      <c r="BB299" s="878"/>
      <c r="BC299" s="877">
        <f t="shared" si="337"/>
        <v>0</v>
      </c>
      <c r="BD299" s="878"/>
      <c r="BE299" s="272">
        <f t="shared" si="344"/>
        <v>0</v>
      </c>
      <c r="BF299" s="911"/>
      <c r="BG299" s="912"/>
      <c r="BH299" s="911"/>
      <c r="BI299" s="912"/>
      <c r="BJ299" s="911"/>
      <c r="BK299" s="912"/>
      <c r="BL299" s="911"/>
      <c r="BM299" s="912"/>
      <c r="BN299" s="911"/>
      <c r="BO299" s="912"/>
      <c r="BP299" s="338"/>
      <c r="BQ299" s="347">
        <f t="shared" si="338"/>
        <v>0</v>
      </c>
      <c r="BR299" s="347">
        <f t="shared" si="339"/>
        <v>0</v>
      </c>
      <c r="BS299" s="347">
        <f t="shared" si="340"/>
        <v>0</v>
      </c>
      <c r="BT299" s="347">
        <f t="shared" si="341"/>
        <v>0</v>
      </c>
      <c r="BU299" s="347">
        <f t="shared" si="342"/>
        <v>0</v>
      </c>
      <c r="BV299" s="300">
        <f t="shared" si="343"/>
        <v>0</v>
      </c>
    </row>
    <row r="300" spans="1:74" ht="15" hidden="1" customHeight="1">
      <c r="C300" s="75" t="s">
        <v>15</v>
      </c>
      <c r="D300" s="674"/>
      <c r="E300" s="70"/>
      <c r="F300" s="70"/>
      <c r="G300" s="70"/>
      <c r="H300" s="70"/>
      <c r="I300" s="70"/>
      <c r="J300" s="683"/>
      <c r="K300" s="70"/>
      <c r="L300" s="138"/>
      <c r="M300" s="68">
        <f t="shared" si="332"/>
        <v>1</v>
      </c>
      <c r="N300" s="894"/>
      <c r="O300" s="895"/>
      <c r="P300" s="894"/>
      <c r="Q300" s="895"/>
      <c r="R300" s="894"/>
      <c r="S300" s="895"/>
      <c r="T300" s="894"/>
      <c r="U300" s="895"/>
      <c r="V300" s="894"/>
      <c r="W300" s="895"/>
      <c r="X300" s="346"/>
      <c r="Y300" s="896"/>
      <c r="Z300" s="897"/>
      <c r="AA300" s="896"/>
      <c r="AB300" s="897"/>
      <c r="AC300" s="896"/>
      <c r="AD300" s="897"/>
      <c r="AE300" s="896"/>
      <c r="AF300" s="897"/>
      <c r="AG300" s="896"/>
      <c r="AH300" s="897"/>
      <c r="AI300" s="335"/>
      <c r="AJ300" s="901"/>
      <c r="AK300" s="902"/>
      <c r="AL300" s="901"/>
      <c r="AM300" s="902"/>
      <c r="AN300" s="901"/>
      <c r="AO300" s="902"/>
      <c r="AP300" s="901"/>
      <c r="AQ300" s="902"/>
      <c r="AR300" s="901"/>
      <c r="AS300" s="902"/>
      <c r="AT300" s="336"/>
      <c r="AU300" s="877">
        <f t="shared" si="333"/>
        <v>0</v>
      </c>
      <c r="AV300" s="878"/>
      <c r="AW300" s="877">
        <f t="shared" si="334"/>
        <v>0</v>
      </c>
      <c r="AX300" s="878"/>
      <c r="AY300" s="877">
        <f t="shared" si="335"/>
        <v>0</v>
      </c>
      <c r="AZ300" s="878"/>
      <c r="BA300" s="877">
        <f t="shared" si="336"/>
        <v>0</v>
      </c>
      <c r="BB300" s="878"/>
      <c r="BC300" s="877">
        <f t="shared" si="337"/>
        <v>0</v>
      </c>
      <c r="BD300" s="878"/>
      <c r="BE300" s="272">
        <f t="shared" si="344"/>
        <v>0</v>
      </c>
      <c r="BF300" s="911"/>
      <c r="BG300" s="912"/>
      <c r="BH300" s="911"/>
      <c r="BI300" s="912"/>
      <c r="BJ300" s="911"/>
      <c r="BK300" s="912"/>
      <c r="BL300" s="911"/>
      <c r="BM300" s="912"/>
      <c r="BN300" s="911"/>
      <c r="BO300" s="912"/>
      <c r="BP300" s="338"/>
      <c r="BQ300" s="347">
        <f t="shared" si="338"/>
        <v>0</v>
      </c>
      <c r="BR300" s="347">
        <f t="shared" si="339"/>
        <v>0</v>
      </c>
      <c r="BS300" s="347">
        <f t="shared" si="340"/>
        <v>0</v>
      </c>
      <c r="BT300" s="347">
        <f t="shared" si="341"/>
        <v>0</v>
      </c>
      <c r="BU300" s="347">
        <f t="shared" si="342"/>
        <v>0</v>
      </c>
      <c r="BV300" s="300">
        <f t="shared" si="343"/>
        <v>0</v>
      </c>
    </row>
    <row r="301" spans="1:74" ht="15" hidden="1" customHeight="1">
      <c r="C301" s="75" t="s">
        <v>31</v>
      </c>
      <c r="D301" s="674"/>
      <c r="E301" s="70"/>
      <c r="F301" s="70"/>
      <c r="G301" s="70"/>
      <c r="H301" s="70"/>
      <c r="I301" s="70"/>
      <c r="J301" s="683"/>
      <c r="K301" s="70"/>
      <c r="L301" s="138"/>
      <c r="M301" s="68">
        <f t="shared" si="332"/>
        <v>1.1000000000000001</v>
      </c>
      <c r="N301" s="894"/>
      <c r="O301" s="895"/>
      <c r="P301" s="894"/>
      <c r="Q301" s="895"/>
      <c r="R301" s="894"/>
      <c r="S301" s="895"/>
      <c r="T301" s="894"/>
      <c r="U301" s="895"/>
      <c r="V301" s="894"/>
      <c r="W301" s="895"/>
      <c r="X301" s="346"/>
      <c r="Y301" s="896"/>
      <c r="Z301" s="897"/>
      <c r="AA301" s="896"/>
      <c r="AB301" s="897"/>
      <c r="AC301" s="896"/>
      <c r="AD301" s="897"/>
      <c r="AE301" s="896"/>
      <c r="AF301" s="897"/>
      <c r="AG301" s="896"/>
      <c r="AH301" s="897"/>
      <c r="AI301" s="335"/>
      <c r="AJ301" s="901"/>
      <c r="AK301" s="902"/>
      <c r="AL301" s="901"/>
      <c r="AM301" s="902"/>
      <c r="AN301" s="901"/>
      <c r="AO301" s="902"/>
      <c r="AP301" s="901"/>
      <c r="AQ301" s="902"/>
      <c r="AR301" s="901"/>
      <c r="AS301" s="902"/>
      <c r="AT301" s="336"/>
      <c r="AU301" s="877">
        <f t="shared" si="333"/>
        <v>0</v>
      </c>
      <c r="AV301" s="878"/>
      <c r="AW301" s="877">
        <f t="shared" si="334"/>
        <v>0</v>
      </c>
      <c r="AX301" s="878"/>
      <c r="AY301" s="877">
        <f t="shared" si="335"/>
        <v>0</v>
      </c>
      <c r="AZ301" s="878"/>
      <c r="BA301" s="877">
        <f t="shared" si="336"/>
        <v>0</v>
      </c>
      <c r="BB301" s="878"/>
      <c r="BC301" s="877">
        <f t="shared" si="337"/>
        <v>0</v>
      </c>
      <c r="BD301" s="878"/>
      <c r="BE301" s="272">
        <f t="shared" si="344"/>
        <v>0</v>
      </c>
      <c r="BF301" s="911"/>
      <c r="BG301" s="912"/>
      <c r="BH301" s="911"/>
      <c r="BI301" s="912"/>
      <c r="BJ301" s="911"/>
      <c r="BK301" s="912"/>
      <c r="BL301" s="911"/>
      <c r="BM301" s="912"/>
      <c r="BN301" s="911"/>
      <c r="BO301" s="912"/>
      <c r="BP301" s="338"/>
      <c r="BQ301" s="347">
        <f t="shared" si="338"/>
        <v>0</v>
      </c>
      <c r="BR301" s="347">
        <f t="shared" si="339"/>
        <v>0</v>
      </c>
      <c r="BS301" s="347">
        <f t="shared" si="340"/>
        <v>0</v>
      </c>
      <c r="BT301" s="347">
        <f t="shared" si="341"/>
        <v>0</v>
      </c>
      <c r="BU301" s="347">
        <f t="shared" si="342"/>
        <v>0</v>
      </c>
      <c r="BV301" s="300">
        <f t="shared" si="343"/>
        <v>0</v>
      </c>
    </row>
    <row r="302" spans="1:74" ht="15" hidden="1" customHeight="1">
      <c r="C302" s="136"/>
      <c r="D302" s="68"/>
      <c r="E302" s="49"/>
      <c r="F302" s="49"/>
      <c r="G302" s="49"/>
      <c r="H302" s="49"/>
      <c r="I302" s="49"/>
      <c r="J302" s="888" t="s">
        <v>144</v>
      </c>
      <c r="K302" s="889"/>
      <c r="L302" s="889"/>
      <c r="M302" s="890"/>
      <c r="N302" s="898"/>
      <c r="O302" s="665"/>
      <c r="P302" s="898"/>
      <c r="Q302" s="665"/>
      <c r="R302" s="898"/>
      <c r="S302" s="665"/>
      <c r="T302" s="898"/>
      <c r="U302" s="665"/>
      <c r="V302" s="898"/>
      <c r="W302" s="665"/>
      <c r="X302" s="141"/>
      <c r="Y302" s="898"/>
      <c r="Z302" s="899"/>
      <c r="AA302" s="898"/>
      <c r="AB302" s="899"/>
      <c r="AC302" s="898"/>
      <c r="AD302" s="899"/>
      <c r="AE302" s="898"/>
      <c r="AF302" s="899"/>
      <c r="AG302" s="898"/>
      <c r="AH302" s="899"/>
      <c r="AI302" s="141"/>
      <c r="AJ302" s="898"/>
      <c r="AK302" s="665"/>
      <c r="AL302" s="898"/>
      <c r="AM302" s="665"/>
      <c r="AN302" s="898"/>
      <c r="AO302" s="665"/>
      <c r="AP302" s="898"/>
      <c r="AQ302" s="665"/>
      <c r="AR302" s="898"/>
      <c r="AS302" s="665"/>
      <c r="AT302" s="141"/>
      <c r="AU302" s="898">
        <f>SUM(AU290:AU301)</f>
        <v>0</v>
      </c>
      <c r="AV302" s="665"/>
      <c r="AW302" s="898">
        <f>SUM(AW290:AW301)</f>
        <v>0</v>
      </c>
      <c r="AX302" s="665"/>
      <c r="AY302" s="898">
        <f>SUM(AY290:AY301)</f>
        <v>0</v>
      </c>
      <c r="AZ302" s="665"/>
      <c r="BA302" s="898">
        <f>SUM(BA290:BA301)</f>
        <v>0</v>
      </c>
      <c r="BB302" s="665"/>
      <c r="BC302" s="898">
        <f>SUM(BC290:BC301)</f>
        <v>0</v>
      </c>
      <c r="BD302" s="665"/>
      <c r="BE302" s="141">
        <f>SUM(AU302:BD302)</f>
        <v>0</v>
      </c>
      <c r="BF302" s="898"/>
      <c r="BG302" s="665"/>
      <c r="BH302" s="898"/>
      <c r="BI302" s="665"/>
      <c r="BJ302" s="898"/>
      <c r="BK302" s="665"/>
      <c r="BL302" s="898"/>
      <c r="BM302" s="665"/>
      <c r="BN302" s="898"/>
      <c r="BO302" s="665"/>
      <c r="BP302" s="141"/>
      <c r="BQ302" s="313">
        <f>SUM(BQ290:BQ301)</f>
        <v>0</v>
      </c>
      <c r="BR302" s="313">
        <f>SUM(BR290:BR301)</f>
        <v>0</v>
      </c>
      <c r="BS302" s="313">
        <f>SUM(BS290:BS301)</f>
        <v>0</v>
      </c>
      <c r="BT302" s="313">
        <f>SUM(BT290:BT301)</f>
        <v>0</v>
      </c>
      <c r="BU302" s="313">
        <f>SUM(BU290:BU301)</f>
        <v>0</v>
      </c>
      <c r="BV302" s="313">
        <f t="shared" si="343"/>
        <v>0</v>
      </c>
    </row>
    <row r="303" spans="1:74" s="95" customFormat="1" ht="26.25" hidden="1" customHeight="1">
      <c r="A303" s="153">
        <v>2000</v>
      </c>
      <c r="B303" s="153"/>
      <c r="C303" s="982" t="str">
        <f>CONCATENATE(BF8," Travel")</f>
        <v>Dept #5 Travel</v>
      </c>
      <c r="D303" s="983"/>
      <c r="E303" s="709" t="s">
        <v>182</v>
      </c>
      <c r="F303" s="709"/>
      <c r="G303" s="709"/>
      <c r="H303" s="709"/>
      <c r="I303" s="709"/>
      <c r="J303" s="102"/>
      <c r="K303" s="102"/>
      <c r="L303" s="102"/>
      <c r="M303" s="155"/>
      <c r="N303" s="161"/>
      <c r="O303" s="232"/>
      <c r="P303" s="161"/>
      <c r="Q303" s="232"/>
      <c r="R303" s="161"/>
      <c r="S303" s="232"/>
      <c r="T303" s="161"/>
      <c r="U303" s="232"/>
      <c r="V303" s="161"/>
      <c r="W303" s="232"/>
      <c r="X303" s="132"/>
      <c r="Y303" s="161"/>
      <c r="Z303" s="232"/>
      <c r="AA303" s="161"/>
      <c r="AB303" s="232"/>
      <c r="AC303" s="161"/>
      <c r="AD303" s="232"/>
      <c r="AE303" s="161"/>
      <c r="AF303" s="232"/>
      <c r="AG303" s="161"/>
      <c r="AH303" s="232"/>
      <c r="AI303" s="132"/>
      <c r="AJ303" s="161"/>
      <c r="AK303" s="232"/>
      <c r="AL303" s="161"/>
      <c r="AM303" s="232"/>
      <c r="AN303" s="161"/>
      <c r="AO303" s="232"/>
      <c r="AP303" s="161"/>
      <c r="AQ303" s="232"/>
      <c r="AR303" s="161"/>
      <c r="AS303" s="232"/>
      <c r="AT303" s="132"/>
      <c r="AU303" s="161"/>
      <c r="AV303" s="232"/>
      <c r="AW303" s="161"/>
      <c r="AX303" s="232"/>
      <c r="AY303" s="161"/>
      <c r="AZ303" s="232"/>
      <c r="BA303" s="161"/>
      <c r="BB303" s="232"/>
      <c r="BC303" s="161"/>
      <c r="BD303" s="232"/>
      <c r="BE303" s="132"/>
      <c r="BF303" s="161"/>
      <c r="BG303" s="232"/>
      <c r="BH303" s="161"/>
      <c r="BI303" s="232"/>
      <c r="BJ303" s="161"/>
      <c r="BK303" s="232"/>
      <c r="BL303" s="161"/>
      <c r="BM303" s="232"/>
      <c r="BN303" s="161"/>
      <c r="BO303" s="232"/>
      <c r="BP303" s="132"/>
      <c r="BQ303" s="197"/>
      <c r="BR303" s="197"/>
      <c r="BS303" s="197"/>
      <c r="BT303" s="197"/>
      <c r="BU303" s="197"/>
      <c r="BV303" s="334"/>
    </row>
    <row r="304" spans="1:74" s="52" customFormat="1" ht="34.5" hidden="1" customHeight="1">
      <c r="A304" s="153"/>
      <c r="B304" s="76"/>
      <c r="C304" s="123" t="s">
        <v>30</v>
      </c>
      <c r="D304" s="77" t="s">
        <v>143</v>
      </c>
      <c r="E304" s="81" t="str">
        <f>BF9</f>
        <v>Year 1</v>
      </c>
      <c r="F304" s="81" t="str">
        <f>BH9</f>
        <v>Year 2</v>
      </c>
      <c r="G304" s="81" t="str">
        <f>BJ9</f>
        <v>Year 3</v>
      </c>
      <c r="H304" s="81" t="str">
        <f>BL9</f>
        <v>Year 4</v>
      </c>
      <c r="I304" s="81" t="str">
        <f>BN9</f>
        <v>Year 5</v>
      </c>
      <c r="J304" s="79" t="s">
        <v>336</v>
      </c>
      <c r="K304" s="79" t="s">
        <v>337</v>
      </c>
      <c r="L304" s="79" t="s">
        <v>42</v>
      </c>
      <c r="M304" s="79" t="s">
        <v>311</v>
      </c>
      <c r="N304" s="161"/>
      <c r="O304" s="131"/>
      <c r="P304" s="162"/>
      <c r="Q304" s="131"/>
      <c r="R304" s="162"/>
      <c r="S304" s="131"/>
      <c r="T304" s="162"/>
      <c r="U304" s="131"/>
      <c r="V304" s="162"/>
      <c r="W304" s="131"/>
      <c r="X304" s="132"/>
      <c r="Y304" s="161"/>
      <c r="Z304" s="131"/>
      <c r="AA304" s="162"/>
      <c r="AB304" s="131"/>
      <c r="AC304" s="162"/>
      <c r="AD304" s="131"/>
      <c r="AE304" s="162"/>
      <c r="AF304" s="131"/>
      <c r="AG304" s="162"/>
      <c r="AH304" s="131"/>
      <c r="AI304" s="132"/>
      <c r="AJ304" s="161"/>
      <c r="AK304" s="131"/>
      <c r="AL304" s="162"/>
      <c r="AM304" s="131"/>
      <c r="AN304" s="162"/>
      <c r="AO304" s="131"/>
      <c r="AP304" s="162"/>
      <c r="AQ304" s="131"/>
      <c r="AR304" s="162"/>
      <c r="AS304" s="131"/>
      <c r="AT304" s="132"/>
      <c r="AU304" s="161"/>
      <c r="AV304" s="131"/>
      <c r="AW304" s="162"/>
      <c r="AX304" s="131"/>
      <c r="AY304" s="162"/>
      <c r="AZ304" s="131"/>
      <c r="BA304" s="162"/>
      <c r="BB304" s="131"/>
      <c r="BC304" s="162"/>
      <c r="BD304" s="131"/>
      <c r="BE304" s="132"/>
      <c r="BF304" s="161"/>
      <c r="BG304" s="131"/>
      <c r="BH304" s="162"/>
      <c r="BI304" s="131"/>
      <c r="BJ304" s="162"/>
      <c r="BK304" s="131"/>
      <c r="BL304" s="162"/>
      <c r="BM304" s="131"/>
      <c r="BN304" s="162"/>
      <c r="BO304" s="131"/>
      <c r="BP304" s="132"/>
      <c r="BQ304" s="260"/>
      <c r="BR304" s="260"/>
      <c r="BS304" s="260"/>
      <c r="BT304" s="260"/>
      <c r="BU304" s="260"/>
      <c r="BV304" s="260"/>
    </row>
    <row r="305" spans="1:74" s="52" customFormat="1" ht="15" hidden="1" customHeight="1">
      <c r="A305" s="76"/>
      <c r="B305" s="76"/>
      <c r="C305" s="75" t="s">
        <v>309</v>
      </c>
      <c r="D305" s="674" t="s">
        <v>338</v>
      </c>
      <c r="E305" s="70"/>
      <c r="F305" s="70"/>
      <c r="G305" s="70"/>
      <c r="H305" s="70"/>
      <c r="I305" s="70"/>
      <c r="J305" s="683"/>
      <c r="K305" s="70"/>
      <c r="L305" s="138"/>
      <c r="M305" s="68">
        <f t="shared" ref="M305:M324" si="345">VLOOKUP(C305,TravelIncrease,2,0)</f>
        <v>1.1000000000000001</v>
      </c>
      <c r="N305" s="894"/>
      <c r="O305" s="895"/>
      <c r="P305" s="894"/>
      <c r="Q305" s="895"/>
      <c r="R305" s="894"/>
      <c r="S305" s="895"/>
      <c r="T305" s="894"/>
      <c r="U305" s="895"/>
      <c r="V305" s="894"/>
      <c r="W305" s="895"/>
      <c r="X305" s="346"/>
      <c r="Y305" s="896"/>
      <c r="Z305" s="897"/>
      <c r="AA305" s="896"/>
      <c r="AB305" s="897"/>
      <c r="AC305" s="896"/>
      <c r="AD305" s="897"/>
      <c r="AE305" s="896"/>
      <c r="AF305" s="897"/>
      <c r="AG305" s="896"/>
      <c r="AH305" s="897"/>
      <c r="AI305" s="335"/>
      <c r="AJ305" s="901"/>
      <c r="AK305" s="902"/>
      <c r="AL305" s="901"/>
      <c r="AM305" s="902"/>
      <c r="AN305" s="901"/>
      <c r="AO305" s="902"/>
      <c r="AP305" s="901"/>
      <c r="AQ305" s="902"/>
      <c r="AR305" s="901"/>
      <c r="AS305" s="902"/>
      <c r="AT305" s="336"/>
      <c r="AU305" s="909"/>
      <c r="AV305" s="910"/>
      <c r="AW305" s="909"/>
      <c r="AX305" s="910"/>
      <c r="AY305" s="909"/>
      <c r="AZ305" s="910"/>
      <c r="BA305" s="909"/>
      <c r="BB305" s="910"/>
      <c r="BC305" s="909"/>
      <c r="BD305" s="910"/>
      <c r="BE305" s="337"/>
      <c r="BF305" s="879">
        <f t="shared" ref="BF305:BF324" si="346">$E305*$K305*$L305</f>
        <v>0</v>
      </c>
      <c r="BG305" s="880"/>
      <c r="BH305" s="879">
        <f t="shared" ref="BH305:BH324" si="347">$F305*$K305*$L305*$M305</f>
        <v>0</v>
      </c>
      <c r="BI305" s="880"/>
      <c r="BJ305" s="879">
        <f t="shared" ref="BJ305:BJ324" si="348">$G305*$K305*L305*($M305^2)</f>
        <v>0</v>
      </c>
      <c r="BK305" s="880"/>
      <c r="BL305" s="879">
        <f t="shared" ref="BL305:BL324" si="349">$H305*$K305*$L305*($M305^3)</f>
        <v>0</v>
      </c>
      <c r="BM305" s="880"/>
      <c r="BN305" s="879">
        <f t="shared" ref="BN305:BN324" si="350">$I305*$K305*$L305*($M305^4)</f>
        <v>0</v>
      </c>
      <c r="BO305" s="880"/>
      <c r="BP305" s="275">
        <f>SUM(BF305+BH305+BJ305+BL305+BN305)</f>
        <v>0</v>
      </c>
      <c r="BQ305" s="312">
        <f t="shared" ref="BQ305:BQ324" si="351">BF305</f>
        <v>0</v>
      </c>
      <c r="BR305" s="312">
        <f t="shared" ref="BR305:BR324" si="352">BH305</f>
        <v>0</v>
      </c>
      <c r="BS305" s="312">
        <f t="shared" ref="BS305:BS324" si="353">BJ305</f>
        <v>0</v>
      </c>
      <c r="BT305" s="312">
        <f t="shared" ref="BT305:BT324" si="354">BL305</f>
        <v>0</v>
      </c>
      <c r="BU305" s="312">
        <f t="shared" ref="BU305:BU324" si="355">BN305</f>
        <v>0</v>
      </c>
      <c r="BV305" s="300">
        <f t="shared" ref="BV305:BV324" si="356">SUM(BQ305:BU305)</f>
        <v>0</v>
      </c>
    </row>
    <row r="306" spans="1:74" s="52" customFormat="1" ht="15" hidden="1" customHeight="1">
      <c r="A306" s="76"/>
      <c r="B306" s="76"/>
      <c r="C306" s="75" t="s">
        <v>224</v>
      </c>
      <c r="D306" s="674"/>
      <c r="E306" s="70"/>
      <c r="F306" s="70"/>
      <c r="G306" s="70"/>
      <c r="H306" s="70"/>
      <c r="I306" s="70"/>
      <c r="J306" s="683"/>
      <c r="K306" s="70"/>
      <c r="L306" s="138"/>
      <c r="M306" s="68">
        <f t="shared" si="345"/>
        <v>1</v>
      </c>
      <c r="N306" s="894"/>
      <c r="O306" s="895"/>
      <c r="P306" s="894"/>
      <c r="Q306" s="895"/>
      <c r="R306" s="894"/>
      <c r="S306" s="895"/>
      <c r="T306" s="894"/>
      <c r="U306" s="895"/>
      <c r="V306" s="894"/>
      <c r="W306" s="895"/>
      <c r="X306" s="346"/>
      <c r="Y306" s="896"/>
      <c r="Z306" s="897"/>
      <c r="AA306" s="896"/>
      <c r="AB306" s="897"/>
      <c r="AC306" s="896"/>
      <c r="AD306" s="897"/>
      <c r="AE306" s="896"/>
      <c r="AF306" s="897"/>
      <c r="AG306" s="896"/>
      <c r="AH306" s="897"/>
      <c r="AI306" s="335"/>
      <c r="AJ306" s="901"/>
      <c r="AK306" s="902"/>
      <c r="AL306" s="901"/>
      <c r="AM306" s="902"/>
      <c r="AN306" s="901"/>
      <c r="AO306" s="902"/>
      <c r="AP306" s="901"/>
      <c r="AQ306" s="902"/>
      <c r="AR306" s="901"/>
      <c r="AS306" s="902"/>
      <c r="AT306" s="336"/>
      <c r="AU306" s="909"/>
      <c r="AV306" s="910"/>
      <c r="AW306" s="909"/>
      <c r="AX306" s="910"/>
      <c r="AY306" s="909"/>
      <c r="AZ306" s="910"/>
      <c r="BA306" s="909"/>
      <c r="BB306" s="910"/>
      <c r="BC306" s="909"/>
      <c r="BD306" s="910"/>
      <c r="BE306" s="337"/>
      <c r="BF306" s="879">
        <f t="shared" si="346"/>
        <v>0</v>
      </c>
      <c r="BG306" s="880"/>
      <c r="BH306" s="879">
        <f t="shared" si="347"/>
        <v>0</v>
      </c>
      <c r="BI306" s="880"/>
      <c r="BJ306" s="879">
        <f t="shared" si="348"/>
        <v>0</v>
      </c>
      <c r="BK306" s="880"/>
      <c r="BL306" s="879">
        <f t="shared" si="349"/>
        <v>0</v>
      </c>
      <c r="BM306" s="880"/>
      <c r="BN306" s="879">
        <f t="shared" si="350"/>
        <v>0</v>
      </c>
      <c r="BO306" s="880"/>
      <c r="BP306" s="275">
        <f t="shared" ref="BP306:BP324" si="357">SUM(BF306+BH306+BJ306+BL306+BN306)</f>
        <v>0</v>
      </c>
      <c r="BQ306" s="312">
        <f t="shared" si="351"/>
        <v>0</v>
      </c>
      <c r="BR306" s="312">
        <f t="shared" si="352"/>
        <v>0</v>
      </c>
      <c r="BS306" s="312">
        <f t="shared" si="353"/>
        <v>0</v>
      </c>
      <c r="BT306" s="312">
        <f t="shared" si="354"/>
        <v>0</v>
      </c>
      <c r="BU306" s="312">
        <f t="shared" si="355"/>
        <v>0</v>
      </c>
      <c r="BV306" s="300">
        <f t="shared" si="356"/>
        <v>0</v>
      </c>
    </row>
    <row r="307" spans="1:74" s="52" customFormat="1" ht="15" hidden="1" customHeight="1">
      <c r="A307" s="76"/>
      <c r="B307" s="76"/>
      <c r="C307" s="75" t="s">
        <v>15</v>
      </c>
      <c r="D307" s="674"/>
      <c r="E307" s="70"/>
      <c r="F307" s="70"/>
      <c r="G307" s="70"/>
      <c r="H307" s="70"/>
      <c r="I307" s="70"/>
      <c r="J307" s="683"/>
      <c r="K307" s="70"/>
      <c r="L307" s="138"/>
      <c r="M307" s="68">
        <f t="shared" si="345"/>
        <v>1</v>
      </c>
      <c r="N307" s="894"/>
      <c r="O307" s="895"/>
      <c r="P307" s="894"/>
      <c r="Q307" s="895"/>
      <c r="R307" s="894"/>
      <c r="S307" s="895"/>
      <c r="T307" s="894"/>
      <c r="U307" s="895"/>
      <c r="V307" s="894"/>
      <c r="W307" s="895"/>
      <c r="X307" s="346"/>
      <c r="Y307" s="896"/>
      <c r="Z307" s="897"/>
      <c r="AA307" s="896"/>
      <c r="AB307" s="897"/>
      <c r="AC307" s="896"/>
      <c r="AD307" s="897"/>
      <c r="AE307" s="896"/>
      <c r="AF307" s="897"/>
      <c r="AG307" s="896"/>
      <c r="AH307" s="897"/>
      <c r="AI307" s="335"/>
      <c r="AJ307" s="901"/>
      <c r="AK307" s="902"/>
      <c r="AL307" s="901"/>
      <c r="AM307" s="902"/>
      <c r="AN307" s="901"/>
      <c r="AO307" s="902"/>
      <c r="AP307" s="901"/>
      <c r="AQ307" s="902"/>
      <c r="AR307" s="901"/>
      <c r="AS307" s="902"/>
      <c r="AT307" s="336"/>
      <c r="AU307" s="909"/>
      <c r="AV307" s="910"/>
      <c r="AW307" s="909"/>
      <c r="AX307" s="910"/>
      <c r="AY307" s="909"/>
      <c r="AZ307" s="910"/>
      <c r="BA307" s="909"/>
      <c r="BB307" s="910"/>
      <c r="BC307" s="909"/>
      <c r="BD307" s="910"/>
      <c r="BE307" s="337"/>
      <c r="BF307" s="879">
        <f t="shared" si="346"/>
        <v>0</v>
      </c>
      <c r="BG307" s="880"/>
      <c r="BH307" s="879">
        <f t="shared" si="347"/>
        <v>0</v>
      </c>
      <c r="BI307" s="880"/>
      <c r="BJ307" s="879">
        <f t="shared" si="348"/>
        <v>0</v>
      </c>
      <c r="BK307" s="880"/>
      <c r="BL307" s="879">
        <f t="shared" si="349"/>
        <v>0</v>
      </c>
      <c r="BM307" s="880"/>
      <c r="BN307" s="879">
        <f t="shared" si="350"/>
        <v>0</v>
      </c>
      <c r="BO307" s="880"/>
      <c r="BP307" s="275">
        <f t="shared" si="357"/>
        <v>0</v>
      </c>
      <c r="BQ307" s="312">
        <f t="shared" si="351"/>
        <v>0</v>
      </c>
      <c r="BR307" s="312">
        <f t="shared" si="352"/>
        <v>0</v>
      </c>
      <c r="BS307" s="312">
        <f t="shared" si="353"/>
        <v>0</v>
      </c>
      <c r="BT307" s="312">
        <f t="shared" si="354"/>
        <v>0</v>
      </c>
      <c r="BU307" s="312">
        <f t="shared" si="355"/>
        <v>0</v>
      </c>
      <c r="BV307" s="300">
        <f t="shared" si="356"/>
        <v>0</v>
      </c>
    </row>
    <row r="308" spans="1:74" s="52" customFormat="1" ht="15" hidden="1" customHeight="1">
      <c r="A308" s="76"/>
      <c r="B308" s="76"/>
      <c r="C308" s="75" t="s">
        <v>31</v>
      </c>
      <c r="D308" s="674"/>
      <c r="E308" s="70"/>
      <c r="F308" s="70"/>
      <c r="G308" s="70"/>
      <c r="H308" s="70"/>
      <c r="I308" s="70"/>
      <c r="J308" s="683"/>
      <c r="K308" s="70"/>
      <c r="L308" s="138"/>
      <c r="M308" s="68">
        <f t="shared" si="345"/>
        <v>1.1000000000000001</v>
      </c>
      <c r="N308" s="894"/>
      <c r="O308" s="895"/>
      <c r="P308" s="894"/>
      <c r="Q308" s="895"/>
      <c r="R308" s="894"/>
      <c r="S308" s="895"/>
      <c r="T308" s="894"/>
      <c r="U308" s="895"/>
      <c r="V308" s="894"/>
      <c r="W308" s="895"/>
      <c r="X308" s="346"/>
      <c r="Y308" s="896"/>
      <c r="Z308" s="897"/>
      <c r="AA308" s="896"/>
      <c r="AB308" s="897"/>
      <c r="AC308" s="896"/>
      <c r="AD308" s="897"/>
      <c r="AE308" s="896"/>
      <c r="AF308" s="897"/>
      <c r="AG308" s="896"/>
      <c r="AH308" s="897"/>
      <c r="AI308" s="335"/>
      <c r="AJ308" s="901"/>
      <c r="AK308" s="902"/>
      <c r="AL308" s="901"/>
      <c r="AM308" s="902"/>
      <c r="AN308" s="901"/>
      <c r="AO308" s="902"/>
      <c r="AP308" s="901"/>
      <c r="AQ308" s="902"/>
      <c r="AR308" s="901"/>
      <c r="AS308" s="902"/>
      <c r="AT308" s="336"/>
      <c r="AU308" s="909"/>
      <c r="AV308" s="910"/>
      <c r="AW308" s="909"/>
      <c r="AX308" s="910"/>
      <c r="AY308" s="909"/>
      <c r="AZ308" s="910"/>
      <c r="BA308" s="909"/>
      <c r="BB308" s="910"/>
      <c r="BC308" s="909"/>
      <c r="BD308" s="910"/>
      <c r="BE308" s="337"/>
      <c r="BF308" s="879">
        <f t="shared" si="346"/>
        <v>0</v>
      </c>
      <c r="BG308" s="880"/>
      <c r="BH308" s="879">
        <f t="shared" si="347"/>
        <v>0</v>
      </c>
      <c r="BI308" s="880"/>
      <c r="BJ308" s="879">
        <f t="shared" si="348"/>
        <v>0</v>
      </c>
      <c r="BK308" s="880"/>
      <c r="BL308" s="879">
        <f t="shared" si="349"/>
        <v>0</v>
      </c>
      <c r="BM308" s="880"/>
      <c r="BN308" s="879">
        <f t="shared" si="350"/>
        <v>0</v>
      </c>
      <c r="BO308" s="880"/>
      <c r="BP308" s="275">
        <f t="shared" si="357"/>
        <v>0</v>
      </c>
      <c r="BQ308" s="312">
        <f t="shared" si="351"/>
        <v>0</v>
      </c>
      <c r="BR308" s="312">
        <f t="shared" si="352"/>
        <v>0</v>
      </c>
      <c r="BS308" s="312">
        <f t="shared" si="353"/>
        <v>0</v>
      </c>
      <c r="BT308" s="312">
        <f t="shared" si="354"/>
        <v>0</v>
      </c>
      <c r="BU308" s="312">
        <f t="shared" si="355"/>
        <v>0</v>
      </c>
      <c r="BV308" s="300">
        <f t="shared" si="356"/>
        <v>0</v>
      </c>
    </row>
    <row r="309" spans="1:74" s="52" customFormat="1" ht="15" hidden="1" customHeight="1">
      <c r="A309" s="76"/>
      <c r="B309" s="76"/>
      <c r="C309" s="75" t="s">
        <v>309</v>
      </c>
      <c r="D309" s="674" t="s">
        <v>338</v>
      </c>
      <c r="E309" s="70"/>
      <c r="F309" s="70"/>
      <c r="G309" s="70"/>
      <c r="H309" s="70"/>
      <c r="I309" s="70"/>
      <c r="J309" s="683"/>
      <c r="K309" s="70"/>
      <c r="L309" s="138"/>
      <c r="M309" s="68">
        <f t="shared" si="345"/>
        <v>1.1000000000000001</v>
      </c>
      <c r="N309" s="894"/>
      <c r="O309" s="895"/>
      <c r="P309" s="894"/>
      <c r="Q309" s="895"/>
      <c r="R309" s="894"/>
      <c r="S309" s="895"/>
      <c r="T309" s="894"/>
      <c r="U309" s="895"/>
      <c r="V309" s="894"/>
      <c r="W309" s="895"/>
      <c r="X309" s="346"/>
      <c r="Y309" s="896"/>
      <c r="Z309" s="897"/>
      <c r="AA309" s="896"/>
      <c r="AB309" s="897"/>
      <c r="AC309" s="896"/>
      <c r="AD309" s="897"/>
      <c r="AE309" s="896"/>
      <c r="AF309" s="897"/>
      <c r="AG309" s="896"/>
      <c r="AH309" s="897"/>
      <c r="AI309" s="335"/>
      <c r="AJ309" s="901"/>
      <c r="AK309" s="902"/>
      <c r="AL309" s="901"/>
      <c r="AM309" s="902"/>
      <c r="AN309" s="901"/>
      <c r="AO309" s="902"/>
      <c r="AP309" s="901"/>
      <c r="AQ309" s="902"/>
      <c r="AR309" s="901"/>
      <c r="AS309" s="902"/>
      <c r="AT309" s="336"/>
      <c r="AU309" s="909"/>
      <c r="AV309" s="910"/>
      <c r="AW309" s="909"/>
      <c r="AX309" s="910"/>
      <c r="AY309" s="909"/>
      <c r="AZ309" s="910"/>
      <c r="BA309" s="909"/>
      <c r="BB309" s="910"/>
      <c r="BC309" s="909"/>
      <c r="BD309" s="910"/>
      <c r="BE309" s="337"/>
      <c r="BF309" s="879">
        <f t="shared" si="346"/>
        <v>0</v>
      </c>
      <c r="BG309" s="880"/>
      <c r="BH309" s="879">
        <f t="shared" si="347"/>
        <v>0</v>
      </c>
      <c r="BI309" s="880"/>
      <c r="BJ309" s="879">
        <f t="shared" si="348"/>
        <v>0</v>
      </c>
      <c r="BK309" s="880"/>
      <c r="BL309" s="879">
        <f t="shared" si="349"/>
        <v>0</v>
      </c>
      <c r="BM309" s="880"/>
      <c r="BN309" s="879">
        <f t="shared" si="350"/>
        <v>0</v>
      </c>
      <c r="BO309" s="880"/>
      <c r="BP309" s="275">
        <f t="shared" si="357"/>
        <v>0</v>
      </c>
      <c r="BQ309" s="312">
        <f t="shared" si="351"/>
        <v>0</v>
      </c>
      <c r="BR309" s="312">
        <f t="shared" si="352"/>
        <v>0</v>
      </c>
      <c r="BS309" s="312">
        <f t="shared" si="353"/>
        <v>0</v>
      </c>
      <c r="BT309" s="312">
        <f t="shared" si="354"/>
        <v>0</v>
      </c>
      <c r="BU309" s="312">
        <f t="shared" si="355"/>
        <v>0</v>
      </c>
      <c r="BV309" s="300">
        <f t="shared" si="356"/>
        <v>0</v>
      </c>
    </row>
    <row r="310" spans="1:74" s="52" customFormat="1" ht="15" hidden="1" customHeight="1">
      <c r="A310" s="76"/>
      <c r="B310" s="76"/>
      <c r="C310" s="75" t="s">
        <v>224</v>
      </c>
      <c r="D310" s="674"/>
      <c r="E310" s="70"/>
      <c r="F310" s="70"/>
      <c r="G310" s="70"/>
      <c r="H310" s="70"/>
      <c r="I310" s="70"/>
      <c r="J310" s="683"/>
      <c r="K310" s="70"/>
      <c r="L310" s="138"/>
      <c r="M310" s="68">
        <f t="shared" si="345"/>
        <v>1</v>
      </c>
      <c r="N310" s="894"/>
      <c r="O310" s="895"/>
      <c r="P310" s="894"/>
      <c r="Q310" s="895"/>
      <c r="R310" s="894"/>
      <c r="S310" s="895"/>
      <c r="T310" s="894"/>
      <c r="U310" s="895"/>
      <c r="V310" s="894"/>
      <c r="W310" s="895"/>
      <c r="X310" s="346"/>
      <c r="Y310" s="896"/>
      <c r="Z310" s="897"/>
      <c r="AA310" s="896"/>
      <c r="AB310" s="897"/>
      <c r="AC310" s="896"/>
      <c r="AD310" s="897"/>
      <c r="AE310" s="896"/>
      <c r="AF310" s="897"/>
      <c r="AG310" s="896"/>
      <c r="AH310" s="897"/>
      <c r="AI310" s="335"/>
      <c r="AJ310" s="901"/>
      <c r="AK310" s="902"/>
      <c r="AL310" s="901"/>
      <c r="AM310" s="902"/>
      <c r="AN310" s="901"/>
      <c r="AO310" s="902"/>
      <c r="AP310" s="901"/>
      <c r="AQ310" s="902"/>
      <c r="AR310" s="901"/>
      <c r="AS310" s="902"/>
      <c r="AT310" s="336"/>
      <c r="AU310" s="909"/>
      <c r="AV310" s="910"/>
      <c r="AW310" s="909"/>
      <c r="AX310" s="910"/>
      <c r="AY310" s="909"/>
      <c r="AZ310" s="910"/>
      <c r="BA310" s="909"/>
      <c r="BB310" s="910"/>
      <c r="BC310" s="909"/>
      <c r="BD310" s="910"/>
      <c r="BE310" s="337"/>
      <c r="BF310" s="879">
        <f t="shared" si="346"/>
        <v>0</v>
      </c>
      <c r="BG310" s="880"/>
      <c r="BH310" s="879">
        <f t="shared" si="347"/>
        <v>0</v>
      </c>
      <c r="BI310" s="880"/>
      <c r="BJ310" s="879">
        <f t="shared" si="348"/>
        <v>0</v>
      </c>
      <c r="BK310" s="880"/>
      <c r="BL310" s="879">
        <f t="shared" si="349"/>
        <v>0</v>
      </c>
      <c r="BM310" s="880"/>
      <c r="BN310" s="879">
        <f t="shared" si="350"/>
        <v>0</v>
      </c>
      <c r="BO310" s="880"/>
      <c r="BP310" s="275">
        <f t="shared" si="357"/>
        <v>0</v>
      </c>
      <c r="BQ310" s="312">
        <f t="shared" si="351"/>
        <v>0</v>
      </c>
      <c r="BR310" s="312">
        <f t="shared" si="352"/>
        <v>0</v>
      </c>
      <c r="BS310" s="312">
        <f t="shared" si="353"/>
        <v>0</v>
      </c>
      <c r="BT310" s="312">
        <f t="shared" si="354"/>
        <v>0</v>
      </c>
      <c r="BU310" s="312">
        <f t="shared" si="355"/>
        <v>0</v>
      </c>
      <c r="BV310" s="300">
        <f t="shared" si="356"/>
        <v>0</v>
      </c>
    </row>
    <row r="311" spans="1:74" s="52" customFormat="1" ht="15" hidden="1" customHeight="1">
      <c r="A311" s="76"/>
      <c r="B311" s="76"/>
      <c r="C311" s="75" t="s">
        <v>15</v>
      </c>
      <c r="D311" s="674"/>
      <c r="E311" s="70"/>
      <c r="F311" s="70"/>
      <c r="G311" s="70"/>
      <c r="H311" s="70"/>
      <c r="I311" s="70"/>
      <c r="J311" s="683"/>
      <c r="K311" s="70"/>
      <c r="L311" s="138"/>
      <c r="M311" s="68">
        <f t="shared" si="345"/>
        <v>1</v>
      </c>
      <c r="N311" s="894"/>
      <c r="O311" s="895"/>
      <c r="P311" s="894"/>
      <c r="Q311" s="895"/>
      <c r="R311" s="894"/>
      <c r="S311" s="895"/>
      <c r="T311" s="894"/>
      <c r="U311" s="895"/>
      <c r="V311" s="894"/>
      <c r="W311" s="895"/>
      <c r="X311" s="346"/>
      <c r="Y311" s="896"/>
      <c r="Z311" s="897"/>
      <c r="AA311" s="896"/>
      <c r="AB311" s="897"/>
      <c r="AC311" s="896"/>
      <c r="AD311" s="897"/>
      <c r="AE311" s="896"/>
      <c r="AF311" s="897"/>
      <c r="AG311" s="896"/>
      <c r="AH311" s="897"/>
      <c r="AI311" s="335"/>
      <c r="AJ311" s="901"/>
      <c r="AK311" s="902"/>
      <c r="AL311" s="901"/>
      <c r="AM311" s="902"/>
      <c r="AN311" s="901"/>
      <c r="AO311" s="902"/>
      <c r="AP311" s="901"/>
      <c r="AQ311" s="902"/>
      <c r="AR311" s="901"/>
      <c r="AS311" s="902"/>
      <c r="AT311" s="336"/>
      <c r="AU311" s="909"/>
      <c r="AV311" s="910"/>
      <c r="AW311" s="909"/>
      <c r="AX311" s="910"/>
      <c r="AY311" s="909"/>
      <c r="AZ311" s="910"/>
      <c r="BA311" s="909"/>
      <c r="BB311" s="910"/>
      <c r="BC311" s="909"/>
      <c r="BD311" s="910"/>
      <c r="BE311" s="337"/>
      <c r="BF311" s="879">
        <f t="shared" si="346"/>
        <v>0</v>
      </c>
      <c r="BG311" s="880"/>
      <c r="BH311" s="879">
        <f t="shared" si="347"/>
        <v>0</v>
      </c>
      <c r="BI311" s="880"/>
      <c r="BJ311" s="879">
        <f t="shared" si="348"/>
        <v>0</v>
      </c>
      <c r="BK311" s="880"/>
      <c r="BL311" s="879">
        <f t="shared" si="349"/>
        <v>0</v>
      </c>
      <c r="BM311" s="880"/>
      <c r="BN311" s="879">
        <f t="shared" si="350"/>
        <v>0</v>
      </c>
      <c r="BO311" s="880"/>
      <c r="BP311" s="275">
        <f t="shared" si="357"/>
        <v>0</v>
      </c>
      <c r="BQ311" s="312">
        <f t="shared" si="351"/>
        <v>0</v>
      </c>
      <c r="BR311" s="312">
        <f t="shared" si="352"/>
        <v>0</v>
      </c>
      <c r="BS311" s="312">
        <f t="shared" si="353"/>
        <v>0</v>
      </c>
      <c r="BT311" s="312">
        <f t="shared" si="354"/>
        <v>0</v>
      </c>
      <c r="BU311" s="312">
        <f t="shared" si="355"/>
        <v>0</v>
      </c>
      <c r="BV311" s="300">
        <f t="shared" si="356"/>
        <v>0</v>
      </c>
    </row>
    <row r="312" spans="1:74" s="52" customFormat="1" ht="15" hidden="1" customHeight="1">
      <c r="A312" s="76"/>
      <c r="B312" s="76"/>
      <c r="C312" s="75" t="s">
        <v>31</v>
      </c>
      <c r="D312" s="674"/>
      <c r="E312" s="70"/>
      <c r="F312" s="70"/>
      <c r="G312" s="70"/>
      <c r="H312" s="70"/>
      <c r="I312" s="70"/>
      <c r="J312" s="683"/>
      <c r="K312" s="70"/>
      <c r="L312" s="138"/>
      <c r="M312" s="68">
        <f t="shared" si="345"/>
        <v>1.1000000000000001</v>
      </c>
      <c r="N312" s="894"/>
      <c r="O312" s="895"/>
      <c r="P312" s="894"/>
      <c r="Q312" s="895"/>
      <c r="R312" s="894"/>
      <c r="S312" s="895"/>
      <c r="T312" s="894"/>
      <c r="U312" s="895"/>
      <c r="V312" s="894"/>
      <c r="W312" s="895"/>
      <c r="X312" s="346"/>
      <c r="Y312" s="896"/>
      <c r="Z312" s="897"/>
      <c r="AA312" s="896"/>
      <c r="AB312" s="897"/>
      <c r="AC312" s="896"/>
      <c r="AD312" s="897"/>
      <c r="AE312" s="896"/>
      <c r="AF312" s="897"/>
      <c r="AG312" s="896"/>
      <c r="AH312" s="897"/>
      <c r="AI312" s="335"/>
      <c r="AJ312" s="901"/>
      <c r="AK312" s="902"/>
      <c r="AL312" s="901"/>
      <c r="AM312" s="902"/>
      <c r="AN312" s="901"/>
      <c r="AO312" s="902"/>
      <c r="AP312" s="901"/>
      <c r="AQ312" s="902"/>
      <c r="AR312" s="901"/>
      <c r="AS312" s="902"/>
      <c r="AT312" s="336"/>
      <c r="AU312" s="909"/>
      <c r="AV312" s="910"/>
      <c r="AW312" s="909"/>
      <c r="AX312" s="910"/>
      <c r="AY312" s="909"/>
      <c r="AZ312" s="910"/>
      <c r="BA312" s="909"/>
      <c r="BB312" s="910"/>
      <c r="BC312" s="909"/>
      <c r="BD312" s="910"/>
      <c r="BE312" s="337"/>
      <c r="BF312" s="879">
        <f t="shared" si="346"/>
        <v>0</v>
      </c>
      <c r="BG312" s="880"/>
      <c r="BH312" s="879">
        <f t="shared" si="347"/>
        <v>0</v>
      </c>
      <c r="BI312" s="880"/>
      <c r="BJ312" s="879">
        <f t="shared" si="348"/>
        <v>0</v>
      </c>
      <c r="BK312" s="880"/>
      <c r="BL312" s="879">
        <f t="shared" si="349"/>
        <v>0</v>
      </c>
      <c r="BM312" s="880"/>
      <c r="BN312" s="879">
        <f t="shared" si="350"/>
        <v>0</v>
      </c>
      <c r="BO312" s="880"/>
      <c r="BP312" s="275">
        <f t="shared" si="357"/>
        <v>0</v>
      </c>
      <c r="BQ312" s="312">
        <f t="shared" si="351"/>
        <v>0</v>
      </c>
      <c r="BR312" s="312">
        <f t="shared" si="352"/>
        <v>0</v>
      </c>
      <c r="BS312" s="312">
        <f t="shared" si="353"/>
        <v>0</v>
      </c>
      <c r="BT312" s="312">
        <f t="shared" si="354"/>
        <v>0</v>
      </c>
      <c r="BU312" s="312">
        <f t="shared" si="355"/>
        <v>0</v>
      </c>
      <c r="BV312" s="300">
        <f t="shared" si="356"/>
        <v>0</v>
      </c>
    </row>
    <row r="313" spans="1:74" s="52" customFormat="1" ht="15" hidden="1" customHeight="1">
      <c r="A313" s="76"/>
      <c r="B313" s="76"/>
      <c r="C313" s="75" t="s">
        <v>309</v>
      </c>
      <c r="D313" s="674" t="s">
        <v>338</v>
      </c>
      <c r="E313" s="70"/>
      <c r="F313" s="70"/>
      <c r="G313" s="70"/>
      <c r="H313" s="70"/>
      <c r="I313" s="70"/>
      <c r="J313" s="683"/>
      <c r="K313" s="70"/>
      <c r="L313" s="138"/>
      <c r="M313" s="68">
        <f t="shared" si="345"/>
        <v>1.1000000000000001</v>
      </c>
      <c r="N313" s="894"/>
      <c r="O313" s="895"/>
      <c r="P313" s="894"/>
      <c r="Q313" s="895"/>
      <c r="R313" s="894"/>
      <c r="S313" s="895"/>
      <c r="T313" s="894"/>
      <c r="U313" s="895"/>
      <c r="V313" s="894"/>
      <c r="W313" s="895"/>
      <c r="X313" s="346"/>
      <c r="Y313" s="896"/>
      <c r="Z313" s="897"/>
      <c r="AA313" s="896"/>
      <c r="AB313" s="897"/>
      <c r="AC313" s="896"/>
      <c r="AD313" s="897"/>
      <c r="AE313" s="896"/>
      <c r="AF313" s="897"/>
      <c r="AG313" s="896"/>
      <c r="AH313" s="897"/>
      <c r="AI313" s="335"/>
      <c r="AJ313" s="901"/>
      <c r="AK313" s="902"/>
      <c r="AL313" s="901"/>
      <c r="AM313" s="902"/>
      <c r="AN313" s="901"/>
      <c r="AO313" s="902"/>
      <c r="AP313" s="901"/>
      <c r="AQ313" s="902"/>
      <c r="AR313" s="901"/>
      <c r="AS313" s="902"/>
      <c r="AT313" s="336"/>
      <c r="AU313" s="909"/>
      <c r="AV313" s="910"/>
      <c r="AW313" s="909"/>
      <c r="AX313" s="910"/>
      <c r="AY313" s="909"/>
      <c r="AZ313" s="910"/>
      <c r="BA313" s="909"/>
      <c r="BB313" s="910"/>
      <c r="BC313" s="909"/>
      <c r="BD313" s="910"/>
      <c r="BE313" s="337"/>
      <c r="BF313" s="879">
        <f t="shared" si="346"/>
        <v>0</v>
      </c>
      <c r="BG313" s="880"/>
      <c r="BH313" s="879">
        <f t="shared" si="347"/>
        <v>0</v>
      </c>
      <c r="BI313" s="880"/>
      <c r="BJ313" s="879">
        <f t="shared" si="348"/>
        <v>0</v>
      </c>
      <c r="BK313" s="880"/>
      <c r="BL313" s="879">
        <f t="shared" si="349"/>
        <v>0</v>
      </c>
      <c r="BM313" s="880"/>
      <c r="BN313" s="879">
        <f t="shared" si="350"/>
        <v>0</v>
      </c>
      <c r="BO313" s="880"/>
      <c r="BP313" s="275">
        <f t="shared" si="357"/>
        <v>0</v>
      </c>
      <c r="BQ313" s="312">
        <f t="shared" si="351"/>
        <v>0</v>
      </c>
      <c r="BR313" s="312">
        <f t="shared" si="352"/>
        <v>0</v>
      </c>
      <c r="BS313" s="312">
        <f t="shared" si="353"/>
        <v>0</v>
      </c>
      <c r="BT313" s="312">
        <f t="shared" si="354"/>
        <v>0</v>
      </c>
      <c r="BU313" s="312">
        <f t="shared" si="355"/>
        <v>0</v>
      </c>
      <c r="BV313" s="300">
        <f t="shared" si="356"/>
        <v>0</v>
      </c>
    </row>
    <row r="314" spans="1:74" s="52" customFormat="1" ht="15" hidden="1" customHeight="1">
      <c r="A314" s="76"/>
      <c r="B314" s="76"/>
      <c r="C314" s="75" t="s">
        <v>224</v>
      </c>
      <c r="D314" s="674"/>
      <c r="E314" s="70"/>
      <c r="F314" s="70"/>
      <c r="G314" s="70"/>
      <c r="H314" s="70"/>
      <c r="I314" s="70"/>
      <c r="J314" s="683"/>
      <c r="K314" s="70"/>
      <c r="L314" s="138"/>
      <c r="M314" s="68">
        <f t="shared" si="345"/>
        <v>1</v>
      </c>
      <c r="N314" s="894"/>
      <c r="O314" s="895"/>
      <c r="P314" s="894"/>
      <c r="Q314" s="895"/>
      <c r="R314" s="894"/>
      <c r="S314" s="895"/>
      <c r="T314" s="894"/>
      <c r="U314" s="895"/>
      <c r="V314" s="894"/>
      <c r="W314" s="895"/>
      <c r="X314" s="346"/>
      <c r="Y314" s="896"/>
      <c r="Z314" s="897"/>
      <c r="AA314" s="896"/>
      <c r="AB314" s="897"/>
      <c r="AC314" s="896"/>
      <c r="AD314" s="897"/>
      <c r="AE314" s="896"/>
      <c r="AF314" s="897"/>
      <c r="AG314" s="896"/>
      <c r="AH314" s="897"/>
      <c r="AI314" s="335"/>
      <c r="AJ314" s="901"/>
      <c r="AK314" s="902"/>
      <c r="AL314" s="901"/>
      <c r="AM314" s="902"/>
      <c r="AN314" s="901"/>
      <c r="AO314" s="902"/>
      <c r="AP314" s="901"/>
      <c r="AQ314" s="902"/>
      <c r="AR314" s="901"/>
      <c r="AS314" s="902"/>
      <c r="AT314" s="336"/>
      <c r="AU314" s="909"/>
      <c r="AV314" s="910"/>
      <c r="AW314" s="909"/>
      <c r="AX314" s="910"/>
      <c r="AY314" s="909"/>
      <c r="AZ314" s="910"/>
      <c r="BA314" s="909"/>
      <c r="BB314" s="910"/>
      <c r="BC314" s="909"/>
      <c r="BD314" s="910"/>
      <c r="BE314" s="337"/>
      <c r="BF314" s="879">
        <f t="shared" si="346"/>
        <v>0</v>
      </c>
      <c r="BG314" s="880"/>
      <c r="BH314" s="879">
        <f t="shared" si="347"/>
        <v>0</v>
      </c>
      <c r="BI314" s="880"/>
      <c r="BJ314" s="879">
        <f t="shared" si="348"/>
        <v>0</v>
      </c>
      <c r="BK314" s="880"/>
      <c r="BL314" s="879">
        <f t="shared" si="349"/>
        <v>0</v>
      </c>
      <c r="BM314" s="880"/>
      <c r="BN314" s="879">
        <f t="shared" si="350"/>
        <v>0</v>
      </c>
      <c r="BO314" s="880"/>
      <c r="BP314" s="275">
        <f t="shared" si="357"/>
        <v>0</v>
      </c>
      <c r="BQ314" s="312">
        <f t="shared" si="351"/>
        <v>0</v>
      </c>
      <c r="BR314" s="312">
        <f t="shared" si="352"/>
        <v>0</v>
      </c>
      <c r="BS314" s="312">
        <f t="shared" si="353"/>
        <v>0</v>
      </c>
      <c r="BT314" s="312">
        <f t="shared" si="354"/>
        <v>0</v>
      </c>
      <c r="BU314" s="312">
        <f t="shared" si="355"/>
        <v>0</v>
      </c>
      <c r="BV314" s="300">
        <f t="shared" si="356"/>
        <v>0</v>
      </c>
    </row>
    <row r="315" spans="1:74" s="52" customFormat="1" ht="15" hidden="1" customHeight="1">
      <c r="A315" s="76"/>
      <c r="B315" s="76"/>
      <c r="C315" s="75" t="s">
        <v>15</v>
      </c>
      <c r="D315" s="674"/>
      <c r="E315" s="70"/>
      <c r="F315" s="70"/>
      <c r="G315" s="70"/>
      <c r="H315" s="70"/>
      <c r="I315" s="70"/>
      <c r="J315" s="683"/>
      <c r="K315" s="70"/>
      <c r="L315" s="138"/>
      <c r="M315" s="68">
        <f t="shared" si="345"/>
        <v>1</v>
      </c>
      <c r="N315" s="894"/>
      <c r="O315" s="895"/>
      <c r="P315" s="894"/>
      <c r="Q315" s="895"/>
      <c r="R315" s="894"/>
      <c r="S315" s="895"/>
      <c r="T315" s="894"/>
      <c r="U315" s="895"/>
      <c r="V315" s="894"/>
      <c r="W315" s="895"/>
      <c r="X315" s="346"/>
      <c r="Y315" s="896"/>
      <c r="Z315" s="897"/>
      <c r="AA315" s="896"/>
      <c r="AB315" s="897"/>
      <c r="AC315" s="896"/>
      <c r="AD315" s="897"/>
      <c r="AE315" s="896"/>
      <c r="AF315" s="897"/>
      <c r="AG315" s="896"/>
      <c r="AH315" s="897"/>
      <c r="AI315" s="335"/>
      <c r="AJ315" s="901"/>
      <c r="AK315" s="902"/>
      <c r="AL315" s="901"/>
      <c r="AM315" s="902"/>
      <c r="AN315" s="901"/>
      <c r="AO315" s="902"/>
      <c r="AP315" s="901"/>
      <c r="AQ315" s="902"/>
      <c r="AR315" s="901"/>
      <c r="AS315" s="902"/>
      <c r="AT315" s="336"/>
      <c r="AU315" s="909"/>
      <c r="AV315" s="910"/>
      <c r="AW315" s="909"/>
      <c r="AX315" s="910"/>
      <c r="AY315" s="909"/>
      <c r="AZ315" s="910"/>
      <c r="BA315" s="909"/>
      <c r="BB315" s="910"/>
      <c r="BC315" s="909"/>
      <c r="BD315" s="910"/>
      <c r="BE315" s="337"/>
      <c r="BF315" s="879">
        <f t="shared" si="346"/>
        <v>0</v>
      </c>
      <c r="BG315" s="880"/>
      <c r="BH315" s="879">
        <f t="shared" si="347"/>
        <v>0</v>
      </c>
      <c r="BI315" s="880"/>
      <c r="BJ315" s="879">
        <f t="shared" si="348"/>
        <v>0</v>
      </c>
      <c r="BK315" s="880"/>
      <c r="BL315" s="879">
        <f t="shared" si="349"/>
        <v>0</v>
      </c>
      <c r="BM315" s="880"/>
      <c r="BN315" s="879">
        <f t="shared" si="350"/>
        <v>0</v>
      </c>
      <c r="BO315" s="880"/>
      <c r="BP315" s="275">
        <f t="shared" si="357"/>
        <v>0</v>
      </c>
      <c r="BQ315" s="312">
        <f t="shared" si="351"/>
        <v>0</v>
      </c>
      <c r="BR315" s="312">
        <f t="shared" si="352"/>
        <v>0</v>
      </c>
      <c r="BS315" s="312">
        <f t="shared" si="353"/>
        <v>0</v>
      </c>
      <c r="BT315" s="312">
        <f t="shared" si="354"/>
        <v>0</v>
      </c>
      <c r="BU315" s="312">
        <f t="shared" si="355"/>
        <v>0</v>
      </c>
      <c r="BV315" s="300">
        <f t="shared" si="356"/>
        <v>0</v>
      </c>
    </row>
    <row r="316" spans="1:74" s="52" customFormat="1" ht="15" hidden="1" customHeight="1">
      <c r="A316" s="76"/>
      <c r="B316" s="76"/>
      <c r="C316" s="75" t="s">
        <v>31</v>
      </c>
      <c r="D316" s="674"/>
      <c r="E316" s="70"/>
      <c r="F316" s="70"/>
      <c r="G316" s="70"/>
      <c r="H316" s="70"/>
      <c r="I316" s="70"/>
      <c r="J316" s="683"/>
      <c r="K316" s="70"/>
      <c r="L316" s="138"/>
      <c r="M316" s="68">
        <f t="shared" si="345"/>
        <v>1.1000000000000001</v>
      </c>
      <c r="N316" s="894"/>
      <c r="O316" s="895"/>
      <c r="P316" s="894"/>
      <c r="Q316" s="895"/>
      <c r="R316" s="894"/>
      <c r="S316" s="895"/>
      <c r="T316" s="894"/>
      <c r="U316" s="895"/>
      <c r="V316" s="894"/>
      <c r="W316" s="895"/>
      <c r="X316" s="346"/>
      <c r="Y316" s="896"/>
      <c r="Z316" s="897"/>
      <c r="AA316" s="896"/>
      <c r="AB316" s="897"/>
      <c r="AC316" s="896"/>
      <c r="AD316" s="897"/>
      <c r="AE316" s="896"/>
      <c r="AF316" s="897"/>
      <c r="AG316" s="896"/>
      <c r="AH316" s="897"/>
      <c r="AI316" s="335"/>
      <c r="AJ316" s="901"/>
      <c r="AK316" s="902"/>
      <c r="AL316" s="901"/>
      <c r="AM316" s="902"/>
      <c r="AN316" s="901"/>
      <c r="AO316" s="902"/>
      <c r="AP316" s="901"/>
      <c r="AQ316" s="902"/>
      <c r="AR316" s="901"/>
      <c r="AS316" s="902"/>
      <c r="AT316" s="336"/>
      <c r="AU316" s="909"/>
      <c r="AV316" s="910"/>
      <c r="AW316" s="909"/>
      <c r="AX316" s="910"/>
      <c r="AY316" s="909"/>
      <c r="AZ316" s="910"/>
      <c r="BA316" s="909"/>
      <c r="BB316" s="910"/>
      <c r="BC316" s="909"/>
      <c r="BD316" s="910"/>
      <c r="BE316" s="337"/>
      <c r="BF316" s="879">
        <f t="shared" si="346"/>
        <v>0</v>
      </c>
      <c r="BG316" s="880"/>
      <c r="BH316" s="879">
        <f t="shared" si="347"/>
        <v>0</v>
      </c>
      <c r="BI316" s="880"/>
      <c r="BJ316" s="879">
        <f t="shared" si="348"/>
        <v>0</v>
      </c>
      <c r="BK316" s="880"/>
      <c r="BL316" s="879">
        <f t="shared" si="349"/>
        <v>0</v>
      </c>
      <c r="BM316" s="880"/>
      <c r="BN316" s="879">
        <f t="shared" si="350"/>
        <v>0</v>
      </c>
      <c r="BO316" s="880"/>
      <c r="BP316" s="275">
        <f t="shared" si="357"/>
        <v>0</v>
      </c>
      <c r="BQ316" s="312">
        <f t="shared" si="351"/>
        <v>0</v>
      </c>
      <c r="BR316" s="312">
        <f t="shared" si="352"/>
        <v>0</v>
      </c>
      <c r="BS316" s="312">
        <f t="shared" si="353"/>
        <v>0</v>
      </c>
      <c r="BT316" s="312">
        <f t="shared" si="354"/>
        <v>0</v>
      </c>
      <c r="BU316" s="312">
        <f t="shared" si="355"/>
        <v>0</v>
      </c>
      <c r="BV316" s="300">
        <f t="shared" si="356"/>
        <v>0</v>
      </c>
    </row>
    <row r="317" spans="1:74" s="52" customFormat="1" ht="15" hidden="1" customHeight="1">
      <c r="A317" s="76"/>
      <c r="B317" s="76"/>
      <c r="C317" s="75" t="s">
        <v>309</v>
      </c>
      <c r="D317" s="674" t="s">
        <v>338</v>
      </c>
      <c r="E317" s="70"/>
      <c r="F317" s="70"/>
      <c r="G317" s="70"/>
      <c r="H317" s="70"/>
      <c r="I317" s="70"/>
      <c r="J317" s="683"/>
      <c r="K317" s="70"/>
      <c r="L317" s="138"/>
      <c r="M317" s="68">
        <f t="shared" si="345"/>
        <v>1.1000000000000001</v>
      </c>
      <c r="N317" s="894"/>
      <c r="O317" s="895"/>
      <c r="P317" s="894"/>
      <c r="Q317" s="895"/>
      <c r="R317" s="894"/>
      <c r="S317" s="895"/>
      <c r="T317" s="894"/>
      <c r="U317" s="895"/>
      <c r="V317" s="894"/>
      <c r="W317" s="895"/>
      <c r="X317" s="346"/>
      <c r="Y317" s="896"/>
      <c r="Z317" s="897"/>
      <c r="AA317" s="896"/>
      <c r="AB317" s="897"/>
      <c r="AC317" s="896"/>
      <c r="AD317" s="897"/>
      <c r="AE317" s="896"/>
      <c r="AF317" s="897"/>
      <c r="AG317" s="896"/>
      <c r="AH317" s="897"/>
      <c r="AI317" s="335"/>
      <c r="AJ317" s="901"/>
      <c r="AK317" s="902"/>
      <c r="AL317" s="901"/>
      <c r="AM317" s="902"/>
      <c r="AN317" s="901"/>
      <c r="AO317" s="902"/>
      <c r="AP317" s="901"/>
      <c r="AQ317" s="902"/>
      <c r="AR317" s="901"/>
      <c r="AS317" s="902"/>
      <c r="AT317" s="336"/>
      <c r="AU317" s="909"/>
      <c r="AV317" s="910"/>
      <c r="AW317" s="909"/>
      <c r="AX317" s="910"/>
      <c r="AY317" s="909"/>
      <c r="AZ317" s="910"/>
      <c r="BA317" s="909"/>
      <c r="BB317" s="910"/>
      <c r="BC317" s="909"/>
      <c r="BD317" s="910"/>
      <c r="BE317" s="337"/>
      <c r="BF317" s="879">
        <f t="shared" si="346"/>
        <v>0</v>
      </c>
      <c r="BG317" s="880"/>
      <c r="BH317" s="879">
        <f t="shared" si="347"/>
        <v>0</v>
      </c>
      <c r="BI317" s="880"/>
      <c r="BJ317" s="879">
        <f t="shared" si="348"/>
        <v>0</v>
      </c>
      <c r="BK317" s="880"/>
      <c r="BL317" s="879">
        <f t="shared" si="349"/>
        <v>0</v>
      </c>
      <c r="BM317" s="880"/>
      <c r="BN317" s="879">
        <f t="shared" si="350"/>
        <v>0</v>
      </c>
      <c r="BO317" s="880"/>
      <c r="BP317" s="275">
        <f t="shared" si="357"/>
        <v>0</v>
      </c>
      <c r="BQ317" s="312">
        <f t="shared" si="351"/>
        <v>0</v>
      </c>
      <c r="BR317" s="312">
        <f t="shared" si="352"/>
        <v>0</v>
      </c>
      <c r="BS317" s="312">
        <f t="shared" si="353"/>
        <v>0</v>
      </c>
      <c r="BT317" s="312">
        <f t="shared" si="354"/>
        <v>0</v>
      </c>
      <c r="BU317" s="312">
        <f t="shared" si="355"/>
        <v>0</v>
      </c>
      <c r="BV317" s="300">
        <f t="shared" si="356"/>
        <v>0</v>
      </c>
    </row>
    <row r="318" spans="1:74" s="52" customFormat="1" ht="15" hidden="1" customHeight="1">
      <c r="A318" s="76"/>
      <c r="B318" s="76"/>
      <c r="C318" s="75" t="s">
        <v>224</v>
      </c>
      <c r="D318" s="674"/>
      <c r="E318" s="70"/>
      <c r="F318" s="70"/>
      <c r="G318" s="70"/>
      <c r="H318" s="70"/>
      <c r="I318" s="70"/>
      <c r="J318" s="683"/>
      <c r="K318" s="70"/>
      <c r="L318" s="138"/>
      <c r="M318" s="68">
        <f t="shared" si="345"/>
        <v>1</v>
      </c>
      <c r="N318" s="894"/>
      <c r="O318" s="895"/>
      <c r="P318" s="894"/>
      <c r="Q318" s="895"/>
      <c r="R318" s="894"/>
      <c r="S318" s="895"/>
      <c r="T318" s="894"/>
      <c r="U318" s="895"/>
      <c r="V318" s="894"/>
      <c r="W318" s="895"/>
      <c r="X318" s="346"/>
      <c r="Y318" s="896"/>
      <c r="Z318" s="897"/>
      <c r="AA318" s="896"/>
      <c r="AB318" s="897"/>
      <c r="AC318" s="896"/>
      <c r="AD318" s="897"/>
      <c r="AE318" s="896"/>
      <c r="AF318" s="897"/>
      <c r="AG318" s="896"/>
      <c r="AH318" s="897"/>
      <c r="AI318" s="335"/>
      <c r="AJ318" s="901"/>
      <c r="AK318" s="902"/>
      <c r="AL318" s="901"/>
      <c r="AM318" s="902"/>
      <c r="AN318" s="901"/>
      <c r="AO318" s="902"/>
      <c r="AP318" s="901"/>
      <c r="AQ318" s="902"/>
      <c r="AR318" s="901"/>
      <c r="AS318" s="902"/>
      <c r="AT318" s="336"/>
      <c r="AU318" s="909"/>
      <c r="AV318" s="910"/>
      <c r="AW318" s="909"/>
      <c r="AX318" s="910"/>
      <c r="AY318" s="909"/>
      <c r="AZ318" s="910"/>
      <c r="BA318" s="909"/>
      <c r="BB318" s="910"/>
      <c r="BC318" s="909"/>
      <c r="BD318" s="910"/>
      <c r="BE318" s="337"/>
      <c r="BF318" s="879">
        <f t="shared" si="346"/>
        <v>0</v>
      </c>
      <c r="BG318" s="880"/>
      <c r="BH318" s="879">
        <f t="shared" si="347"/>
        <v>0</v>
      </c>
      <c r="BI318" s="880"/>
      <c r="BJ318" s="879">
        <f t="shared" si="348"/>
        <v>0</v>
      </c>
      <c r="BK318" s="880"/>
      <c r="BL318" s="879">
        <f t="shared" si="349"/>
        <v>0</v>
      </c>
      <c r="BM318" s="880"/>
      <c r="BN318" s="879">
        <f t="shared" si="350"/>
        <v>0</v>
      </c>
      <c r="BO318" s="880"/>
      <c r="BP318" s="275">
        <f t="shared" si="357"/>
        <v>0</v>
      </c>
      <c r="BQ318" s="312">
        <f t="shared" si="351"/>
        <v>0</v>
      </c>
      <c r="BR318" s="312">
        <f t="shared" si="352"/>
        <v>0</v>
      </c>
      <c r="BS318" s="312">
        <f t="shared" si="353"/>
        <v>0</v>
      </c>
      <c r="BT318" s="312">
        <f t="shared" si="354"/>
        <v>0</v>
      </c>
      <c r="BU318" s="312">
        <f t="shared" si="355"/>
        <v>0</v>
      </c>
      <c r="BV318" s="300">
        <f t="shared" si="356"/>
        <v>0</v>
      </c>
    </row>
    <row r="319" spans="1:74" s="52" customFormat="1" ht="15" hidden="1" customHeight="1">
      <c r="A319" s="76"/>
      <c r="B319" s="76"/>
      <c r="C319" s="75" t="s">
        <v>15</v>
      </c>
      <c r="D319" s="674"/>
      <c r="E319" s="70"/>
      <c r="F319" s="70"/>
      <c r="G319" s="70"/>
      <c r="H319" s="70"/>
      <c r="I319" s="70"/>
      <c r="J319" s="683"/>
      <c r="K319" s="70"/>
      <c r="L319" s="138"/>
      <c r="M319" s="68">
        <f t="shared" si="345"/>
        <v>1</v>
      </c>
      <c r="N319" s="894"/>
      <c r="O319" s="895"/>
      <c r="P319" s="894"/>
      <c r="Q319" s="895"/>
      <c r="R319" s="894"/>
      <c r="S319" s="895"/>
      <c r="T319" s="894"/>
      <c r="U319" s="895"/>
      <c r="V319" s="894"/>
      <c r="W319" s="895"/>
      <c r="X319" s="346"/>
      <c r="Y319" s="896"/>
      <c r="Z319" s="897"/>
      <c r="AA319" s="896"/>
      <c r="AB319" s="897"/>
      <c r="AC319" s="896"/>
      <c r="AD319" s="897"/>
      <c r="AE319" s="896"/>
      <c r="AF319" s="897"/>
      <c r="AG319" s="896"/>
      <c r="AH319" s="897"/>
      <c r="AI319" s="335"/>
      <c r="AJ319" s="901"/>
      <c r="AK319" s="902"/>
      <c r="AL319" s="901"/>
      <c r="AM319" s="902"/>
      <c r="AN319" s="901"/>
      <c r="AO319" s="902"/>
      <c r="AP319" s="901"/>
      <c r="AQ319" s="902"/>
      <c r="AR319" s="901"/>
      <c r="AS319" s="902"/>
      <c r="AT319" s="336"/>
      <c r="AU319" s="909"/>
      <c r="AV319" s="910"/>
      <c r="AW319" s="909"/>
      <c r="AX319" s="910"/>
      <c r="AY319" s="909"/>
      <c r="AZ319" s="910"/>
      <c r="BA319" s="909"/>
      <c r="BB319" s="910"/>
      <c r="BC319" s="909"/>
      <c r="BD319" s="910"/>
      <c r="BE319" s="337"/>
      <c r="BF319" s="879">
        <f t="shared" si="346"/>
        <v>0</v>
      </c>
      <c r="BG319" s="880"/>
      <c r="BH319" s="879">
        <f t="shared" si="347"/>
        <v>0</v>
      </c>
      <c r="BI319" s="880"/>
      <c r="BJ319" s="879">
        <f t="shared" si="348"/>
        <v>0</v>
      </c>
      <c r="BK319" s="880"/>
      <c r="BL319" s="879">
        <f t="shared" si="349"/>
        <v>0</v>
      </c>
      <c r="BM319" s="880"/>
      <c r="BN319" s="879">
        <f t="shared" si="350"/>
        <v>0</v>
      </c>
      <c r="BO319" s="880"/>
      <c r="BP319" s="275">
        <f t="shared" si="357"/>
        <v>0</v>
      </c>
      <c r="BQ319" s="312">
        <f t="shared" si="351"/>
        <v>0</v>
      </c>
      <c r="BR319" s="312">
        <f t="shared" si="352"/>
        <v>0</v>
      </c>
      <c r="BS319" s="312">
        <f t="shared" si="353"/>
        <v>0</v>
      </c>
      <c r="BT319" s="312">
        <f t="shared" si="354"/>
        <v>0</v>
      </c>
      <c r="BU319" s="312">
        <f t="shared" si="355"/>
        <v>0</v>
      </c>
      <c r="BV319" s="300">
        <f t="shared" si="356"/>
        <v>0</v>
      </c>
    </row>
    <row r="320" spans="1:74" s="52" customFormat="1" ht="15" hidden="1" customHeight="1">
      <c r="A320" s="76"/>
      <c r="B320" s="76"/>
      <c r="C320" s="75" t="s">
        <v>31</v>
      </c>
      <c r="D320" s="674"/>
      <c r="E320" s="70"/>
      <c r="F320" s="70"/>
      <c r="G320" s="70"/>
      <c r="H320" s="70"/>
      <c r="I320" s="70"/>
      <c r="J320" s="683"/>
      <c r="K320" s="70"/>
      <c r="L320" s="138"/>
      <c r="M320" s="68">
        <f t="shared" si="345"/>
        <v>1.1000000000000001</v>
      </c>
      <c r="N320" s="894"/>
      <c r="O320" s="895"/>
      <c r="P320" s="894"/>
      <c r="Q320" s="895"/>
      <c r="R320" s="894"/>
      <c r="S320" s="895"/>
      <c r="T320" s="894"/>
      <c r="U320" s="895"/>
      <c r="V320" s="894"/>
      <c r="W320" s="895"/>
      <c r="X320" s="346"/>
      <c r="Y320" s="896"/>
      <c r="Z320" s="897"/>
      <c r="AA320" s="896"/>
      <c r="AB320" s="897"/>
      <c r="AC320" s="896"/>
      <c r="AD320" s="897"/>
      <c r="AE320" s="896"/>
      <c r="AF320" s="897"/>
      <c r="AG320" s="896"/>
      <c r="AH320" s="897"/>
      <c r="AI320" s="335"/>
      <c r="AJ320" s="901"/>
      <c r="AK320" s="902"/>
      <c r="AL320" s="901"/>
      <c r="AM320" s="902"/>
      <c r="AN320" s="901"/>
      <c r="AO320" s="902"/>
      <c r="AP320" s="901"/>
      <c r="AQ320" s="902"/>
      <c r="AR320" s="901"/>
      <c r="AS320" s="902"/>
      <c r="AT320" s="336"/>
      <c r="AU320" s="909"/>
      <c r="AV320" s="910"/>
      <c r="AW320" s="909"/>
      <c r="AX320" s="910"/>
      <c r="AY320" s="909"/>
      <c r="AZ320" s="910"/>
      <c r="BA320" s="909"/>
      <c r="BB320" s="910"/>
      <c r="BC320" s="909"/>
      <c r="BD320" s="910"/>
      <c r="BE320" s="337"/>
      <c r="BF320" s="879">
        <f t="shared" si="346"/>
        <v>0</v>
      </c>
      <c r="BG320" s="880"/>
      <c r="BH320" s="879">
        <f t="shared" si="347"/>
        <v>0</v>
      </c>
      <c r="BI320" s="880"/>
      <c r="BJ320" s="879">
        <f t="shared" si="348"/>
        <v>0</v>
      </c>
      <c r="BK320" s="880"/>
      <c r="BL320" s="879">
        <f t="shared" si="349"/>
        <v>0</v>
      </c>
      <c r="BM320" s="880"/>
      <c r="BN320" s="879">
        <f t="shared" si="350"/>
        <v>0</v>
      </c>
      <c r="BO320" s="880"/>
      <c r="BP320" s="275">
        <f t="shared" si="357"/>
        <v>0</v>
      </c>
      <c r="BQ320" s="312">
        <f t="shared" si="351"/>
        <v>0</v>
      </c>
      <c r="BR320" s="312">
        <f t="shared" si="352"/>
        <v>0</v>
      </c>
      <c r="BS320" s="312">
        <f t="shared" si="353"/>
        <v>0</v>
      </c>
      <c r="BT320" s="312">
        <f t="shared" si="354"/>
        <v>0</v>
      </c>
      <c r="BU320" s="312">
        <f t="shared" si="355"/>
        <v>0</v>
      </c>
      <c r="BV320" s="300">
        <f t="shared" si="356"/>
        <v>0</v>
      </c>
    </row>
    <row r="321" spans="1:74" s="52" customFormat="1" ht="15" hidden="1" customHeight="1">
      <c r="A321" s="76"/>
      <c r="B321" s="76"/>
      <c r="C321" s="75" t="s">
        <v>309</v>
      </c>
      <c r="D321" s="674" t="s">
        <v>338</v>
      </c>
      <c r="E321" s="70"/>
      <c r="F321" s="70"/>
      <c r="G321" s="70"/>
      <c r="H321" s="70"/>
      <c r="I321" s="70"/>
      <c r="J321" s="683"/>
      <c r="K321" s="70"/>
      <c r="L321" s="138"/>
      <c r="M321" s="68">
        <f t="shared" si="345"/>
        <v>1.1000000000000001</v>
      </c>
      <c r="N321" s="894"/>
      <c r="O321" s="895"/>
      <c r="P321" s="894"/>
      <c r="Q321" s="895"/>
      <c r="R321" s="894"/>
      <c r="S321" s="895"/>
      <c r="T321" s="894"/>
      <c r="U321" s="895"/>
      <c r="V321" s="894"/>
      <c r="W321" s="895"/>
      <c r="X321" s="346"/>
      <c r="Y321" s="896"/>
      <c r="Z321" s="897"/>
      <c r="AA321" s="896"/>
      <c r="AB321" s="897"/>
      <c r="AC321" s="896"/>
      <c r="AD321" s="897"/>
      <c r="AE321" s="896"/>
      <c r="AF321" s="897"/>
      <c r="AG321" s="896"/>
      <c r="AH321" s="897"/>
      <c r="AI321" s="335"/>
      <c r="AJ321" s="901"/>
      <c r="AK321" s="902"/>
      <c r="AL321" s="901"/>
      <c r="AM321" s="902"/>
      <c r="AN321" s="901"/>
      <c r="AO321" s="902"/>
      <c r="AP321" s="901"/>
      <c r="AQ321" s="902"/>
      <c r="AR321" s="901"/>
      <c r="AS321" s="902"/>
      <c r="AT321" s="336"/>
      <c r="AU321" s="909"/>
      <c r="AV321" s="910"/>
      <c r="AW321" s="909"/>
      <c r="AX321" s="910"/>
      <c r="AY321" s="909"/>
      <c r="AZ321" s="910"/>
      <c r="BA321" s="909"/>
      <c r="BB321" s="910"/>
      <c r="BC321" s="909"/>
      <c r="BD321" s="910"/>
      <c r="BE321" s="337"/>
      <c r="BF321" s="879">
        <f t="shared" si="346"/>
        <v>0</v>
      </c>
      <c r="BG321" s="880"/>
      <c r="BH321" s="879">
        <f t="shared" si="347"/>
        <v>0</v>
      </c>
      <c r="BI321" s="880"/>
      <c r="BJ321" s="879">
        <f t="shared" si="348"/>
        <v>0</v>
      </c>
      <c r="BK321" s="880"/>
      <c r="BL321" s="879">
        <f t="shared" si="349"/>
        <v>0</v>
      </c>
      <c r="BM321" s="880"/>
      <c r="BN321" s="879">
        <f t="shared" si="350"/>
        <v>0</v>
      </c>
      <c r="BO321" s="880"/>
      <c r="BP321" s="275">
        <f t="shared" si="357"/>
        <v>0</v>
      </c>
      <c r="BQ321" s="312">
        <f t="shared" si="351"/>
        <v>0</v>
      </c>
      <c r="BR321" s="312">
        <f t="shared" si="352"/>
        <v>0</v>
      </c>
      <c r="BS321" s="312">
        <f t="shared" si="353"/>
        <v>0</v>
      </c>
      <c r="BT321" s="312">
        <f t="shared" si="354"/>
        <v>0</v>
      </c>
      <c r="BU321" s="312">
        <f t="shared" si="355"/>
        <v>0</v>
      </c>
      <c r="BV321" s="300">
        <f t="shared" si="356"/>
        <v>0</v>
      </c>
    </row>
    <row r="322" spans="1:74" s="52" customFormat="1" ht="15" hidden="1" customHeight="1">
      <c r="A322" s="76"/>
      <c r="B322" s="76"/>
      <c r="C322" s="75" t="s">
        <v>224</v>
      </c>
      <c r="D322" s="674"/>
      <c r="E322" s="70"/>
      <c r="F322" s="70"/>
      <c r="G322" s="70"/>
      <c r="H322" s="70"/>
      <c r="I322" s="70"/>
      <c r="J322" s="683"/>
      <c r="K322" s="70"/>
      <c r="L322" s="138"/>
      <c r="M322" s="68">
        <f t="shared" si="345"/>
        <v>1</v>
      </c>
      <c r="N322" s="894"/>
      <c r="O322" s="895"/>
      <c r="P322" s="894"/>
      <c r="Q322" s="895"/>
      <c r="R322" s="894"/>
      <c r="S322" s="895"/>
      <c r="T322" s="894"/>
      <c r="U322" s="895"/>
      <c r="V322" s="894"/>
      <c r="W322" s="895"/>
      <c r="X322" s="346"/>
      <c r="Y322" s="896"/>
      <c r="Z322" s="897"/>
      <c r="AA322" s="896"/>
      <c r="AB322" s="897"/>
      <c r="AC322" s="896"/>
      <c r="AD322" s="897"/>
      <c r="AE322" s="896"/>
      <c r="AF322" s="897"/>
      <c r="AG322" s="896"/>
      <c r="AH322" s="897"/>
      <c r="AI322" s="335"/>
      <c r="AJ322" s="901"/>
      <c r="AK322" s="902"/>
      <c r="AL322" s="901"/>
      <c r="AM322" s="902"/>
      <c r="AN322" s="901"/>
      <c r="AO322" s="902"/>
      <c r="AP322" s="901"/>
      <c r="AQ322" s="902"/>
      <c r="AR322" s="901"/>
      <c r="AS322" s="902"/>
      <c r="AT322" s="336"/>
      <c r="AU322" s="909"/>
      <c r="AV322" s="910"/>
      <c r="AW322" s="909"/>
      <c r="AX322" s="910"/>
      <c r="AY322" s="909"/>
      <c r="AZ322" s="910"/>
      <c r="BA322" s="909"/>
      <c r="BB322" s="910"/>
      <c r="BC322" s="909"/>
      <c r="BD322" s="910"/>
      <c r="BE322" s="337"/>
      <c r="BF322" s="879">
        <f t="shared" si="346"/>
        <v>0</v>
      </c>
      <c r="BG322" s="880"/>
      <c r="BH322" s="879">
        <f t="shared" si="347"/>
        <v>0</v>
      </c>
      <c r="BI322" s="880"/>
      <c r="BJ322" s="879">
        <f t="shared" si="348"/>
        <v>0</v>
      </c>
      <c r="BK322" s="880"/>
      <c r="BL322" s="879">
        <f t="shared" si="349"/>
        <v>0</v>
      </c>
      <c r="BM322" s="880"/>
      <c r="BN322" s="879">
        <f t="shared" si="350"/>
        <v>0</v>
      </c>
      <c r="BO322" s="880"/>
      <c r="BP322" s="275">
        <f t="shared" si="357"/>
        <v>0</v>
      </c>
      <c r="BQ322" s="312">
        <f t="shared" si="351"/>
        <v>0</v>
      </c>
      <c r="BR322" s="312">
        <f t="shared" si="352"/>
        <v>0</v>
      </c>
      <c r="BS322" s="312">
        <f t="shared" si="353"/>
        <v>0</v>
      </c>
      <c r="BT322" s="312">
        <f t="shared" si="354"/>
        <v>0</v>
      </c>
      <c r="BU322" s="312">
        <f t="shared" si="355"/>
        <v>0</v>
      </c>
      <c r="BV322" s="300">
        <f t="shared" si="356"/>
        <v>0</v>
      </c>
    </row>
    <row r="323" spans="1:74" s="52" customFormat="1" ht="15" hidden="1" customHeight="1">
      <c r="A323" s="76"/>
      <c r="B323" s="76"/>
      <c r="C323" s="75" t="s">
        <v>15</v>
      </c>
      <c r="D323" s="674"/>
      <c r="E323" s="70"/>
      <c r="F323" s="70"/>
      <c r="G323" s="70"/>
      <c r="H323" s="70"/>
      <c r="I323" s="70"/>
      <c r="J323" s="683"/>
      <c r="K323" s="70"/>
      <c r="L323" s="138"/>
      <c r="M323" s="68">
        <f t="shared" si="345"/>
        <v>1</v>
      </c>
      <c r="N323" s="894"/>
      <c r="O323" s="895"/>
      <c r="P323" s="894"/>
      <c r="Q323" s="895"/>
      <c r="R323" s="894"/>
      <c r="S323" s="895"/>
      <c r="T323" s="894"/>
      <c r="U323" s="895"/>
      <c r="V323" s="894"/>
      <c r="W323" s="895"/>
      <c r="X323" s="346"/>
      <c r="Y323" s="896"/>
      <c r="Z323" s="897"/>
      <c r="AA323" s="896"/>
      <c r="AB323" s="897"/>
      <c r="AC323" s="896"/>
      <c r="AD323" s="897"/>
      <c r="AE323" s="896"/>
      <c r="AF323" s="897"/>
      <c r="AG323" s="896"/>
      <c r="AH323" s="897"/>
      <c r="AI323" s="335"/>
      <c r="AJ323" s="901"/>
      <c r="AK323" s="902"/>
      <c r="AL323" s="901"/>
      <c r="AM323" s="902"/>
      <c r="AN323" s="901"/>
      <c r="AO323" s="902"/>
      <c r="AP323" s="901"/>
      <c r="AQ323" s="902"/>
      <c r="AR323" s="901"/>
      <c r="AS323" s="902"/>
      <c r="AT323" s="336"/>
      <c r="AU323" s="909"/>
      <c r="AV323" s="910"/>
      <c r="AW323" s="909"/>
      <c r="AX323" s="910"/>
      <c r="AY323" s="909"/>
      <c r="AZ323" s="910"/>
      <c r="BA323" s="909"/>
      <c r="BB323" s="910"/>
      <c r="BC323" s="909"/>
      <c r="BD323" s="910"/>
      <c r="BE323" s="337"/>
      <c r="BF323" s="879">
        <f t="shared" si="346"/>
        <v>0</v>
      </c>
      <c r="BG323" s="880"/>
      <c r="BH323" s="879">
        <f t="shared" si="347"/>
        <v>0</v>
      </c>
      <c r="BI323" s="880"/>
      <c r="BJ323" s="879">
        <f t="shared" si="348"/>
        <v>0</v>
      </c>
      <c r="BK323" s="880"/>
      <c r="BL323" s="879">
        <f t="shared" si="349"/>
        <v>0</v>
      </c>
      <c r="BM323" s="880"/>
      <c r="BN323" s="879">
        <f t="shared" si="350"/>
        <v>0</v>
      </c>
      <c r="BO323" s="880"/>
      <c r="BP323" s="275">
        <f t="shared" si="357"/>
        <v>0</v>
      </c>
      <c r="BQ323" s="312">
        <f t="shared" si="351"/>
        <v>0</v>
      </c>
      <c r="BR323" s="312">
        <f t="shared" si="352"/>
        <v>0</v>
      </c>
      <c r="BS323" s="312">
        <f t="shared" si="353"/>
        <v>0</v>
      </c>
      <c r="BT323" s="312">
        <f t="shared" si="354"/>
        <v>0</v>
      </c>
      <c r="BU323" s="312">
        <f t="shared" si="355"/>
        <v>0</v>
      </c>
      <c r="BV323" s="300">
        <f t="shared" si="356"/>
        <v>0</v>
      </c>
    </row>
    <row r="324" spans="1:74" s="52" customFormat="1" ht="15" hidden="1" customHeight="1">
      <c r="A324" s="76"/>
      <c r="B324" s="76"/>
      <c r="C324" s="75" t="s">
        <v>31</v>
      </c>
      <c r="D324" s="674"/>
      <c r="E324" s="70"/>
      <c r="F324" s="70"/>
      <c r="G324" s="70"/>
      <c r="H324" s="70"/>
      <c r="I324" s="70"/>
      <c r="J324" s="683"/>
      <c r="K324" s="70"/>
      <c r="L324" s="138"/>
      <c r="M324" s="68">
        <f t="shared" si="345"/>
        <v>1.1000000000000001</v>
      </c>
      <c r="N324" s="894"/>
      <c r="O324" s="895"/>
      <c r="P324" s="894"/>
      <c r="Q324" s="895"/>
      <c r="R324" s="894"/>
      <c r="S324" s="895"/>
      <c r="T324" s="894"/>
      <c r="U324" s="895"/>
      <c r="V324" s="894"/>
      <c r="W324" s="895"/>
      <c r="X324" s="346"/>
      <c r="Y324" s="896"/>
      <c r="Z324" s="897"/>
      <c r="AA324" s="896"/>
      <c r="AB324" s="897"/>
      <c r="AC324" s="896"/>
      <c r="AD324" s="897"/>
      <c r="AE324" s="896"/>
      <c r="AF324" s="897"/>
      <c r="AG324" s="896"/>
      <c r="AH324" s="897"/>
      <c r="AI324" s="335"/>
      <c r="AJ324" s="901"/>
      <c r="AK324" s="902"/>
      <c r="AL324" s="901"/>
      <c r="AM324" s="902"/>
      <c r="AN324" s="901"/>
      <c r="AO324" s="902"/>
      <c r="AP324" s="901"/>
      <c r="AQ324" s="902"/>
      <c r="AR324" s="901"/>
      <c r="AS324" s="902"/>
      <c r="AT324" s="336"/>
      <c r="AU324" s="909"/>
      <c r="AV324" s="910"/>
      <c r="AW324" s="909"/>
      <c r="AX324" s="910"/>
      <c r="AY324" s="909"/>
      <c r="AZ324" s="910"/>
      <c r="BA324" s="909"/>
      <c r="BB324" s="910"/>
      <c r="BC324" s="909"/>
      <c r="BD324" s="910"/>
      <c r="BE324" s="337"/>
      <c r="BF324" s="879">
        <f t="shared" si="346"/>
        <v>0</v>
      </c>
      <c r="BG324" s="880"/>
      <c r="BH324" s="879">
        <f t="shared" si="347"/>
        <v>0</v>
      </c>
      <c r="BI324" s="880"/>
      <c r="BJ324" s="879">
        <f t="shared" si="348"/>
        <v>0</v>
      </c>
      <c r="BK324" s="880"/>
      <c r="BL324" s="879">
        <f t="shared" si="349"/>
        <v>0</v>
      </c>
      <c r="BM324" s="880"/>
      <c r="BN324" s="879">
        <f t="shared" si="350"/>
        <v>0</v>
      </c>
      <c r="BO324" s="880"/>
      <c r="BP324" s="275">
        <f t="shared" si="357"/>
        <v>0</v>
      </c>
      <c r="BQ324" s="312">
        <f t="shared" si="351"/>
        <v>0</v>
      </c>
      <c r="BR324" s="312">
        <f t="shared" si="352"/>
        <v>0</v>
      </c>
      <c r="BS324" s="312">
        <f t="shared" si="353"/>
        <v>0</v>
      </c>
      <c r="BT324" s="312">
        <f t="shared" si="354"/>
        <v>0</v>
      </c>
      <c r="BU324" s="312">
        <f t="shared" si="355"/>
        <v>0</v>
      </c>
      <c r="BV324" s="300">
        <f t="shared" si="356"/>
        <v>0</v>
      </c>
    </row>
    <row r="325" spans="1:74" s="52" customFormat="1" ht="15" hidden="1" customHeight="1">
      <c r="A325" s="76"/>
      <c r="B325" s="76"/>
      <c r="C325" s="136"/>
      <c r="D325" s="49"/>
      <c r="E325" s="85"/>
      <c r="F325" s="85"/>
      <c r="G325" s="85"/>
      <c r="H325" s="85"/>
      <c r="I325" s="85"/>
      <c r="J325" s="888" t="s">
        <v>145</v>
      </c>
      <c r="K325" s="889"/>
      <c r="L325" s="889"/>
      <c r="M325" s="890"/>
      <c r="N325" s="898"/>
      <c r="O325" s="665"/>
      <c r="P325" s="898"/>
      <c r="Q325" s="665"/>
      <c r="R325" s="898"/>
      <c r="S325" s="665"/>
      <c r="T325" s="898"/>
      <c r="U325" s="665"/>
      <c r="V325" s="898"/>
      <c r="W325" s="665"/>
      <c r="X325" s="122"/>
      <c r="Y325" s="898"/>
      <c r="Z325" s="899"/>
      <c r="AA325" s="898"/>
      <c r="AB325" s="899"/>
      <c r="AC325" s="898"/>
      <c r="AD325" s="899"/>
      <c r="AE325" s="898"/>
      <c r="AF325" s="899"/>
      <c r="AG325" s="898"/>
      <c r="AH325" s="899"/>
      <c r="AI325" s="122"/>
      <c r="AJ325" s="898"/>
      <c r="AK325" s="665"/>
      <c r="AL325" s="898"/>
      <c r="AM325" s="665"/>
      <c r="AN325" s="898"/>
      <c r="AO325" s="665"/>
      <c r="AP325" s="898"/>
      <c r="AQ325" s="665"/>
      <c r="AR325" s="898"/>
      <c r="AS325" s="665"/>
      <c r="AT325" s="122"/>
      <c r="AU325" s="898"/>
      <c r="AV325" s="665"/>
      <c r="AW325" s="898"/>
      <c r="AX325" s="665"/>
      <c r="AY325" s="898"/>
      <c r="AZ325" s="665"/>
      <c r="BA325" s="898"/>
      <c r="BB325" s="665"/>
      <c r="BC325" s="898"/>
      <c r="BD325" s="665"/>
      <c r="BE325" s="122"/>
      <c r="BF325" s="898">
        <f>SUM(BF305:BF324)</f>
        <v>0</v>
      </c>
      <c r="BG325" s="665"/>
      <c r="BH325" s="898">
        <f>SUM(BH305:BH324)</f>
        <v>0</v>
      </c>
      <c r="BI325" s="665"/>
      <c r="BJ325" s="898">
        <f>SUM(BJ305:BJ324)</f>
        <v>0</v>
      </c>
      <c r="BK325" s="665"/>
      <c r="BL325" s="898">
        <f>SUM(BL305:BL324)</f>
        <v>0</v>
      </c>
      <c r="BM325" s="665"/>
      <c r="BN325" s="898">
        <f>SUM(BN305:BN324)</f>
        <v>0</v>
      </c>
      <c r="BO325" s="665"/>
      <c r="BP325" s="122">
        <f>SUM(BF325:BO325)</f>
        <v>0</v>
      </c>
      <c r="BQ325" s="313">
        <f>SUM(BQ305:BQ324)</f>
        <v>0</v>
      </c>
      <c r="BR325" s="313">
        <f>SUM(BR305:BR324)</f>
        <v>0</v>
      </c>
      <c r="BS325" s="313">
        <f>SUM(BS305:BS324)</f>
        <v>0</v>
      </c>
      <c r="BT325" s="313">
        <f>SUM(BT305:BT324)</f>
        <v>0</v>
      </c>
      <c r="BU325" s="313">
        <f>SUM(BU305:BU324)</f>
        <v>0</v>
      </c>
      <c r="BV325" s="313">
        <f>SUM(BQ325:BU325)</f>
        <v>0</v>
      </c>
    </row>
    <row r="326" spans="1:74" s="52" customFormat="1" ht="25.5" hidden="1" customHeight="1">
      <c r="A326" s="76"/>
      <c r="B326" s="76"/>
      <c r="C326" s="136"/>
      <c r="D326" s="49"/>
      <c r="E326" s="810" t="s">
        <v>182</v>
      </c>
      <c r="F326" s="810"/>
      <c r="G326" s="810"/>
      <c r="H326" s="810"/>
      <c r="I326" s="810"/>
      <c r="J326" s="49"/>
      <c r="K326" s="49"/>
      <c r="L326" s="344"/>
      <c r="M326" s="163"/>
      <c r="N326" s="164"/>
      <c r="O326" s="165"/>
      <c r="P326" s="164"/>
      <c r="Q326" s="165"/>
      <c r="R326" s="164"/>
      <c r="S326" s="165"/>
      <c r="T326" s="164"/>
      <c r="U326" s="165"/>
      <c r="V326" s="164"/>
      <c r="W326" s="165"/>
      <c r="X326" s="166"/>
      <c r="Y326" s="164"/>
      <c r="Z326" s="165"/>
      <c r="AA326" s="164"/>
      <c r="AB326" s="165"/>
      <c r="AC326" s="164"/>
      <c r="AD326" s="165"/>
      <c r="AE326" s="164"/>
      <c r="AF326" s="165"/>
      <c r="AG326" s="164"/>
      <c r="AH326" s="165"/>
      <c r="AI326" s="166"/>
      <c r="AJ326" s="164"/>
      <c r="AK326" s="165"/>
      <c r="AL326" s="164"/>
      <c r="AM326" s="165"/>
      <c r="AN326" s="164"/>
      <c r="AO326" s="165"/>
      <c r="AP326" s="164"/>
      <c r="AQ326" s="165"/>
      <c r="AR326" s="164"/>
      <c r="AS326" s="165"/>
      <c r="AT326" s="166"/>
      <c r="AU326" s="164"/>
      <c r="AV326" s="165"/>
      <c r="AW326" s="164"/>
      <c r="AX326" s="165"/>
      <c r="AY326" s="164"/>
      <c r="AZ326" s="165"/>
      <c r="BA326" s="164"/>
      <c r="BB326" s="165"/>
      <c r="BC326" s="164"/>
      <c r="BD326" s="165"/>
      <c r="BE326" s="166"/>
      <c r="BF326" s="164"/>
      <c r="BG326" s="165"/>
      <c r="BH326" s="164"/>
      <c r="BI326" s="165"/>
      <c r="BJ326" s="164"/>
      <c r="BK326" s="165"/>
      <c r="BL326" s="164"/>
      <c r="BM326" s="165"/>
      <c r="BN326" s="164"/>
      <c r="BO326" s="165"/>
      <c r="BP326" s="166"/>
      <c r="BQ326" s="345"/>
      <c r="BR326" s="345"/>
      <c r="BS326" s="345"/>
      <c r="BT326" s="345"/>
      <c r="BU326" s="345"/>
      <c r="BV326" s="315"/>
    </row>
    <row r="327" spans="1:74" s="52" customFormat="1" ht="36" hidden="1" customHeight="1">
      <c r="A327" s="76"/>
      <c r="B327" s="76"/>
      <c r="C327" s="123" t="s">
        <v>43</v>
      </c>
      <c r="D327" s="77" t="s">
        <v>143</v>
      </c>
      <c r="E327" s="81" t="str">
        <f>BF9</f>
        <v>Year 1</v>
      </c>
      <c r="F327" s="81" t="str">
        <f>BH9</f>
        <v>Year 2</v>
      </c>
      <c r="G327" s="81" t="str">
        <f>BJ9</f>
        <v>Year 3</v>
      </c>
      <c r="H327" s="81" t="str">
        <f>BL9</f>
        <v>Year 4</v>
      </c>
      <c r="I327" s="81" t="str">
        <f>BN9</f>
        <v>Year 5</v>
      </c>
      <c r="J327" s="79" t="s">
        <v>336</v>
      </c>
      <c r="K327" s="79" t="s">
        <v>337</v>
      </c>
      <c r="L327" s="79" t="s">
        <v>42</v>
      </c>
      <c r="M327" s="79" t="s">
        <v>311</v>
      </c>
      <c r="N327" s="161"/>
      <c r="O327" s="131"/>
      <c r="P327" s="161"/>
      <c r="Q327" s="131"/>
      <c r="R327" s="161"/>
      <c r="S327" s="131"/>
      <c r="T327" s="161"/>
      <c r="U327" s="131"/>
      <c r="V327" s="161"/>
      <c r="W327" s="131"/>
      <c r="X327" s="132"/>
      <c r="Y327" s="161"/>
      <c r="Z327" s="131"/>
      <c r="AA327" s="161"/>
      <c r="AB327" s="131"/>
      <c r="AC327" s="161"/>
      <c r="AD327" s="131"/>
      <c r="AE327" s="161"/>
      <c r="AF327" s="131"/>
      <c r="AG327" s="161"/>
      <c r="AH327" s="131"/>
      <c r="AI327" s="132"/>
      <c r="AJ327" s="161"/>
      <c r="AK327" s="131"/>
      <c r="AL327" s="161"/>
      <c r="AM327" s="131"/>
      <c r="AN327" s="161"/>
      <c r="AO327" s="131"/>
      <c r="AP327" s="161"/>
      <c r="AQ327" s="131"/>
      <c r="AR327" s="161"/>
      <c r="AS327" s="131"/>
      <c r="AT327" s="132"/>
      <c r="AU327" s="161"/>
      <c r="AV327" s="131"/>
      <c r="AW327" s="161"/>
      <c r="AX327" s="131"/>
      <c r="AY327" s="161"/>
      <c r="AZ327" s="131"/>
      <c r="BA327" s="161"/>
      <c r="BB327" s="131"/>
      <c r="BC327" s="161"/>
      <c r="BD327" s="131"/>
      <c r="BE327" s="132"/>
      <c r="BF327" s="161"/>
      <c r="BG327" s="131"/>
      <c r="BH327" s="161"/>
      <c r="BI327" s="131"/>
      <c r="BJ327" s="161"/>
      <c r="BK327" s="131"/>
      <c r="BL327" s="161"/>
      <c r="BM327" s="131"/>
      <c r="BN327" s="161"/>
      <c r="BO327" s="131"/>
      <c r="BP327" s="132"/>
      <c r="BQ327" s="345"/>
      <c r="BR327" s="345"/>
      <c r="BS327" s="345"/>
      <c r="BT327" s="345"/>
      <c r="BU327" s="345"/>
      <c r="BV327" s="315"/>
    </row>
    <row r="328" spans="1:74" ht="15" hidden="1" customHeight="1">
      <c r="C328" s="75" t="s">
        <v>309</v>
      </c>
      <c r="D328" s="674" t="s">
        <v>338</v>
      </c>
      <c r="E328" s="70"/>
      <c r="F328" s="70"/>
      <c r="G328" s="70"/>
      <c r="H328" s="70"/>
      <c r="I328" s="70"/>
      <c r="J328" s="683"/>
      <c r="K328" s="70"/>
      <c r="L328" s="138"/>
      <c r="M328" s="68">
        <f t="shared" ref="M328:M339" si="358">VLOOKUP(C328,TravelIncrease,2,0)</f>
        <v>1.1000000000000001</v>
      </c>
      <c r="N328" s="894"/>
      <c r="O328" s="895"/>
      <c r="P328" s="894"/>
      <c r="Q328" s="895"/>
      <c r="R328" s="894"/>
      <c r="S328" s="895"/>
      <c r="T328" s="894"/>
      <c r="U328" s="895"/>
      <c r="V328" s="894"/>
      <c r="W328" s="895"/>
      <c r="X328" s="346"/>
      <c r="Y328" s="896"/>
      <c r="Z328" s="897"/>
      <c r="AA328" s="896"/>
      <c r="AB328" s="897"/>
      <c r="AC328" s="896"/>
      <c r="AD328" s="897"/>
      <c r="AE328" s="896"/>
      <c r="AF328" s="897"/>
      <c r="AG328" s="896"/>
      <c r="AH328" s="897"/>
      <c r="AI328" s="335"/>
      <c r="AJ328" s="901"/>
      <c r="AK328" s="902"/>
      <c r="AL328" s="901"/>
      <c r="AM328" s="902"/>
      <c r="AN328" s="901"/>
      <c r="AO328" s="902"/>
      <c r="AP328" s="901"/>
      <c r="AQ328" s="902"/>
      <c r="AR328" s="901"/>
      <c r="AS328" s="902"/>
      <c r="AT328" s="336"/>
      <c r="AU328" s="909"/>
      <c r="AV328" s="910"/>
      <c r="AW328" s="909"/>
      <c r="AX328" s="910"/>
      <c r="AY328" s="909"/>
      <c r="AZ328" s="910"/>
      <c r="BA328" s="909"/>
      <c r="BB328" s="910"/>
      <c r="BC328" s="909"/>
      <c r="BD328" s="910"/>
      <c r="BE328" s="337"/>
      <c r="BF328" s="879">
        <f t="shared" ref="BF328:BF339" si="359">$E328*$K328*$L328</f>
        <v>0</v>
      </c>
      <c r="BG328" s="880"/>
      <c r="BH328" s="879">
        <f t="shared" ref="BH328:BH339" si="360">$F328*$K328*$L328*$M328</f>
        <v>0</v>
      </c>
      <c r="BI328" s="880"/>
      <c r="BJ328" s="879">
        <f t="shared" ref="BJ328:BJ339" si="361">$G328*$K328*$L328*($M328^2)</f>
        <v>0</v>
      </c>
      <c r="BK328" s="880"/>
      <c r="BL328" s="879">
        <f t="shared" ref="BL328:BL339" si="362">$H328*$K328*$L328*($M328^3)</f>
        <v>0</v>
      </c>
      <c r="BM328" s="880"/>
      <c r="BN328" s="879">
        <f t="shared" ref="BN328:BN339" si="363">$I328*$K328*$L328*($M328^4)</f>
        <v>0</v>
      </c>
      <c r="BO328" s="880"/>
      <c r="BP328" s="275">
        <f>SUM(BF328+BH328+BJ328+BL328+BN328)</f>
        <v>0</v>
      </c>
      <c r="BQ328" s="312">
        <f t="shared" ref="BQ328:BQ339" si="364">BF328</f>
        <v>0</v>
      </c>
      <c r="BR328" s="312">
        <f t="shared" ref="BR328:BR339" si="365">BH328</f>
        <v>0</v>
      </c>
      <c r="BS328" s="312">
        <f t="shared" ref="BS328:BS339" si="366">BJ328</f>
        <v>0</v>
      </c>
      <c r="BT328" s="312">
        <f t="shared" ref="BT328:BT339" si="367">BL328</f>
        <v>0</v>
      </c>
      <c r="BU328" s="312">
        <f t="shared" ref="BU328:BU339" si="368">BN328</f>
        <v>0</v>
      </c>
      <c r="BV328" s="300">
        <f t="shared" ref="BV328:BV343" si="369">SUM(BQ328:BU328)</f>
        <v>0</v>
      </c>
    </row>
    <row r="329" spans="1:74" ht="15" hidden="1" customHeight="1">
      <c r="C329" s="75" t="s">
        <v>224</v>
      </c>
      <c r="D329" s="674"/>
      <c r="E329" s="70"/>
      <c r="F329" s="70"/>
      <c r="G329" s="70"/>
      <c r="H329" s="70"/>
      <c r="I329" s="70"/>
      <c r="J329" s="683"/>
      <c r="K329" s="70"/>
      <c r="L329" s="138"/>
      <c r="M329" s="68">
        <f t="shared" si="358"/>
        <v>1</v>
      </c>
      <c r="N329" s="894"/>
      <c r="O329" s="895"/>
      <c r="P329" s="894"/>
      <c r="Q329" s="895"/>
      <c r="R329" s="894"/>
      <c r="S329" s="895"/>
      <c r="T329" s="894"/>
      <c r="U329" s="895"/>
      <c r="V329" s="894"/>
      <c r="W329" s="895"/>
      <c r="X329" s="346"/>
      <c r="Y329" s="896"/>
      <c r="Z329" s="897"/>
      <c r="AA329" s="896"/>
      <c r="AB329" s="897"/>
      <c r="AC329" s="896"/>
      <c r="AD329" s="897"/>
      <c r="AE329" s="896"/>
      <c r="AF329" s="897"/>
      <c r="AG329" s="896"/>
      <c r="AH329" s="897"/>
      <c r="AI329" s="335"/>
      <c r="AJ329" s="901"/>
      <c r="AK329" s="902"/>
      <c r="AL329" s="901"/>
      <c r="AM329" s="902"/>
      <c r="AN329" s="901"/>
      <c r="AO329" s="902"/>
      <c r="AP329" s="901"/>
      <c r="AQ329" s="902"/>
      <c r="AR329" s="901"/>
      <c r="AS329" s="902"/>
      <c r="AT329" s="336"/>
      <c r="AU329" s="909"/>
      <c r="AV329" s="910"/>
      <c r="AW329" s="909"/>
      <c r="AX329" s="910"/>
      <c r="AY329" s="909"/>
      <c r="AZ329" s="910"/>
      <c r="BA329" s="909"/>
      <c r="BB329" s="910"/>
      <c r="BC329" s="909"/>
      <c r="BD329" s="910"/>
      <c r="BE329" s="337"/>
      <c r="BF329" s="879">
        <f t="shared" si="359"/>
        <v>0</v>
      </c>
      <c r="BG329" s="880"/>
      <c r="BH329" s="879">
        <f t="shared" si="360"/>
        <v>0</v>
      </c>
      <c r="BI329" s="880"/>
      <c r="BJ329" s="879">
        <f t="shared" si="361"/>
        <v>0</v>
      </c>
      <c r="BK329" s="880"/>
      <c r="BL329" s="879">
        <f t="shared" si="362"/>
        <v>0</v>
      </c>
      <c r="BM329" s="880"/>
      <c r="BN329" s="879">
        <f t="shared" si="363"/>
        <v>0</v>
      </c>
      <c r="BO329" s="880"/>
      <c r="BP329" s="275">
        <f t="shared" ref="BP329:BP339" si="370">SUM(BF329+BH329+BJ329+BL329+BN329)</f>
        <v>0</v>
      </c>
      <c r="BQ329" s="312">
        <f t="shared" si="364"/>
        <v>0</v>
      </c>
      <c r="BR329" s="312">
        <f t="shared" si="365"/>
        <v>0</v>
      </c>
      <c r="BS329" s="312">
        <f t="shared" si="366"/>
        <v>0</v>
      </c>
      <c r="BT329" s="312">
        <f t="shared" si="367"/>
        <v>0</v>
      </c>
      <c r="BU329" s="312">
        <f t="shared" si="368"/>
        <v>0</v>
      </c>
      <c r="BV329" s="300">
        <f t="shared" si="369"/>
        <v>0</v>
      </c>
    </row>
    <row r="330" spans="1:74" ht="15" hidden="1" customHeight="1">
      <c r="C330" s="75" t="s">
        <v>15</v>
      </c>
      <c r="D330" s="674"/>
      <c r="E330" s="70"/>
      <c r="F330" s="70"/>
      <c r="G330" s="70"/>
      <c r="H330" s="70"/>
      <c r="I330" s="70"/>
      <c r="J330" s="683"/>
      <c r="K330" s="70"/>
      <c r="L330" s="138"/>
      <c r="M330" s="68">
        <f t="shared" si="358"/>
        <v>1</v>
      </c>
      <c r="N330" s="894"/>
      <c r="O330" s="895"/>
      <c r="P330" s="894"/>
      <c r="Q330" s="895"/>
      <c r="R330" s="894"/>
      <c r="S330" s="895"/>
      <c r="T330" s="894"/>
      <c r="U330" s="895"/>
      <c r="V330" s="894"/>
      <c r="W330" s="895"/>
      <c r="X330" s="346"/>
      <c r="Y330" s="896"/>
      <c r="Z330" s="897"/>
      <c r="AA330" s="896"/>
      <c r="AB330" s="897"/>
      <c r="AC330" s="896"/>
      <c r="AD330" s="897"/>
      <c r="AE330" s="896"/>
      <c r="AF330" s="897"/>
      <c r="AG330" s="896"/>
      <c r="AH330" s="897"/>
      <c r="AI330" s="335"/>
      <c r="AJ330" s="901"/>
      <c r="AK330" s="902"/>
      <c r="AL330" s="901"/>
      <c r="AM330" s="902"/>
      <c r="AN330" s="901"/>
      <c r="AO330" s="902"/>
      <c r="AP330" s="901"/>
      <c r="AQ330" s="902"/>
      <c r="AR330" s="901"/>
      <c r="AS330" s="902"/>
      <c r="AT330" s="336"/>
      <c r="AU330" s="909"/>
      <c r="AV330" s="910"/>
      <c r="AW330" s="909"/>
      <c r="AX330" s="910"/>
      <c r="AY330" s="909"/>
      <c r="AZ330" s="910"/>
      <c r="BA330" s="909"/>
      <c r="BB330" s="910"/>
      <c r="BC330" s="909"/>
      <c r="BD330" s="910"/>
      <c r="BE330" s="337"/>
      <c r="BF330" s="879">
        <f t="shared" si="359"/>
        <v>0</v>
      </c>
      <c r="BG330" s="880"/>
      <c r="BH330" s="879">
        <f t="shared" si="360"/>
        <v>0</v>
      </c>
      <c r="BI330" s="880"/>
      <c r="BJ330" s="879">
        <f t="shared" si="361"/>
        <v>0</v>
      </c>
      <c r="BK330" s="880"/>
      <c r="BL330" s="879">
        <f t="shared" si="362"/>
        <v>0</v>
      </c>
      <c r="BM330" s="880"/>
      <c r="BN330" s="879">
        <f t="shared" si="363"/>
        <v>0</v>
      </c>
      <c r="BO330" s="880"/>
      <c r="BP330" s="275">
        <f t="shared" si="370"/>
        <v>0</v>
      </c>
      <c r="BQ330" s="312">
        <f t="shared" si="364"/>
        <v>0</v>
      </c>
      <c r="BR330" s="312">
        <f t="shared" si="365"/>
        <v>0</v>
      </c>
      <c r="BS330" s="312">
        <f t="shared" si="366"/>
        <v>0</v>
      </c>
      <c r="BT330" s="312">
        <f t="shared" si="367"/>
        <v>0</v>
      </c>
      <c r="BU330" s="312">
        <f t="shared" si="368"/>
        <v>0</v>
      </c>
      <c r="BV330" s="300">
        <f t="shared" si="369"/>
        <v>0</v>
      </c>
    </row>
    <row r="331" spans="1:74" ht="15" hidden="1" customHeight="1">
      <c r="C331" s="75" t="s">
        <v>31</v>
      </c>
      <c r="D331" s="674"/>
      <c r="E331" s="70"/>
      <c r="F331" s="70"/>
      <c r="G331" s="70"/>
      <c r="H331" s="70"/>
      <c r="I331" s="70"/>
      <c r="J331" s="683"/>
      <c r="K331" s="70"/>
      <c r="L331" s="138"/>
      <c r="M331" s="68">
        <f t="shared" si="358"/>
        <v>1.1000000000000001</v>
      </c>
      <c r="N331" s="894"/>
      <c r="O331" s="895"/>
      <c r="P331" s="894"/>
      <c r="Q331" s="895"/>
      <c r="R331" s="894"/>
      <c r="S331" s="895"/>
      <c r="T331" s="894"/>
      <c r="U331" s="895"/>
      <c r="V331" s="894"/>
      <c r="W331" s="895"/>
      <c r="X331" s="346"/>
      <c r="Y331" s="896"/>
      <c r="Z331" s="897"/>
      <c r="AA331" s="896"/>
      <c r="AB331" s="897"/>
      <c r="AC331" s="896"/>
      <c r="AD331" s="897"/>
      <c r="AE331" s="896"/>
      <c r="AF331" s="897"/>
      <c r="AG331" s="896"/>
      <c r="AH331" s="897"/>
      <c r="AI331" s="335"/>
      <c r="AJ331" s="901"/>
      <c r="AK331" s="902"/>
      <c r="AL331" s="901"/>
      <c r="AM331" s="902"/>
      <c r="AN331" s="901"/>
      <c r="AO331" s="902"/>
      <c r="AP331" s="901"/>
      <c r="AQ331" s="902"/>
      <c r="AR331" s="901"/>
      <c r="AS331" s="902"/>
      <c r="AT331" s="336"/>
      <c r="AU331" s="909"/>
      <c r="AV331" s="910"/>
      <c r="AW331" s="909"/>
      <c r="AX331" s="910"/>
      <c r="AY331" s="909"/>
      <c r="AZ331" s="910"/>
      <c r="BA331" s="909"/>
      <c r="BB331" s="910"/>
      <c r="BC331" s="909"/>
      <c r="BD331" s="910"/>
      <c r="BE331" s="337"/>
      <c r="BF331" s="879">
        <f t="shared" si="359"/>
        <v>0</v>
      </c>
      <c r="BG331" s="880"/>
      <c r="BH331" s="879">
        <f t="shared" si="360"/>
        <v>0</v>
      </c>
      <c r="BI331" s="880"/>
      <c r="BJ331" s="879">
        <f t="shared" si="361"/>
        <v>0</v>
      </c>
      <c r="BK331" s="880"/>
      <c r="BL331" s="879">
        <f t="shared" si="362"/>
        <v>0</v>
      </c>
      <c r="BM331" s="880"/>
      <c r="BN331" s="879">
        <f t="shared" si="363"/>
        <v>0</v>
      </c>
      <c r="BO331" s="880"/>
      <c r="BP331" s="275">
        <f t="shared" si="370"/>
        <v>0</v>
      </c>
      <c r="BQ331" s="312">
        <f t="shared" si="364"/>
        <v>0</v>
      </c>
      <c r="BR331" s="312">
        <f t="shared" si="365"/>
        <v>0</v>
      </c>
      <c r="BS331" s="312">
        <f t="shared" si="366"/>
        <v>0</v>
      </c>
      <c r="BT331" s="312">
        <f t="shared" si="367"/>
        <v>0</v>
      </c>
      <c r="BU331" s="312">
        <f t="shared" si="368"/>
        <v>0</v>
      </c>
      <c r="BV331" s="300">
        <f t="shared" si="369"/>
        <v>0</v>
      </c>
    </row>
    <row r="332" spans="1:74" ht="15" hidden="1" customHeight="1">
      <c r="C332" s="75" t="s">
        <v>309</v>
      </c>
      <c r="D332" s="674" t="s">
        <v>338</v>
      </c>
      <c r="E332" s="70"/>
      <c r="F332" s="70"/>
      <c r="G332" s="70"/>
      <c r="H332" s="70"/>
      <c r="I332" s="70"/>
      <c r="J332" s="683"/>
      <c r="K332" s="70"/>
      <c r="L332" s="138"/>
      <c r="M332" s="68">
        <f t="shared" si="358"/>
        <v>1.1000000000000001</v>
      </c>
      <c r="N332" s="894"/>
      <c r="O332" s="895"/>
      <c r="P332" s="894"/>
      <c r="Q332" s="895"/>
      <c r="R332" s="894"/>
      <c r="S332" s="895"/>
      <c r="T332" s="894"/>
      <c r="U332" s="895"/>
      <c r="V332" s="894"/>
      <c r="W332" s="895"/>
      <c r="X332" s="346"/>
      <c r="Y332" s="896"/>
      <c r="Z332" s="897"/>
      <c r="AA332" s="896"/>
      <c r="AB332" s="897"/>
      <c r="AC332" s="896"/>
      <c r="AD332" s="897"/>
      <c r="AE332" s="896"/>
      <c r="AF332" s="897"/>
      <c r="AG332" s="896"/>
      <c r="AH332" s="897"/>
      <c r="AI332" s="335"/>
      <c r="AJ332" s="901"/>
      <c r="AK332" s="902"/>
      <c r="AL332" s="901"/>
      <c r="AM332" s="902"/>
      <c r="AN332" s="901"/>
      <c r="AO332" s="902"/>
      <c r="AP332" s="901"/>
      <c r="AQ332" s="902"/>
      <c r="AR332" s="901"/>
      <c r="AS332" s="902"/>
      <c r="AT332" s="336"/>
      <c r="AU332" s="909"/>
      <c r="AV332" s="910"/>
      <c r="AW332" s="909"/>
      <c r="AX332" s="910"/>
      <c r="AY332" s="909"/>
      <c r="AZ332" s="910"/>
      <c r="BA332" s="909"/>
      <c r="BB332" s="910"/>
      <c r="BC332" s="909"/>
      <c r="BD332" s="910"/>
      <c r="BE332" s="337"/>
      <c r="BF332" s="879">
        <f t="shared" si="359"/>
        <v>0</v>
      </c>
      <c r="BG332" s="880"/>
      <c r="BH332" s="879">
        <f t="shared" si="360"/>
        <v>0</v>
      </c>
      <c r="BI332" s="880"/>
      <c r="BJ332" s="879">
        <f t="shared" si="361"/>
        <v>0</v>
      </c>
      <c r="BK332" s="880"/>
      <c r="BL332" s="879">
        <f t="shared" si="362"/>
        <v>0</v>
      </c>
      <c r="BM332" s="880"/>
      <c r="BN332" s="879">
        <f t="shared" si="363"/>
        <v>0</v>
      </c>
      <c r="BO332" s="880"/>
      <c r="BP332" s="275">
        <f t="shared" si="370"/>
        <v>0</v>
      </c>
      <c r="BQ332" s="312">
        <f t="shared" si="364"/>
        <v>0</v>
      </c>
      <c r="BR332" s="312">
        <f t="shared" si="365"/>
        <v>0</v>
      </c>
      <c r="BS332" s="312">
        <f t="shared" si="366"/>
        <v>0</v>
      </c>
      <c r="BT332" s="312">
        <f t="shared" si="367"/>
        <v>0</v>
      </c>
      <c r="BU332" s="312">
        <f t="shared" si="368"/>
        <v>0</v>
      </c>
      <c r="BV332" s="300">
        <f t="shared" si="369"/>
        <v>0</v>
      </c>
    </row>
    <row r="333" spans="1:74" ht="15" hidden="1" customHeight="1">
      <c r="C333" s="75" t="s">
        <v>224</v>
      </c>
      <c r="D333" s="674"/>
      <c r="E333" s="70"/>
      <c r="F333" s="70"/>
      <c r="G333" s="70"/>
      <c r="H333" s="70"/>
      <c r="I333" s="70"/>
      <c r="J333" s="683"/>
      <c r="K333" s="70"/>
      <c r="L333" s="138"/>
      <c r="M333" s="68">
        <f t="shared" si="358"/>
        <v>1</v>
      </c>
      <c r="N333" s="894"/>
      <c r="O333" s="895"/>
      <c r="P333" s="894"/>
      <c r="Q333" s="895"/>
      <c r="R333" s="894"/>
      <c r="S333" s="895"/>
      <c r="T333" s="894"/>
      <c r="U333" s="895"/>
      <c r="V333" s="894"/>
      <c r="W333" s="895"/>
      <c r="X333" s="346"/>
      <c r="Y333" s="896"/>
      <c r="Z333" s="897"/>
      <c r="AA333" s="896"/>
      <c r="AB333" s="897"/>
      <c r="AC333" s="896"/>
      <c r="AD333" s="897"/>
      <c r="AE333" s="896"/>
      <c r="AF333" s="897"/>
      <c r="AG333" s="896"/>
      <c r="AH333" s="897"/>
      <c r="AI333" s="335"/>
      <c r="AJ333" s="901"/>
      <c r="AK333" s="902"/>
      <c r="AL333" s="901"/>
      <c r="AM333" s="902"/>
      <c r="AN333" s="901"/>
      <c r="AO333" s="902"/>
      <c r="AP333" s="901"/>
      <c r="AQ333" s="902"/>
      <c r="AR333" s="901"/>
      <c r="AS333" s="902"/>
      <c r="AT333" s="336"/>
      <c r="AU333" s="909"/>
      <c r="AV333" s="910"/>
      <c r="AW333" s="909"/>
      <c r="AX333" s="910"/>
      <c r="AY333" s="909"/>
      <c r="AZ333" s="910"/>
      <c r="BA333" s="909"/>
      <c r="BB333" s="910"/>
      <c r="BC333" s="909"/>
      <c r="BD333" s="910"/>
      <c r="BE333" s="337"/>
      <c r="BF333" s="879">
        <f t="shared" si="359"/>
        <v>0</v>
      </c>
      <c r="BG333" s="880"/>
      <c r="BH333" s="879">
        <f t="shared" si="360"/>
        <v>0</v>
      </c>
      <c r="BI333" s="880"/>
      <c r="BJ333" s="879">
        <f t="shared" si="361"/>
        <v>0</v>
      </c>
      <c r="BK333" s="880"/>
      <c r="BL333" s="879">
        <f t="shared" si="362"/>
        <v>0</v>
      </c>
      <c r="BM333" s="880"/>
      <c r="BN333" s="879">
        <f t="shared" si="363"/>
        <v>0</v>
      </c>
      <c r="BO333" s="880"/>
      <c r="BP333" s="275">
        <f t="shared" si="370"/>
        <v>0</v>
      </c>
      <c r="BQ333" s="312">
        <f t="shared" si="364"/>
        <v>0</v>
      </c>
      <c r="BR333" s="312">
        <f t="shared" si="365"/>
        <v>0</v>
      </c>
      <c r="BS333" s="312">
        <f t="shared" si="366"/>
        <v>0</v>
      </c>
      <c r="BT333" s="312">
        <f t="shared" si="367"/>
        <v>0</v>
      </c>
      <c r="BU333" s="312">
        <f t="shared" si="368"/>
        <v>0</v>
      </c>
      <c r="BV333" s="300">
        <f t="shared" si="369"/>
        <v>0</v>
      </c>
    </row>
    <row r="334" spans="1:74" ht="15" hidden="1" customHeight="1">
      <c r="C334" s="75" t="s">
        <v>15</v>
      </c>
      <c r="D334" s="674"/>
      <c r="E334" s="70"/>
      <c r="F334" s="70"/>
      <c r="G334" s="70"/>
      <c r="H334" s="70"/>
      <c r="I334" s="70"/>
      <c r="J334" s="683"/>
      <c r="K334" s="70"/>
      <c r="L334" s="138"/>
      <c r="M334" s="68">
        <f t="shared" si="358"/>
        <v>1</v>
      </c>
      <c r="N334" s="894"/>
      <c r="O334" s="895"/>
      <c r="P334" s="894"/>
      <c r="Q334" s="895"/>
      <c r="R334" s="894"/>
      <c r="S334" s="895"/>
      <c r="T334" s="894"/>
      <c r="U334" s="895"/>
      <c r="V334" s="894"/>
      <c r="W334" s="895"/>
      <c r="X334" s="346"/>
      <c r="Y334" s="896"/>
      <c r="Z334" s="897"/>
      <c r="AA334" s="896"/>
      <c r="AB334" s="897"/>
      <c r="AC334" s="896"/>
      <c r="AD334" s="897"/>
      <c r="AE334" s="896"/>
      <c r="AF334" s="897"/>
      <c r="AG334" s="896"/>
      <c r="AH334" s="897"/>
      <c r="AI334" s="335"/>
      <c r="AJ334" s="901"/>
      <c r="AK334" s="902"/>
      <c r="AL334" s="901"/>
      <c r="AM334" s="902"/>
      <c r="AN334" s="901"/>
      <c r="AO334" s="902"/>
      <c r="AP334" s="901"/>
      <c r="AQ334" s="902"/>
      <c r="AR334" s="901"/>
      <c r="AS334" s="902"/>
      <c r="AT334" s="336"/>
      <c r="AU334" s="909"/>
      <c r="AV334" s="910"/>
      <c r="AW334" s="909"/>
      <c r="AX334" s="910"/>
      <c r="AY334" s="909"/>
      <c r="AZ334" s="910"/>
      <c r="BA334" s="909"/>
      <c r="BB334" s="910"/>
      <c r="BC334" s="909"/>
      <c r="BD334" s="910"/>
      <c r="BE334" s="337"/>
      <c r="BF334" s="879">
        <f t="shared" si="359"/>
        <v>0</v>
      </c>
      <c r="BG334" s="880"/>
      <c r="BH334" s="879">
        <f t="shared" si="360"/>
        <v>0</v>
      </c>
      <c r="BI334" s="880"/>
      <c r="BJ334" s="879">
        <f t="shared" si="361"/>
        <v>0</v>
      </c>
      <c r="BK334" s="880"/>
      <c r="BL334" s="879">
        <f t="shared" si="362"/>
        <v>0</v>
      </c>
      <c r="BM334" s="880"/>
      <c r="BN334" s="879">
        <f t="shared" si="363"/>
        <v>0</v>
      </c>
      <c r="BO334" s="880"/>
      <c r="BP334" s="275">
        <f t="shared" si="370"/>
        <v>0</v>
      </c>
      <c r="BQ334" s="312">
        <f t="shared" si="364"/>
        <v>0</v>
      </c>
      <c r="BR334" s="312">
        <f t="shared" si="365"/>
        <v>0</v>
      </c>
      <c r="BS334" s="312">
        <f t="shared" si="366"/>
        <v>0</v>
      </c>
      <c r="BT334" s="312">
        <f t="shared" si="367"/>
        <v>0</v>
      </c>
      <c r="BU334" s="312">
        <f t="shared" si="368"/>
        <v>0</v>
      </c>
      <c r="BV334" s="300">
        <f t="shared" si="369"/>
        <v>0</v>
      </c>
    </row>
    <row r="335" spans="1:74" ht="15" hidden="1" customHeight="1">
      <c r="C335" s="75" t="s">
        <v>31</v>
      </c>
      <c r="D335" s="674"/>
      <c r="E335" s="70"/>
      <c r="F335" s="70"/>
      <c r="G335" s="70"/>
      <c r="H335" s="70"/>
      <c r="I335" s="70"/>
      <c r="J335" s="683"/>
      <c r="K335" s="70"/>
      <c r="L335" s="138"/>
      <c r="M335" s="68">
        <f t="shared" si="358"/>
        <v>1.1000000000000001</v>
      </c>
      <c r="N335" s="894"/>
      <c r="O335" s="895"/>
      <c r="P335" s="894"/>
      <c r="Q335" s="895"/>
      <c r="R335" s="894"/>
      <c r="S335" s="895"/>
      <c r="T335" s="894"/>
      <c r="U335" s="895"/>
      <c r="V335" s="894"/>
      <c r="W335" s="895"/>
      <c r="X335" s="346"/>
      <c r="Y335" s="896"/>
      <c r="Z335" s="897"/>
      <c r="AA335" s="896"/>
      <c r="AB335" s="897"/>
      <c r="AC335" s="896"/>
      <c r="AD335" s="897"/>
      <c r="AE335" s="896"/>
      <c r="AF335" s="897"/>
      <c r="AG335" s="896"/>
      <c r="AH335" s="897"/>
      <c r="AI335" s="335"/>
      <c r="AJ335" s="901"/>
      <c r="AK335" s="902"/>
      <c r="AL335" s="901"/>
      <c r="AM335" s="902"/>
      <c r="AN335" s="901"/>
      <c r="AO335" s="902"/>
      <c r="AP335" s="901"/>
      <c r="AQ335" s="902"/>
      <c r="AR335" s="901"/>
      <c r="AS335" s="902"/>
      <c r="AT335" s="336"/>
      <c r="AU335" s="909"/>
      <c r="AV335" s="910"/>
      <c r="AW335" s="909"/>
      <c r="AX335" s="910"/>
      <c r="AY335" s="909"/>
      <c r="AZ335" s="910"/>
      <c r="BA335" s="909"/>
      <c r="BB335" s="910"/>
      <c r="BC335" s="909"/>
      <c r="BD335" s="910"/>
      <c r="BE335" s="337"/>
      <c r="BF335" s="879">
        <f t="shared" si="359"/>
        <v>0</v>
      </c>
      <c r="BG335" s="880"/>
      <c r="BH335" s="879">
        <f t="shared" si="360"/>
        <v>0</v>
      </c>
      <c r="BI335" s="880"/>
      <c r="BJ335" s="879">
        <f t="shared" si="361"/>
        <v>0</v>
      </c>
      <c r="BK335" s="880"/>
      <c r="BL335" s="879">
        <f t="shared" si="362"/>
        <v>0</v>
      </c>
      <c r="BM335" s="880"/>
      <c r="BN335" s="879">
        <f t="shared" si="363"/>
        <v>0</v>
      </c>
      <c r="BO335" s="880"/>
      <c r="BP335" s="275">
        <f t="shared" si="370"/>
        <v>0</v>
      </c>
      <c r="BQ335" s="312">
        <f t="shared" si="364"/>
        <v>0</v>
      </c>
      <c r="BR335" s="312">
        <f t="shared" si="365"/>
        <v>0</v>
      </c>
      <c r="BS335" s="312">
        <f t="shared" si="366"/>
        <v>0</v>
      </c>
      <c r="BT335" s="312">
        <f t="shared" si="367"/>
        <v>0</v>
      </c>
      <c r="BU335" s="312">
        <f t="shared" si="368"/>
        <v>0</v>
      </c>
      <c r="BV335" s="300">
        <f t="shared" si="369"/>
        <v>0</v>
      </c>
    </row>
    <row r="336" spans="1:74" ht="15" hidden="1" customHeight="1">
      <c r="C336" s="75" t="s">
        <v>309</v>
      </c>
      <c r="D336" s="674" t="s">
        <v>338</v>
      </c>
      <c r="E336" s="70"/>
      <c r="F336" s="70"/>
      <c r="G336" s="70"/>
      <c r="H336" s="70"/>
      <c r="I336" s="70"/>
      <c r="J336" s="683"/>
      <c r="K336" s="70"/>
      <c r="L336" s="138"/>
      <c r="M336" s="68">
        <f t="shared" si="358"/>
        <v>1.1000000000000001</v>
      </c>
      <c r="N336" s="894"/>
      <c r="O336" s="895"/>
      <c r="P336" s="894"/>
      <c r="Q336" s="895"/>
      <c r="R336" s="894"/>
      <c r="S336" s="895"/>
      <c r="T336" s="894"/>
      <c r="U336" s="895"/>
      <c r="V336" s="894"/>
      <c r="W336" s="895"/>
      <c r="X336" s="346"/>
      <c r="Y336" s="896"/>
      <c r="Z336" s="897"/>
      <c r="AA336" s="896"/>
      <c r="AB336" s="897"/>
      <c r="AC336" s="896"/>
      <c r="AD336" s="897"/>
      <c r="AE336" s="896"/>
      <c r="AF336" s="897"/>
      <c r="AG336" s="896"/>
      <c r="AH336" s="897"/>
      <c r="AI336" s="335"/>
      <c r="AJ336" s="901"/>
      <c r="AK336" s="902"/>
      <c r="AL336" s="901"/>
      <c r="AM336" s="902"/>
      <c r="AN336" s="901"/>
      <c r="AO336" s="902"/>
      <c r="AP336" s="901"/>
      <c r="AQ336" s="902"/>
      <c r="AR336" s="901"/>
      <c r="AS336" s="902"/>
      <c r="AT336" s="336"/>
      <c r="AU336" s="909"/>
      <c r="AV336" s="910"/>
      <c r="AW336" s="909"/>
      <c r="AX336" s="910"/>
      <c r="AY336" s="909"/>
      <c r="AZ336" s="910"/>
      <c r="BA336" s="909"/>
      <c r="BB336" s="910"/>
      <c r="BC336" s="909"/>
      <c r="BD336" s="910"/>
      <c r="BE336" s="337"/>
      <c r="BF336" s="879">
        <f t="shared" si="359"/>
        <v>0</v>
      </c>
      <c r="BG336" s="880"/>
      <c r="BH336" s="879">
        <f t="shared" si="360"/>
        <v>0</v>
      </c>
      <c r="BI336" s="880"/>
      <c r="BJ336" s="879">
        <f t="shared" si="361"/>
        <v>0</v>
      </c>
      <c r="BK336" s="880"/>
      <c r="BL336" s="879">
        <f t="shared" si="362"/>
        <v>0</v>
      </c>
      <c r="BM336" s="880"/>
      <c r="BN336" s="879">
        <f t="shared" si="363"/>
        <v>0</v>
      </c>
      <c r="BO336" s="880"/>
      <c r="BP336" s="275">
        <f t="shared" si="370"/>
        <v>0</v>
      </c>
      <c r="BQ336" s="312">
        <f t="shared" si="364"/>
        <v>0</v>
      </c>
      <c r="BR336" s="312">
        <f t="shared" si="365"/>
        <v>0</v>
      </c>
      <c r="BS336" s="312">
        <f t="shared" si="366"/>
        <v>0</v>
      </c>
      <c r="BT336" s="312">
        <f t="shared" si="367"/>
        <v>0</v>
      </c>
      <c r="BU336" s="312">
        <f t="shared" si="368"/>
        <v>0</v>
      </c>
      <c r="BV336" s="300">
        <f t="shared" si="369"/>
        <v>0</v>
      </c>
    </row>
    <row r="337" spans="1:75" ht="15" hidden="1" customHeight="1">
      <c r="C337" s="75" t="s">
        <v>224</v>
      </c>
      <c r="D337" s="674"/>
      <c r="E337" s="70"/>
      <c r="F337" s="70"/>
      <c r="G337" s="70"/>
      <c r="H337" s="70"/>
      <c r="I337" s="70"/>
      <c r="J337" s="683"/>
      <c r="K337" s="70"/>
      <c r="L337" s="138"/>
      <c r="M337" s="68">
        <f t="shared" si="358"/>
        <v>1</v>
      </c>
      <c r="N337" s="894"/>
      <c r="O337" s="895"/>
      <c r="P337" s="894"/>
      <c r="Q337" s="895"/>
      <c r="R337" s="894"/>
      <c r="S337" s="895"/>
      <c r="T337" s="894"/>
      <c r="U337" s="895"/>
      <c r="V337" s="894"/>
      <c r="W337" s="895"/>
      <c r="X337" s="346"/>
      <c r="Y337" s="896"/>
      <c r="Z337" s="897"/>
      <c r="AA337" s="896"/>
      <c r="AB337" s="897"/>
      <c r="AC337" s="896"/>
      <c r="AD337" s="897"/>
      <c r="AE337" s="896"/>
      <c r="AF337" s="897"/>
      <c r="AG337" s="896"/>
      <c r="AH337" s="897"/>
      <c r="AI337" s="335"/>
      <c r="AJ337" s="901"/>
      <c r="AK337" s="902"/>
      <c r="AL337" s="901"/>
      <c r="AM337" s="902"/>
      <c r="AN337" s="901"/>
      <c r="AO337" s="902"/>
      <c r="AP337" s="901"/>
      <c r="AQ337" s="902"/>
      <c r="AR337" s="901"/>
      <c r="AS337" s="902"/>
      <c r="AT337" s="336"/>
      <c r="AU337" s="909"/>
      <c r="AV337" s="910"/>
      <c r="AW337" s="909"/>
      <c r="AX337" s="910"/>
      <c r="AY337" s="909"/>
      <c r="AZ337" s="910"/>
      <c r="BA337" s="909"/>
      <c r="BB337" s="910"/>
      <c r="BC337" s="909"/>
      <c r="BD337" s="910"/>
      <c r="BE337" s="337"/>
      <c r="BF337" s="879">
        <f t="shared" si="359"/>
        <v>0</v>
      </c>
      <c r="BG337" s="880"/>
      <c r="BH337" s="879">
        <f t="shared" si="360"/>
        <v>0</v>
      </c>
      <c r="BI337" s="880"/>
      <c r="BJ337" s="879">
        <f t="shared" si="361"/>
        <v>0</v>
      </c>
      <c r="BK337" s="880"/>
      <c r="BL337" s="879">
        <f t="shared" si="362"/>
        <v>0</v>
      </c>
      <c r="BM337" s="880"/>
      <c r="BN337" s="879">
        <f t="shared" si="363"/>
        <v>0</v>
      </c>
      <c r="BO337" s="880"/>
      <c r="BP337" s="275">
        <f t="shared" si="370"/>
        <v>0</v>
      </c>
      <c r="BQ337" s="312">
        <f t="shared" si="364"/>
        <v>0</v>
      </c>
      <c r="BR337" s="312">
        <f t="shared" si="365"/>
        <v>0</v>
      </c>
      <c r="BS337" s="312">
        <f t="shared" si="366"/>
        <v>0</v>
      </c>
      <c r="BT337" s="312">
        <f t="shared" si="367"/>
        <v>0</v>
      </c>
      <c r="BU337" s="312">
        <f t="shared" si="368"/>
        <v>0</v>
      </c>
      <c r="BV337" s="300">
        <f t="shared" si="369"/>
        <v>0</v>
      </c>
    </row>
    <row r="338" spans="1:75" ht="15" hidden="1" customHeight="1">
      <c r="C338" s="75" t="s">
        <v>15</v>
      </c>
      <c r="D338" s="674"/>
      <c r="E338" s="70"/>
      <c r="F338" s="70"/>
      <c r="G338" s="70"/>
      <c r="H338" s="70"/>
      <c r="I338" s="70"/>
      <c r="J338" s="683"/>
      <c r="K338" s="70"/>
      <c r="L338" s="138"/>
      <c r="M338" s="68">
        <f t="shared" si="358"/>
        <v>1</v>
      </c>
      <c r="N338" s="894"/>
      <c r="O338" s="895"/>
      <c r="P338" s="894"/>
      <c r="Q338" s="895"/>
      <c r="R338" s="894"/>
      <c r="S338" s="895"/>
      <c r="T338" s="894"/>
      <c r="U338" s="895"/>
      <c r="V338" s="894"/>
      <c r="W338" s="895"/>
      <c r="X338" s="346"/>
      <c r="Y338" s="896"/>
      <c r="Z338" s="897"/>
      <c r="AA338" s="896"/>
      <c r="AB338" s="897"/>
      <c r="AC338" s="896"/>
      <c r="AD338" s="897"/>
      <c r="AE338" s="896"/>
      <c r="AF338" s="897"/>
      <c r="AG338" s="896"/>
      <c r="AH338" s="897"/>
      <c r="AI338" s="335"/>
      <c r="AJ338" s="901"/>
      <c r="AK338" s="902"/>
      <c r="AL338" s="901"/>
      <c r="AM338" s="902"/>
      <c r="AN338" s="901"/>
      <c r="AO338" s="902"/>
      <c r="AP338" s="901"/>
      <c r="AQ338" s="902"/>
      <c r="AR338" s="901"/>
      <c r="AS338" s="902"/>
      <c r="AT338" s="336"/>
      <c r="AU338" s="909"/>
      <c r="AV338" s="910"/>
      <c r="AW338" s="909"/>
      <c r="AX338" s="910"/>
      <c r="AY338" s="909"/>
      <c r="AZ338" s="910"/>
      <c r="BA338" s="909"/>
      <c r="BB338" s="910"/>
      <c r="BC338" s="909"/>
      <c r="BD338" s="910"/>
      <c r="BE338" s="337"/>
      <c r="BF338" s="879">
        <f t="shared" si="359"/>
        <v>0</v>
      </c>
      <c r="BG338" s="880"/>
      <c r="BH338" s="879">
        <f t="shared" si="360"/>
        <v>0</v>
      </c>
      <c r="BI338" s="880"/>
      <c r="BJ338" s="879">
        <f t="shared" si="361"/>
        <v>0</v>
      </c>
      <c r="BK338" s="880"/>
      <c r="BL338" s="879">
        <f t="shared" si="362"/>
        <v>0</v>
      </c>
      <c r="BM338" s="880"/>
      <c r="BN338" s="879">
        <f t="shared" si="363"/>
        <v>0</v>
      </c>
      <c r="BO338" s="880"/>
      <c r="BP338" s="275">
        <f t="shared" si="370"/>
        <v>0</v>
      </c>
      <c r="BQ338" s="312">
        <f t="shared" si="364"/>
        <v>0</v>
      </c>
      <c r="BR338" s="312">
        <f t="shared" si="365"/>
        <v>0</v>
      </c>
      <c r="BS338" s="312">
        <f t="shared" si="366"/>
        <v>0</v>
      </c>
      <c r="BT338" s="312">
        <f t="shared" si="367"/>
        <v>0</v>
      </c>
      <c r="BU338" s="312">
        <f t="shared" si="368"/>
        <v>0</v>
      </c>
      <c r="BV338" s="300">
        <f t="shared" si="369"/>
        <v>0</v>
      </c>
    </row>
    <row r="339" spans="1:75" ht="15" hidden="1" customHeight="1">
      <c r="C339" s="75" t="s">
        <v>31</v>
      </c>
      <c r="D339" s="674"/>
      <c r="E339" s="70"/>
      <c r="F339" s="70"/>
      <c r="G339" s="70"/>
      <c r="H339" s="70"/>
      <c r="I339" s="70"/>
      <c r="J339" s="683"/>
      <c r="K339" s="70"/>
      <c r="L339" s="138"/>
      <c r="M339" s="68">
        <f t="shared" si="358"/>
        <v>1.1000000000000001</v>
      </c>
      <c r="N339" s="894"/>
      <c r="O339" s="895"/>
      <c r="P339" s="894"/>
      <c r="Q339" s="895"/>
      <c r="R339" s="894"/>
      <c r="S339" s="895"/>
      <c r="T339" s="894"/>
      <c r="U339" s="895"/>
      <c r="V339" s="894"/>
      <c r="W339" s="895"/>
      <c r="X339" s="346"/>
      <c r="Y339" s="896"/>
      <c r="Z339" s="897"/>
      <c r="AA339" s="896"/>
      <c r="AB339" s="897"/>
      <c r="AC339" s="896"/>
      <c r="AD339" s="897"/>
      <c r="AE339" s="896"/>
      <c r="AF339" s="897"/>
      <c r="AG339" s="896"/>
      <c r="AH339" s="897"/>
      <c r="AI339" s="335"/>
      <c r="AJ339" s="901"/>
      <c r="AK339" s="902"/>
      <c r="AL339" s="901"/>
      <c r="AM339" s="902"/>
      <c r="AN339" s="901"/>
      <c r="AO339" s="902"/>
      <c r="AP339" s="901"/>
      <c r="AQ339" s="902"/>
      <c r="AR339" s="901"/>
      <c r="AS339" s="902"/>
      <c r="AT339" s="336"/>
      <c r="AU339" s="909"/>
      <c r="AV339" s="910"/>
      <c r="AW339" s="909"/>
      <c r="AX339" s="910"/>
      <c r="AY339" s="909"/>
      <c r="AZ339" s="910"/>
      <c r="BA339" s="909"/>
      <c r="BB339" s="910"/>
      <c r="BC339" s="909"/>
      <c r="BD339" s="910"/>
      <c r="BE339" s="337"/>
      <c r="BF339" s="879">
        <f t="shared" si="359"/>
        <v>0</v>
      </c>
      <c r="BG339" s="880"/>
      <c r="BH339" s="879">
        <f t="shared" si="360"/>
        <v>0</v>
      </c>
      <c r="BI339" s="880"/>
      <c r="BJ339" s="879">
        <f t="shared" si="361"/>
        <v>0</v>
      </c>
      <c r="BK339" s="880"/>
      <c r="BL339" s="879">
        <f t="shared" si="362"/>
        <v>0</v>
      </c>
      <c r="BM339" s="880"/>
      <c r="BN339" s="879">
        <f t="shared" si="363"/>
        <v>0</v>
      </c>
      <c r="BO339" s="880"/>
      <c r="BP339" s="275">
        <f t="shared" si="370"/>
        <v>0</v>
      </c>
      <c r="BQ339" s="312">
        <f t="shared" si="364"/>
        <v>0</v>
      </c>
      <c r="BR339" s="312">
        <f t="shared" si="365"/>
        <v>0</v>
      </c>
      <c r="BS339" s="312">
        <f t="shared" si="366"/>
        <v>0</v>
      </c>
      <c r="BT339" s="312">
        <f t="shared" si="367"/>
        <v>0</v>
      </c>
      <c r="BU339" s="312">
        <f t="shared" si="368"/>
        <v>0</v>
      </c>
      <c r="BV339" s="300">
        <f t="shared" si="369"/>
        <v>0</v>
      </c>
    </row>
    <row r="340" spans="1:75" ht="15" hidden="1" customHeight="1">
      <c r="C340" s="136"/>
      <c r="D340" s="68"/>
      <c r="E340" s="49"/>
      <c r="F340" s="49"/>
      <c r="G340" s="49"/>
      <c r="H340" s="49"/>
      <c r="I340" s="49"/>
      <c r="J340" s="888" t="s">
        <v>144</v>
      </c>
      <c r="K340" s="889"/>
      <c r="L340" s="889"/>
      <c r="M340" s="890"/>
      <c r="N340" s="898"/>
      <c r="O340" s="665"/>
      <c r="P340" s="898"/>
      <c r="Q340" s="665"/>
      <c r="R340" s="898"/>
      <c r="S340" s="665"/>
      <c r="T340" s="898"/>
      <c r="U340" s="665"/>
      <c r="V340" s="898"/>
      <c r="W340" s="665"/>
      <c r="X340" s="141"/>
      <c r="Y340" s="898"/>
      <c r="Z340" s="899"/>
      <c r="AA340" s="898"/>
      <c r="AB340" s="899"/>
      <c r="AC340" s="898"/>
      <c r="AD340" s="899"/>
      <c r="AE340" s="898"/>
      <c r="AF340" s="899"/>
      <c r="AG340" s="898"/>
      <c r="AH340" s="899"/>
      <c r="AI340" s="141"/>
      <c r="AJ340" s="898"/>
      <c r="AK340" s="665"/>
      <c r="AL340" s="898"/>
      <c r="AM340" s="665"/>
      <c r="AN340" s="898"/>
      <c r="AO340" s="665"/>
      <c r="AP340" s="898"/>
      <c r="AQ340" s="665"/>
      <c r="AR340" s="898"/>
      <c r="AS340" s="665"/>
      <c r="AT340" s="141"/>
      <c r="AU340" s="898"/>
      <c r="AV340" s="665"/>
      <c r="AW340" s="898"/>
      <c r="AX340" s="665"/>
      <c r="AY340" s="898"/>
      <c r="AZ340" s="665"/>
      <c r="BA340" s="898"/>
      <c r="BB340" s="665"/>
      <c r="BC340" s="898"/>
      <c r="BD340" s="665"/>
      <c r="BE340" s="141"/>
      <c r="BF340" s="898">
        <f>SUM(BF328:BF339)</f>
        <v>0</v>
      </c>
      <c r="BG340" s="665"/>
      <c r="BH340" s="898">
        <f>SUM(BH328:BH339)</f>
        <v>0</v>
      </c>
      <c r="BI340" s="665"/>
      <c r="BJ340" s="898">
        <f>SUM(BJ328:BJ339)</f>
        <v>0</v>
      </c>
      <c r="BK340" s="665"/>
      <c r="BL340" s="898">
        <f>SUM(BL328:BL339)</f>
        <v>0</v>
      </c>
      <c r="BM340" s="665"/>
      <c r="BN340" s="898">
        <f>SUM(BN328:BN339)</f>
        <v>0</v>
      </c>
      <c r="BO340" s="665"/>
      <c r="BP340" s="141">
        <f>SUM(BF340:BO340)</f>
        <v>0</v>
      </c>
      <c r="BQ340" s="313">
        <f>SUM(BQ328:BQ339)</f>
        <v>0</v>
      </c>
      <c r="BR340" s="313">
        <f>SUM(BR328:BR339)</f>
        <v>0</v>
      </c>
      <c r="BS340" s="313">
        <f>SUM(BS328:BS339)</f>
        <v>0</v>
      </c>
      <c r="BT340" s="313">
        <f>SUM(BT328:BT339)</f>
        <v>0</v>
      </c>
      <c r="BU340" s="313">
        <f>SUM(BU328:BU339)</f>
        <v>0</v>
      </c>
      <c r="BV340" s="313">
        <f t="shared" si="369"/>
        <v>0</v>
      </c>
    </row>
    <row r="341" spans="1:75" s="52" customFormat="1" ht="15" customHeight="1">
      <c r="A341" s="76"/>
      <c r="B341" s="76"/>
      <c r="C341" s="977" t="s">
        <v>340</v>
      </c>
      <c r="D341" s="977"/>
      <c r="E341" s="977"/>
      <c r="F341" s="977"/>
      <c r="G341" s="977"/>
      <c r="H341" s="977"/>
      <c r="I341" s="977"/>
      <c r="J341" s="977"/>
      <c r="K341" s="977"/>
      <c r="L341" s="977"/>
      <c r="M341" s="977"/>
      <c r="N341" s="959">
        <f>N173+N211+N249+N287+N325</f>
        <v>0</v>
      </c>
      <c r="O341" s="960"/>
      <c r="P341" s="959">
        <f>P173+P211+P249+P287+P325</f>
        <v>0</v>
      </c>
      <c r="Q341" s="960"/>
      <c r="R341" s="959">
        <f>R173+R211+R249+R287+R325</f>
        <v>0</v>
      </c>
      <c r="S341" s="960"/>
      <c r="T341" s="959">
        <f>T173+T211+T249+T287+T325</f>
        <v>0</v>
      </c>
      <c r="U341" s="960"/>
      <c r="V341" s="959">
        <f>V173+V211+V249+V287+V325</f>
        <v>0</v>
      </c>
      <c r="W341" s="960"/>
      <c r="X341" s="348">
        <f>SUM(N341:W341)</f>
        <v>0</v>
      </c>
      <c r="Y341" s="959">
        <f>Y173+Y211+Y249+Y287+Y325</f>
        <v>0</v>
      </c>
      <c r="Z341" s="960"/>
      <c r="AA341" s="959">
        <f>AA173+AA211+AA249+AA287+AA325</f>
        <v>0</v>
      </c>
      <c r="AB341" s="960"/>
      <c r="AC341" s="959">
        <f>AC173+AC211+AC249+AC287+AC325</f>
        <v>0</v>
      </c>
      <c r="AD341" s="960"/>
      <c r="AE341" s="959">
        <f>AE173+AE211+AE249+AE287+AE325</f>
        <v>0</v>
      </c>
      <c r="AF341" s="960"/>
      <c r="AG341" s="959">
        <f>AG173+AG211+AG249+AG287+AG325</f>
        <v>0</v>
      </c>
      <c r="AH341" s="960"/>
      <c r="AI341" s="348">
        <f>SUM(Y341:AH341)</f>
        <v>0</v>
      </c>
      <c r="AJ341" s="959">
        <f>AJ173+AJ211+AJ249+AJ287+AJ325</f>
        <v>0</v>
      </c>
      <c r="AK341" s="960"/>
      <c r="AL341" s="959">
        <f>AL173+AL211+AL249+AL287+AL325</f>
        <v>0</v>
      </c>
      <c r="AM341" s="960"/>
      <c r="AN341" s="959">
        <f>AN173+AN211+AN249+AN287+AN325</f>
        <v>0</v>
      </c>
      <c r="AO341" s="960"/>
      <c r="AP341" s="959">
        <f>AP173+AP211+AP249+AP287+AP325</f>
        <v>0</v>
      </c>
      <c r="AQ341" s="960"/>
      <c r="AR341" s="959">
        <f>AR173+AR211+AR249+AR287+AR325</f>
        <v>0</v>
      </c>
      <c r="AS341" s="960"/>
      <c r="AT341" s="348">
        <f>SUM(AJ341:AS341)</f>
        <v>0</v>
      </c>
      <c r="AU341" s="959">
        <f>AU173+AU211+AU249+AU287+AU325</f>
        <v>0</v>
      </c>
      <c r="AV341" s="960"/>
      <c r="AW341" s="959">
        <f>AW173+AW211+AW249+AW287+AW325</f>
        <v>0</v>
      </c>
      <c r="AX341" s="960"/>
      <c r="AY341" s="959">
        <f>AY173+AY211+AY249+AY287+AY325</f>
        <v>0</v>
      </c>
      <c r="AZ341" s="960"/>
      <c r="BA341" s="959">
        <f>BA173+BA211+BA249+BA287+BA325</f>
        <v>0</v>
      </c>
      <c r="BB341" s="960"/>
      <c r="BC341" s="959">
        <f>BC173+BC211+BC249+BC287+BC325</f>
        <v>0</v>
      </c>
      <c r="BD341" s="960"/>
      <c r="BE341" s="348">
        <f>SUM(AU341:BD341)</f>
        <v>0</v>
      </c>
      <c r="BF341" s="959">
        <f>BF173+BF211+BF249+BF287+BF325</f>
        <v>0</v>
      </c>
      <c r="BG341" s="960"/>
      <c r="BH341" s="959">
        <f>BH173+BH211+BH249+BH287+BH325</f>
        <v>0</v>
      </c>
      <c r="BI341" s="960"/>
      <c r="BJ341" s="959">
        <f>BJ173+BJ211+BJ249+BJ287+BJ325</f>
        <v>0</v>
      </c>
      <c r="BK341" s="960"/>
      <c r="BL341" s="959">
        <f>BL173+BL211+BL249+BL287+BL325</f>
        <v>0</v>
      </c>
      <c r="BM341" s="960"/>
      <c r="BN341" s="959">
        <f>BN173+BN211+BN249+BN287+BN325</f>
        <v>0</v>
      </c>
      <c r="BO341" s="960"/>
      <c r="BP341" s="348">
        <f>SUM(BF341:BO341)</f>
        <v>0</v>
      </c>
      <c r="BQ341" s="348">
        <f>N341+Y341+AJ341+AU341+BF341</f>
        <v>0</v>
      </c>
      <c r="BR341" s="348">
        <f>P341+AA341+AL341+AW341+BH341</f>
        <v>0</v>
      </c>
      <c r="BS341" s="348">
        <f>R341+AC341+AN341+AY341+BJ341</f>
        <v>0</v>
      </c>
      <c r="BT341" s="348">
        <f>T341+AE341+AP341+BA341+BL341</f>
        <v>0</v>
      </c>
      <c r="BU341" s="348">
        <f>V341+AG341+AR341+BC341+BN341</f>
        <v>0</v>
      </c>
      <c r="BV341" s="348">
        <f t="shared" si="369"/>
        <v>0</v>
      </c>
      <c r="BW341" s="135"/>
    </row>
    <row r="342" spans="1:75" s="52" customFormat="1" ht="15" customHeight="1">
      <c r="A342" s="76"/>
      <c r="B342" s="76"/>
      <c r="C342" s="977" t="s">
        <v>341</v>
      </c>
      <c r="D342" s="977"/>
      <c r="E342" s="977"/>
      <c r="F342" s="977"/>
      <c r="G342" s="977"/>
      <c r="H342" s="977"/>
      <c r="I342" s="977"/>
      <c r="J342" s="977"/>
      <c r="K342" s="977"/>
      <c r="L342" s="977"/>
      <c r="M342" s="977"/>
      <c r="N342" s="959">
        <f>N188+N226+N264+N302+N340</f>
        <v>0</v>
      </c>
      <c r="O342" s="960"/>
      <c r="P342" s="959">
        <f>P188+P226+P264+P302+P340</f>
        <v>0</v>
      </c>
      <c r="Q342" s="960"/>
      <c r="R342" s="959">
        <f>R188+R226+R264+R302+R340</f>
        <v>0</v>
      </c>
      <c r="S342" s="960"/>
      <c r="T342" s="959">
        <f>T188+T226+T264+T302+T340</f>
        <v>0</v>
      </c>
      <c r="U342" s="960"/>
      <c r="V342" s="959">
        <f>V188+V226+V264+V302+V340</f>
        <v>0</v>
      </c>
      <c r="W342" s="960"/>
      <c r="X342" s="348">
        <f>SUM(N342:W342)</f>
        <v>0</v>
      </c>
      <c r="Y342" s="959">
        <f>Y188+Y226+Y264+Y302+Y340</f>
        <v>0</v>
      </c>
      <c r="Z342" s="960"/>
      <c r="AA342" s="959">
        <f>AA188+AA226+AA264+AA302+AA340</f>
        <v>0</v>
      </c>
      <c r="AB342" s="960"/>
      <c r="AC342" s="959">
        <f>AC188+AC226+AC264+AC302+AC340</f>
        <v>0</v>
      </c>
      <c r="AD342" s="960"/>
      <c r="AE342" s="959">
        <f>AE188+AE226+AE264+AE302+AE340</f>
        <v>0</v>
      </c>
      <c r="AF342" s="960"/>
      <c r="AG342" s="959">
        <f>AG188+AG226+AG264+AG302+AG340</f>
        <v>0</v>
      </c>
      <c r="AH342" s="960"/>
      <c r="AI342" s="348">
        <f>SUM(Y342:AH342)</f>
        <v>0</v>
      </c>
      <c r="AJ342" s="959">
        <f>AJ188+AJ226+AJ264+AJ302+AJ340</f>
        <v>0</v>
      </c>
      <c r="AK342" s="960"/>
      <c r="AL342" s="959">
        <f>AL188+AL226+AL264+AL302+AL340</f>
        <v>0</v>
      </c>
      <c r="AM342" s="960"/>
      <c r="AN342" s="959">
        <f>AN188+AN226+AN264+AN302+AN340</f>
        <v>0</v>
      </c>
      <c r="AO342" s="960"/>
      <c r="AP342" s="959">
        <f>AP188+AP226+AP264+AP302+AP340</f>
        <v>0</v>
      </c>
      <c r="AQ342" s="960"/>
      <c r="AR342" s="959">
        <f>AR188+AR226+AR264+AR302+AR340</f>
        <v>0</v>
      </c>
      <c r="AS342" s="960"/>
      <c r="AT342" s="348">
        <f>SUM(AJ342:AS342)</f>
        <v>0</v>
      </c>
      <c r="AU342" s="959">
        <f>AU188+AU226+AU264+AU302+AU340</f>
        <v>0</v>
      </c>
      <c r="AV342" s="960"/>
      <c r="AW342" s="959">
        <f>AW188+AW226+AW264+AW302+AW340</f>
        <v>0</v>
      </c>
      <c r="AX342" s="960"/>
      <c r="AY342" s="959">
        <f>AY188+AY226+AY264+AY302+AY340</f>
        <v>0</v>
      </c>
      <c r="AZ342" s="960"/>
      <c r="BA342" s="959">
        <f>BA188+BA226+BA264+BA302+BA340</f>
        <v>0</v>
      </c>
      <c r="BB342" s="960"/>
      <c r="BC342" s="959">
        <f>BC188+BC226+BC264+BC302+BC340</f>
        <v>0</v>
      </c>
      <c r="BD342" s="960"/>
      <c r="BE342" s="348">
        <f>SUM(AU342:BD342)</f>
        <v>0</v>
      </c>
      <c r="BF342" s="959">
        <f>BF188+BF226+BF264+BF302+BF340</f>
        <v>0</v>
      </c>
      <c r="BG342" s="960"/>
      <c r="BH342" s="959">
        <f>BH188+BH226+BH264+BH302+BH340</f>
        <v>0</v>
      </c>
      <c r="BI342" s="960"/>
      <c r="BJ342" s="959">
        <f>BJ188+BJ226+BJ264+BJ302+BJ340</f>
        <v>0</v>
      </c>
      <c r="BK342" s="960"/>
      <c r="BL342" s="959">
        <f>BL188+BL226+BL264+BL302+BL340</f>
        <v>0</v>
      </c>
      <c r="BM342" s="960"/>
      <c r="BN342" s="959">
        <f>BN188+BN226+BN264+BN302+BN340</f>
        <v>0</v>
      </c>
      <c r="BO342" s="960"/>
      <c r="BP342" s="348">
        <f>SUM(BF342:BO342)</f>
        <v>0</v>
      </c>
      <c r="BQ342" s="348">
        <f>N342+Y342+AJ342+AU342+BF342</f>
        <v>0</v>
      </c>
      <c r="BR342" s="348">
        <f>P342+AA342+AL342+AW342+BH342</f>
        <v>0</v>
      </c>
      <c r="BS342" s="348">
        <f>R342+AC342+AN342+AY342+BJ342</f>
        <v>0</v>
      </c>
      <c r="BT342" s="348">
        <f>T342+AE342+AP342+BA342+BL342</f>
        <v>0</v>
      </c>
      <c r="BU342" s="348">
        <f>V342+AG342+AR342+BC342+BN342</f>
        <v>0</v>
      </c>
      <c r="BV342" s="348">
        <f t="shared" si="369"/>
        <v>0</v>
      </c>
      <c r="BW342" s="135"/>
    </row>
    <row r="343" spans="1:75" s="52" customFormat="1" ht="15" customHeight="1">
      <c r="A343" s="76"/>
      <c r="B343" s="76"/>
      <c r="C343" s="692" t="s">
        <v>253</v>
      </c>
      <c r="D343" s="693"/>
      <c r="E343" s="693"/>
      <c r="F343" s="693"/>
      <c r="G343" s="693"/>
      <c r="H343" s="693"/>
      <c r="I343" s="693"/>
      <c r="J343" s="693"/>
      <c r="K343" s="693"/>
      <c r="L343" s="693"/>
      <c r="M343" s="694"/>
      <c r="N343" s="648">
        <f>N341+N342</f>
        <v>0</v>
      </c>
      <c r="O343" s="903"/>
      <c r="P343" s="648">
        <f>P341+P342</f>
        <v>0</v>
      </c>
      <c r="Q343" s="903"/>
      <c r="R343" s="648">
        <f>R341+R342</f>
        <v>0</v>
      </c>
      <c r="S343" s="903"/>
      <c r="T343" s="648">
        <f>T341+T342</f>
        <v>0</v>
      </c>
      <c r="U343" s="903"/>
      <c r="V343" s="648">
        <f>V341+V342</f>
        <v>0</v>
      </c>
      <c r="W343" s="903"/>
      <c r="X343" s="152">
        <f>SUM(N343:W343)</f>
        <v>0</v>
      </c>
      <c r="Y343" s="648">
        <f>Y341+Y342</f>
        <v>0</v>
      </c>
      <c r="Z343" s="649"/>
      <c r="AA343" s="648">
        <f>AA341+AA342</f>
        <v>0</v>
      </c>
      <c r="AB343" s="649"/>
      <c r="AC343" s="648">
        <f>AC341+AC342</f>
        <v>0</v>
      </c>
      <c r="AD343" s="649"/>
      <c r="AE343" s="648">
        <f>AE341+AE342</f>
        <v>0</v>
      </c>
      <c r="AF343" s="649"/>
      <c r="AG343" s="648">
        <f>AG341+AG342</f>
        <v>0</v>
      </c>
      <c r="AH343" s="649"/>
      <c r="AI343" s="152">
        <f>SUM(Y343:AH343)</f>
        <v>0</v>
      </c>
      <c r="AJ343" s="648">
        <f>AJ341+AJ342</f>
        <v>0</v>
      </c>
      <c r="AK343" s="903"/>
      <c r="AL343" s="648">
        <f>AL341+AL342</f>
        <v>0</v>
      </c>
      <c r="AM343" s="903"/>
      <c r="AN343" s="648">
        <f>AN341+AN342</f>
        <v>0</v>
      </c>
      <c r="AO343" s="903"/>
      <c r="AP343" s="648">
        <f>AP341+AP342</f>
        <v>0</v>
      </c>
      <c r="AQ343" s="903"/>
      <c r="AR343" s="648">
        <f>AR341+AR342</f>
        <v>0</v>
      </c>
      <c r="AS343" s="903"/>
      <c r="AT343" s="152">
        <f>SUM(AJ343:AS343)</f>
        <v>0</v>
      </c>
      <c r="AU343" s="648">
        <f>AU341+AU342</f>
        <v>0</v>
      </c>
      <c r="AV343" s="903"/>
      <c r="AW343" s="648">
        <f>AW341+AW342</f>
        <v>0</v>
      </c>
      <c r="AX343" s="903"/>
      <c r="AY343" s="648">
        <f>AY341+AY342</f>
        <v>0</v>
      </c>
      <c r="AZ343" s="903"/>
      <c r="BA343" s="648">
        <f>BA341+BA342</f>
        <v>0</v>
      </c>
      <c r="BB343" s="903"/>
      <c r="BC343" s="648">
        <f>BC341+BC342</f>
        <v>0</v>
      </c>
      <c r="BD343" s="903"/>
      <c r="BE343" s="152">
        <f>SUM(AU343:BD343)</f>
        <v>0</v>
      </c>
      <c r="BF343" s="648">
        <f>BF341+BF342</f>
        <v>0</v>
      </c>
      <c r="BG343" s="903"/>
      <c r="BH343" s="648">
        <f>BH341+BH342</f>
        <v>0</v>
      </c>
      <c r="BI343" s="903"/>
      <c r="BJ343" s="648">
        <f>BJ341+BJ342</f>
        <v>0</v>
      </c>
      <c r="BK343" s="903"/>
      <c r="BL343" s="648">
        <f>BL341+BL342</f>
        <v>0</v>
      </c>
      <c r="BM343" s="903"/>
      <c r="BN343" s="648">
        <f>BN341+BN342</f>
        <v>0</v>
      </c>
      <c r="BO343" s="903"/>
      <c r="BP343" s="152">
        <f>SUM(BF343:BO343)</f>
        <v>0</v>
      </c>
      <c r="BQ343" s="152">
        <f>BQ341+BQ342</f>
        <v>0</v>
      </c>
      <c r="BR343" s="152">
        <f>BR341+BR342</f>
        <v>0</v>
      </c>
      <c r="BS343" s="152">
        <f>BS341+BS342</f>
        <v>0</v>
      </c>
      <c r="BT343" s="152">
        <f>BT341+BT342</f>
        <v>0</v>
      </c>
      <c r="BU343" s="152">
        <f>BU341+BU342</f>
        <v>0</v>
      </c>
      <c r="BV343" s="152">
        <f t="shared" si="369"/>
        <v>0</v>
      </c>
      <c r="BW343" s="135"/>
    </row>
    <row r="344" spans="1:75" ht="15" customHeight="1">
      <c r="A344" s="76">
        <v>3000</v>
      </c>
      <c r="B344" s="76"/>
      <c r="C344" s="679" t="s">
        <v>265</v>
      </c>
      <c r="D344" s="680"/>
      <c r="E344" s="680"/>
      <c r="F344" s="680"/>
      <c r="G344" s="680"/>
      <c r="H344" s="680"/>
      <c r="I344" s="680"/>
      <c r="J344" s="680"/>
      <c r="K344" s="680"/>
      <c r="L344" s="680"/>
      <c r="M344" s="795"/>
      <c r="N344" s="162"/>
      <c r="O344" s="131"/>
      <c r="P344" s="162"/>
      <c r="Q344" s="131"/>
      <c r="R344" s="162"/>
      <c r="S344" s="131"/>
      <c r="T344" s="162"/>
      <c r="U344" s="131"/>
      <c r="V344" s="162"/>
      <c r="W344" s="131"/>
      <c r="X344" s="132"/>
      <c r="Y344" s="162"/>
      <c r="Z344" s="131"/>
      <c r="AA344" s="162"/>
      <c r="AB344" s="131"/>
      <c r="AC344" s="162"/>
      <c r="AD344" s="131"/>
      <c r="AE344" s="162"/>
      <c r="AF344" s="131"/>
      <c r="AG344" s="162"/>
      <c r="AH344" s="131"/>
      <c r="AI344" s="132"/>
      <c r="AJ344" s="162"/>
      <c r="AK344" s="131"/>
      <c r="AL344" s="162"/>
      <c r="AM344" s="131"/>
      <c r="AN344" s="162"/>
      <c r="AO344" s="131"/>
      <c r="AP344" s="162"/>
      <c r="AQ344" s="131"/>
      <c r="AR344" s="162"/>
      <c r="AS344" s="131"/>
      <c r="AT344" s="132"/>
      <c r="AU344" s="162"/>
      <c r="AV344" s="131"/>
      <c r="AW344" s="162"/>
      <c r="AX344" s="131"/>
      <c r="AY344" s="162"/>
      <c r="AZ344" s="131"/>
      <c r="BA344" s="162"/>
      <c r="BB344" s="131"/>
      <c r="BC344" s="162"/>
      <c r="BD344" s="131"/>
      <c r="BE344" s="132"/>
      <c r="BF344" s="162"/>
      <c r="BG344" s="131"/>
      <c r="BH344" s="162"/>
      <c r="BI344" s="131"/>
      <c r="BJ344" s="162"/>
      <c r="BK344" s="131"/>
      <c r="BL344" s="162"/>
      <c r="BM344" s="131"/>
      <c r="BN344" s="162"/>
      <c r="BO344" s="131"/>
      <c r="BP344" s="132"/>
      <c r="BQ344" s="349"/>
      <c r="BR344" s="349"/>
      <c r="BS344" s="349"/>
      <c r="BT344" s="349"/>
      <c r="BU344" s="349"/>
      <c r="BV344" s="301"/>
      <c r="BW344" s="135"/>
    </row>
    <row r="345" spans="1:75" ht="15" customHeight="1">
      <c r="C345" s="681" t="s">
        <v>28</v>
      </c>
      <c r="D345" s="682"/>
      <c r="E345" s="715"/>
      <c r="F345" s="715"/>
      <c r="G345" s="715"/>
      <c r="H345" s="715"/>
      <c r="I345" s="715"/>
      <c r="J345" s="715"/>
      <c r="K345" s="715"/>
      <c r="L345" s="715"/>
      <c r="M345" s="929"/>
      <c r="N345" s="881">
        <v>0</v>
      </c>
      <c r="O345" s="900"/>
      <c r="P345" s="881">
        <v>0</v>
      </c>
      <c r="Q345" s="900"/>
      <c r="R345" s="881">
        <v>0</v>
      </c>
      <c r="S345" s="900"/>
      <c r="T345" s="881">
        <v>0</v>
      </c>
      <c r="U345" s="900"/>
      <c r="V345" s="881">
        <v>0</v>
      </c>
      <c r="W345" s="900"/>
      <c r="X345" s="119">
        <f>SUM(N345+P345+R345+T345+V345)</f>
        <v>0</v>
      </c>
      <c r="Y345" s="886">
        <v>0</v>
      </c>
      <c r="Z345" s="887"/>
      <c r="AA345" s="886">
        <v>0</v>
      </c>
      <c r="AB345" s="887"/>
      <c r="AC345" s="886">
        <v>0</v>
      </c>
      <c r="AD345" s="887"/>
      <c r="AE345" s="886">
        <v>0</v>
      </c>
      <c r="AF345" s="887"/>
      <c r="AG345" s="886">
        <v>0</v>
      </c>
      <c r="AH345" s="887"/>
      <c r="AI345" s="266">
        <f>SUM(Y345+AA345+AC345+AE345+AG345)</f>
        <v>0</v>
      </c>
      <c r="AJ345" s="884">
        <v>0</v>
      </c>
      <c r="AK345" s="885"/>
      <c r="AL345" s="884">
        <v>0</v>
      </c>
      <c r="AM345" s="885"/>
      <c r="AN345" s="884">
        <v>0</v>
      </c>
      <c r="AO345" s="885"/>
      <c r="AP345" s="884">
        <v>0</v>
      </c>
      <c r="AQ345" s="885"/>
      <c r="AR345" s="884">
        <v>0</v>
      </c>
      <c r="AS345" s="885"/>
      <c r="AT345" s="269">
        <f>SUM(AJ345+AL345+AN345+AP345+AR345)</f>
        <v>0</v>
      </c>
      <c r="AU345" s="877">
        <v>0</v>
      </c>
      <c r="AV345" s="878"/>
      <c r="AW345" s="877">
        <v>0</v>
      </c>
      <c r="AX345" s="878"/>
      <c r="AY345" s="877">
        <v>0</v>
      </c>
      <c r="AZ345" s="878"/>
      <c r="BA345" s="877">
        <v>0</v>
      </c>
      <c r="BB345" s="878"/>
      <c r="BC345" s="877">
        <v>0</v>
      </c>
      <c r="BD345" s="878"/>
      <c r="BE345" s="272">
        <f>SUM(AU345+AW345+AY345+BA345+BC345)</f>
        <v>0</v>
      </c>
      <c r="BF345" s="879">
        <v>0</v>
      </c>
      <c r="BG345" s="880"/>
      <c r="BH345" s="879">
        <v>0</v>
      </c>
      <c r="BI345" s="880"/>
      <c r="BJ345" s="879">
        <v>0</v>
      </c>
      <c r="BK345" s="880"/>
      <c r="BL345" s="879">
        <v>0</v>
      </c>
      <c r="BM345" s="880"/>
      <c r="BN345" s="879">
        <v>0</v>
      </c>
      <c r="BO345" s="880"/>
      <c r="BP345" s="275">
        <f>SUM(BF345+BH345+BJ345+BL345+BN345)</f>
        <v>0</v>
      </c>
      <c r="BQ345" s="293">
        <f>N345+Y345+AJ345+AU345+BF345</f>
        <v>0</v>
      </c>
      <c r="BR345" s="293">
        <f>P345+AA345+AL345+AW345+BH345</f>
        <v>0</v>
      </c>
      <c r="BS345" s="293">
        <f>R345+AC345+AN345+AY345+BJ345</f>
        <v>0</v>
      </c>
      <c r="BT345" s="293">
        <f>T345+AE345+AP345+BA345+BL345</f>
        <v>0</v>
      </c>
      <c r="BU345" s="293">
        <f>V345+AG345+AR345+BC345+BN345</f>
        <v>0</v>
      </c>
      <c r="BV345" s="294">
        <f t="shared" ref="BV345:BV374" si="371">SUM(BQ345:BU345)</f>
        <v>0</v>
      </c>
      <c r="BW345" s="135"/>
    </row>
    <row r="346" spans="1:75" ht="15" customHeight="1">
      <c r="C346" s="681" t="s">
        <v>28</v>
      </c>
      <c r="D346" s="682"/>
      <c r="E346" s="715"/>
      <c r="F346" s="715"/>
      <c r="G346" s="715"/>
      <c r="H346" s="715"/>
      <c r="I346" s="715"/>
      <c r="J346" s="715"/>
      <c r="K346" s="715"/>
      <c r="L346" s="715"/>
      <c r="M346" s="929"/>
      <c r="N346" s="881">
        <v>0</v>
      </c>
      <c r="O346" s="900"/>
      <c r="P346" s="881">
        <v>0</v>
      </c>
      <c r="Q346" s="900"/>
      <c r="R346" s="881">
        <v>0</v>
      </c>
      <c r="S346" s="900"/>
      <c r="T346" s="881">
        <v>0</v>
      </c>
      <c r="U346" s="900"/>
      <c r="V346" s="881">
        <v>0</v>
      </c>
      <c r="W346" s="900"/>
      <c r="X346" s="119">
        <f t="shared" ref="X346:X374" si="372">SUM(N346+P346+R346+T346+V346)</f>
        <v>0</v>
      </c>
      <c r="Y346" s="886">
        <v>0</v>
      </c>
      <c r="Z346" s="887"/>
      <c r="AA346" s="886">
        <v>0</v>
      </c>
      <c r="AB346" s="887"/>
      <c r="AC346" s="886">
        <v>0</v>
      </c>
      <c r="AD346" s="887"/>
      <c r="AE346" s="886">
        <v>0</v>
      </c>
      <c r="AF346" s="887"/>
      <c r="AG346" s="886">
        <v>0</v>
      </c>
      <c r="AH346" s="887"/>
      <c r="AI346" s="266">
        <f t="shared" ref="AI346:AI374" si="373">SUM(Y346+AA346+AC346+AE346+AG346)</f>
        <v>0</v>
      </c>
      <c r="AJ346" s="884">
        <v>0</v>
      </c>
      <c r="AK346" s="885"/>
      <c r="AL346" s="884">
        <v>0</v>
      </c>
      <c r="AM346" s="885"/>
      <c r="AN346" s="884">
        <v>0</v>
      </c>
      <c r="AO346" s="885"/>
      <c r="AP346" s="884">
        <v>0</v>
      </c>
      <c r="AQ346" s="885"/>
      <c r="AR346" s="884">
        <v>0</v>
      </c>
      <c r="AS346" s="885"/>
      <c r="AT346" s="269">
        <f t="shared" ref="AT346:AT374" si="374">SUM(AJ346+AL346+AN346+AP346+AR346)</f>
        <v>0</v>
      </c>
      <c r="AU346" s="877">
        <v>0</v>
      </c>
      <c r="AV346" s="878"/>
      <c r="AW346" s="877">
        <v>0</v>
      </c>
      <c r="AX346" s="878"/>
      <c r="AY346" s="877">
        <v>0</v>
      </c>
      <c r="AZ346" s="878"/>
      <c r="BA346" s="877">
        <v>0</v>
      </c>
      <c r="BB346" s="878"/>
      <c r="BC346" s="877">
        <v>0</v>
      </c>
      <c r="BD346" s="878"/>
      <c r="BE346" s="272">
        <f t="shared" ref="BE346:BE374" si="375">SUM(AU346+AW346+AY346+BA346+BC346)</f>
        <v>0</v>
      </c>
      <c r="BF346" s="879">
        <v>0</v>
      </c>
      <c r="BG346" s="880"/>
      <c r="BH346" s="879">
        <v>0</v>
      </c>
      <c r="BI346" s="880"/>
      <c r="BJ346" s="879">
        <v>0</v>
      </c>
      <c r="BK346" s="880"/>
      <c r="BL346" s="879">
        <v>0</v>
      </c>
      <c r="BM346" s="880"/>
      <c r="BN346" s="879">
        <v>0</v>
      </c>
      <c r="BO346" s="880"/>
      <c r="BP346" s="275">
        <f t="shared" ref="BP346:BP374" si="376">SUM(BF346+BH346+BJ346+BL346+BN346)</f>
        <v>0</v>
      </c>
      <c r="BQ346" s="293">
        <f t="shared" ref="BQ346:BQ374" si="377">N346+Y346+AJ346+AU346+BF346</f>
        <v>0</v>
      </c>
      <c r="BR346" s="293">
        <f t="shared" ref="BR346:BR374" si="378">P346+AA346+AL346+AW346+BH346</f>
        <v>0</v>
      </c>
      <c r="BS346" s="293">
        <f t="shared" ref="BS346:BS374" si="379">R346+AC346+AN346+AY346+BJ346</f>
        <v>0</v>
      </c>
      <c r="BT346" s="293">
        <f t="shared" ref="BT346:BT374" si="380">T346+AE346+AP346+BA346+BL346</f>
        <v>0</v>
      </c>
      <c r="BU346" s="293">
        <f t="shared" ref="BU346:BU374" si="381">V346+AG346+AR346+BC346+BN346</f>
        <v>0</v>
      </c>
      <c r="BV346" s="294">
        <f t="shared" si="371"/>
        <v>0</v>
      </c>
      <c r="BW346" s="135"/>
    </row>
    <row r="347" spans="1:75" ht="15" customHeight="1">
      <c r="C347" s="657" t="s">
        <v>28</v>
      </c>
      <c r="D347" s="658"/>
      <c r="E347" s="715"/>
      <c r="F347" s="715"/>
      <c r="G347" s="715"/>
      <c r="H347" s="715"/>
      <c r="I347" s="715"/>
      <c r="J347" s="715"/>
      <c r="K347" s="715"/>
      <c r="L347" s="715"/>
      <c r="M347" s="929"/>
      <c r="N347" s="881">
        <v>0</v>
      </c>
      <c r="O347" s="900"/>
      <c r="P347" s="881">
        <v>0</v>
      </c>
      <c r="Q347" s="900"/>
      <c r="R347" s="881">
        <v>0</v>
      </c>
      <c r="S347" s="900"/>
      <c r="T347" s="881">
        <v>0</v>
      </c>
      <c r="U347" s="900"/>
      <c r="V347" s="881">
        <v>0</v>
      </c>
      <c r="W347" s="900"/>
      <c r="X347" s="119">
        <f t="shared" si="372"/>
        <v>0</v>
      </c>
      <c r="Y347" s="886">
        <v>0</v>
      </c>
      <c r="Z347" s="887"/>
      <c r="AA347" s="886">
        <v>0</v>
      </c>
      <c r="AB347" s="887"/>
      <c r="AC347" s="886">
        <v>0</v>
      </c>
      <c r="AD347" s="887"/>
      <c r="AE347" s="886">
        <v>0</v>
      </c>
      <c r="AF347" s="887"/>
      <c r="AG347" s="886">
        <v>0</v>
      </c>
      <c r="AH347" s="887"/>
      <c r="AI347" s="266">
        <f t="shared" si="373"/>
        <v>0</v>
      </c>
      <c r="AJ347" s="884">
        <v>0</v>
      </c>
      <c r="AK347" s="885"/>
      <c r="AL347" s="884">
        <v>0</v>
      </c>
      <c r="AM347" s="885"/>
      <c r="AN347" s="884">
        <v>0</v>
      </c>
      <c r="AO347" s="885"/>
      <c r="AP347" s="884">
        <v>0</v>
      </c>
      <c r="AQ347" s="885"/>
      <c r="AR347" s="884">
        <v>0</v>
      </c>
      <c r="AS347" s="885"/>
      <c r="AT347" s="269">
        <f t="shared" si="374"/>
        <v>0</v>
      </c>
      <c r="AU347" s="877">
        <v>0</v>
      </c>
      <c r="AV347" s="878"/>
      <c r="AW347" s="877">
        <v>0</v>
      </c>
      <c r="AX347" s="878"/>
      <c r="AY347" s="877">
        <v>0</v>
      </c>
      <c r="AZ347" s="878"/>
      <c r="BA347" s="877">
        <v>0</v>
      </c>
      <c r="BB347" s="878"/>
      <c r="BC347" s="877">
        <v>0</v>
      </c>
      <c r="BD347" s="878"/>
      <c r="BE347" s="272">
        <f t="shared" si="375"/>
        <v>0</v>
      </c>
      <c r="BF347" s="879">
        <v>0</v>
      </c>
      <c r="BG347" s="880"/>
      <c r="BH347" s="879">
        <v>0</v>
      </c>
      <c r="BI347" s="880"/>
      <c r="BJ347" s="879">
        <v>0</v>
      </c>
      <c r="BK347" s="880"/>
      <c r="BL347" s="879">
        <v>0</v>
      </c>
      <c r="BM347" s="880"/>
      <c r="BN347" s="879">
        <v>0</v>
      </c>
      <c r="BO347" s="880"/>
      <c r="BP347" s="275">
        <f t="shared" si="376"/>
        <v>0</v>
      </c>
      <c r="BQ347" s="293">
        <f t="shared" si="377"/>
        <v>0</v>
      </c>
      <c r="BR347" s="293">
        <f t="shared" si="378"/>
        <v>0</v>
      </c>
      <c r="BS347" s="293">
        <f t="shared" si="379"/>
        <v>0</v>
      </c>
      <c r="BT347" s="293">
        <f t="shared" si="380"/>
        <v>0</v>
      </c>
      <c r="BU347" s="293">
        <f t="shared" si="381"/>
        <v>0</v>
      </c>
      <c r="BV347" s="294">
        <f t="shared" si="371"/>
        <v>0</v>
      </c>
      <c r="BW347" s="135"/>
    </row>
    <row r="348" spans="1:75" ht="15" customHeight="1">
      <c r="C348" s="657" t="s">
        <v>28</v>
      </c>
      <c r="D348" s="658"/>
      <c r="E348" s="715"/>
      <c r="F348" s="715"/>
      <c r="G348" s="715"/>
      <c r="H348" s="715"/>
      <c r="I348" s="715"/>
      <c r="J348" s="715"/>
      <c r="K348" s="715"/>
      <c r="L348" s="715"/>
      <c r="M348" s="929"/>
      <c r="N348" s="881">
        <v>0</v>
      </c>
      <c r="O348" s="900"/>
      <c r="P348" s="881">
        <v>0</v>
      </c>
      <c r="Q348" s="900"/>
      <c r="R348" s="881">
        <v>0</v>
      </c>
      <c r="S348" s="900"/>
      <c r="T348" s="881">
        <v>0</v>
      </c>
      <c r="U348" s="900"/>
      <c r="V348" s="881">
        <v>0</v>
      </c>
      <c r="W348" s="900"/>
      <c r="X348" s="119">
        <f t="shared" si="372"/>
        <v>0</v>
      </c>
      <c r="Y348" s="886">
        <v>0</v>
      </c>
      <c r="Z348" s="887"/>
      <c r="AA348" s="886">
        <v>0</v>
      </c>
      <c r="AB348" s="887"/>
      <c r="AC348" s="886">
        <v>0</v>
      </c>
      <c r="AD348" s="887"/>
      <c r="AE348" s="886">
        <v>0</v>
      </c>
      <c r="AF348" s="887"/>
      <c r="AG348" s="886">
        <v>0</v>
      </c>
      <c r="AH348" s="887"/>
      <c r="AI348" s="266">
        <f t="shared" si="373"/>
        <v>0</v>
      </c>
      <c r="AJ348" s="884">
        <v>0</v>
      </c>
      <c r="AK348" s="885"/>
      <c r="AL348" s="884">
        <v>0</v>
      </c>
      <c r="AM348" s="885"/>
      <c r="AN348" s="884">
        <v>0</v>
      </c>
      <c r="AO348" s="885"/>
      <c r="AP348" s="884">
        <v>0</v>
      </c>
      <c r="AQ348" s="885"/>
      <c r="AR348" s="884">
        <v>0</v>
      </c>
      <c r="AS348" s="885"/>
      <c r="AT348" s="269">
        <f t="shared" si="374"/>
        <v>0</v>
      </c>
      <c r="AU348" s="877">
        <v>0</v>
      </c>
      <c r="AV348" s="878"/>
      <c r="AW348" s="877">
        <v>0</v>
      </c>
      <c r="AX348" s="878"/>
      <c r="AY348" s="877">
        <v>0</v>
      </c>
      <c r="AZ348" s="878"/>
      <c r="BA348" s="877">
        <v>0</v>
      </c>
      <c r="BB348" s="878"/>
      <c r="BC348" s="877">
        <v>0</v>
      </c>
      <c r="BD348" s="878"/>
      <c r="BE348" s="272">
        <f t="shared" si="375"/>
        <v>0</v>
      </c>
      <c r="BF348" s="879">
        <v>0</v>
      </c>
      <c r="BG348" s="880"/>
      <c r="BH348" s="879">
        <v>0</v>
      </c>
      <c r="BI348" s="880"/>
      <c r="BJ348" s="879">
        <v>0</v>
      </c>
      <c r="BK348" s="880"/>
      <c r="BL348" s="879">
        <v>0</v>
      </c>
      <c r="BM348" s="880"/>
      <c r="BN348" s="879">
        <v>0</v>
      </c>
      <c r="BO348" s="880"/>
      <c r="BP348" s="275">
        <f t="shared" si="376"/>
        <v>0</v>
      </c>
      <c r="BQ348" s="293">
        <f t="shared" si="377"/>
        <v>0</v>
      </c>
      <c r="BR348" s="293">
        <f t="shared" si="378"/>
        <v>0</v>
      </c>
      <c r="BS348" s="293">
        <f t="shared" si="379"/>
        <v>0</v>
      </c>
      <c r="BT348" s="293">
        <f t="shared" si="380"/>
        <v>0</v>
      </c>
      <c r="BU348" s="293">
        <f t="shared" si="381"/>
        <v>0</v>
      </c>
      <c r="BV348" s="294">
        <f t="shared" si="371"/>
        <v>0</v>
      </c>
      <c r="BW348" s="135"/>
    </row>
    <row r="349" spans="1:75" ht="15" customHeight="1">
      <c r="C349" s="657" t="s">
        <v>28</v>
      </c>
      <c r="D349" s="658"/>
      <c r="E349" s="715"/>
      <c r="F349" s="715"/>
      <c r="G349" s="715"/>
      <c r="H349" s="715"/>
      <c r="I349" s="715"/>
      <c r="J349" s="715"/>
      <c r="K349" s="715"/>
      <c r="L349" s="715"/>
      <c r="M349" s="929"/>
      <c r="N349" s="881">
        <v>0</v>
      </c>
      <c r="O349" s="900"/>
      <c r="P349" s="881">
        <v>0</v>
      </c>
      <c r="Q349" s="900"/>
      <c r="R349" s="881">
        <v>0</v>
      </c>
      <c r="S349" s="900"/>
      <c r="T349" s="881">
        <v>0</v>
      </c>
      <c r="U349" s="900"/>
      <c r="V349" s="881">
        <v>0</v>
      </c>
      <c r="W349" s="900"/>
      <c r="X349" s="119">
        <f t="shared" si="372"/>
        <v>0</v>
      </c>
      <c r="Y349" s="886">
        <v>0</v>
      </c>
      <c r="Z349" s="887"/>
      <c r="AA349" s="886">
        <v>0</v>
      </c>
      <c r="AB349" s="887"/>
      <c r="AC349" s="886">
        <v>0</v>
      </c>
      <c r="AD349" s="887"/>
      <c r="AE349" s="886">
        <v>0</v>
      </c>
      <c r="AF349" s="887"/>
      <c r="AG349" s="886">
        <v>0</v>
      </c>
      <c r="AH349" s="887"/>
      <c r="AI349" s="266">
        <f t="shared" si="373"/>
        <v>0</v>
      </c>
      <c r="AJ349" s="884">
        <v>0</v>
      </c>
      <c r="AK349" s="885"/>
      <c r="AL349" s="884">
        <v>0</v>
      </c>
      <c r="AM349" s="885"/>
      <c r="AN349" s="884">
        <v>0</v>
      </c>
      <c r="AO349" s="885"/>
      <c r="AP349" s="884">
        <v>0</v>
      </c>
      <c r="AQ349" s="885"/>
      <c r="AR349" s="884">
        <v>0</v>
      </c>
      <c r="AS349" s="885"/>
      <c r="AT349" s="269">
        <f t="shared" si="374"/>
        <v>0</v>
      </c>
      <c r="AU349" s="877">
        <v>0</v>
      </c>
      <c r="AV349" s="878"/>
      <c r="AW349" s="877">
        <v>0</v>
      </c>
      <c r="AX349" s="878"/>
      <c r="AY349" s="877">
        <v>0</v>
      </c>
      <c r="AZ349" s="878"/>
      <c r="BA349" s="877">
        <v>0</v>
      </c>
      <c r="BB349" s="878"/>
      <c r="BC349" s="877">
        <v>0</v>
      </c>
      <c r="BD349" s="878"/>
      <c r="BE349" s="272">
        <f t="shared" si="375"/>
        <v>0</v>
      </c>
      <c r="BF349" s="879">
        <v>0</v>
      </c>
      <c r="BG349" s="880"/>
      <c r="BH349" s="879">
        <v>0</v>
      </c>
      <c r="BI349" s="880"/>
      <c r="BJ349" s="879">
        <v>0</v>
      </c>
      <c r="BK349" s="880"/>
      <c r="BL349" s="879">
        <v>0</v>
      </c>
      <c r="BM349" s="880"/>
      <c r="BN349" s="879">
        <v>0</v>
      </c>
      <c r="BO349" s="880"/>
      <c r="BP349" s="275">
        <f t="shared" si="376"/>
        <v>0</v>
      </c>
      <c r="BQ349" s="293">
        <f t="shared" si="377"/>
        <v>0</v>
      </c>
      <c r="BR349" s="293">
        <f t="shared" si="378"/>
        <v>0</v>
      </c>
      <c r="BS349" s="293">
        <f t="shared" si="379"/>
        <v>0</v>
      </c>
      <c r="BT349" s="293">
        <f t="shared" si="380"/>
        <v>0</v>
      </c>
      <c r="BU349" s="293">
        <f t="shared" si="381"/>
        <v>0</v>
      </c>
      <c r="BV349" s="294">
        <f t="shared" si="371"/>
        <v>0</v>
      </c>
      <c r="BW349" s="135"/>
    </row>
    <row r="350" spans="1:75" ht="15" customHeight="1">
      <c r="C350" s="657" t="s">
        <v>28</v>
      </c>
      <c r="D350" s="658"/>
      <c r="E350" s="715"/>
      <c r="F350" s="715"/>
      <c r="G350" s="715"/>
      <c r="H350" s="715"/>
      <c r="I350" s="715"/>
      <c r="J350" s="715"/>
      <c r="K350" s="715"/>
      <c r="L350" s="715"/>
      <c r="M350" s="929"/>
      <c r="N350" s="881">
        <v>0</v>
      </c>
      <c r="O350" s="900"/>
      <c r="P350" s="881">
        <v>0</v>
      </c>
      <c r="Q350" s="900"/>
      <c r="R350" s="881">
        <v>0</v>
      </c>
      <c r="S350" s="900"/>
      <c r="T350" s="881">
        <v>0</v>
      </c>
      <c r="U350" s="900"/>
      <c r="V350" s="881">
        <v>0</v>
      </c>
      <c r="W350" s="900"/>
      <c r="X350" s="119">
        <f t="shared" si="372"/>
        <v>0</v>
      </c>
      <c r="Y350" s="886">
        <v>0</v>
      </c>
      <c r="Z350" s="887"/>
      <c r="AA350" s="886">
        <v>0</v>
      </c>
      <c r="AB350" s="887"/>
      <c r="AC350" s="886">
        <v>0</v>
      </c>
      <c r="AD350" s="887"/>
      <c r="AE350" s="886">
        <v>0</v>
      </c>
      <c r="AF350" s="887"/>
      <c r="AG350" s="886">
        <v>0</v>
      </c>
      <c r="AH350" s="887"/>
      <c r="AI350" s="266">
        <f t="shared" si="373"/>
        <v>0</v>
      </c>
      <c r="AJ350" s="884">
        <v>0</v>
      </c>
      <c r="AK350" s="885"/>
      <c r="AL350" s="884">
        <v>0</v>
      </c>
      <c r="AM350" s="885"/>
      <c r="AN350" s="884">
        <v>0</v>
      </c>
      <c r="AO350" s="885"/>
      <c r="AP350" s="884">
        <v>0</v>
      </c>
      <c r="AQ350" s="885"/>
      <c r="AR350" s="884">
        <v>0</v>
      </c>
      <c r="AS350" s="885"/>
      <c r="AT350" s="269">
        <f t="shared" si="374"/>
        <v>0</v>
      </c>
      <c r="AU350" s="877">
        <v>0</v>
      </c>
      <c r="AV350" s="878"/>
      <c r="AW350" s="877">
        <v>0</v>
      </c>
      <c r="AX350" s="878"/>
      <c r="AY350" s="877">
        <v>0</v>
      </c>
      <c r="AZ350" s="878"/>
      <c r="BA350" s="877">
        <v>0</v>
      </c>
      <c r="BB350" s="878"/>
      <c r="BC350" s="877">
        <v>0</v>
      </c>
      <c r="BD350" s="878"/>
      <c r="BE350" s="272">
        <f t="shared" si="375"/>
        <v>0</v>
      </c>
      <c r="BF350" s="879">
        <v>0</v>
      </c>
      <c r="BG350" s="880"/>
      <c r="BH350" s="879">
        <v>0</v>
      </c>
      <c r="BI350" s="880"/>
      <c r="BJ350" s="879">
        <v>0</v>
      </c>
      <c r="BK350" s="880"/>
      <c r="BL350" s="879">
        <v>0</v>
      </c>
      <c r="BM350" s="880"/>
      <c r="BN350" s="879">
        <v>0</v>
      </c>
      <c r="BO350" s="880"/>
      <c r="BP350" s="275">
        <f t="shared" si="376"/>
        <v>0</v>
      </c>
      <c r="BQ350" s="293">
        <f t="shared" si="377"/>
        <v>0</v>
      </c>
      <c r="BR350" s="293">
        <f t="shared" si="378"/>
        <v>0</v>
      </c>
      <c r="BS350" s="293">
        <f t="shared" si="379"/>
        <v>0</v>
      </c>
      <c r="BT350" s="293">
        <f t="shared" si="380"/>
        <v>0</v>
      </c>
      <c r="BU350" s="293">
        <f t="shared" si="381"/>
        <v>0</v>
      </c>
      <c r="BV350" s="294">
        <f t="shared" si="371"/>
        <v>0</v>
      </c>
      <c r="BW350" s="135"/>
    </row>
    <row r="351" spans="1:75" ht="15" hidden="1" customHeight="1">
      <c r="C351" s="657" t="s">
        <v>28</v>
      </c>
      <c r="D351" s="658"/>
      <c r="E351" s="715"/>
      <c r="F351" s="715"/>
      <c r="G351" s="715"/>
      <c r="H351" s="715"/>
      <c r="I351" s="715"/>
      <c r="J351" s="715"/>
      <c r="K351" s="715"/>
      <c r="L351" s="715"/>
      <c r="M351" s="929"/>
      <c r="N351" s="881">
        <v>0</v>
      </c>
      <c r="O351" s="900"/>
      <c r="P351" s="881">
        <v>0</v>
      </c>
      <c r="Q351" s="900"/>
      <c r="R351" s="881">
        <v>0</v>
      </c>
      <c r="S351" s="900"/>
      <c r="T351" s="881">
        <v>0</v>
      </c>
      <c r="U351" s="900"/>
      <c r="V351" s="881">
        <v>0</v>
      </c>
      <c r="W351" s="900"/>
      <c r="X351" s="119">
        <f t="shared" si="372"/>
        <v>0</v>
      </c>
      <c r="Y351" s="886">
        <v>0</v>
      </c>
      <c r="Z351" s="887"/>
      <c r="AA351" s="886">
        <v>0</v>
      </c>
      <c r="AB351" s="887"/>
      <c r="AC351" s="886">
        <v>0</v>
      </c>
      <c r="AD351" s="887"/>
      <c r="AE351" s="886">
        <v>0</v>
      </c>
      <c r="AF351" s="887"/>
      <c r="AG351" s="886">
        <v>0</v>
      </c>
      <c r="AH351" s="887"/>
      <c r="AI351" s="266">
        <f t="shared" si="373"/>
        <v>0</v>
      </c>
      <c r="AJ351" s="884">
        <v>0</v>
      </c>
      <c r="AK351" s="885"/>
      <c r="AL351" s="884">
        <v>0</v>
      </c>
      <c r="AM351" s="885"/>
      <c r="AN351" s="884">
        <v>0</v>
      </c>
      <c r="AO351" s="885"/>
      <c r="AP351" s="884">
        <v>0</v>
      </c>
      <c r="AQ351" s="885"/>
      <c r="AR351" s="884">
        <v>0</v>
      </c>
      <c r="AS351" s="885"/>
      <c r="AT351" s="269">
        <f t="shared" si="374"/>
        <v>0</v>
      </c>
      <c r="AU351" s="877">
        <v>0</v>
      </c>
      <c r="AV351" s="878"/>
      <c r="AW351" s="877">
        <v>0</v>
      </c>
      <c r="AX351" s="878"/>
      <c r="AY351" s="877">
        <v>0</v>
      </c>
      <c r="AZ351" s="878"/>
      <c r="BA351" s="877">
        <v>0</v>
      </c>
      <c r="BB351" s="878"/>
      <c r="BC351" s="877">
        <v>0</v>
      </c>
      <c r="BD351" s="878"/>
      <c r="BE351" s="272">
        <f t="shared" si="375"/>
        <v>0</v>
      </c>
      <c r="BF351" s="879">
        <v>0</v>
      </c>
      <c r="BG351" s="880"/>
      <c r="BH351" s="879">
        <v>0</v>
      </c>
      <c r="BI351" s="880"/>
      <c r="BJ351" s="879">
        <v>0</v>
      </c>
      <c r="BK351" s="880"/>
      <c r="BL351" s="879">
        <v>0</v>
      </c>
      <c r="BM351" s="880"/>
      <c r="BN351" s="879">
        <v>0</v>
      </c>
      <c r="BO351" s="880"/>
      <c r="BP351" s="275">
        <f t="shared" si="376"/>
        <v>0</v>
      </c>
      <c r="BQ351" s="293">
        <f t="shared" si="377"/>
        <v>0</v>
      </c>
      <c r="BR351" s="293">
        <f t="shared" si="378"/>
        <v>0</v>
      </c>
      <c r="BS351" s="293">
        <f t="shared" si="379"/>
        <v>0</v>
      </c>
      <c r="BT351" s="293">
        <f t="shared" si="380"/>
        <v>0</v>
      </c>
      <c r="BU351" s="293">
        <f t="shared" si="381"/>
        <v>0</v>
      </c>
      <c r="BV351" s="294">
        <f t="shared" si="371"/>
        <v>0</v>
      </c>
      <c r="BW351" s="135"/>
    </row>
    <row r="352" spans="1:75" ht="15" hidden="1" customHeight="1">
      <c r="C352" s="657" t="s">
        <v>28</v>
      </c>
      <c r="D352" s="658"/>
      <c r="E352" s="715"/>
      <c r="F352" s="715"/>
      <c r="G352" s="715"/>
      <c r="H352" s="715"/>
      <c r="I352" s="715"/>
      <c r="J352" s="715"/>
      <c r="K352" s="715"/>
      <c r="L352" s="715"/>
      <c r="M352" s="929"/>
      <c r="N352" s="881">
        <v>0</v>
      </c>
      <c r="O352" s="900"/>
      <c r="P352" s="881">
        <v>0</v>
      </c>
      <c r="Q352" s="900"/>
      <c r="R352" s="881">
        <v>0</v>
      </c>
      <c r="S352" s="900"/>
      <c r="T352" s="881">
        <v>0</v>
      </c>
      <c r="U352" s="900"/>
      <c r="V352" s="881">
        <v>0</v>
      </c>
      <c r="W352" s="900"/>
      <c r="X352" s="119">
        <f t="shared" si="372"/>
        <v>0</v>
      </c>
      <c r="Y352" s="886">
        <v>0</v>
      </c>
      <c r="Z352" s="887"/>
      <c r="AA352" s="886">
        <v>0</v>
      </c>
      <c r="AB352" s="887"/>
      <c r="AC352" s="886">
        <v>0</v>
      </c>
      <c r="AD352" s="887"/>
      <c r="AE352" s="886">
        <v>0</v>
      </c>
      <c r="AF352" s="887"/>
      <c r="AG352" s="886">
        <v>0</v>
      </c>
      <c r="AH352" s="887"/>
      <c r="AI352" s="266">
        <f t="shared" si="373"/>
        <v>0</v>
      </c>
      <c r="AJ352" s="884">
        <v>0</v>
      </c>
      <c r="AK352" s="885"/>
      <c r="AL352" s="884">
        <v>0</v>
      </c>
      <c r="AM352" s="885"/>
      <c r="AN352" s="884">
        <v>0</v>
      </c>
      <c r="AO352" s="885"/>
      <c r="AP352" s="884">
        <v>0</v>
      </c>
      <c r="AQ352" s="885"/>
      <c r="AR352" s="884">
        <v>0</v>
      </c>
      <c r="AS352" s="885"/>
      <c r="AT352" s="269">
        <f t="shared" si="374"/>
        <v>0</v>
      </c>
      <c r="AU352" s="877">
        <v>0</v>
      </c>
      <c r="AV352" s="878"/>
      <c r="AW352" s="877">
        <v>0</v>
      </c>
      <c r="AX352" s="878"/>
      <c r="AY352" s="877">
        <v>0</v>
      </c>
      <c r="AZ352" s="878"/>
      <c r="BA352" s="877">
        <v>0</v>
      </c>
      <c r="BB352" s="878"/>
      <c r="BC352" s="877">
        <v>0</v>
      </c>
      <c r="BD352" s="878"/>
      <c r="BE352" s="272">
        <f t="shared" si="375"/>
        <v>0</v>
      </c>
      <c r="BF352" s="879">
        <v>0</v>
      </c>
      <c r="BG352" s="880"/>
      <c r="BH352" s="879">
        <v>0</v>
      </c>
      <c r="BI352" s="880"/>
      <c r="BJ352" s="879">
        <v>0</v>
      </c>
      <c r="BK352" s="880"/>
      <c r="BL352" s="879">
        <v>0</v>
      </c>
      <c r="BM352" s="880"/>
      <c r="BN352" s="879">
        <v>0</v>
      </c>
      <c r="BO352" s="880"/>
      <c r="BP352" s="275">
        <f t="shared" si="376"/>
        <v>0</v>
      </c>
      <c r="BQ352" s="293">
        <f t="shared" si="377"/>
        <v>0</v>
      </c>
      <c r="BR352" s="293">
        <f t="shared" si="378"/>
        <v>0</v>
      </c>
      <c r="BS352" s="293">
        <f t="shared" si="379"/>
        <v>0</v>
      </c>
      <c r="BT352" s="293">
        <f t="shared" si="380"/>
        <v>0</v>
      </c>
      <c r="BU352" s="293">
        <f t="shared" si="381"/>
        <v>0</v>
      </c>
      <c r="BV352" s="294">
        <f t="shared" si="371"/>
        <v>0</v>
      </c>
      <c r="BW352" s="135"/>
    </row>
    <row r="353" spans="3:75" ht="11.45" hidden="1" customHeight="1">
      <c r="C353" s="657" t="s">
        <v>28</v>
      </c>
      <c r="D353" s="658"/>
      <c r="E353" s="715"/>
      <c r="F353" s="715"/>
      <c r="G353" s="715"/>
      <c r="H353" s="715"/>
      <c r="I353" s="715"/>
      <c r="J353" s="715"/>
      <c r="K353" s="715"/>
      <c r="L353" s="715"/>
      <c r="M353" s="929"/>
      <c r="N353" s="881">
        <v>0</v>
      </c>
      <c r="O353" s="900"/>
      <c r="P353" s="881">
        <v>0</v>
      </c>
      <c r="Q353" s="900"/>
      <c r="R353" s="881">
        <v>0</v>
      </c>
      <c r="S353" s="900"/>
      <c r="T353" s="881">
        <v>0</v>
      </c>
      <c r="U353" s="900"/>
      <c r="V353" s="881">
        <v>0</v>
      </c>
      <c r="W353" s="900"/>
      <c r="X353" s="119">
        <f t="shared" si="372"/>
        <v>0</v>
      </c>
      <c r="Y353" s="886">
        <v>0</v>
      </c>
      <c r="Z353" s="887"/>
      <c r="AA353" s="886">
        <v>0</v>
      </c>
      <c r="AB353" s="887"/>
      <c r="AC353" s="886">
        <v>0</v>
      </c>
      <c r="AD353" s="887"/>
      <c r="AE353" s="886">
        <v>0</v>
      </c>
      <c r="AF353" s="887"/>
      <c r="AG353" s="886">
        <v>0</v>
      </c>
      <c r="AH353" s="887"/>
      <c r="AI353" s="266">
        <f t="shared" si="373"/>
        <v>0</v>
      </c>
      <c r="AJ353" s="884">
        <v>0</v>
      </c>
      <c r="AK353" s="885"/>
      <c r="AL353" s="884">
        <v>0</v>
      </c>
      <c r="AM353" s="885"/>
      <c r="AN353" s="884">
        <v>0</v>
      </c>
      <c r="AO353" s="885"/>
      <c r="AP353" s="884">
        <v>0</v>
      </c>
      <c r="AQ353" s="885"/>
      <c r="AR353" s="884">
        <v>0</v>
      </c>
      <c r="AS353" s="885"/>
      <c r="AT353" s="269">
        <f t="shared" si="374"/>
        <v>0</v>
      </c>
      <c r="AU353" s="877">
        <v>0</v>
      </c>
      <c r="AV353" s="878"/>
      <c r="AW353" s="877">
        <v>0</v>
      </c>
      <c r="AX353" s="878"/>
      <c r="AY353" s="877">
        <v>0</v>
      </c>
      <c r="AZ353" s="878"/>
      <c r="BA353" s="877">
        <v>0</v>
      </c>
      <c r="BB353" s="878"/>
      <c r="BC353" s="877">
        <v>0</v>
      </c>
      <c r="BD353" s="878"/>
      <c r="BE353" s="272">
        <f t="shared" si="375"/>
        <v>0</v>
      </c>
      <c r="BF353" s="879">
        <v>0</v>
      </c>
      <c r="BG353" s="880"/>
      <c r="BH353" s="879">
        <v>0</v>
      </c>
      <c r="BI353" s="880"/>
      <c r="BJ353" s="879">
        <v>0</v>
      </c>
      <c r="BK353" s="880"/>
      <c r="BL353" s="879">
        <v>0</v>
      </c>
      <c r="BM353" s="880"/>
      <c r="BN353" s="879">
        <v>0</v>
      </c>
      <c r="BO353" s="880"/>
      <c r="BP353" s="275">
        <f t="shared" si="376"/>
        <v>0</v>
      </c>
      <c r="BQ353" s="293">
        <f t="shared" si="377"/>
        <v>0</v>
      </c>
      <c r="BR353" s="293">
        <f t="shared" si="378"/>
        <v>0</v>
      </c>
      <c r="BS353" s="293">
        <f t="shared" si="379"/>
        <v>0</v>
      </c>
      <c r="BT353" s="293">
        <f t="shared" si="380"/>
        <v>0</v>
      </c>
      <c r="BU353" s="293">
        <f t="shared" si="381"/>
        <v>0</v>
      </c>
      <c r="BV353" s="294">
        <f t="shared" si="371"/>
        <v>0</v>
      </c>
      <c r="BW353" s="135"/>
    </row>
    <row r="354" spans="3:75" ht="15" hidden="1" customHeight="1">
      <c r="C354" s="681" t="s">
        <v>28</v>
      </c>
      <c r="D354" s="682"/>
      <c r="E354" s="715"/>
      <c r="F354" s="715"/>
      <c r="G354" s="715"/>
      <c r="H354" s="715"/>
      <c r="I354" s="715"/>
      <c r="J354" s="715"/>
      <c r="K354" s="715"/>
      <c r="L354" s="715"/>
      <c r="M354" s="929"/>
      <c r="N354" s="881">
        <v>0</v>
      </c>
      <c r="O354" s="900"/>
      <c r="P354" s="881">
        <v>0</v>
      </c>
      <c r="Q354" s="900"/>
      <c r="R354" s="881">
        <v>0</v>
      </c>
      <c r="S354" s="900"/>
      <c r="T354" s="881">
        <v>0</v>
      </c>
      <c r="U354" s="900"/>
      <c r="V354" s="881">
        <v>0</v>
      </c>
      <c r="W354" s="900"/>
      <c r="X354" s="119">
        <f t="shared" si="372"/>
        <v>0</v>
      </c>
      <c r="Y354" s="886">
        <v>0</v>
      </c>
      <c r="Z354" s="887"/>
      <c r="AA354" s="886">
        <v>0</v>
      </c>
      <c r="AB354" s="887"/>
      <c r="AC354" s="886">
        <v>0</v>
      </c>
      <c r="AD354" s="887"/>
      <c r="AE354" s="886">
        <v>0</v>
      </c>
      <c r="AF354" s="887"/>
      <c r="AG354" s="886">
        <v>0</v>
      </c>
      <c r="AH354" s="887"/>
      <c r="AI354" s="266">
        <f t="shared" si="373"/>
        <v>0</v>
      </c>
      <c r="AJ354" s="884">
        <v>0</v>
      </c>
      <c r="AK354" s="885"/>
      <c r="AL354" s="884">
        <v>0</v>
      </c>
      <c r="AM354" s="885"/>
      <c r="AN354" s="884">
        <v>0</v>
      </c>
      <c r="AO354" s="885"/>
      <c r="AP354" s="884">
        <v>0</v>
      </c>
      <c r="AQ354" s="885"/>
      <c r="AR354" s="884">
        <v>0</v>
      </c>
      <c r="AS354" s="885"/>
      <c r="AT354" s="269">
        <f t="shared" si="374"/>
        <v>0</v>
      </c>
      <c r="AU354" s="877">
        <v>0</v>
      </c>
      <c r="AV354" s="878"/>
      <c r="AW354" s="877">
        <v>0</v>
      </c>
      <c r="AX354" s="878"/>
      <c r="AY354" s="877">
        <v>0</v>
      </c>
      <c r="AZ354" s="878"/>
      <c r="BA354" s="877">
        <v>0</v>
      </c>
      <c r="BB354" s="878"/>
      <c r="BC354" s="877">
        <v>0</v>
      </c>
      <c r="BD354" s="878"/>
      <c r="BE354" s="272">
        <f t="shared" si="375"/>
        <v>0</v>
      </c>
      <c r="BF354" s="879">
        <v>0</v>
      </c>
      <c r="BG354" s="880"/>
      <c r="BH354" s="879">
        <v>0</v>
      </c>
      <c r="BI354" s="880"/>
      <c r="BJ354" s="879">
        <v>0</v>
      </c>
      <c r="BK354" s="880"/>
      <c r="BL354" s="879">
        <v>0</v>
      </c>
      <c r="BM354" s="880"/>
      <c r="BN354" s="879">
        <v>0</v>
      </c>
      <c r="BO354" s="880"/>
      <c r="BP354" s="275">
        <f t="shared" si="376"/>
        <v>0</v>
      </c>
      <c r="BQ354" s="293">
        <f t="shared" si="377"/>
        <v>0</v>
      </c>
      <c r="BR354" s="293">
        <f t="shared" si="378"/>
        <v>0</v>
      </c>
      <c r="BS354" s="293">
        <f t="shared" si="379"/>
        <v>0</v>
      </c>
      <c r="BT354" s="293">
        <f t="shared" si="380"/>
        <v>0</v>
      </c>
      <c r="BU354" s="293">
        <f t="shared" si="381"/>
        <v>0</v>
      </c>
      <c r="BV354" s="294">
        <f t="shared" si="371"/>
        <v>0</v>
      </c>
      <c r="BW354" s="135"/>
    </row>
    <row r="355" spans="3:75" ht="15" hidden="1" customHeight="1">
      <c r="C355" s="657" t="s">
        <v>28</v>
      </c>
      <c r="D355" s="658"/>
      <c r="E355" s="715"/>
      <c r="F355" s="715"/>
      <c r="G355" s="715"/>
      <c r="H355" s="715"/>
      <c r="I355" s="715"/>
      <c r="J355" s="715"/>
      <c r="K355" s="715"/>
      <c r="L355" s="715"/>
      <c r="M355" s="929"/>
      <c r="N355" s="881">
        <v>0</v>
      </c>
      <c r="O355" s="900"/>
      <c r="P355" s="881">
        <v>0</v>
      </c>
      <c r="Q355" s="900"/>
      <c r="R355" s="881">
        <v>0</v>
      </c>
      <c r="S355" s="900"/>
      <c r="T355" s="881">
        <v>0</v>
      </c>
      <c r="U355" s="900"/>
      <c r="V355" s="881">
        <v>0</v>
      </c>
      <c r="W355" s="900"/>
      <c r="X355" s="119">
        <f t="shared" si="372"/>
        <v>0</v>
      </c>
      <c r="Y355" s="886">
        <v>0</v>
      </c>
      <c r="Z355" s="887"/>
      <c r="AA355" s="886">
        <v>0</v>
      </c>
      <c r="AB355" s="887"/>
      <c r="AC355" s="886">
        <v>0</v>
      </c>
      <c r="AD355" s="887"/>
      <c r="AE355" s="886">
        <v>0</v>
      </c>
      <c r="AF355" s="887"/>
      <c r="AG355" s="886">
        <v>0</v>
      </c>
      <c r="AH355" s="887"/>
      <c r="AI355" s="266">
        <f t="shared" si="373"/>
        <v>0</v>
      </c>
      <c r="AJ355" s="884">
        <v>0</v>
      </c>
      <c r="AK355" s="885"/>
      <c r="AL355" s="884">
        <v>0</v>
      </c>
      <c r="AM355" s="885"/>
      <c r="AN355" s="884">
        <v>0</v>
      </c>
      <c r="AO355" s="885"/>
      <c r="AP355" s="884">
        <v>0</v>
      </c>
      <c r="AQ355" s="885"/>
      <c r="AR355" s="884">
        <v>0</v>
      </c>
      <c r="AS355" s="885"/>
      <c r="AT355" s="269">
        <f t="shared" si="374"/>
        <v>0</v>
      </c>
      <c r="AU355" s="877">
        <v>0</v>
      </c>
      <c r="AV355" s="878"/>
      <c r="AW355" s="877">
        <v>0</v>
      </c>
      <c r="AX355" s="878"/>
      <c r="AY355" s="877">
        <v>0</v>
      </c>
      <c r="AZ355" s="878"/>
      <c r="BA355" s="877">
        <v>0</v>
      </c>
      <c r="BB355" s="878"/>
      <c r="BC355" s="877">
        <v>0</v>
      </c>
      <c r="BD355" s="878"/>
      <c r="BE355" s="272">
        <f t="shared" si="375"/>
        <v>0</v>
      </c>
      <c r="BF355" s="879">
        <v>0</v>
      </c>
      <c r="BG355" s="880"/>
      <c r="BH355" s="879">
        <v>0</v>
      </c>
      <c r="BI355" s="880"/>
      <c r="BJ355" s="879">
        <v>0</v>
      </c>
      <c r="BK355" s="880"/>
      <c r="BL355" s="879">
        <v>0</v>
      </c>
      <c r="BM355" s="880"/>
      <c r="BN355" s="879">
        <v>0</v>
      </c>
      <c r="BO355" s="880"/>
      <c r="BP355" s="275">
        <f t="shared" si="376"/>
        <v>0</v>
      </c>
      <c r="BQ355" s="293">
        <f t="shared" si="377"/>
        <v>0</v>
      </c>
      <c r="BR355" s="293">
        <f t="shared" si="378"/>
        <v>0</v>
      </c>
      <c r="BS355" s="293">
        <f t="shared" si="379"/>
        <v>0</v>
      </c>
      <c r="BT355" s="293">
        <f t="shared" si="380"/>
        <v>0</v>
      </c>
      <c r="BU355" s="293">
        <f t="shared" si="381"/>
        <v>0</v>
      </c>
      <c r="BV355" s="294">
        <f t="shared" si="371"/>
        <v>0</v>
      </c>
      <c r="BW355" s="135"/>
    </row>
    <row r="356" spans="3:75" ht="15" hidden="1" customHeight="1">
      <c r="C356" s="657" t="s">
        <v>28</v>
      </c>
      <c r="D356" s="658"/>
      <c r="E356" s="715"/>
      <c r="F356" s="715"/>
      <c r="G356" s="715"/>
      <c r="H356" s="715"/>
      <c r="I356" s="715"/>
      <c r="J356" s="715"/>
      <c r="K356" s="715"/>
      <c r="L356" s="715"/>
      <c r="M356" s="929"/>
      <c r="N356" s="881">
        <v>0</v>
      </c>
      <c r="O356" s="900"/>
      <c r="P356" s="881">
        <v>0</v>
      </c>
      <c r="Q356" s="900"/>
      <c r="R356" s="881">
        <v>0</v>
      </c>
      <c r="S356" s="900"/>
      <c r="T356" s="881">
        <v>0</v>
      </c>
      <c r="U356" s="900"/>
      <c r="V356" s="881">
        <v>0</v>
      </c>
      <c r="W356" s="900"/>
      <c r="X356" s="119">
        <f t="shared" si="372"/>
        <v>0</v>
      </c>
      <c r="Y356" s="886">
        <v>0</v>
      </c>
      <c r="Z356" s="887"/>
      <c r="AA356" s="886">
        <v>0</v>
      </c>
      <c r="AB356" s="887"/>
      <c r="AC356" s="886">
        <v>0</v>
      </c>
      <c r="AD356" s="887"/>
      <c r="AE356" s="886">
        <v>0</v>
      </c>
      <c r="AF356" s="887"/>
      <c r="AG356" s="886">
        <v>0</v>
      </c>
      <c r="AH356" s="887"/>
      <c r="AI356" s="266">
        <f t="shared" si="373"/>
        <v>0</v>
      </c>
      <c r="AJ356" s="884">
        <v>0</v>
      </c>
      <c r="AK356" s="885"/>
      <c r="AL356" s="884">
        <v>0</v>
      </c>
      <c r="AM356" s="885"/>
      <c r="AN356" s="884">
        <v>0</v>
      </c>
      <c r="AO356" s="885"/>
      <c r="AP356" s="884">
        <v>0</v>
      </c>
      <c r="AQ356" s="885"/>
      <c r="AR356" s="884">
        <v>0</v>
      </c>
      <c r="AS356" s="885"/>
      <c r="AT356" s="269">
        <f t="shared" si="374"/>
        <v>0</v>
      </c>
      <c r="AU356" s="877">
        <v>0</v>
      </c>
      <c r="AV356" s="878"/>
      <c r="AW356" s="877">
        <v>0</v>
      </c>
      <c r="AX356" s="878"/>
      <c r="AY356" s="877">
        <v>0</v>
      </c>
      <c r="AZ356" s="878"/>
      <c r="BA356" s="877">
        <v>0</v>
      </c>
      <c r="BB356" s="878"/>
      <c r="BC356" s="877">
        <v>0</v>
      </c>
      <c r="BD356" s="878"/>
      <c r="BE356" s="272">
        <f t="shared" si="375"/>
        <v>0</v>
      </c>
      <c r="BF356" s="879">
        <v>0</v>
      </c>
      <c r="BG356" s="880"/>
      <c r="BH356" s="879">
        <v>0</v>
      </c>
      <c r="BI356" s="880"/>
      <c r="BJ356" s="879">
        <v>0</v>
      </c>
      <c r="BK356" s="880"/>
      <c r="BL356" s="879">
        <v>0</v>
      </c>
      <c r="BM356" s="880"/>
      <c r="BN356" s="879">
        <v>0</v>
      </c>
      <c r="BO356" s="880"/>
      <c r="BP356" s="275">
        <f t="shared" si="376"/>
        <v>0</v>
      </c>
      <c r="BQ356" s="293">
        <f t="shared" si="377"/>
        <v>0</v>
      </c>
      <c r="BR356" s="293">
        <f t="shared" si="378"/>
        <v>0</v>
      </c>
      <c r="BS356" s="293">
        <f t="shared" si="379"/>
        <v>0</v>
      </c>
      <c r="BT356" s="293">
        <f t="shared" si="380"/>
        <v>0</v>
      </c>
      <c r="BU356" s="293">
        <f t="shared" si="381"/>
        <v>0</v>
      </c>
      <c r="BV356" s="294">
        <f t="shared" si="371"/>
        <v>0</v>
      </c>
      <c r="BW356" s="135"/>
    </row>
    <row r="357" spans="3:75" ht="15" hidden="1" customHeight="1">
      <c r="C357" s="657" t="s">
        <v>28</v>
      </c>
      <c r="D357" s="658"/>
      <c r="E357" s="715"/>
      <c r="F357" s="715"/>
      <c r="G357" s="715"/>
      <c r="H357" s="715"/>
      <c r="I357" s="715"/>
      <c r="J357" s="715"/>
      <c r="K357" s="715"/>
      <c r="L357" s="715"/>
      <c r="M357" s="929"/>
      <c r="N357" s="881">
        <v>0</v>
      </c>
      <c r="O357" s="900"/>
      <c r="P357" s="881">
        <v>0</v>
      </c>
      <c r="Q357" s="900"/>
      <c r="R357" s="881">
        <v>0</v>
      </c>
      <c r="S357" s="900"/>
      <c r="T357" s="881">
        <v>0</v>
      </c>
      <c r="U357" s="900"/>
      <c r="V357" s="881">
        <v>0</v>
      </c>
      <c r="W357" s="900"/>
      <c r="X357" s="119">
        <f t="shared" si="372"/>
        <v>0</v>
      </c>
      <c r="Y357" s="886">
        <v>0</v>
      </c>
      <c r="Z357" s="887"/>
      <c r="AA357" s="886">
        <v>0</v>
      </c>
      <c r="AB357" s="887"/>
      <c r="AC357" s="886">
        <v>0</v>
      </c>
      <c r="AD357" s="887"/>
      <c r="AE357" s="886">
        <v>0</v>
      </c>
      <c r="AF357" s="887"/>
      <c r="AG357" s="886">
        <v>0</v>
      </c>
      <c r="AH357" s="887"/>
      <c r="AI357" s="266">
        <f t="shared" si="373"/>
        <v>0</v>
      </c>
      <c r="AJ357" s="884">
        <v>0</v>
      </c>
      <c r="AK357" s="885"/>
      <c r="AL357" s="884">
        <v>0</v>
      </c>
      <c r="AM357" s="885"/>
      <c r="AN357" s="884">
        <v>0</v>
      </c>
      <c r="AO357" s="885"/>
      <c r="AP357" s="884">
        <v>0</v>
      </c>
      <c r="AQ357" s="885"/>
      <c r="AR357" s="884">
        <v>0</v>
      </c>
      <c r="AS357" s="885"/>
      <c r="AT357" s="269">
        <f t="shared" si="374"/>
        <v>0</v>
      </c>
      <c r="AU357" s="877">
        <v>0</v>
      </c>
      <c r="AV357" s="878"/>
      <c r="AW357" s="877">
        <v>0</v>
      </c>
      <c r="AX357" s="878"/>
      <c r="AY357" s="877">
        <v>0</v>
      </c>
      <c r="AZ357" s="878"/>
      <c r="BA357" s="877">
        <v>0</v>
      </c>
      <c r="BB357" s="878"/>
      <c r="BC357" s="877">
        <v>0</v>
      </c>
      <c r="BD357" s="878"/>
      <c r="BE357" s="272">
        <f t="shared" si="375"/>
        <v>0</v>
      </c>
      <c r="BF357" s="879">
        <v>0</v>
      </c>
      <c r="BG357" s="880"/>
      <c r="BH357" s="879">
        <v>0</v>
      </c>
      <c r="BI357" s="880"/>
      <c r="BJ357" s="879">
        <v>0</v>
      </c>
      <c r="BK357" s="880"/>
      <c r="BL357" s="879">
        <v>0</v>
      </c>
      <c r="BM357" s="880"/>
      <c r="BN357" s="879">
        <v>0</v>
      </c>
      <c r="BO357" s="880"/>
      <c r="BP357" s="275">
        <f t="shared" si="376"/>
        <v>0</v>
      </c>
      <c r="BQ357" s="293">
        <f t="shared" si="377"/>
        <v>0</v>
      </c>
      <c r="BR357" s="293">
        <f t="shared" si="378"/>
        <v>0</v>
      </c>
      <c r="BS357" s="293">
        <f t="shared" si="379"/>
        <v>0</v>
      </c>
      <c r="BT357" s="293">
        <f t="shared" si="380"/>
        <v>0</v>
      </c>
      <c r="BU357" s="293">
        <f t="shared" si="381"/>
        <v>0</v>
      </c>
      <c r="BV357" s="294">
        <f t="shared" si="371"/>
        <v>0</v>
      </c>
      <c r="BW357" s="135"/>
    </row>
    <row r="358" spans="3:75" ht="15" hidden="1" customHeight="1">
      <c r="C358" s="657" t="s">
        <v>28</v>
      </c>
      <c r="D358" s="658"/>
      <c r="E358" s="715"/>
      <c r="F358" s="715"/>
      <c r="G358" s="715"/>
      <c r="H358" s="715"/>
      <c r="I358" s="715"/>
      <c r="J358" s="715"/>
      <c r="K358" s="715"/>
      <c r="L358" s="715"/>
      <c r="M358" s="929"/>
      <c r="N358" s="881">
        <v>0</v>
      </c>
      <c r="O358" s="900"/>
      <c r="P358" s="881">
        <v>0</v>
      </c>
      <c r="Q358" s="900"/>
      <c r="R358" s="881">
        <v>0</v>
      </c>
      <c r="S358" s="900"/>
      <c r="T358" s="881">
        <v>0</v>
      </c>
      <c r="U358" s="900"/>
      <c r="V358" s="881">
        <v>0</v>
      </c>
      <c r="W358" s="900"/>
      <c r="X358" s="119">
        <f t="shared" si="372"/>
        <v>0</v>
      </c>
      <c r="Y358" s="886">
        <v>0</v>
      </c>
      <c r="Z358" s="887"/>
      <c r="AA358" s="886">
        <v>0</v>
      </c>
      <c r="AB358" s="887"/>
      <c r="AC358" s="886">
        <v>0</v>
      </c>
      <c r="AD358" s="887"/>
      <c r="AE358" s="886">
        <v>0</v>
      </c>
      <c r="AF358" s="887"/>
      <c r="AG358" s="886">
        <v>0</v>
      </c>
      <c r="AH358" s="887"/>
      <c r="AI358" s="266">
        <f t="shared" si="373"/>
        <v>0</v>
      </c>
      <c r="AJ358" s="884">
        <v>0</v>
      </c>
      <c r="AK358" s="885"/>
      <c r="AL358" s="884">
        <v>0</v>
      </c>
      <c r="AM358" s="885"/>
      <c r="AN358" s="884">
        <v>0</v>
      </c>
      <c r="AO358" s="885"/>
      <c r="AP358" s="884">
        <v>0</v>
      </c>
      <c r="AQ358" s="885"/>
      <c r="AR358" s="884">
        <v>0</v>
      </c>
      <c r="AS358" s="885"/>
      <c r="AT358" s="269">
        <f t="shared" si="374"/>
        <v>0</v>
      </c>
      <c r="AU358" s="877">
        <v>0</v>
      </c>
      <c r="AV358" s="878"/>
      <c r="AW358" s="877">
        <v>0</v>
      </c>
      <c r="AX358" s="878"/>
      <c r="AY358" s="877">
        <v>0</v>
      </c>
      <c r="AZ358" s="878"/>
      <c r="BA358" s="877">
        <v>0</v>
      </c>
      <c r="BB358" s="878"/>
      <c r="BC358" s="877">
        <v>0</v>
      </c>
      <c r="BD358" s="878"/>
      <c r="BE358" s="272">
        <f t="shared" si="375"/>
        <v>0</v>
      </c>
      <c r="BF358" s="879">
        <v>0</v>
      </c>
      <c r="BG358" s="880"/>
      <c r="BH358" s="879">
        <v>0</v>
      </c>
      <c r="BI358" s="880"/>
      <c r="BJ358" s="879">
        <v>0</v>
      </c>
      <c r="BK358" s="880"/>
      <c r="BL358" s="879">
        <v>0</v>
      </c>
      <c r="BM358" s="880"/>
      <c r="BN358" s="879">
        <v>0</v>
      </c>
      <c r="BO358" s="880"/>
      <c r="BP358" s="275">
        <f t="shared" si="376"/>
        <v>0</v>
      </c>
      <c r="BQ358" s="293">
        <f t="shared" si="377"/>
        <v>0</v>
      </c>
      <c r="BR358" s="293">
        <f t="shared" si="378"/>
        <v>0</v>
      </c>
      <c r="BS358" s="293">
        <f t="shared" si="379"/>
        <v>0</v>
      </c>
      <c r="BT358" s="293">
        <f t="shared" si="380"/>
        <v>0</v>
      </c>
      <c r="BU358" s="293">
        <f t="shared" si="381"/>
        <v>0</v>
      </c>
      <c r="BV358" s="294">
        <f t="shared" si="371"/>
        <v>0</v>
      </c>
      <c r="BW358" s="135"/>
    </row>
    <row r="359" spans="3:75" ht="15" hidden="1" customHeight="1">
      <c r="C359" s="657" t="s">
        <v>28</v>
      </c>
      <c r="D359" s="658"/>
      <c r="E359" s="715"/>
      <c r="F359" s="715"/>
      <c r="G359" s="715"/>
      <c r="H359" s="715"/>
      <c r="I359" s="715"/>
      <c r="J359" s="715"/>
      <c r="K359" s="715"/>
      <c r="L359" s="715"/>
      <c r="M359" s="929"/>
      <c r="N359" s="881">
        <v>0</v>
      </c>
      <c r="O359" s="900"/>
      <c r="P359" s="881">
        <v>0</v>
      </c>
      <c r="Q359" s="900"/>
      <c r="R359" s="881">
        <v>0</v>
      </c>
      <c r="S359" s="900"/>
      <c r="T359" s="881">
        <v>0</v>
      </c>
      <c r="U359" s="900"/>
      <c r="V359" s="881">
        <v>0</v>
      </c>
      <c r="W359" s="900"/>
      <c r="X359" s="119">
        <f t="shared" si="372"/>
        <v>0</v>
      </c>
      <c r="Y359" s="886">
        <v>0</v>
      </c>
      <c r="Z359" s="887"/>
      <c r="AA359" s="886">
        <v>0</v>
      </c>
      <c r="AB359" s="887"/>
      <c r="AC359" s="886">
        <v>0</v>
      </c>
      <c r="AD359" s="887"/>
      <c r="AE359" s="886">
        <v>0</v>
      </c>
      <c r="AF359" s="887"/>
      <c r="AG359" s="886">
        <v>0</v>
      </c>
      <c r="AH359" s="887"/>
      <c r="AI359" s="266">
        <f t="shared" si="373"/>
        <v>0</v>
      </c>
      <c r="AJ359" s="884">
        <v>0</v>
      </c>
      <c r="AK359" s="885"/>
      <c r="AL359" s="884">
        <v>0</v>
      </c>
      <c r="AM359" s="885"/>
      <c r="AN359" s="884">
        <v>0</v>
      </c>
      <c r="AO359" s="885"/>
      <c r="AP359" s="884">
        <v>0</v>
      </c>
      <c r="AQ359" s="885"/>
      <c r="AR359" s="884">
        <v>0</v>
      </c>
      <c r="AS359" s="885"/>
      <c r="AT359" s="269">
        <f t="shared" si="374"/>
        <v>0</v>
      </c>
      <c r="AU359" s="877">
        <v>0</v>
      </c>
      <c r="AV359" s="878"/>
      <c r="AW359" s="877">
        <v>0</v>
      </c>
      <c r="AX359" s="878"/>
      <c r="AY359" s="877">
        <v>0</v>
      </c>
      <c r="AZ359" s="878"/>
      <c r="BA359" s="877">
        <v>0</v>
      </c>
      <c r="BB359" s="878"/>
      <c r="BC359" s="877">
        <v>0</v>
      </c>
      <c r="BD359" s="878"/>
      <c r="BE359" s="272">
        <f t="shared" si="375"/>
        <v>0</v>
      </c>
      <c r="BF359" s="879">
        <v>0</v>
      </c>
      <c r="BG359" s="880"/>
      <c r="BH359" s="879">
        <v>0</v>
      </c>
      <c r="BI359" s="880"/>
      <c r="BJ359" s="879">
        <v>0</v>
      </c>
      <c r="BK359" s="880"/>
      <c r="BL359" s="879">
        <v>0</v>
      </c>
      <c r="BM359" s="880"/>
      <c r="BN359" s="879">
        <v>0</v>
      </c>
      <c r="BO359" s="880"/>
      <c r="BP359" s="275">
        <f t="shared" si="376"/>
        <v>0</v>
      </c>
      <c r="BQ359" s="293">
        <f t="shared" si="377"/>
        <v>0</v>
      </c>
      <c r="BR359" s="293">
        <f t="shared" si="378"/>
        <v>0</v>
      </c>
      <c r="BS359" s="293">
        <f t="shared" si="379"/>
        <v>0</v>
      </c>
      <c r="BT359" s="293">
        <f t="shared" si="380"/>
        <v>0</v>
      </c>
      <c r="BU359" s="293">
        <f t="shared" si="381"/>
        <v>0</v>
      </c>
      <c r="BV359" s="294">
        <f t="shared" si="371"/>
        <v>0</v>
      </c>
      <c r="BW359" s="135"/>
    </row>
    <row r="360" spans="3:75" ht="15" hidden="1" customHeight="1">
      <c r="C360" s="657" t="s">
        <v>28</v>
      </c>
      <c r="D360" s="658"/>
      <c r="E360" s="715"/>
      <c r="F360" s="715"/>
      <c r="G360" s="715"/>
      <c r="H360" s="715"/>
      <c r="I360" s="715"/>
      <c r="J360" s="715"/>
      <c r="K360" s="715"/>
      <c r="L360" s="715"/>
      <c r="M360" s="929"/>
      <c r="N360" s="881">
        <v>0</v>
      </c>
      <c r="O360" s="900"/>
      <c r="P360" s="881">
        <v>0</v>
      </c>
      <c r="Q360" s="900"/>
      <c r="R360" s="881">
        <v>0</v>
      </c>
      <c r="S360" s="900"/>
      <c r="T360" s="881">
        <v>0</v>
      </c>
      <c r="U360" s="900"/>
      <c r="V360" s="881">
        <v>0</v>
      </c>
      <c r="W360" s="900"/>
      <c r="X360" s="119">
        <f t="shared" si="372"/>
        <v>0</v>
      </c>
      <c r="Y360" s="886">
        <v>0</v>
      </c>
      <c r="Z360" s="887"/>
      <c r="AA360" s="886">
        <v>0</v>
      </c>
      <c r="AB360" s="887"/>
      <c r="AC360" s="886">
        <v>0</v>
      </c>
      <c r="AD360" s="887"/>
      <c r="AE360" s="886">
        <v>0</v>
      </c>
      <c r="AF360" s="887"/>
      <c r="AG360" s="886">
        <v>0</v>
      </c>
      <c r="AH360" s="887"/>
      <c r="AI360" s="266">
        <f t="shared" si="373"/>
        <v>0</v>
      </c>
      <c r="AJ360" s="884">
        <v>0</v>
      </c>
      <c r="AK360" s="885"/>
      <c r="AL360" s="884">
        <v>0</v>
      </c>
      <c r="AM360" s="885"/>
      <c r="AN360" s="884">
        <v>0</v>
      </c>
      <c r="AO360" s="885"/>
      <c r="AP360" s="884">
        <v>0</v>
      </c>
      <c r="AQ360" s="885"/>
      <c r="AR360" s="884">
        <v>0</v>
      </c>
      <c r="AS360" s="885"/>
      <c r="AT360" s="269">
        <f t="shared" si="374"/>
        <v>0</v>
      </c>
      <c r="AU360" s="877">
        <v>0</v>
      </c>
      <c r="AV360" s="878"/>
      <c r="AW360" s="877">
        <v>0</v>
      </c>
      <c r="AX360" s="878"/>
      <c r="AY360" s="877">
        <v>0</v>
      </c>
      <c r="AZ360" s="878"/>
      <c r="BA360" s="877">
        <v>0</v>
      </c>
      <c r="BB360" s="878"/>
      <c r="BC360" s="877">
        <v>0</v>
      </c>
      <c r="BD360" s="878"/>
      <c r="BE360" s="272">
        <f t="shared" si="375"/>
        <v>0</v>
      </c>
      <c r="BF360" s="879">
        <v>0</v>
      </c>
      <c r="BG360" s="880"/>
      <c r="BH360" s="879">
        <v>0</v>
      </c>
      <c r="BI360" s="880"/>
      <c r="BJ360" s="879">
        <v>0</v>
      </c>
      <c r="BK360" s="880"/>
      <c r="BL360" s="879">
        <v>0</v>
      </c>
      <c r="BM360" s="880"/>
      <c r="BN360" s="879">
        <v>0</v>
      </c>
      <c r="BO360" s="880"/>
      <c r="BP360" s="275">
        <f t="shared" si="376"/>
        <v>0</v>
      </c>
      <c r="BQ360" s="293">
        <f t="shared" si="377"/>
        <v>0</v>
      </c>
      <c r="BR360" s="293">
        <f t="shared" si="378"/>
        <v>0</v>
      </c>
      <c r="BS360" s="293">
        <f t="shared" si="379"/>
        <v>0</v>
      </c>
      <c r="BT360" s="293">
        <f t="shared" si="380"/>
        <v>0</v>
      </c>
      <c r="BU360" s="293">
        <f t="shared" si="381"/>
        <v>0</v>
      </c>
      <c r="BV360" s="294">
        <f t="shared" si="371"/>
        <v>0</v>
      </c>
      <c r="BW360" s="135"/>
    </row>
    <row r="361" spans="3:75" ht="15" hidden="1" customHeight="1">
      <c r="C361" s="657" t="s">
        <v>28</v>
      </c>
      <c r="D361" s="658"/>
      <c r="E361" s="715"/>
      <c r="F361" s="715"/>
      <c r="G361" s="715"/>
      <c r="H361" s="715"/>
      <c r="I361" s="715"/>
      <c r="J361" s="715"/>
      <c r="K361" s="715"/>
      <c r="L361" s="715"/>
      <c r="M361" s="929"/>
      <c r="N361" s="881">
        <v>0</v>
      </c>
      <c r="O361" s="900"/>
      <c r="P361" s="881">
        <v>0</v>
      </c>
      <c r="Q361" s="900"/>
      <c r="R361" s="881">
        <v>0</v>
      </c>
      <c r="S361" s="900"/>
      <c r="T361" s="881">
        <v>0</v>
      </c>
      <c r="U361" s="900"/>
      <c r="V361" s="881">
        <v>0</v>
      </c>
      <c r="W361" s="900"/>
      <c r="X361" s="119">
        <f t="shared" si="372"/>
        <v>0</v>
      </c>
      <c r="Y361" s="886">
        <v>0</v>
      </c>
      <c r="Z361" s="887"/>
      <c r="AA361" s="886">
        <v>0</v>
      </c>
      <c r="AB361" s="887"/>
      <c r="AC361" s="886">
        <v>0</v>
      </c>
      <c r="AD361" s="887"/>
      <c r="AE361" s="886">
        <v>0</v>
      </c>
      <c r="AF361" s="887"/>
      <c r="AG361" s="886">
        <v>0</v>
      </c>
      <c r="AH361" s="887"/>
      <c r="AI361" s="266">
        <f t="shared" si="373"/>
        <v>0</v>
      </c>
      <c r="AJ361" s="884">
        <v>0</v>
      </c>
      <c r="AK361" s="885"/>
      <c r="AL361" s="884">
        <v>0</v>
      </c>
      <c r="AM361" s="885"/>
      <c r="AN361" s="884">
        <v>0</v>
      </c>
      <c r="AO361" s="885"/>
      <c r="AP361" s="884">
        <v>0</v>
      </c>
      <c r="AQ361" s="885"/>
      <c r="AR361" s="884">
        <v>0</v>
      </c>
      <c r="AS361" s="885"/>
      <c r="AT361" s="269">
        <f t="shared" si="374"/>
        <v>0</v>
      </c>
      <c r="AU361" s="877">
        <v>0</v>
      </c>
      <c r="AV361" s="878"/>
      <c r="AW361" s="877">
        <v>0</v>
      </c>
      <c r="AX361" s="878"/>
      <c r="AY361" s="877">
        <v>0</v>
      </c>
      <c r="AZ361" s="878"/>
      <c r="BA361" s="877">
        <v>0</v>
      </c>
      <c r="BB361" s="878"/>
      <c r="BC361" s="877">
        <v>0</v>
      </c>
      <c r="BD361" s="878"/>
      <c r="BE361" s="272">
        <f t="shared" si="375"/>
        <v>0</v>
      </c>
      <c r="BF361" s="879">
        <v>0</v>
      </c>
      <c r="BG361" s="880"/>
      <c r="BH361" s="879">
        <v>0</v>
      </c>
      <c r="BI361" s="880"/>
      <c r="BJ361" s="879">
        <v>0</v>
      </c>
      <c r="BK361" s="880"/>
      <c r="BL361" s="879">
        <v>0</v>
      </c>
      <c r="BM361" s="880"/>
      <c r="BN361" s="879">
        <v>0</v>
      </c>
      <c r="BO361" s="880"/>
      <c r="BP361" s="275">
        <f t="shared" si="376"/>
        <v>0</v>
      </c>
      <c r="BQ361" s="293">
        <f t="shared" si="377"/>
        <v>0</v>
      </c>
      <c r="BR361" s="293">
        <f t="shared" si="378"/>
        <v>0</v>
      </c>
      <c r="BS361" s="293">
        <f t="shared" si="379"/>
        <v>0</v>
      </c>
      <c r="BT361" s="293">
        <f t="shared" si="380"/>
        <v>0</v>
      </c>
      <c r="BU361" s="293">
        <f t="shared" si="381"/>
        <v>0</v>
      </c>
      <c r="BV361" s="294">
        <f t="shared" si="371"/>
        <v>0</v>
      </c>
      <c r="BW361" s="135"/>
    </row>
    <row r="362" spans="3:75" ht="15" hidden="1" customHeight="1">
      <c r="C362" s="681" t="s">
        <v>28</v>
      </c>
      <c r="D362" s="682"/>
      <c r="E362" s="715"/>
      <c r="F362" s="715"/>
      <c r="G362" s="715"/>
      <c r="H362" s="715"/>
      <c r="I362" s="715"/>
      <c r="J362" s="715"/>
      <c r="K362" s="715"/>
      <c r="L362" s="715"/>
      <c r="M362" s="929"/>
      <c r="N362" s="881">
        <v>0</v>
      </c>
      <c r="O362" s="900"/>
      <c r="P362" s="881">
        <v>0</v>
      </c>
      <c r="Q362" s="900"/>
      <c r="R362" s="881">
        <v>0</v>
      </c>
      <c r="S362" s="900"/>
      <c r="T362" s="881">
        <v>0</v>
      </c>
      <c r="U362" s="900"/>
      <c r="V362" s="881">
        <v>0</v>
      </c>
      <c r="W362" s="900"/>
      <c r="X362" s="119">
        <f t="shared" si="372"/>
        <v>0</v>
      </c>
      <c r="Y362" s="886">
        <v>0</v>
      </c>
      <c r="Z362" s="887"/>
      <c r="AA362" s="886">
        <v>0</v>
      </c>
      <c r="AB362" s="887"/>
      <c r="AC362" s="886">
        <v>0</v>
      </c>
      <c r="AD362" s="887"/>
      <c r="AE362" s="886">
        <v>0</v>
      </c>
      <c r="AF362" s="887"/>
      <c r="AG362" s="886">
        <v>0</v>
      </c>
      <c r="AH362" s="887"/>
      <c r="AI362" s="266">
        <f t="shared" si="373"/>
        <v>0</v>
      </c>
      <c r="AJ362" s="884">
        <v>0</v>
      </c>
      <c r="AK362" s="885"/>
      <c r="AL362" s="884">
        <v>0</v>
      </c>
      <c r="AM362" s="885"/>
      <c r="AN362" s="884">
        <v>0</v>
      </c>
      <c r="AO362" s="885"/>
      <c r="AP362" s="884">
        <v>0</v>
      </c>
      <c r="AQ362" s="885"/>
      <c r="AR362" s="884">
        <v>0</v>
      </c>
      <c r="AS362" s="885"/>
      <c r="AT362" s="269">
        <f t="shared" si="374"/>
        <v>0</v>
      </c>
      <c r="AU362" s="877">
        <v>0</v>
      </c>
      <c r="AV362" s="878"/>
      <c r="AW362" s="877">
        <v>0</v>
      </c>
      <c r="AX362" s="878"/>
      <c r="AY362" s="877">
        <v>0</v>
      </c>
      <c r="AZ362" s="878"/>
      <c r="BA362" s="877">
        <v>0</v>
      </c>
      <c r="BB362" s="878"/>
      <c r="BC362" s="877">
        <v>0</v>
      </c>
      <c r="BD362" s="878"/>
      <c r="BE362" s="272">
        <f t="shared" si="375"/>
        <v>0</v>
      </c>
      <c r="BF362" s="879">
        <v>0</v>
      </c>
      <c r="BG362" s="880"/>
      <c r="BH362" s="879">
        <v>0</v>
      </c>
      <c r="BI362" s="880"/>
      <c r="BJ362" s="879">
        <v>0</v>
      </c>
      <c r="BK362" s="880"/>
      <c r="BL362" s="879">
        <v>0</v>
      </c>
      <c r="BM362" s="880"/>
      <c r="BN362" s="879">
        <v>0</v>
      </c>
      <c r="BO362" s="880"/>
      <c r="BP362" s="275">
        <f t="shared" si="376"/>
        <v>0</v>
      </c>
      <c r="BQ362" s="293">
        <f t="shared" si="377"/>
        <v>0</v>
      </c>
      <c r="BR362" s="293">
        <f t="shared" si="378"/>
        <v>0</v>
      </c>
      <c r="BS362" s="293">
        <f t="shared" si="379"/>
        <v>0</v>
      </c>
      <c r="BT362" s="293">
        <f t="shared" si="380"/>
        <v>0</v>
      </c>
      <c r="BU362" s="293">
        <f t="shared" si="381"/>
        <v>0</v>
      </c>
      <c r="BV362" s="294">
        <f t="shared" si="371"/>
        <v>0</v>
      </c>
      <c r="BW362" s="135"/>
    </row>
    <row r="363" spans="3:75" ht="15" hidden="1" customHeight="1">
      <c r="C363" s="657" t="s">
        <v>28</v>
      </c>
      <c r="D363" s="658"/>
      <c r="E363" s="715"/>
      <c r="F363" s="715"/>
      <c r="G363" s="715"/>
      <c r="H363" s="715"/>
      <c r="I363" s="715"/>
      <c r="J363" s="715"/>
      <c r="K363" s="715"/>
      <c r="L363" s="715"/>
      <c r="M363" s="929"/>
      <c r="N363" s="881">
        <v>0</v>
      </c>
      <c r="O363" s="900"/>
      <c r="P363" s="881">
        <v>0</v>
      </c>
      <c r="Q363" s="900"/>
      <c r="R363" s="881">
        <v>0</v>
      </c>
      <c r="S363" s="900"/>
      <c r="T363" s="881">
        <v>0</v>
      </c>
      <c r="U363" s="900"/>
      <c r="V363" s="881">
        <v>0</v>
      </c>
      <c r="W363" s="900"/>
      <c r="X363" s="119">
        <f t="shared" si="372"/>
        <v>0</v>
      </c>
      <c r="Y363" s="886">
        <v>0</v>
      </c>
      <c r="Z363" s="887"/>
      <c r="AA363" s="886">
        <v>0</v>
      </c>
      <c r="AB363" s="887"/>
      <c r="AC363" s="886">
        <v>0</v>
      </c>
      <c r="AD363" s="887"/>
      <c r="AE363" s="886">
        <v>0</v>
      </c>
      <c r="AF363" s="887"/>
      <c r="AG363" s="886">
        <v>0</v>
      </c>
      <c r="AH363" s="887"/>
      <c r="AI363" s="266">
        <f t="shared" si="373"/>
        <v>0</v>
      </c>
      <c r="AJ363" s="884">
        <v>0</v>
      </c>
      <c r="AK363" s="885"/>
      <c r="AL363" s="884">
        <v>0</v>
      </c>
      <c r="AM363" s="885"/>
      <c r="AN363" s="884">
        <v>0</v>
      </c>
      <c r="AO363" s="885"/>
      <c r="AP363" s="884">
        <v>0</v>
      </c>
      <c r="AQ363" s="885"/>
      <c r="AR363" s="884">
        <v>0</v>
      </c>
      <c r="AS363" s="885"/>
      <c r="AT363" s="269">
        <f t="shared" si="374"/>
        <v>0</v>
      </c>
      <c r="AU363" s="877">
        <v>0</v>
      </c>
      <c r="AV363" s="878"/>
      <c r="AW363" s="877">
        <v>0</v>
      </c>
      <c r="AX363" s="878"/>
      <c r="AY363" s="877">
        <v>0</v>
      </c>
      <c r="AZ363" s="878"/>
      <c r="BA363" s="877">
        <v>0</v>
      </c>
      <c r="BB363" s="878"/>
      <c r="BC363" s="877">
        <v>0</v>
      </c>
      <c r="BD363" s="878"/>
      <c r="BE363" s="272">
        <f t="shared" si="375"/>
        <v>0</v>
      </c>
      <c r="BF363" s="879">
        <v>0</v>
      </c>
      <c r="BG363" s="880"/>
      <c r="BH363" s="879">
        <v>0</v>
      </c>
      <c r="BI363" s="880"/>
      <c r="BJ363" s="879">
        <v>0</v>
      </c>
      <c r="BK363" s="880"/>
      <c r="BL363" s="879">
        <v>0</v>
      </c>
      <c r="BM363" s="880"/>
      <c r="BN363" s="879">
        <v>0</v>
      </c>
      <c r="BO363" s="880"/>
      <c r="BP363" s="275">
        <f t="shared" si="376"/>
        <v>0</v>
      </c>
      <c r="BQ363" s="293">
        <f t="shared" si="377"/>
        <v>0</v>
      </c>
      <c r="BR363" s="293">
        <f t="shared" si="378"/>
        <v>0</v>
      </c>
      <c r="BS363" s="293">
        <f t="shared" si="379"/>
        <v>0</v>
      </c>
      <c r="BT363" s="293">
        <f t="shared" si="380"/>
        <v>0</v>
      </c>
      <c r="BU363" s="293">
        <f t="shared" si="381"/>
        <v>0</v>
      </c>
      <c r="BV363" s="294">
        <f t="shared" si="371"/>
        <v>0</v>
      </c>
      <c r="BW363" s="135"/>
    </row>
    <row r="364" spans="3:75" ht="15" hidden="1" customHeight="1">
      <c r="C364" s="657" t="s">
        <v>28</v>
      </c>
      <c r="D364" s="658"/>
      <c r="E364" s="715"/>
      <c r="F364" s="715"/>
      <c r="G364" s="715"/>
      <c r="H364" s="715"/>
      <c r="I364" s="715"/>
      <c r="J364" s="715"/>
      <c r="K364" s="715"/>
      <c r="L364" s="715"/>
      <c r="M364" s="929"/>
      <c r="N364" s="881">
        <v>0</v>
      </c>
      <c r="O364" s="900"/>
      <c r="P364" s="881">
        <v>0</v>
      </c>
      <c r="Q364" s="900"/>
      <c r="R364" s="881">
        <v>0</v>
      </c>
      <c r="S364" s="900"/>
      <c r="T364" s="881">
        <v>0</v>
      </c>
      <c r="U364" s="900"/>
      <c r="V364" s="881">
        <v>0</v>
      </c>
      <c r="W364" s="900"/>
      <c r="X364" s="119">
        <f t="shared" si="372"/>
        <v>0</v>
      </c>
      <c r="Y364" s="886">
        <v>0</v>
      </c>
      <c r="Z364" s="887"/>
      <c r="AA364" s="886">
        <v>0</v>
      </c>
      <c r="AB364" s="887"/>
      <c r="AC364" s="886">
        <v>0</v>
      </c>
      <c r="AD364" s="887"/>
      <c r="AE364" s="886">
        <v>0</v>
      </c>
      <c r="AF364" s="887"/>
      <c r="AG364" s="886">
        <v>0</v>
      </c>
      <c r="AH364" s="887"/>
      <c r="AI364" s="266">
        <f t="shared" si="373"/>
        <v>0</v>
      </c>
      <c r="AJ364" s="884">
        <v>0</v>
      </c>
      <c r="AK364" s="885"/>
      <c r="AL364" s="884">
        <v>0</v>
      </c>
      <c r="AM364" s="885"/>
      <c r="AN364" s="884">
        <v>0</v>
      </c>
      <c r="AO364" s="885"/>
      <c r="AP364" s="884">
        <v>0</v>
      </c>
      <c r="AQ364" s="885"/>
      <c r="AR364" s="884">
        <v>0</v>
      </c>
      <c r="AS364" s="885"/>
      <c r="AT364" s="269">
        <f t="shared" si="374"/>
        <v>0</v>
      </c>
      <c r="AU364" s="877">
        <v>0</v>
      </c>
      <c r="AV364" s="878"/>
      <c r="AW364" s="877">
        <v>0</v>
      </c>
      <c r="AX364" s="878"/>
      <c r="AY364" s="877">
        <v>0</v>
      </c>
      <c r="AZ364" s="878"/>
      <c r="BA364" s="877">
        <v>0</v>
      </c>
      <c r="BB364" s="878"/>
      <c r="BC364" s="877">
        <v>0</v>
      </c>
      <c r="BD364" s="878"/>
      <c r="BE364" s="272">
        <f t="shared" si="375"/>
        <v>0</v>
      </c>
      <c r="BF364" s="879">
        <v>0</v>
      </c>
      <c r="BG364" s="880"/>
      <c r="BH364" s="879">
        <v>0</v>
      </c>
      <c r="BI364" s="880"/>
      <c r="BJ364" s="879">
        <v>0</v>
      </c>
      <c r="BK364" s="880"/>
      <c r="BL364" s="879">
        <v>0</v>
      </c>
      <c r="BM364" s="880"/>
      <c r="BN364" s="879">
        <v>0</v>
      </c>
      <c r="BO364" s="880"/>
      <c r="BP364" s="275">
        <f t="shared" si="376"/>
        <v>0</v>
      </c>
      <c r="BQ364" s="293">
        <f t="shared" si="377"/>
        <v>0</v>
      </c>
      <c r="BR364" s="293">
        <f t="shared" si="378"/>
        <v>0</v>
      </c>
      <c r="BS364" s="293">
        <f t="shared" si="379"/>
        <v>0</v>
      </c>
      <c r="BT364" s="293">
        <f t="shared" si="380"/>
        <v>0</v>
      </c>
      <c r="BU364" s="293">
        <f t="shared" si="381"/>
        <v>0</v>
      </c>
      <c r="BV364" s="294">
        <f t="shared" si="371"/>
        <v>0</v>
      </c>
      <c r="BW364" s="135"/>
    </row>
    <row r="365" spans="3:75" ht="15" hidden="1" customHeight="1">
      <c r="C365" s="657" t="s">
        <v>28</v>
      </c>
      <c r="D365" s="658"/>
      <c r="E365" s="715"/>
      <c r="F365" s="715"/>
      <c r="G365" s="715"/>
      <c r="H365" s="715"/>
      <c r="I365" s="715"/>
      <c r="J365" s="715"/>
      <c r="K365" s="715"/>
      <c r="L365" s="715"/>
      <c r="M365" s="929"/>
      <c r="N365" s="881">
        <v>0</v>
      </c>
      <c r="O365" s="900"/>
      <c r="P365" s="881">
        <v>0</v>
      </c>
      <c r="Q365" s="900"/>
      <c r="R365" s="881">
        <v>0</v>
      </c>
      <c r="S365" s="900"/>
      <c r="T365" s="881">
        <v>0</v>
      </c>
      <c r="U365" s="900"/>
      <c r="V365" s="881">
        <v>0</v>
      </c>
      <c r="W365" s="900"/>
      <c r="X365" s="119">
        <f t="shared" si="372"/>
        <v>0</v>
      </c>
      <c r="Y365" s="886">
        <v>0</v>
      </c>
      <c r="Z365" s="887"/>
      <c r="AA365" s="886">
        <v>0</v>
      </c>
      <c r="AB365" s="887"/>
      <c r="AC365" s="886">
        <v>0</v>
      </c>
      <c r="AD365" s="887"/>
      <c r="AE365" s="886">
        <v>0</v>
      </c>
      <c r="AF365" s="887"/>
      <c r="AG365" s="886">
        <v>0</v>
      </c>
      <c r="AH365" s="887"/>
      <c r="AI365" s="266">
        <f t="shared" si="373"/>
        <v>0</v>
      </c>
      <c r="AJ365" s="884">
        <v>0</v>
      </c>
      <c r="AK365" s="885"/>
      <c r="AL365" s="884">
        <v>0</v>
      </c>
      <c r="AM365" s="885"/>
      <c r="AN365" s="884">
        <v>0</v>
      </c>
      <c r="AO365" s="885"/>
      <c r="AP365" s="884">
        <v>0</v>
      </c>
      <c r="AQ365" s="885"/>
      <c r="AR365" s="884">
        <v>0</v>
      </c>
      <c r="AS365" s="885"/>
      <c r="AT365" s="269">
        <f t="shared" si="374"/>
        <v>0</v>
      </c>
      <c r="AU365" s="877">
        <v>0</v>
      </c>
      <c r="AV365" s="878"/>
      <c r="AW365" s="877">
        <v>0</v>
      </c>
      <c r="AX365" s="878"/>
      <c r="AY365" s="877">
        <v>0</v>
      </c>
      <c r="AZ365" s="878"/>
      <c r="BA365" s="877">
        <v>0</v>
      </c>
      <c r="BB365" s="878"/>
      <c r="BC365" s="877">
        <v>0</v>
      </c>
      <c r="BD365" s="878"/>
      <c r="BE365" s="272">
        <f t="shared" si="375"/>
        <v>0</v>
      </c>
      <c r="BF365" s="879">
        <v>0</v>
      </c>
      <c r="BG365" s="880"/>
      <c r="BH365" s="879">
        <v>0</v>
      </c>
      <c r="BI365" s="880"/>
      <c r="BJ365" s="879">
        <v>0</v>
      </c>
      <c r="BK365" s="880"/>
      <c r="BL365" s="879">
        <v>0</v>
      </c>
      <c r="BM365" s="880"/>
      <c r="BN365" s="879">
        <v>0</v>
      </c>
      <c r="BO365" s="880"/>
      <c r="BP365" s="275">
        <f t="shared" si="376"/>
        <v>0</v>
      </c>
      <c r="BQ365" s="293">
        <f t="shared" si="377"/>
        <v>0</v>
      </c>
      <c r="BR365" s="293">
        <f t="shared" si="378"/>
        <v>0</v>
      </c>
      <c r="BS365" s="293">
        <f t="shared" si="379"/>
        <v>0</v>
      </c>
      <c r="BT365" s="293">
        <f t="shared" si="380"/>
        <v>0</v>
      </c>
      <c r="BU365" s="293">
        <f t="shared" si="381"/>
        <v>0</v>
      </c>
      <c r="BV365" s="294">
        <f t="shared" si="371"/>
        <v>0</v>
      </c>
      <c r="BW365" s="135"/>
    </row>
    <row r="366" spans="3:75" ht="15" hidden="1" customHeight="1">
      <c r="C366" s="657" t="s">
        <v>28</v>
      </c>
      <c r="D366" s="658"/>
      <c r="E366" s="715"/>
      <c r="F366" s="715"/>
      <c r="G366" s="715"/>
      <c r="H366" s="715"/>
      <c r="I366" s="715"/>
      <c r="J366" s="715"/>
      <c r="K366" s="715"/>
      <c r="L366" s="715"/>
      <c r="M366" s="929"/>
      <c r="N366" s="881">
        <v>0</v>
      </c>
      <c r="O366" s="900"/>
      <c r="P366" s="881">
        <v>0</v>
      </c>
      <c r="Q366" s="900"/>
      <c r="R366" s="881">
        <v>0</v>
      </c>
      <c r="S366" s="900"/>
      <c r="T366" s="881">
        <v>0</v>
      </c>
      <c r="U366" s="900"/>
      <c r="V366" s="881">
        <v>0</v>
      </c>
      <c r="W366" s="900"/>
      <c r="X366" s="119">
        <f t="shared" si="372"/>
        <v>0</v>
      </c>
      <c r="Y366" s="886">
        <v>0</v>
      </c>
      <c r="Z366" s="887"/>
      <c r="AA366" s="886">
        <v>0</v>
      </c>
      <c r="AB366" s="887"/>
      <c r="AC366" s="886">
        <v>0</v>
      </c>
      <c r="AD366" s="887"/>
      <c r="AE366" s="886">
        <v>0</v>
      </c>
      <c r="AF366" s="887"/>
      <c r="AG366" s="886">
        <v>0</v>
      </c>
      <c r="AH366" s="887"/>
      <c r="AI366" s="266">
        <f t="shared" si="373"/>
        <v>0</v>
      </c>
      <c r="AJ366" s="884">
        <v>0</v>
      </c>
      <c r="AK366" s="885"/>
      <c r="AL366" s="884">
        <v>0</v>
      </c>
      <c r="AM366" s="885"/>
      <c r="AN366" s="884">
        <v>0</v>
      </c>
      <c r="AO366" s="885"/>
      <c r="AP366" s="884">
        <v>0</v>
      </c>
      <c r="AQ366" s="885"/>
      <c r="AR366" s="884">
        <v>0</v>
      </c>
      <c r="AS366" s="885"/>
      <c r="AT366" s="269">
        <f t="shared" si="374"/>
        <v>0</v>
      </c>
      <c r="AU366" s="877">
        <v>0</v>
      </c>
      <c r="AV366" s="878"/>
      <c r="AW366" s="877">
        <v>0</v>
      </c>
      <c r="AX366" s="878"/>
      <c r="AY366" s="877">
        <v>0</v>
      </c>
      <c r="AZ366" s="878"/>
      <c r="BA366" s="877">
        <v>0</v>
      </c>
      <c r="BB366" s="878"/>
      <c r="BC366" s="877">
        <v>0</v>
      </c>
      <c r="BD366" s="878"/>
      <c r="BE366" s="272">
        <f t="shared" si="375"/>
        <v>0</v>
      </c>
      <c r="BF366" s="879">
        <v>0</v>
      </c>
      <c r="BG366" s="880"/>
      <c r="BH366" s="879">
        <v>0</v>
      </c>
      <c r="BI366" s="880"/>
      <c r="BJ366" s="879">
        <v>0</v>
      </c>
      <c r="BK366" s="880"/>
      <c r="BL366" s="879">
        <v>0</v>
      </c>
      <c r="BM366" s="880"/>
      <c r="BN366" s="879">
        <v>0</v>
      </c>
      <c r="BO366" s="880"/>
      <c r="BP366" s="275">
        <f t="shared" si="376"/>
        <v>0</v>
      </c>
      <c r="BQ366" s="293">
        <f t="shared" si="377"/>
        <v>0</v>
      </c>
      <c r="BR366" s="293">
        <f t="shared" si="378"/>
        <v>0</v>
      </c>
      <c r="BS366" s="293">
        <f t="shared" si="379"/>
        <v>0</v>
      </c>
      <c r="BT366" s="293">
        <f t="shared" si="380"/>
        <v>0</v>
      </c>
      <c r="BU366" s="293">
        <f t="shared" si="381"/>
        <v>0</v>
      </c>
      <c r="BV366" s="294">
        <f t="shared" si="371"/>
        <v>0</v>
      </c>
      <c r="BW366" s="135"/>
    </row>
    <row r="367" spans="3:75" ht="15" hidden="1" customHeight="1">
      <c r="C367" s="657" t="s">
        <v>28</v>
      </c>
      <c r="D367" s="658"/>
      <c r="E367" s="715"/>
      <c r="F367" s="715"/>
      <c r="G367" s="715"/>
      <c r="H367" s="715"/>
      <c r="I367" s="715"/>
      <c r="J367" s="715"/>
      <c r="K367" s="715"/>
      <c r="L367" s="715"/>
      <c r="M367" s="929"/>
      <c r="N367" s="881">
        <v>0</v>
      </c>
      <c r="O367" s="900"/>
      <c r="P367" s="881">
        <v>0</v>
      </c>
      <c r="Q367" s="900"/>
      <c r="R367" s="881">
        <v>0</v>
      </c>
      <c r="S367" s="900"/>
      <c r="T367" s="881">
        <v>0</v>
      </c>
      <c r="U367" s="900"/>
      <c r="V367" s="881">
        <v>0</v>
      </c>
      <c r="W367" s="900"/>
      <c r="X367" s="119">
        <f t="shared" si="372"/>
        <v>0</v>
      </c>
      <c r="Y367" s="886">
        <v>0</v>
      </c>
      <c r="Z367" s="887"/>
      <c r="AA367" s="886">
        <v>0</v>
      </c>
      <c r="AB367" s="887"/>
      <c r="AC367" s="886">
        <v>0</v>
      </c>
      <c r="AD367" s="887"/>
      <c r="AE367" s="886">
        <v>0</v>
      </c>
      <c r="AF367" s="887"/>
      <c r="AG367" s="886">
        <v>0</v>
      </c>
      <c r="AH367" s="887"/>
      <c r="AI367" s="266">
        <f t="shared" si="373"/>
        <v>0</v>
      </c>
      <c r="AJ367" s="884">
        <v>0</v>
      </c>
      <c r="AK367" s="885"/>
      <c r="AL367" s="884">
        <v>0</v>
      </c>
      <c r="AM367" s="885"/>
      <c r="AN367" s="884">
        <v>0</v>
      </c>
      <c r="AO367" s="885"/>
      <c r="AP367" s="884">
        <v>0</v>
      </c>
      <c r="AQ367" s="885"/>
      <c r="AR367" s="884">
        <v>0</v>
      </c>
      <c r="AS367" s="885"/>
      <c r="AT367" s="269">
        <f t="shared" si="374"/>
        <v>0</v>
      </c>
      <c r="AU367" s="877">
        <v>0</v>
      </c>
      <c r="AV367" s="878"/>
      <c r="AW367" s="877">
        <v>0</v>
      </c>
      <c r="AX367" s="878"/>
      <c r="AY367" s="877">
        <v>0</v>
      </c>
      <c r="AZ367" s="878"/>
      <c r="BA367" s="877">
        <v>0</v>
      </c>
      <c r="BB367" s="878"/>
      <c r="BC367" s="877">
        <v>0</v>
      </c>
      <c r="BD367" s="878"/>
      <c r="BE367" s="272">
        <f t="shared" si="375"/>
        <v>0</v>
      </c>
      <c r="BF367" s="879">
        <v>0</v>
      </c>
      <c r="BG367" s="880"/>
      <c r="BH367" s="879">
        <v>0</v>
      </c>
      <c r="BI367" s="880"/>
      <c r="BJ367" s="879">
        <v>0</v>
      </c>
      <c r="BK367" s="880"/>
      <c r="BL367" s="879">
        <v>0</v>
      </c>
      <c r="BM367" s="880"/>
      <c r="BN367" s="879">
        <v>0</v>
      </c>
      <c r="BO367" s="880"/>
      <c r="BP367" s="275">
        <f t="shared" si="376"/>
        <v>0</v>
      </c>
      <c r="BQ367" s="293">
        <f t="shared" si="377"/>
        <v>0</v>
      </c>
      <c r="BR367" s="293">
        <f t="shared" si="378"/>
        <v>0</v>
      </c>
      <c r="BS367" s="293">
        <f t="shared" si="379"/>
        <v>0</v>
      </c>
      <c r="BT367" s="293">
        <f t="shared" si="380"/>
        <v>0</v>
      </c>
      <c r="BU367" s="293">
        <f t="shared" si="381"/>
        <v>0</v>
      </c>
      <c r="BV367" s="294">
        <f t="shared" si="371"/>
        <v>0</v>
      </c>
      <c r="BW367" s="135"/>
    </row>
    <row r="368" spans="3:75" ht="15" hidden="1" customHeight="1">
      <c r="C368" s="657" t="s">
        <v>28</v>
      </c>
      <c r="D368" s="658"/>
      <c r="E368" s="715"/>
      <c r="F368" s="715"/>
      <c r="G368" s="715"/>
      <c r="H368" s="715"/>
      <c r="I368" s="715"/>
      <c r="J368" s="715"/>
      <c r="K368" s="715"/>
      <c r="L368" s="715"/>
      <c r="M368" s="929"/>
      <c r="N368" s="881">
        <v>0</v>
      </c>
      <c r="O368" s="900"/>
      <c r="P368" s="881">
        <v>0</v>
      </c>
      <c r="Q368" s="900"/>
      <c r="R368" s="881">
        <v>0</v>
      </c>
      <c r="S368" s="900"/>
      <c r="T368" s="881">
        <v>0</v>
      </c>
      <c r="U368" s="900"/>
      <c r="V368" s="881">
        <v>0</v>
      </c>
      <c r="W368" s="900"/>
      <c r="X368" s="119">
        <f t="shared" si="372"/>
        <v>0</v>
      </c>
      <c r="Y368" s="886">
        <v>0</v>
      </c>
      <c r="Z368" s="887"/>
      <c r="AA368" s="886">
        <v>0</v>
      </c>
      <c r="AB368" s="887"/>
      <c r="AC368" s="886">
        <v>0</v>
      </c>
      <c r="AD368" s="887"/>
      <c r="AE368" s="886">
        <v>0</v>
      </c>
      <c r="AF368" s="887"/>
      <c r="AG368" s="886">
        <v>0</v>
      </c>
      <c r="AH368" s="887"/>
      <c r="AI368" s="266">
        <f t="shared" si="373"/>
        <v>0</v>
      </c>
      <c r="AJ368" s="884">
        <v>0</v>
      </c>
      <c r="AK368" s="885"/>
      <c r="AL368" s="884">
        <v>0</v>
      </c>
      <c r="AM368" s="885"/>
      <c r="AN368" s="884">
        <v>0</v>
      </c>
      <c r="AO368" s="885"/>
      <c r="AP368" s="884">
        <v>0</v>
      </c>
      <c r="AQ368" s="885"/>
      <c r="AR368" s="884">
        <v>0</v>
      </c>
      <c r="AS368" s="885"/>
      <c r="AT368" s="269">
        <f t="shared" si="374"/>
        <v>0</v>
      </c>
      <c r="AU368" s="877">
        <v>0</v>
      </c>
      <c r="AV368" s="878"/>
      <c r="AW368" s="877">
        <v>0</v>
      </c>
      <c r="AX368" s="878"/>
      <c r="AY368" s="877">
        <v>0</v>
      </c>
      <c r="AZ368" s="878"/>
      <c r="BA368" s="877">
        <v>0</v>
      </c>
      <c r="BB368" s="878"/>
      <c r="BC368" s="877">
        <v>0</v>
      </c>
      <c r="BD368" s="878"/>
      <c r="BE368" s="272">
        <f t="shared" si="375"/>
        <v>0</v>
      </c>
      <c r="BF368" s="879">
        <v>0</v>
      </c>
      <c r="BG368" s="880"/>
      <c r="BH368" s="879">
        <v>0</v>
      </c>
      <c r="BI368" s="880"/>
      <c r="BJ368" s="879">
        <v>0</v>
      </c>
      <c r="BK368" s="880"/>
      <c r="BL368" s="879">
        <v>0</v>
      </c>
      <c r="BM368" s="880"/>
      <c r="BN368" s="879">
        <v>0</v>
      </c>
      <c r="BO368" s="880"/>
      <c r="BP368" s="275">
        <f t="shared" si="376"/>
        <v>0</v>
      </c>
      <c r="BQ368" s="293">
        <f t="shared" si="377"/>
        <v>0</v>
      </c>
      <c r="BR368" s="293">
        <f t="shared" si="378"/>
        <v>0</v>
      </c>
      <c r="BS368" s="293">
        <f t="shared" si="379"/>
        <v>0</v>
      </c>
      <c r="BT368" s="293">
        <f t="shared" si="380"/>
        <v>0</v>
      </c>
      <c r="BU368" s="293">
        <f t="shared" si="381"/>
        <v>0</v>
      </c>
      <c r="BV368" s="294">
        <f t="shared" si="371"/>
        <v>0</v>
      </c>
      <c r="BW368" s="135"/>
    </row>
    <row r="369" spans="1:75" ht="15" hidden="1" customHeight="1">
      <c r="C369" s="657" t="s">
        <v>28</v>
      </c>
      <c r="D369" s="658"/>
      <c r="E369" s="715"/>
      <c r="F369" s="715"/>
      <c r="G369" s="715"/>
      <c r="H369" s="715"/>
      <c r="I369" s="715"/>
      <c r="J369" s="715"/>
      <c r="K369" s="715"/>
      <c r="L369" s="715"/>
      <c r="M369" s="929"/>
      <c r="N369" s="881">
        <v>0</v>
      </c>
      <c r="O369" s="900"/>
      <c r="P369" s="881">
        <v>0</v>
      </c>
      <c r="Q369" s="900"/>
      <c r="R369" s="881">
        <v>0</v>
      </c>
      <c r="S369" s="900"/>
      <c r="T369" s="881">
        <v>0</v>
      </c>
      <c r="U369" s="900"/>
      <c r="V369" s="881">
        <v>0</v>
      </c>
      <c r="W369" s="900"/>
      <c r="X369" s="119">
        <f t="shared" si="372"/>
        <v>0</v>
      </c>
      <c r="Y369" s="886">
        <v>0</v>
      </c>
      <c r="Z369" s="887"/>
      <c r="AA369" s="886">
        <v>0</v>
      </c>
      <c r="AB369" s="887"/>
      <c r="AC369" s="886">
        <v>0</v>
      </c>
      <c r="AD369" s="887"/>
      <c r="AE369" s="886">
        <v>0</v>
      </c>
      <c r="AF369" s="887"/>
      <c r="AG369" s="886">
        <v>0</v>
      </c>
      <c r="AH369" s="887"/>
      <c r="AI369" s="266">
        <f t="shared" si="373"/>
        <v>0</v>
      </c>
      <c r="AJ369" s="884">
        <v>0</v>
      </c>
      <c r="AK369" s="885"/>
      <c r="AL369" s="884">
        <v>0</v>
      </c>
      <c r="AM369" s="885"/>
      <c r="AN369" s="884">
        <v>0</v>
      </c>
      <c r="AO369" s="885"/>
      <c r="AP369" s="884">
        <v>0</v>
      </c>
      <c r="AQ369" s="885"/>
      <c r="AR369" s="884">
        <v>0</v>
      </c>
      <c r="AS369" s="885"/>
      <c r="AT369" s="269">
        <f t="shared" si="374"/>
        <v>0</v>
      </c>
      <c r="AU369" s="877">
        <v>0</v>
      </c>
      <c r="AV369" s="878"/>
      <c r="AW369" s="877">
        <v>0</v>
      </c>
      <c r="AX369" s="878"/>
      <c r="AY369" s="877">
        <v>0</v>
      </c>
      <c r="AZ369" s="878"/>
      <c r="BA369" s="877">
        <v>0</v>
      </c>
      <c r="BB369" s="878"/>
      <c r="BC369" s="877">
        <v>0</v>
      </c>
      <c r="BD369" s="878"/>
      <c r="BE369" s="272">
        <f t="shared" si="375"/>
        <v>0</v>
      </c>
      <c r="BF369" s="879">
        <v>0</v>
      </c>
      <c r="BG369" s="880"/>
      <c r="BH369" s="879">
        <v>0</v>
      </c>
      <c r="BI369" s="880"/>
      <c r="BJ369" s="879">
        <v>0</v>
      </c>
      <c r="BK369" s="880"/>
      <c r="BL369" s="879">
        <v>0</v>
      </c>
      <c r="BM369" s="880"/>
      <c r="BN369" s="879">
        <v>0</v>
      </c>
      <c r="BO369" s="880"/>
      <c r="BP369" s="275">
        <f t="shared" si="376"/>
        <v>0</v>
      </c>
      <c r="BQ369" s="293">
        <f t="shared" si="377"/>
        <v>0</v>
      </c>
      <c r="BR369" s="293">
        <f t="shared" si="378"/>
        <v>0</v>
      </c>
      <c r="BS369" s="293">
        <f t="shared" si="379"/>
        <v>0</v>
      </c>
      <c r="BT369" s="293">
        <f t="shared" si="380"/>
        <v>0</v>
      </c>
      <c r="BU369" s="293">
        <f t="shared" si="381"/>
        <v>0</v>
      </c>
      <c r="BV369" s="294">
        <f t="shared" si="371"/>
        <v>0</v>
      </c>
      <c r="BW369" s="135"/>
    </row>
    <row r="370" spans="1:75" ht="15" hidden="1" customHeight="1">
      <c r="C370" s="681" t="s">
        <v>28</v>
      </c>
      <c r="D370" s="682"/>
      <c r="E370" s="715"/>
      <c r="F370" s="715"/>
      <c r="G370" s="715"/>
      <c r="H370" s="715"/>
      <c r="I370" s="715"/>
      <c r="J370" s="715"/>
      <c r="K370" s="715"/>
      <c r="L370" s="715"/>
      <c r="M370" s="929"/>
      <c r="N370" s="881">
        <v>0</v>
      </c>
      <c r="O370" s="900"/>
      <c r="P370" s="881">
        <v>0</v>
      </c>
      <c r="Q370" s="900"/>
      <c r="R370" s="881">
        <v>0</v>
      </c>
      <c r="S370" s="900"/>
      <c r="T370" s="881">
        <v>0</v>
      </c>
      <c r="U370" s="900"/>
      <c r="V370" s="881">
        <v>0</v>
      </c>
      <c r="W370" s="900"/>
      <c r="X370" s="119">
        <f t="shared" si="372"/>
        <v>0</v>
      </c>
      <c r="Y370" s="886">
        <v>0</v>
      </c>
      <c r="Z370" s="887"/>
      <c r="AA370" s="886">
        <v>0</v>
      </c>
      <c r="AB370" s="887"/>
      <c r="AC370" s="886">
        <v>0</v>
      </c>
      <c r="AD370" s="887"/>
      <c r="AE370" s="886">
        <v>0</v>
      </c>
      <c r="AF370" s="887"/>
      <c r="AG370" s="886">
        <v>0</v>
      </c>
      <c r="AH370" s="887"/>
      <c r="AI370" s="266">
        <f t="shared" si="373"/>
        <v>0</v>
      </c>
      <c r="AJ370" s="884">
        <v>0</v>
      </c>
      <c r="AK370" s="885"/>
      <c r="AL370" s="884">
        <v>0</v>
      </c>
      <c r="AM370" s="885"/>
      <c r="AN370" s="884">
        <v>0</v>
      </c>
      <c r="AO370" s="885"/>
      <c r="AP370" s="884">
        <v>0</v>
      </c>
      <c r="AQ370" s="885"/>
      <c r="AR370" s="884">
        <v>0</v>
      </c>
      <c r="AS370" s="885"/>
      <c r="AT370" s="269">
        <f t="shared" si="374"/>
        <v>0</v>
      </c>
      <c r="AU370" s="877">
        <v>0</v>
      </c>
      <c r="AV370" s="878"/>
      <c r="AW370" s="877">
        <v>0</v>
      </c>
      <c r="AX370" s="878"/>
      <c r="AY370" s="877">
        <v>0</v>
      </c>
      <c r="AZ370" s="878"/>
      <c r="BA370" s="877">
        <v>0</v>
      </c>
      <c r="BB370" s="878"/>
      <c r="BC370" s="877">
        <v>0</v>
      </c>
      <c r="BD370" s="878"/>
      <c r="BE370" s="272">
        <f t="shared" si="375"/>
        <v>0</v>
      </c>
      <c r="BF370" s="879">
        <v>0</v>
      </c>
      <c r="BG370" s="880"/>
      <c r="BH370" s="879">
        <v>0</v>
      </c>
      <c r="BI370" s="880"/>
      <c r="BJ370" s="879">
        <v>0</v>
      </c>
      <c r="BK370" s="880"/>
      <c r="BL370" s="879">
        <v>0</v>
      </c>
      <c r="BM370" s="880"/>
      <c r="BN370" s="879">
        <v>0</v>
      </c>
      <c r="BO370" s="880"/>
      <c r="BP370" s="275">
        <f t="shared" si="376"/>
        <v>0</v>
      </c>
      <c r="BQ370" s="293">
        <f t="shared" si="377"/>
        <v>0</v>
      </c>
      <c r="BR370" s="293">
        <f t="shared" si="378"/>
        <v>0</v>
      </c>
      <c r="BS370" s="293">
        <f t="shared" si="379"/>
        <v>0</v>
      </c>
      <c r="BT370" s="293">
        <f t="shared" si="380"/>
        <v>0</v>
      </c>
      <c r="BU370" s="293">
        <f t="shared" si="381"/>
        <v>0</v>
      </c>
      <c r="BV370" s="294">
        <f t="shared" si="371"/>
        <v>0</v>
      </c>
      <c r="BW370" s="135"/>
    </row>
    <row r="371" spans="1:75" ht="15" hidden="1" customHeight="1">
      <c r="C371" s="657" t="s">
        <v>28</v>
      </c>
      <c r="D371" s="658"/>
      <c r="E371" s="715"/>
      <c r="F371" s="715"/>
      <c r="G371" s="715"/>
      <c r="H371" s="715"/>
      <c r="I371" s="715"/>
      <c r="J371" s="715"/>
      <c r="K371" s="715"/>
      <c r="L371" s="715"/>
      <c r="M371" s="929"/>
      <c r="N371" s="881">
        <v>0</v>
      </c>
      <c r="O371" s="900"/>
      <c r="P371" s="881">
        <v>0</v>
      </c>
      <c r="Q371" s="900"/>
      <c r="R371" s="881">
        <v>0</v>
      </c>
      <c r="S371" s="900"/>
      <c r="T371" s="881">
        <v>0</v>
      </c>
      <c r="U371" s="900"/>
      <c r="V371" s="881">
        <v>0</v>
      </c>
      <c r="W371" s="900"/>
      <c r="X371" s="119">
        <f t="shared" si="372"/>
        <v>0</v>
      </c>
      <c r="Y371" s="886">
        <v>0</v>
      </c>
      <c r="Z371" s="887"/>
      <c r="AA371" s="886">
        <v>0</v>
      </c>
      <c r="AB371" s="887"/>
      <c r="AC371" s="886">
        <v>0</v>
      </c>
      <c r="AD371" s="887"/>
      <c r="AE371" s="886">
        <v>0</v>
      </c>
      <c r="AF371" s="887"/>
      <c r="AG371" s="886">
        <v>0</v>
      </c>
      <c r="AH371" s="887"/>
      <c r="AI371" s="266">
        <f t="shared" si="373"/>
        <v>0</v>
      </c>
      <c r="AJ371" s="884">
        <v>0</v>
      </c>
      <c r="AK371" s="885"/>
      <c r="AL371" s="884">
        <v>0</v>
      </c>
      <c r="AM371" s="885"/>
      <c r="AN371" s="884">
        <v>0</v>
      </c>
      <c r="AO371" s="885"/>
      <c r="AP371" s="884">
        <v>0</v>
      </c>
      <c r="AQ371" s="885"/>
      <c r="AR371" s="884">
        <v>0</v>
      </c>
      <c r="AS371" s="885"/>
      <c r="AT371" s="269">
        <f t="shared" si="374"/>
        <v>0</v>
      </c>
      <c r="AU371" s="877">
        <v>0</v>
      </c>
      <c r="AV371" s="878"/>
      <c r="AW371" s="877">
        <v>0</v>
      </c>
      <c r="AX371" s="878"/>
      <c r="AY371" s="877">
        <v>0</v>
      </c>
      <c r="AZ371" s="878"/>
      <c r="BA371" s="877">
        <v>0</v>
      </c>
      <c r="BB371" s="878"/>
      <c r="BC371" s="877">
        <v>0</v>
      </c>
      <c r="BD371" s="878"/>
      <c r="BE371" s="272">
        <f t="shared" si="375"/>
        <v>0</v>
      </c>
      <c r="BF371" s="879">
        <v>0</v>
      </c>
      <c r="BG371" s="880"/>
      <c r="BH371" s="879">
        <v>0</v>
      </c>
      <c r="BI371" s="880"/>
      <c r="BJ371" s="879">
        <v>0</v>
      </c>
      <c r="BK371" s="880"/>
      <c r="BL371" s="879">
        <v>0</v>
      </c>
      <c r="BM371" s="880"/>
      <c r="BN371" s="879">
        <v>0</v>
      </c>
      <c r="BO371" s="880"/>
      <c r="BP371" s="275">
        <f t="shared" si="376"/>
        <v>0</v>
      </c>
      <c r="BQ371" s="293">
        <f t="shared" si="377"/>
        <v>0</v>
      </c>
      <c r="BR371" s="293">
        <f t="shared" si="378"/>
        <v>0</v>
      </c>
      <c r="BS371" s="293">
        <f t="shared" si="379"/>
        <v>0</v>
      </c>
      <c r="BT371" s="293">
        <f t="shared" si="380"/>
        <v>0</v>
      </c>
      <c r="BU371" s="293">
        <f t="shared" si="381"/>
        <v>0</v>
      </c>
      <c r="BV371" s="294">
        <f t="shared" si="371"/>
        <v>0</v>
      </c>
      <c r="BW371" s="135"/>
    </row>
    <row r="372" spans="1:75" ht="15" hidden="1" customHeight="1">
      <c r="C372" s="657" t="s">
        <v>28</v>
      </c>
      <c r="D372" s="658"/>
      <c r="E372" s="715"/>
      <c r="F372" s="715"/>
      <c r="G372" s="715"/>
      <c r="H372" s="715"/>
      <c r="I372" s="715"/>
      <c r="J372" s="715"/>
      <c r="K372" s="715"/>
      <c r="L372" s="715"/>
      <c r="M372" s="929"/>
      <c r="N372" s="881">
        <v>0</v>
      </c>
      <c r="O372" s="900"/>
      <c r="P372" s="881">
        <v>0</v>
      </c>
      <c r="Q372" s="900"/>
      <c r="R372" s="881">
        <v>0</v>
      </c>
      <c r="S372" s="900"/>
      <c r="T372" s="881">
        <v>0</v>
      </c>
      <c r="U372" s="900"/>
      <c r="V372" s="881">
        <v>0</v>
      </c>
      <c r="W372" s="900"/>
      <c r="X372" s="119">
        <f t="shared" si="372"/>
        <v>0</v>
      </c>
      <c r="Y372" s="886">
        <v>0</v>
      </c>
      <c r="Z372" s="887"/>
      <c r="AA372" s="886">
        <v>0</v>
      </c>
      <c r="AB372" s="887"/>
      <c r="AC372" s="886">
        <v>0</v>
      </c>
      <c r="AD372" s="887"/>
      <c r="AE372" s="886">
        <v>0</v>
      </c>
      <c r="AF372" s="887"/>
      <c r="AG372" s="886">
        <v>0</v>
      </c>
      <c r="AH372" s="887"/>
      <c r="AI372" s="266">
        <f t="shared" si="373"/>
        <v>0</v>
      </c>
      <c r="AJ372" s="884">
        <v>0</v>
      </c>
      <c r="AK372" s="885"/>
      <c r="AL372" s="884">
        <v>0</v>
      </c>
      <c r="AM372" s="885"/>
      <c r="AN372" s="884">
        <v>0</v>
      </c>
      <c r="AO372" s="885"/>
      <c r="AP372" s="884">
        <v>0</v>
      </c>
      <c r="AQ372" s="885"/>
      <c r="AR372" s="884">
        <v>0</v>
      </c>
      <c r="AS372" s="885"/>
      <c r="AT372" s="269">
        <f t="shared" si="374"/>
        <v>0</v>
      </c>
      <c r="AU372" s="877">
        <v>0</v>
      </c>
      <c r="AV372" s="878"/>
      <c r="AW372" s="877">
        <v>0</v>
      </c>
      <c r="AX372" s="878"/>
      <c r="AY372" s="877">
        <v>0</v>
      </c>
      <c r="AZ372" s="878"/>
      <c r="BA372" s="877">
        <v>0</v>
      </c>
      <c r="BB372" s="878"/>
      <c r="BC372" s="877">
        <v>0</v>
      </c>
      <c r="BD372" s="878"/>
      <c r="BE372" s="272">
        <f t="shared" si="375"/>
        <v>0</v>
      </c>
      <c r="BF372" s="879">
        <v>0</v>
      </c>
      <c r="BG372" s="880"/>
      <c r="BH372" s="879">
        <v>0</v>
      </c>
      <c r="BI372" s="880"/>
      <c r="BJ372" s="879">
        <v>0</v>
      </c>
      <c r="BK372" s="880"/>
      <c r="BL372" s="879">
        <v>0</v>
      </c>
      <c r="BM372" s="880"/>
      <c r="BN372" s="879">
        <v>0</v>
      </c>
      <c r="BO372" s="880"/>
      <c r="BP372" s="275">
        <f t="shared" si="376"/>
        <v>0</v>
      </c>
      <c r="BQ372" s="293">
        <f t="shared" si="377"/>
        <v>0</v>
      </c>
      <c r="BR372" s="293">
        <f t="shared" si="378"/>
        <v>0</v>
      </c>
      <c r="BS372" s="293">
        <f t="shared" si="379"/>
        <v>0</v>
      </c>
      <c r="BT372" s="293">
        <f t="shared" si="380"/>
        <v>0</v>
      </c>
      <c r="BU372" s="293">
        <f t="shared" si="381"/>
        <v>0</v>
      </c>
      <c r="BV372" s="294">
        <f t="shared" si="371"/>
        <v>0</v>
      </c>
      <c r="BW372" s="135"/>
    </row>
    <row r="373" spans="1:75" ht="15" hidden="1" customHeight="1">
      <c r="C373" s="657" t="s">
        <v>28</v>
      </c>
      <c r="D373" s="658"/>
      <c r="E373" s="715"/>
      <c r="F373" s="715"/>
      <c r="G373" s="715"/>
      <c r="H373" s="715"/>
      <c r="I373" s="715"/>
      <c r="J373" s="715"/>
      <c r="K373" s="715"/>
      <c r="L373" s="715"/>
      <c r="M373" s="929"/>
      <c r="N373" s="881">
        <v>0</v>
      </c>
      <c r="O373" s="900"/>
      <c r="P373" s="881">
        <v>0</v>
      </c>
      <c r="Q373" s="900"/>
      <c r="R373" s="881">
        <v>0</v>
      </c>
      <c r="S373" s="900"/>
      <c r="T373" s="881">
        <v>0</v>
      </c>
      <c r="U373" s="900"/>
      <c r="V373" s="881">
        <v>0</v>
      </c>
      <c r="W373" s="900"/>
      <c r="X373" s="119">
        <f t="shared" si="372"/>
        <v>0</v>
      </c>
      <c r="Y373" s="886">
        <v>0</v>
      </c>
      <c r="Z373" s="887"/>
      <c r="AA373" s="886">
        <v>0</v>
      </c>
      <c r="AB373" s="887"/>
      <c r="AC373" s="886">
        <v>0</v>
      </c>
      <c r="AD373" s="887"/>
      <c r="AE373" s="886">
        <v>0</v>
      </c>
      <c r="AF373" s="887"/>
      <c r="AG373" s="886">
        <v>0</v>
      </c>
      <c r="AH373" s="887"/>
      <c r="AI373" s="266">
        <f t="shared" si="373"/>
        <v>0</v>
      </c>
      <c r="AJ373" s="884">
        <v>0</v>
      </c>
      <c r="AK373" s="885"/>
      <c r="AL373" s="884">
        <v>0</v>
      </c>
      <c r="AM373" s="885"/>
      <c r="AN373" s="884">
        <v>0</v>
      </c>
      <c r="AO373" s="885"/>
      <c r="AP373" s="884">
        <v>0</v>
      </c>
      <c r="AQ373" s="885"/>
      <c r="AR373" s="884">
        <v>0</v>
      </c>
      <c r="AS373" s="885"/>
      <c r="AT373" s="269">
        <f t="shared" si="374"/>
        <v>0</v>
      </c>
      <c r="AU373" s="877">
        <v>0</v>
      </c>
      <c r="AV373" s="878"/>
      <c r="AW373" s="877">
        <v>0</v>
      </c>
      <c r="AX373" s="878"/>
      <c r="AY373" s="877">
        <v>0</v>
      </c>
      <c r="AZ373" s="878"/>
      <c r="BA373" s="877">
        <v>0</v>
      </c>
      <c r="BB373" s="878"/>
      <c r="BC373" s="877">
        <v>0</v>
      </c>
      <c r="BD373" s="878"/>
      <c r="BE373" s="272">
        <f t="shared" si="375"/>
        <v>0</v>
      </c>
      <c r="BF373" s="879">
        <v>0</v>
      </c>
      <c r="BG373" s="880"/>
      <c r="BH373" s="879">
        <v>0</v>
      </c>
      <c r="BI373" s="880"/>
      <c r="BJ373" s="879">
        <v>0</v>
      </c>
      <c r="BK373" s="880"/>
      <c r="BL373" s="879">
        <v>0</v>
      </c>
      <c r="BM373" s="880"/>
      <c r="BN373" s="879">
        <v>0</v>
      </c>
      <c r="BO373" s="880"/>
      <c r="BP373" s="275">
        <f t="shared" si="376"/>
        <v>0</v>
      </c>
      <c r="BQ373" s="293">
        <f t="shared" si="377"/>
        <v>0</v>
      </c>
      <c r="BR373" s="293">
        <f t="shared" si="378"/>
        <v>0</v>
      </c>
      <c r="BS373" s="293">
        <f t="shared" si="379"/>
        <v>0</v>
      </c>
      <c r="BT373" s="293">
        <f t="shared" si="380"/>
        <v>0</v>
      </c>
      <c r="BU373" s="293">
        <f t="shared" si="381"/>
        <v>0</v>
      </c>
      <c r="BV373" s="294">
        <f t="shared" si="371"/>
        <v>0</v>
      </c>
      <c r="BW373" s="135"/>
    </row>
    <row r="374" spans="1:75" ht="15" hidden="1" customHeight="1">
      <c r="C374" s="681" t="s">
        <v>28</v>
      </c>
      <c r="D374" s="682"/>
      <c r="E374" s="715"/>
      <c r="F374" s="715"/>
      <c r="G374" s="715"/>
      <c r="H374" s="715"/>
      <c r="I374" s="715"/>
      <c r="J374" s="715"/>
      <c r="K374" s="715"/>
      <c r="L374" s="715"/>
      <c r="M374" s="929"/>
      <c r="N374" s="881">
        <v>0</v>
      </c>
      <c r="O374" s="900"/>
      <c r="P374" s="881">
        <v>0</v>
      </c>
      <c r="Q374" s="900"/>
      <c r="R374" s="881">
        <v>0</v>
      </c>
      <c r="S374" s="900"/>
      <c r="T374" s="881">
        <v>0</v>
      </c>
      <c r="U374" s="900"/>
      <c r="V374" s="881">
        <v>0</v>
      </c>
      <c r="W374" s="900"/>
      <c r="X374" s="119">
        <f t="shared" si="372"/>
        <v>0</v>
      </c>
      <c r="Y374" s="886">
        <v>0</v>
      </c>
      <c r="Z374" s="887"/>
      <c r="AA374" s="886">
        <v>0</v>
      </c>
      <c r="AB374" s="887"/>
      <c r="AC374" s="886">
        <v>0</v>
      </c>
      <c r="AD374" s="887"/>
      <c r="AE374" s="886">
        <v>0</v>
      </c>
      <c r="AF374" s="887"/>
      <c r="AG374" s="886">
        <v>0</v>
      </c>
      <c r="AH374" s="887"/>
      <c r="AI374" s="266">
        <f t="shared" si="373"/>
        <v>0</v>
      </c>
      <c r="AJ374" s="884">
        <v>0</v>
      </c>
      <c r="AK374" s="885"/>
      <c r="AL374" s="884">
        <v>0</v>
      </c>
      <c r="AM374" s="885"/>
      <c r="AN374" s="884">
        <v>0</v>
      </c>
      <c r="AO374" s="885"/>
      <c r="AP374" s="884">
        <v>0</v>
      </c>
      <c r="AQ374" s="885"/>
      <c r="AR374" s="884">
        <v>0</v>
      </c>
      <c r="AS374" s="885"/>
      <c r="AT374" s="269">
        <f t="shared" si="374"/>
        <v>0</v>
      </c>
      <c r="AU374" s="877">
        <v>0</v>
      </c>
      <c r="AV374" s="878"/>
      <c r="AW374" s="877">
        <v>0</v>
      </c>
      <c r="AX374" s="878"/>
      <c r="AY374" s="877">
        <v>0</v>
      </c>
      <c r="AZ374" s="878"/>
      <c r="BA374" s="877">
        <v>0</v>
      </c>
      <c r="BB374" s="878"/>
      <c r="BC374" s="877">
        <v>0</v>
      </c>
      <c r="BD374" s="878"/>
      <c r="BE374" s="272">
        <f t="shared" si="375"/>
        <v>0</v>
      </c>
      <c r="BF374" s="879">
        <v>0</v>
      </c>
      <c r="BG374" s="880"/>
      <c r="BH374" s="879">
        <v>0</v>
      </c>
      <c r="BI374" s="880"/>
      <c r="BJ374" s="879">
        <v>0</v>
      </c>
      <c r="BK374" s="880"/>
      <c r="BL374" s="879">
        <v>0</v>
      </c>
      <c r="BM374" s="880"/>
      <c r="BN374" s="879">
        <v>0</v>
      </c>
      <c r="BO374" s="880"/>
      <c r="BP374" s="275">
        <f t="shared" si="376"/>
        <v>0</v>
      </c>
      <c r="BQ374" s="293">
        <f t="shared" si="377"/>
        <v>0</v>
      </c>
      <c r="BR374" s="293">
        <f t="shared" si="378"/>
        <v>0</v>
      </c>
      <c r="BS374" s="293">
        <f t="shared" si="379"/>
        <v>0</v>
      </c>
      <c r="BT374" s="293">
        <f t="shared" si="380"/>
        <v>0</v>
      </c>
      <c r="BU374" s="293">
        <f t="shared" si="381"/>
        <v>0</v>
      </c>
      <c r="BV374" s="294">
        <f t="shared" si="371"/>
        <v>0</v>
      </c>
      <c r="BW374" s="135"/>
    </row>
    <row r="375" spans="1:75" ht="15" hidden="1" customHeight="1">
      <c r="A375" s="744" t="s">
        <v>14</v>
      </c>
      <c r="C375" s="657"/>
      <c r="D375" s="715"/>
      <c r="E375" s="705"/>
      <c r="F375" s="705"/>
      <c r="G375" s="705"/>
      <c r="H375" s="705"/>
      <c r="I375" s="705"/>
      <c r="J375" s="923" t="s">
        <v>4</v>
      </c>
      <c r="K375" s="965"/>
      <c r="L375" s="965"/>
      <c r="M375" s="966"/>
      <c r="N375" s="898">
        <f>SUM(N345:N374)</f>
        <v>0</v>
      </c>
      <c r="O375" s="665"/>
      <c r="P375" s="898">
        <f>SUM(P345:P374)</f>
        <v>0</v>
      </c>
      <c r="Q375" s="665"/>
      <c r="R375" s="927">
        <f>SUM(R345:R374)</f>
        <v>0</v>
      </c>
      <c r="S375" s="928"/>
      <c r="T375" s="927">
        <f>SUM(T345:T374)</f>
        <v>0</v>
      </c>
      <c r="U375" s="928"/>
      <c r="V375" s="898">
        <f>SUM(V345:V374)</f>
        <v>0</v>
      </c>
      <c r="W375" s="665"/>
      <c r="X375" s="141">
        <f>SUM(N375:W375)</f>
        <v>0</v>
      </c>
      <c r="Y375" s="898">
        <f>SUM(Y345:Y374)</f>
        <v>0</v>
      </c>
      <c r="Z375" s="899"/>
      <c r="AA375" s="898">
        <f>SUM(AA345:AA374)</f>
        <v>0</v>
      </c>
      <c r="AB375" s="899"/>
      <c r="AC375" s="927">
        <f>SUM(AC345:AC374)</f>
        <v>0</v>
      </c>
      <c r="AD375" s="928"/>
      <c r="AE375" s="927">
        <f>SUM(AE345:AE374)</f>
        <v>0</v>
      </c>
      <c r="AF375" s="928"/>
      <c r="AG375" s="898">
        <f>SUM(AG345:AG374)</f>
        <v>0</v>
      </c>
      <c r="AH375" s="899"/>
      <c r="AI375" s="141">
        <f>SUM(Y375:AH375)</f>
        <v>0</v>
      </c>
      <c r="AJ375" s="898">
        <f>SUM(AJ345:AJ374)</f>
        <v>0</v>
      </c>
      <c r="AK375" s="665"/>
      <c r="AL375" s="898">
        <f>SUM(AL345:AL374)</f>
        <v>0</v>
      </c>
      <c r="AM375" s="665"/>
      <c r="AN375" s="927">
        <f>SUM(AN345:AN374)</f>
        <v>0</v>
      </c>
      <c r="AO375" s="928"/>
      <c r="AP375" s="927">
        <f>SUM(AP345:AP374)</f>
        <v>0</v>
      </c>
      <c r="AQ375" s="928"/>
      <c r="AR375" s="898">
        <f>SUM(AR345:AR374)</f>
        <v>0</v>
      </c>
      <c r="AS375" s="665"/>
      <c r="AT375" s="141">
        <f>SUM(AJ375:AS375)</f>
        <v>0</v>
      </c>
      <c r="AU375" s="898">
        <f>SUM(AU345:AU374)</f>
        <v>0</v>
      </c>
      <c r="AV375" s="665"/>
      <c r="AW375" s="898">
        <f>SUM(AW345:AW374)</f>
        <v>0</v>
      </c>
      <c r="AX375" s="665"/>
      <c r="AY375" s="927">
        <f>SUM(AY345:AY374)</f>
        <v>0</v>
      </c>
      <c r="AZ375" s="928"/>
      <c r="BA375" s="927">
        <f>SUM(BA345:BA374)</f>
        <v>0</v>
      </c>
      <c r="BB375" s="928"/>
      <c r="BC375" s="898">
        <f>SUM(BC345:BC374)</f>
        <v>0</v>
      </c>
      <c r="BD375" s="665"/>
      <c r="BE375" s="141">
        <f>SUM(AU375:BD375)</f>
        <v>0</v>
      </c>
      <c r="BF375" s="898">
        <f>SUM(BF345:BF374)</f>
        <v>0</v>
      </c>
      <c r="BG375" s="665"/>
      <c r="BH375" s="898">
        <f>SUM(BH345:BH374)</f>
        <v>0</v>
      </c>
      <c r="BI375" s="665"/>
      <c r="BJ375" s="927">
        <f>SUM(BJ345:BJ374)</f>
        <v>0</v>
      </c>
      <c r="BK375" s="928"/>
      <c r="BL375" s="927">
        <f>SUM(BL345:BL374)</f>
        <v>0</v>
      </c>
      <c r="BM375" s="928"/>
      <c r="BN375" s="898">
        <f>SUM(BN345:BN374)</f>
        <v>0</v>
      </c>
      <c r="BO375" s="665"/>
      <c r="BP375" s="141">
        <f>SUM(BF375:BO375)</f>
        <v>0</v>
      </c>
      <c r="BQ375" s="296">
        <f>SUM(BQ345:BQ374)</f>
        <v>0</v>
      </c>
      <c r="BR375" s="296">
        <f>SUM(BR345:BR374)</f>
        <v>0</v>
      </c>
      <c r="BS375" s="296">
        <f>SUM(BS345:BS374)</f>
        <v>0</v>
      </c>
      <c r="BT375" s="296">
        <f>SUM(BT345:BT374)</f>
        <v>0</v>
      </c>
      <c r="BU375" s="296">
        <f>SUM(BU345:BU374)</f>
        <v>0</v>
      </c>
      <c r="BV375" s="297">
        <f>SUM(BQ375:BU375)</f>
        <v>0</v>
      </c>
      <c r="BW375" s="135"/>
    </row>
    <row r="376" spans="1:75" s="52" customFormat="1" ht="15" hidden="1" customHeight="1">
      <c r="A376" s="745"/>
      <c r="B376" s="76"/>
      <c r="C376" s="746" t="s">
        <v>247</v>
      </c>
      <c r="D376" s="715"/>
      <c r="E376" s="715"/>
      <c r="F376" s="715"/>
      <c r="G376" s="715"/>
      <c r="H376" s="715"/>
      <c r="I376" s="715"/>
      <c r="J376" s="715"/>
      <c r="K376" s="715"/>
      <c r="L376" s="715"/>
      <c r="M376" s="929"/>
      <c r="N376" s="161"/>
      <c r="O376" s="131"/>
      <c r="P376" s="162"/>
      <c r="Q376" s="131"/>
      <c r="R376" s="162"/>
      <c r="S376" s="131"/>
      <c r="T376" s="162"/>
      <c r="U376" s="131"/>
      <c r="V376" s="162"/>
      <c r="W376" s="131"/>
      <c r="X376" s="132"/>
      <c r="Y376" s="161"/>
      <c r="Z376" s="131"/>
      <c r="AA376" s="162"/>
      <c r="AB376" s="131"/>
      <c r="AC376" s="162"/>
      <c r="AD376" s="131"/>
      <c r="AE376" s="162"/>
      <c r="AF376" s="131"/>
      <c r="AG376" s="162"/>
      <c r="AH376" s="131"/>
      <c r="AI376" s="132"/>
      <c r="AJ376" s="161"/>
      <c r="AK376" s="131"/>
      <c r="AL376" s="162"/>
      <c r="AM376" s="131"/>
      <c r="AN376" s="162"/>
      <c r="AO376" s="131"/>
      <c r="AP376" s="162"/>
      <c r="AQ376" s="131"/>
      <c r="AR376" s="162"/>
      <c r="AS376" s="131"/>
      <c r="AT376" s="132"/>
      <c r="AU376" s="161"/>
      <c r="AV376" s="131"/>
      <c r="AW376" s="162"/>
      <c r="AX376" s="131"/>
      <c r="AY376" s="162"/>
      <c r="AZ376" s="131"/>
      <c r="BA376" s="162"/>
      <c r="BB376" s="131"/>
      <c r="BC376" s="162"/>
      <c r="BD376" s="131"/>
      <c r="BE376" s="132"/>
      <c r="BF376" s="161"/>
      <c r="BG376" s="131"/>
      <c r="BH376" s="162"/>
      <c r="BI376" s="131"/>
      <c r="BJ376" s="162"/>
      <c r="BK376" s="131"/>
      <c r="BL376" s="162"/>
      <c r="BM376" s="131"/>
      <c r="BN376" s="162"/>
      <c r="BO376" s="131"/>
      <c r="BP376" s="132"/>
      <c r="BQ376" s="298"/>
      <c r="BR376" s="298"/>
      <c r="BS376" s="298"/>
      <c r="BT376" s="298"/>
      <c r="BU376" s="298"/>
      <c r="BV376" s="350"/>
      <c r="BW376" s="135"/>
    </row>
    <row r="377" spans="1:75" s="52" customFormat="1" ht="15" hidden="1" customHeight="1">
      <c r="A377" s="76"/>
      <c r="B377" s="76">
        <v>1</v>
      </c>
      <c r="C377" s="661" t="s">
        <v>514</v>
      </c>
      <c r="D377" s="658"/>
      <c r="E377" s="715" t="s">
        <v>514</v>
      </c>
      <c r="F377" s="715"/>
      <c r="G377" s="715"/>
      <c r="H377" s="715"/>
      <c r="I377" s="715"/>
      <c r="J377" s="715"/>
      <c r="K377" s="715"/>
      <c r="L377" s="715"/>
      <c r="M377" s="929"/>
      <c r="N377" s="881">
        <v>0</v>
      </c>
      <c r="O377" s="900"/>
      <c r="P377" s="881">
        <v>0</v>
      </c>
      <c r="Q377" s="900"/>
      <c r="R377" s="881">
        <v>0</v>
      </c>
      <c r="S377" s="900"/>
      <c r="T377" s="881">
        <v>0</v>
      </c>
      <c r="U377" s="900"/>
      <c r="V377" s="881">
        <v>0</v>
      </c>
      <c r="W377" s="900"/>
      <c r="X377" s="119">
        <f>SUM(N377+P377+R377+T377+V377)</f>
        <v>0</v>
      </c>
      <c r="Y377" s="886">
        <v>0</v>
      </c>
      <c r="Z377" s="887"/>
      <c r="AA377" s="886">
        <v>0</v>
      </c>
      <c r="AB377" s="887"/>
      <c r="AC377" s="886">
        <v>0</v>
      </c>
      <c r="AD377" s="887"/>
      <c r="AE377" s="886">
        <v>0</v>
      </c>
      <c r="AF377" s="887"/>
      <c r="AG377" s="886">
        <v>0</v>
      </c>
      <c r="AH377" s="887"/>
      <c r="AI377" s="266">
        <f>SUM(Y377+AA377+AC377+AE377+AG377)</f>
        <v>0</v>
      </c>
      <c r="AJ377" s="884">
        <v>0</v>
      </c>
      <c r="AK377" s="885"/>
      <c r="AL377" s="884">
        <v>0</v>
      </c>
      <c r="AM377" s="885"/>
      <c r="AN377" s="884">
        <v>0</v>
      </c>
      <c r="AO377" s="885"/>
      <c r="AP377" s="884">
        <v>0</v>
      </c>
      <c r="AQ377" s="885"/>
      <c r="AR377" s="884">
        <v>0</v>
      </c>
      <c r="AS377" s="885"/>
      <c r="AT377" s="269">
        <f>SUM(AJ377+AL377+AN377+AP377+AR377)</f>
        <v>0</v>
      </c>
      <c r="AU377" s="877">
        <v>0</v>
      </c>
      <c r="AV377" s="878"/>
      <c r="AW377" s="877">
        <v>0</v>
      </c>
      <c r="AX377" s="878"/>
      <c r="AY377" s="877">
        <v>0</v>
      </c>
      <c r="AZ377" s="878"/>
      <c r="BA377" s="877">
        <v>0</v>
      </c>
      <c r="BB377" s="878"/>
      <c r="BC377" s="877">
        <v>0</v>
      </c>
      <c r="BD377" s="878"/>
      <c r="BE377" s="272">
        <f>SUM(AU377+AW377+AY377+BA377+BC377)</f>
        <v>0</v>
      </c>
      <c r="BF377" s="879">
        <v>0</v>
      </c>
      <c r="BG377" s="880"/>
      <c r="BH377" s="879">
        <v>0</v>
      </c>
      <c r="BI377" s="880"/>
      <c r="BJ377" s="879">
        <v>0</v>
      </c>
      <c r="BK377" s="880"/>
      <c r="BL377" s="879">
        <v>0</v>
      </c>
      <c r="BM377" s="880"/>
      <c r="BN377" s="879">
        <v>0</v>
      </c>
      <c r="BO377" s="880"/>
      <c r="BP377" s="275">
        <f>SUM(BF377+BH377+BJ377+BL377+BN377)</f>
        <v>0</v>
      </c>
      <c r="BQ377" s="293">
        <f>N377+Y377+AJ377+AU377+BF377</f>
        <v>0</v>
      </c>
      <c r="BR377" s="293">
        <f>P377+AA377+AL377+AW377+BH377</f>
        <v>0</v>
      </c>
      <c r="BS377" s="293">
        <f>R377+AC377+AN377+AY377+BJ377</f>
        <v>0</v>
      </c>
      <c r="BT377" s="293">
        <f>T377+AE377+AP377+BA377+BL377</f>
        <v>0</v>
      </c>
      <c r="BU377" s="293">
        <f>V377+AG377+AR377+BC377+BN377</f>
        <v>0</v>
      </c>
      <c r="BV377" s="294">
        <f t="shared" ref="BV377:BV388" si="382">SUM(BQ377:BU377)</f>
        <v>0</v>
      </c>
      <c r="BW377" s="135"/>
    </row>
    <row r="378" spans="1:75" s="52" customFormat="1" ht="15" hidden="1" customHeight="1">
      <c r="A378" s="76"/>
      <c r="B378" s="76">
        <v>2</v>
      </c>
      <c r="C378" s="661"/>
      <c r="D378" s="658"/>
      <c r="E378" s="715"/>
      <c r="F378" s="715"/>
      <c r="G378" s="715"/>
      <c r="H378" s="715"/>
      <c r="I378" s="715"/>
      <c r="J378" s="715"/>
      <c r="K378" s="715"/>
      <c r="L378" s="715"/>
      <c r="M378" s="929"/>
      <c r="N378" s="881">
        <v>0</v>
      </c>
      <c r="O378" s="900"/>
      <c r="P378" s="881">
        <v>0</v>
      </c>
      <c r="Q378" s="900"/>
      <c r="R378" s="881">
        <v>0</v>
      </c>
      <c r="S378" s="900"/>
      <c r="T378" s="881">
        <v>0</v>
      </c>
      <c r="U378" s="900"/>
      <c r="V378" s="881">
        <v>0</v>
      </c>
      <c r="W378" s="900"/>
      <c r="X378" s="119">
        <f t="shared" ref="X378:X386" si="383">SUM(N378+P378+R378+T378+V378)</f>
        <v>0</v>
      </c>
      <c r="Y378" s="886">
        <v>0</v>
      </c>
      <c r="Z378" s="887"/>
      <c r="AA378" s="886">
        <v>0</v>
      </c>
      <c r="AB378" s="887"/>
      <c r="AC378" s="886">
        <v>0</v>
      </c>
      <c r="AD378" s="887"/>
      <c r="AE378" s="886">
        <v>0</v>
      </c>
      <c r="AF378" s="887"/>
      <c r="AG378" s="886">
        <v>0</v>
      </c>
      <c r="AH378" s="887"/>
      <c r="AI378" s="266">
        <f t="shared" ref="AI378:AI386" si="384">SUM(Y378+AA378+AC378+AE378+AG378)</f>
        <v>0</v>
      </c>
      <c r="AJ378" s="884">
        <v>0</v>
      </c>
      <c r="AK378" s="885"/>
      <c r="AL378" s="884">
        <v>0</v>
      </c>
      <c r="AM378" s="885"/>
      <c r="AN378" s="884">
        <v>0</v>
      </c>
      <c r="AO378" s="885"/>
      <c r="AP378" s="884">
        <v>0</v>
      </c>
      <c r="AQ378" s="885"/>
      <c r="AR378" s="884">
        <v>0</v>
      </c>
      <c r="AS378" s="885"/>
      <c r="AT378" s="269">
        <f t="shared" ref="AT378:AT386" si="385">SUM(AJ378+AL378+AN378+AP378+AR378)</f>
        <v>0</v>
      </c>
      <c r="AU378" s="877">
        <v>0</v>
      </c>
      <c r="AV378" s="878"/>
      <c r="AW378" s="877">
        <v>0</v>
      </c>
      <c r="AX378" s="878"/>
      <c r="AY378" s="877">
        <v>0</v>
      </c>
      <c r="AZ378" s="878"/>
      <c r="BA378" s="877">
        <v>0</v>
      </c>
      <c r="BB378" s="878"/>
      <c r="BC378" s="877">
        <v>0</v>
      </c>
      <c r="BD378" s="878"/>
      <c r="BE378" s="272">
        <f t="shared" ref="BE378:BE386" si="386">SUM(AU378+AW378+AY378+BA378+BC378)</f>
        <v>0</v>
      </c>
      <c r="BF378" s="879">
        <v>0</v>
      </c>
      <c r="BG378" s="880"/>
      <c r="BH378" s="879">
        <v>0</v>
      </c>
      <c r="BI378" s="880"/>
      <c r="BJ378" s="879">
        <v>0</v>
      </c>
      <c r="BK378" s="880"/>
      <c r="BL378" s="879">
        <v>0</v>
      </c>
      <c r="BM378" s="880"/>
      <c r="BN378" s="879">
        <v>0</v>
      </c>
      <c r="BO378" s="880"/>
      <c r="BP378" s="275">
        <f t="shared" ref="BP378:BP386" si="387">SUM(BF378+BH378+BJ378+BL378+BN378)</f>
        <v>0</v>
      </c>
      <c r="BQ378" s="293">
        <f t="shared" ref="BQ378:BQ386" si="388">N378+Y378+AJ378+AU378+BF378</f>
        <v>0</v>
      </c>
      <c r="BR378" s="293">
        <f t="shared" ref="BR378:BR386" si="389">P378+AA378+AL378+AW378+BH378</f>
        <v>0</v>
      </c>
      <c r="BS378" s="293">
        <f t="shared" ref="BS378:BS386" si="390">R378+AC378+AN378+AY378+BJ378</f>
        <v>0</v>
      </c>
      <c r="BT378" s="293">
        <f t="shared" ref="BT378:BT386" si="391">T378+AE378+AP378+BA378+BL378</f>
        <v>0</v>
      </c>
      <c r="BU378" s="293">
        <f t="shared" ref="BU378:BU386" si="392">V378+AG378+AR378+BC378+BN378</f>
        <v>0</v>
      </c>
      <c r="BV378" s="294">
        <f t="shared" si="382"/>
        <v>0</v>
      </c>
      <c r="BW378" s="135"/>
    </row>
    <row r="379" spans="1:75" s="52" customFormat="1" ht="15" hidden="1" customHeight="1">
      <c r="A379" s="76"/>
      <c r="B379" s="76">
        <v>2</v>
      </c>
      <c r="C379" s="661"/>
      <c r="D379" s="658"/>
      <c r="E379" s="715"/>
      <c r="F379" s="715"/>
      <c r="G379" s="715"/>
      <c r="H379" s="715"/>
      <c r="I379" s="715"/>
      <c r="J379" s="715"/>
      <c r="K379" s="715"/>
      <c r="L379" s="715"/>
      <c r="M379" s="929"/>
      <c r="N379" s="881">
        <v>0</v>
      </c>
      <c r="O379" s="900"/>
      <c r="P379" s="881">
        <v>0</v>
      </c>
      <c r="Q379" s="900"/>
      <c r="R379" s="881">
        <v>0</v>
      </c>
      <c r="S379" s="900"/>
      <c r="T379" s="881">
        <v>0</v>
      </c>
      <c r="U379" s="900"/>
      <c r="V379" s="881">
        <v>0</v>
      </c>
      <c r="W379" s="900"/>
      <c r="X379" s="119">
        <f t="shared" si="383"/>
        <v>0</v>
      </c>
      <c r="Y379" s="886">
        <v>0</v>
      </c>
      <c r="Z379" s="887"/>
      <c r="AA379" s="886">
        <v>0</v>
      </c>
      <c r="AB379" s="887"/>
      <c r="AC379" s="886">
        <v>0</v>
      </c>
      <c r="AD379" s="887"/>
      <c r="AE379" s="886">
        <v>0</v>
      </c>
      <c r="AF379" s="887"/>
      <c r="AG379" s="886">
        <v>0</v>
      </c>
      <c r="AH379" s="887"/>
      <c r="AI379" s="266">
        <f t="shared" si="384"/>
        <v>0</v>
      </c>
      <c r="AJ379" s="884">
        <v>0</v>
      </c>
      <c r="AK379" s="885"/>
      <c r="AL379" s="884">
        <v>0</v>
      </c>
      <c r="AM379" s="885"/>
      <c r="AN379" s="884">
        <v>0</v>
      </c>
      <c r="AO379" s="885"/>
      <c r="AP379" s="884">
        <v>0</v>
      </c>
      <c r="AQ379" s="885"/>
      <c r="AR379" s="884">
        <v>0</v>
      </c>
      <c r="AS379" s="885"/>
      <c r="AT379" s="269">
        <f t="shared" si="385"/>
        <v>0</v>
      </c>
      <c r="AU379" s="877">
        <v>0</v>
      </c>
      <c r="AV379" s="878"/>
      <c r="AW379" s="877">
        <v>0</v>
      </c>
      <c r="AX379" s="878"/>
      <c r="AY379" s="877">
        <v>0</v>
      </c>
      <c r="AZ379" s="878"/>
      <c r="BA379" s="877">
        <v>0</v>
      </c>
      <c r="BB379" s="878"/>
      <c r="BC379" s="877">
        <v>0</v>
      </c>
      <c r="BD379" s="878"/>
      <c r="BE379" s="272">
        <f t="shared" si="386"/>
        <v>0</v>
      </c>
      <c r="BF379" s="879">
        <v>0</v>
      </c>
      <c r="BG379" s="880"/>
      <c r="BH379" s="879">
        <v>0</v>
      </c>
      <c r="BI379" s="880"/>
      <c r="BJ379" s="879">
        <v>0</v>
      </c>
      <c r="BK379" s="880"/>
      <c r="BL379" s="879">
        <v>0</v>
      </c>
      <c r="BM379" s="880"/>
      <c r="BN379" s="879">
        <v>0</v>
      </c>
      <c r="BO379" s="880"/>
      <c r="BP379" s="275">
        <f t="shared" si="387"/>
        <v>0</v>
      </c>
      <c r="BQ379" s="293">
        <f t="shared" si="388"/>
        <v>0</v>
      </c>
      <c r="BR379" s="293">
        <f t="shared" si="389"/>
        <v>0</v>
      </c>
      <c r="BS379" s="293">
        <f t="shared" si="390"/>
        <v>0</v>
      </c>
      <c r="BT379" s="293">
        <f t="shared" si="391"/>
        <v>0</v>
      </c>
      <c r="BU379" s="293">
        <f t="shared" si="392"/>
        <v>0</v>
      </c>
      <c r="BV379" s="294">
        <f t="shared" si="382"/>
        <v>0</v>
      </c>
      <c r="BW379" s="135"/>
    </row>
    <row r="380" spans="1:75" s="52" customFormat="1" ht="15" hidden="1" customHeight="1">
      <c r="A380" s="76"/>
      <c r="B380" s="76">
        <v>2</v>
      </c>
      <c r="C380" s="661"/>
      <c r="D380" s="658"/>
      <c r="E380" s="715"/>
      <c r="F380" s="715"/>
      <c r="G380" s="715"/>
      <c r="H380" s="715"/>
      <c r="I380" s="715"/>
      <c r="J380" s="715"/>
      <c r="K380" s="715"/>
      <c r="L380" s="715"/>
      <c r="M380" s="929"/>
      <c r="N380" s="881">
        <v>0</v>
      </c>
      <c r="O380" s="900"/>
      <c r="P380" s="881">
        <v>0</v>
      </c>
      <c r="Q380" s="900"/>
      <c r="R380" s="881">
        <v>0</v>
      </c>
      <c r="S380" s="900"/>
      <c r="T380" s="881">
        <v>0</v>
      </c>
      <c r="U380" s="900"/>
      <c r="V380" s="881">
        <v>0</v>
      </c>
      <c r="W380" s="900"/>
      <c r="X380" s="119">
        <f t="shared" si="383"/>
        <v>0</v>
      </c>
      <c r="Y380" s="886">
        <v>0</v>
      </c>
      <c r="Z380" s="887"/>
      <c r="AA380" s="886">
        <v>0</v>
      </c>
      <c r="AB380" s="887"/>
      <c r="AC380" s="886">
        <v>0</v>
      </c>
      <c r="AD380" s="887"/>
      <c r="AE380" s="886">
        <v>0</v>
      </c>
      <c r="AF380" s="887"/>
      <c r="AG380" s="886">
        <v>0</v>
      </c>
      <c r="AH380" s="887"/>
      <c r="AI380" s="266">
        <f t="shared" si="384"/>
        <v>0</v>
      </c>
      <c r="AJ380" s="884">
        <v>0</v>
      </c>
      <c r="AK380" s="885"/>
      <c r="AL380" s="884">
        <v>0</v>
      </c>
      <c r="AM380" s="885"/>
      <c r="AN380" s="884">
        <v>0</v>
      </c>
      <c r="AO380" s="885"/>
      <c r="AP380" s="884">
        <v>0</v>
      </c>
      <c r="AQ380" s="885"/>
      <c r="AR380" s="884">
        <v>0</v>
      </c>
      <c r="AS380" s="885"/>
      <c r="AT380" s="269">
        <f t="shared" si="385"/>
        <v>0</v>
      </c>
      <c r="AU380" s="877">
        <v>0</v>
      </c>
      <c r="AV380" s="878"/>
      <c r="AW380" s="877">
        <v>0</v>
      </c>
      <c r="AX380" s="878"/>
      <c r="AY380" s="877">
        <v>0</v>
      </c>
      <c r="AZ380" s="878"/>
      <c r="BA380" s="877">
        <v>0</v>
      </c>
      <c r="BB380" s="878"/>
      <c r="BC380" s="877">
        <v>0</v>
      </c>
      <c r="BD380" s="878"/>
      <c r="BE380" s="272">
        <f t="shared" si="386"/>
        <v>0</v>
      </c>
      <c r="BF380" s="879">
        <v>0</v>
      </c>
      <c r="BG380" s="880"/>
      <c r="BH380" s="879">
        <v>0</v>
      </c>
      <c r="BI380" s="880"/>
      <c r="BJ380" s="879">
        <v>0</v>
      </c>
      <c r="BK380" s="880"/>
      <c r="BL380" s="879">
        <v>0</v>
      </c>
      <c r="BM380" s="880"/>
      <c r="BN380" s="879">
        <v>0</v>
      </c>
      <c r="BO380" s="880"/>
      <c r="BP380" s="275">
        <f t="shared" si="387"/>
        <v>0</v>
      </c>
      <c r="BQ380" s="293">
        <f t="shared" si="388"/>
        <v>0</v>
      </c>
      <c r="BR380" s="293">
        <f t="shared" si="389"/>
        <v>0</v>
      </c>
      <c r="BS380" s="293">
        <f t="shared" si="390"/>
        <v>0</v>
      </c>
      <c r="BT380" s="293">
        <f t="shared" si="391"/>
        <v>0</v>
      </c>
      <c r="BU380" s="293">
        <f t="shared" si="392"/>
        <v>0</v>
      </c>
      <c r="BV380" s="294">
        <f t="shared" si="382"/>
        <v>0</v>
      </c>
      <c r="BW380" s="135"/>
    </row>
    <row r="381" spans="1:75" s="52" customFormat="1" ht="15" hidden="1" customHeight="1">
      <c r="A381" s="76"/>
      <c r="B381" s="76">
        <v>2</v>
      </c>
      <c r="C381" s="661"/>
      <c r="D381" s="658"/>
      <c r="E381" s="715"/>
      <c r="F381" s="715"/>
      <c r="G381" s="715"/>
      <c r="H381" s="715"/>
      <c r="I381" s="715"/>
      <c r="J381" s="715"/>
      <c r="K381" s="715"/>
      <c r="L381" s="715"/>
      <c r="M381" s="929"/>
      <c r="N381" s="881">
        <v>0</v>
      </c>
      <c r="O381" s="900"/>
      <c r="P381" s="881">
        <v>0</v>
      </c>
      <c r="Q381" s="900"/>
      <c r="R381" s="881">
        <v>0</v>
      </c>
      <c r="S381" s="900"/>
      <c r="T381" s="881">
        <v>0</v>
      </c>
      <c r="U381" s="900"/>
      <c r="V381" s="881">
        <v>0</v>
      </c>
      <c r="W381" s="900"/>
      <c r="X381" s="119">
        <f t="shared" si="383"/>
        <v>0</v>
      </c>
      <c r="Y381" s="886">
        <v>0</v>
      </c>
      <c r="Z381" s="887"/>
      <c r="AA381" s="886">
        <v>0</v>
      </c>
      <c r="AB381" s="887"/>
      <c r="AC381" s="886">
        <v>0</v>
      </c>
      <c r="AD381" s="887"/>
      <c r="AE381" s="886">
        <v>0</v>
      </c>
      <c r="AF381" s="887"/>
      <c r="AG381" s="886">
        <v>0</v>
      </c>
      <c r="AH381" s="887"/>
      <c r="AI381" s="266">
        <f t="shared" si="384"/>
        <v>0</v>
      </c>
      <c r="AJ381" s="884">
        <v>0</v>
      </c>
      <c r="AK381" s="885"/>
      <c r="AL381" s="884">
        <v>0</v>
      </c>
      <c r="AM381" s="885"/>
      <c r="AN381" s="884">
        <v>0</v>
      </c>
      <c r="AO381" s="885"/>
      <c r="AP381" s="884">
        <v>0</v>
      </c>
      <c r="AQ381" s="885"/>
      <c r="AR381" s="884">
        <v>0</v>
      </c>
      <c r="AS381" s="885"/>
      <c r="AT381" s="269">
        <f t="shared" si="385"/>
        <v>0</v>
      </c>
      <c r="AU381" s="877">
        <v>0</v>
      </c>
      <c r="AV381" s="878"/>
      <c r="AW381" s="877">
        <v>0</v>
      </c>
      <c r="AX381" s="878"/>
      <c r="AY381" s="877">
        <v>0</v>
      </c>
      <c r="AZ381" s="878"/>
      <c r="BA381" s="877">
        <v>0</v>
      </c>
      <c r="BB381" s="878"/>
      <c r="BC381" s="877">
        <v>0</v>
      </c>
      <c r="BD381" s="878"/>
      <c r="BE381" s="272">
        <f t="shared" si="386"/>
        <v>0</v>
      </c>
      <c r="BF381" s="879">
        <v>0</v>
      </c>
      <c r="BG381" s="880"/>
      <c r="BH381" s="879">
        <v>0</v>
      </c>
      <c r="BI381" s="880"/>
      <c r="BJ381" s="879">
        <v>0</v>
      </c>
      <c r="BK381" s="880"/>
      <c r="BL381" s="879">
        <v>0</v>
      </c>
      <c r="BM381" s="880"/>
      <c r="BN381" s="879">
        <v>0</v>
      </c>
      <c r="BO381" s="880"/>
      <c r="BP381" s="275">
        <f t="shared" si="387"/>
        <v>0</v>
      </c>
      <c r="BQ381" s="293">
        <f t="shared" si="388"/>
        <v>0</v>
      </c>
      <c r="BR381" s="293">
        <f t="shared" si="389"/>
        <v>0</v>
      </c>
      <c r="BS381" s="293">
        <f t="shared" si="390"/>
        <v>0</v>
      </c>
      <c r="BT381" s="293">
        <f t="shared" si="391"/>
        <v>0</v>
      </c>
      <c r="BU381" s="293">
        <f t="shared" si="392"/>
        <v>0</v>
      </c>
      <c r="BV381" s="294">
        <f t="shared" si="382"/>
        <v>0</v>
      </c>
      <c r="BW381" s="135"/>
    </row>
    <row r="382" spans="1:75" s="52" customFormat="1" ht="15" hidden="1" customHeight="1">
      <c r="A382" s="76"/>
      <c r="B382" s="76">
        <v>2</v>
      </c>
      <c r="C382" s="661"/>
      <c r="D382" s="658"/>
      <c r="E382" s="715"/>
      <c r="F382" s="715"/>
      <c r="G382" s="715"/>
      <c r="H382" s="715"/>
      <c r="I382" s="715"/>
      <c r="J382" s="715"/>
      <c r="K382" s="715"/>
      <c r="L382" s="715"/>
      <c r="M382" s="929"/>
      <c r="N382" s="881">
        <v>0</v>
      </c>
      <c r="O382" s="900"/>
      <c r="P382" s="881">
        <v>0</v>
      </c>
      <c r="Q382" s="900"/>
      <c r="R382" s="881">
        <v>0</v>
      </c>
      <c r="S382" s="900"/>
      <c r="T382" s="881">
        <v>0</v>
      </c>
      <c r="U382" s="900"/>
      <c r="V382" s="881">
        <v>0</v>
      </c>
      <c r="W382" s="900"/>
      <c r="X382" s="119">
        <f t="shared" si="383"/>
        <v>0</v>
      </c>
      <c r="Y382" s="886">
        <v>0</v>
      </c>
      <c r="Z382" s="887"/>
      <c r="AA382" s="886">
        <v>0</v>
      </c>
      <c r="AB382" s="887"/>
      <c r="AC382" s="886">
        <v>0</v>
      </c>
      <c r="AD382" s="887"/>
      <c r="AE382" s="886">
        <v>0</v>
      </c>
      <c r="AF382" s="887"/>
      <c r="AG382" s="886">
        <v>0</v>
      </c>
      <c r="AH382" s="887"/>
      <c r="AI382" s="266">
        <f t="shared" si="384"/>
        <v>0</v>
      </c>
      <c r="AJ382" s="884">
        <v>0</v>
      </c>
      <c r="AK382" s="885"/>
      <c r="AL382" s="884">
        <v>0</v>
      </c>
      <c r="AM382" s="885"/>
      <c r="AN382" s="884">
        <v>0</v>
      </c>
      <c r="AO382" s="885"/>
      <c r="AP382" s="884">
        <v>0</v>
      </c>
      <c r="AQ382" s="885"/>
      <c r="AR382" s="884">
        <v>0</v>
      </c>
      <c r="AS382" s="885"/>
      <c r="AT382" s="269">
        <f t="shared" si="385"/>
        <v>0</v>
      </c>
      <c r="AU382" s="877">
        <v>0</v>
      </c>
      <c r="AV382" s="878"/>
      <c r="AW382" s="877">
        <v>0</v>
      </c>
      <c r="AX382" s="878"/>
      <c r="AY382" s="877">
        <v>0</v>
      </c>
      <c r="AZ382" s="878"/>
      <c r="BA382" s="877">
        <v>0</v>
      </c>
      <c r="BB382" s="878"/>
      <c r="BC382" s="877">
        <v>0</v>
      </c>
      <c r="BD382" s="878"/>
      <c r="BE382" s="272">
        <f t="shared" si="386"/>
        <v>0</v>
      </c>
      <c r="BF382" s="879">
        <v>0</v>
      </c>
      <c r="BG382" s="880"/>
      <c r="BH382" s="879">
        <v>0</v>
      </c>
      <c r="BI382" s="880"/>
      <c r="BJ382" s="879">
        <v>0</v>
      </c>
      <c r="BK382" s="880"/>
      <c r="BL382" s="879">
        <v>0</v>
      </c>
      <c r="BM382" s="880"/>
      <c r="BN382" s="879">
        <v>0</v>
      </c>
      <c r="BO382" s="880"/>
      <c r="BP382" s="275">
        <f t="shared" si="387"/>
        <v>0</v>
      </c>
      <c r="BQ382" s="293">
        <f t="shared" si="388"/>
        <v>0</v>
      </c>
      <c r="BR382" s="293">
        <f t="shared" si="389"/>
        <v>0</v>
      </c>
      <c r="BS382" s="293">
        <f t="shared" si="390"/>
        <v>0</v>
      </c>
      <c r="BT382" s="293">
        <f t="shared" si="391"/>
        <v>0</v>
      </c>
      <c r="BU382" s="293">
        <f t="shared" si="392"/>
        <v>0</v>
      </c>
      <c r="BV382" s="294">
        <f t="shared" si="382"/>
        <v>0</v>
      </c>
      <c r="BW382" s="135"/>
    </row>
    <row r="383" spans="1:75" s="52" customFormat="1" ht="15" hidden="1" customHeight="1">
      <c r="A383" s="76"/>
      <c r="B383" s="76">
        <v>2</v>
      </c>
      <c r="C383" s="661"/>
      <c r="D383" s="658"/>
      <c r="E383" s="715"/>
      <c r="F383" s="715"/>
      <c r="G383" s="715"/>
      <c r="H383" s="715"/>
      <c r="I383" s="715"/>
      <c r="J383" s="715"/>
      <c r="K383" s="715"/>
      <c r="L383" s="715"/>
      <c r="M383" s="929"/>
      <c r="N383" s="881">
        <v>0</v>
      </c>
      <c r="O383" s="900"/>
      <c r="P383" s="881">
        <v>0</v>
      </c>
      <c r="Q383" s="900"/>
      <c r="R383" s="881">
        <v>0</v>
      </c>
      <c r="S383" s="900"/>
      <c r="T383" s="881">
        <v>0</v>
      </c>
      <c r="U383" s="900"/>
      <c r="V383" s="881">
        <v>0</v>
      </c>
      <c r="W383" s="900"/>
      <c r="X383" s="119">
        <f t="shared" si="383"/>
        <v>0</v>
      </c>
      <c r="Y383" s="886">
        <v>0</v>
      </c>
      <c r="Z383" s="887"/>
      <c r="AA383" s="886">
        <v>0</v>
      </c>
      <c r="AB383" s="887"/>
      <c r="AC383" s="886">
        <v>0</v>
      </c>
      <c r="AD383" s="887"/>
      <c r="AE383" s="886">
        <v>0</v>
      </c>
      <c r="AF383" s="887"/>
      <c r="AG383" s="886">
        <v>0</v>
      </c>
      <c r="AH383" s="887"/>
      <c r="AI383" s="266">
        <f t="shared" si="384"/>
        <v>0</v>
      </c>
      <c r="AJ383" s="884">
        <v>0</v>
      </c>
      <c r="AK383" s="885"/>
      <c r="AL383" s="884">
        <v>0</v>
      </c>
      <c r="AM383" s="885"/>
      <c r="AN383" s="884">
        <v>0</v>
      </c>
      <c r="AO383" s="885"/>
      <c r="AP383" s="884">
        <v>0</v>
      </c>
      <c r="AQ383" s="885"/>
      <c r="AR383" s="884">
        <v>0</v>
      </c>
      <c r="AS383" s="885"/>
      <c r="AT383" s="269">
        <f t="shared" si="385"/>
        <v>0</v>
      </c>
      <c r="AU383" s="877">
        <v>0</v>
      </c>
      <c r="AV383" s="878"/>
      <c r="AW383" s="877">
        <v>0</v>
      </c>
      <c r="AX383" s="878"/>
      <c r="AY383" s="877">
        <v>0</v>
      </c>
      <c r="AZ383" s="878"/>
      <c r="BA383" s="877">
        <v>0</v>
      </c>
      <c r="BB383" s="878"/>
      <c r="BC383" s="877">
        <v>0</v>
      </c>
      <c r="BD383" s="878"/>
      <c r="BE383" s="272">
        <f t="shared" si="386"/>
        <v>0</v>
      </c>
      <c r="BF383" s="879">
        <v>0</v>
      </c>
      <c r="BG383" s="880"/>
      <c r="BH383" s="879">
        <v>0</v>
      </c>
      <c r="BI383" s="880"/>
      <c r="BJ383" s="879">
        <v>0</v>
      </c>
      <c r="BK383" s="880"/>
      <c r="BL383" s="879">
        <v>0</v>
      </c>
      <c r="BM383" s="880"/>
      <c r="BN383" s="879">
        <v>0</v>
      </c>
      <c r="BO383" s="880"/>
      <c r="BP383" s="275">
        <f t="shared" si="387"/>
        <v>0</v>
      </c>
      <c r="BQ383" s="293">
        <f t="shared" si="388"/>
        <v>0</v>
      </c>
      <c r="BR383" s="293">
        <f t="shared" si="389"/>
        <v>0</v>
      </c>
      <c r="BS383" s="293">
        <f t="shared" si="390"/>
        <v>0</v>
      </c>
      <c r="BT383" s="293">
        <f t="shared" si="391"/>
        <v>0</v>
      </c>
      <c r="BU383" s="293">
        <f t="shared" si="392"/>
        <v>0</v>
      </c>
      <c r="BV383" s="294">
        <f t="shared" si="382"/>
        <v>0</v>
      </c>
      <c r="BW383" s="135"/>
    </row>
    <row r="384" spans="1:75" s="52" customFormat="1" ht="15" hidden="1" customHeight="1">
      <c r="A384" s="76"/>
      <c r="B384" s="76">
        <v>2</v>
      </c>
      <c r="C384" s="661"/>
      <c r="D384" s="658"/>
      <c r="E384" s="715"/>
      <c r="F384" s="715"/>
      <c r="G384" s="715"/>
      <c r="H384" s="715"/>
      <c r="I384" s="715"/>
      <c r="J384" s="715"/>
      <c r="K384" s="715"/>
      <c r="L384" s="715"/>
      <c r="M384" s="929"/>
      <c r="N384" s="881">
        <v>0</v>
      </c>
      <c r="O384" s="900"/>
      <c r="P384" s="881">
        <v>0</v>
      </c>
      <c r="Q384" s="900"/>
      <c r="R384" s="881">
        <v>0</v>
      </c>
      <c r="S384" s="900"/>
      <c r="T384" s="881">
        <v>0</v>
      </c>
      <c r="U384" s="900"/>
      <c r="V384" s="881">
        <v>0</v>
      </c>
      <c r="W384" s="900"/>
      <c r="X384" s="119">
        <f t="shared" si="383"/>
        <v>0</v>
      </c>
      <c r="Y384" s="886">
        <v>0</v>
      </c>
      <c r="Z384" s="887"/>
      <c r="AA384" s="886">
        <v>0</v>
      </c>
      <c r="AB384" s="887"/>
      <c r="AC384" s="886">
        <v>0</v>
      </c>
      <c r="AD384" s="887"/>
      <c r="AE384" s="886">
        <v>0</v>
      </c>
      <c r="AF384" s="887"/>
      <c r="AG384" s="886">
        <v>0</v>
      </c>
      <c r="AH384" s="887"/>
      <c r="AI384" s="266">
        <f t="shared" si="384"/>
        <v>0</v>
      </c>
      <c r="AJ384" s="884">
        <v>0</v>
      </c>
      <c r="AK384" s="885"/>
      <c r="AL384" s="884">
        <v>0</v>
      </c>
      <c r="AM384" s="885"/>
      <c r="AN384" s="884">
        <v>0</v>
      </c>
      <c r="AO384" s="885"/>
      <c r="AP384" s="884">
        <v>0</v>
      </c>
      <c r="AQ384" s="885"/>
      <c r="AR384" s="884">
        <v>0</v>
      </c>
      <c r="AS384" s="885"/>
      <c r="AT384" s="269">
        <f t="shared" si="385"/>
        <v>0</v>
      </c>
      <c r="AU384" s="877">
        <v>0</v>
      </c>
      <c r="AV384" s="878"/>
      <c r="AW384" s="877">
        <v>0</v>
      </c>
      <c r="AX384" s="878"/>
      <c r="AY384" s="877">
        <v>0</v>
      </c>
      <c r="AZ384" s="878"/>
      <c r="BA384" s="877">
        <v>0</v>
      </c>
      <c r="BB384" s="878"/>
      <c r="BC384" s="877">
        <v>0</v>
      </c>
      <c r="BD384" s="878"/>
      <c r="BE384" s="272">
        <f t="shared" si="386"/>
        <v>0</v>
      </c>
      <c r="BF384" s="879">
        <v>0</v>
      </c>
      <c r="BG384" s="880"/>
      <c r="BH384" s="879">
        <v>0</v>
      </c>
      <c r="BI384" s="880"/>
      <c r="BJ384" s="879">
        <v>0</v>
      </c>
      <c r="BK384" s="880"/>
      <c r="BL384" s="879">
        <v>0</v>
      </c>
      <c r="BM384" s="880"/>
      <c r="BN384" s="879">
        <v>0</v>
      </c>
      <c r="BO384" s="880"/>
      <c r="BP384" s="275">
        <f t="shared" si="387"/>
        <v>0</v>
      </c>
      <c r="BQ384" s="293">
        <f t="shared" si="388"/>
        <v>0</v>
      </c>
      <c r="BR384" s="293">
        <f t="shared" si="389"/>
        <v>0</v>
      </c>
      <c r="BS384" s="293">
        <f t="shared" si="390"/>
        <v>0</v>
      </c>
      <c r="BT384" s="293">
        <f t="shared" si="391"/>
        <v>0</v>
      </c>
      <c r="BU384" s="293">
        <f t="shared" si="392"/>
        <v>0</v>
      </c>
      <c r="BV384" s="294">
        <f t="shared" si="382"/>
        <v>0</v>
      </c>
      <c r="BW384" s="135"/>
    </row>
    <row r="385" spans="1:75" s="52" customFormat="1" ht="15" hidden="1" customHeight="1">
      <c r="A385" s="76"/>
      <c r="B385" s="76">
        <v>2</v>
      </c>
      <c r="C385" s="661"/>
      <c r="D385" s="658"/>
      <c r="E385" s="715"/>
      <c r="F385" s="715"/>
      <c r="G385" s="715"/>
      <c r="H385" s="715"/>
      <c r="I385" s="715"/>
      <c r="J385" s="715"/>
      <c r="K385" s="715"/>
      <c r="L385" s="715"/>
      <c r="M385" s="929"/>
      <c r="N385" s="881">
        <v>0</v>
      </c>
      <c r="O385" s="900"/>
      <c r="P385" s="881">
        <v>0</v>
      </c>
      <c r="Q385" s="900"/>
      <c r="R385" s="881">
        <v>0</v>
      </c>
      <c r="S385" s="900"/>
      <c r="T385" s="881">
        <v>0</v>
      </c>
      <c r="U385" s="900"/>
      <c r="V385" s="881">
        <v>0</v>
      </c>
      <c r="W385" s="900"/>
      <c r="X385" s="119">
        <f t="shared" si="383"/>
        <v>0</v>
      </c>
      <c r="Y385" s="886">
        <v>0</v>
      </c>
      <c r="Z385" s="887"/>
      <c r="AA385" s="886">
        <v>0</v>
      </c>
      <c r="AB385" s="887"/>
      <c r="AC385" s="886">
        <v>0</v>
      </c>
      <c r="AD385" s="887"/>
      <c r="AE385" s="886">
        <v>0</v>
      </c>
      <c r="AF385" s="887"/>
      <c r="AG385" s="886">
        <v>0</v>
      </c>
      <c r="AH385" s="887"/>
      <c r="AI385" s="266">
        <f t="shared" si="384"/>
        <v>0</v>
      </c>
      <c r="AJ385" s="884">
        <v>0</v>
      </c>
      <c r="AK385" s="885"/>
      <c r="AL385" s="884">
        <v>0</v>
      </c>
      <c r="AM385" s="885"/>
      <c r="AN385" s="884">
        <v>0</v>
      </c>
      <c r="AO385" s="885"/>
      <c r="AP385" s="884">
        <v>0</v>
      </c>
      <c r="AQ385" s="885"/>
      <c r="AR385" s="884">
        <v>0</v>
      </c>
      <c r="AS385" s="885"/>
      <c r="AT385" s="269">
        <f t="shared" si="385"/>
        <v>0</v>
      </c>
      <c r="AU385" s="877">
        <v>0</v>
      </c>
      <c r="AV385" s="878"/>
      <c r="AW385" s="877">
        <v>0</v>
      </c>
      <c r="AX385" s="878"/>
      <c r="AY385" s="877">
        <v>0</v>
      </c>
      <c r="AZ385" s="878"/>
      <c r="BA385" s="877">
        <v>0</v>
      </c>
      <c r="BB385" s="878"/>
      <c r="BC385" s="877">
        <v>0</v>
      </c>
      <c r="BD385" s="878"/>
      <c r="BE385" s="272">
        <f t="shared" si="386"/>
        <v>0</v>
      </c>
      <c r="BF385" s="879">
        <v>0</v>
      </c>
      <c r="BG385" s="880"/>
      <c r="BH385" s="879">
        <v>0</v>
      </c>
      <c r="BI385" s="880"/>
      <c r="BJ385" s="879">
        <v>0</v>
      </c>
      <c r="BK385" s="880"/>
      <c r="BL385" s="879">
        <v>0</v>
      </c>
      <c r="BM385" s="880"/>
      <c r="BN385" s="879">
        <v>0</v>
      </c>
      <c r="BO385" s="880"/>
      <c r="BP385" s="275">
        <f t="shared" si="387"/>
        <v>0</v>
      </c>
      <c r="BQ385" s="293">
        <f t="shared" si="388"/>
        <v>0</v>
      </c>
      <c r="BR385" s="293">
        <f t="shared" si="389"/>
        <v>0</v>
      </c>
      <c r="BS385" s="293">
        <f t="shared" si="390"/>
        <v>0</v>
      </c>
      <c r="BT385" s="293">
        <f t="shared" si="391"/>
        <v>0</v>
      </c>
      <c r="BU385" s="293">
        <f t="shared" si="392"/>
        <v>0</v>
      </c>
      <c r="BV385" s="294">
        <f t="shared" si="382"/>
        <v>0</v>
      </c>
      <c r="BW385" s="135"/>
    </row>
    <row r="386" spans="1:75" s="52" customFormat="1" ht="15" hidden="1" customHeight="1">
      <c r="A386" s="76"/>
      <c r="B386" s="76">
        <v>2</v>
      </c>
      <c r="C386" s="661"/>
      <c r="D386" s="658"/>
      <c r="E386" s="715"/>
      <c r="F386" s="715"/>
      <c r="G386" s="715"/>
      <c r="H386" s="715"/>
      <c r="I386" s="715"/>
      <c r="J386" s="715"/>
      <c r="K386" s="715"/>
      <c r="L386" s="715"/>
      <c r="M386" s="929"/>
      <c r="N386" s="881">
        <v>0</v>
      </c>
      <c r="O386" s="900"/>
      <c r="P386" s="881">
        <v>0</v>
      </c>
      <c r="Q386" s="900"/>
      <c r="R386" s="881">
        <v>0</v>
      </c>
      <c r="S386" s="900"/>
      <c r="T386" s="881">
        <v>0</v>
      </c>
      <c r="U386" s="900"/>
      <c r="V386" s="881">
        <v>0</v>
      </c>
      <c r="W386" s="900"/>
      <c r="X386" s="119">
        <f t="shared" si="383"/>
        <v>0</v>
      </c>
      <c r="Y386" s="886">
        <v>0</v>
      </c>
      <c r="Z386" s="887"/>
      <c r="AA386" s="886">
        <v>0</v>
      </c>
      <c r="AB386" s="887"/>
      <c r="AC386" s="886">
        <v>0</v>
      </c>
      <c r="AD386" s="887"/>
      <c r="AE386" s="886">
        <v>0</v>
      </c>
      <c r="AF386" s="887"/>
      <c r="AG386" s="886">
        <v>0</v>
      </c>
      <c r="AH386" s="887"/>
      <c r="AI386" s="266">
        <f t="shared" si="384"/>
        <v>0</v>
      </c>
      <c r="AJ386" s="884">
        <v>0</v>
      </c>
      <c r="AK386" s="885"/>
      <c r="AL386" s="884">
        <v>0</v>
      </c>
      <c r="AM386" s="885"/>
      <c r="AN386" s="884">
        <v>0</v>
      </c>
      <c r="AO386" s="885"/>
      <c r="AP386" s="884">
        <v>0</v>
      </c>
      <c r="AQ386" s="885"/>
      <c r="AR386" s="884">
        <v>0</v>
      </c>
      <c r="AS386" s="885"/>
      <c r="AT386" s="269">
        <f t="shared" si="385"/>
        <v>0</v>
      </c>
      <c r="AU386" s="877">
        <v>0</v>
      </c>
      <c r="AV386" s="878"/>
      <c r="AW386" s="877">
        <v>0</v>
      </c>
      <c r="AX386" s="878"/>
      <c r="AY386" s="877">
        <v>0</v>
      </c>
      <c r="AZ386" s="878"/>
      <c r="BA386" s="877">
        <v>0</v>
      </c>
      <c r="BB386" s="878"/>
      <c r="BC386" s="877">
        <v>0</v>
      </c>
      <c r="BD386" s="878"/>
      <c r="BE386" s="272">
        <f t="shared" si="386"/>
        <v>0</v>
      </c>
      <c r="BF386" s="879">
        <v>0</v>
      </c>
      <c r="BG386" s="880"/>
      <c r="BH386" s="879">
        <v>0</v>
      </c>
      <c r="BI386" s="880"/>
      <c r="BJ386" s="879">
        <v>0</v>
      </c>
      <c r="BK386" s="880"/>
      <c r="BL386" s="879">
        <v>0</v>
      </c>
      <c r="BM386" s="880"/>
      <c r="BN386" s="879">
        <v>0</v>
      </c>
      <c r="BO386" s="880"/>
      <c r="BP386" s="275">
        <f t="shared" si="387"/>
        <v>0</v>
      </c>
      <c r="BQ386" s="293">
        <f t="shared" si="388"/>
        <v>0</v>
      </c>
      <c r="BR386" s="293">
        <f t="shared" si="389"/>
        <v>0</v>
      </c>
      <c r="BS386" s="293">
        <f t="shared" si="390"/>
        <v>0</v>
      </c>
      <c r="BT386" s="293">
        <f t="shared" si="391"/>
        <v>0</v>
      </c>
      <c r="BU386" s="293">
        <f t="shared" si="392"/>
        <v>0</v>
      </c>
      <c r="BV386" s="294">
        <f t="shared" si="382"/>
        <v>0</v>
      </c>
      <c r="BW386" s="135"/>
    </row>
    <row r="387" spans="1:75" s="52" customFormat="1" ht="15" hidden="1" customHeight="1">
      <c r="A387" s="76"/>
      <c r="B387" s="76"/>
      <c r="C387" s="790"/>
      <c r="D387" s="717"/>
      <c r="E387" s="791"/>
      <c r="F387" s="791"/>
      <c r="G387" s="791"/>
      <c r="H387" s="791"/>
      <c r="I387" s="791"/>
      <c r="J387" s="923" t="s">
        <v>100</v>
      </c>
      <c r="K387" s="924"/>
      <c r="L387" s="924"/>
      <c r="M387" s="925"/>
      <c r="N387" s="898">
        <f>SUM(N377:N386)</f>
        <v>0</v>
      </c>
      <c r="O387" s="665"/>
      <c r="P387" s="898">
        <f>SUM(P377:P386)</f>
        <v>0</v>
      </c>
      <c r="Q387" s="665"/>
      <c r="R387" s="898">
        <f>SUM(R377:R386)</f>
        <v>0</v>
      </c>
      <c r="S387" s="665"/>
      <c r="T387" s="898">
        <f>SUM(T377:T386)</f>
        <v>0</v>
      </c>
      <c r="U387" s="665"/>
      <c r="V387" s="898">
        <f>SUM(V377:V386)</f>
        <v>0</v>
      </c>
      <c r="W387" s="665"/>
      <c r="X387" s="141">
        <f>SUM(N387:W387)</f>
        <v>0</v>
      </c>
      <c r="Y387" s="898">
        <f>SUM(Y377:Y386)</f>
        <v>0</v>
      </c>
      <c r="Z387" s="899"/>
      <c r="AA387" s="898">
        <f>SUM(AA377:AA386)</f>
        <v>0</v>
      </c>
      <c r="AB387" s="899"/>
      <c r="AC387" s="898">
        <f>SUM(AC377:AC386)</f>
        <v>0</v>
      </c>
      <c r="AD387" s="899"/>
      <c r="AE387" s="898">
        <f>SUM(AE377:AE386)</f>
        <v>0</v>
      </c>
      <c r="AF387" s="899"/>
      <c r="AG387" s="898">
        <f>SUM(AG377:AG386)</f>
        <v>0</v>
      </c>
      <c r="AH387" s="899"/>
      <c r="AI387" s="141">
        <f>SUM(Y387:AH387)</f>
        <v>0</v>
      </c>
      <c r="AJ387" s="898">
        <f>SUM(AJ377:AJ386)</f>
        <v>0</v>
      </c>
      <c r="AK387" s="665"/>
      <c r="AL387" s="898">
        <f>SUM(AL377:AL386)</f>
        <v>0</v>
      </c>
      <c r="AM387" s="665"/>
      <c r="AN387" s="898">
        <f>SUM(AN377:AN386)</f>
        <v>0</v>
      </c>
      <c r="AO387" s="665"/>
      <c r="AP387" s="898">
        <f>SUM(AP377:AP386)</f>
        <v>0</v>
      </c>
      <c r="AQ387" s="665"/>
      <c r="AR387" s="898">
        <f>SUM(AR377:AR386)</f>
        <v>0</v>
      </c>
      <c r="AS387" s="665"/>
      <c r="AT387" s="141">
        <f>SUM(AJ387:AS387)</f>
        <v>0</v>
      </c>
      <c r="AU387" s="898">
        <f>SUM(AU377:AU386)</f>
        <v>0</v>
      </c>
      <c r="AV387" s="665"/>
      <c r="AW387" s="898">
        <f>SUM(AW377:AW386)</f>
        <v>0</v>
      </c>
      <c r="AX387" s="665"/>
      <c r="AY387" s="898">
        <f>SUM(AY377:AY386)</f>
        <v>0</v>
      </c>
      <c r="AZ387" s="665"/>
      <c r="BA387" s="898">
        <f>SUM(BA377:BA386)</f>
        <v>0</v>
      </c>
      <c r="BB387" s="665"/>
      <c r="BC387" s="898">
        <f>SUM(BC377:BC386)</f>
        <v>0</v>
      </c>
      <c r="BD387" s="665"/>
      <c r="BE387" s="141">
        <f>SUM(AU387:BD387)</f>
        <v>0</v>
      </c>
      <c r="BF387" s="898">
        <f>SUM(BF377:BF386)</f>
        <v>0</v>
      </c>
      <c r="BG387" s="665"/>
      <c r="BH387" s="898">
        <f>SUM(BH377:BH386)</f>
        <v>0</v>
      </c>
      <c r="BI387" s="665"/>
      <c r="BJ387" s="898">
        <f>SUM(BJ377:BJ386)</f>
        <v>0</v>
      </c>
      <c r="BK387" s="665"/>
      <c r="BL387" s="898">
        <f>SUM(BL377:BL386)</f>
        <v>0</v>
      </c>
      <c r="BM387" s="665"/>
      <c r="BN387" s="898">
        <f>SUM(BN377:BN386)</f>
        <v>0</v>
      </c>
      <c r="BO387" s="665"/>
      <c r="BP387" s="141">
        <f>SUM(BF387:BO387)</f>
        <v>0</v>
      </c>
      <c r="BQ387" s="351">
        <f>SUM(BQ377:BQ386)</f>
        <v>0</v>
      </c>
      <c r="BR387" s="351">
        <f>SUM(BR377:BR386)</f>
        <v>0</v>
      </c>
      <c r="BS387" s="351">
        <f>SUM(BS377:BS386)</f>
        <v>0</v>
      </c>
      <c r="BT387" s="351">
        <f>SUM(BT377:BT386)</f>
        <v>0</v>
      </c>
      <c r="BU387" s="351">
        <f>SUM(BU377:BU386)</f>
        <v>0</v>
      </c>
      <c r="BV387" s="297">
        <f t="shared" si="382"/>
        <v>0</v>
      </c>
      <c r="BW387" s="135"/>
    </row>
    <row r="388" spans="1:75" s="135" customFormat="1" ht="15" customHeight="1">
      <c r="A388" s="169"/>
      <c r="B388" s="169"/>
      <c r="C388" s="692" t="s">
        <v>29</v>
      </c>
      <c r="D388" s="693"/>
      <c r="E388" s="693"/>
      <c r="F388" s="693"/>
      <c r="G388" s="693"/>
      <c r="H388" s="693"/>
      <c r="I388" s="693"/>
      <c r="J388" s="693"/>
      <c r="K388" s="693"/>
      <c r="L388" s="693"/>
      <c r="M388" s="694"/>
      <c r="N388" s="648">
        <f>SUM(N375+N387)</f>
        <v>0</v>
      </c>
      <c r="O388" s="665"/>
      <c r="P388" s="648">
        <f>SUM(P375+P387)</f>
        <v>0</v>
      </c>
      <c r="Q388" s="665"/>
      <c r="R388" s="648">
        <f>SUM(R375+R387)</f>
        <v>0</v>
      </c>
      <c r="S388" s="665"/>
      <c r="T388" s="648">
        <f>SUM(T375+T387)</f>
        <v>0</v>
      </c>
      <c r="U388" s="665"/>
      <c r="V388" s="648">
        <f>SUM(V375+V387)</f>
        <v>0</v>
      </c>
      <c r="W388" s="665"/>
      <c r="X388" s="152">
        <f>SUM(N388:W388)</f>
        <v>0</v>
      </c>
      <c r="Y388" s="648">
        <f>SUM(Y375+Y387)</f>
        <v>0</v>
      </c>
      <c r="Z388" s="649"/>
      <c r="AA388" s="648">
        <f>SUM(AA375+AA387)</f>
        <v>0</v>
      </c>
      <c r="AB388" s="649"/>
      <c r="AC388" s="648">
        <f>SUM(AC375+AC387)</f>
        <v>0</v>
      </c>
      <c r="AD388" s="649"/>
      <c r="AE388" s="648">
        <f>SUM(AE375+AE387)</f>
        <v>0</v>
      </c>
      <c r="AF388" s="649"/>
      <c r="AG388" s="648">
        <f>SUM(AG375+AG387)</f>
        <v>0</v>
      </c>
      <c r="AH388" s="649"/>
      <c r="AI388" s="152">
        <f>SUM(Y388:AH388)</f>
        <v>0</v>
      </c>
      <c r="AJ388" s="648">
        <f>SUM(AJ375+AJ387)</f>
        <v>0</v>
      </c>
      <c r="AK388" s="665"/>
      <c r="AL388" s="648">
        <f>SUM(AL375+AL387)</f>
        <v>0</v>
      </c>
      <c r="AM388" s="665"/>
      <c r="AN388" s="648">
        <f>SUM(AN375+AN387)</f>
        <v>0</v>
      </c>
      <c r="AO388" s="665"/>
      <c r="AP388" s="648">
        <f>SUM(AP375+AP387)</f>
        <v>0</v>
      </c>
      <c r="AQ388" s="665"/>
      <c r="AR388" s="648">
        <f>SUM(AR375+AR387)</f>
        <v>0</v>
      </c>
      <c r="AS388" s="665"/>
      <c r="AT388" s="152">
        <f>SUM(AJ388:AS388)</f>
        <v>0</v>
      </c>
      <c r="AU388" s="648">
        <f>SUM(AU375+AU387)</f>
        <v>0</v>
      </c>
      <c r="AV388" s="665"/>
      <c r="AW388" s="648">
        <f>SUM(AW375+AW387)</f>
        <v>0</v>
      </c>
      <c r="AX388" s="665"/>
      <c r="AY388" s="648">
        <f>SUM(AY375+AY387)</f>
        <v>0</v>
      </c>
      <c r="AZ388" s="665"/>
      <c r="BA388" s="648">
        <f>SUM(BA375+BA387)</f>
        <v>0</v>
      </c>
      <c r="BB388" s="665"/>
      <c r="BC388" s="648">
        <f>SUM(BC375+BC387)</f>
        <v>0</v>
      </c>
      <c r="BD388" s="665"/>
      <c r="BE388" s="152">
        <f>SUM(AU388:BD388)</f>
        <v>0</v>
      </c>
      <c r="BF388" s="648">
        <f>SUM(BF375+BF387)</f>
        <v>0</v>
      </c>
      <c r="BG388" s="665"/>
      <c r="BH388" s="648">
        <f>SUM(BH375+BH387)</f>
        <v>0</v>
      </c>
      <c r="BI388" s="665"/>
      <c r="BJ388" s="648">
        <f>SUM(BJ375+BJ387)</f>
        <v>0</v>
      </c>
      <c r="BK388" s="665"/>
      <c r="BL388" s="648">
        <f>SUM(BL375+BL387)</f>
        <v>0</v>
      </c>
      <c r="BM388" s="665"/>
      <c r="BN388" s="648">
        <f>SUM(BN375+BN387)</f>
        <v>0</v>
      </c>
      <c r="BO388" s="665"/>
      <c r="BP388" s="152">
        <f>SUM(BF388:BO388)</f>
        <v>0</v>
      </c>
      <c r="BQ388" s="352">
        <f>SUM(BQ375+BQ387)</f>
        <v>0</v>
      </c>
      <c r="BR388" s="352">
        <f>SUM(BR375+BR387)</f>
        <v>0</v>
      </c>
      <c r="BS388" s="352">
        <f>SUM(BS375+BS387)</f>
        <v>0</v>
      </c>
      <c r="BT388" s="352">
        <f>SUM(BT375+BT387)</f>
        <v>0</v>
      </c>
      <c r="BU388" s="352">
        <f>SUM(BU375+BU387)</f>
        <v>0</v>
      </c>
      <c r="BV388" s="352">
        <f t="shared" si="382"/>
        <v>0</v>
      </c>
    </row>
    <row r="389" spans="1:75" ht="15" customHeight="1">
      <c r="A389" s="76">
        <v>4000</v>
      </c>
      <c r="B389" s="76"/>
      <c r="C389" s="679" t="s">
        <v>254</v>
      </c>
      <c r="D389" s="680"/>
      <c r="E389" s="680"/>
      <c r="F389" s="680"/>
      <c r="G389" s="680"/>
      <c r="H389" s="680"/>
      <c r="I389" s="680"/>
      <c r="J389" s="680"/>
      <c r="K389" s="680"/>
      <c r="L389" s="680"/>
      <c r="M389" s="795"/>
      <c r="N389" s="162"/>
      <c r="O389" s="131"/>
      <c r="P389" s="162"/>
      <c r="Q389" s="131"/>
      <c r="R389" s="162"/>
      <c r="S389" s="131"/>
      <c r="T389" s="162"/>
      <c r="U389" s="131"/>
      <c r="V389" s="162"/>
      <c r="W389" s="131"/>
      <c r="X389" s="132"/>
      <c r="Y389" s="162"/>
      <c r="Z389" s="131"/>
      <c r="AA389" s="162"/>
      <c r="AB389" s="131"/>
      <c r="AC389" s="162"/>
      <c r="AD389" s="131"/>
      <c r="AE389" s="162"/>
      <c r="AF389" s="131"/>
      <c r="AG389" s="162"/>
      <c r="AH389" s="131"/>
      <c r="AI389" s="132"/>
      <c r="AJ389" s="162"/>
      <c r="AK389" s="131"/>
      <c r="AL389" s="162"/>
      <c r="AM389" s="131"/>
      <c r="AN389" s="162"/>
      <c r="AO389" s="131"/>
      <c r="AP389" s="162"/>
      <c r="AQ389" s="131"/>
      <c r="AR389" s="162"/>
      <c r="AS389" s="131"/>
      <c r="AT389" s="132"/>
      <c r="AU389" s="162"/>
      <c r="AV389" s="131"/>
      <c r="AW389" s="162"/>
      <c r="AX389" s="131"/>
      <c r="AY389" s="162"/>
      <c r="AZ389" s="131"/>
      <c r="BA389" s="162"/>
      <c r="BB389" s="131"/>
      <c r="BC389" s="162"/>
      <c r="BD389" s="131"/>
      <c r="BE389" s="132"/>
      <c r="BF389" s="162"/>
      <c r="BG389" s="131"/>
      <c r="BH389" s="162"/>
      <c r="BI389" s="131"/>
      <c r="BJ389" s="162"/>
      <c r="BK389" s="131"/>
      <c r="BL389" s="162"/>
      <c r="BM389" s="131"/>
      <c r="BN389" s="162"/>
      <c r="BO389" s="131"/>
      <c r="BP389" s="132"/>
      <c r="BQ389" s="353"/>
      <c r="BR389" s="353"/>
      <c r="BS389" s="353"/>
      <c r="BT389" s="353"/>
      <c r="BU389" s="353"/>
      <c r="BV389" s="350"/>
      <c r="BW389" s="135"/>
    </row>
    <row r="390" spans="1:75" ht="15" customHeight="1">
      <c r="C390" s="657" t="s">
        <v>296</v>
      </c>
      <c r="D390" s="658"/>
      <c r="E390" s="715"/>
      <c r="F390" s="715"/>
      <c r="G390" s="715"/>
      <c r="H390" s="715"/>
      <c r="I390" s="715"/>
      <c r="J390" s="715"/>
      <c r="K390" s="715"/>
      <c r="L390" s="715"/>
      <c r="M390" s="929"/>
      <c r="N390" s="881">
        <v>0</v>
      </c>
      <c r="O390" s="900"/>
      <c r="P390" s="881">
        <v>0</v>
      </c>
      <c r="Q390" s="900"/>
      <c r="R390" s="881">
        <v>0</v>
      </c>
      <c r="S390" s="900"/>
      <c r="T390" s="881">
        <v>0</v>
      </c>
      <c r="U390" s="900"/>
      <c r="V390" s="881">
        <v>0</v>
      </c>
      <c r="W390" s="900"/>
      <c r="X390" s="119">
        <f>SUM(N390+P390+R390+T390+V390)</f>
        <v>0</v>
      </c>
      <c r="Y390" s="886">
        <v>0</v>
      </c>
      <c r="Z390" s="887"/>
      <c r="AA390" s="886">
        <v>0</v>
      </c>
      <c r="AB390" s="887"/>
      <c r="AC390" s="886">
        <v>0</v>
      </c>
      <c r="AD390" s="887"/>
      <c r="AE390" s="886">
        <v>0</v>
      </c>
      <c r="AF390" s="887"/>
      <c r="AG390" s="886">
        <v>0</v>
      </c>
      <c r="AH390" s="887"/>
      <c r="AI390" s="266">
        <f>SUM(Y390+AA390+AC390+AE390+AG390)</f>
        <v>0</v>
      </c>
      <c r="AJ390" s="884">
        <v>0</v>
      </c>
      <c r="AK390" s="885"/>
      <c r="AL390" s="884">
        <v>0</v>
      </c>
      <c r="AM390" s="885"/>
      <c r="AN390" s="884">
        <v>0</v>
      </c>
      <c r="AO390" s="885"/>
      <c r="AP390" s="884">
        <v>0</v>
      </c>
      <c r="AQ390" s="885"/>
      <c r="AR390" s="884">
        <v>0</v>
      </c>
      <c r="AS390" s="885"/>
      <c r="AT390" s="269">
        <f>SUM(AJ390+AL390+AN390+AP390+AR390)</f>
        <v>0</v>
      </c>
      <c r="AU390" s="877">
        <v>0</v>
      </c>
      <c r="AV390" s="878"/>
      <c r="AW390" s="877">
        <v>0</v>
      </c>
      <c r="AX390" s="878"/>
      <c r="AY390" s="877">
        <v>0</v>
      </c>
      <c r="AZ390" s="878"/>
      <c r="BA390" s="877">
        <v>0</v>
      </c>
      <c r="BB390" s="878"/>
      <c r="BC390" s="877">
        <v>0</v>
      </c>
      <c r="BD390" s="878"/>
      <c r="BE390" s="272">
        <f>SUM(AU390+AW390+AY390+BA390+BC390)</f>
        <v>0</v>
      </c>
      <c r="BF390" s="879">
        <v>0</v>
      </c>
      <c r="BG390" s="880"/>
      <c r="BH390" s="879">
        <v>0</v>
      </c>
      <c r="BI390" s="880"/>
      <c r="BJ390" s="879">
        <v>0</v>
      </c>
      <c r="BK390" s="880"/>
      <c r="BL390" s="879">
        <v>0</v>
      </c>
      <c r="BM390" s="880"/>
      <c r="BN390" s="879">
        <v>0</v>
      </c>
      <c r="BO390" s="880"/>
      <c r="BP390" s="275">
        <f>SUM(BF390+BH390+BJ390+BL390+BN390)</f>
        <v>0</v>
      </c>
      <c r="BQ390" s="293">
        <f>N390+Y390+AJ390+AU390+BF390</f>
        <v>0</v>
      </c>
      <c r="BR390" s="293">
        <f>P390+AA390+AL390+AW390+BH390</f>
        <v>0</v>
      </c>
      <c r="BS390" s="293">
        <f>R390+AC390+AN390+AY390+BJ390</f>
        <v>0</v>
      </c>
      <c r="BT390" s="293">
        <f>T390+AE390+AP390+BA390+BL390</f>
        <v>0</v>
      </c>
      <c r="BU390" s="293">
        <f>V390+AG390+AR390+BC390+BN390</f>
        <v>0</v>
      </c>
      <c r="BV390" s="294">
        <f t="shared" ref="BV390:BV419" si="393">SUM(BQ390:BU390)</f>
        <v>0</v>
      </c>
      <c r="BW390" s="135"/>
    </row>
    <row r="391" spans="1:75" ht="15" customHeight="1">
      <c r="C391" s="657" t="s">
        <v>296</v>
      </c>
      <c r="D391" s="658"/>
      <c r="E391" s="715"/>
      <c r="F391" s="715"/>
      <c r="G391" s="715"/>
      <c r="H391" s="715"/>
      <c r="I391" s="715"/>
      <c r="J391" s="715"/>
      <c r="K391" s="715"/>
      <c r="L391" s="715"/>
      <c r="M391" s="929"/>
      <c r="N391" s="881">
        <v>0</v>
      </c>
      <c r="O391" s="900"/>
      <c r="P391" s="881">
        <v>0</v>
      </c>
      <c r="Q391" s="900"/>
      <c r="R391" s="881">
        <v>0</v>
      </c>
      <c r="S391" s="900"/>
      <c r="T391" s="881">
        <v>0</v>
      </c>
      <c r="U391" s="900"/>
      <c r="V391" s="881">
        <v>0</v>
      </c>
      <c r="W391" s="900"/>
      <c r="X391" s="119">
        <f t="shared" ref="X391:X419" si="394">SUM(N391+P391+R391+T391+V391)</f>
        <v>0</v>
      </c>
      <c r="Y391" s="886">
        <v>0</v>
      </c>
      <c r="Z391" s="887"/>
      <c r="AA391" s="886">
        <v>0</v>
      </c>
      <c r="AB391" s="887"/>
      <c r="AC391" s="886">
        <v>0</v>
      </c>
      <c r="AD391" s="887"/>
      <c r="AE391" s="886">
        <v>0</v>
      </c>
      <c r="AF391" s="887"/>
      <c r="AG391" s="886">
        <v>0</v>
      </c>
      <c r="AH391" s="887"/>
      <c r="AI391" s="266">
        <f t="shared" ref="AI391:AI419" si="395">SUM(Y391+AA391+AC391+AE391+AG391)</f>
        <v>0</v>
      </c>
      <c r="AJ391" s="884">
        <v>0</v>
      </c>
      <c r="AK391" s="885"/>
      <c r="AL391" s="884">
        <v>0</v>
      </c>
      <c r="AM391" s="885"/>
      <c r="AN391" s="884">
        <v>0</v>
      </c>
      <c r="AO391" s="885"/>
      <c r="AP391" s="884">
        <v>0</v>
      </c>
      <c r="AQ391" s="885"/>
      <c r="AR391" s="884">
        <v>0</v>
      </c>
      <c r="AS391" s="885"/>
      <c r="AT391" s="269">
        <f t="shared" ref="AT391:AT419" si="396">SUM(AJ391+AL391+AN391+AP391+AR391)</f>
        <v>0</v>
      </c>
      <c r="AU391" s="877">
        <v>0</v>
      </c>
      <c r="AV391" s="878"/>
      <c r="AW391" s="877">
        <v>0</v>
      </c>
      <c r="AX391" s="878"/>
      <c r="AY391" s="877">
        <v>0</v>
      </c>
      <c r="AZ391" s="878"/>
      <c r="BA391" s="877">
        <v>0</v>
      </c>
      <c r="BB391" s="878"/>
      <c r="BC391" s="877">
        <v>0</v>
      </c>
      <c r="BD391" s="878"/>
      <c r="BE391" s="272">
        <f t="shared" ref="BE391:BE419" si="397">SUM(AU391+AW391+AY391+BA391+BC391)</f>
        <v>0</v>
      </c>
      <c r="BF391" s="879">
        <v>0</v>
      </c>
      <c r="BG391" s="880"/>
      <c r="BH391" s="879">
        <v>0</v>
      </c>
      <c r="BI391" s="880"/>
      <c r="BJ391" s="879">
        <v>0</v>
      </c>
      <c r="BK391" s="880"/>
      <c r="BL391" s="879">
        <v>0</v>
      </c>
      <c r="BM391" s="880"/>
      <c r="BN391" s="879">
        <v>0</v>
      </c>
      <c r="BO391" s="880"/>
      <c r="BP391" s="275">
        <f t="shared" ref="BP391:BP419" si="398">SUM(BF391+BH391+BJ391+BL391+BN391)</f>
        <v>0</v>
      </c>
      <c r="BQ391" s="293">
        <f t="shared" ref="BQ391:BQ419" si="399">N391+Y391+AJ391+AU391+BF391</f>
        <v>0</v>
      </c>
      <c r="BR391" s="293">
        <f t="shared" ref="BR391:BR419" si="400">P391+AA391+AL391+AW391+BH391</f>
        <v>0</v>
      </c>
      <c r="BS391" s="293">
        <f t="shared" ref="BS391:BS419" si="401">R391+AC391+AN391+AY391+BJ391</f>
        <v>0</v>
      </c>
      <c r="BT391" s="293">
        <f t="shared" ref="BT391:BT419" si="402">T391+AE391+AP391+BA391+BL391</f>
        <v>0</v>
      </c>
      <c r="BU391" s="293">
        <f t="shared" ref="BU391:BU419" si="403">V391+AG391+AR391+BC391+BN391</f>
        <v>0</v>
      </c>
      <c r="BV391" s="294">
        <f t="shared" si="393"/>
        <v>0</v>
      </c>
      <c r="BW391" s="135"/>
    </row>
    <row r="392" spans="1:75" ht="15" customHeight="1">
      <c r="C392" s="657" t="s">
        <v>296</v>
      </c>
      <c r="D392" s="658"/>
      <c r="E392" s="715"/>
      <c r="F392" s="715"/>
      <c r="G392" s="715"/>
      <c r="H392" s="715"/>
      <c r="I392" s="715"/>
      <c r="J392" s="715"/>
      <c r="K392" s="715"/>
      <c r="L392" s="715"/>
      <c r="M392" s="929"/>
      <c r="N392" s="881">
        <v>0</v>
      </c>
      <c r="O392" s="900"/>
      <c r="P392" s="881">
        <v>0</v>
      </c>
      <c r="Q392" s="900"/>
      <c r="R392" s="881">
        <v>0</v>
      </c>
      <c r="S392" s="900"/>
      <c r="T392" s="881">
        <v>0</v>
      </c>
      <c r="U392" s="900"/>
      <c r="V392" s="881">
        <v>0</v>
      </c>
      <c r="W392" s="900"/>
      <c r="X392" s="119">
        <f t="shared" si="394"/>
        <v>0</v>
      </c>
      <c r="Y392" s="886">
        <v>0</v>
      </c>
      <c r="Z392" s="887"/>
      <c r="AA392" s="886">
        <v>0</v>
      </c>
      <c r="AB392" s="887"/>
      <c r="AC392" s="886">
        <v>0</v>
      </c>
      <c r="AD392" s="887"/>
      <c r="AE392" s="886">
        <v>0</v>
      </c>
      <c r="AF392" s="887"/>
      <c r="AG392" s="886">
        <v>0</v>
      </c>
      <c r="AH392" s="887"/>
      <c r="AI392" s="266">
        <f t="shared" si="395"/>
        <v>0</v>
      </c>
      <c r="AJ392" s="884">
        <v>0</v>
      </c>
      <c r="AK392" s="885"/>
      <c r="AL392" s="884">
        <v>0</v>
      </c>
      <c r="AM392" s="885"/>
      <c r="AN392" s="884">
        <v>0</v>
      </c>
      <c r="AO392" s="885"/>
      <c r="AP392" s="884">
        <v>0</v>
      </c>
      <c r="AQ392" s="885"/>
      <c r="AR392" s="884">
        <v>0</v>
      </c>
      <c r="AS392" s="885"/>
      <c r="AT392" s="269">
        <f t="shared" si="396"/>
        <v>0</v>
      </c>
      <c r="AU392" s="877">
        <v>0</v>
      </c>
      <c r="AV392" s="878"/>
      <c r="AW392" s="877">
        <v>0</v>
      </c>
      <c r="AX392" s="878"/>
      <c r="AY392" s="877">
        <v>0</v>
      </c>
      <c r="AZ392" s="878"/>
      <c r="BA392" s="877">
        <v>0</v>
      </c>
      <c r="BB392" s="878"/>
      <c r="BC392" s="877">
        <v>0</v>
      </c>
      <c r="BD392" s="878"/>
      <c r="BE392" s="272">
        <f t="shared" si="397"/>
        <v>0</v>
      </c>
      <c r="BF392" s="879">
        <v>0</v>
      </c>
      <c r="BG392" s="880"/>
      <c r="BH392" s="879">
        <v>0</v>
      </c>
      <c r="BI392" s="880"/>
      <c r="BJ392" s="879">
        <v>0</v>
      </c>
      <c r="BK392" s="880"/>
      <c r="BL392" s="879">
        <v>0</v>
      </c>
      <c r="BM392" s="880"/>
      <c r="BN392" s="879">
        <v>0</v>
      </c>
      <c r="BO392" s="880"/>
      <c r="BP392" s="275">
        <f t="shared" si="398"/>
        <v>0</v>
      </c>
      <c r="BQ392" s="293">
        <f t="shared" si="399"/>
        <v>0</v>
      </c>
      <c r="BR392" s="293">
        <f t="shared" si="400"/>
        <v>0</v>
      </c>
      <c r="BS392" s="293">
        <f t="shared" si="401"/>
        <v>0</v>
      </c>
      <c r="BT392" s="293">
        <f t="shared" si="402"/>
        <v>0</v>
      </c>
      <c r="BU392" s="293">
        <f t="shared" si="403"/>
        <v>0</v>
      </c>
      <c r="BV392" s="294">
        <f t="shared" si="393"/>
        <v>0</v>
      </c>
      <c r="BW392" s="135"/>
    </row>
    <row r="393" spans="1:75" ht="15" customHeight="1">
      <c r="C393" s="657" t="s">
        <v>296</v>
      </c>
      <c r="D393" s="658"/>
      <c r="E393" s="715"/>
      <c r="F393" s="715"/>
      <c r="G393" s="715"/>
      <c r="H393" s="715"/>
      <c r="I393" s="715"/>
      <c r="J393" s="715"/>
      <c r="K393" s="715"/>
      <c r="L393" s="715"/>
      <c r="M393" s="929"/>
      <c r="N393" s="881">
        <v>0</v>
      </c>
      <c r="O393" s="900"/>
      <c r="P393" s="881">
        <v>0</v>
      </c>
      <c r="Q393" s="900"/>
      <c r="R393" s="881">
        <v>0</v>
      </c>
      <c r="S393" s="900"/>
      <c r="T393" s="881">
        <v>0</v>
      </c>
      <c r="U393" s="900"/>
      <c r="V393" s="881">
        <v>0</v>
      </c>
      <c r="W393" s="900"/>
      <c r="X393" s="119">
        <f t="shared" si="394"/>
        <v>0</v>
      </c>
      <c r="Y393" s="886">
        <v>0</v>
      </c>
      <c r="Z393" s="887"/>
      <c r="AA393" s="886">
        <v>0</v>
      </c>
      <c r="AB393" s="887"/>
      <c r="AC393" s="886">
        <v>0</v>
      </c>
      <c r="AD393" s="887"/>
      <c r="AE393" s="886">
        <v>0</v>
      </c>
      <c r="AF393" s="887"/>
      <c r="AG393" s="886">
        <v>0</v>
      </c>
      <c r="AH393" s="887"/>
      <c r="AI393" s="266">
        <f t="shared" si="395"/>
        <v>0</v>
      </c>
      <c r="AJ393" s="884">
        <v>0</v>
      </c>
      <c r="AK393" s="885"/>
      <c r="AL393" s="884">
        <v>0</v>
      </c>
      <c r="AM393" s="885"/>
      <c r="AN393" s="884">
        <v>0</v>
      </c>
      <c r="AO393" s="885"/>
      <c r="AP393" s="884">
        <v>0</v>
      </c>
      <c r="AQ393" s="885"/>
      <c r="AR393" s="884">
        <v>0</v>
      </c>
      <c r="AS393" s="885"/>
      <c r="AT393" s="269">
        <f t="shared" si="396"/>
        <v>0</v>
      </c>
      <c r="AU393" s="877">
        <v>0</v>
      </c>
      <c r="AV393" s="878"/>
      <c r="AW393" s="877">
        <v>0</v>
      </c>
      <c r="AX393" s="878"/>
      <c r="AY393" s="877">
        <v>0</v>
      </c>
      <c r="AZ393" s="878"/>
      <c r="BA393" s="877">
        <v>0</v>
      </c>
      <c r="BB393" s="878"/>
      <c r="BC393" s="877">
        <v>0</v>
      </c>
      <c r="BD393" s="878"/>
      <c r="BE393" s="272">
        <f t="shared" si="397"/>
        <v>0</v>
      </c>
      <c r="BF393" s="879">
        <v>0</v>
      </c>
      <c r="BG393" s="880"/>
      <c r="BH393" s="879">
        <v>0</v>
      </c>
      <c r="BI393" s="880"/>
      <c r="BJ393" s="879">
        <v>0</v>
      </c>
      <c r="BK393" s="880"/>
      <c r="BL393" s="879">
        <v>0</v>
      </c>
      <c r="BM393" s="880"/>
      <c r="BN393" s="879">
        <v>0</v>
      </c>
      <c r="BO393" s="880"/>
      <c r="BP393" s="275">
        <f t="shared" si="398"/>
        <v>0</v>
      </c>
      <c r="BQ393" s="293">
        <f t="shared" si="399"/>
        <v>0</v>
      </c>
      <c r="BR393" s="293">
        <f t="shared" si="400"/>
        <v>0</v>
      </c>
      <c r="BS393" s="293">
        <f t="shared" si="401"/>
        <v>0</v>
      </c>
      <c r="BT393" s="293">
        <f t="shared" si="402"/>
        <v>0</v>
      </c>
      <c r="BU393" s="293">
        <f t="shared" si="403"/>
        <v>0</v>
      </c>
      <c r="BV393" s="294">
        <f t="shared" si="393"/>
        <v>0</v>
      </c>
      <c r="BW393" s="135"/>
    </row>
    <row r="394" spans="1:75" ht="15" customHeight="1">
      <c r="C394" s="657" t="s">
        <v>296</v>
      </c>
      <c r="D394" s="658"/>
      <c r="E394" s="715"/>
      <c r="F394" s="715"/>
      <c r="G394" s="715"/>
      <c r="H394" s="715"/>
      <c r="I394" s="715"/>
      <c r="J394" s="715"/>
      <c r="K394" s="715"/>
      <c r="L394" s="715"/>
      <c r="M394" s="929"/>
      <c r="N394" s="881">
        <v>0</v>
      </c>
      <c r="O394" s="900"/>
      <c r="P394" s="881">
        <v>0</v>
      </c>
      <c r="Q394" s="900"/>
      <c r="R394" s="881">
        <v>0</v>
      </c>
      <c r="S394" s="900"/>
      <c r="T394" s="881">
        <v>0</v>
      </c>
      <c r="U394" s="900"/>
      <c r="V394" s="881">
        <v>0</v>
      </c>
      <c r="W394" s="900"/>
      <c r="X394" s="119">
        <f t="shared" si="394"/>
        <v>0</v>
      </c>
      <c r="Y394" s="886">
        <v>0</v>
      </c>
      <c r="Z394" s="887"/>
      <c r="AA394" s="886">
        <v>0</v>
      </c>
      <c r="AB394" s="887"/>
      <c r="AC394" s="886">
        <v>0</v>
      </c>
      <c r="AD394" s="887"/>
      <c r="AE394" s="886">
        <v>0</v>
      </c>
      <c r="AF394" s="887"/>
      <c r="AG394" s="886">
        <v>0</v>
      </c>
      <c r="AH394" s="887"/>
      <c r="AI394" s="266">
        <f t="shared" si="395"/>
        <v>0</v>
      </c>
      <c r="AJ394" s="884">
        <v>0</v>
      </c>
      <c r="AK394" s="885"/>
      <c r="AL394" s="884">
        <v>0</v>
      </c>
      <c r="AM394" s="885"/>
      <c r="AN394" s="884">
        <v>0</v>
      </c>
      <c r="AO394" s="885"/>
      <c r="AP394" s="884">
        <v>0</v>
      </c>
      <c r="AQ394" s="885"/>
      <c r="AR394" s="884">
        <v>0</v>
      </c>
      <c r="AS394" s="885"/>
      <c r="AT394" s="269">
        <f t="shared" si="396"/>
        <v>0</v>
      </c>
      <c r="AU394" s="877">
        <v>0</v>
      </c>
      <c r="AV394" s="878"/>
      <c r="AW394" s="877">
        <v>0</v>
      </c>
      <c r="AX394" s="878"/>
      <c r="AY394" s="877">
        <v>0</v>
      </c>
      <c r="AZ394" s="878"/>
      <c r="BA394" s="877">
        <v>0</v>
      </c>
      <c r="BB394" s="878"/>
      <c r="BC394" s="877">
        <v>0</v>
      </c>
      <c r="BD394" s="878"/>
      <c r="BE394" s="272">
        <f t="shared" si="397"/>
        <v>0</v>
      </c>
      <c r="BF394" s="879">
        <v>0</v>
      </c>
      <c r="BG394" s="880"/>
      <c r="BH394" s="879">
        <v>0</v>
      </c>
      <c r="BI394" s="880"/>
      <c r="BJ394" s="879">
        <v>0</v>
      </c>
      <c r="BK394" s="880"/>
      <c r="BL394" s="879">
        <v>0</v>
      </c>
      <c r="BM394" s="880"/>
      <c r="BN394" s="879">
        <v>0</v>
      </c>
      <c r="BO394" s="880"/>
      <c r="BP394" s="275">
        <f t="shared" si="398"/>
        <v>0</v>
      </c>
      <c r="BQ394" s="293">
        <f t="shared" si="399"/>
        <v>0</v>
      </c>
      <c r="BR394" s="293">
        <f t="shared" si="400"/>
        <v>0</v>
      </c>
      <c r="BS394" s="293">
        <f t="shared" si="401"/>
        <v>0</v>
      </c>
      <c r="BT394" s="293">
        <f t="shared" si="402"/>
        <v>0</v>
      </c>
      <c r="BU394" s="293">
        <f t="shared" si="403"/>
        <v>0</v>
      </c>
      <c r="BV394" s="294">
        <f t="shared" si="393"/>
        <v>0</v>
      </c>
      <c r="BW394" s="135"/>
    </row>
    <row r="395" spans="1:75" ht="15" customHeight="1">
      <c r="C395" s="657" t="s">
        <v>296</v>
      </c>
      <c r="D395" s="658"/>
      <c r="E395" s="715"/>
      <c r="F395" s="715"/>
      <c r="G395" s="715"/>
      <c r="H395" s="715"/>
      <c r="I395" s="715"/>
      <c r="J395" s="715"/>
      <c r="K395" s="715"/>
      <c r="L395" s="715"/>
      <c r="M395" s="929"/>
      <c r="N395" s="881">
        <v>0</v>
      </c>
      <c r="O395" s="900"/>
      <c r="P395" s="881">
        <v>0</v>
      </c>
      <c r="Q395" s="900"/>
      <c r="R395" s="881">
        <v>0</v>
      </c>
      <c r="S395" s="900"/>
      <c r="T395" s="881">
        <v>0</v>
      </c>
      <c r="U395" s="900"/>
      <c r="V395" s="881">
        <v>0</v>
      </c>
      <c r="W395" s="900"/>
      <c r="X395" s="119">
        <f t="shared" si="394"/>
        <v>0</v>
      </c>
      <c r="Y395" s="886">
        <v>0</v>
      </c>
      <c r="Z395" s="887"/>
      <c r="AA395" s="886">
        <v>0</v>
      </c>
      <c r="AB395" s="887"/>
      <c r="AC395" s="886">
        <v>0</v>
      </c>
      <c r="AD395" s="887"/>
      <c r="AE395" s="886">
        <v>0</v>
      </c>
      <c r="AF395" s="887"/>
      <c r="AG395" s="886">
        <v>0</v>
      </c>
      <c r="AH395" s="887"/>
      <c r="AI395" s="266">
        <f t="shared" si="395"/>
        <v>0</v>
      </c>
      <c r="AJ395" s="884">
        <v>0</v>
      </c>
      <c r="AK395" s="885"/>
      <c r="AL395" s="884">
        <v>0</v>
      </c>
      <c r="AM395" s="885"/>
      <c r="AN395" s="884">
        <v>0</v>
      </c>
      <c r="AO395" s="885"/>
      <c r="AP395" s="884">
        <v>0</v>
      </c>
      <c r="AQ395" s="885"/>
      <c r="AR395" s="884">
        <v>0</v>
      </c>
      <c r="AS395" s="885"/>
      <c r="AT395" s="269">
        <f t="shared" si="396"/>
        <v>0</v>
      </c>
      <c r="AU395" s="877">
        <v>0</v>
      </c>
      <c r="AV395" s="878"/>
      <c r="AW395" s="877">
        <v>0</v>
      </c>
      <c r="AX395" s="878"/>
      <c r="AY395" s="877">
        <v>0</v>
      </c>
      <c r="AZ395" s="878"/>
      <c r="BA395" s="877">
        <v>0</v>
      </c>
      <c r="BB395" s="878"/>
      <c r="BC395" s="877">
        <v>0</v>
      </c>
      <c r="BD395" s="878"/>
      <c r="BE395" s="272">
        <f t="shared" si="397"/>
        <v>0</v>
      </c>
      <c r="BF395" s="879">
        <v>0</v>
      </c>
      <c r="BG395" s="880"/>
      <c r="BH395" s="879">
        <v>0</v>
      </c>
      <c r="BI395" s="880"/>
      <c r="BJ395" s="879">
        <v>0</v>
      </c>
      <c r="BK395" s="880"/>
      <c r="BL395" s="879">
        <v>0</v>
      </c>
      <c r="BM395" s="880"/>
      <c r="BN395" s="879">
        <v>0</v>
      </c>
      <c r="BO395" s="880"/>
      <c r="BP395" s="275">
        <f t="shared" si="398"/>
        <v>0</v>
      </c>
      <c r="BQ395" s="293">
        <f t="shared" si="399"/>
        <v>0</v>
      </c>
      <c r="BR395" s="293">
        <f t="shared" si="400"/>
        <v>0</v>
      </c>
      <c r="BS395" s="293">
        <f t="shared" si="401"/>
        <v>0</v>
      </c>
      <c r="BT395" s="293">
        <f t="shared" si="402"/>
        <v>0</v>
      </c>
      <c r="BU395" s="293">
        <f t="shared" si="403"/>
        <v>0</v>
      </c>
      <c r="BV395" s="294">
        <f t="shared" si="393"/>
        <v>0</v>
      </c>
      <c r="BW395" s="135"/>
    </row>
    <row r="396" spans="1:75" ht="15" hidden="1" customHeight="1">
      <c r="C396" s="657" t="s">
        <v>296</v>
      </c>
      <c r="D396" s="658"/>
      <c r="E396" s="715"/>
      <c r="F396" s="715"/>
      <c r="G396" s="715"/>
      <c r="H396" s="715"/>
      <c r="I396" s="715"/>
      <c r="J396" s="715"/>
      <c r="K396" s="715"/>
      <c r="L396" s="715"/>
      <c r="M396" s="929"/>
      <c r="N396" s="881">
        <v>0</v>
      </c>
      <c r="O396" s="900"/>
      <c r="P396" s="881">
        <v>0</v>
      </c>
      <c r="Q396" s="900"/>
      <c r="R396" s="881">
        <v>0</v>
      </c>
      <c r="S396" s="900"/>
      <c r="T396" s="881">
        <v>0</v>
      </c>
      <c r="U396" s="900"/>
      <c r="V396" s="881">
        <v>0</v>
      </c>
      <c r="W396" s="900"/>
      <c r="X396" s="119">
        <f t="shared" si="394"/>
        <v>0</v>
      </c>
      <c r="Y396" s="886">
        <v>0</v>
      </c>
      <c r="Z396" s="887"/>
      <c r="AA396" s="886">
        <v>0</v>
      </c>
      <c r="AB396" s="887"/>
      <c r="AC396" s="886">
        <v>0</v>
      </c>
      <c r="AD396" s="887"/>
      <c r="AE396" s="886">
        <v>0</v>
      </c>
      <c r="AF396" s="887"/>
      <c r="AG396" s="886">
        <v>0</v>
      </c>
      <c r="AH396" s="887"/>
      <c r="AI396" s="266">
        <f t="shared" si="395"/>
        <v>0</v>
      </c>
      <c r="AJ396" s="884">
        <v>0</v>
      </c>
      <c r="AK396" s="885"/>
      <c r="AL396" s="884">
        <v>0</v>
      </c>
      <c r="AM396" s="885"/>
      <c r="AN396" s="884">
        <v>0</v>
      </c>
      <c r="AO396" s="885"/>
      <c r="AP396" s="884">
        <v>0</v>
      </c>
      <c r="AQ396" s="885"/>
      <c r="AR396" s="884">
        <v>0</v>
      </c>
      <c r="AS396" s="885"/>
      <c r="AT396" s="269">
        <f t="shared" si="396"/>
        <v>0</v>
      </c>
      <c r="AU396" s="877">
        <v>0</v>
      </c>
      <c r="AV396" s="878"/>
      <c r="AW396" s="877">
        <v>0</v>
      </c>
      <c r="AX396" s="878"/>
      <c r="AY396" s="877">
        <v>0</v>
      </c>
      <c r="AZ396" s="878"/>
      <c r="BA396" s="877">
        <v>0</v>
      </c>
      <c r="BB396" s="878"/>
      <c r="BC396" s="877">
        <v>0</v>
      </c>
      <c r="BD396" s="878"/>
      <c r="BE396" s="272">
        <f t="shared" si="397"/>
        <v>0</v>
      </c>
      <c r="BF396" s="879">
        <v>0</v>
      </c>
      <c r="BG396" s="880"/>
      <c r="BH396" s="879">
        <v>0</v>
      </c>
      <c r="BI396" s="880"/>
      <c r="BJ396" s="879">
        <v>0</v>
      </c>
      <c r="BK396" s="880"/>
      <c r="BL396" s="879">
        <v>0</v>
      </c>
      <c r="BM396" s="880"/>
      <c r="BN396" s="879">
        <v>0</v>
      </c>
      <c r="BO396" s="880"/>
      <c r="BP396" s="275">
        <f t="shared" si="398"/>
        <v>0</v>
      </c>
      <c r="BQ396" s="293">
        <f t="shared" si="399"/>
        <v>0</v>
      </c>
      <c r="BR396" s="293">
        <f t="shared" si="400"/>
        <v>0</v>
      </c>
      <c r="BS396" s="293">
        <f t="shared" si="401"/>
        <v>0</v>
      </c>
      <c r="BT396" s="293">
        <f t="shared" si="402"/>
        <v>0</v>
      </c>
      <c r="BU396" s="293">
        <f t="shared" si="403"/>
        <v>0</v>
      </c>
      <c r="BV396" s="294">
        <f t="shared" si="393"/>
        <v>0</v>
      </c>
      <c r="BW396" s="135"/>
    </row>
    <row r="397" spans="1:75" ht="15" hidden="1" customHeight="1">
      <c r="C397" s="657" t="s">
        <v>296</v>
      </c>
      <c r="D397" s="658"/>
      <c r="E397" s="715"/>
      <c r="F397" s="715"/>
      <c r="G397" s="715"/>
      <c r="H397" s="715"/>
      <c r="I397" s="715"/>
      <c r="J397" s="715"/>
      <c r="K397" s="715"/>
      <c r="L397" s="715"/>
      <c r="M397" s="929"/>
      <c r="N397" s="881">
        <v>0</v>
      </c>
      <c r="O397" s="900"/>
      <c r="P397" s="881">
        <v>0</v>
      </c>
      <c r="Q397" s="900"/>
      <c r="R397" s="881">
        <v>0</v>
      </c>
      <c r="S397" s="900"/>
      <c r="T397" s="881">
        <v>0</v>
      </c>
      <c r="U397" s="900"/>
      <c r="V397" s="881">
        <v>0</v>
      </c>
      <c r="W397" s="900"/>
      <c r="X397" s="119">
        <f t="shared" si="394"/>
        <v>0</v>
      </c>
      <c r="Y397" s="886">
        <v>0</v>
      </c>
      <c r="Z397" s="887"/>
      <c r="AA397" s="886">
        <v>0</v>
      </c>
      <c r="AB397" s="887"/>
      <c r="AC397" s="886">
        <v>0</v>
      </c>
      <c r="AD397" s="887"/>
      <c r="AE397" s="886">
        <v>0</v>
      </c>
      <c r="AF397" s="887"/>
      <c r="AG397" s="886">
        <v>0</v>
      </c>
      <c r="AH397" s="887"/>
      <c r="AI397" s="266">
        <f t="shared" si="395"/>
        <v>0</v>
      </c>
      <c r="AJ397" s="884">
        <v>0</v>
      </c>
      <c r="AK397" s="885"/>
      <c r="AL397" s="884">
        <v>0</v>
      </c>
      <c r="AM397" s="885"/>
      <c r="AN397" s="884">
        <v>0</v>
      </c>
      <c r="AO397" s="885"/>
      <c r="AP397" s="884">
        <v>0</v>
      </c>
      <c r="AQ397" s="885"/>
      <c r="AR397" s="884">
        <v>0</v>
      </c>
      <c r="AS397" s="885"/>
      <c r="AT397" s="269">
        <f t="shared" si="396"/>
        <v>0</v>
      </c>
      <c r="AU397" s="877">
        <v>0</v>
      </c>
      <c r="AV397" s="878"/>
      <c r="AW397" s="877">
        <v>0</v>
      </c>
      <c r="AX397" s="878"/>
      <c r="AY397" s="877">
        <v>0</v>
      </c>
      <c r="AZ397" s="878"/>
      <c r="BA397" s="877">
        <v>0</v>
      </c>
      <c r="BB397" s="878"/>
      <c r="BC397" s="877">
        <v>0</v>
      </c>
      <c r="BD397" s="878"/>
      <c r="BE397" s="272">
        <f t="shared" si="397"/>
        <v>0</v>
      </c>
      <c r="BF397" s="879">
        <v>0</v>
      </c>
      <c r="BG397" s="880"/>
      <c r="BH397" s="879">
        <v>0</v>
      </c>
      <c r="BI397" s="880"/>
      <c r="BJ397" s="879">
        <v>0</v>
      </c>
      <c r="BK397" s="880"/>
      <c r="BL397" s="879">
        <v>0</v>
      </c>
      <c r="BM397" s="880"/>
      <c r="BN397" s="879">
        <v>0</v>
      </c>
      <c r="BO397" s="880"/>
      <c r="BP397" s="275">
        <f t="shared" si="398"/>
        <v>0</v>
      </c>
      <c r="BQ397" s="293">
        <f t="shared" si="399"/>
        <v>0</v>
      </c>
      <c r="BR397" s="293">
        <f t="shared" si="400"/>
        <v>0</v>
      </c>
      <c r="BS397" s="293">
        <f t="shared" si="401"/>
        <v>0</v>
      </c>
      <c r="BT397" s="293">
        <f t="shared" si="402"/>
        <v>0</v>
      </c>
      <c r="BU397" s="293">
        <f t="shared" si="403"/>
        <v>0</v>
      </c>
      <c r="BV397" s="294">
        <f t="shared" si="393"/>
        <v>0</v>
      </c>
      <c r="BW397" s="135"/>
    </row>
    <row r="398" spans="1:75" ht="15" hidden="1" customHeight="1">
      <c r="C398" s="657" t="s">
        <v>296</v>
      </c>
      <c r="D398" s="658"/>
      <c r="E398" s="715"/>
      <c r="F398" s="715"/>
      <c r="G398" s="715"/>
      <c r="H398" s="715"/>
      <c r="I398" s="715"/>
      <c r="J398" s="715"/>
      <c r="K398" s="715"/>
      <c r="L398" s="715"/>
      <c r="M398" s="929"/>
      <c r="N398" s="881">
        <v>0</v>
      </c>
      <c r="O398" s="900"/>
      <c r="P398" s="881">
        <v>0</v>
      </c>
      <c r="Q398" s="900"/>
      <c r="R398" s="881">
        <v>0</v>
      </c>
      <c r="S398" s="900"/>
      <c r="T398" s="881">
        <v>0</v>
      </c>
      <c r="U398" s="900"/>
      <c r="V398" s="881">
        <v>0</v>
      </c>
      <c r="W398" s="900"/>
      <c r="X398" s="119">
        <f t="shared" si="394"/>
        <v>0</v>
      </c>
      <c r="Y398" s="886">
        <v>0</v>
      </c>
      <c r="Z398" s="887"/>
      <c r="AA398" s="886">
        <v>0</v>
      </c>
      <c r="AB398" s="887"/>
      <c r="AC398" s="886">
        <v>0</v>
      </c>
      <c r="AD398" s="887"/>
      <c r="AE398" s="886">
        <v>0</v>
      </c>
      <c r="AF398" s="887"/>
      <c r="AG398" s="886">
        <v>0</v>
      </c>
      <c r="AH398" s="887"/>
      <c r="AI398" s="266">
        <f t="shared" si="395"/>
        <v>0</v>
      </c>
      <c r="AJ398" s="884">
        <v>0</v>
      </c>
      <c r="AK398" s="885"/>
      <c r="AL398" s="884">
        <v>0</v>
      </c>
      <c r="AM398" s="885"/>
      <c r="AN398" s="884">
        <v>0</v>
      </c>
      <c r="AO398" s="885"/>
      <c r="AP398" s="884">
        <v>0</v>
      </c>
      <c r="AQ398" s="885"/>
      <c r="AR398" s="884">
        <v>0</v>
      </c>
      <c r="AS398" s="885"/>
      <c r="AT398" s="269">
        <f t="shared" si="396"/>
        <v>0</v>
      </c>
      <c r="AU398" s="877">
        <v>0</v>
      </c>
      <c r="AV398" s="878"/>
      <c r="AW398" s="877">
        <v>0</v>
      </c>
      <c r="AX398" s="878"/>
      <c r="AY398" s="877">
        <v>0</v>
      </c>
      <c r="AZ398" s="878"/>
      <c r="BA398" s="877">
        <v>0</v>
      </c>
      <c r="BB398" s="878"/>
      <c r="BC398" s="877">
        <v>0</v>
      </c>
      <c r="BD398" s="878"/>
      <c r="BE398" s="272">
        <f t="shared" si="397"/>
        <v>0</v>
      </c>
      <c r="BF398" s="879">
        <v>0</v>
      </c>
      <c r="BG398" s="880"/>
      <c r="BH398" s="879">
        <v>0</v>
      </c>
      <c r="BI398" s="880"/>
      <c r="BJ398" s="879">
        <v>0</v>
      </c>
      <c r="BK398" s="880"/>
      <c r="BL398" s="879">
        <v>0</v>
      </c>
      <c r="BM398" s="880"/>
      <c r="BN398" s="879">
        <v>0</v>
      </c>
      <c r="BO398" s="880"/>
      <c r="BP398" s="275">
        <f t="shared" si="398"/>
        <v>0</v>
      </c>
      <c r="BQ398" s="293">
        <f t="shared" si="399"/>
        <v>0</v>
      </c>
      <c r="BR398" s="293">
        <f t="shared" si="400"/>
        <v>0</v>
      </c>
      <c r="BS398" s="293">
        <f t="shared" si="401"/>
        <v>0</v>
      </c>
      <c r="BT398" s="293">
        <f t="shared" si="402"/>
        <v>0</v>
      </c>
      <c r="BU398" s="293">
        <f t="shared" si="403"/>
        <v>0</v>
      </c>
      <c r="BV398" s="294">
        <f t="shared" si="393"/>
        <v>0</v>
      </c>
      <c r="BW398" s="135"/>
    </row>
    <row r="399" spans="1:75" ht="15" hidden="1" customHeight="1">
      <c r="C399" s="657" t="s">
        <v>296</v>
      </c>
      <c r="D399" s="658"/>
      <c r="E399" s="715"/>
      <c r="F399" s="715"/>
      <c r="G399" s="715"/>
      <c r="H399" s="715"/>
      <c r="I399" s="715"/>
      <c r="J399" s="715"/>
      <c r="K399" s="715"/>
      <c r="L399" s="715"/>
      <c r="M399" s="929"/>
      <c r="N399" s="881">
        <v>0</v>
      </c>
      <c r="O399" s="900"/>
      <c r="P399" s="881">
        <v>0</v>
      </c>
      <c r="Q399" s="900"/>
      <c r="R399" s="881">
        <v>0</v>
      </c>
      <c r="S399" s="900"/>
      <c r="T399" s="881">
        <v>0</v>
      </c>
      <c r="U399" s="900"/>
      <c r="V399" s="881">
        <v>0</v>
      </c>
      <c r="W399" s="900"/>
      <c r="X399" s="119">
        <f t="shared" si="394"/>
        <v>0</v>
      </c>
      <c r="Y399" s="886">
        <v>0</v>
      </c>
      <c r="Z399" s="887"/>
      <c r="AA399" s="886">
        <v>0</v>
      </c>
      <c r="AB399" s="887"/>
      <c r="AC399" s="886">
        <v>0</v>
      </c>
      <c r="AD399" s="887"/>
      <c r="AE399" s="886">
        <v>0</v>
      </c>
      <c r="AF399" s="887"/>
      <c r="AG399" s="886">
        <v>0</v>
      </c>
      <c r="AH399" s="887"/>
      <c r="AI399" s="266">
        <f t="shared" si="395"/>
        <v>0</v>
      </c>
      <c r="AJ399" s="884">
        <v>0</v>
      </c>
      <c r="AK399" s="885"/>
      <c r="AL399" s="884">
        <v>0</v>
      </c>
      <c r="AM399" s="885"/>
      <c r="AN399" s="884">
        <v>0</v>
      </c>
      <c r="AO399" s="885"/>
      <c r="AP399" s="884">
        <v>0</v>
      </c>
      <c r="AQ399" s="885"/>
      <c r="AR399" s="884">
        <v>0</v>
      </c>
      <c r="AS399" s="885"/>
      <c r="AT399" s="269">
        <f t="shared" si="396"/>
        <v>0</v>
      </c>
      <c r="AU399" s="877">
        <v>0</v>
      </c>
      <c r="AV399" s="878"/>
      <c r="AW399" s="877">
        <v>0</v>
      </c>
      <c r="AX399" s="878"/>
      <c r="AY399" s="877">
        <v>0</v>
      </c>
      <c r="AZ399" s="878"/>
      <c r="BA399" s="877">
        <v>0</v>
      </c>
      <c r="BB399" s="878"/>
      <c r="BC399" s="877">
        <v>0</v>
      </c>
      <c r="BD399" s="878"/>
      <c r="BE399" s="272">
        <f t="shared" si="397"/>
        <v>0</v>
      </c>
      <c r="BF399" s="879">
        <v>0</v>
      </c>
      <c r="BG399" s="880"/>
      <c r="BH399" s="879">
        <v>0</v>
      </c>
      <c r="BI399" s="880"/>
      <c r="BJ399" s="879">
        <v>0</v>
      </c>
      <c r="BK399" s="880"/>
      <c r="BL399" s="879">
        <v>0</v>
      </c>
      <c r="BM399" s="880"/>
      <c r="BN399" s="879">
        <v>0</v>
      </c>
      <c r="BO399" s="880"/>
      <c r="BP399" s="275">
        <f t="shared" si="398"/>
        <v>0</v>
      </c>
      <c r="BQ399" s="293">
        <f t="shared" si="399"/>
        <v>0</v>
      </c>
      <c r="BR399" s="293">
        <f t="shared" si="400"/>
        <v>0</v>
      </c>
      <c r="BS399" s="293">
        <f t="shared" si="401"/>
        <v>0</v>
      </c>
      <c r="BT399" s="293">
        <f t="shared" si="402"/>
        <v>0</v>
      </c>
      <c r="BU399" s="293">
        <f t="shared" si="403"/>
        <v>0</v>
      </c>
      <c r="BV399" s="294">
        <f t="shared" si="393"/>
        <v>0</v>
      </c>
      <c r="BW399" s="135"/>
    </row>
    <row r="400" spans="1:75" ht="15" hidden="1" customHeight="1">
      <c r="C400" s="657" t="s">
        <v>296</v>
      </c>
      <c r="D400" s="658"/>
      <c r="E400" s="715"/>
      <c r="F400" s="715"/>
      <c r="G400" s="715"/>
      <c r="H400" s="715"/>
      <c r="I400" s="715"/>
      <c r="J400" s="715"/>
      <c r="K400" s="715"/>
      <c r="L400" s="715"/>
      <c r="M400" s="929"/>
      <c r="N400" s="881">
        <v>0</v>
      </c>
      <c r="O400" s="900"/>
      <c r="P400" s="881">
        <v>0</v>
      </c>
      <c r="Q400" s="900"/>
      <c r="R400" s="881">
        <v>0</v>
      </c>
      <c r="S400" s="900"/>
      <c r="T400" s="881">
        <v>0</v>
      </c>
      <c r="U400" s="900"/>
      <c r="V400" s="881">
        <v>0</v>
      </c>
      <c r="W400" s="900"/>
      <c r="X400" s="119">
        <f t="shared" si="394"/>
        <v>0</v>
      </c>
      <c r="Y400" s="886">
        <v>0</v>
      </c>
      <c r="Z400" s="887"/>
      <c r="AA400" s="886">
        <v>0</v>
      </c>
      <c r="AB400" s="887"/>
      <c r="AC400" s="886">
        <v>0</v>
      </c>
      <c r="AD400" s="887"/>
      <c r="AE400" s="886">
        <v>0</v>
      </c>
      <c r="AF400" s="887"/>
      <c r="AG400" s="886">
        <v>0</v>
      </c>
      <c r="AH400" s="887"/>
      <c r="AI400" s="266">
        <f t="shared" si="395"/>
        <v>0</v>
      </c>
      <c r="AJ400" s="884">
        <v>0</v>
      </c>
      <c r="AK400" s="885"/>
      <c r="AL400" s="884">
        <v>0</v>
      </c>
      <c r="AM400" s="885"/>
      <c r="AN400" s="884">
        <v>0</v>
      </c>
      <c r="AO400" s="885"/>
      <c r="AP400" s="884">
        <v>0</v>
      </c>
      <c r="AQ400" s="885"/>
      <c r="AR400" s="884">
        <v>0</v>
      </c>
      <c r="AS400" s="885"/>
      <c r="AT400" s="269">
        <f t="shared" si="396"/>
        <v>0</v>
      </c>
      <c r="AU400" s="877">
        <v>0</v>
      </c>
      <c r="AV400" s="878"/>
      <c r="AW400" s="877">
        <v>0</v>
      </c>
      <c r="AX400" s="878"/>
      <c r="AY400" s="877">
        <v>0</v>
      </c>
      <c r="AZ400" s="878"/>
      <c r="BA400" s="877">
        <v>0</v>
      </c>
      <c r="BB400" s="878"/>
      <c r="BC400" s="877">
        <v>0</v>
      </c>
      <c r="BD400" s="878"/>
      <c r="BE400" s="272">
        <f t="shared" si="397"/>
        <v>0</v>
      </c>
      <c r="BF400" s="879">
        <v>0</v>
      </c>
      <c r="BG400" s="880"/>
      <c r="BH400" s="879">
        <v>0</v>
      </c>
      <c r="BI400" s="880"/>
      <c r="BJ400" s="879">
        <v>0</v>
      </c>
      <c r="BK400" s="880"/>
      <c r="BL400" s="879">
        <v>0</v>
      </c>
      <c r="BM400" s="880"/>
      <c r="BN400" s="879">
        <v>0</v>
      </c>
      <c r="BO400" s="880"/>
      <c r="BP400" s="275">
        <f t="shared" si="398"/>
        <v>0</v>
      </c>
      <c r="BQ400" s="293">
        <f t="shared" si="399"/>
        <v>0</v>
      </c>
      <c r="BR400" s="293">
        <f t="shared" si="400"/>
        <v>0</v>
      </c>
      <c r="BS400" s="293">
        <f t="shared" si="401"/>
        <v>0</v>
      </c>
      <c r="BT400" s="293">
        <f t="shared" si="402"/>
        <v>0</v>
      </c>
      <c r="BU400" s="293">
        <f t="shared" si="403"/>
        <v>0</v>
      </c>
      <c r="BV400" s="294">
        <f t="shared" si="393"/>
        <v>0</v>
      </c>
      <c r="BW400" s="135"/>
    </row>
    <row r="401" spans="3:75" ht="15" hidden="1" customHeight="1">
      <c r="C401" s="657" t="s">
        <v>296</v>
      </c>
      <c r="D401" s="658"/>
      <c r="E401" s="715"/>
      <c r="F401" s="715"/>
      <c r="G401" s="715"/>
      <c r="H401" s="715"/>
      <c r="I401" s="715"/>
      <c r="J401" s="715"/>
      <c r="K401" s="715"/>
      <c r="L401" s="715"/>
      <c r="M401" s="929"/>
      <c r="N401" s="881">
        <v>0</v>
      </c>
      <c r="O401" s="900"/>
      <c r="P401" s="881">
        <v>0</v>
      </c>
      <c r="Q401" s="900"/>
      <c r="R401" s="881">
        <v>0</v>
      </c>
      <c r="S401" s="900"/>
      <c r="T401" s="881">
        <v>0</v>
      </c>
      <c r="U401" s="900"/>
      <c r="V401" s="881">
        <v>0</v>
      </c>
      <c r="W401" s="900"/>
      <c r="X401" s="119">
        <f t="shared" si="394"/>
        <v>0</v>
      </c>
      <c r="Y401" s="886">
        <v>0</v>
      </c>
      <c r="Z401" s="887"/>
      <c r="AA401" s="886">
        <v>0</v>
      </c>
      <c r="AB401" s="887"/>
      <c r="AC401" s="886">
        <v>0</v>
      </c>
      <c r="AD401" s="887"/>
      <c r="AE401" s="886">
        <v>0</v>
      </c>
      <c r="AF401" s="887"/>
      <c r="AG401" s="886">
        <v>0</v>
      </c>
      <c r="AH401" s="887"/>
      <c r="AI401" s="266">
        <f t="shared" si="395"/>
        <v>0</v>
      </c>
      <c r="AJ401" s="884">
        <v>0</v>
      </c>
      <c r="AK401" s="885"/>
      <c r="AL401" s="884">
        <v>0</v>
      </c>
      <c r="AM401" s="885"/>
      <c r="AN401" s="884">
        <v>0</v>
      </c>
      <c r="AO401" s="885"/>
      <c r="AP401" s="884">
        <v>0</v>
      </c>
      <c r="AQ401" s="885"/>
      <c r="AR401" s="884">
        <v>0</v>
      </c>
      <c r="AS401" s="885"/>
      <c r="AT401" s="269">
        <f t="shared" si="396"/>
        <v>0</v>
      </c>
      <c r="AU401" s="877">
        <v>0</v>
      </c>
      <c r="AV401" s="878"/>
      <c r="AW401" s="877">
        <v>0</v>
      </c>
      <c r="AX401" s="878"/>
      <c r="AY401" s="877">
        <v>0</v>
      </c>
      <c r="AZ401" s="878"/>
      <c r="BA401" s="877">
        <v>0</v>
      </c>
      <c r="BB401" s="878"/>
      <c r="BC401" s="877">
        <v>0</v>
      </c>
      <c r="BD401" s="878"/>
      <c r="BE401" s="272">
        <f t="shared" si="397"/>
        <v>0</v>
      </c>
      <c r="BF401" s="879">
        <v>0</v>
      </c>
      <c r="BG401" s="880"/>
      <c r="BH401" s="879">
        <v>0</v>
      </c>
      <c r="BI401" s="880"/>
      <c r="BJ401" s="879">
        <v>0</v>
      </c>
      <c r="BK401" s="880"/>
      <c r="BL401" s="879">
        <v>0</v>
      </c>
      <c r="BM401" s="880"/>
      <c r="BN401" s="879">
        <v>0</v>
      </c>
      <c r="BO401" s="880"/>
      <c r="BP401" s="275">
        <f t="shared" si="398"/>
        <v>0</v>
      </c>
      <c r="BQ401" s="293">
        <f t="shared" si="399"/>
        <v>0</v>
      </c>
      <c r="BR401" s="293">
        <f t="shared" si="400"/>
        <v>0</v>
      </c>
      <c r="BS401" s="293">
        <f t="shared" si="401"/>
        <v>0</v>
      </c>
      <c r="BT401" s="293">
        <f t="shared" si="402"/>
        <v>0</v>
      </c>
      <c r="BU401" s="293">
        <f t="shared" si="403"/>
        <v>0</v>
      </c>
      <c r="BV401" s="294">
        <f t="shared" si="393"/>
        <v>0</v>
      </c>
      <c r="BW401" s="135"/>
    </row>
    <row r="402" spans="3:75" ht="15" hidden="1" customHeight="1">
      <c r="C402" s="657" t="s">
        <v>296</v>
      </c>
      <c r="D402" s="658"/>
      <c r="E402" s="715"/>
      <c r="F402" s="715"/>
      <c r="G402" s="715"/>
      <c r="H402" s="715"/>
      <c r="I402" s="715"/>
      <c r="J402" s="715"/>
      <c r="K402" s="715"/>
      <c r="L402" s="715"/>
      <c r="M402" s="929"/>
      <c r="N402" s="881">
        <v>0</v>
      </c>
      <c r="O402" s="900"/>
      <c r="P402" s="881">
        <v>0</v>
      </c>
      <c r="Q402" s="900"/>
      <c r="R402" s="881">
        <v>0</v>
      </c>
      <c r="S402" s="900"/>
      <c r="T402" s="881">
        <v>0</v>
      </c>
      <c r="U402" s="900"/>
      <c r="V402" s="881">
        <v>0</v>
      </c>
      <c r="W402" s="900"/>
      <c r="X402" s="119">
        <f t="shared" si="394"/>
        <v>0</v>
      </c>
      <c r="Y402" s="886">
        <v>0</v>
      </c>
      <c r="Z402" s="887"/>
      <c r="AA402" s="886">
        <v>0</v>
      </c>
      <c r="AB402" s="887"/>
      <c r="AC402" s="886">
        <v>0</v>
      </c>
      <c r="AD402" s="887"/>
      <c r="AE402" s="886">
        <v>0</v>
      </c>
      <c r="AF402" s="887"/>
      <c r="AG402" s="886">
        <v>0</v>
      </c>
      <c r="AH402" s="887"/>
      <c r="AI402" s="266">
        <f t="shared" si="395"/>
        <v>0</v>
      </c>
      <c r="AJ402" s="884">
        <v>0</v>
      </c>
      <c r="AK402" s="885"/>
      <c r="AL402" s="884">
        <v>0</v>
      </c>
      <c r="AM402" s="885"/>
      <c r="AN402" s="884">
        <v>0</v>
      </c>
      <c r="AO402" s="885"/>
      <c r="AP402" s="884">
        <v>0</v>
      </c>
      <c r="AQ402" s="885"/>
      <c r="AR402" s="884">
        <v>0</v>
      </c>
      <c r="AS402" s="885"/>
      <c r="AT402" s="269">
        <f t="shared" si="396"/>
        <v>0</v>
      </c>
      <c r="AU402" s="877">
        <v>0</v>
      </c>
      <c r="AV402" s="878"/>
      <c r="AW402" s="877">
        <v>0</v>
      </c>
      <c r="AX402" s="878"/>
      <c r="AY402" s="877">
        <v>0</v>
      </c>
      <c r="AZ402" s="878"/>
      <c r="BA402" s="877">
        <v>0</v>
      </c>
      <c r="BB402" s="878"/>
      <c r="BC402" s="877">
        <v>0</v>
      </c>
      <c r="BD402" s="878"/>
      <c r="BE402" s="272">
        <f t="shared" si="397"/>
        <v>0</v>
      </c>
      <c r="BF402" s="879">
        <v>0</v>
      </c>
      <c r="BG402" s="880"/>
      <c r="BH402" s="879">
        <v>0</v>
      </c>
      <c r="BI402" s="880"/>
      <c r="BJ402" s="879">
        <v>0</v>
      </c>
      <c r="BK402" s="880"/>
      <c r="BL402" s="879">
        <v>0</v>
      </c>
      <c r="BM402" s="880"/>
      <c r="BN402" s="879">
        <v>0</v>
      </c>
      <c r="BO402" s="880"/>
      <c r="BP402" s="275">
        <f t="shared" si="398"/>
        <v>0</v>
      </c>
      <c r="BQ402" s="293">
        <f t="shared" si="399"/>
        <v>0</v>
      </c>
      <c r="BR402" s="293">
        <f t="shared" si="400"/>
        <v>0</v>
      </c>
      <c r="BS402" s="293">
        <f t="shared" si="401"/>
        <v>0</v>
      </c>
      <c r="BT402" s="293">
        <f t="shared" si="402"/>
        <v>0</v>
      </c>
      <c r="BU402" s="293">
        <f t="shared" si="403"/>
        <v>0</v>
      </c>
      <c r="BV402" s="294">
        <f t="shared" si="393"/>
        <v>0</v>
      </c>
      <c r="BW402" s="135"/>
    </row>
    <row r="403" spans="3:75" ht="15" hidden="1" customHeight="1">
      <c r="C403" s="657" t="s">
        <v>296</v>
      </c>
      <c r="D403" s="658"/>
      <c r="E403" s="715"/>
      <c r="F403" s="715"/>
      <c r="G403" s="715"/>
      <c r="H403" s="715"/>
      <c r="I403" s="715"/>
      <c r="J403" s="715"/>
      <c r="K403" s="715"/>
      <c r="L403" s="715"/>
      <c r="M403" s="929"/>
      <c r="N403" s="881">
        <v>0</v>
      </c>
      <c r="O403" s="900"/>
      <c r="P403" s="881">
        <v>0</v>
      </c>
      <c r="Q403" s="900"/>
      <c r="R403" s="881">
        <v>0</v>
      </c>
      <c r="S403" s="900"/>
      <c r="T403" s="881">
        <v>0</v>
      </c>
      <c r="U403" s="900"/>
      <c r="V403" s="881">
        <v>0</v>
      </c>
      <c r="W403" s="900"/>
      <c r="X403" s="119">
        <f t="shared" si="394"/>
        <v>0</v>
      </c>
      <c r="Y403" s="886">
        <v>0</v>
      </c>
      <c r="Z403" s="887"/>
      <c r="AA403" s="886">
        <v>0</v>
      </c>
      <c r="AB403" s="887"/>
      <c r="AC403" s="886">
        <v>0</v>
      </c>
      <c r="AD403" s="887"/>
      <c r="AE403" s="886">
        <v>0</v>
      </c>
      <c r="AF403" s="887"/>
      <c r="AG403" s="886">
        <v>0</v>
      </c>
      <c r="AH403" s="887"/>
      <c r="AI403" s="266">
        <f t="shared" si="395"/>
        <v>0</v>
      </c>
      <c r="AJ403" s="884">
        <v>0</v>
      </c>
      <c r="AK403" s="885"/>
      <c r="AL403" s="884">
        <v>0</v>
      </c>
      <c r="AM403" s="885"/>
      <c r="AN403" s="884">
        <v>0</v>
      </c>
      <c r="AO403" s="885"/>
      <c r="AP403" s="884">
        <v>0</v>
      </c>
      <c r="AQ403" s="885"/>
      <c r="AR403" s="884">
        <v>0</v>
      </c>
      <c r="AS403" s="885"/>
      <c r="AT403" s="269">
        <f t="shared" si="396"/>
        <v>0</v>
      </c>
      <c r="AU403" s="877">
        <v>0</v>
      </c>
      <c r="AV403" s="878"/>
      <c r="AW403" s="877">
        <v>0</v>
      </c>
      <c r="AX403" s="878"/>
      <c r="AY403" s="877">
        <v>0</v>
      </c>
      <c r="AZ403" s="878"/>
      <c r="BA403" s="877">
        <v>0</v>
      </c>
      <c r="BB403" s="878"/>
      <c r="BC403" s="877">
        <v>0</v>
      </c>
      <c r="BD403" s="878"/>
      <c r="BE403" s="272">
        <f t="shared" si="397"/>
        <v>0</v>
      </c>
      <c r="BF403" s="879">
        <v>0</v>
      </c>
      <c r="BG403" s="880"/>
      <c r="BH403" s="879">
        <v>0</v>
      </c>
      <c r="BI403" s="880"/>
      <c r="BJ403" s="879">
        <v>0</v>
      </c>
      <c r="BK403" s="880"/>
      <c r="BL403" s="879">
        <v>0</v>
      </c>
      <c r="BM403" s="880"/>
      <c r="BN403" s="879">
        <v>0</v>
      </c>
      <c r="BO403" s="880"/>
      <c r="BP403" s="275">
        <f t="shared" si="398"/>
        <v>0</v>
      </c>
      <c r="BQ403" s="293">
        <f t="shared" si="399"/>
        <v>0</v>
      </c>
      <c r="BR403" s="293">
        <f t="shared" si="400"/>
        <v>0</v>
      </c>
      <c r="BS403" s="293">
        <f t="shared" si="401"/>
        <v>0</v>
      </c>
      <c r="BT403" s="293">
        <f t="shared" si="402"/>
        <v>0</v>
      </c>
      <c r="BU403" s="293">
        <f t="shared" si="403"/>
        <v>0</v>
      </c>
      <c r="BV403" s="294">
        <f t="shared" si="393"/>
        <v>0</v>
      </c>
      <c r="BW403" s="135"/>
    </row>
    <row r="404" spans="3:75" ht="15" hidden="1" customHeight="1">
      <c r="C404" s="657" t="s">
        <v>296</v>
      </c>
      <c r="D404" s="658"/>
      <c r="E404" s="715"/>
      <c r="F404" s="715"/>
      <c r="G404" s="715"/>
      <c r="H404" s="715"/>
      <c r="I404" s="715"/>
      <c r="J404" s="715"/>
      <c r="K404" s="715"/>
      <c r="L404" s="715"/>
      <c r="M404" s="929"/>
      <c r="N404" s="881">
        <v>0</v>
      </c>
      <c r="O404" s="900"/>
      <c r="P404" s="881">
        <v>0</v>
      </c>
      <c r="Q404" s="900"/>
      <c r="R404" s="881">
        <v>0</v>
      </c>
      <c r="S404" s="900"/>
      <c r="T404" s="881">
        <v>0</v>
      </c>
      <c r="U404" s="900"/>
      <c r="V404" s="881">
        <v>0</v>
      </c>
      <c r="W404" s="900"/>
      <c r="X404" s="119">
        <f t="shared" si="394"/>
        <v>0</v>
      </c>
      <c r="Y404" s="886">
        <v>0</v>
      </c>
      <c r="Z404" s="887"/>
      <c r="AA404" s="886">
        <v>0</v>
      </c>
      <c r="AB404" s="887"/>
      <c r="AC404" s="886">
        <v>0</v>
      </c>
      <c r="AD404" s="887"/>
      <c r="AE404" s="886">
        <v>0</v>
      </c>
      <c r="AF404" s="887"/>
      <c r="AG404" s="886">
        <v>0</v>
      </c>
      <c r="AH404" s="887"/>
      <c r="AI404" s="266">
        <f t="shared" si="395"/>
        <v>0</v>
      </c>
      <c r="AJ404" s="884">
        <v>0</v>
      </c>
      <c r="AK404" s="885"/>
      <c r="AL404" s="884">
        <v>0</v>
      </c>
      <c r="AM404" s="885"/>
      <c r="AN404" s="884">
        <v>0</v>
      </c>
      <c r="AO404" s="885"/>
      <c r="AP404" s="884">
        <v>0</v>
      </c>
      <c r="AQ404" s="885"/>
      <c r="AR404" s="884">
        <v>0</v>
      </c>
      <c r="AS404" s="885"/>
      <c r="AT404" s="269">
        <f t="shared" si="396"/>
        <v>0</v>
      </c>
      <c r="AU404" s="877">
        <v>0</v>
      </c>
      <c r="AV404" s="878"/>
      <c r="AW404" s="877">
        <v>0</v>
      </c>
      <c r="AX404" s="878"/>
      <c r="AY404" s="877">
        <v>0</v>
      </c>
      <c r="AZ404" s="878"/>
      <c r="BA404" s="877">
        <v>0</v>
      </c>
      <c r="BB404" s="878"/>
      <c r="BC404" s="877">
        <v>0</v>
      </c>
      <c r="BD404" s="878"/>
      <c r="BE404" s="272">
        <f t="shared" si="397"/>
        <v>0</v>
      </c>
      <c r="BF404" s="879">
        <v>0</v>
      </c>
      <c r="BG404" s="880"/>
      <c r="BH404" s="879">
        <v>0</v>
      </c>
      <c r="BI404" s="880"/>
      <c r="BJ404" s="879">
        <v>0</v>
      </c>
      <c r="BK404" s="880"/>
      <c r="BL404" s="879">
        <v>0</v>
      </c>
      <c r="BM404" s="880"/>
      <c r="BN404" s="879">
        <v>0</v>
      </c>
      <c r="BO404" s="880"/>
      <c r="BP404" s="275">
        <f t="shared" si="398"/>
        <v>0</v>
      </c>
      <c r="BQ404" s="293">
        <f t="shared" si="399"/>
        <v>0</v>
      </c>
      <c r="BR404" s="293">
        <f t="shared" si="400"/>
        <v>0</v>
      </c>
      <c r="BS404" s="293">
        <f t="shared" si="401"/>
        <v>0</v>
      </c>
      <c r="BT404" s="293">
        <f t="shared" si="402"/>
        <v>0</v>
      </c>
      <c r="BU404" s="293">
        <f t="shared" si="403"/>
        <v>0</v>
      </c>
      <c r="BV404" s="294">
        <f t="shared" si="393"/>
        <v>0</v>
      </c>
      <c r="BW404" s="135"/>
    </row>
    <row r="405" spans="3:75" ht="15" hidden="1" customHeight="1">
      <c r="C405" s="657" t="s">
        <v>296</v>
      </c>
      <c r="D405" s="658"/>
      <c r="E405" s="715"/>
      <c r="F405" s="715"/>
      <c r="G405" s="715"/>
      <c r="H405" s="715"/>
      <c r="I405" s="715"/>
      <c r="J405" s="715"/>
      <c r="K405" s="715"/>
      <c r="L405" s="715"/>
      <c r="M405" s="929"/>
      <c r="N405" s="881">
        <v>0</v>
      </c>
      <c r="O405" s="900"/>
      <c r="P405" s="881">
        <v>0</v>
      </c>
      <c r="Q405" s="900"/>
      <c r="R405" s="881">
        <v>0</v>
      </c>
      <c r="S405" s="900"/>
      <c r="T405" s="881">
        <v>0</v>
      </c>
      <c r="U405" s="900"/>
      <c r="V405" s="881">
        <v>0</v>
      </c>
      <c r="W405" s="900"/>
      <c r="X405" s="119">
        <f t="shared" si="394"/>
        <v>0</v>
      </c>
      <c r="Y405" s="886">
        <v>0</v>
      </c>
      <c r="Z405" s="887"/>
      <c r="AA405" s="886">
        <v>0</v>
      </c>
      <c r="AB405" s="887"/>
      <c r="AC405" s="886">
        <v>0</v>
      </c>
      <c r="AD405" s="887"/>
      <c r="AE405" s="886">
        <v>0</v>
      </c>
      <c r="AF405" s="887"/>
      <c r="AG405" s="886">
        <v>0</v>
      </c>
      <c r="AH405" s="887"/>
      <c r="AI405" s="266">
        <f t="shared" si="395"/>
        <v>0</v>
      </c>
      <c r="AJ405" s="884">
        <v>0</v>
      </c>
      <c r="AK405" s="885"/>
      <c r="AL405" s="884">
        <v>0</v>
      </c>
      <c r="AM405" s="885"/>
      <c r="AN405" s="884">
        <v>0</v>
      </c>
      <c r="AO405" s="885"/>
      <c r="AP405" s="884">
        <v>0</v>
      </c>
      <c r="AQ405" s="885"/>
      <c r="AR405" s="884">
        <v>0</v>
      </c>
      <c r="AS405" s="885"/>
      <c r="AT405" s="269">
        <f t="shared" si="396"/>
        <v>0</v>
      </c>
      <c r="AU405" s="877">
        <v>0</v>
      </c>
      <c r="AV405" s="878"/>
      <c r="AW405" s="877">
        <v>0</v>
      </c>
      <c r="AX405" s="878"/>
      <c r="AY405" s="877">
        <v>0</v>
      </c>
      <c r="AZ405" s="878"/>
      <c r="BA405" s="877">
        <v>0</v>
      </c>
      <c r="BB405" s="878"/>
      <c r="BC405" s="877">
        <v>0</v>
      </c>
      <c r="BD405" s="878"/>
      <c r="BE405" s="272">
        <f t="shared" si="397"/>
        <v>0</v>
      </c>
      <c r="BF405" s="879">
        <v>0</v>
      </c>
      <c r="BG405" s="880"/>
      <c r="BH405" s="879">
        <v>0</v>
      </c>
      <c r="BI405" s="880"/>
      <c r="BJ405" s="879">
        <v>0</v>
      </c>
      <c r="BK405" s="880"/>
      <c r="BL405" s="879">
        <v>0</v>
      </c>
      <c r="BM405" s="880"/>
      <c r="BN405" s="879">
        <v>0</v>
      </c>
      <c r="BO405" s="880"/>
      <c r="BP405" s="275">
        <f t="shared" si="398"/>
        <v>0</v>
      </c>
      <c r="BQ405" s="293">
        <f t="shared" si="399"/>
        <v>0</v>
      </c>
      <c r="BR405" s="293">
        <f t="shared" si="400"/>
        <v>0</v>
      </c>
      <c r="BS405" s="293">
        <f t="shared" si="401"/>
        <v>0</v>
      </c>
      <c r="BT405" s="293">
        <f t="shared" si="402"/>
        <v>0</v>
      </c>
      <c r="BU405" s="293">
        <f t="shared" si="403"/>
        <v>0</v>
      </c>
      <c r="BV405" s="294">
        <f t="shared" si="393"/>
        <v>0</v>
      </c>
      <c r="BW405" s="135"/>
    </row>
    <row r="406" spans="3:75" ht="15" hidden="1" customHeight="1">
      <c r="C406" s="657" t="s">
        <v>296</v>
      </c>
      <c r="D406" s="658"/>
      <c r="E406" s="715"/>
      <c r="F406" s="715"/>
      <c r="G406" s="715"/>
      <c r="H406" s="715"/>
      <c r="I406" s="715"/>
      <c r="J406" s="715"/>
      <c r="K406" s="715"/>
      <c r="L406" s="715"/>
      <c r="M406" s="929"/>
      <c r="N406" s="881">
        <v>0</v>
      </c>
      <c r="O406" s="900"/>
      <c r="P406" s="881">
        <v>0</v>
      </c>
      <c r="Q406" s="900"/>
      <c r="R406" s="881">
        <v>0</v>
      </c>
      <c r="S406" s="900"/>
      <c r="T406" s="881">
        <v>0</v>
      </c>
      <c r="U406" s="900"/>
      <c r="V406" s="881">
        <v>0</v>
      </c>
      <c r="W406" s="900"/>
      <c r="X406" s="119">
        <f t="shared" si="394"/>
        <v>0</v>
      </c>
      <c r="Y406" s="886">
        <v>0</v>
      </c>
      <c r="Z406" s="887"/>
      <c r="AA406" s="886">
        <v>0</v>
      </c>
      <c r="AB406" s="887"/>
      <c r="AC406" s="886">
        <v>0</v>
      </c>
      <c r="AD406" s="887"/>
      <c r="AE406" s="886">
        <v>0</v>
      </c>
      <c r="AF406" s="887"/>
      <c r="AG406" s="886">
        <v>0</v>
      </c>
      <c r="AH406" s="887"/>
      <c r="AI406" s="266">
        <f t="shared" si="395"/>
        <v>0</v>
      </c>
      <c r="AJ406" s="884">
        <v>0</v>
      </c>
      <c r="AK406" s="885"/>
      <c r="AL406" s="884">
        <v>0</v>
      </c>
      <c r="AM406" s="885"/>
      <c r="AN406" s="884">
        <v>0</v>
      </c>
      <c r="AO406" s="885"/>
      <c r="AP406" s="884">
        <v>0</v>
      </c>
      <c r="AQ406" s="885"/>
      <c r="AR406" s="884">
        <v>0</v>
      </c>
      <c r="AS406" s="885"/>
      <c r="AT406" s="269">
        <f t="shared" si="396"/>
        <v>0</v>
      </c>
      <c r="AU406" s="877">
        <v>0</v>
      </c>
      <c r="AV406" s="878"/>
      <c r="AW406" s="877">
        <v>0</v>
      </c>
      <c r="AX406" s="878"/>
      <c r="AY406" s="877">
        <v>0</v>
      </c>
      <c r="AZ406" s="878"/>
      <c r="BA406" s="877">
        <v>0</v>
      </c>
      <c r="BB406" s="878"/>
      <c r="BC406" s="877">
        <v>0</v>
      </c>
      <c r="BD406" s="878"/>
      <c r="BE406" s="272">
        <f t="shared" si="397"/>
        <v>0</v>
      </c>
      <c r="BF406" s="879">
        <v>0</v>
      </c>
      <c r="BG406" s="880"/>
      <c r="BH406" s="879">
        <v>0</v>
      </c>
      <c r="BI406" s="880"/>
      <c r="BJ406" s="879">
        <v>0</v>
      </c>
      <c r="BK406" s="880"/>
      <c r="BL406" s="879">
        <v>0</v>
      </c>
      <c r="BM406" s="880"/>
      <c r="BN406" s="879">
        <v>0</v>
      </c>
      <c r="BO406" s="880"/>
      <c r="BP406" s="275">
        <f t="shared" si="398"/>
        <v>0</v>
      </c>
      <c r="BQ406" s="293">
        <f t="shared" si="399"/>
        <v>0</v>
      </c>
      <c r="BR406" s="293">
        <f t="shared" si="400"/>
        <v>0</v>
      </c>
      <c r="BS406" s="293">
        <f t="shared" si="401"/>
        <v>0</v>
      </c>
      <c r="BT406" s="293">
        <f t="shared" si="402"/>
        <v>0</v>
      </c>
      <c r="BU406" s="293">
        <f t="shared" si="403"/>
        <v>0</v>
      </c>
      <c r="BV406" s="294">
        <f t="shared" si="393"/>
        <v>0</v>
      </c>
      <c r="BW406" s="135"/>
    </row>
    <row r="407" spans="3:75" ht="15" hidden="1" customHeight="1">
      <c r="C407" s="657" t="s">
        <v>296</v>
      </c>
      <c r="D407" s="658"/>
      <c r="E407" s="715"/>
      <c r="F407" s="715"/>
      <c r="G407" s="715"/>
      <c r="H407" s="715"/>
      <c r="I407" s="715"/>
      <c r="J407" s="715"/>
      <c r="K407" s="715"/>
      <c r="L407" s="715"/>
      <c r="M407" s="929"/>
      <c r="N407" s="881">
        <v>0</v>
      </c>
      <c r="O407" s="900"/>
      <c r="P407" s="881">
        <v>0</v>
      </c>
      <c r="Q407" s="900"/>
      <c r="R407" s="881">
        <v>0</v>
      </c>
      <c r="S407" s="900"/>
      <c r="T407" s="881">
        <v>0</v>
      </c>
      <c r="U407" s="900"/>
      <c r="V407" s="881">
        <v>0</v>
      </c>
      <c r="W407" s="900"/>
      <c r="X407" s="119">
        <f t="shared" si="394"/>
        <v>0</v>
      </c>
      <c r="Y407" s="886">
        <v>0</v>
      </c>
      <c r="Z407" s="887"/>
      <c r="AA407" s="886">
        <v>0</v>
      </c>
      <c r="AB407" s="887"/>
      <c r="AC407" s="886">
        <v>0</v>
      </c>
      <c r="AD407" s="887"/>
      <c r="AE407" s="886">
        <v>0</v>
      </c>
      <c r="AF407" s="887"/>
      <c r="AG407" s="886">
        <v>0</v>
      </c>
      <c r="AH407" s="887"/>
      <c r="AI407" s="266">
        <f t="shared" si="395"/>
        <v>0</v>
      </c>
      <c r="AJ407" s="884">
        <v>0</v>
      </c>
      <c r="AK407" s="885"/>
      <c r="AL407" s="884">
        <v>0</v>
      </c>
      <c r="AM407" s="885"/>
      <c r="AN407" s="884">
        <v>0</v>
      </c>
      <c r="AO407" s="885"/>
      <c r="AP407" s="884">
        <v>0</v>
      </c>
      <c r="AQ407" s="885"/>
      <c r="AR407" s="884">
        <v>0</v>
      </c>
      <c r="AS407" s="885"/>
      <c r="AT407" s="269">
        <f t="shared" si="396"/>
        <v>0</v>
      </c>
      <c r="AU407" s="877">
        <v>0</v>
      </c>
      <c r="AV407" s="878"/>
      <c r="AW407" s="877">
        <v>0</v>
      </c>
      <c r="AX407" s="878"/>
      <c r="AY407" s="877">
        <v>0</v>
      </c>
      <c r="AZ407" s="878"/>
      <c r="BA407" s="877">
        <v>0</v>
      </c>
      <c r="BB407" s="878"/>
      <c r="BC407" s="877">
        <v>0</v>
      </c>
      <c r="BD407" s="878"/>
      <c r="BE407" s="272">
        <f t="shared" si="397"/>
        <v>0</v>
      </c>
      <c r="BF407" s="879">
        <v>0</v>
      </c>
      <c r="BG407" s="880"/>
      <c r="BH407" s="879">
        <v>0</v>
      </c>
      <c r="BI407" s="880"/>
      <c r="BJ407" s="879">
        <v>0</v>
      </c>
      <c r="BK407" s="880"/>
      <c r="BL407" s="879">
        <v>0</v>
      </c>
      <c r="BM407" s="880"/>
      <c r="BN407" s="879">
        <v>0</v>
      </c>
      <c r="BO407" s="880"/>
      <c r="BP407" s="275">
        <f t="shared" si="398"/>
        <v>0</v>
      </c>
      <c r="BQ407" s="293">
        <f t="shared" si="399"/>
        <v>0</v>
      </c>
      <c r="BR407" s="293">
        <f t="shared" si="400"/>
        <v>0</v>
      </c>
      <c r="BS407" s="293">
        <f t="shared" si="401"/>
        <v>0</v>
      </c>
      <c r="BT407" s="293">
        <f t="shared" si="402"/>
        <v>0</v>
      </c>
      <c r="BU407" s="293">
        <f t="shared" si="403"/>
        <v>0</v>
      </c>
      <c r="BV407" s="294">
        <f t="shared" si="393"/>
        <v>0</v>
      </c>
      <c r="BW407" s="135"/>
    </row>
    <row r="408" spans="3:75" ht="15" hidden="1" customHeight="1">
      <c r="C408" s="657" t="s">
        <v>296</v>
      </c>
      <c r="D408" s="658"/>
      <c r="E408" s="715"/>
      <c r="F408" s="715"/>
      <c r="G408" s="715"/>
      <c r="H408" s="715"/>
      <c r="I408" s="715"/>
      <c r="J408" s="715"/>
      <c r="K408" s="715"/>
      <c r="L408" s="715"/>
      <c r="M408" s="929"/>
      <c r="N408" s="881">
        <v>0</v>
      </c>
      <c r="O408" s="900"/>
      <c r="P408" s="881">
        <v>0</v>
      </c>
      <c r="Q408" s="900"/>
      <c r="R408" s="881">
        <v>0</v>
      </c>
      <c r="S408" s="900"/>
      <c r="T408" s="881">
        <v>0</v>
      </c>
      <c r="U408" s="900"/>
      <c r="V408" s="881">
        <v>0</v>
      </c>
      <c r="W408" s="900"/>
      <c r="X408" s="119">
        <f t="shared" si="394"/>
        <v>0</v>
      </c>
      <c r="Y408" s="886">
        <v>0</v>
      </c>
      <c r="Z408" s="887"/>
      <c r="AA408" s="886">
        <v>0</v>
      </c>
      <c r="AB408" s="887"/>
      <c r="AC408" s="886">
        <v>0</v>
      </c>
      <c r="AD408" s="887"/>
      <c r="AE408" s="886">
        <v>0</v>
      </c>
      <c r="AF408" s="887"/>
      <c r="AG408" s="886">
        <v>0</v>
      </c>
      <c r="AH408" s="887"/>
      <c r="AI408" s="266">
        <f t="shared" si="395"/>
        <v>0</v>
      </c>
      <c r="AJ408" s="884">
        <v>0</v>
      </c>
      <c r="AK408" s="885"/>
      <c r="AL408" s="884">
        <v>0</v>
      </c>
      <c r="AM408" s="885"/>
      <c r="AN408" s="884">
        <v>0</v>
      </c>
      <c r="AO408" s="885"/>
      <c r="AP408" s="884">
        <v>0</v>
      </c>
      <c r="AQ408" s="885"/>
      <c r="AR408" s="884">
        <v>0</v>
      </c>
      <c r="AS408" s="885"/>
      <c r="AT408" s="269">
        <f t="shared" si="396"/>
        <v>0</v>
      </c>
      <c r="AU408" s="877">
        <v>0</v>
      </c>
      <c r="AV408" s="878"/>
      <c r="AW408" s="877">
        <v>0</v>
      </c>
      <c r="AX408" s="878"/>
      <c r="AY408" s="877">
        <v>0</v>
      </c>
      <c r="AZ408" s="878"/>
      <c r="BA408" s="877">
        <v>0</v>
      </c>
      <c r="BB408" s="878"/>
      <c r="BC408" s="877">
        <v>0</v>
      </c>
      <c r="BD408" s="878"/>
      <c r="BE408" s="272">
        <f t="shared" si="397"/>
        <v>0</v>
      </c>
      <c r="BF408" s="879">
        <v>0</v>
      </c>
      <c r="BG408" s="880"/>
      <c r="BH408" s="879">
        <v>0</v>
      </c>
      <c r="BI408" s="880"/>
      <c r="BJ408" s="879">
        <v>0</v>
      </c>
      <c r="BK408" s="880"/>
      <c r="BL408" s="879">
        <v>0</v>
      </c>
      <c r="BM408" s="880"/>
      <c r="BN408" s="879">
        <v>0</v>
      </c>
      <c r="BO408" s="880"/>
      <c r="BP408" s="275">
        <f t="shared" si="398"/>
        <v>0</v>
      </c>
      <c r="BQ408" s="293">
        <f t="shared" si="399"/>
        <v>0</v>
      </c>
      <c r="BR408" s="293">
        <f t="shared" si="400"/>
        <v>0</v>
      </c>
      <c r="BS408" s="293">
        <f t="shared" si="401"/>
        <v>0</v>
      </c>
      <c r="BT408" s="293">
        <f t="shared" si="402"/>
        <v>0</v>
      </c>
      <c r="BU408" s="293">
        <f t="shared" si="403"/>
        <v>0</v>
      </c>
      <c r="BV408" s="294">
        <f t="shared" si="393"/>
        <v>0</v>
      </c>
      <c r="BW408" s="135"/>
    </row>
    <row r="409" spans="3:75" ht="15" hidden="1" customHeight="1">
      <c r="C409" s="657" t="s">
        <v>296</v>
      </c>
      <c r="D409" s="658"/>
      <c r="E409" s="715"/>
      <c r="F409" s="715"/>
      <c r="G409" s="715"/>
      <c r="H409" s="715"/>
      <c r="I409" s="715"/>
      <c r="J409" s="715"/>
      <c r="K409" s="715"/>
      <c r="L409" s="715"/>
      <c r="M409" s="929"/>
      <c r="N409" s="881">
        <v>0</v>
      </c>
      <c r="O409" s="900"/>
      <c r="P409" s="881">
        <v>0</v>
      </c>
      <c r="Q409" s="900"/>
      <c r="R409" s="881">
        <v>0</v>
      </c>
      <c r="S409" s="900"/>
      <c r="T409" s="881">
        <v>0</v>
      </c>
      <c r="U409" s="900"/>
      <c r="V409" s="881">
        <v>0</v>
      </c>
      <c r="W409" s="900"/>
      <c r="X409" s="119">
        <f t="shared" si="394"/>
        <v>0</v>
      </c>
      <c r="Y409" s="886">
        <v>0</v>
      </c>
      <c r="Z409" s="887"/>
      <c r="AA409" s="886">
        <v>0</v>
      </c>
      <c r="AB409" s="887"/>
      <c r="AC409" s="886">
        <v>0</v>
      </c>
      <c r="AD409" s="887"/>
      <c r="AE409" s="886">
        <v>0</v>
      </c>
      <c r="AF409" s="887"/>
      <c r="AG409" s="886">
        <v>0</v>
      </c>
      <c r="AH409" s="887"/>
      <c r="AI409" s="266">
        <f t="shared" si="395"/>
        <v>0</v>
      </c>
      <c r="AJ409" s="884">
        <v>0</v>
      </c>
      <c r="AK409" s="885"/>
      <c r="AL409" s="884">
        <v>0</v>
      </c>
      <c r="AM409" s="885"/>
      <c r="AN409" s="884">
        <v>0</v>
      </c>
      <c r="AO409" s="885"/>
      <c r="AP409" s="884">
        <v>0</v>
      </c>
      <c r="AQ409" s="885"/>
      <c r="AR409" s="884">
        <v>0</v>
      </c>
      <c r="AS409" s="885"/>
      <c r="AT409" s="269">
        <f t="shared" si="396"/>
        <v>0</v>
      </c>
      <c r="AU409" s="877">
        <v>0</v>
      </c>
      <c r="AV409" s="878"/>
      <c r="AW409" s="877">
        <v>0</v>
      </c>
      <c r="AX409" s="878"/>
      <c r="AY409" s="877">
        <v>0</v>
      </c>
      <c r="AZ409" s="878"/>
      <c r="BA409" s="877">
        <v>0</v>
      </c>
      <c r="BB409" s="878"/>
      <c r="BC409" s="877">
        <v>0</v>
      </c>
      <c r="BD409" s="878"/>
      <c r="BE409" s="272">
        <f t="shared" si="397"/>
        <v>0</v>
      </c>
      <c r="BF409" s="879">
        <v>0</v>
      </c>
      <c r="BG409" s="880"/>
      <c r="BH409" s="879">
        <v>0</v>
      </c>
      <c r="BI409" s="880"/>
      <c r="BJ409" s="879">
        <v>0</v>
      </c>
      <c r="BK409" s="880"/>
      <c r="BL409" s="879">
        <v>0</v>
      </c>
      <c r="BM409" s="880"/>
      <c r="BN409" s="879">
        <v>0</v>
      </c>
      <c r="BO409" s="880"/>
      <c r="BP409" s="275">
        <f t="shared" si="398"/>
        <v>0</v>
      </c>
      <c r="BQ409" s="293">
        <f t="shared" si="399"/>
        <v>0</v>
      </c>
      <c r="BR409" s="293">
        <f t="shared" si="400"/>
        <v>0</v>
      </c>
      <c r="BS409" s="293">
        <f t="shared" si="401"/>
        <v>0</v>
      </c>
      <c r="BT409" s="293">
        <f t="shared" si="402"/>
        <v>0</v>
      </c>
      <c r="BU409" s="293">
        <f t="shared" si="403"/>
        <v>0</v>
      </c>
      <c r="BV409" s="294">
        <f t="shared" si="393"/>
        <v>0</v>
      </c>
      <c r="BW409" s="135"/>
    </row>
    <row r="410" spans="3:75" ht="15" hidden="1" customHeight="1">
      <c r="C410" s="657" t="s">
        <v>296</v>
      </c>
      <c r="D410" s="658"/>
      <c r="E410" s="715"/>
      <c r="F410" s="715"/>
      <c r="G410" s="715"/>
      <c r="H410" s="715"/>
      <c r="I410" s="715"/>
      <c r="J410" s="715"/>
      <c r="K410" s="715"/>
      <c r="L410" s="715"/>
      <c r="M410" s="929"/>
      <c r="N410" s="881">
        <v>0</v>
      </c>
      <c r="O410" s="900"/>
      <c r="P410" s="881">
        <v>0</v>
      </c>
      <c r="Q410" s="900"/>
      <c r="R410" s="881">
        <v>0</v>
      </c>
      <c r="S410" s="900"/>
      <c r="T410" s="881">
        <v>0</v>
      </c>
      <c r="U410" s="900"/>
      <c r="V410" s="881">
        <v>0</v>
      </c>
      <c r="W410" s="900"/>
      <c r="X410" s="119">
        <f t="shared" si="394"/>
        <v>0</v>
      </c>
      <c r="Y410" s="886">
        <v>0</v>
      </c>
      <c r="Z410" s="887"/>
      <c r="AA410" s="886">
        <v>0</v>
      </c>
      <c r="AB410" s="887"/>
      <c r="AC410" s="886">
        <v>0</v>
      </c>
      <c r="AD410" s="887"/>
      <c r="AE410" s="886">
        <v>0</v>
      </c>
      <c r="AF410" s="887"/>
      <c r="AG410" s="886">
        <v>0</v>
      </c>
      <c r="AH410" s="887"/>
      <c r="AI410" s="266">
        <f t="shared" si="395"/>
        <v>0</v>
      </c>
      <c r="AJ410" s="884">
        <v>0</v>
      </c>
      <c r="AK410" s="885"/>
      <c r="AL410" s="884">
        <v>0</v>
      </c>
      <c r="AM410" s="885"/>
      <c r="AN410" s="884">
        <v>0</v>
      </c>
      <c r="AO410" s="885"/>
      <c r="AP410" s="884">
        <v>0</v>
      </c>
      <c r="AQ410" s="885"/>
      <c r="AR410" s="884">
        <v>0</v>
      </c>
      <c r="AS410" s="885"/>
      <c r="AT410" s="269">
        <f t="shared" si="396"/>
        <v>0</v>
      </c>
      <c r="AU410" s="877">
        <v>0</v>
      </c>
      <c r="AV410" s="878"/>
      <c r="AW410" s="877">
        <v>0</v>
      </c>
      <c r="AX410" s="878"/>
      <c r="AY410" s="877">
        <v>0</v>
      </c>
      <c r="AZ410" s="878"/>
      <c r="BA410" s="877">
        <v>0</v>
      </c>
      <c r="BB410" s="878"/>
      <c r="BC410" s="877">
        <v>0</v>
      </c>
      <c r="BD410" s="878"/>
      <c r="BE410" s="272">
        <f t="shared" si="397"/>
        <v>0</v>
      </c>
      <c r="BF410" s="879">
        <v>0</v>
      </c>
      <c r="BG410" s="880"/>
      <c r="BH410" s="879">
        <v>0</v>
      </c>
      <c r="BI410" s="880"/>
      <c r="BJ410" s="879">
        <v>0</v>
      </c>
      <c r="BK410" s="880"/>
      <c r="BL410" s="879">
        <v>0</v>
      </c>
      <c r="BM410" s="880"/>
      <c r="BN410" s="879">
        <v>0</v>
      </c>
      <c r="BO410" s="880"/>
      <c r="BP410" s="275">
        <f t="shared" si="398"/>
        <v>0</v>
      </c>
      <c r="BQ410" s="293">
        <f t="shared" si="399"/>
        <v>0</v>
      </c>
      <c r="BR410" s="293">
        <f t="shared" si="400"/>
        <v>0</v>
      </c>
      <c r="BS410" s="293">
        <f t="shared" si="401"/>
        <v>0</v>
      </c>
      <c r="BT410" s="293">
        <f t="shared" si="402"/>
        <v>0</v>
      </c>
      <c r="BU410" s="293">
        <f t="shared" si="403"/>
        <v>0</v>
      </c>
      <c r="BV410" s="294">
        <f t="shared" si="393"/>
        <v>0</v>
      </c>
      <c r="BW410" s="135"/>
    </row>
    <row r="411" spans="3:75" ht="15" hidden="1" customHeight="1">
      <c r="C411" s="657" t="s">
        <v>296</v>
      </c>
      <c r="D411" s="658"/>
      <c r="E411" s="715"/>
      <c r="F411" s="715"/>
      <c r="G411" s="715"/>
      <c r="H411" s="715"/>
      <c r="I411" s="715"/>
      <c r="J411" s="715"/>
      <c r="K411" s="715"/>
      <c r="L411" s="715"/>
      <c r="M411" s="929"/>
      <c r="N411" s="881">
        <v>0</v>
      </c>
      <c r="O411" s="900"/>
      <c r="P411" s="881">
        <v>0</v>
      </c>
      <c r="Q411" s="900"/>
      <c r="R411" s="881">
        <v>0</v>
      </c>
      <c r="S411" s="900"/>
      <c r="T411" s="881">
        <v>0</v>
      </c>
      <c r="U411" s="900"/>
      <c r="V411" s="881">
        <v>0</v>
      </c>
      <c r="W411" s="900"/>
      <c r="X411" s="119">
        <f t="shared" si="394"/>
        <v>0</v>
      </c>
      <c r="Y411" s="886">
        <v>0</v>
      </c>
      <c r="Z411" s="887"/>
      <c r="AA411" s="886">
        <v>0</v>
      </c>
      <c r="AB411" s="887"/>
      <c r="AC411" s="886">
        <v>0</v>
      </c>
      <c r="AD411" s="887"/>
      <c r="AE411" s="886">
        <v>0</v>
      </c>
      <c r="AF411" s="887"/>
      <c r="AG411" s="886">
        <v>0</v>
      </c>
      <c r="AH411" s="887"/>
      <c r="AI411" s="266">
        <f t="shared" si="395"/>
        <v>0</v>
      </c>
      <c r="AJ411" s="884">
        <v>0</v>
      </c>
      <c r="AK411" s="885"/>
      <c r="AL411" s="884">
        <v>0</v>
      </c>
      <c r="AM411" s="885"/>
      <c r="AN411" s="884">
        <v>0</v>
      </c>
      <c r="AO411" s="885"/>
      <c r="AP411" s="884">
        <v>0</v>
      </c>
      <c r="AQ411" s="885"/>
      <c r="AR411" s="884">
        <v>0</v>
      </c>
      <c r="AS411" s="885"/>
      <c r="AT411" s="269">
        <f t="shared" si="396"/>
        <v>0</v>
      </c>
      <c r="AU411" s="877">
        <v>0</v>
      </c>
      <c r="AV411" s="878"/>
      <c r="AW411" s="877">
        <v>0</v>
      </c>
      <c r="AX411" s="878"/>
      <c r="AY411" s="877">
        <v>0</v>
      </c>
      <c r="AZ411" s="878"/>
      <c r="BA411" s="877">
        <v>0</v>
      </c>
      <c r="BB411" s="878"/>
      <c r="BC411" s="877">
        <v>0</v>
      </c>
      <c r="BD411" s="878"/>
      <c r="BE411" s="272">
        <f t="shared" si="397"/>
        <v>0</v>
      </c>
      <c r="BF411" s="879">
        <v>0</v>
      </c>
      <c r="BG411" s="880"/>
      <c r="BH411" s="879">
        <v>0</v>
      </c>
      <c r="BI411" s="880"/>
      <c r="BJ411" s="879">
        <v>0</v>
      </c>
      <c r="BK411" s="880"/>
      <c r="BL411" s="879">
        <v>0</v>
      </c>
      <c r="BM411" s="880"/>
      <c r="BN411" s="879">
        <v>0</v>
      </c>
      <c r="BO411" s="880"/>
      <c r="BP411" s="275">
        <f t="shared" si="398"/>
        <v>0</v>
      </c>
      <c r="BQ411" s="293">
        <f t="shared" si="399"/>
        <v>0</v>
      </c>
      <c r="BR411" s="293">
        <f t="shared" si="400"/>
        <v>0</v>
      </c>
      <c r="BS411" s="293">
        <f t="shared" si="401"/>
        <v>0</v>
      </c>
      <c r="BT411" s="293">
        <f t="shared" si="402"/>
        <v>0</v>
      </c>
      <c r="BU411" s="293">
        <f t="shared" si="403"/>
        <v>0</v>
      </c>
      <c r="BV411" s="294">
        <f t="shared" si="393"/>
        <v>0</v>
      </c>
      <c r="BW411" s="135"/>
    </row>
    <row r="412" spans="3:75" ht="15" hidden="1" customHeight="1">
      <c r="C412" s="657" t="s">
        <v>296</v>
      </c>
      <c r="D412" s="658"/>
      <c r="E412" s="715"/>
      <c r="F412" s="715"/>
      <c r="G412" s="715"/>
      <c r="H412" s="715"/>
      <c r="I412" s="715"/>
      <c r="J412" s="715"/>
      <c r="K412" s="715"/>
      <c r="L412" s="715"/>
      <c r="M412" s="929"/>
      <c r="N412" s="881">
        <v>0</v>
      </c>
      <c r="O412" s="900"/>
      <c r="P412" s="881">
        <v>0</v>
      </c>
      <c r="Q412" s="900"/>
      <c r="R412" s="881">
        <v>0</v>
      </c>
      <c r="S412" s="900"/>
      <c r="T412" s="881">
        <v>0</v>
      </c>
      <c r="U412" s="900"/>
      <c r="V412" s="881">
        <v>0</v>
      </c>
      <c r="W412" s="900"/>
      <c r="X412" s="119">
        <f t="shared" si="394"/>
        <v>0</v>
      </c>
      <c r="Y412" s="886">
        <v>0</v>
      </c>
      <c r="Z412" s="887"/>
      <c r="AA412" s="886">
        <v>0</v>
      </c>
      <c r="AB412" s="887"/>
      <c r="AC412" s="886">
        <v>0</v>
      </c>
      <c r="AD412" s="887"/>
      <c r="AE412" s="886">
        <v>0</v>
      </c>
      <c r="AF412" s="887"/>
      <c r="AG412" s="886">
        <v>0</v>
      </c>
      <c r="AH412" s="887"/>
      <c r="AI412" s="266">
        <f t="shared" si="395"/>
        <v>0</v>
      </c>
      <c r="AJ412" s="884">
        <v>0</v>
      </c>
      <c r="AK412" s="885"/>
      <c r="AL412" s="884">
        <v>0</v>
      </c>
      <c r="AM412" s="885"/>
      <c r="AN412" s="884">
        <v>0</v>
      </c>
      <c r="AO412" s="885"/>
      <c r="AP412" s="884">
        <v>0</v>
      </c>
      <c r="AQ412" s="885"/>
      <c r="AR412" s="884">
        <v>0</v>
      </c>
      <c r="AS412" s="885"/>
      <c r="AT412" s="269">
        <f t="shared" si="396"/>
        <v>0</v>
      </c>
      <c r="AU412" s="877">
        <v>0</v>
      </c>
      <c r="AV412" s="878"/>
      <c r="AW412" s="877">
        <v>0</v>
      </c>
      <c r="AX412" s="878"/>
      <c r="AY412" s="877">
        <v>0</v>
      </c>
      <c r="AZ412" s="878"/>
      <c r="BA412" s="877">
        <v>0</v>
      </c>
      <c r="BB412" s="878"/>
      <c r="BC412" s="877">
        <v>0</v>
      </c>
      <c r="BD412" s="878"/>
      <c r="BE412" s="272">
        <f t="shared" si="397"/>
        <v>0</v>
      </c>
      <c r="BF412" s="879">
        <v>0</v>
      </c>
      <c r="BG412" s="880"/>
      <c r="BH412" s="879">
        <v>0</v>
      </c>
      <c r="BI412" s="880"/>
      <c r="BJ412" s="879">
        <v>0</v>
      </c>
      <c r="BK412" s="880"/>
      <c r="BL412" s="879">
        <v>0</v>
      </c>
      <c r="BM412" s="880"/>
      <c r="BN412" s="879">
        <v>0</v>
      </c>
      <c r="BO412" s="880"/>
      <c r="BP412" s="275">
        <f t="shared" si="398"/>
        <v>0</v>
      </c>
      <c r="BQ412" s="293">
        <f t="shared" si="399"/>
        <v>0</v>
      </c>
      <c r="BR412" s="293">
        <f t="shared" si="400"/>
        <v>0</v>
      </c>
      <c r="BS412" s="293">
        <f t="shared" si="401"/>
        <v>0</v>
      </c>
      <c r="BT412" s="293">
        <f t="shared" si="402"/>
        <v>0</v>
      </c>
      <c r="BU412" s="293">
        <f t="shared" si="403"/>
        <v>0</v>
      </c>
      <c r="BV412" s="294">
        <f t="shared" si="393"/>
        <v>0</v>
      </c>
      <c r="BW412" s="135"/>
    </row>
    <row r="413" spans="3:75" ht="15" hidden="1" customHeight="1">
      <c r="C413" s="657" t="s">
        <v>296</v>
      </c>
      <c r="D413" s="658"/>
      <c r="E413" s="715"/>
      <c r="F413" s="715"/>
      <c r="G413" s="715"/>
      <c r="H413" s="715"/>
      <c r="I413" s="715"/>
      <c r="J413" s="715"/>
      <c r="K413" s="715"/>
      <c r="L413" s="715"/>
      <c r="M413" s="929"/>
      <c r="N413" s="881">
        <v>0</v>
      </c>
      <c r="O413" s="900"/>
      <c r="P413" s="881">
        <v>0</v>
      </c>
      <c r="Q413" s="900"/>
      <c r="R413" s="881">
        <v>0</v>
      </c>
      <c r="S413" s="900"/>
      <c r="T413" s="881">
        <v>0</v>
      </c>
      <c r="U413" s="900"/>
      <c r="V413" s="881">
        <v>0</v>
      </c>
      <c r="W413" s="900"/>
      <c r="X413" s="119">
        <f t="shared" si="394"/>
        <v>0</v>
      </c>
      <c r="Y413" s="886">
        <v>0</v>
      </c>
      <c r="Z413" s="887"/>
      <c r="AA413" s="886">
        <v>0</v>
      </c>
      <c r="AB413" s="887"/>
      <c r="AC413" s="886">
        <v>0</v>
      </c>
      <c r="AD413" s="887"/>
      <c r="AE413" s="886">
        <v>0</v>
      </c>
      <c r="AF413" s="887"/>
      <c r="AG413" s="886">
        <v>0</v>
      </c>
      <c r="AH413" s="887"/>
      <c r="AI413" s="266">
        <f t="shared" si="395"/>
        <v>0</v>
      </c>
      <c r="AJ413" s="884">
        <v>0</v>
      </c>
      <c r="AK413" s="885"/>
      <c r="AL413" s="884">
        <v>0</v>
      </c>
      <c r="AM413" s="885"/>
      <c r="AN413" s="884">
        <v>0</v>
      </c>
      <c r="AO413" s="885"/>
      <c r="AP413" s="884">
        <v>0</v>
      </c>
      <c r="AQ413" s="885"/>
      <c r="AR413" s="884">
        <v>0</v>
      </c>
      <c r="AS413" s="885"/>
      <c r="AT413" s="269">
        <f t="shared" si="396"/>
        <v>0</v>
      </c>
      <c r="AU413" s="877">
        <v>0</v>
      </c>
      <c r="AV413" s="878"/>
      <c r="AW413" s="877">
        <v>0</v>
      </c>
      <c r="AX413" s="878"/>
      <c r="AY413" s="877">
        <v>0</v>
      </c>
      <c r="AZ413" s="878"/>
      <c r="BA413" s="877">
        <v>0</v>
      </c>
      <c r="BB413" s="878"/>
      <c r="BC413" s="877">
        <v>0</v>
      </c>
      <c r="BD413" s="878"/>
      <c r="BE413" s="272">
        <f t="shared" si="397"/>
        <v>0</v>
      </c>
      <c r="BF413" s="879">
        <v>0</v>
      </c>
      <c r="BG413" s="880"/>
      <c r="BH413" s="879">
        <v>0</v>
      </c>
      <c r="BI413" s="880"/>
      <c r="BJ413" s="879">
        <v>0</v>
      </c>
      <c r="BK413" s="880"/>
      <c r="BL413" s="879">
        <v>0</v>
      </c>
      <c r="BM413" s="880"/>
      <c r="BN413" s="879">
        <v>0</v>
      </c>
      <c r="BO413" s="880"/>
      <c r="BP413" s="275">
        <f t="shared" si="398"/>
        <v>0</v>
      </c>
      <c r="BQ413" s="293">
        <f t="shared" si="399"/>
        <v>0</v>
      </c>
      <c r="BR413" s="293">
        <f t="shared" si="400"/>
        <v>0</v>
      </c>
      <c r="BS413" s="293">
        <f t="shared" si="401"/>
        <v>0</v>
      </c>
      <c r="BT413" s="293">
        <f t="shared" si="402"/>
        <v>0</v>
      </c>
      <c r="BU413" s="293">
        <f t="shared" si="403"/>
        <v>0</v>
      </c>
      <c r="BV413" s="294">
        <f t="shared" si="393"/>
        <v>0</v>
      </c>
      <c r="BW413" s="135"/>
    </row>
    <row r="414" spans="3:75" ht="15" hidden="1" customHeight="1">
      <c r="C414" s="657" t="s">
        <v>296</v>
      </c>
      <c r="D414" s="658"/>
      <c r="E414" s="715"/>
      <c r="F414" s="715"/>
      <c r="G414" s="715"/>
      <c r="H414" s="715"/>
      <c r="I414" s="715"/>
      <c r="J414" s="715"/>
      <c r="K414" s="715"/>
      <c r="L414" s="715"/>
      <c r="M414" s="929"/>
      <c r="N414" s="881">
        <v>0</v>
      </c>
      <c r="O414" s="900"/>
      <c r="P414" s="881">
        <v>0</v>
      </c>
      <c r="Q414" s="900"/>
      <c r="R414" s="881">
        <v>0</v>
      </c>
      <c r="S414" s="900"/>
      <c r="T414" s="881">
        <v>0</v>
      </c>
      <c r="U414" s="900"/>
      <c r="V414" s="881">
        <v>0</v>
      </c>
      <c r="W414" s="900"/>
      <c r="X414" s="119">
        <f t="shared" si="394"/>
        <v>0</v>
      </c>
      <c r="Y414" s="886">
        <v>0</v>
      </c>
      <c r="Z414" s="887"/>
      <c r="AA414" s="886">
        <v>0</v>
      </c>
      <c r="AB414" s="887"/>
      <c r="AC414" s="886">
        <v>0</v>
      </c>
      <c r="AD414" s="887"/>
      <c r="AE414" s="886">
        <v>0</v>
      </c>
      <c r="AF414" s="887"/>
      <c r="AG414" s="886">
        <v>0</v>
      </c>
      <c r="AH414" s="887"/>
      <c r="AI414" s="266">
        <f t="shared" si="395"/>
        <v>0</v>
      </c>
      <c r="AJ414" s="884">
        <v>0</v>
      </c>
      <c r="AK414" s="885"/>
      <c r="AL414" s="884">
        <v>0</v>
      </c>
      <c r="AM414" s="885"/>
      <c r="AN414" s="884">
        <v>0</v>
      </c>
      <c r="AO414" s="885"/>
      <c r="AP414" s="884">
        <v>0</v>
      </c>
      <c r="AQ414" s="885"/>
      <c r="AR414" s="884">
        <v>0</v>
      </c>
      <c r="AS414" s="885"/>
      <c r="AT414" s="269">
        <f t="shared" si="396"/>
        <v>0</v>
      </c>
      <c r="AU414" s="877">
        <v>0</v>
      </c>
      <c r="AV414" s="878"/>
      <c r="AW414" s="877">
        <v>0</v>
      </c>
      <c r="AX414" s="878"/>
      <c r="AY414" s="877">
        <v>0</v>
      </c>
      <c r="AZ414" s="878"/>
      <c r="BA414" s="877">
        <v>0</v>
      </c>
      <c r="BB414" s="878"/>
      <c r="BC414" s="877">
        <v>0</v>
      </c>
      <c r="BD414" s="878"/>
      <c r="BE414" s="272">
        <f t="shared" si="397"/>
        <v>0</v>
      </c>
      <c r="BF414" s="879">
        <v>0</v>
      </c>
      <c r="BG414" s="880"/>
      <c r="BH414" s="879">
        <v>0</v>
      </c>
      <c r="BI414" s="880"/>
      <c r="BJ414" s="879">
        <v>0</v>
      </c>
      <c r="BK414" s="880"/>
      <c r="BL414" s="879">
        <v>0</v>
      </c>
      <c r="BM414" s="880"/>
      <c r="BN414" s="879">
        <v>0</v>
      </c>
      <c r="BO414" s="880"/>
      <c r="BP414" s="275">
        <f t="shared" si="398"/>
        <v>0</v>
      </c>
      <c r="BQ414" s="293">
        <f t="shared" si="399"/>
        <v>0</v>
      </c>
      <c r="BR414" s="293">
        <f t="shared" si="400"/>
        <v>0</v>
      </c>
      <c r="BS414" s="293">
        <f t="shared" si="401"/>
        <v>0</v>
      </c>
      <c r="BT414" s="293">
        <f t="shared" si="402"/>
        <v>0</v>
      </c>
      <c r="BU414" s="293">
        <f t="shared" si="403"/>
        <v>0</v>
      </c>
      <c r="BV414" s="294">
        <f t="shared" si="393"/>
        <v>0</v>
      </c>
      <c r="BW414" s="135"/>
    </row>
    <row r="415" spans="3:75" ht="15" hidden="1" customHeight="1">
      <c r="C415" s="657" t="s">
        <v>296</v>
      </c>
      <c r="D415" s="658"/>
      <c r="E415" s="715"/>
      <c r="F415" s="715"/>
      <c r="G415" s="715"/>
      <c r="H415" s="715"/>
      <c r="I415" s="715"/>
      <c r="J415" s="715"/>
      <c r="K415" s="715"/>
      <c r="L415" s="715"/>
      <c r="M415" s="929"/>
      <c r="N415" s="881">
        <v>0</v>
      </c>
      <c r="O415" s="900"/>
      <c r="P415" s="881">
        <v>0</v>
      </c>
      <c r="Q415" s="900"/>
      <c r="R415" s="881">
        <v>0</v>
      </c>
      <c r="S415" s="900"/>
      <c r="T415" s="881">
        <v>0</v>
      </c>
      <c r="U415" s="900"/>
      <c r="V415" s="881">
        <v>0</v>
      </c>
      <c r="W415" s="900"/>
      <c r="X415" s="119">
        <f t="shared" si="394"/>
        <v>0</v>
      </c>
      <c r="Y415" s="886">
        <v>0</v>
      </c>
      <c r="Z415" s="887"/>
      <c r="AA415" s="886">
        <v>0</v>
      </c>
      <c r="AB415" s="887"/>
      <c r="AC415" s="886">
        <v>0</v>
      </c>
      <c r="AD415" s="887"/>
      <c r="AE415" s="886">
        <v>0</v>
      </c>
      <c r="AF415" s="887"/>
      <c r="AG415" s="886">
        <v>0</v>
      </c>
      <c r="AH415" s="887"/>
      <c r="AI415" s="266">
        <f t="shared" si="395"/>
        <v>0</v>
      </c>
      <c r="AJ415" s="884">
        <v>0</v>
      </c>
      <c r="AK415" s="885"/>
      <c r="AL415" s="884">
        <v>0</v>
      </c>
      <c r="AM415" s="885"/>
      <c r="AN415" s="884">
        <v>0</v>
      </c>
      <c r="AO415" s="885"/>
      <c r="AP415" s="884">
        <v>0</v>
      </c>
      <c r="AQ415" s="885"/>
      <c r="AR415" s="884">
        <v>0</v>
      </c>
      <c r="AS415" s="885"/>
      <c r="AT415" s="269">
        <f t="shared" si="396"/>
        <v>0</v>
      </c>
      <c r="AU415" s="877">
        <v>0</v>
      </c>
      <c r="AV415" s="878"/>
      <c r="AW415" s="877">
        <v>0</v>
      </c>
      <c r="AX415" s="878"/>
      <c r="AY415" s="877">
        <v>0</v>
      </c>
      <c r="AZ415" s="878"/>
      <c r="BA415" s="877">
        <v>0</v>
      </c>
      <c r="BB415" s="878"/>
      <c r="BC415" s="877">
        <v>0</v>
      </c>
      <c r="BD415" s="878"/>
      <c r="BE415" s="272">
        <f t="shared" si="397"/>
        <v>0</v>
      </c>
      <c r="BF415" s="879">
        <v>0</v>
      </c>
      <c r="BG415" s="880"/>
      <c r="BH415" s="879">
        <v>0</v>
      </c>
      <c r="BI415" s="880"/>
      <c r="BJ415" s="879">
        <v>0</v>
      </c>
      <c r="BK415" s="880"/>
      <c r="BL415" s="879">
        <v>0</v>
      </c>
      <c r="BM415" s="880"/>
      <c r="BN415" s="879">
        <v>0</v>
      </c>
      <c r="BO415" s="880"/>
      <c r="BP415" s="275">
        <f t="shared" si="398"/>
        <v>0</v>
      </c>
      <c r="BQ415" s="293">
        <f t="shared" si="399"/>
        <v>0</v>
      </c>
      <c r="BR415" s="293">
        <f t="shared" si="400"/>
        <v>0</v>
      </c>
      <c r="BS415" s="293">
        <f t="shared" si="401"/>
        <v>0</v>
      </c>
      <c r="BT415" s="293">
        <f t="shared" si="402"/>
        <v>0</v>
      </c>
      <c r="BU415" s="293">
        <f t="shared" si="403"/>
        <v>0</v>
      </c>
      <c r="BV415" s="294">
        <f t="shared" si="393"/>
        <v>0</v>
      </c>
      <c r="BW415" s="135"/>
    </row>
    <row r="416" spans="3:75" ht="15" hidden="1" customHeight="1">
      <c r="C416" s="657" t="s">
        <v>296</v>
      </c>
      <c r="D416" s="658"/>
      <c r="E416" s="715"/>
      <c r="F416" s="715"/>
      <c r="G416" s="715"/>
      <c r="H416" s="715"/>
      <c r="I416" s="715"/>
      <c r="J416" s="715"/>
      <c r="K416" s="715"/>
      <c r="L416" s="715"/>
      <c r="M416" s="929"/>
      <c r="N416" s="881">
        <v>0</v>
      </c>
      <c r="O416" s="900"/>
      <c r="P416" s="881">
        <v>0</v>
      </c>
      <c r="Q416" s="900"/>
      <c r="R416" s="881">
        <v>0</v>
      </c>
      <c r="S416" s="900"/>
      <c r="T416" s="881">
        <v>0</v>
      </c>
      <c r="U416" s="900"/>
      <c r="V416" s="881">
        <v>0</v>
      </c>
      <c r="W416" s="900"/>
      <c r="X416" s="119">
        <f t="shared" si="394"/>
        <v>0</v>
      </c>
      <c r="Y416" s="886">
        <v>0</v>
      </c>
      <c r="Z416" s="887"/>
      <c r="AA416" s="886">
        <v>0</v>
      </c>
      <c r="AB416" s="887"/>
      <c r="AC416" s="886">
        <v>0</v>
      </c>
      <c r="AD416" s="887"/>
      <c r="AE416" s="886">
        <v>0</v>
      </c>
      <c r="AF416" s="887"/>
      <c r="AG416" s="886">
        <v>0</v>
      </c>
      <c r="AH416" s="887"/>
      <c r="AI416" s="266">
        <f t="shared" si="395"/>
        <v>0</v>
      </c>
      <c r="AJ416" s="884">
        <v>0</v>
      </c>
      <c r="AK416" s="885"/>
      <c r="AL416" s="884">
        <v>0</v>
      </c>
      <c r="AM416" s="885"/>
      <c r="AN416" s="884">
        <v>0</v>
      </c>
      <c r="AO416" s="885"/>
      <c r="AP416" s="884">
        <v>0</v>
      </c>
      <c r="AQ416" s="885"/>
      <c r="AR416" s="884">
        <v>0</v>
      </c>
      <c r="AS416" s="885"/>
      <c r="AT416" s="269">
        <f t="shared" si="396"/>
        <v>0</v>
      </c>
      <c r="AU416" s="877">
        <v>0</v>
      </c>
      <c r="AV416" s="878"/>
      <c r="AW416" s="877">
        <v>0</v>
      </c>
      <c r="AX416" s="878"/>
      <c r="AY416" s="877">
        <v>0</v>
      </c>
      <c r="AZ416" s="878"/>
      <c r="BA416" s="877">
        <v>0</v>
      </c>
      <c r="BB416" s="878"/>
      <c r="BC416" s="877">
        <v>0</v>
      </c>
      <c r="BD416" s="878"/>
      <c r="BE416" s="272">
        <f t="shared" si="397"/>
        <v>0</v>
      </c>
      <c r="BF416" s="879">
        <v>0</v>
      </c>
      <c r="BG416" s="880"/>
      <c r="BH416" s="879">
        <v>0</v>
      </c>
      <c r="BI416" s="880"/>
      <c r="BJ416" s="879">
        <v>0</v>
      </c>
      <c r="BK416" s="880"/>
      <c r="BL416" s="879">
        <v>0</v>
      </c>
      <c r="BM416" s="880"/>
      <c r="BN416" s="879">
        <v>0</v>
      </c>
      <c r="BO416" s="880"/>
      <c r="BP416" s="275">
        <f t="shared" si="398"/>
        <v>0</v>
      </c>
      <c r="BQ416" s="293">
        <f t="shared" si="399"/>
        <v>0</v>
      </c>
      <c r="BR416" s="293">
        <f t="shared" si="400"/>
        <v>0</v>
      </c>
      <c r="BS416" s="293">
        <f t="shared" si="401"/>
        <v>0</v>
      </c>
      <c r="BT416" s="293">
        <f t="shared" si="402"/>
        <v>0</v>
      </c>
      <c r="BU416" s="293">
        <f t="shared" si="403"/>
        <v>0</v>
      </c>
      <c r="BV416" s="294">
        <f t="shared" si="393"/>
        <v>0</v>
      </c>
      <c r="BW416" s="135"/>
    </row>
    <row r="417" spans="1:76" ht="15" hidden="1" customHeight="1">
      <c r="C417" s="657" t="s">
        <v>296</v>
      </c>
      <c r="D417" s="658"/>
      <c r="E417" s="715"/>
      <c r="F417" s="715"/>
      <c r="G417" s="715"/>
      <c r="H417" s="715"/>
      <c r="I417" s="715"/>
      <c r="J417" s="715"/>
      <c r="K417" s="715"/>
      <c r="L417" s="715"/>
      <c r="M417" s="929"/>
      <c r="N417" s="881">
        <v>0</v>
      </c>
      <c r="O417" s="900"/>
      <c r="P417" s="881">
        <v>0</v>
      </c>
      <c r="Q417" s="900"/>
      <c r="R417" s="881">
        <v>0</v>
      </c>
      <c r="S417" s="900"/>
      <c r="T417" s="881">
        <v>0</v>
      </c>
      <c r="U417" s="900"/>
      <c r="V417" s="881">
        <v>0</v>
      </c>
      <c r="W417" s="900"/>
      <c r="X417" s="119">
        <f t="shared" si="394"/>
        <v>0</v>
      </c>
      <c r="Y417" s="886">
        <v>0</v>
      </c>
      <c r="Z417" s="887"/>
      <c r="AA417" s="886">
        <v>0</v>
      </c>
      <c r="AB417" s="887"/>
      <c r="AC417" s="886">
        <v>0</v>
      </c>
      <c r="AD417" s="887"/>
      <c r="AE417" s="886">
        <v>0</v>
      </c>
      <c r="AF417" s="887"/>
      <c r="AG417" s="886">
        <v>0</v>
      </c>
      <c r="AH417" s="887"/>
      <c r="AI417" s="266">
        <f t="shared" si="395"/>
        <v>0</v>
      </c>
      <c r="AJ417" s="884">
        <v>0</v>
      </c>
      <c r="AK417" s="885"/>
      <c r="AL417" s="884">
        <v>0</v>
      </c>
      <c r="AM417" s="885"/>
      <c r="AN417" s="884">
        <v>0</v>
      </c>
      <c r="AO417" s="885"/>
      <c r="AP417" s="884">
        <v>0</v>
      </c>
      <c r="AQ417" s="885"/>
      <c r="AR417" s="884">
        <v>0</v>
      </c>
      <c r="AS417" s="885"/>
      <c r="AT417" s="269">
        <f t="shared" si="396"/>
        <v>0</v>
      </c>
      <c r="AU417" s="877">
        <v>0</v>
      </c>
      <c r="AV417" s="878"/>
      <c r="AW417" s="877">
        <v>0</v>
      </c>
      <c r="AX417" s="878"/>
      <c r="AY417" s="877">
        <v>0</v>
      </c>
      <c r="AZ417" s="878"/>
      <c r="BA417" s="877">
        <v>0</v>
      </c>
      <c r="BB417" s="878"/>
      <c r="BC417" s="877">
        <v>0</v>
      </c>
      <c r="BD417" s="878"/>
      <c r="BE417" s="272">
        <f t="shared" si="397"/>
        <v>0</v>
      </c>
      <c r="BF417" s="879">
        <v>0</v>
      </c>
      <c r="BG417" s="880"/>
      <c r="BH417" s="879">
        <v>0</v>
      </c>
      <c r="BI417" s="880"/>
      <c r="BJ417" s="879">
        <v>0</v>
      </c>
      <c r="BK417" s="880"/>
      <c r="BL417" s="879">
        <v>0</v>
      </c>
      <c r="BM417" s="880"/>
      <c r="BN417" s="879">
        <v>0</v>
      </c>
      <c r="BO417" s="880"/>
      <c r="BP417" s="275">
        <f t="shared" si="398"/>
        <v>0</v>
      </c>
      <c r="BQ417" s="293">
        <f t="shared" si="399"/>
        <v>0</v>
      </c>
      <c r="BR417" s="293">
        <f t="shared" si="400"/>
        <v>0</v>
      </c>
      <c r="BS417" s="293">
        <f t="shared" si="401"/>
        <v>0</v>
      </c>
      <c r="BT417" s="293">
        <f t="shared" si="402"/>
        <v>0</v>
      </c>
      <c r="BU417" s="293">
        <f t="shared" si="403"/>
        <v>0</v>
      </c>
      <c r="BV417" s="294">
        <f t="shared" si="393"/>
        <v>0</v>
      </c>
      <c r="BW417" s="135"/>
    </row>
    <row r="418" spans="1:76" ht="15" hidden="1" customHeight="1">
      <c r="C418" s="657" t="s">
        <v>296</v>
      </c>
      <c r="D418" s="658"/>
      <c r="E418" s="715"/>
      <c r="F418" s="715"/>
      <c r="G418" s="715"/>
      <c r="H418" s="715"/>
      <c r="I418" s="715"/>
      <c r="J418" s="715"/>
      <c r="K418" s="715"/>
      <c r="L418" s="715"/>
      <c r="M418" s="929"/>
      <c r="N418" s="881">
        <v>0</v>
      </c>
      <c r="O418" s="900"/>
      <c r="P418" s="881">
        <v>0</v>
      </c>
      <c r="Q418" s="900"/>
      <c r="R418" s="881">
        <v>0</v>
      </c>
      <c r="S418" s="900"/>
      <c r="T418" s="881">
        <v>0</v>
      </c>
      <c r="U418" s="900"/>
      <c r="V418" s="881">
        <v>0</v>
      </c>
      <c r="W418" s="900"/>
      <c r="X418" s="119">
        <f t="shared" si="394"/>
        <v>0</v>
      </c>
      <c r="Y418" s="886">
        <v>0</v>
      </c>
      <c r="Z418" s="887"/>
      <c r="AA418" s="886">
        <v>0</v>
      </c>
      <c r="AB418" s="887"/>
      <c r="AC418" s="886">
        <v>0</v>
      </c>
      <c r="AD418" s="887"/>
      <c r="AE418" s="886">
        <v>0</v>
      </c>
      <c r="AF418" s="887"/>
      <c r="AG418" s="886">
        <v>0</v>
      </c>
      <c r="AH418" s="887"/>
      <c r="AI418" s="266">
        <f t="shared" si="395"/>
        <v>0</v>
      </c>
      <c r="AJ418" s="884">
        <v>0</v>
      </c>
      <c r="AK418" s="885"/>
      <c r="AL418" s="884">
        <v>0</v>
      </c>
      <c r="AM418" s="885"/>
      <c r="AN418" s="884">
        <v>0</v>
      </c>
      <c r="AO418" s="885"/>
      <c r="AP418" s="884">
        <v>0</v>
      </c>
      <c r="AQ418" s="885"/>
      <c r="AR418" s="884">
        <v>0</v>
      </c>
      <c r="AS418" s="885"/>
      <c r="AT418" s="269">
        <f t="shared" si="396"/>
        <v>0</v>
      </c>
      <c r="AU418" s="877">
        <v>0</v>
      </c>
      <c r="AV418" s="878"/>
      <c r="AW418" s="877">
        <v>0</v>
      </c>
      <c r="AX418" s="878"/>
      <c r="AY418" s="877">
        <v>0</v>
      </c>
      <c r="AZ418" s="878"/>
      <c r="BA418" s="877">
        <v>0</v>
      </c>
      <c r="BB418" s="878"/>
      <c r="BC418" s="877">
        <v>0</v>
      </c>
      <c r="BD418" s="878"/>
      <c r="BE418" s="272">
        <f t="shared" si="397"/>
        <v>0</v>
      </c>
      <c r="BF418" s="879">
        <v>0</v>
      </c>
      <c r="BG418" s="880"/>
      <c r="BH418" s="879">
        <v>0</v>
      </c>
      <c r="BI418" s="880"/>
      <c r="BJ418" s="879">
        <v>0</v>
      </c>
      <c r="BK418" s="880"/>
      <c r="BL418" s="879">
        <v>0</v>
      </c>
      <c r="BM418" s="880"/>
      <c r="BN418" s="879">
        <v>0</v>
      </c>
      <c r="BO418" s="880"/>
      <c r="BP418" s="275">
        <f t="shared" si="398"/>
        <v>0</v>
      </c>
      <c r="BQ418" s="293">
        <f t="shared" si="399"/>
        <v>0</v>
      </c>
      <c r="BR418" s="293">
        <f t="shared" si="400"/>
        <v>0</v>
      </c>
      <c r="BS418" s="293">
        <f t="shared" si="401"/>
        <v>0</v>
      </c>
      <c r="BT418" s="293">
        <f t="shared" si="402"/>
        <v>0</v>
      </c>
      <c r="BU418" s="293">
        <f t="shared" si="403"/>
        <v>0</v>
      </c>
      <c r="BV418" s="294">
        <f t="shared" si="393"/>
        <v>0</v>
      </c>
      <c r="BW418" s="135"/>
    </row>
    <row r="419" spans="1:76" ht="15" hidden="1" customHeight="1">
      <c r="C419" s="657" t="s">
        <v>296</v>
      </c>
      <c r="D419" s="658"/>
      <c r="E419" s="715"/>
      <c r="F419" s="715"/>
      <c r="G419" s="715"/>
      <c r="H419" s="715"/>
      <c r="I419" s="715"/>
      <c r="J419" s="715"/>
      <c r="K419" s="715"/>
      <c r="L419" s="715"/>
      <c r="M419" s="929"/>
      <c r="N419" s="881">
        <v>0</v>
      </c>
      <c r="O419" s="900"/>
      <c r="P419" s="881">
        <v>0</v>
      </c>
      <c r="Q419" s="900"/>
      <c r="R419" s="881">
        <v>0</v>
      </c>
      <c r="S419" s="900"/>
      <c r="T419" s="881">
        <v>0</v>
      </c>
      <c r="U419" s="900"/>
      <c r="V419" s="881">
        <v>0</v>
      </c>
      <c r="W419" s="900"/>
      <c r="X419" s="119">
        <f t="shared" si="394"/>
        <v>0</v>
      </c>
      <c r="Y419" s="886">
        <v>0</v>
      </c>
      <c r="Z419" s="887"/>
      <c r="AA419" s="886">
        <v>0</v>
      </c>
      <c r="AB419" s="887"/>
      <c r="AC419" s="886">
        <v>0</v>
      </c>
      <c r="AD419" s="887"/>
      <c r="AE419" s="886">
        <v>0</v>
      </c>
      <c r="AF419" s="887"/>
      <c r="AG419" s="886">
        <v>0</v>
      </c>
      <c r="AH419" s="887"/>
      <c r="AI419" s="266">
        <f t="shared" si="395"/>
        <v>0</v>
      </c>
      <c r="AJ419" s="884">
        <v>0</v>
      </c>
      <c r="AK419" s="885"/>
      <c r="AL419" s="884">
        <v>0</v>
      </c>
      <c r="AM419" s="885"/>
      <c r="AN419" s="884">
        <v>0</v>
      </c>
      <c r="AO419" s="885"/>
      <c r="AP419" s="884">
        <v>0</v>
      </c>
      <c r="AQ419" s="885"/>
      <c r="AR419" s="884">
        <v>0</v>
      </c>
      <c r="AS419" s="885"/>
      <c r="AT419" s="269">
        <f t="shared" si="396"/>
        <v>0</v>
      </c>
      <c r="AU419" s="877">
        <v>0</v>
      </c>
      <c r="AV419" s="878"/>
      <c r="AW419" s="877">
        <v>0</v>
      </c>
      <c r="AX419" s="878"/>
      <c r="AY419" s="877">
        <v>0</v>
      </c>
      <c r="AZ419" s="878"/>
      <c r="BA419" s="877">
        <v>0</v>
      </c>
      <c r="BB419" s="878"/>
      <c r="BC419" s="877">
        <v>0</v>
      </c>
      <c r="BD419" s="878"/>
      <c r="BE419" s="272">
        <f t="shared" si="397"/>
        <v>0</v>
      </c>
      <c r="BF419" s="879">
        <v>0</v>
      </c>
      <c r="BG419" s="880"/>
      <c r="BH419" s="879">
        <v>0</v>
      </c>
      <c r="BI419" s="880"/>
      <c r="BJ419" s="879">
        <v>0</v>
      </c>
      <c r="BK419" s="880"/>
      <c r="BL419" s="879">
        <v>0</v>
      </c>
      <c r="BM419" s="880"/>
      <c r="BN419" s="879">
        <v>0</v>
      </c>
      <c r="BO419" s="880"/>
      <c r="BP419" s="275">
        <f t="shared" si="398"/>
        <v>0</v>
      </c>
      <c r="BQ419" s="293">
        <f t="shared" si="399"/>
        <v>0</v>
      </c>
      <c r="BR419" s="293">
        <f t="shared" si="400"/>
        <v>0</v>
      </c>
      <c r="BS419" s="293">
        <f t="shared" si="401"/>
        <v>0</v>
      </c>
      <c r="BT419" s="293">
        <f t="shared" si="402"/>
        <v>0</v>
      </c>
      <c r="BU419" s="293">
        <f t="shared" si="403"/>
        <v>0</v>
      </c>
      <c r="BV419" s="294">
        <f t="shared" si="393"/>
        <v>0</v>
      </c>
      <c r="BW419" s="135"/>
    </row>
    <row r="420" spans="1:76" s="135" customFormat="1" ht="16.5" customHeight="1">
      <c r="A420" s="169"/>
      <c r="B420" s="169"/>
      <c r="C420" s="692" t="s">
        <v>255</v>
      </c>
      <c r="D420" s="693"/>
      <c r="E420" s="693"/>
      <c r="F420" s="693"/>
      <c r="G420" s="693"/>
      <c r="H420" s="693"/>
      <c r="I420" s="693"/>
      <c r="J420" s="693"/>
      <c r="K420" s="693"/>
      <c r="L420" s="693"/>
      <c r="M420" s="694"/>
      <c r="N420" s="648">
        <f>SUM(N390:N419)</f>
        <v>0</v>
      </c>
      <c r="O420" s="665"/>
      <c r="P420" s="648">
        <f>SUM(P390:P419)</f>
        <v>0</v>
      </c>
      <c r="Q420" s="665"/>
      <c r="R420" s="648">
        <f>SUM(R390:R419)</f>
        <v>0</v>
      </c>
      <c r="S420" s="665"/>
      <c r="T420" s="648">
        <f>SUM(T390:T419)</f>
        <v>0</v>
      </c>
      <c r="U420" s="665"/>
      <c r="V420" s="648">
        <f>SUM(V390:V419)</f>
        <v>0</v>
      </c>
      <c r="W420" s="665"/>
      <c r="X420" s="152">
        <f>SUM(N420:W420)</f>
        <v>0</v>
      </c>
      <c r="Y420" s="648">
        <f>SUM(Y390:Y419)</f>
        <v>0</v>
      </c>
      <c r="Z420" s="649"/>
      <c r="AA420" s="648">
        <f>SUM(AA390:AA419)</f>
        <v>0</v>
      </c>
      <c r="AB420" s="649"/>
      <c r="AC420" s="648">
        <f>SUM(AC390:AC419)</f>
        <v>0</v>
      </c>
      <c r="AD420" s="649"/>
      <c r="AE420" s="648">
        <f>SUM(AE390:AE419)</f>
        <v>0</v>
      </c>
      <c r="AF420" s="649"/>
      <c r="AG420" s="648">
        <f>SUM(AG390:AG419)</f>
        <v>0</v>
      </c>
      <c r="AH420" s="649"/>
      <c r="AI420" s="152">
        <f>SUM(Y420:AH420)</f>
        <v>0</v>
      </c>
      <c r="AJ420" s="648">
        <f>SUM(AJ390:AJ419)</f>
        <v>0</v>
      </c>
      <c r="AK420" s="665"/>
      <c r="AL420" s="648">
        <f>SUM(AL390:AL419)</f>
        <v>0</v>
      </c>
      <c r="AM420" s="665"/>
      <c r="AN420" s="648">
        <f>SUM(AN390:AN419)</f>
        <v>0</v>
      </c>
      <c r="AO420" s="665"/>
      <c r="AP420" s="648">
        <f>SUM(AP390:AP419)</f>
        <v>0</v>
      </c>
      <c r="AQ420" s="665"/>
      <c r="AR420" s="648">
        <f>SUM(AR390:AR419)</f>
        <v>0</v>
      </c>
      <c r="AS420" s="665"/>
      <c r="AT420" s="152">
        <f>SUM(AJ420:AS420)</f>
        <v>0</v>
      </c>
      <c r="AU420" s="648">
        <f>SUM(AU390:AU419)</f>
        <v>0</v>
      </c>
      <c r="AV420" s="665"/>
      <c r="AW420" s="648">
        <f>SUM(AW390:AW419)</f>
        <v>0</v>
      </c>
      <c r="AX420" s="665"/>
      <c r="AY420" s="648">
        <f>SUM(AY390:AY419)</f>
        <v>0</v>
      </c>
      <c r="AZ420" s="665"/>
      <c r="BA420" s="648">
        <f>SUM(BA390:BA419)</f>
        <v>0</v>
      </c>
      <c r="BB420" s="665"/>
      <c r="BC420" s="648">
        <f>SUM(BC390:BC419)</f>
        <v>0</v>
      </c>
      <c r="BD420" s="665"/>
      <c r="BE420" s="152">
        <f>SUM(AU420:BD420)</f>
        <v>0</v>
      </c>
      <c r="BF420" s="648">
        <f>SUM(BF390:BF419)</f>
        <v>0</v>
      </c>
      <c r="BG420" s="665"/>
      <c r="BH420" s="648">
        <f>SUM(BH390:BH419)</f>
        <v>0</v>
      </c>
      <c r="BI420" s="665"/>
      <c r="BJ420" s="648">
        <f>SUM(BJ390:BJ419)</f>
        <v>0</v>
      </c>
      <c r="BK420" s="665"/>
      <c r="BL420" s="648">
        <f>SUM(BL390:BL419)</f>
        <v>0</v>
      </c>
      <c r="BM420" s="665"/>
      <c r="BN420" s="648">
        <f>SUM(BN390:BN419)</f>
        <v>0</v>
      </c>
      <c r="BO420" s="665"/>
      <c r="BP420" s="152">
        <f>SUM(BF420:BO420)</f>
        <v>0</v>
      </c>
      <c r="BQ420" s="352">
        <f>SUM(BQ390:BQ419)</f>
        <v>0</v>
      </c>
      <c r="BR420" s="352">
        <f>SUM(BR390:BR419)</f>
        <v>0</v>
      </c>
      <c r="BS420" s="352">
        <f>SUM(BS390:BS419)</f>
        <v>0</v>
      </c>
      <c r="BT420" s="352">
        <f>SUM(BT390:BT419)</f>
        <v>0</v>
      </c>
      <c r="BU420" s="352">
        <f>SUM(BU390:BU419)</f>
        <v>0</v>
      </c>
      <c r="BV420" s="352">
        <f>SUM(BQ420:BU420)</f>
        <v>0</v>
      </c>
    </row>
    <row r="421" spans="1:76" ht="15" customHeight="1">
      <c r="C421" s="932"/>
      <c r="D421" s="931"/>
      <c r="E421" s="931"/>
      <c r="F421" s="931"/>
      <c r="G421" s="931"/>
      <c r="H421" s="931"/>
      <c r="I421" s="931"/>
      <c r="J421" s="931"/>
      <c r="K421" s="931"/>
      <c r="L421" s="931"/>
      <c r="M421" s="760"/>
      <c r="N421" s="957"/>
      <c r="O421" s="958"/>
      <c r="P421" s="957"/>
      <c r="Q421" s="958"/>
      <c r="R421" s="957"/>
      <c r="S421" s="958"/>
      <c r="T421" s="957"/>
      <c r="U421" s="958"/>
      <c r="V421" s="957"/>
      <c r="W421" s="958"/>
      <c r="X421" s="127"/>
      <c r="Y421" s="957"/>
      <c r="Z421" s="958"/>
      <c r="AA421" s="957"/>
      <c r="AB421" s="958"/>
      <c r="AC421" s="957"/>
      <c r="AD421" s="958"/>
      <c r="AE421" s="957"/>
      <c r="AF421" s="958"/>
      <c r="AG421" s="957"/>
      <c r="AH421" s="958"/>
      <c r="AI421" s="127"/>
      <c r="AJ421" s="957"/>
      <c r="AK421" s="958"/>
      <c r="AL421" s="957"/>
      <c r="AM421" s="958"/>
      <c r="AN421" s="957"/>
      <c r="AO421" s="958"/>
      <c r="AP421" s="957"/>
      <c r="AQ421" s="958"/>
      <c r="AR421" s="957"/>
      <c r="AS421" s="958"/>
      <c r="AT421" s="127"/>
      <c r="AU421" s="957"/>
      <c r="AV421" s="958"/>
      <c r="AW421" s="957"/>
      <c r="AX421" s="958"/>
      <c r="AY421" s="957"/>
      <c r="AZ421" s="958"/>
      <c r="BA421" s="957"/>
      <c r="BB421" s="958"/>
      <c r="BC421" s="957"/>
      <c r="BD421" s="958"/>
      <c r="BE421" s="127"/>
      <c r="BF421" s="957"/>
      <c r="BG421" s="958"/>
      <c r="BH421" s="957"/>
      <c r="BI421" s="958"/>
      <c r="BJ421" s="957"/>
      <c r="BK421" s="958"/>
      <c r="BL421" s="957"/>
      <c r="BM421" s="958"/>
      <c r="BN421" s="957"/>
      <c r="BO421" s="958"/>
      <c r="BP421" s="127"/>
      <c r="BQ421" s="354"/>
      <c r="BR421" s="354"/>
      <c r="BS421" s="354"/>
      <c r="BT421" s="354"/>
      <c r="BU421" s="354"/>
      <c r="BV421" s="354"/>
      <c r="BW421" s="135"/>
    </row>
    <row r="422" spans="1:76" ht="15" customHeight="1">
      <c r="C422" s="939" t="s">
        <v>233</v>
      </c>
      <c r="D422" s="931"/>
      <c r="E422" s="931"/>
      <c r="F422" s="931"/>
      <c r="G422" s="931"/>
      <c r="H422" s="931"/>
      <c r="I422" s="931"/>
      <c r="J422" s="931"/>
      <c r="K422" s="931"/>
      <c r="L422" s="931"/>
      <c r="M422" s="760"/>
      <c r="N422" s="905">
        <f>N420+N388+N343+N150</f>
        <v>0</v>
      </c>
      <c r="O422" s="890"/>
      <c r="P422" s="905">
        <f>P420+P388+P343+P150</f>
        <v>0</v>
      </c>
      <c r="Q422" s="890"/>
      <c r="R422" s="905">
        <f>R420+R388+R343+R150</f>
        <v>0</v>
      </c>
      <c r="S422" s="890"/>
      <c r="T422" s="905">
        <f>T420+T388+T343+T150</f>
        <v>0</v>
      </c>
      <c r="U422" s="890"/>
      <c r="V422" s="905">
        <f>V420+V388+V343+V150</f>
        <v>0</v>
      </c>
      <c r="W422" s="890"/>
      <c r="X422" s="177">
        <f>SUM(N422:W422)</f>
        <v>0</v>
      </c>
      <c r="Y422" s="905">
        <f>Y420+Y388+Y343+Y150</f>
        <v>0</v>
      </c>
      <c r="Z422" s="908"/>
      <c r="AA422" s="905">
        <f>AA420+AA388+AA343+AA150</f>
        <v>0</v>
      </c>
      <c r="AB422" s="908"/>
      <c r="AC422" s="905">
        <f>AC420+AC388+AC343+AC150</f>
        <v>0</v>
      </c>
      <c r="AD422" s="908"/>
      <c r="AE422" s="905">
        <f>AE420+AE388+AE343+AE150</f>
        <v>0</v>
      </c>
      <c r="AF422" s="908"/>
      <c r="AG422" s="905">
        <f>AG420+AG388+AG343+AG150</f>
        <v>0</v>
      </c>
      <c r="AH422" s="908"/>
      <c r="AI422" s="177">
        <f>SUM(Y422:AH422)</f>
        <v>0</v>
      </c>
      <c r="AJ422" s="905">
        <f>AJ420+AJ388+AJ343+AJ150</f>
        <v>0</v>
      </c>
      <c r="AK422" s="890"/>
      <c r="AL422" s="905">
        <f>AL420+AL388+AL343+AL150</f>
        <v>0</v>
      </c>
      <c r="AM422" s="890"/>
      <c r="AN422" s="905">
        <f>AN420+AN388+AN343+AN150</f>
        <v>0</v>
      </c>
      <c r="AO422" s="890"/>
      <c r="AP422" s="905">
        <f>AP420+AP388+AP343+AP150</f>
        <v>0</v>
      </c>
      <c r="AQ422" s="890"/>
      <c r="AR422" s="905">
        <f>AR420+AR388+AR343+AR150</f>
        <v>0</v>
      </c>
      <c r="AS422" s="890"/>
      <c r="AT422" s="177">
        <f>SUM(AJ422:AS422)</f>
        <v>0</v>
      </c>
      <c r="AU422" s="905">
        <f>AU420+AU388+AU343+AU150</f>
        <v>0</v>
      </c>
      <c r="AV422" s="890"/>
      <c r="AW422" s="905">
        <f>AW420+AW388+AW343+AW150</f>
        <v>0</v>
      </c>
      <c r="AX422" s="890"/>
      <c r="AY422" s="905">
        <f>AY420+AY388+AY343+AY150</f>
        <v>0</v>
      </c>
      <c r="AZ422" s="890"/>
      <c r="BA422" s="905">
        <f>BA420+BA388+BA343+BA150</f>
        <v>0</v>
      </c>
      <c r="BB422" s="890"/>
      <c r="BC422" s="905">
        <f>BC420+BC388+BC343+BC150</f>
        <v>0</v>
      </c>
      <c r="BD422" s="890"/>
      <c r="BE422" s="177">
        <f>SUM(AU422:BD422)</f>
        <v>0</v>
      </c>
      <c r="BF422" s="905">
        <f>BF420+BF388+BF343+BF150</f>
        <v>0</v>
      </c>
      <c r="BG422" s="890"/>
      <c r="BH422" s="905">
        <f>BH420+BH388+BH343+BH150</f>
        <v>0</v>
      </c>
      <c r="BI422" s="890"/>
      <c r="BJ422" s="905">
        <f>BJ420+BJ388+BJ343+BJ150</f>
        <v>0</v>
      </c>
      <c r="BK422" s="890"/>
      <c r="BL422" s="905">
        <f>BL420+BL388+BL343+BL150</f>
        <v>0</v>
      </c>
      <c r="BM422" s="890"/>
      <c r="BN422" s="905">
        <f>BN420+BN388+BN343+BN150</f>
        <v>0</v>
      </c>
      <c r="BO422" s="890"/>
      <c r="BP422" s="177">
        <f>SUM(BF422:BO422)</f>
        <v>0</v>
      </c>
      <c r="BQ422" s="355">
        <f>N422+Y422+AJ422+AU422+BF422</f>
        <v>0</v>
      </c>
      <c r="BR422" s="355">
        <f>P422+AA422+AL422+AW422+BH422</f>
        <v>0</v>
      </c>
      <c r="BS422" s="355">
        <f>R422+AC422+AN422+AY422+BJ422</f>
        <v>0</v>
      </c>
      <c r="BT422" s="355">
        <f>T422+AE422+AP422+BA422+BL422</f>
        <v>0</v>
      </c>
      <c r="BU422" s="355">
        <f>V422+AG422+AR422+BC422+BN422</f>
        <v>0</v>
      </c>
      <c r="BV422" s="356">
        <f>SUM(BQ422:BU422)</f>
        <v>0</v>
      </c>
      <c r="BW422" s="135"/>
    </row>
    <row r="423" spans="1:76" ht="5.45" customHeight="1">
      <c r="C423" s="930"/>
      <c r="D423" s="931"/>
      <c r="E423" s="931"/>
      <c r="F423" s="931"/>
      <c r="G423" s="931"/>
      <c r="H423" s="931"/>
      <c r="I423" s="931"/>
      <c r="J423" s="931"/>
      <c r="K423" s="931"/>
      <c r="L423" s="931"/>
      <c r="M423" s="760"/>
      <c r="N423" s="978"/>
      <c r="O423" s="979"/>
      <c r="P423" s="933"/>
      <c r="Q423" s="934"/>
      <c r="R423" s="933"/>
      <c r="S423" s="934"/>
      <c r="T423" s="933"/>
      <c r="U423" s="934"/>
      <c r="V423" s="933"/>
      <c r="W423" s="934"/>
      <c r="X423" s="132"/>
      <c r="Y423" s="957"/>
      <c r="Z423" s="958"/>
      <c r="AA423" s="957"/>
      <c r="AB423" s="958"/>
      <c r="AC423" s="957"/>
      <c r="AD423" s="958"/>
      <c r="AE423" s="957"/>
      <c r="AF423" s="958"/>
      <c r="AG423" s="957"/>
      <c r="AH423" s="958"/>
      <c r="AI423" s="127"/>
      <c r="AJ423" s="957"/>
      <c r="AK423" s="958"/>
      <c r="AL423" s="957"/>
      <c r="AM423" s="958"/>
      <c r="AN423" s="957"/>
      <c r="AO423" s="958"/>
      <c r="AP423" s="957"/>
      <c r="AQ423" s="958"/>
      <c r="AR423" s="957"/>
      <c r="AS423" s="958"/>
      <c r="AT423" s="127"/>
      <c r="AU423" s="957"/>
      <c r="AV423" s="958"/>
      <c r="AW423" s="957"/>
      <c r="AX423" s="958"/>
      <c r="AY423" s="957"/>
      <c r="AZ423" s="958"/>
      <c r="BA423" s="957"/>
      <c r="BB423" s="958"/>
      <c r="BC423" s="957"/>
      <c r="BD423" s="958"/>
      <c r="BE423" s="127"/>
      <c r="BF423" s="957"/>
      <c r="BG423" s="958"/>
      <c r="BH423" s="957"/>
      <c r="BI423" s="958"/>
      <c r="BJ423" s="957"/>
      <c r="BK423" s="958"/>
      <c r="BL423" s="957"/>
      <c r="BM423" s="958"/>
      <c r="BN423" s="957"/>
      <c r="BO423" s="958"/>
      <c r="BP423" s="127"/>
      <c r="BQ423" s="357"/>
      <c r="BR423" s="357"/>
      <c r="BS423" s="357"/>
      <c r="BT423" s="357"/>
      <c r="BU423" s="357"/>
      <c r="BV423" s="354"/>
      <c r="BW423" s="135"/>
    </row>
    <row r="424" spans="1:76" s="135" customFormat="1" ht="15.6" customHeight="1">
      <c r="A424" s="169"/>
      <c r="B424" s="169"/>
      <c r="C424" s="938" t="str">
        <f>CONCATENATE("B. ", N8, " Facilities and Administration (F&amp;A)")</f>
        <v>B. Dept #1 Facilities and Administration (F&amp;A)</v>
      </c>
      <c r="D424" s="931"/>
      <c r="E424" s="931"/>
      <c r="F424" s="931"/>
      <c r="G424" s="931"/>
      <c r="H424" s="931"/>
      <c r="I424" s="761" t="s">
        <v>436</v>
      </c>
      <c r="J424" s="762"/>
      <c r="K424" s="762"/>
      <c r="L424" s="762"/>
      <c r="M424" s="34">
        <f>VLOOKUP(I424,F_A,2,0)</f>
        <v>0</v>
      </c>
      <c r="N424" s="905">
        <f>N422*$M424</f>
        <v>0</v>
      </c>
      <c r="O424" s="890"/>
      <c r="P424" s="905">
        <f>P422*$M424</f>
        <v>0</v>
      </c>
      <c r="Q424" s="890"/>
      <c r="R424" s="905">
        <f>R422*$M424</f>
        <v>0</v>
      </c>
      <c r="S424" s="890"/>
      <c r="T424" s="905">
        <f>T422*$M424</f>
        <v>0</v>
      </c>
      <c r="U424" s="890"/>
      <c r="V424" s="905">
        <f>V422*$M424</f>
        <v>0</v>
      </c>
      <c r="W424" s="890"/>
      <c r="X424" s="177">
        <f>SUM(N424:W424)</f>
        <v>0</v>
      </c>
      <c r="Y424" s="936"/>
      <c r="Z424" s="937"/>
      <c r="AA424" s="936"/>
      <c r="AB424" s="937"/>
      <c r="AC424" s="936"/>
      <c r="AD424" s="937"/>
      <c r="AE424" s="936"/>
      <c r="AF424" s="937"/>
      <c r="AG424" s="936"/>
      <c r="AH424" s="937"/>
      <c r="AI424" s="358"/>
      <c r="AJ424" s="936"/>
      <c r="AK424" s="961"/>
      <c r="AL424" s="936"/>
      <c r="AM424" s="961"/>
      <c r="AN424" s="936"/>
      <c r="AO424" s="961"/>
      <c r="AP424" s="936"/>
      <c r="AQ424" s="961"/>
      <c r="AR424" s="936"/>
      <c r="AS424" s="961"/>
      <c r="AT424" s="358"/>
      <c r="AU424" s="936"/>
      <c r="AV424" s="961"/>
      <c r="AW424" s="936"/>
      <c r="AX424" s="961"/>
      <c r="AY424" s="936"/>
      <c r="AZ424" s="961"/>
      <c r="BA424" s="936"/>
      <c r="BB424" s="961"/>
      <c r="BC424" s="936"/>
      <c r="BD424" s="961"/>
      <c r="BE424" s="358"/>
      <c r="BF424" s="936"/>
      <c r="BG424" s="961"/>
      <c r="BH424" s="936"/>
      <c r="BI424" s="961"/>
      <c r="BJ424" s="936"/>
      <c r="BK424" s="961"/>
      <c r="BL424" s="936"/>
      <c r="BM424" s="961"/>
      <c r="BN424" s="936"/>
      <c r="BO424" s="961"/>
      <c r="BP424" s="358"/>
      <c r="BQ424" s="355">
        <f>N424+Y424+AJ424+AU424+BF424</f>
        <v>0</v>
      </c>
      <c r="BR424" s="355">
        <f>P424+AA424+AL424+AW424+BH424</f>
        <v>0</v>
      </c>
      <c r="BS424" s="355">
        <f>R424+AC424+AN424+AY424+BJ424</f>
        <v>0</v>
      </c>
      <c r="BT424" s="355">
        <f>T424+AE424+AP424+BA424+BL424</f>
        <v>0</v>
      </c>
      <c r="BU424" s="355">
        <f>V424+AG424+AR424+BC424+BN424</f>
        <v>0</v>
      </c>
      <c r="BV424" s="355">
        <f>SUM(BQ424:BU424)</f>
        <v>0</v>
      </c>
      <c r="BX424" s="876" t="s">
        <v>515</v>
      </c>
    </row>
    <row r="425" spans="1:76" s="242" customFormat="1" ht="7.9" customHeight="1">
      <c r="A425" s="359"/>
      <c r="B425" s="359"/>
      <c r="C425" s="360"/>
      <c r="D425" s="361"/>
      <c r="E425" s="361"/>
      <c r="F425" s="361"/>
      <c r="G425" s="361"/>
      <c r="H425" s="361"/>
      <c r="I425" s="362"/>
      <c r="J425" s="363"/>
      <c r="K425" s="363"/>
      <c r="L425" s="363"/>
      <c r="M425" s="40"/>
      <c r="N425" s="364"/>
      <c r="O425" s="365"/>
      <c r="P425" s="364"/>
      <c r="Q425" s="365"/>
      <c r="R425" s="364"/>
      <c r="S425" s="365"/>
      <c r="T425" s="364"/>
      <c r="U425" s="365"/>
      <c r="V425" s="364"/>
      <c r="W425" s="365"/>
      <c r="X425" s="366"/>
      <c r="Y425" s="364"/>
      <c r="Z425" s="365"/>
      <c r="AA425" s="364"/>
      <c r="AB425" s="365"/>
      <c r="AC425" s="364"/>
      <c r="AD425" s="365"/>
      <c r="AE425" s="364"/>
      <c r="AF425" s="365"/>
      <c r="AG425" s="364"/>
      <c r="AH425" s="365"/>
      <c r="AI425" s="366"/>
      <c r="AJ425" s="364"/>
      <c r="AK425" s="365"/>
      <c r="AL425" s="364"/>
      <c r="AM425" s="365"/>
      <c r="AN425" s="364"/>
      <c r="AO425" s="365"/>
      <c r="AP425" s="364"/>
      <c r="AQ425" s="365"/>
      <c r="AR425" s="364"/>
      <c r="AS425" s="365"/>
      <c r="AT425" s="366"/>
      <c r="AU425" s="364"/>
      <c r="AV425" s="365"/>
      <c r="AW425" s="364"/>
      <c r="AX425" s="365"/>
      <c r="AY425" s="364"/>
      <c r="AZ425" s="365"/>
      <c r="BA425" s="364"/>
      <c r="BB425" s="365"/>
      <c r="BC425" s="364"/>
      <c r="BD425" s="365"/>
      <c r="BE425" s="366"/>
      <c r="BF425" s="364"/>
      <c r="BG425" s="365"/>
      <c r="BH425" s="364"/>
      <c r="BI425" s="365"/>
      <c r="BJ425" s="364"/>
      <c r="BK425" s="365"/>
      <c r="BL425" s="364"/>
      <c r="BM425" s="365"/>
      <c r="BN425" s="364"/>
      <c r="BO425" s="365"/>
      <c r="BP425" s="366"/>
      <c r="BQ425" s="357"/>
      <c r="BR425" s="357"/>
      <c r="BS425" s="357"/>
      <c r="BT425" s="357"/>
      <c r="BU425" s="357"/>
      <c r="BV425" s="354"/>
      <c r="BW425" s="135"/>
      <c r="BX425" s="876"/>
    </row>
    <row r="426" spans="1:76" s="135" customFormat="1" ht="15.6" customHeight="1">
      <c r="A426" s="169"/>
      <c r="B426" s="169"/>
      <c r="C426" s="938" t="str">
        <f>CONCATENATE("B. ", Y8, " Facilities and Administration (F&amp;A)")</f>
        <v>B. Dept #2 Facilities and Administration (F&amp;A)</v>
      </c>
      <c r="D426" s="931"/>
      <c r="E426" s="931"/>
      <c r="F426" s="931"/>
      <c r="G426" s="931"/>
      <c r="H426" s="931"/>
      <c r="I426" s="761" t="s">
        <v>436</v>
      </c>
      <c r="J426" s="762"/>
      <c r="K426" s="762"/>
      <c r="L426" s="762"/>
      <c r="M426" s="34">
        <f>VLOOKUP(I426,F_A,2,0)</f>
        <v>0</v>
      </c>
      <c r="N426" s="936"/>
      <c r="O426" s="937"/>
      <c r="P426" s="943"/>
      <c r="Q426" s="944"/>
      <c r="R426" s="943"/>
      <c r="S426" s="944"/>
      <c r="T426" s="943"/>
      <c r="U426" s="944"/>
      <c r="V426" s="943"/>
      <c r="W426" s="944"/>
      <c r="X426" s="358"/>
      <c r="Y426" s="905">
        <f>Y422*$M426</f>
        <v>0</v>
      </c>
      <c r="Z426" s="908"/>
      <c r="AA426" s="905">
        <f>AA422*$M426</f>
        <v>0</v>
      </c>
      <c r="AB426" s="908"/>
      <c r="AC426" s="905">
        <f>AC422*$M426</f>
        <v>0</v>
      </c>
      <c r="AD426" s="908"/>
      <c r="AE426" s="905">
        <f>AE422*$M426</f>
        <v>0</v>
      </c>
      <c r="AF426" s="908"/>
      <c r="AG426" s="905">
        <f>AG422*$M426</f>
        <v>0</v>
      </c>
      <c r="AH426" s="908"/>
      <c r="AI426" s="367">
        <f>SUM(Y426:AH426)</f>
        <v>0</v>
      </c>
      <c r="AJ426" s="906"/>
      <c r="AK426" s="907"/>
      <c r="AL426" s="906"/>
      <c r="AM426" s="907"/>
      <c r="AN426" s="906"/>
      <c r="AO426" s="907"/>
      <c r="AP426" s="906"/>
      <c r="AQ426" s="907"/>
      <c r="AR426" s="906"/>
      <c r="AS426" s="907"/>
      <c r="AT426" s="358"/>
      <c r="AU426" s="906"/>
      <c r="AV426" s="907"/>
      <c r="AW426" s="906"/>
      <c r="AX426" s="907"/>
      <c r="AY426" s="906"/>
      <c r="AZ426" s="907"/>
      <c r="BA426" s="906"/>
      <c r="BB426" s="907"/>
      <c r="BC426" s="906"/>
      <c r="BD426" s="907"/>
      <c r="BE426" s="358"/>
      <c r="BF426" s="906"/>
      <c r="BG426" s="907"/>
      <c r="BH426" s="906"/>
      <c r="BI426" s="907"/>
      <c r="BJ426" s="906"/>
      <c r="BK426" s="907"/>
      <c r="BL426" s="906"/>
      <c r="BM426" s="907"/>
      <c r="BN426" s="906"/>
      <c r="BO426" s="907"/>
      <c r="BP426" s="358"/>
      <c r="BQ426" s="355">
        <f>N426+Y426+AJ426+AU426+BF426</f>
        <v>0</v>
      </c>
      <c r="BR426" s="355">
        <f>P426+AA426+AL426+AW426+BH426</f>
        <v>0</v>
      </c>
      <c r="BS426" s="355">
        <f>R426+AC426+AN426+AY426+BJ426</f>
        <v>0</v>
      </c>
      <c r="BT426" s="355">
        <f>T426+AE426+AP426+BA426+BL426</f>
        <v>0</v>
      </c>
      <c r="BU426" s="355">
        <f>V426+AG426+AR426+BC426+BN426</f>
        <v>0</v>
      </c>
      <c r="BV426" s="355">
        <f>SUM(BQ426:BU426)</f>
        <v>0</v>
      </c>
      <c r="BX426" s="876"/>
    </row>
    <row r="427" spans="1:76" s="242" customFormat="1" ht="7.9" customHeight="1">
      <c r="A427" s="359"/>
      <c r="B427" s="359"/>
      <c r="C427" s="360"/>
      <c r="D427" s="361"/>
      <c r="E427" s="361"/>
      <c r="F427" s="361"/>
      <c r="G427" s="361"/>
      <c r="H427" s="361"/>
      <c r="I427" s="362"/>
      <c r="J427" s="363"/>
      <c r="K427" s="363"/>
      <c r="L427" s="363"/>
      <c r="M427" s="40"/>
      <c r="N427" s="364"/>
      <c r="O427" s="365"/>
      <c r="P427" s="370"/>
      <c r="Q427" s="371"/>
      <c r="R427" s="370"/>
      <c r="S427" s="371"/>
      <c r="T427" s="370"/>
      <c r="U427" s="371"/>
      <c r="V427" s="370"/>
      <c r="W427" s="371"/>
      <c r="X427" s="366"/>
      <c r="Y427" s="364"/>
      <c r="Z427" s="365"/>
      <c r="AA427" s="364"/>
      <c r="AB427" s="365"/>
      <c r="AC427" s="364"/>
      <c r="AD427" s="365"/>
      <c r="AE427" s="364"/>
      <c r="AF427" s="365"/>
      <c r="AG427" s="364"/>
      <c r="AH427" s="365"/>
      <c r="AI427" s="366"/>
      <c r="AJ427" s="364"/>
      <c r="AK427" s="365"/>
      <c r="AL427" s="364"/>
      <c r="AM427" s="365"/>
      <c r="AN427" s="364"/>
      <c r="AO427" s="365"/>
      <c r="AP427" s="364"/>
      <c r="AQ427" s="365"/>
      <c r="AR427" s="364"/>
      <c r="AS427" s="365"/>
      <c r="AT427" s="366"/>
      <c r="AU427" s="364"/>
      <c r="AV427" s="365"/>
      <c r="AW427" s="364"/>
      <c r="AX427" s="365"/>
      <c r="AY427" s="364"/>
      <c r="AZ427" s="365"/>
      <c r="BA427" s="364"/>
      <c r="BB427" s="365"/>
      <c r="BC427" s="364"/>
      <c r="BD427" s="365"/>
      <c r="BE427" s="366"/>
      <c r="BF427" s="364"/>
      <c r="BG427" s="365"/>
      <c r="BH427" s="364"/>
      <c r="BI427" s="365"/>
      <c r="BJ427" s="364"/>
      <c r="BK427" s="365"/>
      <c r="BL427" s="364"/>
      <c r="BM427" s="365"/>
      <c r="BN427" s="364"/>
      <c r="BO427" s="365"/>
      <c r="BP427" s="366"/>
      <c r="BQ427" s="357"/>
      <c r="BR427" s="357"/>
      <c r="BS427" s="357"/>
      <c r="BT427" s="357"/>
      <c r="BU427" s="357"/>
      <c r="BV427" s="354"/>
      <c r="BW427" s="135"/>
      <c r="BX427" s="876"/>
    </row>
    <row r="428" spans="1:76" s="135" customFormat="1" ht="15.6" customHeight="1">
      <c r="A428" s="169"/>
      <c r="B428" s="169"/>
      <c r="C428" s="938" t="str">
        <f>CONCATENATE("B. ", AJ8, " Facilities and Administration (F&amp;A)")</f>
        <v>B. Dept #3 Facilities and Administration (F&amp;A)</v>
      </c>
      <c r="D428" s="931"/>
      <c r="E428" s="931"/>
      <c r="F428" s="931"/>
      <c r="G428" s="931"/>
      <c r="H428" s="931"/>
      <c r="I428" s="761" t="s">
        <v>436</v>
      </c>
      <c r="J428" s="762"/>
      <c r="K428" s="762"/>
      <c r="L428" s="762"/>
      <c r="M428" s="34">
        <f>VLOOKUP(I428,F_A,2,0)</f>
        <v>0</v>
      </c>
      <c r="N428" s="936"/>
      <c r="O428" s="937"/>
      <c r="P428" s="943"/>
      <c r="Q428" s="944"/>
      <c r="R428" s="943"/>
      <c r="S428" s="944"/>
      <c r="T428" s="943"/>
      <c r="U428" s="944"/>
      <c r="V428" s="943"/>
      <c r="W428" s="944"/>
      <c r="X428" s="358"/>
      <c r="Y428" s="906"/>
      <c r="Z428" s="907"/>
      <c r="AA428" s="906"/>
      <c r="AB428" s="907"/>
      <c r="AC428" s="906"/>
      <c r="AD428" s="907"/>
      <c r="AE428" s="906"/>
      <c r="AF428" s="907"/>
      <c r="AG428" s="906"/>
      <c r="AH428" s="907"/>
      <c r="AI428" s="358"/>
      <c r="AJ428" s="905">
        <f>AJ422*$M428</f>
        <v>0</v>
      </c>
      <c r="AK428" s="908"/>
      <c r="AL428" s="905">
        <f>AL422*$M428</f>
        <v>0</v>
      </c>
      <c r="AM428" s="908"/>
      <c r="AN428" s="905">
        <f>AN422*$M428</f>
        <v>0</v>
      </c>
      <c r="AO428" s="908"/>
      <c r="AP428" s="905">
        <f>AP422*$M428</f>
        <v>0</v>
      </c>
      <c r="AQ428" s="908"/>
      <c r="AR428" s="905">
        <f>AR422*$M428</f>
        <v>0</v>
      </c>
      <c r="AS428" s="908"/>
      <c r="AT428" s="177">
        <f>SUM(AJ428:AS428)</f>
        <v>0</v>
      </c>
      <c r="AU428" s="906"/>
      <c r="AV428" s="907"/>
      <c r="AW428" s="906"/>
      <c r="AX428" s="907"/>
      <c r="AY428" s="906"/>
      <c r="AZ428" s="907"/>
      <c r="BA428" s="906"/>
      <c r="BB428" s="907"/>
      <c r="BC428" s="906"/>
      <c r="BD428" s="907"/>
      <c r="BE428" s="358"/>
      <c r="BF428" s="906"/>
      <c r="BG428" s="907"/>
      <c r="BH428" s="906"/>
      <c r="BI428" s="907"/>
      <c r="BJ428" s="906"/>
      <c r="BK428" s="907"/>
      <c r="BL428" s="906"/>
      <c r="BM428" s="907"/>
      <c r="BN428" s="906"/>
      <c r="BO428" s="907"/>
      <c r="BP428" s="358"/>
      <c r="BQ428" s="355">
        <f>N428+Y428+AJ428+AU428+BF428</f>
        <v>0</v>
      </c>
      <c r="BR428" s="355">
        <f>P428+AA428+AL428+AW428+BH428</f>
        <v>0</v>
      </c>
      <c r="BS428" s="355">
        <f>R428+AC428+AN428+AY428+BJ428</f>
        <v>0</v>
      </c>
      <c r="BT428" s="355">
        <f>T428+AE428+AP428+BA428+BL428</f>
        <v>0</v>
      </c>
      <c r="BU428" s="355">
        <f>V428+AG428+AR428+BC428+BN428</f>
        <v>0</v>
      </c>
      <c r="BV428" s="355">
        <f>SUM(BQ428:BU428)</f>
        <v>0</v>
      </c>
      <c r="BX428" s="876"/>
    </row>
    <row r="429" spans="1:76" s="242" customFormat="1" ht="7.9" customHeight="1">
      <c r="A429" s="359"/>
      <c r="B429" s="359"/>
      <c r="C429" s="360"/>
      <c r="D429" s="361"/>
      <c r="E429" s="361"/>
      <c r="F429" s="361"/>
      <c r="G429" s="361"/>
      <c r="H429" s="361"/>
      <c r="I429" s="362"/>
      <c r="J429" s="363"/>
      <c r="K429" s="363"/>
      <c r="L429" s="363"/>
      <c r="M429" s="40"/>
      <c r="N429" s="364"/>
      <c r="O429" s="365"/>
      <c r="P429" s="370"/>
      <c r="Q429" s="371"/>
      <c r="R429" s="370"/>
      <c r="S429" s="371"/>
      <c r="T429" s="370"/>
      <c r="U429" s="371"/>
      <c r="V429" s="370"/>
      <c r="W429" s="371"/>
      <c r="X429" s="366"/>
      <c r="Y429" s="364"/>
      <c r="Z429" s="365"/>
      <c r="AA429" s="364"/>
      <c r="AB429" s="365"/>
      <c r="AC429" s="364"/>
      <c r="AD429" s="365"/>
      <c r="AE429" s="364"/>
      <c r="AF429" s="365"/>
      <c r="AG429" s="364"/>
      <c r="AH429" s="365"/>
      <c r="AI429" s="366"/>
      <c r="AJ429" s="364"/>
      <c r="AK429" s="365"/>
      <c r="AL429" s="364"/>
      <c r="AM429" s="365"/>
      <c r="AN429" s="364"/>
      <c r="AO429" s="365"/>
      <c r="AP429" s="364"/>
      <c r="AQ429" s="365"/>
      <c r="AR429" s="364"/>
      <c r="AS429" s="365"/>
      <c r="AT429" s="366"/>
      <c r="AU429" s="364"/>
      <c r="AV429" s="365"/>
      <c r="AW429" s="364"/>
      <c r="AX429" s="365"/>
      <c r="AY429" s="364"/>
      <c r="AZ429" s="365"/>
      <c r="BA429" s="364"/>
      <c r="BB429" s="365"/>
      <c r="BC429" s="364"/>
      <c r="BD429" s="365"/>
      <c r="BE429" s="366"/>
      <c r="BF429" s="364"/>
      <c r="BG429" s="365"/>
      <c r="BH429" s="364"/>
      <c r="BI429" s="365"/>
      <c r="BJ429" s="364"/>
      <c r="BK429" s="365"/>
      <c r="BL429" s="364"/>
      <c r="BM429" s="365"/>
      <c r="BN429" s="364"/>
      <c r="BO429" s="365"/>
      <c r="BP429" s="366"/>
      <c r="BQ429" s="357"/>
      <c r="BR429" s="357"/>
      <c r="BS429" s="357"/>
      <c r="BT429" s="357"/>
      <c r="BU429" s="357"/>
      <c r="BV429" s="354"/>
      <c r="BW429" s="135"/>
      <c r="BX429" s="876"/>
    </row>
    <row r="430" spans="1:76" s="135" customFormat="1" ht="15.75">
      <c r="A430" s="169"/>
      <c r="B430" s="169"/>
      <c r="C430" s="938" t="str">
        <f>CONCATENATE("B. ", AU8, " Facilities and Administration (F&amp;A)")</f>
        <v>B. Dept #4 Facilities and Administration (F&amp;A)</v>
      </c>
      <c r="D430" s="931"/>
      <c r="E430" s="931"/>
      <c r="F430" s="931"/>
      <c r="G430" s="931"/>
      <c r="H430" s="931"/>
      <c r="I430" s="761" t="s">
        <v>436</v>
      </c>
      <c r="J430" s="762"/>
      <c r="K430" s="762"/>
      <c r="L430" s="762"/>
      <c r="M430" s="34">
        <f>VLOOKUP(I430,F_A,2,0)</f>
        <v>0</v>
      </c>
      <c r="N430" s="936"/>
      <c r="O430" s="937"/>
      <c r="P430" s="943"/>
      <c r="Q430" s="944"/>
      <c r="R430" s="943"/>
      <c r="S430" s="944"/>
      <c r="T430" s="943"/>
      <c r="U430" s="944"/>
      <c r="V430" s="943"/>
      <c r="W430" s="944"/>
      <c r="X430" s="358"/>
      <c r="Y430" s="906"/>
      <c r="Z430" s="907"/>
      <c r="AA430" s="906"/>
      <c r="AB430" s="907"/>
      <c r="AC430" s="906"/>
      <c r="AD430" s="907"/>
      <c r="AE430" s="906"/>
      <c r="AF430" s="907"/>
      <c r="AG430" s="906"/>
      <c r="AH430" s="907"/>
      <c r="AI430" s="358"/>
      <c r="AJ430" s="906"/>
      <c r="AK430" s="907"/>
      <c r="AL430" s="992"/>
      <c r="AM430" s="993"/>
      <c r="AN430" s="992"/>
      <c r="AO430" s="993"/>
      <c r="AP430" s="992"/>
      <c r="AQ430" s="993"/>
      <c r="AR430" s="992"/>
      <c r="AS430" s="993"/>
      <c r="AT430" s="358"/>
      <c r="AU430" s="905">
        <f>AU422*$M430</f>
        <v>0</v>
      </c>
      <c r="AV430" s="908"/>
      <c r="AW430" s="905">
        <f>AW422*$M430</f>
        <v>0</v>
      </c>
      <c r="AX430" s="908"/>
      <c r="AY430" s="905">
        <f>AY422*$M430</f>
        <v>0</v>
      </c>
      <c r="AZ430" s="908"/>
      <c r="BA430" s="905">
        <f>BA422*$M430</f>
        <v>0</v>
      </c>
      <c r="BB430" s="908"/>
      <c r="BC430" s="905">
        <f>BC422*$M430</f>
        <v>0</v>
      </c>
      <c r="BD430" s="908"/>
      <c r="BE430" s="177">
        <f>SUM(AU430:BD430)</f>
        <v>0</v>
      </c>
      <c r="BF430" s="906"/>
      <c r="BG430" s="907"/>
      <c r="BH430" s="906"/>
      <c r="BI430" s="907"/>
      <c r="BJ430" s="906"/>
      <c r="BK430" s="907"/>
      <c r="BL430" s="906"/>
      <c r="BM430" s="907"/>
      <c r="BN430" s="906"/>
      <c r="BO430" s="907"/>
      <c r="BP430" s="358"/>
      <c r="BQ430" s="355">
        <f>N430+Y430+AJ430+AU430+BF430</f>
        <v>0</v>
      </c>
      <c r="BR430" s="355">
        <f>P430+AA430+AL430+AW430+BH430</f>
        <v>0</v>
      </c>
      <c r="BS430" s="355">
        <f>R430+AC430+AN430+AY430+BJ430</f>
        <v>0</v>
      </c>
      <c r="BT430" s="355">
        <f>T430+AE430+AP430+BA430+BL430</f>
        <v>0</v>
      </c>
      <c r="BU430" s="355">
        <f>V430+AG430+AR430+BC430+BN430</f>
        <v>0</v>
      </c>
      <c r="BV430" s="355">
        <f>SUM(BQ430:BU430)</f>
        <v>0</v>
      </c>
      <c r="BX430" s="876"/>
    </row>
    <row r="431" spans="1:76" s="384" customFormat="1" ht="15.6" hidden="1" customHeight="1">
      <c r="A431" s="372"/>
      <c r="B431" s="372"/>
      <c r="C431" s="373"/>
      <c r="D431" s="374"/>
      <c r="E431" s="374"/>
      <c r="F431" s="374"/>
      <c r="G431" s="374"/>
      <c r="H431" s="374"/>
      <c r="I431" s="375"/>
      <c r="J431" s="376"/>
      <c r="K431" s="376"/>
      <c r="L431" s="376"/>
      <c r="M431" s="42"/>
      <c r="N431" s="377"/>
      <c r="O431" s="378"/>
      <c r="P431" s="379"/>
      <c r="Q431" s="380"/>
      <c r="R431" s="379"/>
      <c r="S431" s="380"/>
      <c r="T431" s="379"/>
      <c r="U431" s="380"/>
      <c r="V431" s="379"/>
      <c r="W431" s="380"/>
      <c r="X431" s="381"/>
      <c r="Y431" s="377"/>
      <c r="Z431" s="378"/>
      <c r="AA431" s="377"/>
      <c r="AB431" s="378"/>
      <c r="AC431" s="377"/>
      <c r="AD431" s="378"/>
      <c r="AE431" s="377"/>
      <c r="AF431" s="378"/>
      <c r="AG431" s="377"/>
      <c r="AH431" s="378"/>
      <c r="AI431" s="381"/>
      <c r="AJ431" s="377"/>
      <c r="AK431" s="378"/>
      <c r="AL431" s="379"/>
      <c r="AM431" s="380"/>
      <c r="AN431" s="379"/>
      <c r="AO431" s="380"/>
      <c r="AP431" s="379"/>
      <c r="AQ431" s="380"/>
      <c r="AR431" s="379"/>
      <c r="AS431" s="380"/>
      <c r="AT431" s="381"/>
      <c r="AU431" s="377"/>
      <c r="AV431" s="378"/>
      <c r="AW431" s="377"/>
      <c r="AX431" s="378"/>
      <c r="AY431" s="377"/>
      <c r="AZ431" s="378"/>
      <c r="BA431" s="377"/>
      <c r="BB431" s="378"/>
      <c r="BC431" s="377"/>
      <c r="BD431" s="378"/>
      <c r="BE431" s="381"/>
      <c r="BF431" s="377"/>
      <c r="BG431" s="378"/>
      <c r="BH431" s="377"/>
      <c r="BI431" s="378"/>
      <c r="BJ431" s="377"/>
      <c r="BK431" s="378"/>
      <c r="BL431" s="377"/>
      <c r="BM431" s="378"/>
      <c r="BN431" s="377"/>
      <c r="BO431" s="378"/>
      <c r="BP431" s="381"/>
      <c r="BQ431" s="382"/>
      <c r="BR431" s="382"/>
      <c r="BS431" s="382"/>
      <c r="BT431" s="382"/>
      <c r="BU431" s="382"/>
      <c r="BV431" s="383"/>
      <c r="BW431" s="135"/>
      <c r="BX431" s="876"/>
    </row>
    <row r="432" spans="1:76" s="135" customFormat="1" ht="15.6" hidden="1" customHeight="1">
      <c r="A432" s="169"/>
      <c r="B432" s="169"/>
      <c r="C432" s="938" t="str">
        <f>CONCATENATE("B. ", BF8, " Facilities and Administration (F&amp;A)")</f>
        <v>B. Dept #5 Facilities and Administration (F&amp;A)</v>
      </c>
      <c r="D432" s="931"/>
      <c r="E432" s="931"/>
      <c r="F432" s="931"/>
      <c r="G432" s="931"/>
      <c r="H432" s="931"/>
      <c r="I432" s="941" t="s">
        <v>436</v>
      </c>
      <c r="J432" s="942"/>
      <c r="K432" s="942"/>
      <c r="L432" s="942"/>
      <c r="M432" s="34">
        <f>VLOOKUP(I432,F_A,2,0)</f>
        <v>0</v>
      </c>
      <c r="N432" s="936"/>
      <c r="O432" s="937"/>
      <c r="P432" s="943"/>
      <c r="Q432" s="944"/>
      <c r="R432" s="943"/>
      <c r="S432" s="944"/>
      <c r="T432" s="943"/>
      <c r="U432" s="944"/>
      <c r="V432" s="943"/>
      <c r="W432" s="944"/>
      <c r="X432" s="358"/>
      <c r="Y432" s="906"/>
      <c r="Z432" s="907"/>
      <c r="AA432" s="906"/>
      <c r="AB432" s="907"/>
      <c r="AC432" s="906"/>
      <c r="AD432" s="907"/>
      <c r="AE432" s="906"/>
      <c r="AF432" s="907"/>
      <c r="AG432" s="906"/>
      <c r="AH432" s="907"/>
      <c r="AI432" s="358"/>
      <c r="AJ432" s="906"/>
      <c r="AK432" s="907"/>
      <c r="AL432" s="992"/>
      <c r="AM432" s="993"/>
      <c r="AN432" s="992"/>
      <c r="AO432" s="993"/>
      <c r="AP432" s="992"/>
      <c r="AQ432" s="993"/>
      <c r="AR432" s="992"/>
      <c r="AS432" s="993"/>
      <c r="AT432" s="358"/>
      <c r="AU432" s="906"/>
      <c r="AV432" s="907"/>
      <c r="AW432" s="906"/>
      <c r="AX432" s="907"/>
      <c r="AY432" s="906"/>
      <c r="AZ432" s="907"/>
      <c r="BA432" s="906"/>
      <c r="BB432" s="907"/>
      <c r="BC432" s="906"/>
      <c r="BD432" s="907"/>
      <c r="BE432" s="358"/>
      <c r="BF432" s="905">
        <f>BF422*$M432</f>
        <v>0</v>
      </c>
      <c r="BG432" s="908"/>
      <c r="BH432" s="905">
        <f>BH422*$M432</f>
        <v>0</v>
      </c>
      <c r="BI432" s="908"/>
      <c r="BJ432" s="905">
        <f>BJ422*$M432</f>
        <v>0</v>
      </c>
      <c r="BK432" s="908"/>
      <c r="BL432" s="905">
        <f>BL422*$M432</f>
        <v>0</v>
      </c>
      <c r="BM432" s="908"/>
      <c r="BN432" s="905">
        <f>BN422*$M432</f>
        <v>0</v>
      </c>
      <c r="BO432" s="908"/>
      <c r="BP432" s="177">
        <f>SUM(BF432:BO432)</f>
        <v>0</v>
      </c>
      <c r="BQ432" s="355">
        <f>N432+Y432+AJ432+AU432+BF432</f>
        <v>0</v>
      </c>
      <c r="BR432" s="355">
        <f>P432+AA432+AL432+AW432+BH432</f>
        <v>0</v>
      </c>
      <c r="BS432" s="355">
        <f>R432+AC432+AN432+AY432+BJ432</f>
        <v>0</v>
      </c>
      <c r="BT432" s="355">
        <f>T432+AE432+AP432+BA432+BL432</f>
        <v>0</v>
      </c>
      <c r="BU432" s="355">
        <f>V432+AG432+AR432+BC432+BN432</f>
        <v>0</v>
      </c>
      <c r="BV432" s="355">
        <f>SUM(BQ432:BU432)</f>
        <v>0</v>
      </c>
      <c r="BX432" s="876"/>
    </row>
    <row r="433" spans="1:76" s="384" customFormat="1" ht="15.6" hidden="1" customHeight="1">
      <c r="A433" s="372"/>
      <c r="B433" s="372"/>
      <c r="C433" s="373"/>
      <c r="D433" s="374"/>
      <c r="E433" s="374"/>
      <c r="F433" s="374"/>
      <c r="G433" s="374"/>
      <c r="H433" s="374"/>
      <c r="I433" s="375"/>
      <c r="J433" s="376"/>
      <c r="K433" s="376"/>
      <c r="L433" s="376"/>
      <c r="M433" s="42"/>
      <c r="N433" s="377"/>
      <c r="O433" s="378"/>
      <c r="P433" s="379"/>
      <c r="Q433" s="380"/>
      <c r="R433" s="379"/>
      <c r="S433" s="380"/>
      <c r="T433" s="379"/>
      <c r="U433" s="380"/>
      <c r="V433" s="379"/>
      <c r="W433" s="380"/>
      <c r="X433" s="381"/>
      <c r="Y433" s="377"/>
      <c r="Z433" s="378"/>
      <c r="AA433" s="377"/>
      <c r="AB433" s="378"/>
      <c r="AC433" s="377"/>
      <c r="AD433" s="378"/>
      <c r="AE433" s="377"/>
      <c r="AF433" s="378"/>
      <c r="AG433" s="377"/>
      <c r="AH433" s="378"/>
      <c r="AI433" s="381"/>
      <c r="AJ433" s="377"/>
      <c r="AK433" s="378"/>
      <c r="AL433" s="379"/>
      <c r="AM433" s="380"/>
      <c r="AN433" s="379"/>
      <c r="AO433" s="380"/>
      <c r="AP433" s="379"/>
      <c r="AQ433" s="380"/>
      <c r="AR433" s="379"/>
      <c r="AS433" s="380"/>
      <c r="AT433" s="381"/>
      <c r="AU433" s="377"/>
      <c r="AV433" s="378"/>
      <c r="AW433" s="377"/>
      <c r="AX433" s="378"/>
      <c r="AY433" s="377"/>
      <c r="AZ433" s="378"/>
      <c r="BA433" s="377"/>
      <c r="BB433" s="378"/>
      <c r="BC433" s="377"/>
      <c r="BD433" s="378"/>
      <c r="BE433" s="381"/>
      <c r="BF433" s="377"/>
      <c r="BG433" s="378"/>
      <c r="BH433" s="377"/>
      <c r="BI433" s="378"/>
      <c r="BJ433" s="377"/>
      <c r="BK433" s="378"/>
      <c r="BL433" s="377"/>
      <c r="BM433" s="378"/>
      <c r="BN433" s="377"/>
      <c r="BO433" s="378"/>
      <c r="BP433" s="381"/>
      <c r="BQ433" s="382"/>
      <c r="BR433" s="382"/>
      <c r="BS433" s="382"/>
      <c r="BT433" s="382"/>
      <c r="BU433" s="382"/>
      <c r="BV433" s="382"/>
      <c r="BW433" s="135"/>
      <c r="BX433" s="876"/>
    </row>
    <row r="434" spans="1:76" s="384" customFormat="1" ht="15.6" hidden="1" customHeight="1">
      <c r="A434" s="372"/>
      <c r="B434" s="372"/>
      <c r="C434" s="373"/>
      <c r="D434" s="374"/>
      <c r="E434" s="374"/>
      <c r="F434" s="374"/>
      <c r="G434" s="374"/>
      <c r="H434" s="374"/>
      <c r="I434" s="375"/>
      <c r="J434" s="376"/>
      <c r="K434" s="376"/>
      <c r="L434" s="376"/>
      <c r="M434" s="42"/>
      <c r="N434" s="377"/>
      <c r="O434" s="378"/>
      <c r="P434" s="377"/>
      <c r="Q434" s="378"/>
      <c r="R434" s="377"/>
      <c r="S434" s="378"/>
      <c r="T434" s="377"/>
      <c r="U434" s="378"/>
      <c r="V434" s="377"/>
      <c r="W434" s="378"/>
      <c r="X434" s="381"/>
      <c r="Y434" s="377"/>
      <c r="Z434" s="378"/>
      <c r="AA434" s="377"/>
      <c r="AB434" s="378"/>
      <c r="AC434" s="377"/>
      <c r="AD434" s="378"/>
      <c r="AE434" s="377"/>
      <c r="AF434" s="378"/>
      <c r="AG434" s="377"/>
      <c r="AH434" s="378"/>
      <c r="AI434" s="381"/>
      <c r="AJ434" s="377"/>
      <c r="AK434" s="378"/>
      <c r="AL434" s="377"/>
      <c r="AM434" s="378"/>
      <c r="AN434" s="377"/>
      <c r="AO434" s="378"/>
      <c r="AP434" s="377"/>
      <c r="AQ434" s="378"/>
      <c r="AR434" s="377"/>
      <c r="AS434" s="378"/>
      <c r="AT434" s="381"/>
      <c r="AU434" s="377"/>
      <c r="AV434" s="378"/>
      <c r="AW434" s="377"/>
      <c r="AX434" s="378"/>
      <c r="AY434" s="377"/>
      <c r="AZ434" s="378"/>
      <c r="BA434" s="377"/>
      <c r="BB434" s="378"/>
      <c r="BC434" s="377"/>
      <c r="BD434" s="378"/>
      <c r="BE434" s="381"/>
      <c r="BF434" s="377"/>
      <c r="BG434" s="378"/>
      <c r="BH434" s="377"/>
      <c r="BI434" s="378"/>
      <c r="BJ434" s="377"/>
      <c r="BK434" s="378"/>
      <c r="BL434" s="377"/>
      <c r="BM434" s="378"/>
      <c r="BN434" s="377"/>
      <c r="BO434" s="378"/>
      <c r="BP434" s="381"/>
      <c r="BQ434" s="382"/>
      <c r="BR434" s="382"/>
      <c r="BS434" s="382"/>
      <c r="BT434" s="382"/>
      <c r="BU434" s="382"/>
      <c r="BV434" s="383"/>
      <c r="BW434" s="135"/>
      <c r="BX434" s="876"/>
    </row>
    <row r="435" spans="1:76" s="95" customFormat="1" ht="15.75">
      <c r="A435" s="153"/>
      <c r="B435" s="153"/>
      <c r="C435" s="938" t="s">
        <v>323</v>
      </c>
      <c r="D435" s="940"/>
      <c r="E435" s="940"/>
      <c r="F435" s="940"/>
      <c r="G435" s="940"/>
      <c r="H435" s="385"/>
      <c r="I435" s="386"/>
      <c r="J435" s="387"/>
      <c r="K435" s="387"/>
      <c r="L435" s="387"/>
      <c r="M435" s="34"/>
      <c r="N435" s="905">
        <f>SUM(N424+N426+N428+N430+N432)</f>
        <v>0</v>
      </c>
      <c r="O435" s="908"/>
      <c r="P435" s="905">
        <f>SUM(P424+P426+P428+P430+P432)</f>
        <v>0</v>
      </c>
      <c r="Q435" s="908"/>
      <c r="R435" s="905">
        <f>SUM(R424+R426+R428+R430+R432)</f>
        <v>0</v>
      </c>
      <c r="S435" s="908"/>
      <c r="T435" s="905">
        <f>SUM(T424+T426+T428+T430+T432)</f>
        <v>0</v>
      </c>
      <c r="U435" s="908"/>
      <c r="V435" s="905">
        <f>SUM(V424+V426+V428+V430+V432)</f>
        <v>0</v>
      </c>
      <c r="W435" s="908"/>
      <c r="X435" s="367">
        <f>SUM(N435:W435)</f>
        <v>0</v>
      </c>
      <c r="Y435" s="905">
        <f>SUM(Y424+Y426+Y428+Y430+Y432)</f>
        <v>0</v>
      </c>
      <c r="Z435" s="908"/>
      <c r="AA435" s="905">
        <f>SUM(AA424+AA426+AA428+AA430+AA432)</f>
        <v>0</v>
      </c>
      <c r="AB435" s="908"/>
      <c r="AC435" s="905">
        <f>SUM(AC424+AC426+AC428+AC430+AC432)</f>
        <v>0</v>
      </c>
      <c r="AD435" s="908"/>
      <c r="AE435" s="905">
        <f>SUM(AE424+AE426+AE428+AE430+AE432)</f>
        <v>0</v>
      </c>
      <c r="AF435" s="908"/>
      <c r="AG435" s="905">
        <f>SUM(AG424+AG426+AG428+AG430+AG432)</f>
        <v>0</v>
      </c>
      <c r="AH435" s="908"/>
      <c r="AI435" s="367">
        <f>SUM(Y435:AH435)</f>
        <v>0</v>
      </c>
      <c r="AJ435" s="905">
        <f>SUM(AJ424+AJ426+AJ428+AJ430+AJ432)</f>
        <v>0</v>
      </c>
      <c r="AK435" s="908"/>
      <c r="AL435" s="905">
        <f>SUM(AL424+AL426+AL428+AL430+AL432)</f>
        <v>0</v>
      </c>
      <c r="AM435" s="908"/>
      <c r="AN435" s="905">
        <f>SUM(AN424+AN426+AN428+AN430+AN432)</f>
        <v>0</v>
      </c>
      <c r="AO435" s="908"/>
      <c r="AP435" s="905">
        <f>SUM(AP424+AP426+AP428+AP430+AP432)</f>
        <v>0</v>
      </c>
      <c r="AQ435" s="908"/>
      <c r="AR435" s="905">
        <f>SUM(AR424+AR426+AR428+AR430+AR432)</f>
        <v>0</v>
      </c>
      <c r="AS435" s="908"/>
      <c r="AT435" s="367">
        <f>SUM(AJ435:AS435)</f>
        <v>0</v>
      </c>
      <c r="AU435" s="905">
        <f>SUM(AU424+AU426+AU428+AU430+AU432)</f>
        <v>0</v>
      </c>
      <c r="AV435" s="908"/>
      <c r="AW435" s="905">
        <f>SUM(AW424+AW426+AW428+AW430+AW432)</f>
        <v>0</v>
      </c>
      <c r="AX435" s="908"/>
      <c r="AY435" s="905">
        <f>SUM(AY424+AY426+AY428+AY430+AY432)</f>
        <v>0</v>
      </c>
      <c r="AZ435" s="908"/>
      <c r="BA435" s="905">
        <f>SUM(BA424+BA426+BA428+BA430+BA432)</f>
        <v>0</v>
      </c>
      <c r="BB435" s="908"/>
      <c r="BC435" s="905">
        <f>SUM(BC424+BC426+BC428+BC430+BC432)</f>
        <v>0</v>
      </c>
      <c r="BD435" s="908"/>
      <c r="BE435" s="367">
        <f>SUM(AU435:BD435)</f>
        <v>0</v>
      </c>
      <c r="BF435" s="905">
        <f>SUM(BF424+BG426+BG428+BG430+BF432)</f>
        <v>0</v>
      </c>
      <c r="BG435" s="908"/>
      <c r="BH435" s="905">
        <f>SUM(BH424+BI426+BI428+BI430+BH432)</f>
        <v>0</v>
      </c>
      <c r="BI435" s="908"/>
      <c r="BJ435" s="905">
        <f>SUM(BJ424+BK426+BK428+BK430+BJ432)</f>
        <v>0</v>
      </c>
      <c r="BK435" s="908"/>
      <c r="BL435" s="905">
        <f>SUM(BL424+BM426+BM428+BM430+BL432)</f>
        <v>0</v>
      </c>
      <c r="BM435" s="908"/>
      <c r="BN435" s="905">
        <f>SUM(BN424+BO426+BO428+BO430+BN432)</f>
        <v>0</v>
      </c>
      <c r="BO435" s="908"/>
      <c r="BP435" s="367">
        <f>SUM(BF435:BO435)</f>
        <v>0</v>
      </c>
      <c r="BQ435" s="355">
        <f>N435+Y435+AJ435+AU435+BF435</f>
        <v>0</v>
      </c>
      <c r="BR435" s="355">
        <f>P435+AA435+AL435+AW435+BH435</f>
        <v>0</v>
      </c>
      <c r="BS435" s="355">
        <f>R435+AC435+AN435+AY435+BJ435</f>
        <v>0</v>
      </c>
      <c r="BT435" s="355">
        <f>T435+AE435+AP435+BA435+BL435</f>
        <v>0</v>
      </c>
      <c r="BU435" s="355">
        <f>V435+AG435+AR435+BC435+BN435</f>
        <v>0</v>
      </c>
      <c r="BV435" s="356">
        <f>SUM(BQ435:BU435)</f>
        <v>0</v>
      </c>
      <c r="BW435" s="135"/>
      <c r="BX435" s="876"/>
    </row>
    <row r="436" spans="1:76" s="135" customFormat="1" ht="17.25" hidden="1" customHeight="1">
      <c r="A436" s="169"/>
      <c r="B436" s="169"/>
      <c r="C436" s="935" t="s">
        <v>98</v>
      </c>
      <c r="D436" s="658"/>
      <c r="E436" s="658"/>
      <c r="F436" s="658"/>
      <c r="G436" s="658"/>
      <c r="H436" s="658"/>
      <c r="I436" s="658"/>
      <c r="J436" s="715"/>
      <c r="K436" s="49"/>
      <c r="L436" s="49"/>
      <c r="M436" s="35"/>
      <c r="N436" s="136"/>
      <c r="O436" s="192"/>
      <c r="P436" s="184"/>
      <c r="Q436" s="388"/>
      <c r="R436" s="136"/>
      <c r="S436" s="192"/>
      <c r="T436" s="184"/>
      <c r="U436" s="192"/>
      <c r="V436" s="184"/>
      <c r="W436" s="192"/>
      <c r="X436" s="132"/>
      <c r="Y436" s="136"/>
      <c r="Z436" s="192"/>
      <c r="AA436" s="184"/>
      <c r="AB436" s="388"/>
      <c r="AC436" s="136"/>
      <c r="AD436" s="192"/>
      <c r="AE436" s="184"/>
      <c r="AF436" s="192"/>
      <c r="AG436" s="184"/>
      <c r="AH436" s="192"/>
      <c r="AI436" s="132"/>
      <c r="AJ436" s="136"/>
      <c r="AK436" s="192"/>
      <c r="AL436" s="184"/>
      <c r="AM436" s="388"/>
      <c r="AN436" s="136"/>
      <c r="AO436" s="192"/>
      <c r="AP436" s="184"/>
      <c r="AQ436" s="192"/>
      <c r="AR436" s="184"/>
      <c r="AS436" s="192"/>
      <c r="AT436" s="132"/>
      <c r="AU436" s="136"/>
      <c r="AV436" s="192"/>
      <c r="AW436" s="184"/>
      <c r="AX436" s="388"/>
      <c r="AY436" s="136"/>
      <c r="AZ436" s="192"/>
      <c r="BA436" s="184"/>
      <c r="BB436" s="192"/>
      <c r="BC436" s="184"/>
      <c r="BD436" s="192"/>
      <c r="BE436" s="132"/>
      <c r="BF436" s="136"/>
      <c r="BG436" s="192"/>
      <c r="BH436" s="184"/>
      <c r="BI436" s="388"/>
      <c r="BJ436" s="136"/>
      <c r="BK436" s="192"/>
      <c r="BL436" s="184"/>
      <c r="BM436" s="192"/>
      <c r="BN436" s="184"/>
      <c r="BO436" s="192"/>
      <c r="BP436" s="132"/>
      <c r="BQ436" s="334"/>
      <c r="BR436" s="334"/>
      <c r="BS436" s="334"/>
      <c r="BT436" s="334"/>
      <c r="BU436" s="334"/>
      <c r="BV436" s="334"/>
    </row>
    <row r="437" spans="1:76" s="135" customFormat="1" ht="31.5" hidden="1">
      <c r="A437" s="153">
        <v>1000</v>
      </c>
      <c r="B437" s="169"/>
      <c r="C437" s="186" t="s">
        <v>137</v>
      </c>
      <c r="D437" s="82" t="s">
        <v>99</v>
      </c>
      <c r="E437" s="769"/>
      <c r="F437" s="715"/>
      <c r="G437" s="715"/>
      <c r="H437" s="715"/>
      <c r="I437" s="715"/>
      <c r="J437" s="715"/>
      <c r="K437" s="38" t="s">
        <v>141</v>
      </c>
      <c r="L437" s="38" t="s">
        <v>134</v>
      </c>
      <c r="M437" s="36" t="s">
        <v>311</v>
      </c>
      <c r="N437" s="389" t="s">
        <v>142</v>
      </c>
      <c r="O437" s="192"/>
      <c r="P437" s="184" t="s">
        <v>142</v>
      </c>
      <c r="Q437" s="390"/>
      <c r="R437" s="184" t="s">
        <v>142</v>
      </c>
      <c r="S437" s="192"/>
      <c r="T437" s="184" t="s">
        <v>142</v>
      </c>
      <c r="U437" s="192"/>
      <c r="V437" s="184" t="s">
        <v>142</v>
      </c>
      <c r="W437" s="192"/>
      <c r="X437" s="132"/>
      <c r="Y437" s="389" t="s">
        <v>142</v>
      </c>
      <c r="Z437" s="192"/>
      <c r="AA437" s="184" t="s">
        <v>142</v>
      </c>
      <c r="AB437" s="390"/>
      <c r="AC437" s="184" t="s">
        <v>142</v>
      </c>
      <c r="AD437" s="192"/>
      <c r="AE437" s="184" t="s">
        <v>142</v>
      </c>
      <c r="AF437" s="192"/>
      <c r="AG437" s="184" t="s">
        <v>142</v>
      </c>
      <c r="AH437" s="192"/>
      <c r="AI437" s="132"/>
      <c r="AJ437" s="389" t="s">
        <v>142</v>
      </c>
      <c r="AK437" s="192"/>
      <c r="AL437" s="184" t="s">
        <v>142</v>
      </c>
      <c r="AM437" s="390"/>
      <c r="AN437" s="184" t="s">
        <v>142</v>
      </c>
      <c r="AO437" s="192"/>
      <c r="AP437" s="184" t="s">
        <v>142</v>
      </c>
      <c r="AQ437" s="192"/>
      <c r="AR437" s="184" t="s">
        <v>142</v>
      </c>
      <c r="AS437" s="192"/>
      <c r="AT437" s="132"/>
      <c r="AU437" s="389" t="s">
        <v>142</v>
      </c>
      <c r="AV437" s="192"/>
      <c r="AW437" s="184" t="s">
        <v>142</v>
      </c>
      <c r="AX437" s="390"/>
      <c r="AY437" s="184" t="s">
        <v>142</v>
      </c>
      <c r="AZ437" s="192"/>
      <c r="BA437" s="184" t="s">
        <v>142</v>
      </c>
      <c r="BB437" s="192"/>
      <c r="BC437" s="184" t="s">
        <v>142</v>
      </c>
      <c r="BD437" s="192"/>
      <c r="BE437" s="132"/>
      <c r="BF437" s="389" t="s">
        <v>142</v>
      </c>
      <c r="BG437" s="192"/>
      <c r="BH437" s="184" t="s">
        <v>142</v>
      </c>
      <c r="BI437" s="390"/>
      <c r="BJ437" s="184" t="s">
        <v>142</v>
      </c>
      <c r="BK437" s="192"/>
      <c r="BL437" s="184" t="s">
        <v>142</v>
      </c>
      <c r="BM437" s="192"/>
      <c r="BN437" s="184" t="s">
        <v>142</v>
      </c>
      <c r="BO437" s="192"/>
      <c r="BP437" s="132"/>
      <c r="BQ437" s="197"/>
      <c r="BR437" s="197"/>
      <c r="BS437" s="197"/>
      <c r="BT437" s="197"/>
      <c r="BU437" s="197"/>
      <c r="BV437" s="334"/>
    </row>
    <row r="438" spans="1:76" s="135" customFormat="1" ht="15" hidden="1" customHeight="1">
      <c r="A438" s="169"/>
      <c r="B438" s="169"/>
      <c r="C438" s="187">
        <f t="shared" ref="C438:C444" si="404">N438+P438+R438+T438+V438+Y438+AA438+AC438+AE438+AG438+AJ438+AL438+AN438+AP438+AR438+AU438+AW438+AY438+BA438+BC438+BF438+BH438+BJ438+BL438+BN438</f>
        <v>0</v>
      </c>
      <c r="D438" s="16"/>
      <c r="E438" s="658" t="s">
        <v>294</v>
      </c>
      <c r="F438" s="658"/>
      <c r="G438" s="658"/>
      <c r="H438" s="658"/>
      <c r="I438" s="658"/>
      <c r="J438" s="658"/>
      <c r="K438" s="188">
        <v>0</v>
      </c>
      <c r="L438" s="189">
        <f t="shared" ref="L438:L444" si="405">VLOOKUP(E438,Leave_Benefits,2,0)</f>
        <v>0</v>
      </c>
      <c r="M438" s="37">
        <f t="shared" ref="M438:M444" si="406">VLOOKUP(E438,Leave_Benefits,4,0)</f>
        <v>0</v>
      </c>
      <c r="N438" s="190">
        <v>0</v>
      </c>
      <c r="O438" s="118">
        <f>$K438*(1+$L438)*N438*M438</f>
        <v>0</v>
      </c>
      <c r="P438" s="190">
        <v>0</v>
      </c>
      <c r="Q438" s="118">
        <f>$K438*(1+$L438)*P438*($M438^2)</f>
        <v>0</v>
      </c>
      <c r="R438" s="190">
        <v>0</v>
      </c>
      <c r="S438" s="118">
        <f>$K438*(1+$L438)*R438*($M438^3)</f>
        <v>0</v>
      </c>
      <c r="T438" s="190">
        <v>0</v>
      </c>
      <c r="U438" s="118">
        <f>$K438*(1+$L438)*T438*($M438^4)</f>
        <v>0</v>
      </c>
      <c r="V438" s="190">
        <v>0</v>
      </c>
      <c r="W438" s="118">
        <f>$K438*(1+$L438)*V438*($M438^5)</f>
        <v>0</v>
      </c>
      <c r="X438" s="119">
        <f>SUM(O438+Q438+S438+U438+W438)</f>
        <v>0</v>
      </c>
      <c r="Y438" s="325">
        <v>0</v>
      </c>
      <c r="Z438" s="265">
        <f>$K438*(1+$L438)*Y438*M438</f>
        <v>0</v>
      </c>
      <c r="AA438" s="325">
        <v>0</v>
      </c>
      <c r="AB438" s="265">
        <f>$K438*(1+$L438)*AA438*($M438^2)</f>
        <v>0</v>
      </c>
      <c r="AC438" s="325">
        <v>0</v>
      </c>
      <c r="AD438" s="265">
        <f>$K438*(1+$L438)*AC438*($M438^3)</f>
        <v>0</v>
      </c>
      <c r="AE438" s="325">
        <v>0</v>
      </c>
      <c r="AF438" s="265">
        <f>$K438*(1+$L438)*AE438*($M438^4)</f>
        <v>0</v>
      </c>
      <c r="AG438" s="325">
        <v>0</v>
      </c>
      <c r="AH438" s="265">
        <f>$K438*(1+$L438)*AG438*($M438^5)</f>
        <v>0</v>
      </c>
      <c r="AI438" s="266">
        <f>SUM(Z438+AB438+AD438+AF438+AH438)</f>
        <v>0</v>
      </c>
      <c r="AJ438" s="326">
        <v>0</v>
      </c>
      <c r="AK438" s="268">
        <f>$K438*(1+$L438)*AJ438*M438</f>
        <v>0</v>
      </c>
      <c r="AL438" s="326">
        <v>0</v>
      </c>
      <c r="AM438" s="268">
        <f>$K438*(1+$L438)*AL438*($M438^2)</f>
        <v>0</v>
      </c>
      <c r="AN438" s="326">
        <v>0</v>
      </c>
      <c r="AO438" s="268">
        <f>$K438*(1+$L438)*AN438*($M438^3)</f>
        <v>0</v>
      </c>
      <c r="AP438" s="326">
        <v>0</v>
      </c>
      <c r="AQ438" s="268">
        <f>$K438*(1+$L438)*AP438*($M438^4)</f>
        <v>0</v>
      </c>
      <c r="AR438" s="326">
        <v>0</v>
      </c>
      <c r="AS438" s="268">
        <f>$K438*(1+$L438)*AR438*($M438^5)</f>
        <v>0</v>
      </c>
      <c r="AT438" s="269">
        <f>SUM(AK438+AM438+AO438+AQ438+AS438)</f>
        <v>0</v>
      </c>
      <c r="AU438" s="327">
        <v>0</v>
      </c>
      <c r="AV438" s="271">
        <f>$K438*(1+$L438)*AU438*M438</f>
        <v>0</v>
      </c>
      <c r="AW438" s="327">
        <v>0</v>
      </c>
      <c r="AX438" s="271">
        <f>$K438*(1+$L438)*AW438*($M438^2)</f>
        <v>0</v>
      </c>
      <c r="AY438" s="327">
        <v>0</v>
      </c>
      <c r="AZ438" s="271">
        <f>$K438*(1+$L438)*AY438*($M438^3)</f>
        <v>0</v>
      </c>
      <c r="BA438" s="327">
        <v>0</v>
      </c>
      <c r="BB438" s="271">
        <f>$K438*(1+$L438)*BA438*($M438^4)</f>
        <v>0</v>
      </c>
      <c r="BC438" s="327">
        <v>0</v>
      </c>
      <c r="BD438" s="271">
        <f>$K438*(1+$L438)*BC438*($M438^5)</f>
        <v>0</v>
      </c>
      <c r="BE438" s="272">
        <f>SUM(AV438+AX438+AZ438+BB438+BD438)</f>
        <v>0</v>
      </c>
      <c r="BF438" s="328">
        <v>0</v>
      </c>
      <c r="BG438" s="274">
        <f>$K438*(1+$L438)*BF438*M438</f>
        <v>0</v>
      </c>
      <c r="BH438" s="328">
        <v>0</v>
      </c>
      <c r="BI438" s="274">
        <f>$K438*(1+$L438)*BH438*($M438^2)</f>
        <v>0</v>
      </c>
      <c r="BJ438" s="328">
        <v>0</v>
      </c>
      <c r="BK438" s="274">
        <f>$K438*(1+$L438)*BJ438*($M438^3)</f>
        <v>0</v>
      </c>
      <c r="BL438" s="328">
        <v>0</v>
      </c>
      <c r="BM438" s="274">
        <f>$K438*(1+$L438)*BL438*($M438^4)</f>
        <v>0</v>
      </c>
      <c r="BN438" s="328">
        <v>0</v>
      </c>
      <c r="BO438" s="274">
        <f>$K438*(1+$L438)*BN438*($M438^5)</f>
        <v>0</v>
      </c>
      <c r="BP438" s="275">
        <f>SUM(BG438+BI438+BK438+BM438+BO438)</f>
        <v>0</v>
      </c>
      <c r="BQ438" s="293">
        <f t="shared" ref="BQ438:BQ444" si="407">O438+Z438+AK438+AV438+BG438</f>
        <v>0</v>
      </c>
      <c r="BR438" s="293">
        <f t="shared" ref="BR438:BR444" si="408">Q438+AB438+AM438+AX438+BI438</f>
        <v>0</v>
      </c>
      <c r="BS438" s="293">
        <f t="shared" ref="BS438:BS444" si="409">S438+AD438+AO438+AZ438+BK438</f>
        <v>0</v>
      </c>
      <c r="BT438" s="293">
        <f t="shared" ref="BT438:BT444" si="410">U438+AF438+AQ438+BB438+BM438</f>
        <v>0</v>
      </c>
      <c r="BU438" s="293">
        <f t="shared" ref="BU438:BU444" si="411">W438+AH438+AS438+BD438+BO438</f>
        <v>0</v>
      </c>
      <c r="BV438" s="300">
        <f t="shared" ref="BV438:BV445" si="412">SUM(BQ438:BU438)</f>
        <v>0</v>
      </c>
    </row>
    <row r="439" spans="1:76" s="135" customFormat="1" ht="15" hidden="1" customHeight="1">
      <c r="A439" s="169"/>
      <c r="B439" s="169"/>
      <c r="C439" s="187">
        <f t="shared" si="404"/>
        <v>0</v>
      </c>
      <c r="D439" s="16"/>
      <c r="E439" s="658" t="s">
        <v>294</v>
      </c>
      <c r="F439" s="658"/>
      <c r="G439" s="658"/>
      <c r="H439" s="658"/>
      <c r="I439" s="658"/>
      <c r="J439" s="658"/>
      <c r="K439" s="188">
        <v>0</v>
      </c>
      <c r="L439" s="189">
        <f t="shared" si="405"/>
        <v>0</v>
      </c>
      <c r="M439" s="37">
        <f t="shared" si="406"/>
        <v>0</v>
      </c>
      <c r="N439" s="190">
        <v>0</v>
      </c>
      <c r="O439" s="579">
        <f t="shared" ref="O439:O444" si="413">$K439*(1+$L439)*N439*M439</f>
        <v>0</v>
      </c>
      <c r="P439" s="190">
        <v>0</v>
      </c>
      <c r="Q439" s="579">
        <f t="shared" ref="Q439:Q444" si="414">$K439*(1+$L439)*P439*($M439^2)</f>
        <v>0</v>
      </c>
      <c r="R439" s="190">
        <v>0</v>
      </c>
      <c r="S439" s="579">
        <f t="shared" ref="S439:S444" si="415">$K439*(1+$L439)*R439*($M439^3)</f>
        <v>0</v>
      </c>
      <c r="T439" s="190">
        <v>0</v>
      </c>
      <c r="U439" s="579">
        <f t="shared" ref="U439:U444" si="416">$K439*(1+$L439)*T439*($M439^4)</f>
        <v>0</v>
      </c>
      <c r="V439" s="190">
        <v>0</v>
      </c>
      <c r="W439" s="579">
        <f t="shared" ref="W439:W444" si="417">$K439*(1+$L439)*V439*($M439^5)</f>
        <v>0</v>
      </c>
      <c r="X439" s="119">
        <f t="shared" ref="X439:X444" si="418">SUM(O439+Q439+S439+U439+W439)</f>
        <v>0</v>
      </c>
      <c r="Y439" s="325">
        <v>0</v>
      </c>
      <c r="Z439" s="580">
        <f t="shared" ref="Z439:Z444" si="419">$K439*(1+$L439)*Y439*M439</f>
        <v>0</v>
      </c>
      <c r="AA439" s="325">
        <v>0</v>
      </c>
      <c r="AB439" s="580">
        <f t="shared" ref="AB439:AB444" si="420">$K439*(1+$L439)*AA439*($M439^2)</f>
        <v>0</v>
      </c>
      <c r="AC439" s="325">
        <v>0</v>
      </c>
      <c r="AD439" s="580">
        <f t="shared" ref="AD439:AD444" si="421">$K439*(1+$L439)*AC439*($M439^3)</f>
        <v>0</v>
      </c>
      <c r="AE439" s="325">
        <v>0</v>
      </c>
      <c r="AF439" s="580">
        <f t="shared" ref="AF439:AF444" si="422">$K439*(1+$L439)*AE439*($M439^4)</f>
        <v>0</v>
      </c>
      <c r="AG439" s="325">
        <v>0</v>
      </c>
      <c r="AH439" s="580">
        <f t="shared" ref="AH439:AH444" si="423">$K439*(1+$L439)*AG439*($M439^5)</f>
        <v>0</v>
      </c>
      <c r="AI439" s="266">
        <f t="shared" ref="AI439:AI444" si="424">SUM(Z439+AB439+AD439+AF439+AH439)</f>
        <v>0</v>
      </c>
      <c r="AJ439" s="326">
        <v>0</v>
      </c>
      <c r="AK439" s="588">
        <f t="shared" ref="AK439:AK444" si="425">$K439*(1+$L439)*AJ439*M439</f>
        <v>0</v>
      </c>
      <c r="AL439" s="326">
        <v>0</v>
      </c>
      <c r="AM439" s="588">
        <f t="shared" ref="AM439:AM444" si="426">$K439*(1+$L439)*AL439*($M439^2)</f>
        <v>0</v>
      </c>
      <c r="AN439" s="326">
        <v>0</v>
      </c>
      <c r="AO439" s="588">
        <f t="shared" ref="AO439:AO444" si="427">$K439*(1+$L439)*AN439*($M439^3)</f>
        <v>0</v>
      </c>
      <c r="AP439" s="326">
        <v>0</v>
      </c>
      <c r="AQ439" s="588">
        <f t="shared" ref="AQ439:AQ444" si="428">$K439*(1+$L439)*AP439*($M439^4)</f>
        <v>0</v>
      </c>
      <c r="AR439" s="326">
        <v>0</v>
      </c>
      <c r="AS439" s="588">
        <f t="shared" ref="AS439:AS444" si="429">$K439*(1+$L439)*AR439*($M439^5)</f>
        <v>0</v>
      </c>
      <c r="AT439" s="269">
        <f t="shared" ref="AT439:AT444" si="430">SUM(AK439+AM439+AO439+AQ439+AS439)</f>
        <v>0</v>
      </c>
      <c r="AU439" s="327">
        <v>0</v>
      </c>
      <c r="AV439" s="582">
        <f t="shared" ref="AV439:AV444" si="431">$K439*(1+$L439)*AU439*M439</f>
        <v>0</v>
      </c>
      <c r="AW439" s="327">
        <v>0</v>
      </c>
      <c r="AX439" s="582">
        <f t="shared" ref="AX439:AX444" si="432">$K439*(1+$L439)*AW439*($M439^2)</f>
        <v>0</v>
      </c>
      <c r="AY439" s="327">
        <v>0</v>
      </c>
      <c r="AZ439" s="582">
        <f t="shared" ref="AZ439:AZ444" si="433">$K439*(1+$L439)*AY439*($M439^3)</f>
        <v>0</v>
      </c>
      <c r="BA439" s="327">
        <v>0</v>
      </c>
      <c r="BB439" s="582">
        <f t="shared" ref="BB439:BB444" si="434">$K439*(1+$L439)*BA439*($M439^4)</f>
        <v>0</v>
      </c>
      <c r="BC439" s="327">
        <v>0</v>
      </c>
      <c r="BD439" s="582">
        <f t="shared" ref="BD439:BD444" si="435">$K439*(1+$L439)*BC439*($M439^5)</f>
        <v>0</v>
      </c>
      <c r="BE439" s="272">
        <f t="shared" ref="BE439:BE444" si="436">SUM(AV439+AX439+AZ439+BB439+BD439)</f>
        <v>0</v>
      </c>
      <c r="BF439" s="328">
        <v>0</v>
      </c>
      <c r="BG439" s="581">
        <f t="shared" ref="BG439:BG444" si="437">$K439*(1+$L439)*BF439*M439</f>
        <v>0</v>
      </c>
      <c r="BH439" s="328">
        <v>0</v>
      </c>
      <c r="BI439" s="581">
        <f t="shared" ref="BI439:BI444" si="438">$K439*(1+$L439)*BH439*($M439^2)</f>
        <v>0</v>
      </c>
      <c r="BJ439" s="328">
        <v>0</v>
      </c>
      <c r="BK439" s="581">
        <f t="shared" ref="BK439:BK444" si="439">$K439*(1+$L439)*BJ439*($M439^3)</f>
        <v>0</v>
      </c>
      <c r="BL439" s="328">
        <v>0</v>
      </c>
      <c r="BM439" s="581">
        <f t="shared" ref="BM439:BM444" si="440">$K439*(1+$L439)*BL439*($M439^4)</f>
        <v>0</v>
      </c>
      <c r="BN439" s="328">
        <v>0</v>
      </c>
      <c r="BO439" s="581">
        <f t="shared" ref="BO439:BO444" si="441">$K439*(1+$L439)*BN439*($M439^5)</f>
        <v>0</v>
      </c>
      <c r="BP439" s="275">
        <f t="shared" ref="BP439:BP444" si="442">SUM(BG439+BI439+BK439+BM439+BO439)</f>
        <v>0</v>
      </c>
      <c r="BQ439" s="293">
        <f t="shared" si="407"/>
        <v>0</v>
      </c>
      <c r="BR439" s="293">
        <f t="shared" si="408"/>
        <v>0</v>
      </c>
      <c r="BS439" s="293">
        <f t="shared" si="409"/>
        <v>0</v>
      </c>
      <c r="BT439" s="293">
        <f t="shared" si="410"/>
        <v>0</v>
      </c>
      <c r="BU439" s="293">
        <f t="shared" si="411"/>
        <v>0</v>
      </c>
      <c r="BV439" s="300">
        <f t="shared" si="412"/>
        <v>0</v>
      </c>
    </row>
    <row r="440" spans="1:76" s="135" customFormat="1" ht="15" hidden="1" customHeight="1">
      <c r="A440" s="169"/>
      <c r="B440" s="169"/>
      <c r="C440" s="187">
        <f t="shared" si="404"/>
        <v>0</v>
      </c>
      <c r="D440" s="16"/>
      <c r="E440" s="658" t="s">
        <v>294</v>
      </c>
      <c r="F440" s="658"/>
      <c r="G440" s="658"/>
      <c r="H440" s="658"/>
      <c r="I440" s="658"/>
      <c r="J440" s="658"/>
      <c r="K440" s="188">
        <v>0</v>
      </c>
      <c r="L440" s="189">
        <f t="shared" si="405"/>
        <v>0</v>
      </c>
      <c r="M440" s="37">
        <f t="shared" si="406"/>
        <v>0</v>
      </c>
      <c r="N440" s="190">
        <v>0</v>
      </c>
      <c r="O440" s="579">
        <f t="shared" si="413"/>
        <v>0</v>
      </c>
      <c r="P440" s="190">
        <v>0</v>
      </c>
      <c r="Q440" s="579">
        <f t="shared" si="414"/>
        <v>0</v>
      </c>
      <c r="R440" s="190">
        <v>0</v>
      </c>
      <c r="S440" s="579">
        <f t="shared" si="415"/>
        <v>0</v>
      </c>
      <c r="T440" s="190">
        <v>0</v>
      </c>
      <c r="U440" s="579">
        <f t="shared" si="416"/>
        <v>0</v>
      </c>
      <c r="V440" s="190">
        <v>0</v>
      </c>
      <c r="W440" s="579">
        <f t="shared" si="417"/>
        <v>0</v>
      </c>
      <c r="X440" s="119">
        <f t="shared" si="418"/>
        <v>0</v>
      </c>
      <c r="Y440" s="325">
        <v>0</v>
      </c>
      <c r="Z440" s="580">
        <f t="shared" si="419"/>
        <v>0</v>
      </c>
      <c r="AA440" s="325">
        <v>0</v>
      </c>
      <c r="AB440" s="580">
        <f t="shared" si="420"/>
        <v>0</v>
      </c>
      <c r="AC440" s="325">
        <v>0</v>
      </c>
      <c r="AD440" s="580">
        <f t="shared" si="421"/>
        <v>0</v>
      </c>
      <c r="AE440" s="325">
        <v>0</v>
      </c>
      <c r="AF440" s="580">
        <f t="shared" si="422"/>
        <v>0</v>
      </c>
      <c r="AG440" s="325">
        <v>0</v>
      </c>
      <c r="AH440" s="580">
        <f t="shared" si="423"/>
        <v>0</v>
      </c>
      <c r="AI440" s="266">
        <f t="shared" si="424"/>
        <v>0</v>
      </c>
      <c r="AJ440" s="326">
        <v>0</v>
      </c>
      <c r="AK440" s="588">
        <f t="shared" si="425"/>
        <v>0</v>
      </c>
      <c r="AL440" s="326">
        <v>0</v>
      </c>
      <c r="AM440" s="588">
        <f t="shared" si="426"/>
        <v>0</v>
      </c>
      <c r="AN440" s="326">
        <v>0</v>
      </c>
      <c r="AO440" s="588">
        <f t="shared" si="427"/>
        <v>0</v>
      </c>
      <c r="AP440" s="326">
        <v>0</v>
      </c>
      <c r="AQ440" s="588">
        <f t="shared" si="428"/>
        <v>0</v>
      </c>
      <c r="AR440" s="326">
        <v>0</v>
      </c>
      <c r="AS440" s="588">
        <f t="shared" si="429"/>
        <v>0</v>
      </c>
      <c r="AT440" s="269">
        <f t="shared" si="430"/>
        <v>0</v>
      </c>
      <c r="AU440" s="327">
        <v>0</v>
      </c>
      <c r="AV440" s="582">
        <f t="shared" si="431"/>
        <v>0</v>
      </c>
      <c r="AW440" s="327">
        <v>0</v>
      </c>
      <c r="AX440" s="582">
        <f t="shared" si="432"/>
        <v>0</v>
      </c>
      <c r="AY440" s="327">
        <v>0</v>
      </c>
      <c r="AZ440" s="582">
        <f t="shared" si="433"/>
        <v>0</v>
      </c>
      <c r="BA440" s="327">
        <v>0</v>
      </c>
      <c r="BB440" s="582">
        <f t="shared" si="434"/>
        <v>0</v>
      </c>
      <c r="BC440" s="327">
        <v>0</v>
      </c>
      <c r="BD440" s="582">
        <f t="shared" si="435"/>
        <v>0</v>
      </c>
      <c r="BE440" s="272">
        <f t="shared" si="436"/>
        <v>0</v>
      </c>
      <c r="BF440" s="328">
        <v>0</v>
      </c>
      <c r="BG440" s="581">
        <f t="shared" si="437"/>
        <v>0</v>
      </c>
      <c r="BH440" s="328">
        <v>0</v>
      </c>
      <c r="BI440" s="581">
        <f t="shared" si="438"/>
        <v>0</v>
      </c>
      <c r="BJ440" s="328">
        <v>0</v>
      </c>
      <c r="BK440" s="581">
        <f t="shared" si="439"/>
        <v>0</v>
      </c>
      <c r="BL440" s="328">
        <v>0</v>
      </c>
      <c r="BM440" s="581">
        <f t="shared" si="440"/>
        <v>0</v>
      </c>
      <c r="BN440" s="328">
        <v>0</v>
      </c>
      <c r="BO440" s="581">
        <f t="shared" si="441"/>
        <v>0</v>
      </c>
      <c r="BP440" s="275">
        <f t="shared" si="442"/>
        <v>0</v>
      </c>
      <c r="BQ440" s="293">
        <f t="shared" si="407"/>
        <v>0</v>
      </c>
      <c r="BR440" s="293">
        <f t="shared" si="408"/>
        <v>0</v>
      </c>
      <c r="BS440" s="293">
        <f t="shared" si="409"/>
        <v>0</v>
      </c>
      <c r="BT440" s="293">
        <f t="shared" si="410"/>
        <v>0</v>
      </c>
      <c r="BU440" s="293">
        <f t="shared" si="411"/>
        <v>0</v>
      </c>
      <c r="BV440" s="300">
        <f t="shared" si="412"/>
        <v>0</v>
      </c>
    </row>
    <row r="441" spans="1:76" s="135" customFormat="1" ht="15" hidden="1" customHeight="1">
      <c r="A441" s="169"/>
      <c r="B441" s="169"/>
      <c r="C441" s="187">
        <f t="shared" si="404"/>
        <v>0</v>
      </c>
      <c r="D441" s="16"/>
      <c r="E441" s="658" t="s">
        <v>294</v>
      </c>
      <c r="F441" s="658"/>
      <c r="G441" s="658"/>
      <c r="H441" s="658"/>
      <c r="I441" s="658"/>
      <c r="J441" s="658"/>
      <c r="K441" s="188">
        <v>0</v>
      </c>
      <c r="L441" s="189">
        <f t="shared" si="405"/>
        <v>0</v>
      </c>
      <c r="M441" s="37">
        <f t="shared" si="406"/>
        <v>0</v>
      </c>
      <c r="N441" s="190">
        <v>0</v>
      </c>
      <c r="O441" s="579">
        <f t="shared" si="413"/>
        <v>0</v>
      </c>
      <c r="P441" s="190">
        <v>0</v>
      </c>
      <c r="Q441" s="579">
        <f t="shared" si="414"/>
        <v>0</v>
      </c>
      <c r="R441" s="190">
        <v>0</v>
      </c>
      <c r="S441" s="579">
        <f t="shared" si="415"/>
        <v>0</v>
      </c>
      <c r="T441" s="190">
        <v>0</v>
      </c>
      <c r="U441" s="579">
        <f t="shared" si="416"/>
        <v>0</v>
      </c>
      <c r="V441" s="190">
        <v>0</v>
      </c>
      <c r="W441" s="579">
        <f t="shared" si="417"/>
        <v>0</v>
      </c>
      <c r="X441" s="119">
        <f t="shared" si="418"/>
        <v>0</v>
      </c>
      <c r="Y441" s="325">
        <v>0</v>
      </c>
      <c r="Z441" s="580">
        <f t="shared" si="419"/>
        <v>0</v>
      </c>
      <c r="AA441" s="325">
        <v>0</v>
      </c>
      <c r="AB441" s="580">
        <f t="shared" si="420"/>
        <v>0</v>
      </c>
      <c r="AC441" s="325">
        <v>0</v>
      </c>
      <c r="AD441" s="580">
        <f t="shared" si="421"/>
        <v>0</v>
      </c>
      <c r="AE441" s="325">
        <v>0</v>
      </c>
      <c r="AF441" s="580">
        <f t="shared" si="422"/>
        <v>0</v>
      </c>
      <c r="AG441" s="325">
        <v>0</v>
      </c>
      <c r="AH441" s="580">
        <f t="shared" si="423"/>
        <v>0</v>
      </c>
      <c r="AI441" s="266">
        <f t="shared" si="424"/>
        <v>0</v>
      </c>
      <c r="AJ441" s="326">
        <v>0</v>
      </c>
      <c r="AK441" s="588">
        <f t="shared" si="425"/>
        <v>0</v>
      </c>
      <c r="AL441" s="326">
        <v>0</v>
      </c>
      <c r="AM441" s="588">
        <f t="shared" si="426"/>
        <v>0</v>
      </c>
      <c r="AN441" s="326">
        <v>0</v>
      </c>
      <c r="AO441" s="588">
        <f t="shared" si="427"/>
        <v>0</v>
      </c>
      <c r="AP441" s="326">
        <v>0</v>
      </c>
      <c r="AQ441" s="588">
        <f t="shared" si="428"/>
        <v>0</v>
      </c>
      <c r="AR441" s="326">
        <v>0</v>
      </c>
      <c r="AS441" s="588">
        <f t="shared" si="429"/>
        <v>0</v>
      </c>
      <c r="AT441" s="269">
        <f t="shared" si="430"/>
        <v>0</v>
      </c>
      <c r="AU441" s="327">
        <v>0</v>
      </c>
      <c r="AV441" s="582">
        <f t="shared" si="431"/>
        <v>0</v>
      </c>
      <c r="AW441" s="327">
        <v>0</v>
      </c>
      <c r="AX441" s="582">
        <f t="shared" si="432"/>
        <v>0</v>
      </c>
      <c r="AY441" s="327">
        <v>0</v>
      </c>
      <c r="AZ441" s="582">
        <f t="shared" si="433"/>
        <v>0</v>
      </c>
      <c r="BA441" s="327">
        <v>0</v>
      </c>
      <c r="BB441" s="582">
        <f t="shared" si="434"/>
        <v>0</v>
      </c>
      <c r="BC441" s="327">
        <v>0</v>
      </c>
      <c r="BD441" s="582">
        <f t="shared" si="435"/>
        <v>0</v>
      </c>
      <c r="BE441" s="272">
        <f t="shared" si="436"/>
        <v>0</v>
      </c>
      <c r="BF441" s="328">
        <v>0</v>
      </c>
      <c r="BG441" s="581">
        <f t="shared" si="437"/>
        <v>0</v>
      </c>
      <c r="BH441" s="328">
        <v>0</v>
      </c>
      <c r="BI441" s="581">
        <f t="shared" si="438"/>
        <v>0</v>
      </c>
      <c r="BJ441" s="328">
        <v>0</v>
      </c>
      <c r="BK441" s="581">
        <f t="shared" si="439"/>
        <v>0</v>
      </c>
      <c r="BL441" s="328">
        <v>0</v>
      </c>
      <c r="BM441" s="581">
        <f t="shared" si="440"/>
        <v>0</v>
      </c>
      <c r="BN441" s="328">
        <v>0</v>
      </c>
      <c r="BO441" s="581">
        <f t="shared" si="441"/>
        <v>0</v>
      </c>
      <c r="BP441" s="275">
        <f t="shared" si="442"/>
        <v>0</v>
      </c>
      <c r="BQ441" s="293">
        <f t="shared" si="407"/>
        <v>0</v>
      </c>
      <c r="BR441" s="293">
        <f t="shared" si="408"/>
        <v>0</v>
      </c>
      <c r="BS441" s="293">
        <f t="shared" si="409"/>
        <v>0</v>
      </c>
      <c r="BT441" s="293">
        <f t="shared" si="410"/>
        <v>0</v>
      </c>
      <c r="BU441" s="293">
        <f t="shared" si="411"/>
        <v>0</v>
      </c>
      <c r="BV441" s="300">
        <f t="shared" si="412"/>
        <v>0</v>
      </c>
    </row>
    <row r="442" spans="1:76" s="135" customFormat="1" ht="15" hidden="1" customHeight="1">
      <c r="A442" s="169"/>
      <c r="B442" s="169"/>
      <c r="C442" s="187">
        <f t="shared" si="404"/>
        <v>0</v>
      </c>
      <c r="D442" s="16"/>
      <c r="E442" s="658" t="s">
        <v>294</v>
      </c>
      <c r="F442" s="658"/>
      <c r="G442" s="658"/>
      <c r="H442" s="658"/>
      <c r="I442" s="658"/>
      <c r="J442" s="658"/>
      <c r="K442" s="188">
        <v>0</v>
      </c>
      <c r="L442" s="189">
        <f t="shared" si="405"/>
        <v>0</v>
      </c>
      <c r="M442" s="37">
        <f t="shared" si="406"/>
        <v>0</v>
      </c>
      <c r="N442" s="190">
        <v>0</v>
      </c>
      <c r="O442" s="579">
        <f t="shared" si="413"/>
        <v>0</v>
      </c>
      <c r="P442" s="190">
        <v>0</v>
      </c>
      <c r="Q442" s="579">
        <f t="shared" si="414"/>
        <v>0</v>
      </c>
      <c r="R442" s="190">
        <v>0</v>
      </c>
      <c r="S442" s="579">
        <f t="shared" si="415"/>
        <v>0</v>
      </c>
      <c r="T442" s="190">
        <v>0</v>
      </c>
      <c r="U442" s="579">
        <f t="shared" si="416"/>
        <v>0</v>
      </c>
      <c r="V442" s="190">
        <v>0</v>
      </c>
      <c r="W442" s="579">
        <f t="shared" si="417"/>
        <v>0</v>
      </c>
      <c r="X442" s="119">
        <f t="shared" si="418"/>
        <v>0</v>
      </c>
      <c r="Y442" s="325">
        <v>0</v>
      </c>
      <c r="Z442" s="580">
        <f t="shared" si="419"/>
        <v>0</v>
      </c>
      <c r="AA442" s="325">
        <v>0</v>
      </c>
      <c r="AB442" s="580">
        <f t="shared" si="420"/>
        <v>0</v>
      </c>
      <c r="AC442" s="325">
        <v>0</v>
      </c>
      <c r="AD442" s="580">
        <f t="shared" si="421"/>
        <v>0</v>
      </c>
      <c r="AE442" s="325">
        <v>0</v>
      </c>
      <c r="AF442" s="580">
        <f t="shared" si="422"/>
        <v>0</v>
      </c>
      <c r="AG442" s="325">
        <v>0</v>
      </c>
      <c r="AH442" s="580">
        <f t="shared" si="423"/>
        <v>0</v>
      </c>
      <c r="AI442" s="266">
        <f t="shared" si="424"/>
        <v>0</v>
      </c>
      <c r="AJ442" s="326">
        <v>0</v>
      </c>
      <c r="AK442" s="588">
        <f t="shared" si="425"/>
        <v>0</v>
      </c>
      <c r="AL442" s="326">
        <v>0</v>
      </c>
      <c r="AM442" s="588">
        <f t="shared" si="426"/>
        <v>0</v>
      </c>
      <c r="AN442" s="326">
        <v>0</v>
      </c>
      <c r="AO442" s="588">
        <f t="shared" si="427"/>
        <v>0</v>
      </c>
      <c r="AP442" s="326">
        <v>0</v>
      </c>
      <c r="AQ442" s="588">
        <f t="shared" si="428"/>
        <v>0</v>
      </c>
      <c r="AR442" s="326">
        <v>0</v>
      </c>
      <c r="AS442" s="588">
        <f t="shared" si="429"/>
        <v>0</v>
      </c>
      <c r="AT442" s="269">
        <f t="shared" si="430"/>
        <v>0</v>
      </c>
      <c r="AU442" s="327">
        <v>0</v>
      </c>
      <c r="AV442" s="582">
        <f t="shared" si="431"/>
        <v>0</v>
      </c>
      <c r="AW442" s="327">
        <v>0</v>
      </c>
      <c r="AX442" s="582">
        <f t="shared" si="432"/>
        <v>0</v>
      </c>
      <c r="AY442" s="327">
        <v>0</v>
      </c>
      <c r="AZ442" s="582">
        <f t="shared" si="433"/>
        <v>0</v>
      </c>
      <c r="BA442" s="327">
        <v>0</v>
      </c>
      <c r="BB442" s="582">
        <f t="shared" si="434"/>
        <v>0</v>
      </c>
      <c r="BC442" s="327">
        <v>0</v>
      </c>
      <c r="BD442" s="582">
        <f t="shared" si="435"/>
        <v>0</v>
      </c>
      <c r="BE442" s="272">
        <f t="shared" si="436"/>
        <v>0</v>
      </c>
      <c r="BF442" s="328">
        <v>0</v>
      </c>
      <c r="BG442" s="581">
        <f t="shared" si="437"/>
        <v>0</v>
      </c>
      <c r="BH442" s="328">
        <v>0</v>
      </c>
      <c r="BI442" s="581">
        <f t="shared" si="438"/>
        <v>0</v>
      </c>
      <c r="BJ442" s="328">
        <v>0</v>
      </c>
      <c r="BK442" s="581">
        <f t="shared" si="439"/>
        <v>0</v>
      </c>
      <c r="BL442" s="328">
        <v>0</v>
      </c>
      <c r="BM442" s="581">
        <f t="shared" si="440"/>
        <v>0</v>
      </c>
      <c r="BN442" s="328">
        <v>0</v>
      </c>
      <c r="BO442" s="581">
        <f t="shared" si="441"/>
        <v>0</v>
      </c>
      <c r="BP442" s="275">
        <f t="shared" si="442"/>
        <v>0</v>
      </c>
      <c r="BQ442" s="293">
        <f t="shared" si="407"/>
        <v>0</v>
      </c>
      <c r="BR442" s="293">
        <f t="shared" si="408"/>
        <v>0</v>
      </c>
      <c r="BS442" s="293">
        <f t="shared" si="409"/>
        <v>0</v>
      </c>
      <c r="BT442" s="293">
        <f t="shared" si="410"/>
        <v>0</v>
      </c>
      <c r="BU442" s="293">
        <f t="shared" si="411"/>
        <v>0</v>
      </c>
      <c r="BV442" s="300">
        <f t="shared" si="412"/>
        <v>0</v>
      </c>
    </row>
    <row r="443" spans="1:76" s="135" customFormat="1" ht="15" hidden="1" customHeight="1">
      <c r="A443" s="169"/>
      <c r="B443" s="169"/>
      <c r="C443" s="187">
        <f t="shared" si="404"/>
        <v>0</v>
      </c>
      <c r="D443" s="16"/>
      <c r="E443" s="658" t="s">
        <v>294</v>
      </c>
      <c r="F443" s="658"/>
      <c r="G443" s="658"/>
      <c r="H443" s="658"/>
      <c r="I443" s="658"/>
      <c r="J443" s="658"/>
      <c r="K443" s="188">
        <v>0</v>
      </c>
      <c r="L443" s="189">
        <f t="shared" si="405"/>
        <v>0</v>
      </c>
      <c r="M443" s="37">
        <f t="shared" si="406"/>
        <v>0</v>
      </c>
      <c r="N443" s="190">
        <v>0</v>
      </c>
      <c r="O443" s="579">
        <f t="shared" si="413"/>
        <v>0</v>
      </c>
      <c r="P443" s="190">
        <v>0</v>
      </c>
      <c r="Q443" s="579">
        <f t="shared" si="414"/>
        <v>0</v>
      </c>
      <c r="R443" s="190">
        <v>0</v>
      </c>
      <c r="S443" s="579">
        <f t="shared" si="415"/>
        <v>0</v>
      </c>
      <c r="T443" s="190">
        <v>0</v>
      </c>
      <c r="U443" s="579">
        <f t="shared" si="416"/>
        <v>0</v>
      </c>
      <c r="V443" s="190">
        <v>0</v>
      </c>
      <c r="W443" s="579">
        <f t="shared" si="417"/>
        <v>0</v>
      </c>
      <c r="X443" s="119">
        <f t="shared" si="418"/>
        <v>0</v>
      </c>
      <c r="Y443" s="325">
        <v>0</v>
      </c>
      <c r="Z443" s="580">
        <f t="shared" si="419"/>
        <v>0</v>
      </c>
      <c r="AA443" s="325">
        <v>0</v>
      </c>
      <c r="AB443" s="580">
        <f t="shared" si="420"/>
        <v>0</v>
      </c>
      <c r="AC443" s="325">
        <v>0</v>
      </c>
      <c r="AD443" s="580">
        <f t="shared" si="421"/>
        <v>0</v>
      </c>
      <c r="AE443" s="325">
        <v>0</v>
      </c>
      <c r="AF443" s="580">
        <f t="shared" si="422"/>
        <v>0</v>
      </c>
      <c r="AG443" s="325">
        <v>0</v>
      </c>
      <c r="AH443" s="580">
        <f t="shared" si="423"/>
        <v>0</v>
      </c>
      <c r="AI443" s="266">
        <f t="shared" si="424"/>
        <v>0</v>
      </c>
      <c r="AJ443" s="326">
        <v>0</v>
      </c>
      <c r="AK443" s="588">
        <f t="shared" si="425"/>
        <v>0</v>
      </c>
      <c r="AL443" s="326">
        <v>0</v>
      </c>
      <c r="AM443" s="588">
        <f t="shared" si="426"/>
        <v>0</v>
      </c>
      <c r="AN443" s="326">
        <v>0</v>
      </c>
      <c r="AO443" s="588">
        <f t="shared" si="427"/>
        <v>0</v>
      </c>
      <c r="AP443" s="326">
        <v>0</v>
      </c>
      <c r="AQ443" s="588">
        <f t="shared" si="428"/>
        <v>0</v>
      </c>
      <c r="AR443" s="326">
        <v>0</v>
      </c>
      <c r="AS443" s="588">
        <f t="shared" si="429"/>
        <v>0</v>
      </c>
      <c r="AT443" s="269">
        <f t="shared" si="430"/>
        <v>0</v>
      </c>
      <c r="AU443" s="327">
        <v>0</v>
      </c>
      <c r="AV443" s="582">
        <f t="shared" si="431"/>
        <v>0</v>
      </c>
      <c r="AW443" s="327">
        <v>0</v>
      </c>
      <c r="AX443" s="582">
        <f t="shared" si="432"/>
        <v>0</v>
      </c>
      <c r="AY443" s="327">
        <v>0</v>
      </c>
      <c r="AZ443" s="582">
        <f t="shared" si="433"/>
        <v>0</v>
      </c>
      <c r="BA443" s="327">
        <v>0</v>
      </c>
      <c r="BB443" s="582">
        <f t="shared" si="434"/>
        <v>0</v>
      </c>
      <c r="BC443" s="327">
        <v>0</v>
      </c>
      <c r="BD443" s="582">
        <f t="shared" si="435"/>
        <v>0</v>
      </c>
      <c r="BE443" s="272">
        <f t="shared" si="436"/>
        <v>0</v>
      </c>
      <c r="BF443" s="328">
        <v>0</v>
      </c>
      <c r="BG443" s="581">
        <f t="shared" si="437"/>
        <v>0</v>
      </c>
      <c r="BH443" s="328">
        <v>0</v>
      </c>
      <c r="BI443" s="581">
        <f t="shared" si="438"/>
        <v>0</v>
      </c>
      <c r="BJ443" s="328">
        <v>0</v>
      </c>
      <c r="BK443" s="581">
        <f t="shared" si="439"/>
        <v>0</v>
      </c>
      <c r="BL443" s="328">
        <v>0</v>
      </c>
      <c r="BM443" s="581">
        <f t="shared" si="440"/>
        <v>0</v>
      </c>
      <c r="BN443" s="328">
        <v>0</v>
      </c>
      <c r="BO443" s="581">
        <f t="shared" si="441"/>
        <v>0</v>
      </c>
      <c r="BP443" s="275">
        <f t="shared" si="442"/>
        <v>0</v>
      </c>
      <c r="BQ443" s="293">
        <f t="shared" si="407"/>
        <v>0</v>
      </c>
      <c r="BR443" s="293">
        <f t="shared" si="408"/>
        <v>0</v>
      </c>
      <c r="BS443" s="293">
        <f t="shared" si="409"/>
        <v>0</v>
      </c>
      <c r="BT443" s="293">
        <f t="shared" si="410"/>
        <v>0</v>
      </c>
      <c r="BU443" s="293">
        <f t="shared" si="411"/>
        <v>0</v>
      </c>
      <c r="BV443" s="300">
        <f t="shared" si="412"/>
        <v>0</v>
      </c>
    </row>
    <row r="444" spans="1:76" s="135" customFormat="1" ht="15" hidden="1" customHeight="1">
      <c r="A444" s="169"/>
      <c r="B444" s="169"/>
      <c r="C444" s="187">
        <f t="shared" si="404"/>
        <v>0</v>
      </c>
      <c r="D444" s="16"/>
      <c r="E444" s="658" t="s">
        <v>294</v>
      </c>
      <c r="F444" s="658"/>
      <c r="G444" s="658"/>
      <c r="H444" s="658"/>
      <c r="I444" s="658"/>
      <c r="J444" s="658"/>
      <c r="K444" s="188">
        <v>0</v>
      </c>
      <c r="L444" s="189">
        <f t="shared" si="405"/>
        <v>0</v>
      </c>
      <c r="M444" s="37">
        <f t="shared" si="406"/>
        <v>0</v>
      </c>
      <c r="N444" s="190">
        <v>0</v>
      </c>
      <c r="O444" s="579">
        <f t="shared" si="413"/>
        <v>0</v>
      </c>
      <c r="P444" s="190">
        <v>0</v>
      </c>
      <c r="Q444" s="579">
        <f t="shared" si="414"/>
        <v>0</v>
      </c>
      <c r="R444" s="190">
        <v>0</v>
      </c>
      <c r="S444" s="579">
        <f t="shared" si="415"/>
        <v>0</v>
      </c>
      <c r="T444" s="190">
        <v>0</v>
      </c>
      <c r="U444" s="579">
        <f t="shared" si="416"/>
        <v>0</v>
      </c>
      <c r="V444" s="190">
        <v>0</v>
      </c>
      <c r="W444" s="579">
        <f t="shared" si="417"/>
        <v>0</v>
      </c>
      <c r="X444" s="119">
        <f t="shared" si="418"/>
        <v>0</v>
      </c>
      <c r="Y444" s="325">
        <v>0</v>
      </c>
      <c r="Z444" s="580">
        <f t="shared" si="419"/>
        <v>0</v>
      </c>
      <c r="AA444" s="325">
        <v>0</v>
      </c>
      <c r="AB444" s="580">
        <f t="shared" si="420"/>
        <v>0</v>
      </c>
      <c r="AC444" s="325">
        <v>0</v>
      </c>
      <c r="AD444" s="580">
        <f t="shared" si="421"/>
        <v>0</v>
      </c>
      <c r="AE444" s="325">
        <v>0</v>
      </c>
      <c r="AF444" s="580">
        <f t="shared" si="422"/>
        <v>0</v>
      </c>
      <c r="AG444" s="325">
        <v>0</v>
      </c>
      <c r="AH444" s="580">
        <f t="shared" si="423"/>
        <v>0</v>
      </c>
      <c r="AI444" s="266">
        <f t="shared" si="424"/>
        <v>0</v>
      </c>
      <c r="AJ444" s="326">
        <v>0</v>
      </c>
      <c r="AK444" s="588">
        <f t="shared" si="425"/>
        <v>0</v>
      </c>
      <c r="AL444" s="326">
        <v>0</v>
      </c>
      <c r="AM444" s="588">
        <f t="shared" si="426"/>
        <v>0</v>
      </c>
      <c r="AN444" s="326">
        <v>0</v>
      </c>
      <c r="AO444" s="588">
        <f t="shared" si="427"/>
        <v>0</v>
      </c>
      <c r="AP444" s="326">
        <v>0</v>
      </c>
      <c r="AQ444" s="588">
        <f t="shared" si="428"/>
        <v>0</v>
      </c>
      <c r="AR444" s="326">
        <v>0</v>
      </c>
      <c r="AS444" s="588">
        <f t="shared" si="429"/>
        <v>0</v>
      </c>
      <c r="AT444" s="269">
        <f t="shared" si="430"/>
        <v>0</v>
      </c>
      <c r="AU444" s="327">
        <v>0</v>
      </c>
      <c r="AV444" s="582">
        <f t="shared" si="431"/>
        <v>0</v>
      </c>
      <c r="AW444" s="327">
        <v>0</v>
      </c>
      <c r="AX444" s="582">
        <f t="shared" si="432"/>
        <v>0</v>
      </c>
      <c r="AY444" s="327">
        <v>0</v>
      </c>
      <c r="AZ444" s="582">
        <f t="shared" si="433"/>
        <v>0</v>
      </c>
      <c r="BA444" s="327">
        <v>0</v>
      </c>
      <c r="BB444" s="582">
        <f t="shared" si="434"/>
        <v>0</v>
      </c>
      <c r="BC444" s="327">
        <v>0</v>
      </c>
      <c r="BD444" s="582">
        <f t="shared" si="435"/>
        <v>0</v>
      </c>
      <c r="BE444" s="272">
        <f t="shared" si="436"/>
        <v>0</v>
      </c>
      <c r="BF444" s="328">
        <v>0</v>
      </c>
      <c r="BG444" s="581">
        <f t="shared" si="437"/>
        <v>0</v>
      </c>
      <c r="BH444" s="328">
        <v>0</v>
      </c>
      <c r="BI444" s="581">
        <f t="shared" si="438"/>
        <v>0</v>
      </c>
      <c r="BJ444" s="328">
        <v>0</v>
      </c>
      <c r="BK444" s="581">
        <f t="shared" si="439"/>
        <v>0</v>
      </c>
      <c r="BL444" s="328">
        <v>0</v>
      </c>
      <c r="BM444" s="581">
        <f t="shared" si="440"/>
        <v>0</v>
      </c>
      <c r="BN444" s="328">
        <v>0</v>
      </c>
      <c r="BO444" s="581">
        <f t="shared" si="441"/>
        <v>0</v>
      </c>
      <c r="BP444" s="275">
        <f t="shared" si="442"/>
        <v>0</v>
      </c>
      <c r="BQ444" s="293">
        <f t="shared" si="407"/>
        <v>0</v>
      </c>
      <c r="BR444" s="293">
        <f t="shared" si="408"/>
        <v>0</v>
      </c>
      <c r="BS444" s="293">
        <f t="shared" si="409"/>
        <v>0</v>
      </c>
      <c r="BT444" s="293">
        <f t="shared" si="410"/>
        <v>0</v>
      </c>
      <c r="BU444" s="293">
        <f t="shared" si="411"/>
        <v>0</v>
      </c>
      <c r="BV444" s="300">
        <f t="shared" si="412"/>
        <v>0</v>
      </c>
    </row>
    <row r="445" spans="1:76" s="135" customFormat="1" ht="15" hidden="1" customHeight="1">
      <c r="A445" s="169"/>
      <c r="B445" s="169"/>
      <c r="C445" s="822"/>
      <c r="D445" s="704"/>
      <c r="E445" s="704"/>
      <c r="F445" s="704"/>
      <c r="G445" s="704"/>
      <c r="H445" s="704"/>
      <c r="I445" s="704"/>
      <c r="J445" s="888" t="s">
        <v>101</v>
      </c>
      <c r="K445" s="975"/>
      <c r="L445" s="975"/>
      <c r="M445" s="976"/>
      <c r="N445" s="927">
        <f>SUM(O438:O444)</f>
        <v>0</v>
      </c>
      <c r="O445" s="928"/>
      <c r="P445" s="927">
        <f>SUM(Q438:Q444)</f>
        <v>0</v>
      </c>
      <c r="Q445" s="928"/>
      <c r="R445" s="927">
        <f>SUM(S438:S444)</f>
        <v>0</v>
      </c>
      <c r="S445" s="928"/>
      <c r="T445" s="927">
        <f>SUM(U438:U444)</f>
        <v>0</v>
      </c>
      <c r="U445" s="928"/>
      <c r="V445" s="927">
        <f>SUM(W438:W444)</f>
        <v>0</v>
      </c>
      <c r="W445" s="928"/>
      <c r="X445" s="141">
        <f>SUM(N445:W445)</f>
        <v>0</v>
      </c>
      <c r="Y445" s="927">
        <f>SUM(Z438:Z444)</f>
        <v>0</v>
      </c>
      <c r="Z445" s="928"/>
      <c r="AA445" s="927">
        <f>SUM(AB438:AB444)</f>
        <v>0</v>
      </c>
      <c r="AB445" s="928"/>
      <c r="AC445" s="927">
        <f>SUM(AD438:AD444)</f>
        <v>0</v>
      </c>
      <c r="AD445" s="928"/>
      <c r="AE445" s="927">
        <f>SUM(AF438:AF444)</f>
        <v>0</v>
      </c>
      <c r="AF445" s="928"/>
      <c r="AG445" s="927">
        <f>SUM(AH438:AH444)</f>
        <v>0</v>
      </c>
      <c r="AH445" s="928"/>
      <c r="AI445" s="141">
        <f>SUM(Y445:AH445)</f>
        <v>0</v>
      </c>
      <c r="AJ445" s="927">
        <f>SUM(AK438:AK444)</f>
        <v>0</v>
      </c>
      <c r="AK445" s="928"/>
      <c r="AL445" s="927">
        <f>SUM(AM438:AM444)</f>
        <v>0</v>
      </c>
      <c r="AM445" s="928"/>
      <c r="AN445" s="927">
        <f>SUM(AO438:AO444)</f>
        <v>0</v>
      </c>
      <c r="AO445" s="928"/>
      <c r="AP445" s="927">
        <f>SUM(AQ438:AQ444)</f>
        <v>0</v>
      </c>
      <c r="AQ445" s="928"/>
      <c r="AR445" s="927">
        <f>SUM(AS438:AS444)</f>
        <v>0</v>
      </c>
      <c r="AS445" s="928"/>
      <c r="AT445" s="141">
        <f>SUM(AJ445:AS445)</f>
        <v>0</v>
      </c>
      <c r="AU445" s="927">
        <f>SUM(AV438:AV444)</f>
        <v>0</v>
      </c>
      <c r="AV445" s="928"/>
      <c r="AW445" s="927">
        <f>SUM(AX438:AX444)</f>
        <v>0</v>
      </c>
      <c r="AX445" s="928"/>
      <c r="AY445" s="927">
        <f>SUM(AZ438:AZ444)</f>
        <v>0</v>
      </c>
      <c r="AZ445" s="928"/>
      <c r="BA445" s="927">
        <f>SUM(BB438:BB444)</f>
        <v>0</v>
      </c>
      <c r="BB445" s="928"/>
      <c r="BC445" s="927">
        <f>SUM(BD438:BD444)</f>
        <v>0</v>
      </c>
      <c r="BD445" s="928"/>
      <c r="BE445" s="141">
        <f>SUM(AU445:BD445)</f>
        <v>0</v>
      </c>
      <c r="BF445" s="927">
        <f>SUM(BG438:BG444)</f>
        <v>0</v>
      </c>
      <c r="BG445" s="928"/>
      <c r="BH445" s="927">
        <f>SUM(BI438:BI444)</f>
        <v>0</v>
      </c>
      <c r="BI445" s="928"/>
      <c r="BJ445" s="927">
        <f>SUM(BK438:BK444)</f>
        <v>0</v>
      </c>
      <c r="BK445" s="928"/>
      <c r="BL445" s="927">
        <f>SUM(BM438:BM444)</f>
        <v>0</v>
      </c>
      <c r="BM445" s="928"/>
      <c r="BN445" s="927">
        <f>SUM(BO438:BO444)</f>
        <v>0</v>
      </c>
      <c r="BO445" s="928"/>
      <c r="BP445" s="141">
        <f>SUM(BF445:BO445)</f>
        <v>0</v>
      </c>
      <c r="BQ445" s="141">
        <f>SUM(BQ438:BQ444)</f>
        <v>0</v>
      </c>
      <c r="BR445" s="141">
        <f>SUM(BR438:BR444)</f>
        <v>0</v>
      </c>
      <c r="BS445" s="141">
        <f>SUM(BS438:BS444)</f>
        <v>0</v>
      </c>
      <c r="BT445" s="141">
        <f>SUM(BT438:BT444)</f>
        <v>0</v>
      </c>
      <c r="BU445" s="141">
        <f>SUM(BU438:BU444)</f>
        <v>0</v>
      </c>
      <c r="BV445" s="141">
        <f t="shared" si="412"/>
        <v>0</v>
      </c>
    </row>
    <row r="446" spans="1:76" s="135" customFormat="1" ht="30.95" hidden="1" customHeight="1">
      <c r="A446" s="153">
        <v>1900</v>
      </c>
      <c r="B446" s="169"/>
      <c r="C446" s="734"/>
      <c r="D446" s="658"/>
      <c r="E446" s="658"/>
      <c r="F446" s="658"/>
      <c r="G446" s="658"/>
      <c r="H446" s="658"/>
      <c r="I446" s="658"/>
      <c r="J446" s="658"/>
      <c r="K446" s="658"/>
      <c r="L446" s="15" t="s">
        <v>102</v>
      </c>
      <c r="M446" s="35"/>
      <c r="N446" s="191"/>
      <c r="O446" s="192"/>
      <c r="P446" s="193"/>
      <c r="Q446" s="192"/>
      <c r="R446" s="193"/>
      <c r="S446" s="192"/>
      <c r="T446" s="193"/>
      <c r="U446" s="192"/>
      <c r="V446" s="193"/>
      <c r="W446" s="192"/>
      <c r="X446" s="132"/>
      <c r="Y446" s="191"/>
      <c r="Z446" s="192"/>
      <c r="AA446" s="193"/>
      <c r="AB446" s="192"/>
      <c r="AC446" s="193"/>
      <c r="AD446" s="192"/>
      <c r="AE446" s="193"/>
      <c r="AF446" s="192"/>
      <c r="AG446" s="193"/>
      <c r="AH446" s="192"/>
      <c r="AI446" s="132"/>
      <c r="AJ446" s="191"/>
      <c r="AK446" s="192"/>
      <c r="AL446" s="193"/>
      <c r="AM446" s="192"/>
      <c r="AN446" s="193"/>
      <c r="AO446" s="192"/>
      <c r="AP446" s="193"/>
      <c r="AQ446" s="192"/>
      <c r="AR446" s="193"/>
      <c r="AS446" s="192"/>
      <c r="AT446" s="132"/>
      <c r="AU446" s="191"/>
      <c r="AV446" s="192"/>
      <c r="AW446" s="193"/>
      <c r="AX446" s="192"/>
      <c r="AY446" s="193"/>
      <c r="AZ446" s="192"/>
      <c r="BA446" s="193"/>
      <c r="BB446" s="192"/>
      <c r="BC446" s="193"/>
      <c r="BD446" s="192"/>
      <c r="BE446" s="132"/>
      <c r="BF446" s="191"/>
      <c r="BG446" s="192"/>
      <c r="BH446" s="193"/>
      <c r="BI446" s="192"/>
      <c r="BJ446" s="193"/>
      <c r="BK446" s="192"/>
      <c r="BL446" s="193"/>
      <c r="BM446" s="192"/>
      <c r="BN446" s="193"/>
      <c r="BO446" s="192"/>
      <c r="BP446" s="132"/>
      <c r="BQ446" s="197"/>
      <c r="BR446" s="197"/>
      <c r="BS446" s="197"/>
      <c r="BT446" s="197"/>
      <c r="BU446" s="197"/>
      <c r="BV446" s="334"/>
    </row>
    <row r="447" spans="1:76" s="135" customFormat="1" ht="15" hidden="1" customHeight="1">
      <c r="A447" s="169"/>
      <c r="B447" s="169"/>
      <c r="C447" s="734">
        <f t="shared" ref="C447:C453" si="443">D438</f>
        <v>0</v>
      </c>
      <c r="D447" s="658"/>
      <c r="E447" s="658"/>
      <c r="F447" s="658"/>
      <c r="G447" s="658"/>
      <c r="H447" s="658"/>
      <c r="I447" s="658"/>
      <c r="J447" s="658"/>
      <c r="K447" s="658"/>
      <c r="L447" s="189">
        <f t="shared" ref="L447:L453" si="444">VLOOKUP(E438,Leave_Benefits,3,0)</f>
        <v>0</v>
      </c>
      <c r="M447" s="35"/>
      <c r="N447" s="881">
        <f t="shared" ref="N447:N453" si="445">O438*$L447</f>
        <v>0</v>
      </c>
      <c r="O447" s="659"/>
      <c r="P447" s="881">
        <f t="shared" ref="P447:P453" si="446">Q438*$L447</f>
        <v>0</v>
      </c>
      <c r="Q447" s="659"/>
      <c r="R447" s="881">
        <f t="shared" ref="R447:R453" si="447">S438*$L447</f>
        <v>0</v>
      </c>
      <c r="S447" s="659"/>
      <c r="T447" s="881">
        <f t="shared" ref="T447:T453" si="448">U438*$L447</f>
        <v>0</v>
      </c>
      <c r="U447" s="659"/>
      <c r="V447" s="881">
        <f t="shared" ref="V447:V453" si="449">W438*$L447</f>
        <v>0</v>
      </c>
      <c r="W447" s="659"/>
      <c r="X447" s="119">
        <f>N447+P447+R447+T447+V447</f>
        <v>0</v>
      </c>
      <c r="Y447" s="886">
        <f t="shared" ref="Y447:Y453" si="450">Z438*$L447</f>
        <v>0</v>
      </c>
      <c r="Z447" s="887"/>
      <c r="AA447" s="886">
        <f t="shared" ref="AA447:AA453" si="451">AB438*$L447</f>
        <v>0</v>
      </c>
      <c r="AB447" s="887"/>
      <c r="AC447" s="886">
        <f t="shared" ref="AC447:AC453" si="452">AD438*$L447</f>
        <v>0</v>
      </c>
      <c r="AD447" s="887"/>
      <c r="AE447" s="886">
        <f t="shared" ref="AE447:AE453" si="453">AF438*$L447</f>
        <v>0</v>
      </c>
      <c r="AF447" s="887"/>
      <c r="AG447" s="886">
        <f t="shared" ref="AG447:AG453" si="454">AH438*$L447</f>
        <v>0</v>
      </c>
      <c r="AH447" s="887"/>
      <c r="AI447" s="266">
        <f>Y447+AA447+AC447+AE447+AG447</f>
        <v>0</v>
      </c>
      <c r="AJ447" s="884">
        <f t="shared" ref="AJ447:AJ453" si="455">AK438*$L447</f>
        <v>0</v>
      </c>
      <c r="AK447" s="885"/>
      <c r="AL447" s="884">
        <f t="shared" ref="AL447:AL453" si="456">AM438*$L447</f>
        <v>0</v>
      </c>
      <c r="AM447" s="885"/>
      <c r="AN447" s="884">
        <f t="shared" ref="AN447:AN453" si="457">AO438*$L447</f>
        <v>0</v>
      </c>
      <c r="AO447" s="885"/>
      <c r="AP447" s="884">
        <f t="shared" ref="AP447:AP453" si="458">AQ438*$L447</f>
        <v>0</v>
      </c>
      <c r="AQ447" s="885"/>
      <c r="AR447" s="884">
        <f t="shared" ref="AR447:AR453" si="459">AS438*$L447</f>
        <v>0</v>
      </c>
      <c r="AS447" s="885"/>
      <c r="AT447" s="269">
        <f>AJ447+AL447+AN447+AP447+AR447</f>
        <v>0</v>
      </c>
      <c r="AU447" s="877">
        <f t="shared" ref="AU447:AU453" si="460">AV438*$L447</f>
        <v>0</v>
      </c>
      <c r="AV447" s="878"/>
      <c r="AW447" s="877">
        <f t="shared" ref="AW447:AW453" si="461">AX438*$L447</f>
        <v>0</v>
      </c>
      <c r="AX447" s="878"/>
      <c r="AY447" s="877">
        <f t="shared" ref="AY447:AY453" si="462">AZ438*$L447</f>
        <v>0</v>
      </c>
      <c r="AZ447" s="878"/>
      <c r="BA447" s="877">
        <f t="shared" ref="BA447:BA453" si="463">BB438*$L447</f>
        <v>0</v>
      </c>
      <c r="BB447" s="878"/>
      <c r="BC447" s="877">
        <f t="shared" ref="BC447:BC453" si="464">BD438*$L447</f>
        <v>0</v>
      </c>
      <c r="BD447" s="878"/>
      <c r="BE447" s="272">
        <f>AU447+AW447+AY447+BA447+BC447</f>
        <v>0</v>
      </c>
      <c r="BF447" s="879">
        <f t="shared" ref="BF447:BF453" si="465">BG438*$L447</f>
        <v>0</v>
      </c>
      <c r="BG447" s="880"/>
      <c r="BH447" s="879">
        <f t="shared" ref="BH447:BH453" si="466">BI438*$L447</f>
        <v>0</v>
      </c>
      <c r="BI447" s="880"/>
      <c r="BJ447" s="879">
        <f t="shared" ref="BJ447:BJ453" si="467">BK438*$L447</f>
        <v>0</v>
      </c>
      <c r="BK447" s="880"/>
      <c r="BL447" s="879">
        <f t="shared" ref="BL447:BL453" si="468">BM438*$L447</f>
        <v>0</v>
      </c>
      <c r="BM447" s="880"/>
      <c r="BN447" s="879">
        <f t="shared" ref="BN447:BN453" si="469">BO438*$L447</f>
        <v>0</v>
      </c>
      <c r="BO447" s="880"/>
      <c r="BP447" s="275">
        <f>BF447+BH447+BJ447+BL447+BN447</f>
        <v>0</v>
      </c>
      <c r="BQ447" s="312">
        <f t="shared" ref="BQ447:BQ453" si="470">N447+Y447+AJ447+AU447+BF447</f>
        <v>0</v>
      </c>
      <c r="BR447" s="312">
        <f t="shared" ref="BR447:BR453" si="471">P447+AA447+AL447+AW447+BH447</f>
        <v>0</v>
      </c>
      <c r="BS447" s="312">
        <f t="shared" ref="BS447:BS453" si="472">R447+AC447+AN447+AY447+BJ447</f>
        <v>0</v>
      </c>
      <c r="BT447" s="312">
        <f t="shared" ref="BT447:BT453" si="473">T447+AE447+AP447+BA447+BL447</f>
        <v>0</v>
      </c>
      <c r="BU447" s="312">
        <f t="shared" ref="BU447:BU453" si="474">V447+AG447+AR447+BC447+BN447</f>
        <v>0</v>
      </c>
      <c r="BV447" s="300">
        <f t="shared" ref="BV447:BV455" si="475">SUM(BQ447:BU447)</f>
        <v>0</v>
      </c>
    </row>
    <row r="448" spans="1:76" s="135" customFormat="1" ht="15" hidden="1" customHeight="1">
      <c r="A448" s="169"/>
      <c r="B448" s="169"/>
      <c r="C448" s="734">
        <f t="shared" si="443"/>
        <v>0</v>
      </c>
      <c r="D448" s="658"/>
      <c r="E448" s="658"/>
      <c r="F448" s="658"/>
      <c r="G448" s="658"/>
      <c r="H448" s="658"/>
      <c r="I448" s="658"/>
      <c r="J448" s="658"/>
      <c r="K448" s="658"/>
      <c r="L448" s="189">
        <f t="shared" si="444"/>
        <v>0</v>
      </c>
      <c r="M448" s="35"/>
      <c r="N448" s="881">
        <f t="shared" si="445"/>
        <v>0</v>
      </c>
      <c r="O448" s="659"/>
      <c r="P448" s="881">
        <f t="shared" si="446"/>
        <v>0</v>
      </c>
      <c r="Q448" s="659"/>
      <c r="R448" s="881">
        <f t="shared" si="447"/>
        <v>0</v>
      </c>
      <c r="S448" s="659"/>
      <c r="T448" s="881">
        <f t="shared" si="448"/>
        <v>0</v>
      </c>
      <c r="U448" s="659"/>
      <c r="V448" s="881">
        <f t="shared" si="449"/>
        <v>0</v>
      </c>
      <c r="W448" s="659"/>
      <c r="X448" s="119">
        <f t="shared" ref="X448:X453" si="476">N448+P448+R448+T448+V448</f>
        <v>0</v>
      </c>
      <c r="Y448" s="886">
        <f t="shared" si="450"/>
        <v>0</v>
      </c>
      <c r="Z448" s="887"/>
      <c r="AA448" s="886">
        <f t="shared" si="451"/>
        <v>0</v>
      </c>
      <c r="AB448" s="887"/>
      <c r="AC448" s="886">
        <f t="shared" si="452"/>
        <v>0</v>
      </c>
      <c r="AD448" s="887"/>
      <c r="AE448" s="886">
        <f t="shared" si="453"/>
        <v>0</v>
      </c>
      <c r="AF448" s="887"/>
      <c r="AG448" s="886">
        <f t="shared" si="454"/>
        <v>0</v>
      </c>
      <c r="AH448" s="887"/>
      <c r="AI448" s="266">
        <f t="shared" ref="AI448:AI453" si="477">Y448+AA448+AC448+AE448+AG448</f>
        <v>0</v>
      </c>
      <c r="AJ448" s="884">
        <f t="shared" si="455"/>
        <v>0</v>
      </c>
      <c r="AK448" s="885"/>
      <c r="AL448" s="884">
        <f t="shared" si="456"/>
        <v>0</v>
      </c>
      <c r="AM448" s="885"/>
      <c r="AN448" s="884">
        <f t="shared" si="457"/>
        <v>0</v>
      </c>
      <c r="AO448" s="885"/>
      <c r="AP448" s="884">
        <f t="shared" si="458"/>
        <v>0</v>
      </c>
      <c r="AQ448" s="885"/>
      <c r="AR448" s="884">
        <f t="shared" si="459"/>
        <v>0</v>
      </c>
      <c r="AS448" s="885"/>
      <c r="AT448" s="269">
        <f t="shared" ref="AT448:AT453" si="478">AJ448+AL448+AN448+AP448+AR448</f>
        <v>0</v>
      </c>
      <c r="AU448" s="877">
        <f t="shared" si="460"/>
        <v>0</v>
      </c>
      <c r="AV448" s="878"/>
      <c r="AW448" s="877">
        <f t="shared" si="461"/>
        <v>0</v>
      </c>
      <c r="AX448" s="878"/>
      <c r="AY448" s="877">
        <f t="shared" si="462"/>
        <v>0</v>
      </c>
      <c r="AZ448" s="878"/>
      <c r="BA448" s="877">
        <f t="shared" si="463"/>
        <v>0</v>
      </c>
      <c r="BB448" s="878"/>
      <c r="BC448" s="877">
        <f t="shared" si="464"/>
        <v>0</v>
      </c>
      <c r="BD448" s="878"/>
      <c r="BE448" s="272">
        <f t="shared" ref="BE448:BE453" si="479">AU448+AW448+AY448+BA448+BC448</f>
        <v>0</v>
      </c>
      <c r="BF448" s="879">
        <f t="shared" si="465"/>
        <v>0</v>
      </c>
      <c r="BG448" s="880"/>
      <c r="BH448" s="879">
        <f t="shared" si="466"/>
        <v>0</v>
      </c>
      <c r="BI448" s="880"/>
      <c r="BJ448" s="879">
        <f t="shared" si="467"/>
        <v>0</v>
      </c>
      <c r="BK448" s="880"/>
      <c r="BL448" s="879">
        <f t="shared" si="468"/>
        <v>0</v>
      </c>
      <c r="BM448" s="880"/>
      <c r="BN448" s="879">
        <f t="shared" si="469"/>
        <v>0</v>
      </c>
      <c r="BO448" s="880"/>
      <c r="BP448" s="275">
        <f t="shared" ref="BP448:BP453" si="480">BF448+BH448+BJ448+BL448+BN448</f>
        <v>0</v>
      </c>
      <c r="BQ448" s="312">
        <f t="shared" si="470"/>
        <v>0</v>
      </c>
      <c r="BR448" s="312">
        <f t="shared" si="471"/>
        <v>0</v>
      </c>
      <c r="BS448" s="312">
        <f t="shared" si="472"/>
        <v>0</v>
      </c>
      <c r="BT448" s="312">
        <f t="shared" si="473"/>
        <v>0</v>
      </c>
      <c r="BU448" s="312">
        <f t="shared" si="474"/>
        <v>0</v>
      </c>
      <c r="BV448" s="300">
        <f t="shared" si="475"/>
        <v>0</v>
      </c>
    </row>
    <row r="449" spans="1:75" s="135" customFormat="1" ht="15" hidden="1" customHeight="1">
      <c r="A449" s="169"/>
      <c r="B449" s="169"/>
      <c r="C449" s="734">
        <f t="shared" si="443"/>
        <v>0</v>
      </c>
      <c r="D449" s="658"/>
      <c r="E449" s="658"/>
      <c r="F449" s="658"/>
      <c r="G449" s="658"/>
      <c r="H449" s="658"/>
      <c r="I449" s="658"/>
      <c r="J449" s="658"/>
      <c r="K449" s="658"/>
      <c r="L449" s="189">
        <f t="shared" si="444"/>
        <v>0</v>
      </c>
      <c r="M449" s="35"/>
      <c r="N449" s="881">
        <f t="shared" si="445"/>
        <v>0</v>
      </c>
      <c r="O449" s="659"/>
      <c r="P449" s="881">
        <f t="shared" si="446"/>
        <v>0</v>
      </c>
      <c r="Q449" s="659"/>
      <c r="R449" s="881">
        <f t="shared" si="447"/>
        <v>0</v>
      </c>
      <c r="S449" s="659"/>
      <c r="T449" s="881">
        <f t="shared" si="448"/>
        <v>0</v>
      </c>
      <c r="U449" s="659"/>
      <c r="V449" s="881">
        <f t="shared" si="449"/>
        <v>0</v>
      </c>
      <c r="W449" s="659"/>
      <c r="X449" s="119">
        <f t="shared" si="476"/>
        <v>0</v>
      </c>
      <c r="Y449" s="886">
        <f t="shared" si="450"/>
        <v>0</v>
      </c>
      <c r="Z449" s="887"/>
      <c r="AA449" s="886">
        <f t="shared" si="451"/>
        <v>0</v>
      </c>
      <c r="AB449" s="887"/>
      <c r="AC449" s="886">
        <f t="shared" si="452"/>
        <v>0</v>
      </c>
      <c r="AD449" s="887"/>
      <c r="AE449" s="886">
        <f t="shared" si="453"/>
        <v>0</v>
      </c>
      <c r="AF449" s="887"/>
      <c r="AG449" s="886">
        <f t="shared" si="454"/>
        <v>0</v>
      </c>
      <c r="AH449" s="887"/>
      <c r="AI449" s="266">
        <f t="shared" si="477"/>
        <v>0</v>
      </c>
      <c r="AJ449" s="884">
        <f t="shared" si="455"/>
        <v>0</v>
      </c>
      <c r="AK449" s="885"/>
      <c r="AL449" s="884">
        <f t="shared" si="456"/>
        <v>0</v>
      </c>
      <c r="AM449" s="885"/>
      <c r="AN449" s="884">
        <f t="shared" si="457"/>
        <v>0</v>
      </c>
      <c r="AO449" s="885"/>
      <c r="AP449" s="884">
        <f t="shared" si="458"/>
        <v>0</v>
      </c>
      <c r="AQ449" s="885"/>
      <c r="AR449" s="884">
        <f t="shared" si="459"/>
        <v>0</v>
      </c>
      <c r="AS449" s="885"/>
      <c r="AT449" s="269">
        <f t="shared" si="478"/>
        <v>0</v>
      </c>
      <c r="AU449" s="877">
        <f t="shared" si="460"/>
        <v>0</v>
      </c>
      <c r="AV449" s="878"/>
      <c r="AW449" s="877">
        <f t="shared" si="461"/>
        <v>0</v>
      </c>
      <c r="AX449" s="878"/>
      <c r="AY449" s="877">
        <f t="shared" si="462"/>
        <v>0</v>
      </c>
      <c r="AZ449" s="878"/>
      <c r="BA449" s="877">
        <f t="shared" si="463"/>
        <v>0</v>
      </c>
      <c r="BB449" s="878"/>
      <c r="BC449" s="877">
        <f t="shared" si="464"/>
        <v>0</v>
      </c>
      <c r="BD449" s="878"/>
      <c r="BE449" s="272">
        <f t="shared" si="479"/>
        <v>0</v>
      </c>
      <c r="BF449" s="879">
        <f t="shared" si="465"/>
        <v>0</v>
      </c>
      <c r="BG449" s="880"/>
      <c r="BH449" s="879">
        <f t="shared" si="466"/>
        <v>0</v>
      </c>
      <c r="BI449" s="880"/>
      <c r="BJ449" s="879">
        <f t="shared" si="467"/>
        <v>0</v>
      </c>
      <c r="BK449" s="880"/>
      <c r="BL449" s="879">
        <f t="shared" si="468"/>
        <v>0</v>
      </c>
      <c r="BM449" s="880"/>
      <c r="BN449" s="879">
        <f t="shared" si="469"/>
        <v>0</v>
      </c>
      <c r="BO449" s="880"/>
      <c r="BP449" s="275">
        <f t="shared" si="480"/>
        <v>0</v>
      </c>
      <c r="BQ449" s="312">
        <f t="shared" si="470"/>
        <v>0</v>
      </c>
      <c r="BR449" s="312">
        <f t="shared" si="471"/>
        <v>0</v>
      </c>
      <c r="BS449" s="312">
        <f t="shared" si="472"/>
        <v>0</v>
      </c>
      <c r="BT449" s="312">
        <f t="shared" si="473"/>
        <v>0</v>
      </c>
      <c r="BU449" s="312">
        <f t="shared" si="474"/>
        <v>0</v>
      </c>
      <c r="BV449" s="300">
        <f t="shared" si="475"/>
        <v>0</v>
      </c>
    </row>
    <row r="450" spans="1:75" s="135" customFormat="1" ht="15" hidden="1" customHeight="1">
      <c r="A450" s="169"/>
      <c r="B450" s="169"/>
      <c r="C450" s="734">
        <f t="shared" si="443"/>
        <v>0</v>
      </c>
      <c r="D450" s="658"/>
      <c r="E450" s="658"/>
      <c r="F450" s="658"/>
      <c r="G450" s="658"/>
      <c r="H450" s="658"/>
      <c r="I450" s="658"/>
      <c r="J450" s="658"/>
      <c r="K450" s="658"/>
      <c r="L450" s="189">
        <f t="shared" si="444"/>
        <v>0</v>
      </c>
      <c r="M450" s="35"/>
      <c r="N450" s="881">
        <f t="shared" si="445"/>
        <v>0</v>
      </c>
      <c r="O450" s="659"/>
      <c r="P450" s="881">
        <f t="shared" si="446"/>
        <v>0</v>
      </c>
      <c r="Q450" s="659"/>
      <c r="R450" s="881">
        <f t="shared" si="447"/>
        <v>0</v>
      </c>
      <c r="S450" s="659"/>
      <c r="T450" s="881">
        <f t="shared" si="448"/>
        <v>0</v>
      </c>
      <c r="U450" s="659"/>
      <c r="V450" s="881">
        <f t="shared" si="449"/>
        <v>0</v>
      </c>
      <c r="W450" s="659"/>
      <c r="X450" s="119">
        <f t="shared" si="476"/>
        <v>0</v>
      </c>
      <c r="Y450" s="886">
        <f t="shared" si="450"/>
        <v>0</v>
      </c>
      <c r="Z450" s="887"/>
      <c r="AA450" s="886">
        <f t="shared" si="451"/>
        <v>0</v>
      </c>
      <c r="AB450" s="887"/>
      <c r="AC450" s="886">
        <f t="shared" si="452"/>
        <v>0</v>
      </c>
      <c r="AD450" s="887"/>
      <c r="AE450" s="886">
        <f t="shared" si="453"/>
        <v>0</v>
      </c>
      <c r="AF450" s="887"/>
      <c r="AG450" s="886">
        <f t="shared" si="454"/>
        <v>0</v>
      </c>
      <c r="AH450" s="887"/>
      <c r="AI450" s="266">
        <f t="shared" si="477"/>
        <v>0</v>
      </c>
      <c r="AJ450" s="884">
        <f t="shared" si="455"/>
        <v>0</v>
      </c>
      <c r="AK450" s="885"/>
      <c r="AL450" s="884">
        <f t="shared" si="456"/>
        <v>0</v>
      </c>
      <c r="AM450" s="885"/>
      <c r="AN450" s="884">
        <f t="shared" si="457"/>
        <v>0</v>
      </c>
      <c r="AO450" s="885"/>
      <c r="AP450" s="884">
        <f t="shared" si="458"/>
        <v>0</v>
      </c>
      <c r="AQ450" s="885"/>
      <c r="AR450" s="884">
        <f t="shared" si="459"/>
        <v>0</v>
      </c>
      <c r="AS450" s="885"/>
      <c r="AT450" s="269">
        <f t="shared" si="478"/>
        <v>0</v>
      </c>
      <c r="AU450" s="877">
        <f t="shared" si="460"/>
        <v>0</v>
      </c>
      <c r="AV450" s="878"/>
      <c r="AW450" s="877">
        <f t="shared" si="461"/>
        <v>0</v>
      </c>
      <c r="AX450" s="878"/>
      <c r="AY450" s="877">
        <f t="shared" si="462"/>
        <v>0</v>
      </c>
      <c r="AZ450" s="878"/>
      <c r="BA450" s="877">
        <f t="shared" si="463"/>
        <v>0</v>
      </c>
      <c r="BB450" s="878"/>
      <c r="BC450" s="877">
        <f t="shared" si="464"/>
        <v>0</v>
      </c>
      <c r="BD450" s="878"/>
      <c r="BE450" s="272">
        <f t="shared" si="479"/>
        <v>0</v>
      </c>
      <c r="BF450" s="879">
        <f t="shared" si="465"/>
        <v>0</v>
      </c>
      <c r="BG450" s="880"/>
      <c r="BH450" s="879">
        <f t="shared" si="466"/>
        <v>0</v>
      </c>
      <c r="BI450" s="880"/>
      <c r="BJ450" s="879">
        <f t="shared" si="467"/>
        <v>0</v>
      </c>
      <c r="BK450" s="880"/>
      <c r="BL450" s="879">
        <f t="shared" si="468"/>
        <v>0</v>
      </c>
      <c r="BM450" s="880"/>
      <c r="BN450" s="879">
        <f t="shared" si="469"/>
        <v>0</v>
      </c>
      <c r="BO450" s="880"/>
      <c r="BP450" s="275">
        <f t="shared" si="480"/>
        <v>0</v>
      </c>
      <c r="BQ450" s="312">
        <f t="shared" si="470"/>
        <v>0</v>
      </c>
      <c r="BR450" s="312">
        <f t="shared" si="471"/>
        <v>0</v>
      </c>
      <c r="BS450" s="312">
        <f t="shared" si="472"/>
        <v>0</v>
      </c>
      <c r="BT450" s="312">
        <f t="shared" si="473"/>
        <v>0</v>
      </c>
      <c r="BU450" s="312">
        <f t="shared" si="474"/>
        <v>0</v>
      </c>
      <c r="BV450" s="300">
        <f t="shared" si="475"/>
        <v>0</v>
      </c>
    </row>
    <row r="451" spans="1:75" s="135" customFormat="1" ht="15" hidden="1" customHeight="1">
      <c r="A451" s="169"/>
      <c r="B451" s="169"/>
      <c r="C451" s="734">
        <f t="shared" si="443"/>
        <v>0</v>
      </c>
      <c r="D451" s="658"/>
      <c r="E451" s="658"/>
      <c r="F451" s="658"/>
      <c r="G451" s="658"/>
      <c r="H451" s="658"/>
      <c r="I451" s="658"/>
      <c r="J451" s="658"/>
      <c r="K451" s="658"/>
      <c r="L451" s="189">
        <f t="shared" si="444"/>
        <v>0</v>
      </c>
      <c r="M451" s="35"/>
      <c r="N451" s="881">
        <f t="shared" si="445"/>
        <v>0</v>
      </c>
      <c r="O451" s="659"/>
      <c r="P451" s="881">
        <f t="shared" si="446"/>
        <v>0</v>
      </c>
      <c r="Q451" s="659"/>
      <c r="R451" s="881">
        <f t="shared" si="447"/>
        <v>0</v>
      </c>
      <c r="S451" s="659"/>
      <c r="T451" s="881">
        <f t="shared" si="448"/>
        <v>0</v>
      </c>
      <c r="U451" s="659"/>
      <c r="V451" s="881">
        <f t="shared" si="449"/>
        <v>0</v>
      </c>
      <c r="W451" s="659"/>
      <c r="X451" s="119">
        <f t="shared" si="476"/>
        <v>0</v>
      </c>
      <c r="Y451" s="886">
        <f t="shared" si="450"/>
        <v>0</v>
      </c>
      <c r="Z451" s="887"/>
      <c r="AA451" s="886">
        <f t="shared" si="451"/>
        <v>0</v>
      </c>
      <c r="AB451" s="887"/>
      <c r="AC451" s="886">
        <f t="shared" si="452"/>
        <v>0</v>
      </c>
      <c r="AD451" s="887"/>
      <c r="AE451" s="886">
        <f t="shared" si="453"/>
        <v>0</v>
      </c>
      <c r="AF451" s="887"/>
      <c r="AG451" s="886">
        <f t="shared" si="454"/>
        <v>0</v>
      </c>
      <c r="AH451" s="887"/>
      <c r="AI451" s="266">
        <f t="shared" si="477"/>
        <v>0</v>
      </c>
      <c r="AJ451" s="884">
        <f t="shared" si="455"/>
        <v>0</v>
      </c>
      <c r="AK451" s="885"/>
      <c r="AL451" s="884">
        <f t="shared" si="456"/>
        <v>0</v>
      </c>
      <c r="AM451" s="885"/>
      <c r="AN451" s="884">
        <f t="shared" si="457"/>
        <v>0</v>
      </c>
      <c r="AO451" s="885"/>
      <c r="AP451" s="884">
        <f t="shared" si="458"/>
        <v>0</v>
      </c>
      <c r="AQ451" s="885"/>
      <c r="AR451" s="884">
        <f t="shared" si="459"/>
        <v>0</v>
      </c>
      <c r="AS451" s="885"/>
      <c r="AT451" s="269">
        <f t="shared" si="478"/>
        <v>0</v>
      </c>
      <c r="AU451" s="877">
        <f t="shared" si="460"/>
        <v>0</v>
      </c>
      <c r="AV451" s="878"/>
      <c r="AW451" s="877">
        <f t="shared" si="461"/>
        <v>0</v>
      </c>
      <c r="AX451" s="878"/>
      <c r="AY451" s="877">
        <f t="shared" si="462"/>
        <v>0</v>
      </c>
      <c r="AZ451" s="878"/>
      <c r="BA451" s="877">
        <f t="shared" si="463"/>
        <v>0</v>
      </c>
      <c r="BB451" s="878"/>
      <c r="BC451" s="877">
        <f t="shared" si="464"/>
        <v>0</v>
      </c>
      <c r="BD451" s="878"/>
      <c r="BE451" s="272">
        <f t="shared" si="479"/>
        <v>0</v>
      </c>
      <c r="BF451" s="879">
        <f t="shared" si="465"/>
        <v>0</v>
      </c>
      <c r="BG451" s="880"/>
      <c r="BH451" s="879">
        <f t="shared" si="466"/>
        <v>0</v>
      </c>
      <c r="BI451" s="880"/>
      <c r="BJ451" s="879">
        <f t="shared" si="467"/>
        <v>0</v>
      </c>
      <c r="BK451" s="880"/>
      <c r="BL451" s="879">
        <f t="shared" si="468"/>
        <v>0</v>
      </c>
      <c r="BM451" s="880"/>
      <c r="BN451" s="879">
        <f t="shared" si="469"/>
        <v>0</v>
      </c>
      <c r="BO451" s="880"/>
      <c r="BP451" s="275">
        <f t="shared" si="480"/>
        <v>0</v>
      </c>
      <c r="BQ451" s="312">
        <f t="shared" si="470"/>
        <v>0</v>
      </c>
      <c r="BR451" s="312">
        <f t="shared" si="471"/>
        <v>0</v>
      </c>
      <c r="BS451" s="312">
        <f t="shared" si="472"/>
        <v>0</v>
      </c>
      <c r="BT451" s="312">
        <f t="shared" si="473"/>
        <v>0</v>
      </c>
      <c r="BU451" s="312">
        <f t="shared" si="474"/>
        <v>0</v>
      </c>
      <c r="BV451" s="300">
        <f t="shared" si="475"/>
        <v>0</v>
      </c>
    </row>
    <row r="452" spans="1:75" s="135" customFormat="1" ht="15" hidden="1" customHeight="1">
      <c r="A452" s="169"/>
      <c r="B452" s="169"/>
      <c r="C452" s="734">
        <f t="shared" si="443"/>
        <v>0</v>
      </c>
      <c r="D452" s="658"/>
      <c r="E452" s="658"/>
      <c r="F452" s="658"/>
      <c r="G452" s="658"/>
      <c r="H452" s="658"/>
      <c r="I452" s="658"/>
      <c r="J452" s="658"/>
      <c r="K452" s="658"/>
      <c r="L452" s="189">
        <f t="shared" si="444"/>
        <v>0</v>
      </c>
      <c r="M452" s="35"/>
      <c r="N452" s="881">
        <f t="shared" si="445"/>
        <v>0</v>
      </c>
      <c r="O452" s="659"/>
      <c r="P452" s="881">
        <f t="shared" si="446"/>
        <v>0</v>
      </c>
      <c r="Q452" s="659"/>
      <c r="R452" s="881">
        <f t="shared" si="447"/>
        <v>0</v>
      </c>
      <c r="S452" s="659"/>
      <c r="T452" s="881">
        <f t="shared" si="448"/>
        <v>0</v>
      </c>
      <c r="U452" s="659"/>
      <c r="V452" s="881">
        <f t="shared" si="449"/>
        <v>0</v>
      </c>
      <c r="W452" s="659"/>
      <c r="X452" s="119">
        <f t="shared" si="476"/>
        <v>0</v>
      </c>
      <c r="Y452" s="886">
        <f t="shared" si="450"/>
        <v>0</v>
      </c>
      <c r="Z452" s="887"/>
      <c r="AA452" s="886">
        <f t="shared" si="451"/>
        <v>0</v>
      </c>
      <c r="AB452" s="887"/>
      <c r="AC452" s="886">
        <f t="shared" si="452"/>
        <v>0</v>
      </c>
      <c r="AD452" s="887"/>
      <c r="AE452" s="886">
        <f t="shared" si="453"/>
        <v>0</v>
      </c>
      <c r="AF452" s="887"/>
      <c r="AG452" s="886">
        <f t="shared" si="454"/>
        <v>0</v>
      </c>
      <c r="AH452" s="887"/>
      <c r="AI452" s="266">
        <f t="shared" si="477"/>
        <v>0</v>
      </c>
      <c r="AJ452" s="884">
        <f t="shared" si="455"/>
        <v>0</v>
      </c>
      <c r="AK452" s="885"/>
      <c r="AL452" s="884">
        <f t="shared" si="456"/>
        <v>0</v>
      </c>
      <c r="AM452" s="885"/>
      <c r="AN452" s="884">
        <f t="shared" si="457"/>
        <v>0</v>
      </c>
      <c r="AO452" s="885"/>
      <c r="AP452" s="884">
        <f t="shared" si="458"/>
        <v>0</v>
      </c>
      <c r="AQ452" s="885"/>
      <c r="AR452" s="884">
        <f t="shared" si="459"/>
        <v>0</v>
      </c>
      <c r="AS452" s="885"/>
      <c r="AT452" s="269">
        <f t="shared" si="478"/>
        <v>0</v>
      </c>
      <c r="AU452" s="877">
        <f t="shared" si="460"/>
        <v>0</v>
      </c>
      <c r="AV452" s="878"/>
      <c r="AW452" s="877">
        <f t="shared" si="461"/>
        <v>0</v>
      </c>
      <c r="AX452" s="878"/>
      <c r="AY452" s="877">
        <f t="shared" si="462"/>
        <v>0</v>
      </c>
      <c r="AZ452" s="878"/>
      <c r="BA452" s="877">
        <f t="shared" si="463"/>
        <v>0</v>
      </c>
      <c r="BB452" s="878"/>
      <c r="BC452" s="877">
        <f t="shared" si="464"/>
        <v>0</v>
      </c>
      <c r="BD452" s="878"/>
      <c r="BE452" s="272">
        <f t="shared" si="479"/>
        <v>0</v>
      </c>
      <c r="BF452" s="879">
        <f t="shared" si="465"/>
        <v>0</v>
      </c>
      <c r="BG452" s="880"/>
      <c r="BH452" s="879">
        <f t="shared" si="466"/>
        <v>0</v>
      </c>
      <c r="BI452" s="880"/>
      <c r="BJ452" s="879">
        <f t="shared" si="467"/>
        <v>0</v>
      </c>
      <c r="BK452" s="880"/>
      <c r="BL452" s="879">
        <f t="shared" si="468"/>
        <v>0</v>
      </c>
      <c r="BM452" s="880"/>
      <c r="BN452" s="879">
        <f t="shared" si="469"/>
        <v>0</v>
      </c>
      <c r="BO452" s="880"/>
      <c r="BP452" s="275">
        <f t="shared" si="480"/>
        <v>0</v>
      </c>
      <c r="BQ452" s="312">
        <f t="shared" si="470"/>
        <v>0</v>
      </c>
      <c r="BR452" s="312">
        <f t="shared" si="471"/>
        <v>0</v>
      </c>
      <c r="BS452" s="312">
        <f t="shared" si="472"/>
        <v>0</v>
      </c>
      <c r="BT452" s="312">
        <f t="shared" si="473"/>
        <v>0</v>
      </c>
      <c r="BU452" s="312">
        <f t="shared" si="474"/>
        <v>0</v>
      </c>
      <c r="BV452" s="300">
        <f t="shared" si="475"/>
        <v>0</v>
      </c>
    </row>
    <row r="453" spans="1:75" s="135" customFormat="1" ht="15" hidden="1" customHeight="1">
      <c r="A453" s="169"/>
      <c r="B453" s="169"/>
      <c r="C453" s="734">
        <f t="shared" si="443"/>
        <v>0</v>
      </c>
      <c r="D453" s="658"/>
      <c r="E453" s="658"/>
      <c r="F453" s="658"/>
      <c r="G453" s="658"/>
      <c r="H453" s="658"/>
      <c r="I453" s="658"/>
      <c r="J453" s="658"/>
      <c r="K453" s="658"/>
      <c r="L453" s="189">
        <f t="shared" si="444"/>
        <v>0</v>
      </c>
      <c r="M453" s="35"/>
      <c r="N453" s="881">
        <f t="shared" si="445"/>
        <v>0</v>
      </c>
      <c r="O453" s="659"/>
      <c r="P453" s="881">
        <f t="shared" si="446"/>
        <v>0</v>
      </c>
      <c r="Q453" s="659"/>
      <c r="R453" s="881">
        <f t="shared" si="447"/>
        <v>0</v>
      </c>
      <c r="S453" s="659"/>
      <c r="T453" s="881">
        <f t="shared" si="448"/>
        <v>0</v>
      </c>
      <c r="U453" s="659"/>
      <c r="V453" s="881">
        <f t="shared" si="449"/>
        <v>0</v>
      </c>
      <c r="W453" s="659"/>
      <c r="X453" s="119">
        <f t="shared" si="476"/>
        <v>0</v>
      </c>
      <c r="Y453" s="886">
        <f t="shared" si="450"/>
        <v>0</v>
      </c>
      <c r="Z453" s="887"/>
      <c r="AA453" s="886">
        <f t="shared" si="451"/>
        <v>0</v>
      </c>
      <c r="AB453" s="887"/>
      <c r="AC453" s="886">
        <f t="shared" si="452"/>
        <v>0</v>
      </c>
      <c r="AD453" s="887"/>
      <c r="AE453" s="886">
        <f t="shared" si="453"/>
        <v>0</v>
      </c>
      <c r="AF453" s="887"/>
      <c r="AG453" s="886">
        <f t="shared" si="454"/>
        <v>0</v>
      </c>
      <c r="AH453" s="887"/>
      <c r="AI453" s="266">
        <f t="shared" si="477"/>
        <v>0</v>
      </c>
      <c r="AJ453" s="884">
        <f t="shared" si="455"/>
        <v>0</v>
      </c>
      <c r="AK453" s="885"/>
      <c r="AL453" s="884">
        <f t="shared" si="456"/>
        <v>0</v>
      </c>
      <c r="AM453" s="885"/>
      <c r="AN453" s="884">
        <f t="shared" si="457"/>
        <v>0</v>
      </c>
      <c r="AO453" s="885"/>
      <c r="AP453" s="884">
        <f t="shared" si="458"/>
        <v>0</v>
      </c>
      <c r="AQ453" s="885"/>
      <c r="AR453" s="884">
        <f t="shared" si="459"/>
        <v>0</v>
      </c>
      <c r="AS453" s="885"/>
      <c r="AT453" s="269">
        <f t="shared" si="478"/>
        <v>0</v>
      </c>
      <c r="AU453" s="877">
        <f t="shared" si="460"/>
        <v>0</v>
      </c>
      <c r="AV453" s="878"/>
      <c r="AW453" s="877">
        <f t="shared" si="461"/>
        <v>0</v>
      </c>
      <c r="AX453" s="878"/>
      <c r="AY453" s="877">
        <f t="shared" si="462"/>
        <v>0</v>
      </c>
      <c r="AZ453" s="878"/>
      <c r="BA453" s="877">
        <f t="shared" si="463"/>
        <v>0</v>
      </c>
      <c r="BB453" s="878"/>
      <c r="BC453" s="877">
        <f t="shared" si="464"/>
        <v>0</v>
      </c>
      <c r="BD453" s="878"/>
      <c r="BE453" s="272">
        <f t="shared" si="479"/>
        <v>0</v>
      </c>
      <c r="BF453" s="879">
        <f t="shared" si="465"/>
        <v>0</v>
      </c>
      <c r="BG453" s="880"/>
      <c r="BH453" s="879">
        <f t="shared" si="466"/>
        <v>0</v>
      </c>
      <c r="BI453" s="880"/>
      <c r="BJ453" s="879">
        <f t="shared" si="467"/>
        <v>0</v>
      </c>
      <c r="BK453" s="880"/>
      <c r="BL453" s="879">
        <f t="shared" si="468"/>
        <v>0</v>
      </c>
      <c r="BM453" s="880"/>
      <c r="BN453" s="879">
        <f t="shared" si="469"/>
        <v>0</v>
      </c>
      <c r="BO453" s="880"/>
      <c r="BP453" s="275">
        <f t="shared" si="480"/>
        <v>0</v>
      </c>
      <c r="BQ453" s="312">
        <f t="shared" si="470"/>
        <v>0</v>
      </c>
      <c r="BR453" s="312">
        <f t="shared" si="471"/>
        <v>0</v>
      </c>
      <c r="BS453" s="312">
        <f t="shared" si="472"/>
        <v>0</v>
      </c>
      <c r="BT453" s="312">
        <f t="shared" si="473"/>
        <v>0</v>
      </c>
      <c r="BU453" s="312">
        <f t="shared" si="474"/>
        <v>0</v>
      </c>
      <c r="BV453" s="300">
        <f t="shared" si="475"/>
        <v>0</v>
      </c>
    </row>
    <row r="454" spans="1:75" s="135" customFormat="1" ht="15" hidden="1" customHeight="1">
      <c r="A454" s="169"/>
      <c r="B454" s="169"/>
      <c r="C454" s="770"/>
      <c r="D454" s="771"/>
      <c r="E454" s="771"/>
      <c r="F454" s="771"/>
      <c r="G454" s="771"/>
      <c r="H454" s="771"/>
      <c r="I454" s="771"/>
      <c r="J454" s="888" t="s">
        <v>103</v>
      </c>
      <c r="K454" s="924"/>
      <c r="L454" s="924"/>
      <c r="M454" s="925"/>
      <c r="N454" s="898">
        <f>SUM(N447:N453)</f>
        <v>0</v>
      </c>
      <c r="O454" s="665"/>
      <c r="P454" s="898">
        <f>SUM(P447:P453)</f>
        <v>0</v>
      </c>
      <c r="Q454" s="665"/>
      <c r="R454" s="898">
        <f>SUM(R447:R453)</f>
        <v>0</v>
      </c>
      <c r="S454" s="665"/>
      <c r="T454" s="898">
        <f>SUM(T447:T453)</f>
        <v>0</v>
      </c>
      <c r="U454" s="665"/>
      <c r="V454" s="898">
        <f>SUM(V447:V453)</f>
        <v>0</v>
      </c>
      <c r="W454" s="665"/>
      <c r="X454" s="141">
        <f>SUM(N454:W454)</f>
        <v>0</v>
      </c>
      <c r="Y454" s="898">
        <f>SUM(Y447:Y453)</f>
        <v>0</v>
      </c>
      <c r="Z454" s="899"/>
      <c r="AA454" s="898">
        <f>SUM(AA447:AA453)</f>
        <v>0</v>
      </c>
      <c r="AB454" s="899"/>
      <c r="AC454" s="898">
        <f>SUM(AC447:AC453)</f>
        <v>0</v>
      </c>
      <c r="AD454" s="899"/>
      <c r="AE454" s="898">
        <f>SUM(AE447:AE453)</f>
        <v>0</v>
      </c>
      <c r="AF454" s="899"/>
      <c r="AG454" s="898">
        <f>SUM(AG447:AG453)</f>
        <v>0</v>
      </c>
      <c r="AH454" s="899"/>
      <c r="AI454" s="141">
        <f>SUM(Y454:AH454)</f>
        <v>0</v>
      </c>
      <c r="AJ454" s="898">
        <f>SUM(AJ447:AJ453)</f>
        <v>0</v>
      </c>
      <c r="AK454" s="665"/>
      <c r="AL454" s="898">
        <f>SUM(AL447:AL453)</f>
        <v>0</v>
      </c>
      <c r="AM454" s="665"/>
      <c r="AN454" s="898">
        <f>SUM(AN447:AN453)</f>
        <v>0</v>
      </c>
      <c r="AO454" s="665"/>
      <c r="AP454" s="898">
        <f>SUM(AP447:AP453)</f>
        <v>0</v>
      </c>
      <c r="AQ454" s="665"/>
      <c r="AR454" s="898">
        <f>SUM(AR447:AR453)</f>
        <v>0</v>
      </c>
      <c r="AS454" s="665"/>
      <c r="AT454" s="141">
        <f>SUM(AJ454:AS454)</f>
        <v>0</v>
      </c>
      <c r="AU454" s="898">
        <f>SUM(AU447:AU453)</f>
        <v>0</v>
      </c>
      <c r="AV454" s="665"/>
      <c r="AW454" s="898">
        <f>SUM(AW447:AW453)</f>
        <v>0</v>
      </c>
      <c r="AX454" s="665"/>
      <c r="AY454" s="898">
        <f>SUM(AY447:AY453)</f>
        <v>0</v>
      </c>
      <c r="AZ454" s="665"/>
      <c r="BA454" s="898">
        <f>SUM(BA447:BA453)</f>
        <v>0</v>
      </c>
      <c r="BB454" s="665"/>
      <c r="BC454" s="898">
        <f>SUM(BC447:BC453)</f>
        <v>0</v>
      </c>
      <c r="BD454" s="665"/>
      <c r="BE454" s="141">
        <f>SUM(AU454:BD454)</f>
        <v>0</v>
      </c>
      <c r="BF454" s="898">
        <f>SUM(BF447:BF453)</f>
        <v>0</v>
      </c>
      <c r="BG454" s="665"/>
      <c r="BH454" s="898">
        <f>SUM(BH447:BH453)</f>
        <v>0</v>
      </c>
      <c r="BI454" s="665"/>
      <c r="BJ454" s="898">
        <f>SUM(BJ447:BJ453)</f>
        <v>0</v>
      </c>
      <c r="BK454" s="665"/>
      <c r="BL454" s="898">
        <f>SUM(BL447:BL453)</f>
        <v>0</v>
      </c>
      <c r="BM454" s="665"/>
      <c r="BN454" s="898">
        <f>SUM(BN447:BN453)</f>
        <v>0</v>
      </c>
      <c r="BO454" s="665"/>
      <c r="BP454" s="141">
        <f>SUM(BF454:BO454)</f>
        <v>0</v>
      </c>
      <c r="BQ454" s="141">
        <f>SUM(BQ447:BQ453)</f>
        <v>0</v>
      </c>
      <c r="BR454" s="141">
        <f>SUM(BR447:BR453)</f>
        <v>0</v>
      </c>
      <c r="BS454" s="141">
        <f>SUM(BS447:BS453)</f>
        <v>0</v>
      </c>
      <c r="BT454" s="141">
        <f>SUM(BT447:BT453)</f>
        <v>0</v>
      </c>
      <c r="BU454" s="141">
        <f>SUM(BU447:BU453)</f>
        <v>0</v>
      </c>
      <c r="BV454" s="141">
        <f t="shared" si="475"/>
        <v>0</v>
      </c>
    </row>
    <row r="455" spans="1:75" s="135" customFormat="1" ht="15" hidden="1" customHeight="1">
      <c r="A455" s="169"/>
      <c r="B455" s="169"/>
      <c r="C455" s="692" t="s">
        <v>316</v>
      </c>
      <c r="D455" s="693"/>
      <c r="E455" s="693"/>
      <c r="F455" s="693"/>
      <c r="G455" s="693"/>
      <c r="H455" s="693"/>
      <c r="I455" s="693"/>
      <c r="J455" s="693"/>
      <c r="K455" s="693"/>
      <c r="L455" s="693"/>
      <c r="M455" s="694"/>
      <c r="N455" s="648">
        <f>SUM(N445+N454)</f>
        <v>0</v>
      </c>
      <c r="O455" s="665"/>
      <c r="P455" s="648">
        <f>SUM(P445+P454)</f>
        <v>0</v>
      </c>
      <c r="Q455" s="665"/>
      <c r="R455" s="648">
        <f>SUM(R445+R454)</f>
        <v>0</v>
      </c>
      <c r="S455" s="665"/>
      <c r="T455" s="648">
        <f>SUM(T445+T454)</f>
        <v>0</v>
      </c>
      <c r="U455" s="665"/>
      <c r="V455" s="648">
        <f>SUM(V445+V454)</f>
        <v>0</v>
      </c>
      <c r="W455" s="665"/>
      <c r="X455" s="152">
        <f>SUM(N455:W455)</f>
        <v>0</v>
      </c>
      <c r="Y455" s="648">
        <f>SUM(Y445+Y454)</f>
        <v>0</v>
      </c>
      <c r="Z455" s="649"/>
      <c r="AA455" s="648">
        <f>SUM(AA445+AA454)</f>
        <v>0</v>
      </c>
      <c r="AB455" s="649"/>
      <c r="AC455" s="648">
        <f>SUM(AC445+AC454)</f>
        <v>0</v>
      </c>
      <c r="AD455" s="649"/>
      <c r="AE455" s="648">
        <f>SUM(AE445+AE454)</f>
        <v>0</v>
      </c>
      <c r="AF455" s="649"/>
      <c r="AG455" s="648">
        <f>SUM(AG445+AG454)</f>
        <v>0</v>
      </c>
      <c r="AH455" s="649"/>
      <c r="AI455" s="152">
        <f>SUM(Y455:AH455)</f>
        <v>0</v>
      </c>
      <c r="AJ455" s="648">
        <f>SUM(AJ445+AJ454)</f>
        <v>0</v>
      </c>
      <c r="AK455" s="665"/>
      <c r="AL455" s="648">
        <f>SUM(AL445+AL454)</f>
        <v>0</v>
      </c>
      <c r="AM455" s="665"/>
      <c r="AN455" s="648">
        <f>SUM(AN445+AN454)</f>
        <v>0</v>
      </c>
      <c r="AO455" s="665"/>
      <c r="AP455" s="648">
        <f>SUM(AP445+AP454)</f>
        <v>0</v>
      </c>
      <c r="AQ455" s="665"/>
      <c r="AR455" s="648">
        <f>SUM(AR445+AR454)</f>
        <v>0</v>
      </c>
      <c r="AS455" s="665"/>
      <c r="AT455" s="152">
        <f>SUM(AJ455:AS455)</f>
        <v>0</v>
      </c>
      <c r="AU455" s="648">
        <f>SUM(AU445+AU454)</f>
        <v>0</v>
      </c>
      <c r="AV455" s="665"/>
      <c r="AW455" s="648">
        <f>SUM(AW445+AW454)</f>
        <v>0</v>
      </c>
      <c r="AX455" s="665"/>
      <c r="AY455" s="648">
        <f>SUM(AY445+AY454)</f>
        <v>0</v>
      </c>
      <c r="AZ455" s="665"/>
      <c r="BA455" s="648">
        <f>SUM(BA445+BA454)</f>
        <v>0</v>
      </c>
      <c r="BB455" s="665"/>
      <c r="BC455" s="648">
        <f>SUM(BC445+BC454)</f>
        <v>0</v>
      </c>
      <c r="BD455" s="665"/>
      <c r="BE455" s="152">
        <f>SUM(AU455:BD455)</f>
        <v>0</v>
      </c>
      <c r="BF455" s="648">
        <f>SUM(BF445+BF454)</f>
        <v>0</v>
      </c>
      <c r="BG455" s="665"/>
      <c r="BH455" s="648">
        <f>SUM(BH445+BH454)</f>
        <v>0</v>
      </c>
      <c r="BI455" s="665"/>
      <c r="BJ455" s="648">
        <f>SUM(BJ445+BJ454)</f>
        <v>0</v>
      </c>
      <c r="BK455" s="665"/>
      <c r="BL455" s="648">
        <f>SUM(BL445+BL454)</f>
        <v>0</v>
      </c>
      <c r="BM455" s="665"/>
      <c r="BN455" s="648">
        <f>SUM(BN445+BN454)</f>
        <v>0</v>
      </c>
      <c r="BO455" s="665"/>
      <c r="BP455" s="152">
        <f>SUM(BF455:BO455)</f>
        <v>0</v>
      </c>
      <c r="BQ455" s="152">
        <f>SUM(BQ445+BQ454)</f>
        <v>0</v>
      </c>
      <c r="BR455" s="152">
        <f>SUM(BR445+BR454)</f>
        <v>0</v>
      </c>
      <c r="BS455" s="152">
        <f>SUM(BS445+BS454)</f>
        <v>0</v>
      </c>
      <c r="BT455" s="152">
        <f>SUM(BT445+BT454)</f>
        <v>0</v>
      </c>
      <c r="BU455" s="152">
        <f>SUM(BU445+BU454)</f>
        <v>0</v>
      </c>
      <c r="BV455" s="152">
        <f t="shared" si="475"/>
        <v>0</v>
      </c>
    </row>
    <row r="456" spans="1:75" ht="15" customHeight="1">
      <c r="A456" s="76">
        <v>3014</v>
      </c>
      <c r="B456" s="76"/>
      <c r="C456" s="679" t="s">
        <v>398</v>
      </c>
      <c r="D456" s="680"/>
      <c r="E456" s="680"/>
      <c r="F456" s="680"/>
      <c r="G456" s="680"/>
      <c r="H456" s="680"/>
      <c r="I456" s="680"/>
      <c r="J456" s="680"/>
      <c r="K456" s="680"/>
      <c r="L456" s="680"/>
      <c r="M456" s="795"/>
      <c r="N456" s="162"/>
      <c r="O456" s="196"/>
      <c r="P456" s="136"/>
      <c r="Q456" s="196"/>
      <c r="R456" s="136"/>
      <c r="S456" s="196"/>
      <c r="T456" s="136"/>
      <c r="U456" s="196"/>
      <c r="V456" s="136"/>
      <c r="W456" s="196"/>
      <c r="X456" s="197"/>
      <c r="Y456" s="162"/>
      <c r="Z456" s="196"/>
      <c r="AA456" s="136"/>
      <c r="AB456" s="196"/>
      <c r="AC456" s="136"/>
      <c r="AD456" s="196"/>
      <c r="AE456" s="136"/>
      <c r="AF456" s="196"/>
      <c r="AG456" s="136"/>
      <c r="AH456" s="196"/>
      <c r="AI456" s="197"/>
      <c r="AJ456" s="162"/>
      <c r="AK456" s="196"/>
      <c r="AL456" s="136"/>
      <c r="AM456" s="196"/>
      <c r="AN456" s="136"/>
      <c r="AO456" s="196"/>
      <c r="AP456" s="136"/>
      <c r="AQ456" s="196"/>
      <c r="AR456" s="136"/>
      <c r="AS456" s="196"/>
      <c r="AT456" s="197"/>
      <c r="AU456" s="162"/>
      <c r="AV456" s="196"/>
      <c r="AW456" s="136"/>
      <c r="AX456" s="196"/>
      <c r="AY456" s="136"/>
      <c r="AZ456" s="196"/>
      <c r="BA456" s="136"/>
      <c r="BB456" s="196"/>
      <c r="BC456" s="136"/>
      <c r="BD456" s="196"/>
      <c r="BE456" s="197"/>
      <c r="BF456" s="162"/>
      <c r="BG456" s="196"/>
      <c r="BH456" s="136"/>
      <c r="BI456" s="196"/>
      <c r="BJ456" s="136"/>
      <c r="BK456" s="196"/>
      <c r="BL456" s="136"/>
      <c r="BM456" s="196"/>
      <c r="BN456" s="136"/>
      <c r="BO456" s="196"/>
      <c r="BP456" s="197"/>
      <c r="BQ456" s="349"/>
      <c r="BR456" s="349"/>
      <c r="BS456" s="349"/>
      <c r="BT456" s="349"/>
      <c r="BU456" s="349"/>
      <c r="BV456" s="301"/>
      <c r="BW456" s="135"/>
    </row>
    <row r="457" spans="1:75" ht="15" customHeight="1">
      <c r="C457" s="661" t="s">
        <v>416</v>
      </c>
      <c r="D457" s="676"/>
      <c r="E457" s="676"/>
      <c r="F457" s="676"/>
      <c r="G457" s="676"/>
      <c r="H457" s="676"/>
      <c r="I457" s="676"/>
      <c r="J457" s="676"/>
      <c r="K457" s="676"/>
      <c r="L457" s="676"/>
      <c r="M457" s="763"/>
      <c r="N457" s="881">
        <v>0</v>
      </c>
      <c r="O457" s="659"/>
      <c r="P457" s="881">
        <v>0</v>
      </c>
      <c r="Q457" s="659"/>
      <c r="R457" s="881">
        <v>0</v>
      </c>
      <c r="S457" s="659"/>
      <c r="T457" s="881">
        <v>0</v>
      </c>
      <c r="U457" s="659"/>
      <c r="V457" s="881">
        <v>0</v>
      </c>
      <c r="W457" s="659"/>
      <c r="X457" s="119">
        <f>SUM(N457+P457+R457+T457+V457)</f>
        <v>0</v>
      </c>
      <c r="Y457" s="886">
        <v>0</v>
      </c>
      <c r="Z457" s="887"/>
      <c r="AA457" s="886">
        <v>0</v>
      </c>
      <c r="AB457" s="887"/>
      <c r="AC457" s="886">
        <v>0</v>
      </c>
      <c r="AD457" s="887"/>
      <c r="AE457" s="886">
        <v>0</v>
      </c>
      <c r="AF457" s="887"/>
      <c r="AG457" s="886">
        <v>0</v>
      </c>
      <c r="AH457" s="887"/>
      <c r="AI457" s="266">
        <f>SUM(Y457+AA457+AC457+AE457+AG457)</f>
        <v>0</v>
      </c>
      <c r="AJ457" s="884">
        <v>0</v>
      </c>
      <c r="AK457" s="885"/>
      <c r="AL457" s="884">
        <v>0</v>
      </c>
      <c r="AM457" s="885"/>
      <c r="AN457" s="884">
        <v>0</v>
      </c>
      <c r="AO457" s="885"/>
      <c r="AP457" s="884">
        <v>0</v>
      </c>
      <c r="AQ457" s="885"/>
      <c r="AR457" s="884">
        <v>0</v>
      </c>
      <c r="AS457" s="885"/>
      <c r="AT457" s="269">
        <f>SUM(AJ457+AL457+AN457+AP457+AR457)</f>
        <v>0</v>
      </c>
      <c r="AU457" s="877">
        <v>0</v>
      </c>
      <c r="AV457" s="878"/>
      <c r="AW457" s="877">
        <v>0</v>
      </c>
      <c r="AX457" s="878"/>
      <c r="AY457" s="877">
        <v>0</v>
      </c>
      <c r="AZ457" s="878"/>
      <c r="BA457" s="877">
        <v>0</v>
      </c>
      <c r="BB457" s="878"/>
      <c r="BC457" s="877">
        <v>0</v>
      </c>
      <c r="BD457" s="878"/>
      <c r="BE457" s="272">
        <f>SUM(AU457+AW457+AY457+BA457+BC457)</f>
        <v>0</v>
      </c>
      <c r="BF457" s="879">
        <v>0</v>
      </c>
      <c r="BG457" s="880"/>
      <c r="BH457" s="879">
        <v>0</v>
      </c>
      <c r="BI457" s="880"/>
      <c r="BJ457" s="879">
        <v>0</v>
      </c>
      <c r="BK457" s="880"/>
      <c r="BL457" s="879">
        <v>0</v>
      </c>
      <c r="BM457" s="880"/>
      <c r="BN457" s="879">
        <v>0</v>
      </c>
      <c r="BO457" s="880"/>
      <c r="BP457" s="275">
        <f>SUM(BF457+BH457+BJ457+BL457+BN457)</f>
        <v>0</v>
      </c>
      <c r="BQ457" s="293">
        <f t="shared" ref="BQ457:BQ471" si="481">N457+Y457+AJ457+AU457+BF457</f>
        <v>0</v>
      </c>
      <c r="BR457" s="293">
        <f t="shared" ref="BR457:BR471" si="482">P457+AA457+AL457+AW457+BH457</f>
        <v>0</v>
      </c>
      <c r="BS457" s="293">
        <f t="shared" ref="BS457:BS471" si="483">R457+AC457+AN457+AY457+BJ457</f>
        <v>0</v>
      </c>
      <c r="BT457" s="293">
        <f t="shared" ref="BT457:BT471" si="484">T457+AE457+AP457+BA457+BL457</f>
        <v>0</v>
      </c>
      <c r="BU457" s="293">
        <f t="shared" ref="BU457:BU471" si="485">V457+AG457+AR457+BC457+BN457</f>
        <v>0</v>
      </c>
      <c r="BV457" s="294">
        <f t="shared" ref="BV457:BV472" si="486">SUM(BQ457:BU457)</f>
        <v>0</v>
      </c>
      <c r="BW457" s="135"/>
    </row>
    <row r="458" spans="1:75" ht="15" customHeight="1">
      <c r="C458" s="661" t="s">
        <v>416</v>
      </c>
      <c r="D458" s="676"/>
      <c r="E458" s="676"/>
      <c r="F458" s="676"/>
      <c r="G458" s="676"/>
      <c r="H458" s="676"/>
      <c r="I458" s="676"/>
      <c r="J458" s="676"/>
      <c r="K458" s="676"/>
      <c r="L458" s="676"/>
      <c r="M458" s="763"/>
      <c r="N458" s="881">
        <v>0</v>
      </c>
      <c r="O458" s="659"/>
      <c r="P458" s="881">
        <v>0</v>
      </c>
      <c r="Q458" s="659"/>
      <c r="R458" s="881">
        <v>0</v>
      </c>
      <c r="S458" s="659"/>
      <c r="T458" s="881">
        <v>0</v>
      </c>
      <c r="U458" s="659"/>
      <c r="V458" s="881">
        <v>0</v>
      </c>
      <c r="W458" s="659"/>
      <c r="X458" s="119">
        <f t="shared" ref="X458:X471" si="487">SUM(N458+P458+R458+T458+V458)</f>
        <v>0</v>
      </c>
      <c r="Y458" s="886">
        <v>0</v>
      </c>
      <c r="Z458" s="887"/>
      <c r="AA458" s="886">
        <v>0</v>
      </c>
      <c r="AB458" s="887"/>
      <c r="AC458" s="886">
        <v>0</v>
      </c>
      <c r="AD458" s="887"/>
      <c r="AE458" s="886">
        <v>0</v>
      </c>
      <c r="AF458" s="887"/>
      <c r="AG458" s="886">
        <v>0</v>
      </c>
      <c r="AH458" s="887"/>
      <c r="AI458" s="266">
        <f t="shared" ref="AI458:AI471" si="488">SUM(Y458+AA458+AC458+AE458+AG458)</f>
        <v>0</v>
      </c>
      <c r="AJ458" s="884">
        <v>0</v>
      </c>
      <c r="AK458" s="885"/>
      <c r="AL458" s="884">
        <v>0</v>
      </c>
      <c r="AM458" s="885"/>
      <c r="AN458" s="884">
        <v>0</v>
      </c>
      <c r="AO458" s="885"/>
      <c r="AP458" s="884">
        <v>0</v>
      </c>
      <c r="AQ458" s="885"/>
      <c r="AR458" s="884">
        <v>0</v>
      </c>
      <c r="AS458" s="885"/>
      <c r="AT458" s="269">
        <f t="shared" ref="AT458:AT471" si="489">SUM(AJ458+AL458+AN458+AP458+AR458)</f>
        <v>0</v>
      </c>
      <c r="AU458" s="877">
        <v>0</v>
      </c>
      <c r="AV458" s="878"/>
      <c r="AW458" s="877">
        <v>0</v>
      </c>
      <c r="AX458" s="878"/>
      <c r="AY458" s="877">
        <v>0</v>
      </c>
      <c r="AZ458" s="878"/>
      <c r="BA458" s="877">
        <v>0</v>
      </c>
      <c r="BB458" s="878"/>
      <c r="BC458" s="877">
        <v>0</v>
      </c>
      <c r="BD458" s="878"/>
      <c r="BE458" s="272">
        <f t="shared" ref="BE458:BE471" si="490">SUM(AU458+AW458+AY458+BA458+BC458)</f>
        <v>0</v>
      </c>
      <c r="BF458" s="879">
        <v>0</v>
      </c>
      <c r="BG458" s="880"/>
      <c r="BH458" s="879">
        <v>0</v>
      </c>
      <c r="BI458" s="880"/>
      <c r="BJ458" s="879">
        <v>0</v>
      </c>
      <c r="BK458" s="880"/>
      <c r="BL458" s="879">
        <v>0</v>
      </c>
      <c r="BM458" s="880"/>
      <c r="BN458" s="879">
        <v>0</v>
      </c>
      <c r="BO458" s="880"/>
      <c r="BP458" s="275">
        <f t="shared" ref="BP458:BP471" si="491">SUM(BF458+BH458+BJ458+BL458+BN458)</f>
        <v>0</v>
      </c>
      <c r="BQ458" s="293">
        <f t="shared" si="481"/>
        <v>0</v>
      </c>
      <c r="BR458" s="293">
        <f t="shared" si="482"/>
        <v>0</v>
      </c>
      <c r="BS458" s="293">
        <f t="shared" si="483"/>
        <v>0</v>
      </c>
      <c r="BT458" s="293">
        <f t="shared" si="484"/>
        <v>0</v>
      </c>
      <c r="BU458" s="293">
        <f t="shared" si="485"/>
        <v>0</v>
      </c>
      <c r="BV458" s="294">
        <f t="shared" si="486"/>
        <v>0</v>
      </c>
      <c r="BW458" s="135"/>
    </row>
    <row r="459" spans="1:75" ht="15" customHeight="1">
      <c r="C459" s="661" t="s">
        <v>416</v>
      </c>
      <c r="D459" s="676"/>
      <c r="E459" s="676"/>
      <c r="F459" s="676"/>
      <c r="G459" s="676"/>
      <c r="H459" s="676"/>
      <c r="I459" s="676"/>
      <c r="J459" s="676"/>
      <c r="K459" s="676"/>
      <c r="L459" s="676"/>
      <c r="M459" s="763"/>
      <c r="N459" s="881">
        <v>0</v>
      </c>
      <c r="O459" s="659"/>
      <c r="P459" s="881">
        <v>0</v>
      </c>
      <c r="Q459" s="659"/>
      <c r="R459" s="881">
        <v>0</v>
      </c>
      <c r="S459" s="659"/>
      <c r="T459" s="881">
        <v>0</v>
      </c>
      <c r="U459" s="659"/>
      <c r="V459" s="881">
        <v>0</v>
      </c>
      <c r="W459" s="659"/>
      <c r="X459" s="119">
        <f t="shared" si="487"/>
        <v>0</v>
      </c>
      <c r="Y459" s="886">
        <v>0</v>
      </c>
      <c r="Z459" s="887"/>
      <c r="AA459" s="886">
        <v>0</v>
      </c>
      <c r="AB459" s="887"/>
      <c r="AC459" s="886">
        <v>0</v>
      </c>
      <c r="AD459" s="887"/>
      <c r="AE459" s="886">
        <v>0</v>
      </c>
      <c r="AF459" s="887"/>
      <c r="AG459" s="886">
        <v>0</v>
      </c>
      <c r="AH459" s="887"/>
      <c r="AI459" s="266">
        <f t="shared" si="488"/>
        <v>0</v>
      </c>
      <c r="AJ459" s="884">
        <v>0</v>
      </c>
      <c r="AK459" s="885"/>
      <c r="AL459" s="884">
        <v>0</v>
      </c>
      <c r="AM459" s="885"/>
      <c r="AN459" s="884">
        <v>0</v>
      </c>
      <c r="AO459" s="885"/>
      <c r="AP459" s="884">
        <v>0</v>
      </c>
      <c r="AQ459" s="885"/>
      <c r="AR459" s="884">
        <v>0</v>
      </c>
      <c r="AS459" s="885"/>
      <c r="AT459" s="269">
        <f t="shared" si="489"/>
        <v>0</v>
      </c>
      <c r="AU459" s="877">
        <v>0</v>
      </c>
      <c r="AV459" s="878"/>
      <c r="AW459" s="877">
        <v>0</v>
      </c>
      <c r="AX459" s="878"/>
      <c r="AY459" s="877">
        <v>0</v>
      </c>
      <c r="AZ459" s="878"/>
      <c r="BA459" s="877">
        <v>0</v>
      </c>
      <c r="BB459" s="878"/>
      <c r="BC459" s="877">
        <v>0</v>
      </c>
      <c r="BD459" s="878"/>
      <c r="BE459" s="272">
        <f t="shared" si="490"/>
        <v>0</v>
      </c>
      <c r="BF459" s="879">
        <v>0</v>
      </c>
      <c r="BG459" s="880"/>
      <c r="BH459" s="879">
        <v>0</v>
      </c>
      <c r="BI459" s="880"/>
      <c r="BJ459" s="879">
        <v>0</v>
      </c>
      <c r="BK459" s="880"/>
      <c r="BL459" s="879">
        <v>0</v>
      </c>
      <c r="BM459" s="880"/>
      <c r="BN459" s="879">
        <v>0</v>
      </c>
      <c r="BO459" s="880"/>
      <c r="BP459" s="275">
        <f t="shared" si="491"/>
        <v>0</v>
      </c>
      <c r="BQ459" s="293">
        <f t="shared" si="481"/>
        <v>0</v>
      </c>
      <c r="BR459" s="293">
        <f t="shared" si="482"/>
        <v>0</v>
      </c>
      <c r="BS459" s="293">
        <f t="shared" si="483"/>
        <v>0</v>
      </c>
      <c r="BT459" s="293">
        <f t="shared" si="484"/>
        <v>0</v>
      </c>
      <c r="BU459" s="293">
        <f t="shared" si="485"/>
        <v>0</v>
      </c>
      <c r="BV459" s="294">
        <f t="shared" si="486"/>
        <v>0</v>
      </c>
      <c r="BW459" s="135"/>
    </row>
    <row r="460" spans="1:75" ht="15" customHeight="1">
      <c r="C460" s="661" t="s">
        <v>416</v>
      </c>
      <c r="D460" s="676"/>
      <c r="E460" s="676"/>
      <c r="F460" s="676"/>
      <c r="G460" s="676"/>
      <c r="H460" s="676"/>
      <c r="I460" s="676"/>
      <c r="J460" s="676"/>
      <c r="K460" s="676"/>
      <c r="L460" s="676"/>
      <c r="M460" s="763"/>
      <c r="N460" s="881">
        <v>0</v>
      </c>
      <c r="O460" s="659"/>
      <c r="P460" s="881">
        <v>0</v>
      </c>
      <c r="Q460" s="659"/>
      <c r="R460" s="881">
        <v>0</v>
      </c>
      <c r="S460" s="659"/>
      <c r="T460" s="881">
        <v>0</v>
      </c>
      <c r="U460" s="659"/>
      <c r="V460" s="881">
        <v>0</v>
      </c>
      <c r="W460" s="659"/>
      <c r="X460" s="119">
        <f t="shared" si="487"/>
        <v>0</v>
      </c>
      <c r="Y460" s="886">
        <v>0</v>
      </c>
      <c r="Z460" s="887"/>
      <c r="AA460" s="886">
        <v>0</v>
      </c>
      <c r="AB460" s="887"/>
      <c r="AC460" s="886">
        <v>0</v>
      </c>
      <c r="AD460" s="887"/>
      <c r="AE460" s="886">
        <v>0</v>
      </c>
      <c r="AF460" s="887"/>
      <c r="AG460" s="886">
        <v>0</v>
      </c>
      <c r="AH460" s="887"/>
      <c r="AI460" s="266">
        <f t="shared" si="488"/>
        <v>0</v>
      </c>
      <c r="AJ460" s="884">
        <v>0</v>
      </c>
      <c r="AK460" s="885"/>
      <c r="AL460" s="884">
        <v>0</v>
      </c>
      <c r="AM460" s="885"/>
      <c r="AN460" s="884">
        <v>0</v>
      </c>
      <c r="AO460" s="885"/>
      <c r="AP460" s="884">
        <v>0</v>
      </c>
      <c r="AQ460" s="885"/>
      <c r="AR460" s="884">
        <v>0</v>
      </c>
      <c r="AS460" s="885"/>
      <c r="AT460" s="269">
        <f t="shared" si="489"/>
        <v>0</v>
      </c>
      <c r="AU460" s="877">
        <v>0</v>
      </c>
      <c r="AV460" s="878"/>
      <c r="AW460" s="877">
        <v>0</v>
      </c>
      <c r="AX460" s="878"/>
      <c r="AY460" s="877">
        <v>0</v>
      </c>
      <c r="AZ460" s="878"/>
      <c r="BA460" s="877">
        <v>0</v>
      </c>
      <c r="BB460" s="878"/>
      <c r="BC460" s="877">
        <v>0</v>
      </c>
      <c r="BD460" s="878"/>
      <c r="BE460" s="272">
        <f t="shared" si="490"/>
        <v>0</v>
      </c>
      <c r="BF460" s="879">
        <v>0</v>
      </c>
      <c r="BG460" s="880"/>
      <c r="BH460" s="879">
        <v>0</v>
      </c>
      <c r="BI460" s="880"/>
      <c r="BJ460" s="879">
        <v>0</v>
      </c>
      <c r="BK460" s="880"/>
      <c r="BL460" s="879">
        <v>0</v>
      </c>
      <c r="BM460" s="880"/>
      <c r="BN460" s="879">
        <v>0</v>
      </c>
      <c r="BO460" s="880"/>
      <c r="BP460" s="275">
        <f t="shared" si="491"/>
        <v>0</v>
      </c>
      <c r="BQ460" s="293">
        <f t="shared" si="481"/>
        <v>0</v>
      </c>
      <c r="BR460" s="293">
        <f t="shared" si="482"/>
        <v>0</v>
      </c>
      <c r="BS460" s="293">
        <f t="shared" si="483"/>
        <v>0</v>
      </c>
      <c r="BT460" s="293">
        <f t="shared" si="484"/>
        <v>0</v>
      </c>
      <c r="BU460" s="293">
        <f t="shared" si="485"/>
        <v>0</v>
      </c>
      <c r="BV460" s="294">
        <f t="shared" si="486"/>
        <v>0</v>
      </c>
      <c r="BW460" s="135"/>
    </row>
    <row r="461" spans="1:75" ht="15" hidden="1" customHeight="1">
      <c r="C461" s="661" t="s">
        <v>416</v>
      </c>
      <c r="D461" s="676"/>
      <c r="E461" s="676"/>
      <c r="F461" s="676"/>
      <c r="G461" s="676"/>
      <c r="H461" s="676"/>
      <c r="I461" s="676"/>
      <c r="J461" s="676"/>
      <c r="K461" s="676"/>
      <c r="L461" s="676"/>
      <c r="M461" s="763"/>
      <c r="N461" s="881">
        <v>0</v>
      </c>
      <c r="O461" s="659"/>
      <c r="P461" s="881">
        <v>0</v>
      </c>
      <c r="Q461" s="659"/>
      <c r="R461" s="881">
        <v>0</v>
      </c>
      <c r="S461" s="659"/>
      <c r="T461" s="881">
        <v>0</v>
      </c>
      <c r="U461" s="659"/>
      <c r="V461" s="881">
        <v>0</v>
      </c>
      <c r="W461" s="659"/>
      <c r="X461" s="119">
        <f t="shared" si="487"/>
        <v>0</v>
      </c>
      <c r="Y461" s="886">
        <v>0</v>
      </c>
      <c r="Z461" s="887"/>
      <c r="AA461" s="886">
        <v>0</v>
      </c>
      <c r="AB461" s="887"/>
      <c r="AC461" s="886">
        <v>0</v>
      </c>
      <c r="AD461" s="887"/>
      <c r="AE461" s="886">
        <v>0</v>
      </c>
      <c r="AF461" s="887"/>
      <c r="AG461" s="886">
        <v>0</v>
      </c>
      <c r="AH461" s="887"/>
      <c r="AI461" s="266">
        <f t="shared" si="488"/>
        <v>0</v>
      </c>
      <c r="AJ461" s="884">
        <v>0</v>
      </c>
      <c r="AK461" s="885"/>
      <c r="AL461" s="884">
        <v>0</v>
      </c>
      <c r="AM461" s="885"/>
      <c r="AN461" s="884">
        <v>0</v>
      </c>
      <c r="AO461" s="885"/>
      <c r="AP461" s="884">
        <v>0</v>
      </c>
      <c r="AQ461" s="885"/>
      <c r="AR461" s="884">
        <v>0</v>
      </c>
      <c r="AS461" s="885"/>
      <c r="AT461" s="269">
        <f t="shared" si="489"/>
        <v>0</v>
      </c>
      <c r="AU461" s="877">
        <v>0</v>
      </c>
      <c r="AV461" s="878"/>
      <c r="AW461" s="877">
        <v>0</v>
      </c>
      <c r="AX461" s="878"/>
      <c r="AY461" s="877">
        <v>0</v>
      </c>
      <c r="AZ461" s="878"/>
      <c r="BA461" s="877">
        <v>0</v>
      </c>
      <c r="BB461" s="878"/>
      <c r="BC461" s="877">
        <v>0</v>
      </c>
      <c r="BD461" s="878"/>
      <c r="BE461" s="272">
        <f t="shared" si="490"/>
        <v>0</v>
      </c>
      <c r="BF461" s="879">
        <v>0</v>
      </c>
      <c r="BG461" s="880"/>
      <c r="BH461" s="879">
        <v>0</v>
      </c>
      <c r="BI461" s="880"/>
      <c r="BJ461" s="879">
        <v>0</v>
      </c>
      <c r="BK461" s="880"/>
      <c r="BL461" s="879">
        <v>0</v>
      </c>
      <c r="BM461" s="880"/>
      <c r="BN461" s="879">
        <v>0</v>
      </c>
      <c r="BO461" s="880"/>
      <c r="BP461" s="275">
        <f t="shared" si="491"/>
        <v>0</v>
      </c>
      <c r="BQ461" s="293">
        <f t="shared" si="481"/>
        <v>0</v>
      </c>
      <c r="BR461" s="293">
        <f t="shared" si="482"/>
        <v>0</v>
      </c>
      <c r="BS461" s="293">
        <f t="shared" si="483"/>
        <v>0</v>
      </c>
      <c r="BT461" s="293">
        <f t="shared" si="484"/>
        <v>0</v>
      </c>
      <c r="BU461" s="293">
        <f t="shared" si="485"/>
        <v>0</v>
      </c>
      <c r="BV461" s="294">
        <f t="shared" si="486"/>
        <v>0</v>
      </c>
      <c r="BW461" s="135"/>
    </row>
    <row r="462" spans="1:75" ht="15" hidden="1" customHeight="1">
      <c r="C462" s="661" t="s">
        <v>416</v>
      </c>
      <c r="D462" s="676"/>
      <c r="E462" s="676"/>
      <c r="F462" s="676"/>
      <c r="G462" s="676"/>
      <c r="H462" s="676"/>
      <c r="I462" s="676"/>
      <c r="J462" s="676"/>
      <c r="K462" s="676"/>
      <c r="L462" s="676"/>
      <c r="M462" s="763"/>
      <c r="N462" s="881">
        <v>0</v>
      </c>
      <c r="O462" s="659"/>
      <c r="P462" s="881">
        <v>0</v>
      </c>
      <c r="Q462" s="659"/>
      <c r="R462" s="881">
        <v>0</v>
      </c>
      <c r="S462" s="659"/>
      <c r="T462" s="881">
        <v>0</v>
      </c>
      <c r="U462" s="659"/>
      <c r="V462" s="881">
        <v>0</v>
      </c>
      <c r="W462" s="659"/>
      <c r="X462" s="119">
        <f t="shared" si="487"/>
        <v>0</v>
      </c>
      <c r="Y462" s="886">
        <v>0</v>
      </c>
      <c r="Z462" s="887"/>
      <c r="AA462" s="886">
        <v>0</v>
      </c>
      <c r="AB462" s="887"/>
      <c r="AC462" s="886">
        <v>0</v>
      </c>
      <c r="AD462" s="887"/>
      <c r="AE462" s="886">
        <v>0</v>
      </c>
      <c r="AF462" s="887"/>
      <c r="AG462" s="886">
        <v>0</v>
      </c>
      <c r="AH462" s="887"/>
      <c r="AI462" s="266">
        <f t="shared" si="488"/>
        <v>0</v>
      </c>
      <c r="AJ462" s="884">
        <v>0</v>
      </c>
      <c r="AK462" s="885"/>
      <c r="AL462" s="884">
        <v>0</v>
      </c>
      <c r="AM462" s="885"/>
      <c r="AN462" s="884">
        <v>0</v>
      </c>
      <c r="AO462" s="885"/>
      <c r="AP462" s="884">
        <v>0</v>
      </c>
      <c r="AQ462" s="885"/>
      <c r="AR462" s="884">
        <v>0</v>
      </c>
      <c r="AS462" s="885"/>
      <c r="AT462" s="269">
        <f t="shared" si="489"/>
        <v>0</v>
      </c>
      <c r="AU462" s="877">
        <v>0</v>
      </c>
      <c r="AV462" s="878"/>
      <c r="AW462" s="877">
        <v>0</v>
      </c>
      <c r="AX462" s="878"/>
      <c r="AY462" s="877">
        <v>0</v>
      </c>
      <c r="AZ462" s="878"/>
      <c r="BA462" s="877">
        <v>0</v>
      </c>
      <c r="BB462" s="878"/>
      <c r="BC462" s="877">
        <v>0</v>
      </c>
      <c r="BD462" s="878"/>
      <c r="BE462" s="272">
        <f t="shared" si="490"/>
        <v>0</v>
      </c>
      <c r="BF462" s="879">
        <v>0</v>
      </c>
      <c r="BG462" s="880"/>
      <c r="BH462" s="879">
        <v>0</v>
      </c>
      <c r="BI462" s="880"/>
      <c r="BJ462" s="879">
        <v>0</v>
      </c>
      <c r="BK462" s="880"/>
      <c r="BL462" s="879">
        <v>0</v>
      </c>
      <c r="BM462" s="880"/>
      <c r="BN462" s="879">
        <v>0</v>
      </c>
      <c r="BO462" s="880"/>
      <c r="BP462" s="275">
        <f t="shared" si="491"/>
        <v>0</v>
      </c>
      <c r="BQ462" s="293">
        <f t="shared" si="481"/>
        <v>0</v>
      </c>
      <c r="BR462" s="293">
        <f t="shared" si="482"/>
        <v>0</v>
      </c>
      <c r="BS462" s="293">
        <f t="shared" si="483"/>
        <v>0</v>
      </c>
      <c r="BT462" s="293">
        <f t="shared" si="484"/>
        <v>0</v>
      </c>
      <c r="BU462" s="293">
        <f t="shared" si="485"/>
        <v>0</v>
      </c>
      <c r="BV462" s="294">
        <f t="shared" si="486"/>
        <v>0</v>
      </c>
      <c r="BW462" s="135"/>
    </row>
    <row r="463" spans="1:75" ht="15" hidden="1" customHeight="1">
      <c r="C463" s="661" t="s">
        <v>416</v>
      </c>
      <c r="D463" s="676"/>
      <c r="E463" s="676"/>
      <c r="F463" s="676"/>
      <c r="G463" s="676"/>
      <c r="H463" s="676"/>
      <c r="I463" s="676"/>
      <c r="J463" s="676"/>
      <c r="K463" s="676"/>
      <c r="L463" s="676"/>
      <c r="M463" s="763"/>
      <c r="N463" s="881">
        <v>0</v>
      </c>
      <c r="O463" s="659"/>
      <c r="P463" s="881">
        <v>0</v>
      </c>
      <c r="Q463" s="659"/>
      <c r="R463" s="881">
        <v>0</v>
      </c>
      <c r="S463" s="659"/>
      <c r="T463" s="881">
        <v>0</v>
      </c>
      <c r="U463" s="659"/>
      <c r="V463" s="881">
        <v>0</v>
      </c>
      <c r="W463" s="659"/>
      <c r="X463" s="119">
        <f t="shared" si="487"/>
        <v>0</v>
      </c>
      <c r="Y463" s="886">
        <v>0</v>
      </c>
      <c r="Z463" s="887"/>
      <c r="AA463" s="886">
        <v>0</v>
      </c>
      <c r="AB463" s="887"/>
      <c r="AC463" s="886">
        <v>0</v>
      </c>
      <c r="AD463" s="887"/>
      <c r="AE463" s="886">
        <v>0</v>
      </c>
      <c r="AF463" s="887"/>
      <c r="AG463" s="886">
        <v>0</v>
      </c>
      <c r="AH463" s="887"/>
      <c r="AI463" s="266">
        <f t="shared" si="488"/>
        <v>0</v>
      </c>
      <c r="AJ463" s="884">
        <v>0</v>
      </c>
      <c r="AK463" s="885"/>
      <c r="AL463" s="884">
        <v>0</v>
      </c>
      <c r="AM463" s="885"/>
      <c r="AN463" s="884">
        <v>0</v>
      </c>
      <c r="AO463" s="885"/>
      <c r="AP463" s="884">
        <v>0</v>
      </c>
      <c r="AQ463" s="885"/>
      <c r="AR463" s="884">
        <v>0</v>
      </c>
      <c r="AS463" s="885"/>
      <c r="AT463" s="269">
        <f t="shared" si="489"/>
        <v>0</v>
      </c>
      <c r="AU463" s="877">
        <v>0</v>
      </c>
      <c r="AV463" s="878"/>
      <c r="AW463" s="877">
        <v>0</v>
      </c>
      <c r="AX463" s="878"/>
      <c r="AY463" s="877">
        <v>0</v>
      </c>
      <c r="AZ463" s="878"/>
      <c r="BA463" s="877">
        <v>0</v>
      </c>
      <c r="BB463" s="878"/>
      <c r="BC463" s="877">
        <v>0</v>
      </c>
      <c r="BD463" s="878"/>
      <c r="BE463" s="272">
        <f t="shared" si="490"/>
        <v>0</v>
      </c>
      <c r="BF463" s="879">
        <v>0</v>
      </c>
      <c r="BG463" s="880"/>
      <c r="BH463" s="879">
        <v>0</v>
      </c>
      <c r="BI463" s="880"/>
      <c r="BJ463" s="879">
        <v>0</v>
      </c>
      <c r="BK463" s="880"/>
      <c r="BL463" s="879">
        <v>0</v>
      </c>
      <c r="BM463" s="880"/>
      <c r="BN463" s="879">
        <v>0</v>
      </c>
      <c r="BO463" s="880"/>
      <c r="BP463" s="275">
        <f t="shared" si="491"/>
        <v>0</v>
      </c>
      <c r="BQ463" s="293">
        <f t="shared" si="481"/>
        <v>0</v>
      </c>
      <c r="BR463" s="293">
        <f t="shared" si="482"/>
        <v>0</v>
      </c>
      <c r="BS463" s="293">
        <f t="shared" si="483"/>
        <v>0</v>
      </c>
      <c r="BT463" s="293">
        <f t="shared" si="484"/>
        <v>0</v>
      </c>
      <c r="BU463" s="293">
        <f t="shared" si="485"/>
        <v>0</v>
      </c>
      <c r="BV463" s="294">
        <f t="shared" si="486"/>
        <v>0</v>
      </c>
      <c r="BW463" s="135"/>
    </row>
    <row r="464" spans="1:75" ht="15" hidden="1" customHeight="1">
      <c r="C464" s="661" t="s">
        <v>416</v>
      </c>
      <c r="D464" s="676"/>
      <c r="E464" s="676"/>
      <c r="F464" s="676"/>
      <c r="G464" s="676"/>
      <c r="H464" s="676"/>
      <c r="I464" s="676"/>
      <c r="J464" s="676"/>
      <c r="K464" s="676"/>
      <c r="L464" s="676"/>
      <c r="M464" s="763"/>
      <c r="N464" s="881">
        <v>0</v>
      </c>
      <c r="O464" s="659"/>
      <c r="P464" s="881">
        <v>0</v>
      </c>
      <c r="Q464" s="659"/>
      <c r="R464" s="881">
        <v>0</v>
      </c>
      <c r="S464" s="659"/>
      <c r="T464" s="881">
        <v>0</v>
      </c>
      <c r="U464" s="659"/>
      <c r="V464" s="881">
        <v>0</v>
      </c>
      <c r="W464" s="659"/>
      <c r="X464" s="119">
        <f t="shared" si="487"/>
        <v>0</v>
      </c>
      <c r="Y464" s="886">
        <v>0</v>
      </c>
      <c r="Z464" s="887"/>
      <c r="AA464" s="886">
        <v>0</v>
      </c>
      <c r="AB464" s="887"/>
      <c r="AC464" s="886">
        <v>0</v>
      </c>
      <c r="AD464" s="887"/>
      <c r="AE464" s="886">
        <v>0</v>
      </c>
      <c r="AF464" s="887"/>
      <c r="AG464" s="886">
        <v>0</v>
      </c>
      <c r="AH464" s="887"/>
      <c r="AI464" s="266">
        <f t="shared" si="488"/>
        <v>0</v>
      </c>
      <c r="AJ464" s="884">
        <v>0</v>
      </c>
      <c r="AK464" s="885"/>
      <c r="AL464" s="884">
        <v>0</v>
      </c>
      <c r="AM464" s="885"/>
      <c r="AN464" s="884">
        <v>0</v>
      </c>
      <c r="AO464" s="885"/>
      <c r="AP464" s="884">
        <v>0</v>
      </c>
      <c r="AQ464" s="885"/>
      <c r="AR464" s="884">
        <v>0</v>
      </c>
      <c r="AS464" s="885"/>
      <c r="AT464" s="269">
        <f t="shared" si="489"/>
        <v>0</v>
      </c>
      <c r="AU464" s="877">
        <v>0</v>
      </c>
      <c r="AV464" s="878"/>
      <c r="AW464" s="877">
        <v>0</v>
      </c>
      <c r="AX464" s="878"/>
      <c r="AY464" s="877">
        <v>0</v>
      </c>
      <c r="AZ464" s="878"/>
      <c r="BA464" s="877">
        <v>0</v>
      </c>
      <c r="BB464" s="878"/>
      <c r="BC464" s="877">
        <v>0</v>
      </c>
      <c r="BD464" s="878"/>
      <c r="BE464" s="272">
        <f t="shared" si="490"/>
        <v>0</v>
      </c>
      <c r="BF464" s="879">
        <v>0</v>
      </c>
      <c r="BG464" s="880"/>
      <c r="BH464" s="879">
        <v>0</v>
      </c>
      <c r="BI464" s="880"/>
      <c r="BJ464" s="879">
        <v>0</v>
      </c>
      <c r="BK464" s="880"/>
      <c r="BL464" s="879">
        <v>0</v>
      </c>
      <c r="BM464" s="880"/>
      <c r="BN464" s="879">
        <v>0</v>
      </c>
      <c r="BO464" s="880"/>
      <c r="BP464" s="275">
        <f t="shared" si="491"/>
        <v>0</v>
      </c>
      <c r="BQ464" s="293">
        <f t="shared" si="481"/>
        <v>0</v>
      </c>
      <c r="BR464" s="293">
        <f t="shared" si="482"/>
        <v>0</v>
      </c>
      <c r="BS464" s="293">
        <f t="shared" si="483"/>
        <v>0</v>
      </c>
      <c r="BT464" s="293">
        <f t="shared" si="484"/>
        <v>0</v>
      </c>
      <c r="BU464" s="293">
        <f t="shared" si="485"/>
        <v>0</v>
      </c>
      <c r="BV464" s="294">
        <f t="shared" si="486"/>
        <v>0</v>
      </c>
      <c r="BW464" s="135"/>
    </row>
    <row r="465" spans="1:75" ht="15" hidden="1" customHeight="1">
      <c r="C465" s="661" t="s">
        <v>416</v>
      </c>
      <c r="D465" s="676"/>
      <c r="E465" s="676"/>
      <c r="F465" s="676"/>
      <c r="G465" s="676"/>
      <c r="H465" s="676"/>
      <c r="I465" s="676"/>
      <c r="J465" s="676"/>
      <c r="K465" s="676"/>
      <c r="L465" s="676"/>
      <c r="M465" s="763"/>
      <c r="N465" s="881">
        <v>0</v>
      </c>
      <c r="O465" s="659"/>
      <c r="P465" s="881">
        <v>0</v>
      </c>
      <c r="Q465" s="659"/>
      <c r="R465" s="881">
        <v>0</v>
      </c>
      <c r="S465" s="659"/>
      <c r="T465" s="881">
        <v>0</v>
      </c>
      <c r="U465" s="659"/>
      <c r="V465" s="881">
        <v>0</v>
      </c>
      <c r="W465" s="659"/>
      <c r="X465" s="119">
        <f t="shared" si="487"/>
        <v>0</v>
      </c>
      <c r="Y465" s="886">
        <v>0</v>
      </c>
      <c r="Z465" s="887"/>
      <c r="AA465" s="886">
        <v>0</v>
      </c>
      <c r="AB465" s="887"/>
      <c r="AC465" s="886">
        <v>0</v>
      </c>
      <c r="AD465" s="887"/>
      <c r="AE465" s="886">
        <v>0</v>
      </c>
      <c r="AF465" s="887"/>
      <c r="AG465" s="886">
        <v>0</v>
      </c>
      <c r="AH465" s="887"/>
      <c r="AI465" s="266">
        <f t="shared" si="488"/>
        <v>0</v>
      </c>
      <c r="AJ465" s="884">
        <v>0</v>
      </c>
      <c r="AK465" s="885"/>
      <c r="AL465" s="884">
        <v>0</v>
      </c>
      <c r="AM465" s="885"/>
      <c r="AN465" s="884">
        <v>0</v>
      </c>
      <c r="AO465" s="885"/>
      <c r="AP465" s="884">
        <v>0</v>
      </c>
      <c r="AQ465" s="885"/>
      <c r="AR465" s="884">
        <v>0</v>
      </c>
      <c r="AS465" s="885"/>
      <c r="AT465" s="269">
        <f t="shared" si="489"/>
        <v>0</v>
      </c>
      <c r="AU465" s="877">
        <v>0</v>
      </c>
      <c r="AV465" s="878"/>
      <c r="AW465" s="877">
        <v>0</v>
      </c>
      <c r="AX465" s="878"/>
      <c r="AY465" s="877">
        <v>0</v>
      </c>
      <c r="AZ465" s="878"/>
      <c r="BA465" s="877">
        <v>0</v>
      </c>
      <c r="BB465" s="878"/>
      <c r="BC465" s="877">
        <v>0</v>
      </c>
      <c r="BD465" s="878"/>
      <c r="BE465" s="272">
        <f t="shared" si="490"/>
        <v>0</v>
      </c>
      <c r="BF465" s="879">
        <v>0</v>
      </c>
      <c r="BG465" s="880"/>
      <c r="BH465" s="879">
        <v>0</v>
      </c>
      <c r="BI465" s="880"/>
      <c r="BJ465" s="879">
        <v>0</v>
      </c>
      <c r="BK465" s="880"/>
      <c r="BL465" s="879">
        <v>0</v>
      </c>
      <c r="BM465" s="880"/>
      <c r="BN465" s="879">
        <v>0</v>
      </c>
      <c r="BO465" s="880"/>
      <c r="BP465" s="275">
        <f t="shared" si="491"/>
        <v>0</v>
      </c>
      <c r="BQ465" s="293">
        <f t="shared" si="481"/>
        <v>0</v>
      </c>
      <c r="BR465" s="293">
        <f t="shared" si="482"/>
        <v>0</v>
      </c>
      <c r="BS465" s="293">
        <f t="shared" si="483"/>
        <v>0</v>
      </c>
      <c r="BT465" s="293">
        <f t="shared" si="484"/>
        <v>0</v>
      </c>
      <c r="BU465" s="293">
        <f t="shared" si="485"/>
        <v>0</v>
      </c>
      <c r="BV465" s="294">
        <f t="shared" si="486"/>
        <v>0</v>
      </c>
      <c r="BW465" s="135"/>
    </row>
    <row r="466" spans="1:75" ht="15" hidden="1" customHeight="1">
      <c r="C466" s="661" t="s">
        <v>416</v>
      </c>
      <c r="D466" s="676"/>
      <c r="E466" s="676"/>
      <c r="F466" s="676"/>
      <c r="G466" s="676"/>
      <c r="H466" s="676"/>
      <c r="I466" s="676"/>
      <c r="J466" s="676"/>
      <c r="K466" s="676"/>
      <c r="L466" s="676"/>
      <c r="M466" s="763"/>
      <c r="N466" s="881">
        <v>0</v>
      </c>
      <c r="O466" s="659"/>
      <c r="P466" s="881">
        <v>0</v>
      </c>
      <c r="Q466" s="659"/>
      <c r="R466" s="881">
        <v>0</v>
      </c>
      <c r="S466" s="659"/>
      <c r="T466" s="881">
        <v>0</v>
      </c>
      <c r="U466" s="659"/>
      <c r="V466" s="881">
        <v>0</v>
      </c>
      <c r="W466" s="659"/>
      <c r="X466" s="119">
        <f t="shared" si="487"/>
        <v>0</v>
      </c>
      <c r="Y466" s="886">
        <v>0</v>
      </c>
      <c r="Z466" s="887"/>
      <c r="AA466" s="886">
        <v>0</v>
      </c>
      <c r="AB466" s="887"/>
      <c r="AC466" s="886">
        <v>0</v>
      </c>
      <c r="AD466" s="887"/>
      <c r="AE466" s="886">
        <v>0</v>
      </c>
      <c r="AF466" s="887"/>
      <c r="AG466" s="886">
        <v>0</v>
      </c>
      <c r="AH466" s="887"/>
      <c r="AI466" s="266">
        <f t="shared" si="488"/>
        <v>0</v>
      </c>
      <c r="AJ466" s="884">
        <v>0</v>
      </c>
      <c r="AK466" s="885"/>
      <c r="AL466" s="884">
        <v>0</v>
      </c>
      <c r="AM466" s="885"/>
      <c r="AN466" s="884">
        <v>0</v>
      </c>
      <c r="AO466" s="885"/>
      <c r="AP466" s="884">
        <v>0</v>
      </c>
      <c r="AQ466" s="885"/>
      <c r="AR466" s="884">
        <v>0</v>
      </c>
      <c r="AS466" s="885"/>
      <c r="AT466" s="269">
        <f t="shared" si="489"/>
        <v>0</v>
      </c>
      <c r="AU466" s="877">
        <v>0</v>
      </c>
      <c r="AV466" s="878"/>
      <c r="AW466" s="877">
        <v>0</v>
      </c>
      <c r="AX466" s="878"/>
      <c r="AY466" s="877">
        <v>0</v>
      </c>
      <c r="AZ466" s="878"/>
      <c r="BA466" s="877">
        <v>0</v>
      </c>
      <c r="BB466" s="878"/>
      <c r="BC466" s="877">
        <v>0</v>
      </c>
      <c r="BD466" s="878"/>
      <c r="BE466" s="272">
        <f t="shared" si="490"/>
        <v>0</v>
      </c>
      <c r="BF466" s="879">
        <v>0</v>
      </c>
      <c r="BG466" s="880"/>
      <c r="BH466" s="879">
        <v>0</v>
      </c>
      <c r="BI466" s="880"/>
      <c r="BJ466" s="879">
        <v>0</v>
      </c>
      <c r="BK466" s="880"/>
      <c r="BL466" s="879">
        <v>0</v>
      </c>
      <c r="BM466" s="880"/>
      <c r="BN466" s="879">
        <v>0</v>
      </c>
      <c r="BO466" s="880"/>
      <c r="BP466" s="275">
        <f t="shared" si="491"/>
        <v>0</v>
      </c>
      <c r="BQ466" s="293">
        <f t="shared" si="481"/>
        <v>0</v>
      </c>
      <c r="BR466" s="293">
        <f t="shared" si="482"/>
        <v>0</v>
      </c>
      <c r="BS466" s="293">
        <f t="shared" si="483"/>
        <v>0</v>
      </c>
      <c r="BT466" s="293">
        <f t="shared" si="484"/>
        <v>0</v>
      </c>
      <c r="BU466" s="293">
        <f t="shared" si="485"/>
        <v>0</v>
      </c>
      <c r="BV466" s="294">
        <f t="shared" si="486"/>
        <v>0</v>
      </c>
      <c r="BW466" s="135"/>
    </row>
    <row r="467" spans="1:75" ht="15" hidden="1" customHeight="1">
      <c r="C467" s="661" t="s">
        <v>416</v>
      </c>
      <c r="D467" s="676"/>
      <c r="E467" s="676"/>
      <c r="F467" s="676"/>
      <c r="G467" s="676"/>
      <c r="H467" s="676"/>
      <c r="I467" s="676"/>
      <c r="J467" s="676"/>
      <c r="K467" s="676"/>
      <c r="L467" s="676"/>
      <c r="M467" s="763"/>
      <c r="N467" s="881">
        <v>0</v>
      </c>
      <c r="O467" s="659"/>
      <c r="P467" s="881">
        <v>0</v>
      </c>
      <c r="Q467" s="659"/>
      <c r="R467" s="881">
        <v>0</v>
      </c>
      <c r="S467" s="659"/>
      <c r="T467" s="881">
        <v>0</v>
      </c>
      <c r="U467" s="659"/>
      <c r="V467" s="881">
        <v>0</v>
      </c>
      <c r="W467" s="659"/>
      <c r="X467" s="119">
        <f t="shared" si="487"/>
        <v>0</v>
      </c>
      <c r="Y467" s="886">
        <v>0</v>
      </c>
      <c r="Z467" s="887"/>
      <c r="AA467" s="886">
        <v>0</v>
      </c>
      <c r="AB467" s="887"/>
      <c r="AC467" s="886">
        <v>0</v>
      </c>
      <c r="AD467" s="887"/>
      <c r="AE467" s="886">
        <v>0</v>
      </c>
      <c r="AF467" s="887"/>
      <c r="AG467" s="886">
        <v>0</v>
      </c>
      <c r="AH467" s="887"/>
      <c r="AI467" s="266">
        <f t="shared" si="488"/>
        <v>0</v>
      </c>
      <c r="AJ467" s="884">
        <v>0</v>
      </c>
      <c r="AK467" s="885"/>
      <c r="AL467" s="884">
        <v>0</v>
      </c>
      <c r="AM467" s="885"/>
      <c r="AN467" s="884">
        <v>0</v>
      </c>
      <c r="AO467" s="885"/>
      <c r="AP467" s="884">
        <v>0</v>
      </c>
      <c r="AQ467" s="885"/>
      <c r="AR467" s="884">
        <v>0</v>
      </c>
      <c r="AS467" s="885"/>
      <c r="AT467" s="269">
        <f t="shared" si="489"/>
        <v>0</v>
      </c>
      <c r="AU467" s="877">
        <v>0</v>
      </c>
      <c r="AV467" s="878"/>
      <c r="AW467" s="877">
        <v>0</v>
      </c>
      <c r="AX467" s="878"/>
      <c r="AY467" s="877">
        <v>0</v>
      </c>
      <c r="AZ467" s="878"/>
      <c r="BA467" s="877">
        <v>0</v>
      </c>
      <c r="BB467" s="878"/>
      <c r="BC467" s="877">
        <v>0</v>
      </c>
      <c r="BD467" s="878"/>
      <c r="BE467" s="272">
        <f t="shared" si="490"/>
        <v>0</v>
      </c>
      <c r="BF467" s="879">
        <v>0</v>
      </c>
      <c r="BG467" s="880"/>
      <c r="BH467" s="879">
        <v>0</v>
      </c>
      <c r="BI467" s="880"/>
      <c r="BJ467" s="879">
        <v>0</v>
      </c>
      <c r="BK467" s="880"/>
      <c r="BL467" s="879">
        <v>0</v>
      </c>
      <c r="BM467" s="880"/>
      <c r="BN467" s="879">
        <v>0</v>
      </c>
      <c r="BO467" s="880"/>
      <c r="BP467" s="275">
        <f t="shared" si="491"/>
        <v>0</v>
      </c>
      <c r="BQ467" s="293">
        <f t="shared" si="481"/>
        <v>0</v>
      </c>
      <c r="BR467" s="293">
        <f t="shared" si="482"/>
        <v>0</v>
      </c>
      <c r="BS467" s="293">
        <f t="shared" si="483"/>
        <v>0</v>
      </c>
      <c r="BT467" s="293">
        <f t="shared" si="484"/>
        <v>0</v>
      </c>
      <c r="BU467" s="293">
        <f t="shared" si="485"/>
        <v>0</v>
      </c>
      <c r="BV467" s="294">
        <f t="shared" si="486"/>
        <v>0</v>
      </c>
      <c r="BW467" s="135"/>
    </row>
    <row r="468" spans="1:75" ht="15" hidden="1" customHeight="1">
      <c r="C468" s="661" t="s">
        <v>416</v>
      </c>
      <c r="D468" s="676"/>
      <c r="E468" s="676"/>
      <c r="F468" s="676"/>
      <c r="G468" s="676"/>
      <c r="H468" s="676"/>
      <c r="I468" s="676"/>
      <c r="J468" s="676"/>
      <c r="K468" s="676"/>
      <c r="L468" s="676"/>
      <c r="M468" s="763"/>
      <c r="N468" s="881">
        <v>0</v>
      </c>
      <c r="O468" s="659"/>
      <c r="P468" s="881">
        <v>0</v>
      </c>
      <c r="Q468" s="659"/>
      <c r="R468" s="881">
        <v>0</v>
      </c>
      <c r="S468" s="659"/>
      <c r="T468" s="881">
        <v>0</v>
      </c>
      <c r="U468" s="659"/>
      <c r="V468" s="881">
        <v>0</v>
      </c>
      <c r="W468" s="659"/>
      <c r="X468" s="119">
        <f t="shared" si="487"/>
        <v>0</v>
      </c>
      <c r="Y468" s="886">
        <v>0</v>
      </c>
      <c r="Z468" s="887"/>
      <c r="AA468" s="886">
        <v>0</v>
      </c>
      <c r="AB468" s="887"/>
      <c r="AC468" s="886">
        <v>0</v>
      </c>
      <c r="AD468" s="887"/>
      <c r="AE468" s="886">
        <v>0</v>
      </c>
      <c r="AF468" s="887"/>
      <c r="AG468" s="886">
        <v>0</v>
      </c>
      <c r="AH468" s="887"/>
      <c r="AI468" s="266">
        <f t="shared" si="488"/>
        <v>0</v>
      </c>
      <c r="AJ468" s="884">
        <v>0</v>
      </c>
      <c r="AK468" s="885"/>
      <c r="AL468" s="884">
        <v>0</v>
      </c>
      <c r="AM468" s="885"/>
      <c r="AN468" s="884">
        <v>0</v>
      </c>
      <c r="AO468" s="885"/>
      <c r="AP468" s="884">
        <v>0</v>
      </c>
      <c r="AQ468" s="885"/>
      <c r="AR468" s="884">
        <v>0</v>
      </c>
      <c r="AS468" s="885"/>
      <c r="AT468" s="269">
        <f t="shared" si="489"/>
        <v>0</v>
      </c>
      <c r="AU468" s="877">
        <v>0</v>
      </c>
      <c r="AV468" s="878"/>
      <c r="AW468" s="877">
        <v>0</v>
      </c>
      <c r="AX468" s="878"/>
      <c r="AY468" s="877">
        <v>0</v>
      </c>
      <c r="AZ468" s="878"/>
      <c r="BA468" s="877">
        <v>0</v>
      </c>
      <c r="BB468" s="878"/>
      <c r="BC468" s="877">
        <v>0</v>
      </c>
      <c r="BD468" s="878"/>
      <c r="BE468" s="272">
        <f t="shared" si="490"/>
        <v>0</v>
      </c>
      <c r="BF468" s="879">
        <v>0</v>
      </c>
      <c r="BG468" s="880"/>
      <c r="BH468" s="879">
        <v>0</v>
      </c>
      <c r="BI468" s="880"/>
      <c r="BJ468" s="879">
        <v>0</v>
      </c>
      <c r="BK468" s="880"/>
      <c r="BL468" s="879">
        <v>0</v>
      </c>
      <c r="BM468" s="880"/>
      <c r="BN468" s="879">
        <v>0</v>
      </c>
      <c r="BO468" s="880"/>
      <c r="BP468" s="275">
        <f t="shared" si="491"/>
        <v>0</v>
      </c>
      <c r="BQ468" s="293">
        <f t="shared" si="481"/>
        <v>0</v>
      </c>
      <c r="BR468" s="293">
        <f t="shared" si="482"/>
        <v>0</v>
      </c>
      <c r="BS468" s="293">
        <f t="shared" si="483"/>
        <v>0</v>
      </c>
      <c r="BT468" s="293">
        <f t="shared" si="484"/>
        <v>0</v>
      </c>
      <c r="BU468" s="293">
        <f t="shared" si="485"/>
        <v>0</v>
      </c>
      <c r="BV468" s="294">
        <f t="shared" si="486"/>
        <v>0</v>
      </c>
      <c r="BW468" s="135"/>
    </row>
    <row r="469" spans="1:75" ht="15" hidden="1" customHeight="1">
      <c r="C469" s="661" t="s">
        <v>416</v>
      </c>
      <c r="D469" s="676"/>
      <c r="E469" s="676"/>
      <c r="F469" s="676"/>
      <c r="G469" s="676"/>
      <c r="H469" s="676"/>
      <c r="I469" s="676"/>
      <c r="J469" s="676"/>
      <c r="K469" s="676"/>
      <c r="L469" s="676"/>
      <c r="M469" s="763"/>
      <c r="N469" s="881">
        <v>0</v>
      </c>
      <c r="O469" s="659"/>
      <c r="P469" s="881">
        <v>0</v>
      </c>
      <c r="Q469" s="659"/>
      <c r="R469" s="881">
        <v>0</v>
      </c>
      <c r="S469" s="659"/>
      <c r="T469" s="881">
        <v>0</v>
      </c>
      <c r="U469" s="659"/>
      <c r="V469" s="881">
        <v>0</v>
      </c>
      <c r="W469" s="659"/>
      <c r="X469" s="119">
        <f t="shared" si="487"/>
        <v>0</v>
      </c>
      <c r="Y469" s="886">
        <v>0</v>
      </c>
      <c r="Z469" s="887"/>
      <c r="AA469" s="886">
        <v>0</v>
      </c>
      <c r="AB469" s="887"/>
      <c r="AC469" s="886">
        <v>0</v>
      </c>
      <c r="AD469" s="887"/>
      <c r="AE469" s="886">
        <v>0</v>
      </c>
      <c r="AF469" s="887"/>
      <c r="AG469" s="886">
        <v>0</v>
      </c>
      <c r="AH469" s="887"/>
      <c r="AI469" s="266">
        <f t="shared" si="488"/>
        <v>0</v>
      </c>
      <c r="AJ469" s="884">
        <v>0</v>
      </c>
      <c r="AK469" s="885"/>
      <c r="AL469" s="884">
        <v>0</v>
      </c>
      <c r="AM469" s="885"/>
      <c r="AN469" s="884">
        <v>0</v>
      </c>
      <c r="AO469" s="885"/>
      <c r="AP469" s="884">
        <v>0</v>
      </c>
      <c r="AQ469" s="885"/>
      <c r="AR469" s="884">
        <v>0</v>
      </c>
      <c r="AS469" s="885"/>
      <c r="AT469" s="269">
        <f t="shared" si="489"/>
        <v>0</v>
      </c>
      <c r="AU469" s="877">
        <v>0</v>
      </c>
      <c r="AV469" s="878"/>
      <c r="AW469" s="877">
        <v>0</v>
      </c>
      <c r="AX469" s="878"/>
      <c r="AY469" s="877">
        <v>0</v>
      </c>
      <c r="AZ469" s="878"/>
      <c r="BA469" s="877">
        <v>0</v>
      </c>
      <c r="BB469" s="878"/>
      <c r="BC469" s="877">
        <v>0</v>
      </c>
      <c r="BD469" s="878"/>
      <c r="BE469" s="272">
        <f t="shared" si="490"/>
        <v>0</v>
      </c>
      <c r="BF469" s="879">
        <v>0</v>
      </c>
      <c r="BG469" s="880"/>
      <c r="BH469" s="879">
        <v>0</v>
      </c>
      <c r="BI469" s="880"/>
      <c r="BJ469" s="879">
        <v>0</v>
      </c>
      <c r="BK469" s="880"/>
      <c r="BL469" s="879">
        <v>0</v>
      </c>
      <c r="BM469" s="880"/>
      <c r="BN469" s="879">
        <v>0</v>
      </c>
      <c r="BO469" s="880"/>
      <c r="BP469" s="275">
        <f t="shared" si="491"/>
        <v>0</v>
      </c>
      <c r="BQ469" s="293">
        <f t="shared" si="481"/>
        <v>0</v>
      </c>
      <c r="BR469" s="293">
        <f t="shared" si="482"/>
        <v>0</v>
      </c>
      <c r="BS469" s="293">
        <f t="shared" si="483"/>
        <v>0</v>
      </c>
      <c r="BT469" s="293">
        <f t="shared" si="484"/>
        <v>0</v>
      </c>
      <c r="BU469" s="293">
        <f t="shared" si="485"/>
        <v>0</v>
      </c>
      <c r="BV469" s="294">
        <f t="shared" si="486"/>
        <v>0</v>
      </c>
      <c r="BW469" s="135"/>
    </row>
    <row r="470" spans="1:75" ht="15" hidden="1" customHeight="1">
      <c r="C470" s="661" t="s">
        <v>416</v>
      </c>
      <c r="D470" s="676"/>
      <c r="E470" s="676"/>
      <c r="F470" s="676"/>
      <c r="G470" s="676"/>
      <c r="H470" s="676"/>
      <c r="I470" s="676"/>
      <c r="J470" s="676"/>
      <c r="K470" s="676"/>
      <c r="L470" s="676"/>
      <c r="M470" s="763"/>
      <c r="N470" s="881">
        <v>0</v>
      </c>
      <c r="O470" s="659"/>
      <c r="P470" s="881">
        <v>0</v>
      </c>
      <c r="Q470" s="659"/>
      <c r="R470" s="881">
        <v>0</v>
      </c>
      <c r="S470" s="659"/>
      <c r="T470" s="881">
        <v>0</v>
      </c>
      <c r="U470" s="659"/>
      <c r="V470" s="881">
        <v>0</v>
      </c>
      <c r="W470" s="659"/>
      <c r="X470" s="119">
        <f t="shared" si="487"/>
        <v>0</v>
      </c>
      <c r="Y470" s="886">
        <v>0</v>
      </c>
      <c r="Z470" s="887"/>
      <c r="AA470" s="886">
        <v>0</v>
      </c>
      <c r="AB470" s="887"/>
      <c r="AC470" s="886">
        <v>0</v>
      </c>
      <c r="AD470" s="887"/>
      <c r="AE470" s="886">
        <v>0</v>
      </c>
      <c r="AF470" s="887"/>
      <c r="AG470" s="886">
        <v>0</v>
      </c>
      <c r="AH470" s="887"/>
      <c r="AI470" s="266">
        <f t="shared" si="488"/>
        <v>0</v>
      </c>
      <c r="AJ470" s="884">
        <v>0</v>
      </c>
      <c r="AK470" s="885"/>
      <c r="AL470" s="884">
        <v>0</v>
      </c>
      <c r="AM470" s="885"/>
      <c r="AN470" s="884">
        <v>0</v>
      </c>
      <c r="AO470" s="885"/>
      <c r="AP470" s="884">
        <v>0</v>
      </c>
      <c r="AQ470" s="885"/>
      <c r="AR470" s="884">
        <v>0</v>
      </c>
      <c r="AS470" s="885"/>
      <c r="AT470" s="269">
        <f t="shared" si="489"/>
        <v>0</v>
      </c>
      <c r="AU470" s="877">
        <v>0</v>
      </c>
      <c r="AV470" s="878"/>
      <c r="AW470" s="877">
        <v>0</v>
      </c>
      <c r="AX470" s="878"/>
      <c r="AY470" s="877">
        <v>0</v>
      </c>
      <c r="AZ470" s="878"/>
      <c r="BA470" s="877">
        <v>0</v>
      </c>
      <c r="BB470" s="878"/>
      <c r="BC470" s="877">
        <v>0</v>
      </c>
      <c r="BD470" s="878"/>
      <c r="BE470" s="272">
        <f t="shared" si="490"/>
        <v>0</v>
      </c>
      <c r="BF470" s="879">
        <v>0</v>
      </c>
      <c r="BG470" s="880"/>
      <c r="BH470" s="879">
        <v>0</v>
      </c>
      <c r="BI470" s="880"/>
      <c r="BJ470" s="879">
        <v>0</v>
      </c>
      <c r="BK470" s="880"/>
      <c r="BL470" s="879">
        <v>0</v>
      </c>
      <c r="BM470" s="880"/>
      <c r="BN470" s="879">
        <v>0</v>
      </c>
      <c r="BO470" s="880"/>
      <c r="BP470" s="275">
        <f t="shared" si="491"/>
        <v>0</v>
      </c>
      <c r="BQ470" s="293">
        <f t="shared" si="481"/>
        <v>0</v>
      </c>
      <c r="BR470" s="293">
        <f t="shared" si="482"/>
        <v>0</v>
      </c>
      <c r="BS470" s="293">
        <f t="shared" si="483"/>
        <v>0</v>
      </c>
      <c r="BT470" s="293">
        <f t="shared" si="484"/>
        <v>0</v>
      </c>
      <c r="BU470" s="293">
        <f t="shared" si="485"/>
        <v>0</v>
      </c>
      <c r="BV470" s="294">
        <f t="shared" si="486"/>
        <v>0</v>
      </c>
      <c r="BW470" s="135"/>
    </row>
    <row r="471" spans="1:75" ht="15" hidden="1" customHeight="1">
      <c r="C471" s="661" t="s">
        <v>416</v>
      </c>
      <c r="D471" s="676"/>
      <c r="E471" s="676"/>
      <c r="F471" s="676"/>
      <c r="G471" s="676"/>
      <c r="H471" s="676"/>
      <c r="I471" s="676"/>
      <c r="J471" s="676"/>
      <c r="K471" s="676"/>
      <c r="L471" s="676"/>
      <c r="M471" s="763"/>
      <c r="N471" s="881">
        <v>0</v>
      </c>
      <c r="O471" s="659"/>
      <c r="P471" s="881">
        <v>0</v>
      </c>
      <c r="Q471" s="659"/>
      <c r="R471" s="881">
        <v>0</v>
      </c>
      <c r="S471" s="659"/>
      <c r="T471" s="881">
        <v>0</v>
      </c>
      <c r="U471" s="659"/>
      <c r="V471" s="881">
        <v>0</v>
      </c>
      <c r="W471" s="659"/>
      <c r="X471" s="119">
        <f t="shared" si="487"/>
        <v>0</v>
      </c>
      <c r="Y471" s="886">
        <v>0</v>
      </c>
      <c r="Z471" s="887"/>
      <c r="AA471" s="886">
        <v>0</v>
      </c>
      <c r="AB471" s="887"/>
      <c r="AC471" s="886">
        <v>0</v>
      </c>
      <c r="AD471" s="887"/>
      <c r="AE471" s="886">
        <v>0</v>
      </c>
      <c r="AF471" s="887"/>
      <c r="AG471" s="886">
        <v>0</v>
      </c>
      <c r="AH471" s="887"/>
      <c r="AI471" s="266">
        <f t="shared" si="488"/>
        <v>0</v>
      </c>
      <c r="AJ471" s="884">
        <v>0</v>
      </c>
      <c r="AK471" s="885"/>
      <c r="AL471" s="884">
        <v>0</v>
      </c>
      <c r="AM471" s="885"/>
      <c r="AN471" s="884">
        <v>0</v>
      </c>
      <c r="AO471" s="885"/>
      <c r="AP471" s="884">
        <v>0</v>
      </c>
      <c r="AQ471" s="885"/>
      <c r="AR471" s="884">
        <v>0</v>
      </c>
      <c r="AS471" s="885"/>
      <c r="AT471" s="269">
        <f t="shared" si="489"/>
        <v>0</v>
      </c>
      <c r="AU471" s="877">
        <v>0</v>
      </c>
      <c r="AV471" s="878"/>
      <c r="AW471" s="877">
        <v>0</v>
      </c>
      <c r="AX471" s="878"/>
      <c r="AY471" s="877">
        <v>0</v>
      </c>
      <c r="AZ471" s="878"/>
      <c r="BA471" s="877">
        <v>0</v>
      </c>
      <c r="BB471" s="878"/>
      <c r="BC471" s="877">
        <v>0</v>
      </c>
      <c r="BD471" s="878"/>
      <c r="BE471" s="272">
        <f t="shared" si="490"/>
        <v>0</v>
      </c>
      <c r="BF471" s="879">
        <v>0</v>
      </c>
      <c r="BG471" s="880"/>
      <c r="BH471" s="879">
        <v>0</v>
      </c>
      <c r="BI471" s="880"/>
      <c r="BJ471" s="879">
        <v>0</v>
      </c>
      <c r="BK471" s="880"/>
      <c r="BL471" s="879">
        <v>0</v>
      </c>
      <c r="BM471" s="880"/>
      <c r="BN471" s="879">
        <v>0</v>
      </c>
      <c r="BO471" s="880"/>
      <c r="BP471" s="275">
        <f t="shared" si="491"/>
        <v>0</v>
      </c>
      <c r="BQ471" s="293">
        <f t="shared" si="481"/>
        <v>0</v>
      </c>
      <c r="BR471" s="293">
        <f t="shared" si="482"/>
        <v>0</v>
      </c>
      <c r="BS471" s="293">
        <f t="shared" si="483"/>
        <v>0</v>
      </c>
      <c r="BT471" s="293">
        <f t="shared" si="484"/>
        <v>0</v>
      </c>
      <c r="BU471" s="293">
        <f t="shared" si="485"/>
        <v>0</v>
      </c>
      <c r="BV471" s="294">
        <f t="shared" si="486"/>
        <v>0</v>
      </c>
      <c r="BW471" s="135"/>
    </row>
    <row r="472" spans="1:75" ht="15" customHeight="1">
      <c r="C472" s="692" t="s">
        <v>259</v>
      </c>
      <c r="D472" s="693"/>
      <c r="E472" s="693"/>
      <c r="F472" s="693"/>
      <c r="G472" s="693"/>
      <c r="H472" s="693"/>
      <c r="I472" s="693"/>
      <c r="J472" s="693"/>
      <c r="K472" s="693"/>
      <c r="L472" s="693"/>
      <c r="M472" s="694"/>
      <c r="N472" s="648">
        <f>SUM(N457:N471)</f>
        <v>0</v>
      </c>
      <c r="O472" s="665"/>
      <c r="P472" s="648">
        <f>SUM(P457:P471)</f>
        <v>0</v>
      </c>
      <c r="Q472" s="665"/>
      <c r="R472" s="648">
        <f>SUM(R457:R471)</f>
        <v>0</v>
      </c>
      <c r="S472" s="665"/>
      <c r="T472" s="648">
        <f>SUM(T457:T471)</f>
        <v>0</v>
      </c>
      <c r="U472" s="665"/>
      <c r="V472" s="648">
        <f>SUM(V457:V471)</f>
        <v>0</v>
      </c>
      <c r="W472" s="665"/>
      <c r="X472" s="152">
        <f>SUM(N472:W472)</f>
        <v>0</v>
      </c>
      <c r="Y472" s="648">
        <f>SUM(Y457:Y471)</f>
        <v>0</v>
      </c>
      <c r="Z472" s="649"/>
      <c r="AA472" s="648">
        <f>SUM(AA457:AA471)</f>
        <v>0</v>
      </c>
      <c r="AB472" s="649"/>
      <c r="AC472" s="648">
        <f>SUM(AC457:AC471)</f>
        <v>0</v>
      </c>
      <c r="AD472" s="649"/>
      <c r="AE472" s="648">
        <f>SUM(AE457:AE471)</f>
        <v>0</v>
      </c>
      <c r="AF472" s="649"/>
      <c r="AG472" s="648">
        <f>SUM(AG457:AG471)</f>
        <v>0</v>
      </c>
      <c r="AH472" s="649"/>
      <c r="AI472" s="152">
        <f>SUM(Y472:AH472)</f>
        <v>0</v>
      </c>
      <c r="AJ472" s="648">
        <f>SUM(AJ457:AJ471)</f>
        <v>0</v>
      </c>
      <c r="AK472" s="665"/>
      <c r="AL472" s="648">
        <f>SUM(AL457:AL471)</f>
        <v>0</v>
      </c>
      <c r="AM472" s="665"/>
      <c r="AN472" s="648">
        <f>SUM(AN457:AN471)</f>
        <v>0</v>
      </c>
      <c r="AO472" s="665"/>
      <c r="AP472" s="648">
        <f>SUM(AP457:AP471)</f>
        <v>0</v>
      </c>
      <c r="AQ472" s="665"/>
      <c r="AR472" s="648">
        <f>SUM(AR457:AR471)</f>
        <v>0</v>
      </c>
      <c r="AS472" s="665"/>
      <c r="AT472" s="152">
        <f>SUM(AJ472:AS472)</f>
        <v>0</v>
      </c>
      <c r="AU472" s="648">
        <f>SUM(AU457:AU471)</f>
        <v>0</v>
      </c>
      <c r="AV472" s="665"/>
      <c r="AW472" s="648">
        <f>SUM(AW457:AW471)</f>
        <v>0</v>
      </c>
      <c r="AX472" s="665"/>
      <c r="AY472" s="648">
        <f>SUM(AY457:AY471)</f>
        <v>0</v>
      </c>
      <c r="AZ472" s="665"/>
      <c r="BA472" s="648">
        <f>SUM(BA457:BA471)</f>
        <v>0</v>
      </c>
      <c r="BB472" s="665"/>
      <c r="BC472" s="648">
        <f>SUM(BC457:BC471)</f>
        <v>0</v>
      </c>
      <c r="BD472" s="665"/>
      <c r="BE472" s="152">
        <f>SUM(AU472:BD472)</f>
        <v>0</v>
      </c>
      <c r="BF472" s="648">
        <f>SUM(BF457:BF471)</f>
        <v>0</v>
      </c>
      <c r="BG472" s="665"/>
      <c r="BH472" s="648">
        <f>SUM(BH457:BH471)</f>
        <v>0</v>
      </c>
      <c r="BI472" s="665"/>
      <c r="BJ472" s="648">
        <f>SUM(BJ457:BJ471)</f>
        <v>0</v>
      </c>
      <c r="BK472" s="665"/>
      <c r="BL472" s="648">
        <f>SUM(BL457:BL471)</f>
        <v>0</v>
      </c>
      <c r="BM472" s="665"/>
      <c r="BN472" s="648">
        <f>SUM(BN457:BN471)</f>
        <v>0</v>
      </c>
      <c r="BO472" s="665"/>
      <c r="BP472" s="152">
        <f>SUM(BF472:BO472)</f>
        <v>0</v>
      </c>
      <c r="BQ472" s="352">
        <f>SUM(BQ457:BQ471)</f>
        <v>0</v>
      </c>
      <c r="BR472" s="352">
        <f>SUM(BR457:BR471)</f>
        <v>0</v>
      </c>
      <c r="BS472" s="352">
        <f>SUM(BS457:BS471)</f>
        <v>0</v>
      </c>
      <c r="BT472" s="352">
        <f>SUM(BT457:BT471)</f>
        <v>0</v>
      </c>
      <c r="BU472" s="352">
        <f>SUM(BU457:BU471)</f>
        <v>0</v>
      </c>
      <c r="BV472" s="352">
        <f t="shared" si="486"/>
        <v>0</v>
      </c>
      <c r="BW472" s="135"/>
    </row>
    <row r="473" spans="1:75" ht="15" customHeight="1">
      <c r="A473" s="490" t="s">
        <v>409</v>
      </c>
      <c r="B473" s="490"/>
      <c r="C473" s="679" t="s">
        <v>410</v>
      </c>
      <c r="D473" s="680"/>
      <c r="E473" s="680"/>
      <c r="F473" s="680"/>
      <c r="G473" s="680"/>
      <c r="H473" s="680"/>
      <c r="I473" s="680"/>
      <c r="J473" s="680"/>
      <c r="K473" s="680"/>
      <c r="L473" s="680"/>
      <c r="M473" s="795"/>
      <c r="N473" s="162"/>
      <c r="O473" s="196"/>
      <c r="P473" s="136"/>
      <c r="Q473" s="196"/>
      <c r="R473" s="136"/>
      <c r="S473" s="196"/>
      <c r="T473" s="136"/>
      <c r="U473" s="196"/>
      <c r="V473" s="136"/>
      <c r="W473" s="196"/>
      <c r="X473" s="197"/>
      <c r="Y473" s="162"/>
      <c r="Z473" s="196"/>
      <c r="AA473" s="136"/>
      <c r="AB473" s="196"/>
      <c r="AC473" s="136"/>
      <c r="AD473" s="196"/>
      <c r="AE473" s="136"/>
      <c r="AF473" s="196"/>
      <c r="AG473" s="136"/>
      <c r="AH473" s="196"/>
      <c r="AI473" s="197"/>
      <c r="AJ473" s="162"/>
      <c r="AK473" s="196"/>
      <c r="AL473" s="136"/>
      <c r="AM473" s="196"/>
      <c r="AN473" s="136"/>
      <c r="AO473" s="196"/>
      <c r="AP473" s="136"/>
      <c r="AQ473" s="196"/>
      <c r="AR473" s="136"/>
      <c r="AS473" s="196"/>
      <c r="AT473" s="197"/>
      <c r="AU473" s="162"/>
      <c r="AV473" s="196"/>
      <c r="AW473" s="136"/>
      <c r="AX473" s="196"/>
      <c r="AY473" s="136"/>
      <c r="AZ473" s="196"/>
      <c r="BA473" s="136"/>
      <c r="BB473" s="196"/>
      <c r="BC473" s="136"/>
      <c r="BD473" s="196"/>
      <c r="BE473" s="197"/>
      <c r="BF473" s="162"/>
      <c r="BG473" s="196"/>
      <c r="BH473" s="136"/>
      <c r="BI473" s="196"/>
      <c r="BJ473" s="136"/>
      <c r="BK473" s="196"/>
      <c r="BL473" s="136"/>
      <c r="BM473" s="196"/>
      <c r="BN473" s="136"/>
      <c r="BO473" s="196"/>
      <c r="BP473" s="197"/>
      <c r="BQ473" s="349"/>
      <c r="BR473" s="349"/>
      <c r="BS473" s="349"/>
      <c r="BT473" s="349"/>
      <c r="BU473" s="349"/>
      <c r="BV473" s="301"/>
      <c r="BW473" s="135"/>
    </row>
    <row r="474" spans="1:75" ht="15" customHeight="1">
      <c r="C474" s="661" t="s">
        <v>412</v>
      </c>
      <c r="D474" s="676"/>
      <c r="E474" s="676"/>
      <c r="F474" s="676"/>
      <c r="G474" s="676"/>
      <c r="H474" s="676"/>
      <c r="I474" s="676"/>
      <c r="J474" s="676"/>
      <c r="K474" s="676"/>
      <c r="L474" s="676"/>
      <c r="M474" s="763"/>
      <c r="N474" s="881">
        <v>0</v>
      </c>
      <c r="O474" s="659"/>
      <c r="P474" s="881">
        <v>0</v>
      </c>
      <c r="Q474" s="659"/>
      <c r="R474" s="881">
        <v>0</v>
      </c>
      <c r="S474" s="659"/>
      <c r="T474" s="881">
        <v>0</v>
      </c>
      <c r="U474" s="659"/>
      <c r="V474" s="881">
        <v>0</v>
      </c>
      <c r="W474" s="659"/>
      <c r="X474" s="119">
        <f>SUM(N474+P474+R474+T474+V474)</f>
        <v>0</v>
      </c>
      <c r="Y474" s="886">
        <v>0</v>
      </c>
      <c r="Z474" s="887"/>
      <c r="AA474" s="886">
        <v>0</v>
      </c>
      <c r="AB474" s="887"/>
      <c r="AC474" s="886">
        <v>0</v>
      </c>
      <c r="AD474" s="887"/>
      <c r="AE474" s="886">
        <v>0</v>
      </c>
      <c r="AF474" s="887"/>
      <c r="AG474" s="886">
        <v>0</v>
      </c>
      <c r="AH474" s="887"/>
      <c r="AI474" s="266">
        <f>SUM(Y474+AA474+AC474+AE474+AG474)</f>
        <v>0</v>
      </c>
      <c r="AJ474" s="884">
        <v>0</v>
      </c>
      <c r="AK474" s="885"/>
      <c r="AL474" s="884">
        <v>0</v>
      </c>
      <c r="AM474" s="885"/>
      <c r="AN474" s="884">
        <v>0</v>
      </c>
      <c r="AO474" s="885"/>
      <c r="AP474" s="884">
        <v>0</v>
      </c>
      <c r="AQ474" s="885"/>
      <c r="AR474" s="884">
        <v>0</v>
      </c>
      <c r="AS474" s="885"/>
      <c r="AT474" s="269">
        <f>SUM(AJ474+AL474+AN474+AP474+AR474)</f>
        <v>0</v>
      </c>
      <c r="AU474" s="877">
        <v>0</v>
      </c>
      <c r="AV474" s="878"/>
      <c r="AW474" s="877">
        <v>0</v>
      </c>
      <c r="AX474" s="878"/>
      <c r="AY474" s="877">
        <v>0</v>
      </c>
      <c r="AZ474" s="878"/>
      <c r="BA474" s="877">
        <v>0</v>
      </c>
      <c r="BB474" s="878"/>
      <c r="BC474" s="877">
        <v>0</v>
      </c>
      <c r="BD474" s="878"/>
      <c r="BE474" s="272">
        <f>SUM(AU474+AW474+AY474+BA474+BC474)</f>
        <v>0</v>
      </c>
      <c r="BF474" s="879">
        <v>0</v>
      </c>
      <c r="BG474" s="880"/>
      <c r="BH474" s="879">
        <v>0</v>
      </c>
      <c r="BI474" s="880"/>
      <c r="BJ474" s="879">
        <v>0</v>
      </c>
      <c r="BK474" s="880"/>
      <c r="BL474" s="879">
        <v>0</v>
      </c>
      <c r="BM474" s="880"/>
      <c r="BN474" s="879">
        <v>0</v>
      </c>
      <c r="BO474" s="880"/>
      <c r="BP474" s="275">
        <f>SUM(BF474+BH474+BJ474+BL474+BN474)</f>
        <v>0</v>
      </c>
      <c r="BQ474" s="293">
        <f t="shared" ref="BQ474:BQ490" si="492">N474+Y474+AJ474+AU474+BF474</f>
        <v>0</v>
      </c>
      <c r="BR474" s="293">
        <f t="shared" ref="BR474:BR490" si="493">P474+AA474+AL474+AW474+BH474</f>
        <v>0</v>
      </c>
      <c r="BS474" s="293">
        <f t="shared" ref="BS474:BS490" si="494">R474+AC474+AN474+AY474+BJ474</f>
        <v>0</v>
      </c>
      <c r="BT474" s="293">
        <f t="shared" ref="BT474:BT490" si="495">T474+AE474+AP474+BA474+BL474</f>
        <v>0</v>
      </c>
      <c r="BU474" s="293">
        <f t="shared" ref="BU474:BU490" si="496">V474+AG474+AR474+BC474+BN474</f>
        <v>0</v>
      </c>
      <c r="BV474" s="294">
        <f t="shared" ref="BV474:BV491" si="497">SUM(BQ474:BU474)</f>
        <v>0</v>
      </c>
      <c r="BW474" s="135"/>
    </row>
    <row r="475" spans="1:75" ht="15" customHeight="1">
      <c r="C475" s="661" t="s">
        <v>412</v>
      </c>
      <c r="D475" s="676"/>
      <c r="E475" s="676"/>
      <c r="F475" s="676"/>
      <c r="G475" s="676"/>
      <c r="H475" s="676"/>
      <c r="I475" s="676"/>
      <c r="J475" s="676"/>
      <c r="K475" s="676"/>
      <c r="L475" s="676"/>
      <c r="M475" s="763"/>
      <c r="N475" s="881">
        <v>0</v>
      </c>
      <c r="O475" s="659"/>
      <c r="P475" s="881">
        <v>0</v>
      </c>
      <c r="Q475" s="659"/>
      <c r="R475" s="881">
        <v>0</v>
      </c>
      <c r="S475" s="659"/>
      <c r="T475" s="881">
        <v>0</v>
      </c>
      <c r="U475" s="659"/>
      <c r="V475" s="881">
        <v>0</v>
      </c>
      <c r="W475" s="659"/>
      <c r="X475" s="119">
        <f t="shared" ref="X475:X490" si="498">SUM(N475+P475+R475+T475+V475)</f>
        <v>0</v>
      </c>
      <c r="Y475" s="886">
        <v>0</v>
      </c>
      <c r="Z475" s="887"/>
      <c r="AA475" s="886">
        <v>0</v>
      </c>
      <c r="AB475" s="887"/>
      <c r="AC475" s="886">
        <v>0</v>
      </c>
      <c r="AD475" s="887"/>
      <c r="AE475" s="886">
        <v>0</v>
      </c>
      <c r="AF475" s="887"/>
      <c r="AG475" s="886">
        <v>0</v>
      </c>
      <c r="AH475" s="887"/>
      <c r="AI475" s="266">
        <f t="shared" ref="AI475:AI490" si="499">SUM(Y475+AA475+AC475+AE475+AG475)</f>
        <v>0</v>
      </c>
      <c r="AJ475" s="884">
        <v>0</v>
      </c>
      <c r="AK475" s="885"/>
      <c r="AL475" s="884">
        <v>0</v>
      </c>
      <c r="AM475" s="885"/>
      <c r="AN475" s="884">
        <v>0</v>
      </c>
      <c r="AO475" s="885"/>
      <c r="AP475" s="884">
        <v>0</v>
      </c>
      <c r="AQ475" s="885"/>
      <c r="AR475" s="884">
        <v>0</v>
      </c>
      <c r="AS475" s="885"/>
      <c r="AT475" s="269">
        <f t="shared" ref="AT475:AT490" si="500">SUM(AJ475+AL475+AN475+AP475+AR475)</f>
        <v>0</v>
      </c>
      <c r="AU475" s="877">
        <v>0</v>
      </c>
      <c r="AV475" s="878"/>
      <c r="AW475" s="877">
        <v>0</v>
      </c>
      <c r="AX475" s="878"/>
      <c r="AY475" s="877">
        <v>0</v>
      </c>
      <c r="AZ475" s="878"/>
      <c r="BA475" s="877">
        <v>0</v>
      </c>
      <c r="BB475" s="878"/>
      <c r="BC475" s="877">
        <v>0</v>
      </c>
      <c r="BD475" s="878"/>
      <c r="BE475" s="272">
        <f t="shared" ref="BE475:BE490" si="501">SUM(AU475+AW475+AY475+BA475+BC475)</f>
        <v>0</v>
      </c>
      <c r="BF475" s="879">
        <v>0</v>
      </c>
      <c r="BG475" s="880"/>
      <c r="BH475" s="879">
        <v>0</v>
      </c>
      <c r="BI475" s="880"/>
      <c r="BJ475" s="879">
        <v>0</v>
      </c>
      <c r="BK475" s="880"/>
      <c r="BL475" s="879">
        <v>0</v>
      </c>
      <c r="BM475" s="880"/>
      <c r="BN475" s="879">
        <v>0</v>
      </c>
      <c r="BO475" s="880"/>
      <c r="BP475" s="275">
        <f t="shared" ref="BP475:BP490" si="502">SUM(BF475+BH475+BJ475+BL475+BN475)</f>
        <v>0</v>
      </c>
      <c r="BQ475" s="293">
        <f t="shared" si="492"/>
        <v>0</v>
      </c>
      <c r="BR475" s="293">
        <f t="shared" si="493"/>
        <v>0</v>
      </c>
      <c r="BS475" s="293">
        <f t="shared" si="494"/>
        <v>0</v>
      </c>
      <c r="BT475" s="293">
        <f t="shared" si="495"/>
        <v>0</v>
      </c>
      <c r="BU475" s="293">
        <f t="shared" si="496"/>
        <v>0</v>
      </c>
      <c r="BV475" s="294">
        <f t="shared" si="497"/>
        <v>0</v>
      </c>
      <c r="BW475" s="135"/>
    </row>
    <row r="476" spans="1:75" ht="15" customHeight="1">
      <c r="C476" s="661" t="s">
        <v>412</v>
      </c>
      <c r="D476" s="676"/>
      <c r="E476" s="676"/>
      <c r="F476" s="676"/>
      <c r="G476" s="676"/>
      <c r="H476" s="676"/>
      <c r="I476" s="676"/>
      <c r="J476" s="676"/>
      <c r="K476" s="676"/>
      <c r="L476" s="676"/>
      <c r="M476" s="763"/>
      <c r="N476" s="881">
        <v>0</v>
      </c>
      <c r="O476" s="659"/>
      <c r="P476" s="881">
        <v>0</v>
      </c>
      <c r="Q476" s="659"/>
      <c r="R476" s="881">
        <v>0</v>
      </c>
      <c r="S476" s="659"/>
      <c r="T476" s="881">
        <v>0</v>
      </c>
      <c r="U476" s="659"/>
      <c r="V476" s="881">
        <v>0</v>
      </c>
      <c r="W476" s="659"/>
      <c r="X476" s="119">
        <f t="shared" si="498"/>
        <v>0</v>
      </c>
      <c r="Y476" s="886">
        <v>0</v>
      </c>
      <c r="Z476" s="887"/>
      <c r="AA476" s="886">
        <v>0</v>
      </c>
      <c r="AB476" s="887"/>
      <c r="AC476" s="886">
        <v>0</v>
      </c>
      <c r="AD476" s="887"/>
      <c r="AE476" s="886">
        <v>0</v>
      </c>
      <c r="AF476" s="887"/>
      <c r="AG476" s="886">
        <v>0</v>
      </c>
      <c r="AH476" s="887"/>
      <c r="AI476" s="266">
        <f t="shared" si="499"/>
        <v>0</v>
      </c>
      <c r="AJ476" s="884">
        <v>0</v>
      </c>
      <c r="AK476" s="885"/>
      <c r="AL476" s="884">
        <v>0</v>
      </c>
      <c r="AM476" s="885"/>
      <c r="AN476" s="884">
        <v>0</v>
      </c>
      <c r="AO476" s="885"/>
      <c r="AP476" s="884">
        <v>0</v>
      </c>
      <c r="AQ476" s="885"/>
      <c r="AR476" s="884">
        <v>0</v>
      </c>
      <c r="AS476" s="885"/>
      <c r="AT476" s="269">
        <f t="shared" si="500"/>
        <v>0</v>
      </c>
      <c r="AU476" s="877">
        <v>0</v>
      </c>
      <c r="AV476" s="878"/>
      <c r="AW476" s="877">
        <v>0</v>
      </c>
      <c r="AX476" s="878"/>
      <c r="AY476" s="877">
        <v>0</v>
      </c>
      <c r="AZ476" s="878"/>
      <c r="BA476" s="877">
        <v>0</v>
      </c>
      <c r="BB476" s="878"/>
      <c r="BC476" s="877">
        <v>0</v>
      </c>
      <c r="BD476" s="878"/>
      <c r="BE476" s="272">
        <f t="shared" si="501"/>
        <v>0</v>
      </c>
      <c r="BF476" s="879">
        <v>0</v>
      </c>
      <c r="BG476" s="880"/>
      <c r="BH476" s="879">
        <v>0</v>
      </c>
      <c r="BI476" s="880"/>
      <c r="BJ476" s="879">
        <v>0</v>
      </c>
      <c r="BK476" s="880"/>
      <c r="BL476" s="879">
        <v>0</v>
      </c>
      <c r="BM476" s="880"/>
      <c r="BN476" s="879">
        <v>0</v>
      </c>
      <c r="BO476" s="880"/>
      <c r="BP476" s="275">
        <f t="shared" si="502"/>
        <v>0</v>
      </c>
      <c r="BQ476" s="293">
        <f t="shared" si="492"/>
        <v>0</v>
      </c>
      <c r="BR476" s="293">
        <f t="shared" si="493"/>
        <v>0</v>
      </c>
      <c r="BS476" s="293">
        <f t="shared" si="494"/>
        <v>0</v>
      </c>
      <c r="BT476" s="293">
        <f t="shared" si="495"/>
        <v>0</v>
      </c>
      <c r="BU476" s="293">
        <f t="shared" si="496"/>
        <v>0</v>
      </c>
      <c r="BV476" s="294">
        <f t="shared" si="497"/>
        <v>0</v>
      </c>
      <c r="BW476" s="135"/>
    </row>
    <row r="477" spans="1:75" ht="15" hidden="1" customHeight="1">
      <c r="C477" s="661" t="s">
        <v>412</v>
      </c>
      <c r="D477" s="676"/>
      <c r="E477" s="676"/>
      <c r="F477" s="676"/>
      <c r="G477" s="676"/>
      <c r="H477" s="676"/>
      <c r="I477" s="676"/>
      <c r="J477" s="676"/>
      <c r="K477" s="676"/>
      <c r="L477" s="676"/>
      <c r="M477" s="763"/>
      <c r="N477" s="881">
        <v>0</v>
      </c>
      <c r="O477" s="659"/>
      <c r="P477" s="881">
        <v>0</v>
      </c>
      <c r="Q477" s="659"/>
      <c r="R477" s="881">
        <v>0</v>
      </c>
      <c r="S477" s="659"/>
      <c r="T477" s="881">
        <v>0</v>
      </c>
      <c r="U477" s="659"/>
      <c r="V477" s="881">
        <v>0</v>
      </c>
      <c r="W477" s="659"/>
      <c r="X477" s="119">
        <f t="shared" si="498"/>
        <v>0</v>
      </c>
      <c r="Y477" s="886">
        <v>0</v>
      </c>
      <c r="Z477" s="887"/>
      <c r="AA477" s="886">
        <v>0</v>
      </c>
      <c r="AB477" s="887"/>
      <c r="AC477" s="886">
        <v>0</v>
      </c>
      <c r="AD477" s="887"/>
      <c r="AE477" s="886">
        <v>0</v>
      </c>
      <c r="AF477" s="887"/>
      <c r="AG477" s="886">
        <v>0</v>
      </c>
      <c r="AH477" s="887"/>
      <c r="AI477" s="266">
        <f t="shared" si="499"/>
        <v>0</v>
      </c>
      <c r="AJ477" s="884">
        <v>0</v>
      </c>
      <c r="AK477" s="885"/>
      <c r="AL477" s="884">
        <v>0</v>
      </c>
      <c r="AM477" s="885"/>
      <c r="AN477" s="884">
        <v>0</v>
      </c>
      <c r="AO477" s="885"/>
      <c r="AP477" s="884">
        <v>0</v>
      </c>
      <c r="AQ477" s="885"/>
      <c r="AR477" s="884">
        <v>0</v>
      </c>
      <c r="AS477" s="885"/>
      <c r="AT477" s="269">
        <f t="shared" si="500"/>
        <v>0</v>
      </c>
      <c r="AU477" s="877">
        <v>0</v>
      </c>
      <c r="AV477" s="878"/>
      <c r="AW477" s="877">
        <v>0</v>
      </c>
      <c r="AX477" s="878"/>
      <c r="AY477" s="877">
        <v>0</v>
      </c>
      <c r="AZ477" s="878"/>
      <c r="BA477" s="877">
        <v>0</v>
      </c>
      <c r="BB477" s="878"/>
      <c r="BC477" s="877">
        <v>0</v>
      </c>
      <c r="BD477" s="878"/>
      <c r="BE477" s="272">
        <f t="shared" si="501"/>
        <v>0</v>
      </c>
      <c r="BF477" s="879">
        <v>0</v>
      </c>
      <c r="BG477" s="880"/>
      <c r="BH477" s="879">
        <v>0</v>
      </c>
      <c r="BI477" s="880"/>
      <c r="BJ477" s="879">
        <v>0</v>
      </c>
      <c r="BK477" s="880"/>
      <c r="BL477" s="879">
        <v>0</v>
      </c>
      <c r="BM477" s="880"/>
      <c r="BN477" s="879">
        <v>0</v>
      </c>
      <c r="BO477" s="880"/>
      <c r="BP477" s="275">
        <f t="shared" si="502"/>
        <v>0</v>
      </c>
      <c r="BQ477" s="293">
        <f t="shared" si="492"/>
        <v>0</v>
      </c>
      <c r="BR477" s="293">
        <f t="shared" si="493"/>
        <v>0</v>
      </c>
      <c r="BS477" s="293">
        <f t="shared" si="494"/>
        <v>0</v>
      </c>
      <c r="BT477" s="293">
        <f t="shared" si="495"/>
        <v>0</v>
      </c>
      <c r="BU477" s="293">
        <f t="shared" si="496"/>
        <v>0</v>
      </c>
      <c r="BV477" s="294">
        <f t="shared" si="497"/>
        <v>0</v>
      </c>
      <c r="BW477" s="135"/>
    </row>
    <row r="478" spans="1:75" ht="15" hidden="1" customHeight="1">
      <c r="C478" s="661" t="s">
        <v>412</v>
      </c>
      <c r="D478" s="676"/>
      <c r="E478" s="676"/>
      <c r="F478" s="676"/>
      <c r="G478" s="676"/>
      <c r="H478" s="676"/>
      <c r="I478" s="676"/>
      <c r="J478" s="676"/>
      <c r="K478" s="676"/>
      <c r="L478" s="676"/>
      <c r="M478" s="763"/>
      <c r="N478" s="881">
        <v>0</v>
      </c>
      <c r="O478" s="659"/>
      <c r="P478" s="881">
        <v>0</v>
      </c>
      <c r="Q478" s="659"/>
      <c r="R478" s="881">
        <v>0</v>
      </c>
      <c r="S478" s="659"/>
      <c r="T478" s="881">
        <v>0</v>
      </c>
      <c r="U478" s="659"/>
      <c r="V478" s="881">
        <v>0</v>
      </c>
      <c r="W478" s="659"/>
      <c r="X478" s="119">
        <f t="shared" si="498"/>
        <v>0</v>
      </c>
      <c r="Y478" s="886">
        <v>0</v>
      </c>
      <c r="Z478" s="887"/>
      <c r="AA478" s="886">
        <v>0</v>
      </c>
      <c r="AB478" s="887"/>
      <c r="AC478" s="886">
        <v>0</v>
      </c>
      <c r="AD478" s="887"/>
      <c r="AE478" s="886">
        <v>0</v>
      </c>
      <c r="AF478" s="887"/>
      <c r="AG478" s="886">
        <v>0</v>
      </c>
      <c r="AH478" s="887"/>
      <c r="AI478" s="266">
        <f t="shared" si="499"/>
        <v>0</v>
      </c>
      <c r="AJ478" s="884">
        <v>0</v>
      </c>
      <c r="AK478" s="885"/>
      <c r="AL478" s="884">
        <v>0</v>
      </c>
      <c r="AM478" s="885"/>
      <c r="AN478" s="884">
        <v>0</v>
      </c>
      <c r="AO478" s="885"/>
      <c r="AP478" s="884">
        <v>0</v>
      </c>
      <c r="AQ478" s="885"/>
      <c r="AR478" s="884">
        <v>0</v>
      </c>
      <c r="AS478" s="885"/>
      <c r="AT478" s="269">
        <f t="shared" si="500"/>
        <v>0</v>
      </c>
      <c r="AU478" s="877">
        <v>0</v>
      </c>
      <c r="AV478" s="878"/>
      <c r="AW478" s="877">
        <v>0</v>
      </c>
      <c r="AX478" s="878"/>
      <c r="AY478" s="877">
        <v>0</v>
      </c>
      <c r="AZ478" s="878"/>
      <c r="BA478" s="877">
        <v>0</v>
      </c>
      <c r="BB478" s="878"/>
      <c r="BC478" s="877">
        <v>0</v>
      </c>
      <c r="BD478" s="878"/>
      <c r="BE478" s="272">
        <f t="shared" si="501"/>
        <v>0</v>
      </c>
      <c r="BF478" s="879">
        <v>0</v>
      </c>
      <c r="BG478" s="880"/>
      <c r="BH478" s="879">
        <v>0</v>
      </c>
      <c r="BI478" s="880"/>
      <c r="BJ478" s="879">
        <v>0</v>
      </c>
      <c r="BK478" s="880"/>
      <c r="BL478" s="879">
        <v>0</v>
      </c>
      <c r="BM478" s="880"/>
      <c r="BN478" s="879">
        <v>0</v>
      </c>
      <c r="BO478" s="880"/>
      <c r="BP478" s="275">
        <f t="shared" si="502"/>
        <v>0</v>
      </c>
      <c r="BQ478" s="293">
        <f t="shared" si="492"/>
        <v>0</v>
      </c>
      <c r="BR478" s="293">
        <f t="shared" si="493"/>
        <v>0</v>
      </c>
      <c r="BS478" s="293">
        <f t="shared" si="494"/>
        <v>0</v>
      </c>
      <c r="BT478" s="293">
        <f t="shared" si="495"/>
        <v>0</v>
      </c>
      <c r="BU478" s="293">
        <f t="shared" si="496"/>
        <v>0</v>
      </c>
      <c r="BV478" s="294">
        <f t="shared" si="497"/>
        <v>0</v>
      </c>
      <c r="BW478" s="135"/>
    </row>
    <row r="479" spans="1:75" ht="15" hidden="1" customHeight="1">
      <c r="C479" s="661" t="s">
        <v>412</v>
      </c>
      <c r="D479" s="676"/>
      <c r="E479" s="676"/>
      <c r="F479" s="676"/>
      <c r="G479" s="676"/>
      <c r="H479" s="676"/>
      <c r="I479" s="676"/>
      <c r="J479" s="676"/>
      <c r="K479" s="676"/>
      <c r="L479" s="676"/>
      <c r="M479" s="763"/>
      <c r="N479" s="881">
        <v>0</v>
      </c>
      <c r="O479" s="659"/>
      <c r="P479" s="881">
        <v>0</v>
      </c>
      <c r="Q479" s="659"/>
      <c r="R479" s="881">
        <v>0</v>
      </c>
      <c r="S479" s="659"/>
      <c r="T479" s="881">
        <v>0</v>
      </c>
      <c r="U479" s="659"/>
      <c r="V479" s="881">
        <v>0</v>
      </c>
      <c r="W479" s="659"/>
      <c r="X479" s="119">
        <f t="shared" si="498"/>
        <v>0</v>
      </c>
      <c r="Y479" s="886">
        <v>0</v>
      </c>
      <c r="Z479" s="887"/>
      <c r="AA479" s="886">
        <v>0</v>
      </c>
      <c r="AB479" s="887"/>
      <c r="AC479" s="886">
        <v>0</v>
      </c>
      <c r="AD479" s="887"/>
      <c r="AE479" s="886">
        <v>0</v>
      </c>
      <c r="AF479" s="887"/>
      <c r="AG479" s="886">
        <v>0</v>
      </c>
      <c r="AH479" s="887"/>
      <c r="AI479" s="266">
        <f t="shared" si="499"/>
        <v>0</v>
      </c>
      <c r="AJ479" s="884">
        <v>0</v>
      </c>
      <c r="AK479" s="885"/>
      <c r="AL479" s="884">
        <v>0</v>
      </c>
      <c r="AM479" s="885"/>
      <c r="AN479" s="884">
        <v>0</v>
      </c>
      <c r="AO479" s="885"/>
      <c r="AP479" s="884">
        <v>0</v>
      </c>
      <c r="AQ479" s="885"/>
      <c r="AR479" s="884">
        <v>0</v>
      </c>
      <c r="AS479" s="885"/>
      <c r="AT479" s="269">
        <f t="shared" si="500"/>
        <v>0</v>
      </c>
      <c r="AU479" s="877">
        <v>0</v>
      </c>
      <c r="AV479" s="878"/>
      <c r="AW479" s="877">
        <v>0</v>
      </c>
      <c r="AX479" s="878"/>
      <c r="AY479" s="877">
        <v>0</v>
      </c>
      <c r="AZ479" s="878"/>
      <c r="BA479" s="877">
        <v>0</v>
      </c>
      <c r="BB479" s="878"/>
      <c r="BC479" s="877">
        <v>0</v>
      </c>
      <c r="BD479" s="878"/>
      <c r="BE479" s="272">
        <f t="shared" si="501"/>
        <v>0</v>
      </c>
      <c r="BF479" s="879">
        <v>0</v>
      </c>
      <c r="BG479" s="880"/>
      <c r="BH479" s="879">
        <v>0</v>
      </c>
      <c r="BI479" s="880"/>
      <c r="BJ479" s="879">
        <v>0</v>
      </c>
      <c r="BK479" s="880"/>
      <c r="BL479" s="879">
        <v>0</v>
      </c>
      <c r="BM479" s="880"/>
      <c r="BN479" s="879">
        <v>0</v>
      </c>
      <c r="BO479" s="880"/>
      <c r="BP479" s="275">
        <f t="shared" si="502"/>
        <v>0</v>
      </c>
      <c r="BQ479" s="293">
        <f t="shared" si="492"/>
        <v>0</v>
      </c>
      <c r="BR479" s="293">
        <f t="shared" si="493"/>
        <v>0</v>
      </c>
      <c r="BS479" s="293">
        <f t="shared" si="494"/>
        <v>0</v>
      </c>
      <c r="BT479" s="293">
        <f t="shared" si="495"/>
        <v>0</v>
      </c>
      <c r="BU479" s="293">
        <f t="shared" si="496"/>
        <v>0</v>
      </c>
      <c r="BV479" s="294">
        <f t="shared" si="497"/>
        <v>0</v>
      </c>
      <c r="BW479" s="135"/>
    </row>
    <row r="480" spans="1:75" ht="15" hidden="1" customHeight="1">
      <c r="C480" s="661" t="s">
        <v>412</v>
      </c>
      <c r="D480" s="676"/>
      <c r="E480" s="676"/>
      <c r="F480" s="676"/>
      <c r="G480" s="676"/>
      <c r="H480" s="676"/>
      <c r="I480" s="676"/>
      <c r="J480" s="676"/>
      <c r="K480" s="676"/>
      <c r="L480" s="676"/>
      <c r="M480" s="763"/>
      <c r="N480" s="881">
        <v>0</v>
      </c>
      <c r="O480" s="659"/>
      <c r="P480" s="881">
        <v>0</v>
      </c>
      <c r="Q480" s="659"/>
      <c r="R480" s="881">
        <v>0</v>
      </c>
      <c r="S480" s="659"/>
      <c r="T480" s="881">
        <v>0</v>
      </c>
      <c r="U480" s="659"/>
      <c r="V480" s="881">
        <v>0</v>
      </c>
      <c r="W480" s="659"/>
      <c r="X480" s="119">
        <f t="shared" si="498"/>
        <v>0</v>
      </c>
      <c r="Y480" s="886">
        <v>0</v>
      </c>
      <c r="Z480" s="887"/>
      <c r="AA480" s="886">
        <v>0</v>
      </c>
      <c r="AB480" s="887"/>
      <c r="AC480" s="886">
        <v>0</v>
      </c>
      <c r="AD480" s="887"/>
      <c r="AE480" s="886">
        <v>0</v>
      </c>
      <c r="AF480" s="887"/>
      <c r="AG480" s="886">
        <v>0</v>
      </c>
      <c r="AH480" s="887"/>
      <c r="AI480" s="266">
        <f t="shared" si="499"/>
        <v>0</v>
      </c>
      <c r="AJ480" s="884">
        <v>0</v>
      </c>
      <c r="AK480" s="885"/>
      <c r="AL480" s="884">
        <v>0</v>
      </c>
      <c r="AM480" s="885"/>
      <c r="AN480" s="884">
        <v>0</v>
      </c>
      <c r="AO480" s="885"/>
      <c r="AP480" s="884">
        <v>0</v>
      </c>
      <c r="AQ480" s="885"/>
      <c r="AR480" s="884">
        <v>0</v>
      </c>
      <c r="AS480" s="885"/>
      <c r="AT480" s="269">
        <f t="shared" si="500"/>
        <v>0</v>
      </c>
      <c r="AU480" s="877">
        <v>0</v>
      </c>
      <c r="AV480" s="878"/>
      <c r="AW480" s="877">
        <v>0</v>
      </c>
      <c r="AX480" s="878"/>
      <c r="AY480" s="877">
        <v>0</v>
      </c>
      <c r="AZ480" s="878"/>
      <c r="BA480" s="877">
        <v>0</v>
      </c>
      <c r="BB480" s="878"/>
      <c r="BC480" s="877">
        <v>0</v>
      </c>
      <c r="BD480" s="878"/>
      <c r="BE480" s="272">
        <f t="shared" si="501"/>
        <v>0</v>
      </c>
      <c r="BF480" s="879">
        <v>0</v>
      </c>
      <c r="BG480" s="880"/>
      <c r="BH480" s="879">
        <v>0</v>
      </c>
      <c r="BI480" s="880"/>
      <c r="BJ480" s="879">
        <v>0</v>
      </c>
      <c r="BK480" s="880"/>
      <c r="BL480" s="879">
        <v>0</v>
      </c>
      <c r="BM480" s="880"/>
      <c r="BN480" s="879">
        <v>0</v>
      </c>
      <c r="BO480" s="880"/>
      <c r="BP480" s="275">
        <f t="shared" si="502"/>
        <v>0</v>
      </c>
      <c r="BQ480" s="293">
        <f t="shared" si="492"/>
        <v>0</v>
      </c>
      <c r="BR480" s="293">
        <f t="shared" si="493"/>
        <v>0</v>
      </c>
      <c r="BS480" s="293">
        <f t="shared" si="494"/>
        <v>0</v>
      </c>
      <c r="BT480" s="293">
        <f t="shared" si="495"/>
        <v>0</v>
      </c>
      <c r="BU480" s="293">
        <f t="shared" si="496"/>
        <v>0</v>
      </c>
      <c r="BV480" s="294">
        <f t="shared" si="497"/>
        <v>0</v>
      </c>
      <c r="BW480" s="135"/>
    </row>
    <row r="481" spans="1:75" ht="15" hidden="1" customHeight="1">
      <c r="C481" s="661" t="s">
        <v>412</v>
      </c>
      <c r="D481" s="676"/>
      <c r="E481" s="676"/>
      <c r="F481" s="676"/>
      <c r="G481" s="676"/>
      <c r="H481" s="676"/>
      <c r="I481" s="676"/>
      <c r="J481" s="676"/>
      <c r="K481" s="676"/>
      <c r="L481" s="676"/>
      <c r="M481" s="763"/>
      <c r="N481" s="881">
        <v>0</v>
      </c>
      <c r="O481" s="659"/>
      <c r="P481" s="881">
        <v>0</v>
      </c>
      <c r="Q481" s="659"/>
      <c r="R481" s="881">
        <v>0</v>
      </c>
      <c r="S481" s="659"/>
      <c r="T481" s="881">
        <v>0</v>
      </c>
      <c r="U481" s="659"/>
      <c r="V481" s="881">
        <v>0</v>
      </c>
      <c r="W481" s="659"/>
      <c r="X481" s="119">
        <f t="shared" si="498"/>
        <v>0</v>
      </c>
      <c r="Y481" s="886">
        <v>0</v>
      </c>
      <c r="Z481" s="887"/>
      <c r="AA481" s="886">
        <v>0</v>
      </c>
      <c r="AB481" s="887"/>
      <c r="AC481" s="886">
        <v>0</v>
      </c>
      <c r="AD481" s="887"/>
      <c r="AE481" s="886">
        <v>0</v>
      </c>
      <c r="AF481" s="887"/>
      <c r="AG481" s="886">
        <v>0</v>
      </c>
      <c r="AH481" s="887"/>
      <c r="AI481" s="266">
        <f t="shared" si="499"/>
        <v>0</v>
      </c>
      <c r="AJ481" s="884">
        <v>0</v>
      </c>
      <c r="AK481" s="885"/>
      <c r="AL481" s="884">
        <v>0</v>
      </c>
      <c r="AM481" s="885"/>
      <c r="AN481" s="884">
        <v>0</v>
      </c>
      <c r="AO481" s="885"/>
      <c r="AP481" s="884">
        <v>0</v>
      </c>
      <c r="AQ481" s="885"/>
      <c r="AR481" s="884">
        <v>0</v>
      </c>
      <c r="AS481" s="885"/>
      <c r="AT481" s="269">
        <f t="shared" si="500"/>
        <v>0</v>
      </c>
      <c r="AU481" s="877">
        <v>0</v>
      </c>
      <c r="AV481" s="878"/>
      <c r="AW481" s="877">
        <v>0</v>
      </c>
      <c r="AX481" s="878"/>
      <c r="AY481" s="877">
        <v>0</v>
      </c>
      <c r="AZ481" s="878"/>
      <c r="BA481" s="877">
        <v>0</v>
      </c>
      <c r="BB481" s="878"/>
      <c r="BC481" s="877">
        <v>0</v>
      </c>
      <c r="BD481" s="878"/>
      <c r="BE481" s="272">
        <f t="shared" si="501"/>
        <v>0</v>
      </c>
      <c r="BF481" s="879">
        <v>0</v>
      </c>
      <c r="BG481" s="880"/>
      <c r="BH481" s="879">
        <v>0</v>
      </c>
      <c r="BI481" s="880"/>
      <c r="BJ481" s="879">
        <v>0</v>
      </c>
      <c r="BK481" s="880"/>
      <c r="BL481" s="879">
        <v>0</v>
      </c>
      <c r="BM481" s="880"/>
      <c r="BN481" s="879">
        <v>0</v>
      </c>
      <c r="BO481" s="880"/>
      <c r="BP481" s="275">
        <f t="shared" si="502"/>
        <v>0</v>
      </c>
      <c r="BQ481" s="293">
        <f t="shared" si="492"/>
        <v>0</v>
      </c>
      <c r="BR481" s="293">
        <f t="shared" si="493"/>
        <v>0</v>
      </c>
      <c r="BS481" s="293">
        <f t="shared" si="494"/>
        <v>0</v>
      </c>
      <c r="BT481" s="293">
        <f t="shared" si="495"/>
        <v>0</v>
      </c>
      <c r="BU481" s="293">
        <f t="shared" si="496"/>
        <v>0</v>
      </c>
      <c r="BV481" s="294">
        <f t="shared" si="497"/>
        <v>0</v>
      </c>
      <c r="BW481" s="135"/>
    </row>
    <row r="482" spans="1:75" ht="15" hidden="1" customHeight="1">
      <c r="C482" s="661" t="s">
        <v>412</v>
      </c>
      <c r="D482" s="676"/>
      <c r="E482" s="676"/>
      <c r="F482" s="676"/>
      <c r="G482" s="676"/>
      <c r="H482" s="676"/>
      <c r="I482" s="676"/>
      <c r="J482" s="676"/>
      <c r="K482" s="676"/>
      <c r="L482" s="676"/>
      <c r="M482" s="763"/>
      <c r="N482" s="881">
        <v>0</v>
      </c>
      <c r="O482" s="659"/>
      <c r="P482" s="881">
        <v>0</v>
      </c>
      <c r="Q482" s="659"/>
      <c r="R482" s="881">
        <v>0</v>
      </c>
      <c r="S482" s="659"/>
      <c r="T482" s="881">
        <v>0</v>
      </c>
      <c r="U482" s="659"/>
      <c r="V482" s="881">
        <v>0</v>
      </c>
      <c r="W482" s="659"/>
      <c r="X482" s="119">
        <f t="shared" si="498"/>
        <v>0</v>
      </c>
      <c r="Y482" s="886">
        <v>0</v>
      </c>
      <c r="Z482" s="887"/>
      <c r="AA482" s="886">
        <v>0</v>
      </c>
      <c r="AB482" s="887"/>
      <c r="AC482" s="886">
        <v>0</v>
      </c>
      <c r="AD482" s="887"/>
      <c r="AE482" s="886">
        <v>0</v>
      </c>
      <c r="AF482" s="887"/>
      <c r="AG482" s="886">
        <v>0</v>
      </c>
      <c r="AH482" s="887"/>
      <c r="AI482" s="266">
        <f t="shared" si="499"/>
        <v>0</v>
      </c>
      <c r="AJ482" s="884">
        <v>0</v>
      </c>
      <c r="AK482" s="885"/>
      <c r="AL482" s="884">
        <v>0</v>
      </c>
      <c r="AM482" s="885"/>
      <c r="AN482" s="884">
        <v>0</v>
      </c>
      <c r="AO482" s="885"/>
      <c r="AP482" s="884">
        <v>0</v>
      </c>
      <c r="AQ482" s="885"/>
      <c r="AR482" s="884">
        <v>0</v>
      </c>
      <c r="AS482" s="885"/>
      <c r="AT482" s="269">
        <f t="shared" si="500"/>
        <v>0</v>
      </c>
      <c r="AU482" s="877">
        <v>0</v>
      </c>
      <c r="AV482" s="878"/>
      <c r="AW482" s="877">
        <v>0</v>
      </c>
      <c r="AX482" s="878"/>
      <c r="AY482" s="877">
        <v>0</v>
      </c>
      <c r="AZ482" s="878"/>
      <c r="BA482" s="877">
        <v>0</v>
      </c>
      <c r="BB482" s="878"/>
      <c r="BC482" s="877">
        <v>0</v>
      </c>
      <c r="BD482" s="878"/>
      <c r="BE482" s="272">
        <f t="shared" si="501"/>
        <v>0</v>
      </c>
      <c r="BF482" s="879">
        <v>0</v>
      </c>
      <c r="BG482" s="880"/>
      <c r="BH482" s="879">
        <v>0</v>
      </c>
      <c r="BI482" s="880"/>
      <c r="BJ482" s="879">
        <v>0</v>
      </c>
      <c r="BK482" s="880"/>
      <c r="BL482" s="879">
        <v>0</v>
      </c>
      <c r="BM482" s="880"/>
      <c r="BN482" s="879">
        <v>0</v>
      </c>
      <c r="BO482" s="880"/>
      <c r="BP482" s="275">
        <f t="shared" si="502"/>
        <v>0</v>
      </c>
      <c r="BQ482" s="293">
        <f t="shared" si="492"/>
        <v>0</v>
      </c>
      <c r="BR482" s="293">
        <f t="shared" si="493"/>
        <v>0</v>
      </c>
      <c r="BS482" s="293">
        <f t="shared" si="494"/>
        <v>0</v>
      </c>
      <c r="BT482" s="293">
        <f t="shared" si="495"/>
        <v>0</v>
      </c>
      <c r="BU482" s="293">
        <f t="shared" si="496"/>
        <v>0</v>
      </c>
      <c r="BV482" s="294">
        <f t="shared" si="497"/>
        <v>0</v>
      </c>
      <c r="BW482" s="135"/>
    </row>
    <row r="483" spans="1:75" ht="15" hidden="1" customHeight="1">
      <c r="C483" s="661" t="s">
        <v>412</v>
      </c>
      <c r="D483" s="676"/>
      <c r="E483" s="676"/>
      <c r="F483" s="676"/>
      <c r="G483" s="676"/>
      <c r="H483" s="676"/>
      <c r="I483" s="676"/>
      <c r="J483" s="676"/>
      <c r="K483" s="676"/>
      <c r="L483" s="676"/>
      <c r="M483" s="763"/>
      <c r="N483" s="881">
        <v>0</v>
      </c>
      <c r="O483" s="659"/>
      <c r="P483" s="881">
        <v>0</v>
      </c>
      <c r="Q483" s="659"/>
      <c r="R483" s="881">
        <v>0</v>
      </c>
      <c r="S483" s="659"/>
      <c r="T483" s="881">
        <v>0</v>
      </c>
      <c r="U483" s="659"/>
      <c r="V483" s="881">
        <v>0</v>
      </c>
      <c r="W483" s="659"/>
      <c r="X483" s="119">
        <f t="shared" si="498"/>
        <v>0</v>
      </c>
      <c r="Y483" s="886">
        <v>0</v>
      </c>
      <c r="Z483" s="887"/>
      <c r="AA483" s="886">
        <v>0</v>
      </c>
      <c r="AB483" s="887"/>
      <c r="AC483" s="886">
        <v>0</v>
      </c>
      <c r="AD483" s="887"/>
      <c r="AE483" s="886">
        <v>0</v>
      </c>
      <c r="AF483" s="887"/>
      <c r="AG483" s="886">
        <v>0</v>
      </c>
      <c r="AH483" s="887"/>
      <c r="AI483" s="266">
        <f t="shared" si="499"/>
        <v>0</v>
      </c>
      <c r="AJ483" s="884">
        <v>0</v>
      </c>
      <c r="AK483" s="885"/>
      <c r="AL483" s="884">
        <v>0</v>
      </c>
      <c r="AM483" s="885"/>
      <c r="AN483" s="884">
        <v>0</v>
      </c>
      <c r="AO483" s="885"/>
      <c r="AP483" s="884">
        <v>0</v>
      </c>
      <c r="AQ483" s="885"/>
      <c r="AR483" s="884">
        <v>0</v>
      </c>
      <c r="AS483" s="885"/>
      <c r="AT483" s="269">
        <f t="shared" si="500"/>
        <v>0</v>
      </c>
      <c r="AU483" s="877">
        <v>0</v>
      </c>
      <c r="AV483" s="878"/>
      <c r="AW483" s="877">
        <v>0</v>
      </c>
      <c r="AX483" s="878"/>
      <c r="AY483" s="877">
        <v>0</v>
      </c>
      <c r="AZ483" s="878"/>
      <c r="BA483" s="877">
        <v>0</v>
      </c>
      <c r="BB483" s="878"/>
      <c r="BC483" s="877">
        <v>0</v>
      </c>
      <c r="BD483" s="878"/>
      <c r="BE483" s="272">
        <f t="shared" si="501"/>
        <v>0</v>
      </c>
      <c r="BF483" s="879">
        <v>0</v>
      </c>
      <c r="BG483" s="880"/>
      <c r="BH483" s="879">
        <v>0</v>
      </c>
      <c r="BI483" s="880"/>
      <c r="BJ483" s="879">
        <v>0</v>
      </c>
      <c r="BK483" s="880"/>
      <c r="BL483" s="879">
        <v>0</v>
      </c>
      <c r="BM483" s="880"/>
      <c r="BN483" s="879">
        <v>0</v>
      </c>
      <c r="BO483" s="880"/>
      <c r="BP483" s="275">
        <f t="shared" si="502"/>
        <v>0</v>
      </c>
      <c r="BQ483" s="293">
        <f t="shared" si="492"/>
        <v>0</v>
      </c>
      <c r="BR483" s="293">
        <f t="shared" si="493"/>
        <v>0</v>
      </c>
      <c r="BS483" s="293">
        <f t="shared" si="494"/>
        <v>0</v>
      </c>
      <c r="BT483" s="293">
        <f t="shared" si="495"/>
        <v>0</v>
      </c>
      <c r="BU483" s="293">
        <f t="shared" si="496"/>
        <v>0</v>
      </c>
      <c r="BV483" s="294">
        <f t="shared" si="497"/>
        <v>0</v>
      </c>
      <c r="BW483" s="135"/>
    </row>
    <row r="484" spans="1:75" ht="15" hidden="1" customHeight="1">
      <c r="C484" s="661" t="s">
        <v>412</v>
      </c>
      <c r="D484" s="676"/>
      <c r="E484" s="676"/>
      <c r="F484" s="676"/>
      <c r="G484" s="676"/>
      <c r="H484" s="676"/>
      <c r="I484" s="676"/>
      <c r="J484" s="676"/>
      <c r="K484" s="676"/>
      <c r="L484" s="676"/>
      <c r="M484" s="763"/>
      <c r="N484" s="881">
        <v>0</v>
      </c>
      <c r="O484" s="659"/>
      <c r="P484" s="881">
        <v>0</v>
      </c>
      <c r="Q484" s="659"/>
      <c r="R484" s="881">
        <v>0</v>
      </c>
      <c r="S484" s="659"/>
      <c r="T484" s="881">
        <v>0</v>
      </c>
      <c r="U484" s="659"/>
      <c r="V484" s="881">
        <v>0</v>
      </c>
      <c r="W484" s="659"/>
      <c r="X484" s="119">
        <f t="shared" si="498"/>
        <v>0</v>
      </c>
      <c r="Y484" s="886">
        <v>0</v>
      </c>
      <c r="Z484" s="887"/>
      <c r="AA484" s="886">
        <v>0</v>
      </c>
      <c r="AB484" s="887"/>
      <c r="AC484" s="886">
        <v>0</v>
      </c>
      <c r="AD484" s="887"/>
      <c r="AE484" s="886">
        <v>0</v>
      </c>
      <c r="AF484" s="887"/>
      <c r="AG484" s="886">
        <v>0</v>
      </c>
      <c r="AH484" s="887"/>
      <c r="AI484" s="266">
        <f t="shared" si="499"/>
        <v>0</v>
      </c>
      <c r="AJ484" s="884">
        <v>0</v>
      </c>
      <c r="AK484" s="885"/>
      <c r="AL484" s="884">
        <v>0</v>
      </c>
      <c r="AM484" s="885"/>
      <c r="AN484" s="884">
        <v>0</v>
      </c>
      <c r="AO484" s="885"/>
      <c r="AP484" s="884">
        <v>0</v>
      </c>
      <c r="AQ484" s="885"/>
      <c r="AR484" s="884">
        <v>0</v>
      </c>
      <c r="AS484" s="885"/>
      <c r="AT484" s="269">
        <f t="shared" si="500"/>
        <v>0</v>
      </c>
      <c r="AU484" s="877">
        <v>0</v>
      </c>
      <c r="AV484" s="878"/>
      <c r="AW484" s="877">
        <v>0</v>
      </c>
      <c r="AX484" s="878"/>
      <c r="AY484" s="877">
        <v>0</v>
      </c>
      <c r="AZ484" s="878"/>
      <c r="BA484" s="877">
        <v>0</v>
      </c>
      <c r="BB484" s="878"/>
      <c r="BC484" s="877">
        <v>0</v>
      </c>
      <c r="BD484" s="878"/>
      <c r="BE484" s="272">
        <f t="shared" si="501"/>
        <v>0</v>
      </c>
      <c r="BF484" s="879">
        <v>0</v>
      </c>
      <c r="BG484" s="880"/>
      <c r="BH484" s="879">
        <v>0</v>
      </c>
      <c r="BI484" s="880"/>
      <c r="BJ484" s="879">
        <v>0</v>
      </c>
      <c r="BK484" s="880"/>
      <c r="BL484" s="879">
        <v>0</v>
      </c>
      <c r="BM484" s="880"/>
      <c r="BN484" s="879">
        <v>0</v>
      </c>
      <c r="BO484" s="880"/>
      <c r="BP484" s="275">
        <f t="shared" si="502"/>
        <v>0</v>
      </c>
      <c r="BQ484" s="293">
        <f t="shared" si="492"/>
        <v>0</v>
      </c>
      <c r="BR484" s="293">
        <f t="shared" si="493"/>
        <v>0</v>
      </c>
      <c r="BS484" s="293">
        <f t="shared" si="494"/>
        <v>0</v>
      </c>
      <c r="BT484" s="293">
        <f t="shared" si="495"/>
        <v>0</v>
      </c>
      <c r="BU484" s="293">
        <f t="shared" si="496"/>
        <v>0</v>
      </c>
      <c r="BV484" s="294">
        <f t="shared" si="497"/>
        <v>0</v>
      </c>
      <c r="BW484" s="135"/>
    </row>
    <row r="485" spans="1:75" ht="15" hidden="1" customHeight="1">
      <c r="C485" s="661" t="s">
        <v>412</v>
      </c>
      <c r="D485" s="676"/>
      <c r="E485" s="676"/>
      <c r="F485" s="676"/>
      <c r="G485" s="676"/>
      <c r="H485" s="676"/>
      <c r="I485" s="676"/>
      <c r="J485" s="676"/>
      <c r="K485" s="676"/>
      <c r="L485" s="676"/>
      <c r="M485" s="763"/>
      <c r="N485" s="881">
        <v>0</v>
      </c>
      <c r="O485" s="659"/>
      <c r="P485" s="881">
        <v>0</v>
      </c>
      <c r="Q485" s="659"/>
      <c r="R485" s="881">
        <v>0</v>
      </c>
      <c r="S485" s="659"/>
      <c r="T485" s="881">
        <v>0</v>
      </c>
      <c r="U485" s="659"/>
      <c r="V485" s="881">
        <v>0</v>
      </c>
      <c r="W485" s="659"/>
      <c r="X485" s="119">
        <f t="shared" si="498"/>
        <v>0</v>
      </c>
      <c r="Y485" s="886">
        <v>0</v>
      </c>
      <c r="Z485" s="887"/>
      <c r="AA485" s="886">
        <v>0</v>
      </c>
      <c r="AB485" s="887"/>
      <c r="AC485" s="886">
        <v>0</v>
      </c>
      <c r="AD485" s="887"/>
      <c r="AE485" s="886">
        <v>0</v>
      </c>
      <c r="AF485" s="887"/>
      <c r="AG485" s="886">
        <v>0</v>
      </c>
      <c r="AH485" s="887"/>
      <c r="AI485" s="266">
        <f t="shared" si="499"/>
        <v>0</v>
      </c>
      <c r="AJ485" s="884">
        <v>0</v>
      </c>
      <c r="AK485" s="885"/>
      <c r="AL485" s="884">
        <v>0</v>
      </c>
      <c r="AM485" s="885"/>
      <c r="AN485" s="884">
        <v>0</v>
      </c>
      <c r="AO485" s="885"/>
      <c r="AP485" s="884">
        <v>0</v>
      </c>
      <c r="AQ485" s="885"/>
      <c r="AR485" s="884">
        <v>0</v>
      </c>
      <c r="AS485" s="885"/>
      <c r="AT485" s="269">
        <f t="shared" si="500"/>
        <v>0</v>
      </c>
      <c r="AU485" s="877">
        <v>0</v>
      </c>
      <c r="AV485" s="878"/>
      <c r="AW485" s="877">
        <v>0</v>
      </c>
      <c r="AX485" s="878"/>
      <c r="AY485" s="877">
        <v>0</v>
      </c>
      <c r="AZ485" s="878"/>
      <c r="BA485" s="877">
        <v>0</v>
      </c>
      <c r="BB485" s="878"/>
      <c r="BC485" s="877">
        <v>0</v>
      </c>
      <c r="BD485" s="878"/>
      <c r="BE485" s="272">
        <f t="shared" si="501"/>
        <v>0</v>
      </c>
      <c r="BF485" s="879">
        <v>0</v>
      </c>
      <c r="BG485" s="880"/>
      <c r="BH485" s="879">
        <v>0</v>
      </c>
      <c r="BI485" s="880"/>
      <c r="BJ485" s="879">
        <v>0</v>
      </c>
      <c r="BK485" s="880"/>
      <c r="BL485" s="879">
        <v>0</v>
      </c>
      <c r="BM485" s="880"/>
      <c r="BN485" s="879">
        <v>0</v>
      </c>
      <c r="BO485" s="880"/>
      <c r="BP485" s="275">
        <f t="shared" si="502"/>
        <v>0</v>
      </c>
      <c r="BQ485" s="293">
        <f t="shared" si="492"/>
        <v>0</v>
      </c>
      <c r="BR485" s="293">
        <f t="shared" si="493"/>
        <v>0</v>
      </c>
      <c r="BS485" s="293">
        <f t="shared" si="494"/>
        <v>0</v>
      </c>
      <c r="BT485" s="293">
        <f t="shared" si="495"/>
        <v>0</v>
      </c>
      <c r="BU485" s="293">
        <f t="shared" si="496"/>
        <v>0</v>
      </c>
      <c r="BV485" s="294">
        <f t="shared" si="497"/>
        <v>0</v>
      </c>
      <c r="BW485" s="135"/>
    </row>
    <row r="486" spans="1:75" ht="15" hidden="1" customHeight="1">
      <c r="C486" s="661" t="s">
        <v>412</v>
      </c>
      <c r="D486" s="676"/>
      <c r="E486" s="676"/>
      <c r="F486" s="676"/>
      <c r="G486" s="676"/>
      <c r="H486" s="676"/>
      <c r="I486" s="676"/>
      <c r="J486" s="676"/>
      <c r="K486" s="676"/>
      <c r="L486" s="676"/>
      <c r="M486" s="763"/>
      <c r="N486" s="881">
        <v>0</v>
      </c>
      <c r="O486" s="659"/>
      <c r="P486" s="881">
        <v>0</v>
      </c>
      <c r="Q486" s="659"/>
      <c r="R486" s="881">
        <v>0</v>
      </c>
      <c r="S486" s="659"/>
      <c r="T486" s="881">
        <v>0</v>
      </c>
      <c r="U486" s="659"/>
      <c r="V486" s="881">
        <v>0</v>
      </c>
      <c r="W486" s="659"/>
      <c r="X486" s="119">
        <f t="shared" si="498"/>
        <v>0</v>
      </c>
      <c r="Y486" s="886">
        <v>0</v>
      </c>
      <c r="Z486" s="887"/>
      <c r="AA486" s="886">
        <v>0</v>
      </c>
      <c r="AB486" s="887"/>
      <c r="AC486" s="886">
        <v>0</v>
      </c>
      <c r="AD486" s="887"/>
      <c r="AE486" s="886">
        <v>0</v>
      </c>
      <c r="AF486" s="887"/>
      <c r="AG486" s="886">
        <v>0</v>
      </c>
      <c r="AH486" s="887"/>
      <c r="AI486" s="266">
        <f t="shared" si="499"/>
        <v>0</v>
      </c>
      <c r="AJ486" s="884">
        <v>0</v>
      </c>
      <c r="AK486" s="885"/>
      <c r="AL486" s="884">
        <v>0</v>
      </c>
      <c r="AM486" s="885"/>
      <c r="AN486" s="884">
        <v>0</v>
      </c>
      <c r="AO486" s="885"/>
      <c r="AP486" s="884">
        <v>0</v>
      </c>
      <c r="AQ486" s="885"/>
      <c r="AR486" s="884">
        <v>0</v>
      </c>
      <c r="AS486" s="885"/>
      <c r="AT486" s="269">
        <f t="shared" si="500"/>
        <v>0</v>
      </c>
      <c r="AU486" s="877">
        <v>0</v>
      </c>
      <c r="AV486" s="878"/>
      <c r="AW486" s="877">
        <v>0</v>
      </c>
      <c r="AX486" s="878"/>
      <c r="AY486" s="877">
        <v>0</v>
      </c>
      <c r="AZ486" s="878"/>
      <c r="BA486" s="877">
        <v>0</v>
      </c>
      <c r="BB486" s="878"/>
      <c r="BC486" s="877">
        <v>0</v>
      </c>
      <c r="BD486" s="878"/>
      <c r="BE486" s="272">
        <f t="shared" si="501"/>
        <v>0</v>
      </c>
      <c r="BF486" s="879">
        <v>0</v>
      </c>
      <c r="BG486" s="880"/>
      <c r="BH486" s="879">
        <v>0</v>
      </c>
      <c r="BI486" s="880"/>
      <c r="BJ486" s="879">
        <v>0</v>
      </c>
      <c r="BK486" s="880"/>
      <c r="BL486" s="879">
        <v>0</v>
      </c>
      <c r="BM486" s="880"/>
      <c r="BN486" s="879">
        <v>0</v>
      </c>
      <c r="BO486" s="880"/>
      <c r="BP486" s="275">
        <f t="shared" si="502"/>
        <v>0</v>
      </c>
      <c r="BQ486" s="293">
        <f t="shared" si="492"/>
        <v>0</v>
      </c>
      <c r="BR486" s="293">
        <f t="shared" si="493"/>
        <v>0</v>
      </c>
      <c r="BS486" s="293">
        <f t="shared" si="494"/>
        <v>0</v>
      </c>
      <c r="BT486" s="293">
        <f t="shared" si="495"/>
        <v>0</v>
      </c>
      <c r="BU486" s="293">
        <f t="shared" si="496"/>
        <v>0</v>
      </c>
      <c r="BV486" s="294">
        <f t="shared" si="497"/>
        <v>0</v>
      </c>
      <c r="BW486" s="135"/>
    </row>
    <row r="487" spans="1:75" ht="15" hidden="1" customHeight="1">
      <c r="C487" s="661" t="s">
        <v>412</v>
      </c>
      <c r="D487" s="676"/>
      <c r="E487" s="676"/>
      <c r="F487" s="676"/>
      <c r="G487" s="676"/>
      <c r="H487" s="676"/>
      <c r="I487" s="676"/>
      <c r="J487" s="676"/>
      <c r="K487" s="676"/>
      <c r="L487" s="676"/>
      <c r="M487" s="763"/>
      <c r="N487" s="881">
        <v>0</v>
      </c>
      <c r="O487" s="659"/>
      <c r="P487" s="881">
        <v>0</v>
      </c>
      <c r="Q487" s="659"/>
      <c r="R487" s="881">
        <v>0</v>
      </c>
      <c r="S487" s="659"/>
      <c r="T487" s="881">
        <v>0</v>
      </c>
      <c r="U487" s="659"/>
      <c r="V487" s="881">
        <v>0</v>
      </c>
      <c r="W487" s="659"/>
      <c r="X487" s="119">
        <f t="shared" si="498"/>
        <v>0</v>
      </c>
      <c r="Y487" s="886">
        <v>0</v>
      </c>
      <c r="Z487" s="887"/>
      <c r="AA487" s="886">
        <v>0</v>
      </c>
      <c r="AB487" s="887"/>
      <c r="AC487" s="886">
        <v>0</v>
      </c>
      <c r="AD487" s="887"/>
      <c r="AE487" s="886">
        <v>0</v>
      </c>
      <c r="AF487" s="887"/>
      <c r="AG487" s="886">
        <v>0</v>
      </c>
      <c r="AH487" s="887"/>
      <c r="AI487" s="266">
        <f t="shared" si="499"/>
        <v>0</v>
      </c>
      <c r="AJ487" s="884">
        <v>0</v>
      </c>
      <c r="AK487" s="885"/>
      <c r="AL487" s="884">
        <v>0</v>
      </c>
      <c r="AM487" s="885"/>
      <c r="AN487" s="884">
        <v>0</v>
      </c>
      <c r="AO487" s="885"/>
      <c r="AP487" s="884">
        <v>0</v>
      </c>
      <c r="AQ487" s="885"/>
      <c r="AR487" s="884">
        <v>0</v>
      </c>
      <c r="AS487" s="885"/>
      <c r="AT487" s="269">
        <f t="shared" si="500"/>
        <v>0</v>
      </c>
      <c r="AU487" s="877">
        <v>0</v>
      </c>
      <c r="AV487" s="878"/>
      <c r="AW487" s="877">
        <v>0</v>
      </c>
      <c r="AX487" s="878"/>
      <c r="AY487" s="877">
        <v>0</v>
      </c>
      <c r="AZ487" s="878"/>
      <c r="BA487" s="877">
        <v>0</v>
      </c>
      <c r="BB487" s="878"/>
      <c r="BC487" s="877">
        <v>0</v>
      </c>
      <c r="BD487" s="878"/>
      <c r="BE487" s="272">
        <f t="shared" si="501"/>
        <v>0</v>
      </c>
      <c r="BF487" s="879">
        <v>0</v>
      </c>
      <c r="BG487" s="880"/>
      <c r="BH487" s="879">
        <v>0</v>
      </c>
      <c r="BI487" s="880"/>
      <c r="BJ487" s="879">
        <v>0</v>
      </c>
      <c r="BK487" s="880"/>
      <c r="BL487" s="879">
        <v>0</v>
      </c>
      <c r="BM487" s="880"/>
      <c r="BN487" s="879">
        <v>0</v>
      </c>
      <c r="BO487" s="880"/>
      <c r="BP487" s="275">
        <f t="shared" si="502"/>
        <v>0</v>
      </c>
      <c r="BQ487" s="293">
        <f t="shared" si="492"/>
        <v>0</v>
      </c>
      <c r="BR487" s="293">
        <f t="shared" si="493"/>
        <v>0</v>
      </c>
      <c r="BS487" s="293">
        <f t="shared" si="494"/>
        <v>0</v>
      </c>
      <c r="BT487" s="293">
        <f t="shared" si="495"/>
        <v>0</v>
      </c>
      <c r="BU487" s="293">
        <f t="shared" si="496"/>
        <v>0</v>
      </c>
      <c r="BV487" s="294">
        <f t="shared" si="497"/>
        <v>0</v>
      </c>
      <c r="BW487" s="135"/>
    </row>
    <row r="488" spans="1:75" ht="15" hidden="1" customHeight="1">
      <c r="C488" s="661" t="s">
        <v>412</v>
      </c>
      <c r="D488" s="676"/>
      <c r="E488" s="676"/>
      <c r="F488" s="676"/>
      <c r="G488" s="676"/>
      <c r="H488" s="676"/>
      <c r="I488" s="676"/>
      <c r="J488" s="676"/>
      <c r="K488" s="676"/>
      <c r="L488" s="676"/>
      <c r="M488" s="763"/>
      <c r="N488" s="881">
        <v>0</v>
      </c>
      <c r="O488" s="659"/>
      <c r="P488" s="881">
        <v>0</v>
      </c>
      <c r="Q488" s="659"/>
      <c r="R488" s="881">
        <v>0</v>
      </c>
      <c r="S488" s="659"/>
      <c r="T488" s="881">
        <v>0</v>
      </c>
      <c r="U488" s="659"/>
      <c r="V488" s="881">
        <v>0</v>
      </c>
      <c r="W488" s="659"/>
      <c r="X488" s="119">
        <f t="shared" si="498"/>
        <v>0</v>
      </c>
      <c r="Y488" s="886">
        <v>0</v>
      </c>
      <c r="Z488" s="887"/>
      <c r="AA488" s="886">
        <v>0</v>
      </c>
      <c r="AB488" s="887"/>
      <c r="AC488" s="886">
        <v>0</v>
      </c>
      <c r="AD488" s="887"/>
      <c r="AE488" s="886">
        <v>0</v>
      </c>
      <c r="AF488" s="887"/>
      <c r="AG488" s="886">
        <v>0</v>
      </c>
      <c r="AH488" s="887"/>
      <c r="AI488" s="266">
        <f t="shared" si="499"/>
        <v>0</v>
      </c>
      <c r="AJ488" s="884">
        <v>0</v>
      </c>
      <c r="AK488" s="885"/>
      <c r="AL488" s="884">
        <v>0</v>
      </c>
      <c r="AM488" s="885"/>
      <c r="AN488" s="884">
        <v>0</v>
      </c>
      <c r="AO488" s="885"/>
      <c r="AP488" s="884">
        <v>0</v>
      </c>
      <c r="AQ488" s="885"/>
      <c r="AR488" s="884">
        <v>0</v>
      </c>
      <c r="AS488" s="885"/>
      <c r="AT488" s="269">
        <f t="shared" si="500"/>
        <v>0</v>
      </c>
      <c r="AU488" s="877">
        <v>0</v>
      </c>
      <c r="AV488" s="878"/>
      <c r="AW488" s="877">
        <v>0</v>
      </c>
      <c r="AX488" s="878"/>
      <c r="AY488" s="877">
        <v>0</v>
      </c>
      <c r="AZ488" s="878"/>
      <c r="BA488" s="877">
        <v>0</v>
      </c>
      <c r="BB488" s="878"/>
      <c r="BC488" s="877">
        <v>0</v>
      </c>
      <c r="BD488" s="878"/>
      <c r="BE488" s="272">
        <f t="shared" si="501"/>
        <v>0</v>
      </c>
      <c r="BF488" s="879">
        <v>0</v>
      </c>
      <c r="BG488" s="880"/>
      <c r="BH488" s="879">
        <v>0</v>
      </c>
      <c r="BI488" s="880"/>
      <c r="BJ488" s="879">
        <v>0</v>
      </c>
      <c r="BK488" s="880"/>
      <c r="BL488" s="879">
        <v>0</v>
      </c>
      <c r="BM488" s="880"/>
      <c r="BN488" s="879">
        <v>0</v>
      </c>
      <c r="BO488" s="880"/>
      <c r="BP488" s="275">
        <f t="shared" si="502"/>
        <v>0</v>
      </c>
      <c r="BQ488" s="293">
        <f t="shared" si="492"/>
        <v>0</v>
      </c>
      <c r="BR488" s="293">
        <f t="shared" si="493"/>
        <v>0</v>
      </c>
      <c r="BS488" s="293">
        <f t="shared" si="494"/>
        <v>0</v>
      </c>
      <c r="BT488" s="293">
        <f t="shared" si="495"/>
        <v>0</v>
      </c>
      <c r="BU488" s="293">
        <f t="shared" si="496"/>
        <v>0</v>
      </c>
      <c r="BV488" s="294">
        <f t="shared" si="497"/>
        <v>0</v>
      </c>
      <c r="BW488" s="135"/>
    </row>
    <row r="489" spans="1:75" ht="15" hidden="1" customHeight="1">
      <c r="C489" s="661" t="s">
        <v>412</v>
      </c>
      <c r="D489" s="676"/>
      <c r="E489" s="676"/>
      <c r="F489" s="676"/>
      <c r="G489" s="676"/>
      <c r="H489" s="676"/>
      <c r="I489" s="676"/>
      <c r="J489" s="676"/>
      <c r="K489" s="676"/>
      <c r="L489" s="676"/>
      <c r="M489" s="763"/>
      <c r="N489" s="881">
        <v>0</v>
      </c>
      <c r="O489" s="659"/>
      <c r="P489" s="881">
        <v>0</v>
      </c>
      <c r="Q489" s="659"/>
      <c r="R489" s="881">
        <v>0</v>
      </c>
      <c r="S489" s="659"/>
      <c r="T489" s="881">
        <v>0</v>
      </c>
      <c r="U489" s="659"/>
      <c r="V489" s="881">
        <v>0</v>
      </c>
      <c r="W489" s="659"/>
      <c r="X489" s="119">
        <f t="shared" si="498"/>
        <v>0</v>
      </c>
      <c r="Y489" s="886">
        <v>0</v>
      </c>
      <c r="Z489" s="887"/>
      <c r="AA489" s="886">
        <v>0</v>
      </c>
      <c r="AB489" s="887"/>
      <c r="AC489" s="886">
        <v>0</v>
      </c>
      <c r="AD489" s="887"/>
      <c r="AE489" s="886">
        <v>0</v>
      </c>
      <c r="AF489" s="887"/>
      <c r="AG489" s="886">
        <v>0</v>
      </c>
      <c r="AH489" s="887"/>
      <c r="AI489" s="266">
        <f t="shared" si="499"/>
        <v>0</v>
      </c>
      <c r="AJ489" s="884">
        <v>0</v>
      </c>
      <c r="AK489" s="885"/>
      <c r="AL489" s="884">
        <v>0</v>
      </c>
      <c r="AM489" s="885"/>
      <c r="AN489" s="884">
        <v>0</v>
      </c>
      <c r="AO489" s="885"/>
      <c r="AP489" s="884">
        <v>0</v>
      </c>
      <c r="AQ489" s="885"/>
      <c r="AR489" s="884">
        <v>0</v>
      </c>
      <c r="AS489" s="885"/>
      <c r="AT489" s="269">
        <f t="shared" si="500"/>
        <v>0</v>
      </c>
      <c r="AU489" s="877">
        <v>0</v>
      </c>
      <c r="AV489" s="878"/>
      <c r="AW489" s="877">
        <v>0</v>
      </c>
      <c r="AX489" s="878"/>
      <c r="AY489" s="877">
        <v>0</v>
      </c>
      <c r="AZ489" s="878"/>
      <c r="BA489" s="877">
        <v>0</v>
      </c>
      <c r="BB489" s="878"/>
      <c r="BC489" s="877">
        <v>0</v>
      </c>
      <c r="BD489" s="878"/>
      <c r="BE489" s="272">
        <f t="shared" si="501"/>
        <v>0</v>
      </c>
      <c r="BF489" s="879">
        <v>0</v>
      </c>
      <c r="BG489" s="880"/>
      <c r="BH489" s="879">
        <v>0</v>
      </c>
      <c r="BI489" s="880"/>
      <c r="BJ489" s="879">
        <v>0</v>
      </c>
      <c r="BK489" s="880"/>
      <c r="BL489" s="879">
        <v>0</v>
      </c>
      <c r="BM489" s="880"/>
      <c r="BN489" s="879">
        <v>0</v>
      </c>
      <c r="BO489" s="880"/>
      <c r="BP489" s="275">
        <f t="shared" si="502"/>
        <v>0</v>
      </c>
      <c r="BQ489" s="293">
        <f t="shared" si="492"/>
        <v>0</v>
      </c>
      <c r="BR489" s="293">
        <f t="shared" si="493"/>
        <v>0</v>
      </c>
      <c r="BS489" s="293">
        <f t="shared" si="494"/>
        <v>0</v>
      </c>
      <c r="BT489" s="293">
        <f t="shared" si="495"/>
        <v>0</v>
      </c>
      <c r="BU489" s="293">
        <f t="shared" si="496"/>
        <v>0</v>
      </c>
      <c r="BV489" s="294">
        <f t="shared" si="497"/>
        <v>0</v>
      </c>
      <c r="BW489" s="135"/>
    </row>
    <row r="490" spans="1:75" ht="15" hidden="1" customHeight="1">
      <c r="C490" s="661" t="s">
        <v>412</v>
      </c>
      <c r="D490" s="676"/>
      <c r="E490" s="676"/>
      <c r="F490" s="676"/>
      <c r="G490" s="676"/>
      <c r="H490" s="676"/>
      <c r="I490" s="676"/>
      <c r="J490" s="676"/>
      <c r="K490" s="676"/>
      <c r="L490" s="676"/>
      <c r="M490" s="763"/>
      <c r="N490" s="881">
        <v>0</v>
      </c>
      <c r="O490" s="659"/>
      <c r="P490" s="881">
        <v>0</v>
      </c>
      <c r="Q490" s="659"/>
      <c r="R490" s="881">
        <v>0</v>
      </c>
      <c r="S490" s="659"/>
      <c r="T490" s="881">
        <v>0</v>
      </c>
      <c r="U490" s="659"/>
      <c r="V490" s="881">
        <v>0</v>
      </c>
      <c r="W490" s="659"/>
      <c r="X490" s="119">
        <f t="shared" si="498"/>
        <v>0</v>
      </c>
      <c r="Y490" s="886">
        <v>0</v>
      </c>
      <c r="Z490" s="887"/>
      <c r="AA490" s="886">
        <v>0</v>
      </c>
      <c r="AB490" s="887"/>
      <c r="AC490" s="886">
        <v>0</v>
      </c>
      <c r="AD490" s="887"/>
      <c r="AE490" s="886">
        <v>0</v>
      </c>
      <c r="AF490" s="887"/>
      <c r="AG490" s="886">
        <v>0</v>
      </c>
      <c r="AH490" s="887"/>
      <c r="AI490" s="266">
        <f t="shared" si="499"/>
        <v>0</v>
      </c>
      <c r="AJ490" s="884">
        <v>0</v>
      </c>
      <c r="AK490" s="885"/>
      <c r="AL490" s="884">
        <v>0</v>
      </c>
      <c r="AM490" s="885"/>
      <c r="AN490" s="884">
        <v>0</v>
      </c>
      <c r="AO490" s="885"/>
      <c r="AP490" s="884">
        <v>0</v>
      </c>
      <c r="AQ490" s="885"/>
      <c r="AR490" s="884">
        <v>0</v>
      </c>
      <c r="AS490" s="885"/>
      <c r="AT490" s="269">
        <f t="shared" si="500"/>
        <v>0</v>
      </c>
      <c r="AU490" s="877">
        <v>0</v>
      </c>
      <c r="AV490" s="878"/>
      <c r="AW490" s="877">
        <v>0</v>
      </c>
      <c r="AX490" s="878"/>
      <c r="AY490" s="877">
        <v>0</v>
      </c>
      <c r="AZ490" s="878"/>
      <c r="BA490" s="877">
        <v>0</v>
      </c>
      <c r="BB490" s="878"/>
      <c r="BC490" s="877">
        <v>0</v>
      </c>
      <c r="BD490" s="878"/>
      <c r="BE490" s="272">
        <f t="shared" si="501"/>
        <v>0</v>
      </c>
      <c r="BF490" s="879">
        <v>0</v>
      </c>
      <c r="BG490" s="880"/>
      <c r="BH490" s="879">
        <v>0</v>
      </c>
      <c r="BI490" s="880"/>
      <c r="BJ490" s="879">
        <v>0</v>
      </c>
      <c r="BK490" s="880"/>
      <c r="BL490" s="879">
        <v>0</v>
      </c>
      <c r="BM490" s="880"/>
      <c r="BN490" s="879">
        <v>0</v>
      </c>
      <c r="BO490" s="880"/>
      <c r="BP490" s="275">
        <f t="shared" si="502"/>
        <v>0</v>
      </c>
      <c r="BQ490" s="293">
        <f t="shared" si="492"/>
        <v>0</v>
      </c>
      <c r="BR490" s="293">
        <f t="shared" si="493"/>
        <v>0</v>
      </c>
      <c r="BS490" s="293">
        <f t="shared" si="494"/>
        <v>0</v>
      </c>
      <c r="BT490" s="293">
        <f t="shared" si="495"/>
        <v>0</v>
      </c>
      <c r="BU490" s="293">
        <f t="shared" si="496"/>
        <v>0</v>
      </c>
      <c r="BV490" s="294">
        <f t="shared" si="497"/>
        <v>0</v>
      </c>
      <c r="BW490" s="135"/>
    </row>
    <row r="491" spans="1:75" ht="15" customHeight="1">
      <c r="C491" s="692" t="s">
        <v>411</v>
      </c>
      <c r="D491" s="693"/>
      <c r="E491" s="693"/>
      <c r="F491" s="693"/>
      <c r="G491" s="693"/>
      <c r="H491" s="693"/>
      <c r="I491" s="693"/>
      <c r="J491" s="693"/>
      <c r="K491" s="693"/>
      <c r="L491" s="693"/>
      <c r="M491" s="694"/>
      <c r="N491" s="648">
        <f>SUM(N474:N490)</f>
        <v>0</v>
      </c>
      <c r="O491" s="665"/>
      <c r="P491" s="648">
        <f>SUM(P474:P490)</f>
        <v>0</v>
      </c>
      <c r="Q491" s="665"/>
      <c r="R491" s="648">
        <f>SUM(R474:R490)</f>
        <v>0</v>
      </c>
      <c r="S491" s="665"/>
      <c r="T491" s="648">
        <f>SUM(T474:T490)</f>
        <v>0</v>
      </c>
      <c r="U491" s="665"/>
      <c r="V491" s="648">
        <f>SUM(V474:V490)</f>
        <v>0</v>
      </c>
      <c r="W491" s="665"/>
      <c r="X491" s="152">
        <f>SUM(N491:W491)</f>
        <v>0</v>
      </c>
      <c r="Y491" s="648">
        <f>SUM(Y474:Y490)</f>
        <v>0</v>
      </c>
      <c r="Z491" s="649"/>
      <c r="AA491" s="648">
        <f>SUM(AA474:AA490)</f>
        <v>0</v>
      </c>
      <c r="AB491" s="649"/>
      <c r="AC491" s="648">
        <f>SUM(AC474:AC490)</f>
        <v>0</v>
      </c>
      <c r="AD491" s="649"/>
      <c r="AE491" s="648">
        <f>SUM(AE474:AE490)</f>
        <v>0</v>
      </c>
      <c r="AF491" s="649"/>
      <c r="AG491" s="648">
        <f>SUM(AG474:AG490)</f>
        <v>0</v>
      </c>
      <c r="AH491" s="649"/>
      <c r="AI491" s="152">
        <f>SUM(Y491:AH491)</f>
        <v>0</v>
      </c>
      <c r="AJ491" s="648">
        <f>SUM(AJ474:AJ490)</f>
        <v>0</v>
      </c>
      <c r="AK491" s="665"/>
      <c r="AL491" s="648">
        <f>SUM(AL474:AL490)</f>
        <v>0</v>
      </c>
      <c r="AM491" s="665"/>
      <c r="AN491" s="648">
        <f>SUM(AN474:AN490)</f>
        <v>0</v>
      </c>
      <c r="AO491" s="665"/>
      <c r="AP491" s="648">
        <f>SUM(AP474:AP490)</f>
        <v>0</v>
      </c>
      <c r="AQ491" s="665"/>
      <c r="AR491" s="648">
        <f>SUM(AR474:AR490)</f>
        <v>0</v>
      </c>
      <c r="AS491" s="665"/>
      <c r="AT491" s="152">
        <f>SUM(AJ491:AS491)</f>
        <v>0</v>
      </c>
      <c r="AU491" s="648">
        <f>SUM(AU474:AU490)</f>
        <v>0</v>
      </c>
      <c r="AV491" s="665"/>
      <c r="AW491" s="648">
        <f>SUM(AW474:AW490)</f>
        <v>0</v>
      </c>
      <c r="AX491" s="665"/>
      <c r="AY491" s="648">
        <f>SUM(AY474:AY490)</f>
        <v>0</v>
      </c>
      <c r="AZ491" s="665"/>
      <c r="BA491" s="648">
        <f>SUM(BA474:BA490)</f>
        <v>0</v>
      </c>
      <c r="BB491" s="665"/>
      <c r="BC491" s="648">
        <f>SUM(BC474:BC490)</f>
        <v>0</v>
      </c>
      <c r="BD491" s="665"/>
      <c r="BE491" s="152">
        <f>SUM(AU491:BD491)</f>
        <v>0</v>
      </c>
      <c r="BF491" s="648">
        <f>SUM(BF474:BF490)</f>
        <v>0</v>
      </c>
      <c r="BG491" s="665"/>
      <c r="BH491" s="648">
        <f>SUM(BH474:BH490)</f>
        <v>0</v>
      </c>
      <c r="BI491" s="665"/>
      <c r="BJ491" s="648">
        <f>SUM(BJ474:BJ490)</f>
        <v>0</v>
      </c>
      <c r="BK491" s="665"/>
      <c r="BL491" s="648">
        <f>SUM(BL474:BL490)</f>
        <v>0</v>
      </c>
      <c r="BM491" s="665"/>
      <c r="BN491" s="648">
        <f>SUM(BN474:BN490)</f>
        <v>0</v>
      </c>
      <c r="BO491" s="665"/>
      <c r="BP491" s="152">
        <f>SUM(BF491:BO491)</f>
        <v>0</v>
      </c>
      <c r="BQ491" s="352">
        <f>SUM(BQ474:BQ490)</f>
        <v>0</v>
      </c>
      <c r="BR491" s="352">
        <f>SUM(BR474:BR490)</f>
        <v>0</v>
      </c>
      <c r="BS491" s="352">
        <f>SUM(BS474:BS490)</f>
        <v>0</v>
      </c>
      <c r="BT491" s="352">
        <f>SUM(BT474:BT490)</f>
        <v>0</v>
      </c>
      <c r="BU491" s="352">
        <f>SUM(BU474:BU490)</f>
        <v>0</v>
      </c>
      <c r="BV491" s="352">
        <f t="shared" si="497"/>
        <v>0</v>
      </c>
      <c r="BW491" s="135"/>
    </row>
    <row r="492" spans="1:75" ht="30.95" hidden="1" customHeight="1">
      <c r="A492" s="76" t="s">
        <v>16</v>
      </c>
      <c r="B492" s="76"/>
      <c r="C492" s="679" t="s">
        <v>262</v>
      </c>
      <c r="D492" s="680"/>
      <c r="E492" s="680"/>
      <c r="F492" s="680"/>
      <c r="G492" s="680"/>
      <c r="H492" s="680"/>
      <c r="I492" s="680"/>
      <c r="J492" s="680"/>
      <c r="K492" s="680"/>
      <c r="L492" s="680"/>
      <c r="M492" s="795"/>
      <c r="N492" s="175"/>
      <c r="O492" s="199"/>
      <c r="P492" s="75"/>
      <c r="Q492" s="199"/>
      <c r="R492" s="75"/>
      <c r="S492" s="199"/>
      <c r="T492" s="75"/>
      <c r="U492" s="199"/>
      <c r="V492" s="75"/>
      <c r="W492" s="199"/>
      <c r="X492" s="200"/>
      <c r="Y492" s="175"/>
      <c r="Z492" s="199"/>
      <c r="AA492" s="501"/>
      <c r="AB492" s="199"/>
      <c r="AC492" s="501"/>
      <c r="AD492" s="199"/>
      <c r="AE492" s="501"/>
      <c r="AF492" s="199"/>
      <c r="AG492" s="501"/>
      <c r="AH492" s="199"/>
      <c r="AI492" s="200"/>
      <c r="AJ492" s="175"/>
      <c r="AK492" s="199"/>
      <c r="AL492" s="75"/>
      <c r="AM492" s="199"/>
      <c r="AN492" s="75"/>
      <c r="AO492" s="199"/>
      <c r="AP492" s="75"/>
      <c r="AQ492" s="199"/>
      <c r="AR492" s="75"/>
      <c r="AS492" s="199"/>
      <c r="AT492" s="200"/>
      <c r="AU492" s="175"/>
      <c r="AV492" s="199"/>
      <c r="AW492" s="75"/>
      <c r="AX492" s="199"/>
      <c r="AY492" s="75"/>
      <c r="AZ492" s="199"/>
      <c r="BA492" s="75"/>
      <c r="BB492" s="199"/>
      <c r="BC492" s="75"/>
      <c r="BD492" s="199"/>
      <c r="BE492" s="200"/>
      <c r="BF492" s="175"/>
      <c r="BG492" s="199"/>
      <c r="BH492" s="75"/>
      <c r="BI492" s="199"/>
      <c r="BJ492" s="75"/>
      <c r="BK492" s="199"/>
      <c r="BL492" s="75"/>
      <c r="BM492" s="199"/>
      <c r="BN492" s="75"/>
      <c r="BO492" s="199"/>
      <c r="BP492" s="200"/>
      <c r="BQ492" s="353"/>
      <c r="BR492" s="353"/>
      <c r="BS492" s="353"/>
      <c r="BT492" s="353"/>
      <c r="BU492" s="353"/>
      <c r="BV492" s="350"/>
      <c r="BW492" s="135"/>
    </row>
    <row r="493" spans="1:75" ht="15" hidden="1" customHeight="1">
      <c r="C493" s="75" t="s">
        <v>146</v>
      </c>
      <c r="D493" s="973" t="str">
        <f t="shared" ref="D493:D502" si="503">E377</f>
        <v>Subawards not allowable on EPSCoR</v>
      </c>
      <c r="E493" s="973"/>
      <c r="F493" s="973"/>
      <c r="G493" s="973"/>
      <c r="H493" s="973"/>
      <c r="I493" s="973"/>
      <c r="J493" s="973"/>
      <c r="K493" s="973"/>
      <c r="L493" s="973"/>
      <c r="M493" s="974"/>
      <c r="N493" s="881">
        <v>0</v>
      </c>
      <c r="O493" s="659"/>
      <c r="P493" s="881">
        <v>0</v>
      </c>
      <c r="Q493" s="659"/>
      <c r="R493" s="881">
        <v>0</v>
      </c>
      <c r="S493" s="659"/>
      <c r="T493" s="881">
        <v>0</v>
      </c>
      <c r="U493" s="659"/>
      <c r="V493" s="881">
        <v>0</v>
      </c>
      <c r="W493" s="659"/>
      <c r="X493" s="119">
        <f>SUM(N493+P493+R493+T493+V493)</f>
        <v>0</v>
      </c>
      <c r="Y493" s="886">
        <v>0</v>
      </c>
      <c r="Z493" s="887"/>
      <c r="AA493" s="886">
        <v>0</v>
      </c>
      <c r="AB493" s="887"/>
      <c r="AC493" s="886">
        <v>0</v>
      </c>
      <c r="AD493" s="887"/>
      <c r="AE493" s="886">
        <v>0</v>
      </c>
      <c r="AF493" s="887"/>
      <c r="AG493" s="886">
        <v>0</v>
      </c>
      <c r="AH493" s="887"/>
      <c r="AI493" s="266">
        <f>SUM(Y493+AA493+AC493+AE493+AG493)</f>
        <v>0</v>
      </c>
      <c r="AJ493" s="884">
        <v>0</v>
      </c>
      <c r="AK493" s="885"/>
      <c r="AL493" s="884">
        <v>0</v>
      </c>
      <c r="AM493" s="885"/>
      <c r="AN493" s="884">
        <v>0</v>
      </c>
      <c r="AO493" s="885"/>
      <c r="AP493" s="884">
        <v>0</v>
      </c>
      <c r="AQ493" s="885"/>
      <c r="AR493" s="884">
        <v>0</v>
      </c>
      <c r="AS493" s="885"/>
      <c r="AT493" s="269">
        <f>SUM(AJ493+AL493+AN493+AP493+AR493)</f>
        <v>0</v>
      </c>
      <c r="AU493" s="877">
        <v>0</v>
      </c>
      <c r="AV493" s="878"/>
      <c r="AW493" s="877">
        <v>0</v>
      </c>
      <c r="AX493" s="878"/>
      <c r="AY493" s="877">
        <v>0</v>
      </c>
      <c r="AZ493" s="878"/>
      <c r="BA493" s="877">
        <v>0</v>
      </c>
      <c r="BB493" s="878"/>
      <c r="BC493" s="877">
        <v>0</v>
      </c>
      <c r="BD493" s="878"/>
      <c r="BE493" s="272">
        <f>SUM(AU493+AW493+AY493+BA493+BC493)</f>
        <v>0</v>
      </c>
      <c r="BF493" s="879">
        <v>0</v>
      </c>
      <c r="BG493" s="880"/>
      <c r="BH493" s="879">
        <v>0</v>
      </c>
      <c r="BI493" s="880"/>
      <c r="BJ493" s="879">
        <v>0</v>
      </c>
      <c r="BK493" s="880"/>
      <c r="BL493" s="879">
        <v>0</v>
      </c>
      <c r="BM493" s="880"/>
      <c r="BN493" s="879">
        <v>0</v>
      </c>
      <c r="BO493" s="880"/>
      <c r="BP493" s="275">
        <f>SUM(BF493+BH493+BJ493+BL493+BN493)</f>
        <v>0</v>
      </c>
      <c r="BQ493" s="293">
        <f t="shared" ref="BQ493:BQ502" si="504">N493+Y493+AJ493+AU493+BF493</f>
        <v>0</v>
      </c>
      <c r="BR493" s="293">
        <f t="shared" ref="BR493:BR502" si="505">P493+AA493+AL493+AW493+BH493</f>
        <v>0</v>
      </c>
      <c r="BS493" s="293">
        <f t="shared" ref="BS493:BS502" si="506">R493+AC493+AN493+AY493+BJ493</f>
        <v>0</v>
      </c>
      <c r="BT493" s="293">
        <f t="shared" ref="BT493:BT502" si="507">T493+AE493+AP493+BA493+BL493</f>
        <v>0</v>
      </c>
      <c r="BU493" s="293">
        <f t="shared" ref="BU493:BU502" si="508">V493+AG493+AR493+BC493+BN493</f>
        <v>0</v>
      </c>
      <c r="BV493" s="294">
        <f t="shared" ref="BV493:BV503" si="509">SUM(BQ493:BU493)</f>
        <v>0</v>
      </c>
      <c r="BW493" s="135"/>
    </row>
    <row r="494" spans="1:75" ht="15" hidden="1" customHeight="1">
      <c r="C494" s="75" t="s">
        <v>147</v>
      </c>
      <c r="D494" s="945">
        <f t="shared" si="503"/>
        <v>0</v>
      </c>
      <c r="E494" s="945"/>
      <c r="F494" s="945"/>
      <c r="G494" s="945"/>
      <c r="H494" s="945"/>
      <c r="I494" s="945"/>
      <c r="J494" s="945"/>
      <c r="K494" s="945"/>
      <c r="L494" s="945"/>
      <c r="M494" s="946"/>
      <c r="N494" s="881">
        <v>0</v>
      </c>
      <c r="O494" s="659"/>
      <c r="P494" s="881">
        <v>0</v>
      </c>
      <c r="Q494" s="659"/>
      <c r="R494" s="881">
        <v>0</v>
      </c>
      <c r="S494" s="659"/>
      <c r="T494" s="881">
        <v>0</v>
      </c>
      <c r="U494" s="659"/>
      <c r="V494" s="881">
        <v>0</v>
      </c>
      <c r="W494" s="659"/>
      <c r="X494" s="119">
        <f t="shared" ref="X494:X502" si="510">SUM(N494+P494+R494+T494+V494)</f>
        <v>0</v>
      </c>
      <c r="Y494" s="886">
        <v>0</v>
      </c>
      <c r="Z494" s="887"/>
      <c r="AA494" s="886">
        <v>0</v>
      </c>
      <c r="AB494" s="887"/>
      <c r="AC494" s="886">
        <v>0</v>
      </c>
      <c r="AD494" s="887"/>
      <c r="AE494" s="886">
        <v>0</v>
      </c>
      <c r="AF494" s="887"/>
      <c r="AG494" s="886">
        <v>0</v>
      </c>
      <c r="AH494" s="887"/>
      <c r="AI494" s="266">
        <f t="shared" ref="AI494:AI502" si="511">SUM(Y494+AA494+AC494+AE494+AG494)</f>
        <v>0</v>
      </c>
      <c r="AJ494" s="884">
        <v>0</v>
      </c>
      <c r="AK494" s="885"/>
      <c r="AL494" s="884">
        <v>0</v>
      </c>
      <c r="AM494" s="885"/>
      <c r="AN494" s="884">
        <v>0</v>
      </c>
      <c r="AO494" s="885"/>
      <c r="AP494" s="884">
        <v>0</v>
      </c>
      <c r="AQ494" s="885"/>
      <c r="AR494" s="884">
        <v>0</v>
      </c>
      <c r="AS494" s="885"/>
      <c r="AT494" s="269">
        <f t="shared" ref="AT494:AT502" si="512">SUM(AJ494+AL494+AN494+AP494+AR494)</f>
        <v>0</v>
      </c>
      <c r="AU494" s="877">
        <v>0</v>
      </c>
      <c r="AV494" s="878"/>
      <c r="AW494" s="877">
        <v>0</v>
      </c>
      <c r="AX494" s="878"/>
      <c r="AY494" s="877">
        <v>0</v>
      </c>
      <c r="AZ494" s="878"/>
      <c r="BA494" s="877">
        <v>0</v>
      </c>
      <c r="BB494" s="878"/>
      <c r="BC494" s="877">
        <v>0</v>
      </c>
      <c r="BD494" s="878"/>
      <c r="BE494" s="272">
        <f t="shared" ref="BE494:BE502" si="513">SUM(AU494+AW494+AY494+BA494+BC494)</f>
        <v>0</v>
      </c>
      <c r="BF494" s="879">
        <v>0</v>
      </c>
      <c r="BG494" s="880"/>
      <c r="BH494" s="879">
        <v>0</v>
      </c>
      <c r="BI494" s="880"/>
      <c r="BJ494" s="879">
        <v>0</v>
      </c>
      <c r="BK494" s="880"/>
      <c r="BL494" s="879">
        <v>0</v>
      </c>
      <c r="BM494" s="880"/>
      <c r="BN494" s="879">
        <v>0</v>
      </c>
      <c r="BO494" s="880"/>
      <c r="BP494" s="275">
        <f t="shared" ref="BP494:BP502" si="514">SUM(BF494+BH494+BJ494+BL494+BN494)</f>
        <v>0</v>
      </c>
      <c r="BQ494" s="293">
        <f t="shared" si="504"/>
        <v>0</v>
      </c>
      <c r="BR494" s="293">
        <f t="shared" si="505"/>
        <v>0</v>
      </c>
      <c r="BS494" s="293">
        <f t="shared" si="506"/>
        <v>0</v>
      </c>
      <c r="BT494" s="293">
        <f t="shared" si="507"/>
        <v>0</v>
      </c>
      <c r="BU494" s="293">
        <f t="shared" si="508"/>
        <v>0</v>
      </c>
      <c r="BV494" s="294">
        <f t="shared" si="509"/>
        <v>0</v>
      </c>
      <c r="BW494" s="135"/>
    </row>
    <row r="495" spans="1:75" ht="15" hidden="1" customHeight="1">
      <c r="C495" s="186" t="s">
        <v>148</v>
      </c>
      <c r="D495" s="945">
        <f t="shared" si="503"/>
        <v>0</v>
      </c>
      <c r="E495" s="945"/>
      <c r="F495" s="945"/>
      <c r="G495" s="945"/>
      <c r="H495" s="945"/>
      <c r="I495" s="945"/>
      <c r="J495" s="945"/>
      <c r="K495" s="945"/>
      <c r="L495" s="945"/>
      <c r="M495" s="946"/>
      <c r="N495" s="881">
        <v>0</v>
      </c>
      <c r="O495" s="659"/>
      <c r="P495" s="881">
        <v>0</v>
      </c>
      <c r="Q495" s="659"/>
      <c r="R495" s="881">
        <v>0</v>
      </c>
      <c r="S495" s="659"/>
      <c r="T495" s="881">
        <v>0</v>
      </c>
      <c r="U495" s="659"/>
      <c r="V495" s="881">
        <v>0</v>
      </c>
      <c r="W495" s="659"/>
      <c r="X495" s="119">
        <f t="shared" si="510"/>
        <v>0</v>
      </c>
      <c r="Y495" s="886">
        <v>0</v>
      </c>
      <c r="Z495" s="887"/>
      <c r="AA495" s="886">
        <v>0</v>
      </c>
      <c r="AB495" s="887"/>
      <c r="AC495" s="886">
        <v>0</v>
      </c>
      <c r="AD495" s="887"/>
      <c r="AE495" s="886">
        <v>0</v>
      </c>
      <c r="AF495" s="887"/>
      <c r="AG495" s="886">
        <v>0</v>
      </c>
      <c r="AH495" s="887"/>
      <c r="AI495" s="266">
        <f t="shared" si="511"/>
        <v>0</v>
      </c>
      <c r="AJ495" s="884">
        <v>0</v>
      </c>
      <c r="AK495" s="885"/>
      <c r="AL495" s="884">
        <v>0</v>
      </c>
      <c r="AM495" s="885"/>
      <c r="AN495" s="884">
        <v>0</v>
      </c>
      <c r="AO495" s="885"/>
      <c r="AP495" s="884">
        <v>0</v>
      </c>
      <c r="AQ495" s="885"/>
      <c r="AR495" s="884">
        <v>0</v>
      </c>
      <c r="AS495" s="885"/>
      <c r="AT495" s="269">
        <f t="shared" si="512"/>
        <v>0</v>
      </c>
      <c r="AU495" s="877">
        <v>0</v>
      </c>
      <c r="AV495" s="878"/>
      <c r="AW495" s="877">
        <v>0</v>
      </c>
      <c r="AX495" s="878"/>
      <c r="AY495" s="877">
        <v>0</v>
      </c>
      <c r="AZ495" s="878"/>
      <c r="BA495" s="877">
        <v>0</v>
      </c>
      <c r="BB495" s="878"/>
      <c r="BC495" s="877">
        <v>0</v>
      </c>
      <c r="BD495" s="878"/>
      <c r="BE495" s="272">
        <f t="shared" si="513"/>
        <v>0</v>
      </c>
      <c r="BF495" s="879">
        <v>0</v>
      </c>
      <c r="BG495" s="880"/>
      <c r="BH495" s="879">
        <v>0</v>
      </c>
      <c r="BI495" s="880"/>
      <c r="BJ495" s="879">
        <v>0</v>
      </c>
      <c r="BK495" s="880"/>
      <c r="BL495" s="879">
        <v>0</v>
      </c>
      <c r="BM495" s="880"/>
      <c r="BN495" s="879">
        <v>0</v>
      </c>
      <c r="BO495" s="880"/>
      <c r="BP495" s="275">
        <f t="shared" si="514"/>
        <v>0</v>
      </c>
      <c r="BQ495" s="293">
        <f t="shared" si="504"/>
        <v>0</v>
      </c>
      <c r="BR495" s="293">
        <f t="shared" si="505"/>
        <v>0</v>
      </c>
      <c r="BS495" s="293">
        <f t="shared" si="506"/>
        <v>0</v>
      </c>
      <c r="BT495" s="293">
        <f t="shared" si="507"/>
        <v>0</v>
      </c>
      <c r="BU495" s="293">
        <f t="shared" si="508"/>
        <v>0</v>
      </c>
      <c r="BV495" s="294">
        <f t="shared" si="509"/>
        <v>0</v>
      </c>
      <c r="BW495" s="135"/>
    </row>
    <row r="496" spans="1:75" ht="15" hidden="1" customHeight="1">
      <c r="C496" s="75" t="s">
        <v>164</v>
      </c>
      <c r="D496" s="945">
        <f t="shared" si="503"/>
        <v>0</v>
      </c>
      <c r="E496" s="945"/>
      <c r="F496" s="945"/>
      <c r="G496" s="945"/>
      <c r="H496" s="945"/>
      <c r="I496" s="945"/>
      <c r="J496" s="945"/>
      <c r="K496" s="945"/>
      <c r="L496" s="945"/>
      <c r="M496" s="946"/>
      <c r="N496" s="881">
        <v>0</v>
      </c>
      <c r="O496" s="659"/>
      <c r="P496" s="881">
        <v>0</v>
      </c>
      <c r="Q496" s="659"/>
      <c r="R496" s="881">
        <v>0</v>
      </c>
      <c r="S496" s="659"/>
      <c r="T496" s="881">
        <v>0</v>
      </c>
      <c r="U496" s="659"/>
      <c r="V496" s="881">
        <v>0</v>
      </c>
      <c r="W496" s="659"/>
      <c r="X496" s="119">
        <f t="shared" si="510"/>
        <v>0</v>
      </c>
      <c r="Y496" s="886">
        <v>0</v>
      </c>
      <c r="Z496" s="887"/>
      <c r="AA496" s="886">
        <v>0</v>
      </c>
      <c r="AB496" s="887"/>
      <c r="AC496" s="886">
        <v>0</v>
      </c>
      <c r="AD496" s="887"/>
      <c r="AE496" s="886">
        <v>0</v>
      </c>
      <c r="AF496" s="887"/>
      <c r="AG496" s="886">
        <v>0</v>
      </c>
      <c r="AH496" s="887"/>
      <c r="AI496" s="266">
        <f t="shared" si="511"/>
        <v>0</v>
      </c>
      <c r="AJ496" s="884">
        <v>0</v>
      </c>
      <c r="AK496" s="885"/>
      <c r="AL496" s="884">
        <v>0</v>
      </c>
      <c r="AM496" s="885"/>
      <c r="AN496" s="884">
        <v>0</v>
      </c>
      <c r="AO496" s="885"/>
      <c r="AP496" s="884">
        <v>0</v>
      </c>
      <c r="AQ496" s="885"/>
      <c r="AR496" s="884">
        <v>0</v>
      </c>
      <c r="AS496" s="885"/>
      <c r="AT496" s="269">
        <f t="shared" si="512"/>
        <v>0</v>
      </c>
      <c r="AU496" s="877">
        <v>0</v>
      </c>
      <c r="AV496" s="878"/>
      <c r="AW496" s="877">
        <v>0</v>
      </c>
      <c r="AX496" s="878"/>
      <c r="AY496" s="877">
        <v>0</v>
      </c>
      <c r="AZ496" s="878"/>
      <c r="BA496" s="877">
        <v>0</v>
      </c>
      <c r="BB496" s="878"/>
      <c r="BC496" s="877">
        <v>0</v>
      </c>
      <c r="BD496" s="878"/>
      <c r="BE496" s="272">
        <f t="shared" si="513"/>
        <v>0</v>
      </c>
      <c r="BF496" s="879">
        <v>0</v>
      </c>
      <c r="BG496" s="880"/>
      <c r="BH496" s="879">
        <v>0</v>
      </c>
      <c r="BI496" s="880"/>
      <c r="BJ496" s="879">
        <v>0</v>
      </c>
      <c r="BK496" s="880"/>
      <c r="BL496" s="879">
        <v>0</v>
      </c>
      <c r="BM496" s="880"/>
      <c r="BN496" s="879">
        <v>0</v>
      </c>
      <c r="BO496" s="880"/>
      <c r="BP496" s="275">
        <f t="shared" si="514"/>
        <v>0</v>
      </c>
      <c r="BQ496" s="293">
        <f t="shared" si="504"/>
        <v>0</v>
      </c>
      <c r="BR496" s="293">
        <f t="shared" si="505"/>
        <v>0</v>
      </c>
      <c r="BS496" s="293">
        <f t="shared" si="506"/>
        <v>0</v>
      </c>
      <c r="BT496" s="293">
        <f t="shared" si="507"/>
        <v>0</v>
      </c>
      <c r="BU496" s="293">
        <f t="shared" si="508"/>
        <v>0</v>
      </c>
      <c r="BV496" s="294">
        <f t="shared" si="509"/>
        <v>0</v>
      </c>
      <c r="BW496" s="135"/>
    </row>
    <row r="497" spans="1:75" ht="15" hidden="1" customHeight="1">
      <c r="C497" s="75" t="s">
        <v>330</v>
      </c>
      <c r="D497" s="945">
        <f t="shared" si="503"/>
        <v>0</v>
      </c>
      <c r="E497" s="945"/>
      <c r="F497" s="945"/>
      <c r="G497" s="945"/>
      <c r="H497" s="945"/>
      <c r="I497" s="945"/>
      <c r="J497" s="945"/>
      <c r="K497" s="945"/>
      <c r="L497" s="945"/>
      <c r="M497" s="946"/>
      <c r="N497" s="881">
        <v>0</v>
      </c>
      <c r="O497" s="659"/>
      <c r="P497" s="881">
        <v>0</v>
      </c>
      <c r="Q497" s="659"/>
      <c r="R497" s="881">
        <v>0</v>
      </c>
      <c r="S497" s="659"/>
      <c r="T497" s="881">
        <v>0</v>
      </c>
      <c r="U497" s="659"/>
      <c r="V497" s="881">
        <v>0</v>
      </c>
      <c r="W497" s="659"/>
      <c r="X497" s="119">
        <f t="shared" si="510"/>
        <v>0</v>
      </c>
      <c r="Y497" s="886">
        <v>0</v>
      </c>
      <c r="Z497" s="887"/>
      <c r="AA497" s="886">
        <v>0</v>
      </c>
      <c r="AB497" s="887"/>
      <c r="AC497" s="886">
        <v>0</v>
      </c>
      <c r="AD497" s="887"/>
      <c r="AE497" s="886">
        <v>0</v>
      </c>
      <c r="AF497" s="887"/>
      <c r="AG497" s="886">
        <v>0</v>
      </c>
      <c r="AH497" s="887"/>
      <c r="AI497" s="266">
        <f t="shared" si="511"/>
        <v>0</v>
      </c>
      <c r="AJ497" s="884">
        <v>0</v>
      </c>
      <c r="AK497" s="885"/>
      <c r="AL497" s="884">
        <v>0</v>
      </c>
      <c r="AM497" s="885"/>
      <c r="AN497" s="884">
        <v>0</v>
      </c>
      <c r="AO497" s="885"/>
      <c r="AP497" s="884">
        <v>0</v>
      </c>
      <c r="AQ497" s="885"/>
      <c r="AR497" s="884">
        <v>0</v>
      </c>
      <c r="AS497" s="885"/>
      <c r="AT497" s="269">
        <f t="shared" si="512"/>
        <v>0</v>
      </c>
      <c r="AU497" s="877">
        <v>0</v>
      </c>
      <c r="AV497" s="878"/>
      <c r="AW497" s="877">
        <v>0</v>
      </c>
      <c r="AX497" s="878"/>
      <c r="AY497" s="877">
        <v>0</v>
      </c>
      <c r="AZ497" s="878"/>
      <c r="BA497" s="877">
        <v>0</v>
      </c>
      <c r="BB497" s="878"/>
      <c r="BC497" s="877">
        <v>0</v>
      </c>
      <c r="BD497" s="878"/>
      <c r="BE497" s="272">
        <f t="shared" si="513"/>
        <v>0</v>
      </c>
      <c r="BF497" s="879">
        <v>0</v>
      </c>
      <c r="BG497" s="880"/>
      <c r="BH497" s="879">
        <v>0</v>
      </c>
      <c r="BI497" s="880"/>
      <c r="BJ497" s="879">
        <v>0</v>
      </c>
      <c r="BK497" s="880"/>
      <c r="BL497" s="879">
        <v>0</v>
      </c>
      <c r="BM497" s="880"/>
      <c r="BN497" s="879">
        <v>0</v>
      </c>
      <c r="BO497" s="880"/>
      <c r="BP497" s="275">
        <f t="shared" si="514"/>
        <v>0</v>
      </c>
      <c r="BQ497" s="293">
        <f t="shared" si="504"/>
        <v>0</v>
      </c>
      <c r="BR497" s="293">
        <f t="shared" si="505"/>
        <v>0</v>
      </c>
      <c r="BS497" s="293">
        <f t="shared" si="506"/>
        <v>0</v>
      </c>
      <c r="BT497" s="293">
        <f t="shared" si="507"/>
        <v>0</v>
      </c>
      <c r="BU497" s="293">
        <f t="shared" si="508"/>
        <v>0</v>
      </c>
      <c r="BV497" s="294">
        <f t="shared" si="509"/>
        <v>0</v>
      </c>
      <c r="BW497" s="135"/>
    </row>
    <row r="498" spans="1:75" ht="15" hidden="1" customHeight="1">
      <c r="C498" s="186" t="s">
        <v>331</v>
      </c>
      <c r="D498" s="945">
        <f t="shared" si="503"/>
        <v>0</v>
      </c>
      <c r="E498" s="945"/>
      <c r="F498" s="945"/>
      <c r="G498" s="945"/>
      <c r="H498" s="945"/>
      <c r="I498" s="945"/>
      <c r="J498" s="945"/>
      <c r="K498" s="945"/>
      <c r="L498" s="945"/>
      <c r="M498" s="946"/>
      <c r="N498" s="881">
        <v>0</v>
      </c>
      <c r="O498" s="659"/>
      <c r="P498" s="881">
        <v>0</v>
      </c>
      <c r="Q498" s="659"/>
      <c r="R498" s="881">
        <v>0</v>
      </c>
      <c r="S498" s="659"/>
      <c r="T498" s="881">
        <v>0</v>
      </c>
      <c r="U498" s="659"/>
      <c r="V498" s="881">
        <v>0</v>
      </c>
      <c r="W498" s="659"/>
      <c r="X498" s="119">
        <f t="shared" si="510"/>
        <v>0</v>
      </c>
      <c r="Y498" s="886">
        <v>0</v>
      </c>
      <c r="Z498" s="887"/>
      <c r="AA498" s="886">
        <v>0</v>
      </c>
      <c r="AB498" s="887"/>
      <c r="AC498" s="886">
        <v>0</v>
      </c>
      <c r="AD498" s="887"/>
      <c r="AE498" s="886">
        <v>0</v>
      </c>
      <c r="AF498" s="887"/>
      <c r="AG498" s="886">
        <v>0</v>
      </c>
      <c r="AH498" s="887"/>
      <c r="AI498" s="266">
        <f t="shared" si="511"/>
        <v>0</v>
      </c>
      <c r="AJ498" s="884">
        <v>0</v>
      </c>
      <c r="AK498" s="885"/>
      <c r="AL498" s="884">
        <v>0</v>
      </c>
      <c r="AM498" s="885"/>
      <c r="AN498" s="884">
        <v>0</v>
      </c>
      <c r="AO498" s="885"/>
      <c r="AP498" s="884">
        <v>0</v>
      </c>
      <c r="AQ498" s="885"/>
      <c r="AR498" s="884">
        <v>0</v>
      </c>
      <c r="AS498" s="885"/>
      <c r="AT498" s="269">
        <f t="shared" si="512"/>
        <v>0</v>
      </c>
      <c r="AU498" s="877">
        <v>0</v>
      </c>
      <c r="AV498" s="878"/>
      <c r="AW498" s="877">
        <v>0</v>
      </c>
      <c r="AX498" s="878"/>
      <c r="AY498" s="877">
        <v>0</v>
      </c>
      <c r="AZ498" s="878"/>
      <c r="BA498" s="877">
        <v>0</v>
      </c>
      <c r="BB498" s="878"/>
      <c r="BC498" s="877">
        <v>0</v>
      </c>
      <c r="BD498" s="878"/>
      <c r="BE498" s="272">
        <f t="shared" si="513"/>
        <v>0</v>
      </c>
      <c r="BF498" s="879">
        <v>0</v>
      </c>
      <c r="BG498" s="880"/>
      <c r="BH498" s="879">
        <v>0</v>
      </c>
      <c r="BI498" s="880"/>
      <c r="BJ498" s="879">
        <v>0</v>
      </c>
      <c r="BK498" s="880"/>
      <c r="BL498" s="879">
        <v>0</v>
      </c>
      <c r="BM498" s="880"/>
      <c r="BN498" s="879">
        <v>0</v>
      </c>
      <c r="BO498" s="880"/>
      <c r="BP498" s="275">
        <f t="shared" si="514"/>
        <v>0</v>
      </c>
      <c r="BQ498" s="293">
        <f t="shared" si="504"/>
        <v>0</v>
      </c>
      <c r="BR498" s="293">
        <f t="shared" si="505"/>
        <v>0</v>
      </c>
      <c r="BS498" s="293">
        <f t="shared" si="506"/>
        <v>0</v>
      </c>
      <c r="BT498" s="293">
        <f t="shared" si="507"/>
        <v>0</v>
      </c>
      <c r="BU498" s="293">
        <f t="shared" si="508"/>
        <v>0</v>
      </c>
      <c r="BV498" s="294">
        <f t="shared" si="509"/>
        <v>0</v>
      </c>
      <c r="BW498" s="135"/>
    </row>
    <row r="499" spans="1:75" ht="15" hidden="1" customHeight="1">
      <c r="C499" s="75" t="s">
        <v>332</v>
      </c>
      <c r="D499" s="945">
        <f t="shared" si="503"/>
        <v>0</v>
      </c>
      <c r="E499" s="945"/>
      <c r="F499" s="945"/>
      <c r="G499" s="945"/>
      <c r="H499" s="945"/>
      <c r="I499" s="945"/>
      <c r="J499" s="945"/>
      <c r="K499" s="945"/>
      <c r="L499" s="945"/>
      <c r="M499" s="946"/>
      <c r="N499" s="881">
        <v>0</v>
      </c>
      <c r="O499" s="659"/>
      <c r="P499" s="881">
        <v>0</v>
      </c>
      <c r="Q499" s="659"/>
      <c r="R499" s="881">
        <v>0</v>
      </c>
      <c r="S499" s="659"/>
      <c r="T499" s="881">
        <v>0</v>
      </c>
      <c r="U499" s="659"/>
      <c r="V499" s="881">
        <v>0</v>
      </c>
      <c r="W499" s="659"/>
      <c r="X499" s="119">
        <f t="shared" si="510"/>
        <v>0</v>
      </c>
      <c r="Y499" s="886">
        <v>0</v>
      </c>
      <c r="Z499" s="887"/>
      <c r="AA499" s="886">
        <v>0</v>
      </c>
      <c r="AB499" s="887"/>
      <c r="AC499" s="886">
        <v>0</v>
      </c>
      <c r="AD499" s="887"/>
      <c r="AE499" s="886">
        <v>0</v>
      </c>
      <c r="AF499" s="887"/>
      <c r="AG499" s="886">
        <v>0</v>
      </c>
      <c r="AH499" s="887"/>
      <c r="AI499" s="266">
        <f t="shared" si="511"/>
        <v>0</v>
      </c>
      <c r="AJ499" s="884">
        <v>0</v>
      </c>
      <c r="AK499" s="885"/>
      <c r="AL499" s="884">
        <v>0</v>
      </c>
      <c r="AM499" s="885"/>
      <c r="AN499" s="884">
        <v>0</v>
      </c>
      <c r="AO499" s="885"/>
      <c r="AP499" s="884">
        <v>0</v>
      </c>
      <c r="AQ499" s="885"/>
      <c r="AR499" s="884">
        <v>0</v>
      </c>
      <c r="AS499" s="885"/>
      <c r="AT499" s="269">
        <f t="shared" si="512"/>
        <v>0</v>
      </c>
      <c r="AU499" s="877">
        <v>0</v>
      </c>
      <c r="AV499" s="878"/>
      <c r="AW499" s="877">
        <v>0</v>
      </c>
      <c r="AX499" s="878"/>
      <c r="AY499" s="877">
        <v>0</v>
      </c>
      <c r="AZ499" s="878"/>
      <c r="BA499" s="877">
        <v>0</v>
      </c>
      <c r="BB499" s="878"/>
      <c r="BC499" s="877">
        <v>0</v>
      </c>
      <c r="BD499" s="878"/>
      <c r="BE499" s="272">
        <f t="shared" si="513"/>
        <v>0</v>
      </c>
      <c r="BF499" s="879">
        <v>0</v>
      </c>
      <c r="BG499" s="880"/>
      <c r="BH499" s="879">
        <v>0</v>
      </c>
      <c r="BI499" s="880"/>
      <c r="BJ499" s="879">
        <v>0</v>
      </c>
      <c r="BK499" s="880"/>
      <c r="BL499" s="879">
        <v>0</v>
      </c>
      <c r="BM499" s="880"/>
      <c r="BN499" s="879">
        <v>0</v>
      </c>
      <c r="BO499" s="880"/>
      <c r="BP499" s="275">
        <f t="shared" si="514"/>
        <v>0</v>
      </c>
      <c r="BQ499" s="293">
        <f t="shared" si="504"/>
        <v>0</v>
      </c>
      <c r="BR499" s="293">
        <f t="shared" si="505"/>
        <v>0</v>
      </c>
      <c r="BS499" s="293">
        <f t="shared" si="506"/>
        <v>0</v>
      </c>
      <c r="BT499" s="293">
        <f t="shared" si="507"/>
        <v>0</v>
      </c>
      <c r="BU499" s="293">
        <f t="shared" si="508"/>
        <v>0</v>
      </c>
      <c r="BV499" s="294">
        <f t="shared" si="509"/>
        <v>0</v>
      </c>
      <c r="BW499" s="135"/>
    </row>
    <row r="500" spans="1:75" ht="15" hidden="1" customHeight="1">
      <c r="C500" s="75" t="s">
        <v>333</v>
      </c>
      <c r="D500" s="945">
        <f t="shared" si="503"/>
        <v>0</v>
      </c>
      <c r="E500" s="945"/>
      <c r="F500" s="945"/>
      <c r="G500" s="945"/>
      <c r="H500" s="945"/>
      <c r="I500" s="945"/>
      <c r="J500" s="945"/>
      <c r="K500" s="945"/>
      <c r="L500" s="945"/>
      <c r="M500" s="946"/>
      <c r="N500" s="881">
        <v>0</v>
      </c>
      <c r="O500" s="659"/>
      <c r="P500" s="881">
        <v>0</v>
      </c>
      <c r="Q500" s="659"/>
      <c r="R500" s="881">
        <v>0</v>
      </c>
      <c r="S500" s="659"/>
      <c r="T500" s="881">
        <v>0</v>
      </c>
      <c r="U500" s="659"/>
      <c r="V500" s="881">
        <v>0</v>
      </c>
      <c r="W500" s="659"/>
      <c r="X500" s="119">
        <f t="shared" si="510"/>
        <v>0</v>
      </c>
      <c r="Y500" s="886">
        <v>0</v>
      </c>
      <c r="Z500" s="887"/>
      <c r="AA500" s="886">
        <v>0</v>
      </c>
      <c r="AB500" s="887"/>
      <c r="AC500" s="886">
        <v>0</v>
      </c>
      <c r="AD500" s="887"/>
      <c r="AE500" s="886">
        <v>0</v>
      </c>
      <c r="AF500" s="887"/>
      <c r="AG500" s="886">
        <v>0</v>
      </c>
      <c r="AH500" s="887"/>
      <c r="AI500" s="266">
        <f t="shared" si="511"/>
        <v>0</v>
      </c>
      <c r="AJ500" s="884">
        <v>0</v>
      </c>
      <c r="AK500" s="885"/>
      <c r="AL500" s="884">
        <v>0</v>
      </c>
      <c r="AM500" s="885"/>
      <c r="AN500" s="884">
        <v>0</v>
      </c>
      <c r="AO500" s="885"/>
      <c r="AP500" s="884">
        <v>0</v>
      </c>
      <c r="AQ500" s="885"/>
      <c r="AR500" s="884">
        <v>0</v>
      </c>
      <c r="AS500" s="885"/>
      <c r="AT500" s="269">
        <f t="shared" si="512"/>
        <v>0</v>
      </c>
      <c r="AU500" s="877">
        <v>0</v>
      </c>
      <c r="AV500" s="878"/>
      <c r="AW500" s="877">
        <v>0</v>
      </c>
      <c r="AX500" s="878"/>
      <c r="AY500" s="877">
        <v>0</v>
      </c>
      <c r="AZ500" s="878"/>
      <c r="BA500" s="877">
        <v>0</v>
      </c>
      <c r="BB500" s="878"/>
      <c r="BC500" s="877">
        <v>0</v>
      </c>
      <c r="BD500" s="878"/>
      <c r="BE500" s="272">
        <f t="shared" si="513"/>
        <v>0</v>
      </c>
      <c r="BF500" s="879">
        <v>0</v>
      </c>
      <c r="BG500" s="880"/>
      <c r="BH500" s="879">
        <v>0</v>
      </c>
      <c r="BI500" s="880"/>
      <c r="BJ500" s="879">
        <v>0</v>
      </c>
      <c r="BK500" s="880"/>
      <c r="BL500" s="879">
        <v>0</v>
      </c>
      <c r="BM500" s="880"/>
      <c r="BN500" s="879">
        <v>0</v>
      </c>
      <c r="BO500" s="880"/>
      <c r="BP500" s="275">
        <f t="shared" si="514"/>
        <v>0</v>
      </c>
      <c r="BQ500" s="293">
        <f t="shared" si="504"/>
        <v>0</v>
      </c>
      <c r="BR500" s="293">
        <f t="shared" si="505"/>
        <v>0</v>
      </c>
      <c r="BS500" s="293">
        <f t="shared" si="506"/>
        <v>0</v>
      </c>
      <c r="BT500" s="293">
        <f t="shared" si="507"/>
        <v>0</v>
      </c>
      <c r="BU500" s="293">
        <f t="shared" si="508"/>
        <v>0</v>
      </c>
      <c r="BV500" s="294">
        <f t="shared" si="509"/>
        <v>0</v>
      </c>
      <c r="BW500" s="135"/>
    </row>
    <row r="501" spans="1:75" ht="15" hidden="1" customHeight="1">
      <c r="C501" s="186" t="s">
        <v>334</v>
      </c>
      <c r="D501" s="945">
        <f t="shared" si="503"/>
        <v>0</v>
      </c>
      <c r="E501" s="945"/>
      <c r="F501" s="945"/>
      <c r="G501" s="945"/>
      <c r="H501" s="945"/>
      <c r="I501" s="945"/>
      <c r="J501" s="945"/>
      <c r="K501" s="945"/>
      <c r="L501" s="945"/>
      <c r="M501" s="946"/>
      <c r="N501" s="881">
        <v>0</v>
      </c>
      <c r="O501" s="659"/>
      <c r="P501" s="881">
        <v>0</v>
      </c>
      <c r="Q501" s="659"/>
      <c r="R501" s="881">
        <v>0</v>
      </c>
      <c r="S501" s="659"/>
      <c r="T501" s="881">
        <v>0</v>
      </c>
      <c r="U501" s="659"/>
      <c r="V501" s="881">
        <v>0</v>
      </c>
      <c r="W501" s="659"/>
      <c r="X501" s="119">
        <f t="shared" si="510"/>
        <v>0</v>
      </c>
      <c r="Y501" s="886">
        <v>0</v>
      </c>
      <c r="Z501" s="887"/>
      <c r="AA501" s="886">
        <v>0</v>
      </c>
      <c r="AB501" s="887"/>
      <c r="AC501" s="886">
        <v>0</v>
      </c>
      <c r="AD501" s="887"/>
      <c r="AE501" s="886">
        <v>0</v>
      </c>
      <c r="AF501" s="887"/>
      <c r="AG501" s="886">
        <v>0</v>
      </c>
      <c r="AH501" s="887"/>
      <c r="AI501" s="266">
        <f t="shared" si="511"/>
        <v>0</v>
      </c>
      <c r="AJ501" s="884">
        <v>0</v>
      </c>
      <c r="AK501" s="885"/>
      <c r="AL501" s="884">
        <v>0</v>
      </c>
      <c r="AM501" s="885"/>
      <c r="AN501" s="884">
        <v>0</v>
      </c>
      <c r="AO501" s="885"/>
      <c r="AP501" s="884">
        <v>0</v>
      </c>
      <c r="AQ501" s="885"/>
      <c r="AR501" s="884">
        <v>0</v>
      </c>
      <c r="AS501" s="885"/>
      <c r="AT501" s="269">
        <f t="shared" si="512"/>
        <v>0</v>
      </c>
      <c r="AU501" s="877">
        <v>0</v>
      </c>
      <c r="AV501" s="878"/>
      <c r="AW501" s="877">
        <v>0</v>
      </c>
      <c r="AX501" s="878"/>
      <c r="AY501" s="877">
        <v>0</v>
      </c>
      <c r="AZ501" s="878"/>
      <c r="BA501" s="877">
        <v>0</v>
      </c>
      <c r="BB501" s="878"/>
      <c r="BC501" s="877">
        <v>0</v>
      </c>
      <c r="BD501" s="878"/>
      <c r="BE501" s="272">
        <f t="shared" si="513"/>
        <v>0</v>
      </c>
      <c r="BF501" s="879">
        <v>0</v>
      </c>
      <c r="BG501" s="880"/>
      <c r="BH501" s="879">
        <v>0</v>
      </c>
      <c r="BI501" s="880"/>
      <c r="BJ501" s="879">
        <v>0</v>
      </c>
      <c r="BK501" s="880"/>
      <c r="BL501" s="879">
        <v>0</v>
      </c>
      <c r="BM501" s="880"/>
      <c r="BN501" s="879">
        <v>0</v>
      </c>
      <c r="BO501" s="880"/>
      <c r="BP501" s="275">
        <f t="shared" si="514"/>
        <v>0</v>
      </c>
      <c r="BQ501" s="293">
        <f t="shared" si="504"/>
        <v>0</v>
      </c>
      <c r="BR501" s="293">
        <f t="shared" si="505"/>
        <v>0</v>
      </c>
      <c r="BS501" s="293">
        <f t="shared" si="506"/>
        <v>0</v>
      </c>
      <c r="BT501" s="293">
        <f t="shared" si="507"/>
        <v>0</v>
      </c>
      <c r="BU501" s="293">
        <f t="shared" si="508"/>
        <v>0</v>
      </c>
      <c r="BV501" s="294">
        <f t="shared" si="509"/>
        <v>0</v>
      </c>
      <c r="BW501" s="135"/>
    </row>
    <row r="502" spans="1:75" ht="15" hidden="1" customHeight="1">
      <c r="C502" s="75" t="s">
        <v>335</v>
      </c>
      <c r="D502" s="945">
        <f t="shared" si="503"/>
        <v>0</v>
      </c>
      <c r="E502" s="945"/>
      <c r="F502" s="945"/>
      <c r="G502" s="945"/>
      <c r="H502" s="945"/>
      <c r="I502" s="945"/>
      <c r="J502" s="945"/>
      <c r="K502" s="945"/>
      <c r="L502" s="945"/>
      <c r="M502" s="946"/>
      <c r="N502" s="881">
        <v>0</v>
      </c>
      <c r="O502" s="659"/>
      <c r="P502" s="881">
        <v>0</v>
      </c>
      <c r="Q502" s="659"/>
      <c r="R502" s="881">
        <v>0</v>
      </c>
      <c r="S502" s="659"/>
      <c r="T502" s="881">
        <v>0</v>
      </c>
      <c r="U502" s="659"/>
      <c r="V502" s="881">
        <v>0</v>
      </c>
      <c r="W502" s="659"/>
      <c r="X502" s="119">
        <f t="shared" si="510"/>
        <v>0</v>
      </c>
      <c r="Y502" s="886">
        <v>0</v>
      </c>
      <c r="Z502" s="887"/>
      <c r="AA502" s="886">
        <v>0</v>
      </c>
      <c r="AB502" s="887"/>
      <c r="AC502" s="886">
        <v>0</v>
      </c>
      <c r="AD502" s="887"/>
      <c r="AE502" s="886">
        <v>0</v>
      </c>
      <c r="AF502" s="887"/>
      <c r="AG502" s="886">
        <v>0</v>
      </c>
      <c r="AH502" s="887"/>
      <c r="AI502" s="266">
        <f t="shared" si="511"/>
        <v>0</v>
      </c>
      <c r="AJ502" s="884">
        <v>0</v>
      </c>
      <c r="AK502" s="885"/>
      <c r="AL502" s="884">
        <v>0</v>
      </c>
      <c r="AM502" s="885"/>
      <c r="AN502" s="884">
        <v>0</v>
      </c>
      <c r="AO502" s="885"/>
      <c r="AP502" s="884">
        <v>0</v>
      </c>
      <c r="AQ502" s="885"/>
      <c r="AR502" s="884">
        <v>0</v>
      </c>
      <c r="AS502" s="885"/>
      <c r="AT502" s="269">
        <f t="shared" si="512"/>
        <v>0</v>
      </c>
      <c r="AU502" s="877">
        <v>0</v>
      </c>
      <c r="AV502" s="878"/>
      <c r="AW502" s="877">
        <v>0</v>
      </c>
      <c r="AX502" s="878"/>
      <c r="AY502" s="877">
        <v>0</v>
      </c>
      <c r="AZ502" s="878"/>
      <c r="BA502" s="877">
        <v>0</v>
      </c>
      <c r="BB502" s="878"/>
      <c r="BC502" s="877">
        <v>0</v>
      </c>
      <c r="BD502" s="878"/>
      <c r="BE502" s="272">
        <f t="shared" si="513"/>
        <v>0</v>
      </c>
      <c r="BF502" s="879">
        <v>0</v>
      </c>
      <c r="BG502" s="880"/>
      <c r="BH502" s="879">
        <v>0</v>
      </c>
      <c r="BI502" s="880"/>
      <c r="BJ502" s="879">
        <v>0</v>
      </c>
      <c r="BK502" s="880"/>
      <c r="BL502" s="879">
        <v>0</v>
      </c>
      <c r="BM502" s="880"/>
      <c r="BN502" s="879">
        <v>0</v>
      </c>
      <c r="BO502" s="880"/>
      <c r="BP502" s="275">
        <f t="shared" si="514"/>
        <v>0</v>
      </c>
      <c r="BQ502" s="293">
        <f t="shared" si="504"/>
        <v>0</v>
      </c>
      <c r="BR502" s="293">
        <f t="shared" si="505"/>
        <v>0</v>
      </c>
      <c r="BS502" s="293">
        <f t="shared" si="506"/>
        <v>0</v>
      </c>
      <c r="BT502" s="293">
        <f t="shared" si="507"/>
        <v>0</v>
      </c>
      <c r="BU502" s="293">
        <f t="shared" si="508"/>
        <v>0</v>
      </c>
      <c r="BV502" s="294">
        <f t="shared" si="509"/>
        <v>0</v>
      </c>
      <c r="BW502" s="135"/>
    </row>
    <row r="503" spans="1:75" ht="15" hidden="1" customHeight="1">
      <c r="C503" s="692" t="s">
        <v>258</v>
      </c>
      <c r="D503" s="693"/>
      <c r="E503" s="693"/>
      <c r="F503" s="693"/>
      <c r="G503" s="693"/>
      <c r="H503" s="693"/>
      <c r="I503" s="693"/>
      <c r="J503" s="693"/>
      <c r="K503" s="693"/>
      <c r="L503" s="693"/>
      <c r="M503" s="694"/>
      <c r="N503" s="648">
        <f>SUM(N493:N502)</f>
        <v>0</v>
      </c>
      <c r="O503" s="665"/>
      <c r="P503" s="648">
        <f>SUM(P493:P502)</f>
        <v>0</v>
      </c>
      <c r="Q503" s="665"/>
      <c r="R503" s="648">
        <f>SUM(R493:R502)</f>
        <v>0</v>
      </c>
      <c r="S503" s="665"/>
      <c r="T503" s="648">
        <f>SUM(T493:T502)</f>
        <v>0</v>
      </c>
      <c r="U503" s="665"/>
      <c r="V503" s="648">
        <f>SUM(V493:V502)</f>
        <v>0</v>
      </c>
      <c r="W503" s="665"/>
      <c r="X503" s="152">
        <f>SUM(N503:W503)</f>
        <v>0</v>
      </c>
      <c r="Y503" s="648">
        <f>SUM(Y493:Y502)</f>
        <v>0</v>
      </c>
      <c r="Z503" s="649"/>
      <c r="AA503" s="648">
        <f>SUM(AA493:AA502)</f>
        <v>0</v>
      </c>
      <c r="AB503" s="649"/>
      <c r="AC503" s="648">
        <f>SUM(AC493:AC502)</f>
        <v>0</v>
      </c>
      <c r="AD503" s="649"/>
      <c r="AE503" s="648">
        <f>SUM(AE493:AE502)</f>
        <v>0</v>
      </c>
      <c r="AF503" s="649"/>
      <c r="AG503" s="648">
        <f>SUM(AG493:AG502)</f>
        <v>0</v>
      </c>
      <c r="AH503" s="649"/>
      <c r="AI503" s="152">
        <f>SUM(Y503:AH503)</f>
        <v>0</v>
      </c>
      <c r="AJ503" s="648">
        <f>SUM(AJ493:AJ502)</f>
        <v>0</v>
      </c>
      <c r="AK503" s="665"/>
      <c r="AL503" s="648">
        <f>SUM(AL493:AL502)</f>
        <v>0</v>
      </c>
      <c r="AM503" s="665"/>
      <c r="AN503" s="648">
        <f>SUM(AN493:AN502)</f>
        <v>0</v>
      </c>
      <c r="AO503" s="665"/>
      <c r="AP503" s="648">
        <f>SUM(AP493:AP502)</f>
        <v>0</v>
      </c>
      <c r="AQ503" s="665"/>
      <c r="AR503" s="648">
        <f>SUM(AR493:AR502)</f>
        <v>0</v>
      </c>
      <c r="AS503" s="665"/>
      <c r="AT503" s="152">
        <f>SUM(AJ503:AS503)</f>
        <v>0</v>
      </c>
      <c r="AU503" s="648">
        <f>SUM(AU493:AU502)</f>
        <v>0</v>
      </c>
      <c r="AV503" s="665"/>
      <c r="AW503" s="648">
        <f>SUM(AW493:AW502)</f>
        <v>0</v>
      </c>
      <c r="AX503" s="665"/>
      <c r="AY503" s="648">
        <f>SUM(AY493:AY502)</f>
        <v>0</v>
      </c>
      <c r="AZ503" s="665"/>
      <c r="BA503" s="648">
        <f>SUM(BA493:BA502)</f>
        <v>0</v>
      </c>
      <c r="BB503" s="665"/>
      <c r="BC503" s="648">
        <f>SUM(BC493:BC502)</f>
        <v>0</v>
      </c>
      <c r="BD503" s="665"/>
      <c r="BE503" s="152">
        <f>SUM(AU503:BD503)</f>
        <v>0</v>
      </c>
      <c r="BF503" s="648">
        <f>SUM(BF493:BF502)</f>
        <v>0</v>
      </c>
      <c r="BG503" s="665"/>
      <c r="BH503" s="648">
        <f>SUM(BH493:BH502)</f>
        <v>0</v>
      </c>
      <c r="BI503" s="665"/>
      <c r="BJ503" s="648">
        <f>SUM(BJ493:BJ502)</f>
        <v>0</v>
      </c>
      <c r="BK503" s="665"/>
      <c r="BL503" s="648">
        <f>SUM(BL493:BL502)</f>
        <v>0</v>
      </c>
      <c r="BM503" s="665"/>
      <c r="BN503" s="648">
        <f>SUM(BN493:BN502)</f>
        <v>0</v>
      </c>
      <c r="BO503" s="665"/>
      <c r="BP503" s="152">
        <f>SUM(BF503:BO503)</f>
        <v>0</v>
      </c>
      <c r="BQ503" s="352">
        <f>SUM(BQ493:BQ502)</f>
        <v>0</v>
      </c>
      <c r="BR503" s="352">
        <f>SUM(BR493:BR502)</f>
        <v>0</v>
      </c>
      <c r="BS503" s="352">
        <f>SUM(BS493:BS502)</f>
        <v>0</v>
      </c>
      <c r="BT503" s="352">
        <f>SUM(BT493:BT502)</f>
        <v>0</v>
      </c>
      <c r="BU503" s="352">
        <f>SUM(BU493:BU502)</f>
        <v>0</v>
      </c>
      <c r="BV503" s="352">
        <f t="shared" si="509"/>
        <v>0</v>
      </c>
      <c r="BW503" s="135"/>
    </row>
    <row r="504" spans="1:75" s="52" customFormat="1" ht="15" customHeight="1">
      <c r="A504" s="76">
        <v>5000</v>
      </c>
      <c r="B504" s="76"/>
      <c r="C504" s="123" t="s">
        <v>263</v>
      </c>
      <c r="D504" s="727"/>
      <c r="E504" s="680"/>
      <c r="F504" s="680"/>
      <c r="G504" s="680"/>
      <c r="H504" s="680"/>
      <c r="I504" s="680"/>
      <c r="J504" s="680"/>
      <c r="K504" s="680"/>
      <c r="L504" s="680"/>
      <c r="M504" s="795"/>
      <c r="N504" s="162"/>
      <c r="O504" s="131"/>
      <c r="P504" s="162"/>
      <c r="Q504" s="131"/>
      <c r="R504" s="162"/>
      <c r="S504" s="131"/>
      <c r="T504" s="162"/>
      <c r="U504" s="131"/>
      <c r="V504" s="162"/>
      <c r="W504" s="131"/>
      <c r="X504" s="132"/>
      <c r="Y504" s="162"/>
      <c r="Z504" s="131"/>
      <c r="AA504" s="162"/>
      <c r="AB504" s="131"/>
      <c r="AC504" s="162"/>
      <c r="AD504" s="131"/>
      <c r="AE504" s="162"/>
      <c r="AF504" s="131"/>
      <c r="AG504" s="162"/>
      <c r="AH504" s="131"/>
      <c r="AI504" s="132"/>
      <c r="AJ504" s="162"/>
      <c r="AK504" s="131"/>
      <c r="AL504" s="162"/>
      <c r="AM504" s="131"/>
      <c r="AN504" s="162"/>
      <c r="AO504" s="131"/>
      <c r="AP504" s="162"/>
      <c r="AQ504" s="131"/>
      <c r="AR504" s="162"/>
      <c r="AS504" s="131"/>
      <c r="AT504" s="132"/>
      <c r="AU504" s="162"/>
      <c r="AV504" s="131"/>
      <c r="AW504" s="162"/>
      <c r="AX504" s="131"/>
      <c r="AY504" s="162"/>
      <c r="AZ504" s="131"/>
      <c r="BA504" s="162"/>
      <c r="BB504" s="131"/>
      <c r="BC504" s="162"/>
      <c r="BD504" s="131"/>
      <c r="BE504" s="132"/>
      <c r="BF504" s="162"/>
      <c r="BG504" s="131"/>
      <c r="BH504" s="162"/>
      <c r="BI504" s="131"/>
      <c r="BJ504" s="162"/>
      <c r="BK504" s="131"/>
      <c r="BL504" s="162"/>
      <c r="BM504" s="131"/>
      <c r="BN504" s="162"/>
      <c r="BO504" s="131"/>
      <c r="BP504" s="132"/>
      <c r="BQ504" s="353"/>
      <c r="BR504" s="353"/>
      <c r="BS504" s="353"/>
      <c r="BT504" s="353"/>
      <c r="BU504" s="353"/>
      <c r="BV504" s="350"/>
      <c r="BW504" s="135"/>
    </row>
    <row r="505" spans="1:75" s="52" customFormat="1" ht="15" customHeight="1">
      <c r="A505" s="76"/>
      <c r="B505" s="76"/>
      <c r="C505" s="661"/>
      <c r="D505" s="658"/>
      <c r="E505" s="658"/>
      <c r="F505" s="658"/>
      <c r="G505" s="658"/>
      <c r="H505" s="658"/>
      <c r="I505" s="658"/>
      <c r="J505" s="658"/>
      <c r="K505" s="658"/>
      <c r="L505" s="658"/>
      <c r="M505" s="659"/>
      <c r="N505" s="881">
        <v>0</v>
      </c>
      <c r="O505" s="659"/>
      <c r="P505" s="881">
        <v>0</v>
      </c>
      <c r="Q505" s="659"/>
      <c r="R505" s="881">
        <v>0</v>
      </c>
      <c r="S505" s="659"/>
      <c r="T505" s="881">
        <v>0</v>
      </c>
      <c r="U505" s="659"/>
      <c r="V505" s="881">
        <v>0</v>
      </c>
      <c r="W505" s="659"/>
      <c r="X505" s="119">
        <f>SUM(N505+P505+R505+T505+V505)</f>
        <v>0</v>
      </c>
      <c r="Y505" s="886">
        <v>0</v>
      </c>
      <c r="Z505" s="887"/>
      <c r="AA505" s="886">
        <v>0</v>
      </c>
      <c r="AB505" s="887"/>
      <c r="AC505" s="886">
        <v>0</v>
      </c>
      <c r="AD505" s="887"/>
      <c r="AE505" s="886">
        <v>0</v>
      </c>
      <c r="AF505" s="887"/>
      <c r="AG505" s="886">
        <v>0</v>
      </c>
      <c r="AH505" s="887"/>
      <c r="AI505" s="266">
        <f>SUM(Y505+AA505+AC505+AE505+AG505)</f>
        <v>0</v>
      </c>
      <c r="AJ505" s="884">
        <v>0</v>
      </c>
      <c r="AK505" s="885"/>
      <c r="AL505" s="884">
        <v>0</v>
      </c>
      <c r="AM505" s="885"/>
      <c r="AN505" s="884">
        <v>0</v>
      </c>
      <c r="AO505" s="885"/>
      <c r="AP505" s="884">
        <v>0</v>
      </c>
      <c r="AQ505" s="885"/>
      <c r="AR505" s="884">
        <v>0</v>
      </c>
      <c r="AS505" s="885"/>
      <c r="AT505" s="269">
        <f>SUM(AJ505+AL505+AN505+AP505+AR505)</f>
        <v>0</v>
      </c>
      <c r="AU505" s="877">
        <v>0</v>
      </c>
      <c r="AV505" s="878"/>
      <c r="AW505" s="877">
        <v>0</v>
      </c>
      <c r="AX505" s="878"/>
      <c r="AY505" s="877">
        <v>0</v>
      </c>
      <c r="AZ505" s="878"/>
      <c r="BA505" s="877">
        <v>0</v>
      </c>
      <c r="BB505" s="878"/>
      <c r="BC505" s="877">
        <v>0</v>
      </c>
      <c r="BD505" s="878"/>
      <c r="BE505" s="272">
        <f>SUM(AU505+AW505+AY505+BA505+BC505)</f>
        <v>0</v>
      </c>
      <c r="BF505" s="879">
        <v>0</v>
      </c>
      <c r="BG505" s="880"/>
      <c r="BH505" s="879">
        <v>0</v>
      </c>
      <c r="BI505" s="880"/>
      <c r="BJ505" s="879">
        <v>0</v>
      </c>
      <c r="BK505" s="880"/>
      <c r="BL505" s="879">
        <v>0</v>
      </c>
      <c r="BM505" s="880"/>
      <c r="BN505" s="879">
        <v>0</v>
      </c>
      <c r="BO505" s="880"/>
      <c r="BP505" s="275">
        <f>SUM(BF505+BH505+BJ505+BL505+BN505)</f>
        <v>0</v>
      </c>
      <c r="BQ505" s="293">
        <f t="shared" ref="BQ505:BQ522" si="515">N505+Y505+AJ505+AU505+BF505</f>
        <v>0</v>
      </c>
      <c r="BR505" s="293">
        <f t="shared" ref="BR505:BR522" si="516">P505+AA505+AL505+AW505+BH505</f>
        <v>0</v>
      </c>
      <c r="BS505" s="293">
        <f t="shared" ref="BS505:BS522" si="517">R505+AC505+AN505+AY505+BJ505</f>
        <v>0</v>
      </c>
      <c r="BT505" s="293">
        <f t="shared" ref="BT505:BT522" si="518">T505+AE505+AP505+BA505+BL505</f>
        <v>0</v>
      </c>
      <c r="BU505" s="293">
        <f t="shared" ref="BU505:BU522" si="519">V505+AG505+AR505+BC505+BN505</f>
        <v>0</v>
      </c>
      <c r="BV505" s="294">
        <f t="shared" ref="BV505:BV523" si="520">SUM(BQ505:BU505)</f>
        <v>0</v>
      </c>
      <c r="BW505" s="135"/>
    </row>
    <row r="506" spans="1:75" s="52" customFormat="1" ht="15" customHeight="1">
      <c r="A506" s="76"/>
      <c r="B506" s="76"/>
      <c r="C506" s="661"/>
      <c r="D506" s="658"/>
      <c r="E506" s="658"/>
      <c r="F506" s="658"/>
      <c r="G506" s="658"/>
      <c r="H506" s="658"/>
      <c r="I506" s="658"/>
      <c r="J506" s="658"/>
      <c r="K506" s="658"/>
      <c r="L506" s="658"/>
      <c r="M506" s="659"/>
      <c r="N506" s="881">
        <v>0</v>
      </c>
      <c r="O506" s="659"/>
      <c r="P506" s="881">
        <v>0</v>
      </c>
      <c r="Q506" s="659"/>
      <c r="R506" s="881">
        <v>0</v>
      </c>
      <c r="S506" s="659"/>
      <c r="T506" s="881">
        <v>0</v>
      </c>
      <c r="U506" s="659"/>
      <c r="V506" s="881">
        <v>0</v>
      </c>
      <c r="W506" s="659"/>
      <c r="X506" s="119">
        <f t="shared" ref="X506:X522" si="521">SUM(N506+P506+R506+T506+V506)</f>
        <v>0</v>
      </c>
      <c r="Y506" s="886">
        <v>0</v>
      </c>
      <c r="Z506" s="887"/>
      <c r="AA506" s="886">
        <v>0</v>
      </c>
      <c r="AB506" s="887"/>
      <c r="AC506" s="886">
        <v>0</v>
      </c>
      <c r="AD506" s="887"/>
      <c r="AE506" s="886">
        <v>0</v>
      </c>
      <c r="AF506" s="887"/>
      <c r="AG506" s="886">
        <v>0</v>
      </c>
      <c r="AH506" s="887"/>
      <c r="AI506" s="266">
        <f t="shared" ref="AI506:AI522" si="522">SUM(Y506+AA506+AC506+AE506+AG506)</f>
        <v>0</v>
      </c>
      <c r="AJ506" s="884">
        <v>0</v>
      </c>
      <c r="AK506" s="885"/>
      <c r="AL506" s="884">
        <v>0</v>
      </c>
      <c r="AM506" s="885"/>
      <c r="AN506" s="884">
        <v>0</v>
      </c>
      <c r="AO506" s="885"/>
      <c r="AP506" s="884">
        <v>0</v>
      </c>
      <c r="AQ506" s="885"/>
      <c r="AR506" s="884">
        <v>0</v>
      </c>
      <c r="AS506" s="885"/>
      <c r="AT506" s="269">
        <f t="shared" ref="AT506:AT522" si="523">SUM(AJ506+AL506+AN506+AP506+AR506)</f>
        <v>0</v>
      </c>
      <c r="AU506" s="877">
        <v>0</v>
      </c>
      <c r="AV506" s="878"/>
      <c r="AW506" s="877">
        <v>0</v>
      </c>
      <c r="AX506" s="878"/>
      <c r="AY506" s="877">
        <v>0</v>
      </c>
      <c r="AZ506" s="878"/>
      <c r="BA506" s="877">
        <v>0</v>
      </c>
      <c r="BB506" s="878"/>
      <c r="BC506" s="877">
        <v>0</v>
      </c>
      <c r="BD506" s="878"/>
      <c r="BE506" s="272">
        <f t="shared" ref="BE506:BE522" si="524">SUM(AU506+AW506+AY506+BA506+BC506)</f>
        <v>0</v>
      </c>
      <c r="BF506" s="879">
        <v>0</v>
      </c>
      <c r="BG506" s="880"/>
      <c r="BH506" s="879">
        <v>0</v>
      </c>
      <c r="BI506" s="880"/>
      <c r="BJ506" s="879">
        <v>0</v>
      </c>
      <c r="BK506" s="880"/>
      <c r="BL506" s="879">
        <v>0</v>
      </c>
      <c r="BM506" s="880"/>
      <c r="BN506" s="879">
        <v>0</v>
      </c>
      <c r="BO506" s="880"/>
      <c r="BP506" s="275">
        <f t="shared" ref="BP506:BP522" si="525">SUM(BF506+BH506+BJ506+BL506+BN506)</f>
        <v>0</v>
      </c>
      <c r="BQ506" s="293">
        <f t="shared" si="515"/>
        <v>0</v>
      </c>
      <c r="BR506" s="293">
        <f t="shared" si="516"/>
        <v>0</v>
      </c>
      <c r="BS506" s="293">
        <f t="shared" si="517"/>
        <v>0</v>
      </c>
      <c r="BT506" s="293">
        <f t="shared" si="518"/>
        <v>0</v>
      </c>
      <c r="BU506" s="293">
        <f t="shared" si="519"/>
        <v>0</v>
      </c>
      <c r="BV506" s="294">
        <f t="shared" si="520"/>
        <v>0</v>
      </c>
      <c r="BW506" s="135"/>
    </row>
    <row r="507" spans="1:75" s="52" customFormat="1" ht="15" hidden="1" customHeight="1">
      <c r="A507" s="76"/>
      <c r="B507" s="76"/>
      <c r="C507" s="661"/>
      <c r="D507" s="658"/>
      <c r="E507" s="658"/>
      <c r="F507" s="658"/>
      <c r="G507" s="658"/>
      <c r="H507" s="658"/>
      <c r="I507" s="658"/>
      <c r="J507" s="658"/>
      <c r="K507" s="658"/>
      <c r="L507" s="658"/>
      <c r="M507" s="659"/>
      <c r="N507" s="881">
        <v>0</v>
      </c>
      <c r="O507" s="659"/>
      <c r="P507" s="881">
        <v>0</v>
      </c>
      <c r="Q507" s="659"/>
      <c r="R507" s="881">
        <v>0</v>
      </c>
      <c r="S507" s="659"/>
      <c r="T507" s="881">
        <v>0</v>
      </c>
      <c r="U507" s="659"/>
      <c r="V507" s="881">
        <v>0</v>
      </c>
      <c r="W507" s="659"/>
      <c r="X507" s="119">
        <f t="shared" si="521"/>
        <v>0</v>
      </c>
      <c r="Y507" s="886">
        <v>0</v>
      </c>
      <c r="Z507" s="887"/>
      <c r="AA507" s="886">
        <v>0</v>
      </c>
      <c r="AB507" s="887"/>
      <c r="AC507" s="886">
        <v>0</v>
      </c>
      <c r="AD507" s="887"/>
      <c r="AE507" s="886">
        <v>0</v>
      </c>
      <c r="AF507" s="887"/>
      <c r="AG507" s="886">
        <v>0</v>
      </c>
      <c r="AH507" s="887"/>
      <c r="AI507" s="266">
        <f t="shared" si="522"/>
        <v>0</v>
      </c>
      <c r="AJ507" s="884">
        <v>0</v>
      </c>
      <c r="AK507" s="885"/>
      <c r="AL507" s="884">
        <v>0</v>
      </c>
      <c r="AM507" s="885"/>
      <c r="AN507" s="884">
        <v>0</v>
      </c>
      <c r="AO507" s="885"/>
      <c r="AP507" s="884">
        <v>0</v>
      </c>
      <c r="AQ507" s="885"/>
      <c r="AR507" s="884">
        <v>0</v>
      </c>
      <c r="AS507" s="885"/>
      <c r="AT507" s="269">
        <f t="shared" si="523"/>
        <v>0</v>
      </c>
      <c r="AU507" s="877">
        <v>0</v>
      </c>
      <c r="AV507" s="878"/>
      <c r="AW507" s="877">
        <v>0</v>
      </c>
      <c r="AX507" s="878"/>
      <c r="AY507" s="877">
        <v>0</v>
      </c>
      <c r="AZ507" s="878"/>
      <c r="BA507" s="877">
        <v>0</v>
      </c>
      <c r="BB507" s="878"/>
      <c r="BC507" s="877">
        <v>0</v>
      </c>
      <c r="BD507" s="878"/>
      <c r="BE507" s="272">
        <f t="shared" si="524"/>
        <v>0</v>
      </c>
      <c r="BF507" s="879">
        <v>0</v>
      </c>
      <c r="BG507" s="880"/>
      <c r="BH507" s="879">
        <v>0</v>
      </c>
      <c r="BI507" s="880"/>
      <c r="BJ507" s="879">
        <v>0</v>
      </c>
      <c r="BK507" s="880"/>
      <c r="BL507" s="879">
        <v>0</v>
      </c>
      <c r="BM507" s="880"/>
      <c r="BN507" s="879">
        <v>0</v>
      </c>
      <c r="BO507" s="880"/>
      <c r="BP507" s="275">
        <f t="shared" si="525"/>
        <v>0</v>
      </c>
      <c r="BQ507" s="293">
        <f t="shared" si="515"/>
        <v>0</v>
      </c>
      <c r="BR507" s="293">
        <f t="shared" si="516"/>
        <v>0</v>
      </c>
      <c r="BS507" s="293">
        <f t="shared" si="517"/>
        <v>0</v>
      </c>
      <c r="BT507" s="293">
        <f t="shared" si="518"/>
        <v>0</v>
      </c>
      <c r="BU507" s="293">
        <f t="shared" si="519"/>
        <v>0</v>
      </c>
      <c r="BV507" s="294">
        <f t="shared" si="520"/>
        <v>0</v>
      </c>
      <c r="BW507" s="135"/>
    </row>
    <row r="508" spans="1:75" s="52" customFormat="1" ht="15" hidden="1" customHeight="1">
      <c r="A508" s="76"/>
      <c r="B508" s="76"/>
      <c r="C508" s="657"/>
      <c r="D508" s="658"/>
      <c r="E508" s="658"/>
      <c r="F508" s="658"/>
      <c r="G508" s="658"/>
      <c r="H508" s="658"/>
      <c r="I508" s="658"/>
      <c r="J508" s="658"/>
      <c r="K508" s="658"/>
      <c r="L508" s="658"/>
      <c r="M508" s="659"/>
      <c r="N508" s="881">
        <v>0</v>
      </c>
      <c r="O508" s="659"/>
      <c r="P508" s="881">
        <v>0</v>
      </c>
      <c r="Q508" s="659"/>
      <c r="R508" s="881">
        <v>0</v>
      </c>
      <c r="S508" s="659"/>
      <c r="T508" s="881">
        <v>0</v>
      </c>
      <c r="U508" s="659"/>
      <c r="V508" s="881">
        <v>0</v>
      </c>
      <c r="W508" s="659"/>
      <c r="X508" s="119">
        <f t="shared" si="521"/>
        <v>0</v>
      </c>
      <c r="Y508" s="886">
        <v>0</v>
      </c>
      <c r="Z508" s="887"/>
      <c r="AA508" s="886">
        <v>0</v>
      </c>
      <c r="AB508" s="887"/>
      <c r="AC508" s="886">
        <v>0</v>
      </c>
      <c r="AD508" s="887"/>
      <c r="AE508" s="886">
        <v>0</v>
      </c>
      <c r="AF508" s="887"/>
      <c r="AG508" s="886">
        <v>0</v>
      </c>
      <c r="AH508" s="887"/>
      <c r="AI508" s="266">
        <f t="shared" si="522"/>
        <v>0</v>
      </c>
      <c r="AJ508" s="884">
        <v>0</v>
      </c>
      <c r="AK508" s="885"/>
      <c r="AL508" s="884">
        <v>0</v>
      </c>
      <c r="AM508" s="885"/>
      <c r="AN508" s="884">
        <v>0</v>
      </c>
      <c r="AO508" s="885"/>
      <c r="AP508" s="884">
        <v>0</v>
      </c>
      <c r="AQ508" s="885"/>
      <c r="AR508" s="884">
        <v>0</v>
      </c>
      <c r="AS508" s="885"/>
      <c r="AT508" s="269">
        <f t="shared" si="523"/>
        <v>0</v>
      </c>
      <c r="AU508" s="877">
        <v>0</v>
      </c>
      <c r="AV508" s="878"/>
      <c r="AW508" s="877">
        <v>0</v>
      </c>
      <c r="AX508" s="878"/>
      <c r="AY508" s="877">
        <v>0</v>
      </c>
      <c r="AZ508" s="878"/>
      <c r="BA508" s="877">
        <v>0</v>
      </c>
      <c r="BB508" s="878"/>
      <c r="BC508" s="877">
        <v>0</v>
      </c>
      <c r="BD508" s="878"/>
      <c r="BE508" s="272">
        <f t="shared" si="524"/>
        <v>0</v>
      </c>
      <c r="BF508" s="879">
        <v>0</v>
      </c>
      <c r="BG508" s="880"/>
      <c r="BH508" s="879">
        <v>0</v>
      </c>
      <c r="BI508" s="880"/>
      <c r="BJ508" s="879">
        <v>0</v>
      </c>
      <c r="BK508" s="880"/>
      <c r="BL508" s="879">
        <v>0</v>
      </c>
      <c r="BM508" s="880"/>
      <c r="BN508" s="879">
        <v>0</v>
      </c>
      <c r="BO508" s="880"/>
      <c r="BP508" s="275">
        <f t="shared" si="525"/>
        <v>0</v>
      </c>
      <c r="BQ508" s="293">
        <f t="shared" si="515"/>
        <v>0</v>
      </c>
      <c r="BR508" s="293">
        <f t="shared" si="516"/>
        <v>0</v>
      </c>
      <c r="BS508" s="293">
        <f t="shared" si="517"/>
        <v>0</v>
      </c>
      <c r="BT508" s="293">
        <f t="shared" si="518"/>
        <v>0</v>
      </c>
      <c r="BU508" s="293">
        <f t="shared" si="519"/>
        <v>0</v>
      </c>
      <c r="BV508" s="294">
        <f t="shared" si="520"/>
        <v>0</v>
      </c>
      <c r="BW508" s="135"/>
    </row>
    <row r="509" spans="1:75" s="52" customFormat="1" ht="15" hidden="1" customHeight="1">
      <c r="A509" s="76"/>
      <c r="B509" s="76"/>
      <c r="C509" s="661"/>
      <c r="D509" s="658"/>
      <c r="E509" s="658"/>
      <c r="F509" s="658"/>
      <c r="G509" s="658"/>
      <c r="H509" s="658"/>
      <c r="I509" s="658"/>
      <c r="J509" s="658"/>
      <c r="K509" s="658"/>
      <c r="L509" s="658"/>
      <c r="M509" s="659"/>
      <c r="N509" s="881">
        <v>0</v>
      </c>
      <c r="O509" s="659"/>
      <c r="P509" s="881">
        <v>0</v>
      </c>
      <c r="Q509" s="659"/>
      <c r="R509" s="881">
        <v>0</v>
      </c>
      <c r="S509" s="659"/>
      <c r="T509" s="881">
        <v>0</v>
      </c>
      <c r="U509" s="659"/>
      <c r="V509" s="881">
        <v>0</v>
      </c>
      <c r="W509" s="659"/>
      <c r="X509" s="119">
        <f t="shared" si="521"/>
        <v>0</v>
      </c>
      <c r="Y509" s="886">
        <v>0</v>
      </c>
      <c r="Z509" s="887"/>
      <c r="AA509" s="886">
        <v>0</v>
      </c>
      <c r="AB509" s="887"/>
      <c r="AC509" s="886">
        <v>0</v>
      </c>
      <c r="AD509" s="887"/>
      <c r="AE509" s="886">
        <v>0</v>
      </c>
      <c r="AF509" s="887"/>
      <c r="AG509" s="886">
        <v>0</v>
      </c>
      <c r="AH509" s="887"/>
      <c r="AI509" s="266">
        <f t="shared" si="522"/>
        <v>0</v>
      </c>
      <c r="AJ509" s="884">
        <v>0</v>
      </c>
      <c r="AK509" s="885"/>
      <c r="AL509" s="884">
        <v>0</v>
      </c>
      <c r="AM509" s="885"/>
      <c r="AN509" s="884">
        <v>0</v>
      </c>
      <c r="AO509" s="885"/>
      <c r="AP509" s="884">
        <v>0</v>
      </c>
      <c r="AQ509" s="885"/>
      <c r="AR509" s="884">
        <v>0</v>
      </c>
      <c r="AS509" s="885"/>
      <c r="AT509" s="269">
        <f t="shared" si="523"/>
        <v>0</v>
      </c>
      <c r="AU509" s="877">
        <v>0</v>
      </c>
      <c r="AV509" s="878"/>
      <c r="AW509" s="877">
        <v>0</v>
      </c>
      <c r="AX509" s="878"/>
      <c r="AY509" s="877">
        <v>0</v>
      </c>
      <c r="AZ509" s="878"/>
      <c r="BA509" s="877">
        <v>0</v>
      </c>
      <c r="BB509" s="878"/>
      <c r="BC509" s="877">
        <v>0</v>
      </c>
      <c r="BD509" s="878"/>
      <c r="BE509" s="272">
        <f t="shared" si="524"/>
        <v>0</v>
      </c>
      <c r="BF509" s="879">
        <v>0</v>
      </c>
      <c r="BG509" s="880"/>
      <c r="BH509" s="879">
        <v>0</v>
      </c>
      <c r="BI509" s="880"/>
      <c r="BJ509" s="879">
        <v>0</v>
      </c>
      <c r="BK509" s="880"/>
      <c r="BL509" s="879">
        <v>0</v>
      </c>
      <c r="BM509" s="880"/>
      <c r="BN509" s="879">
        <v>0</v>
      </c>
      <c r="BO509" s="880"/>
      <c r="BP509" s="275">
        <f t="shared" si="525"/>
        <v>0</v>
      </c>
      <c r="BQ509" s="293">
        <f t="shared" si="515"/>
        <v>0</v>
      </c>
      <c r="BR509" s="293">
        <f t="shared" si="516"/>
        <v>0</v>
      </c>
      <c r="BS509" s="293">
        <f t="shared" si="517"/>
        <v>0</v>
      </c>
      <c r="BT509" s="293">
        <f t="shared" si="518"/>
        <v>0</v>
      </c>
      <c r="BU509" s="293">
        <f t="shared" si="519"/>
        <v>0</v>
      </c>
      <c r="BV509" s="294">
        <f t="shared" si="520"/>
        <v>0</v>
      </c>
      <c r="BW509" s="135"/>
    </row>
    <row r="510" spans="1:75" s="52" customFormat="1" ht="15.75" hidden="1">
      <c r="A510" s="76"/>
      <c r="B510" s="76"/>
      <c r="C510" s="661"/>
      <c r="D510" s="658"/>
      <c r="E510" s="658"/>
      <c r="F510" s="658"/>
      <c r="G510" s="658"/>
      <c r="H510" s="658"/>
      <c r="I510" s="658"/>
      <c r="J510" s="658"/>
      <c r="K510" s="658"/>
      <c r="L510" s="658"/>
      <c r="M510" s="659"/>
      <c r="N510" s="881">
        <v>0</v>
      </c>
      <c r="O510" s="659"/>
      <c r="P510" s="881">
        <v>0</v>
      </c>
      <c r="Q510" s="659"/>
      <c r="R510" s="881">
        <v>0</v>
      </c>
      <c r="S510" s="659"/>
      <c r="T510" s="881">
        <v>0</v>
      </c>
      <c r="U510" s="659"/>
      <c r="V510" s="881">
        <v>0</v>
      </c>
      <c r="W510" s="659"/>
      <c r="X510" s="119">
        <f t="shared" si="521"/>
        <v>0</v>
      </c>
      <c r="Y510" s="886">
        <v>0</v>
      </c>
      <c r="Z510" s="887"/>
      <c r="AA510" s="886">
        <v>0</v>
      </c>
      <c r="AB510" s="887"/>
      <c r="AC510" s="886">
        <v>0</v>
      </c>
      <c r="AD510" s="887"/>
      <c r="AE510" s="886">
        <v>0</v>
      </c>
      <c r="AF510" s="887"/>
      <c r="AG510" s="886">
        <v>0</v>
      </c>
      <c r="AH510" s="887"/>
      <c r="AI510" s="266">
        <f t="shared" si="522"/>
        <v>0</v>
      </c>
      <c r="AJ510" s="884">
        <v>0</v>
      </c>
      <c r="AK510" s="885"/>
      <c r="AL510" s="884">
        <v>0</v>
      </c>
      <c r="AM510" s="885"/>
      <c r="AN510" s="884">
        <v>0</v>
      </c>
      <c r="AO510" s="885"/>
      <c r="AP510" s="884">
        <v>0</v>
      </c>
      <c r="AQ510" s="885"/>
      <c r="AR510" s="884">
        <v>0</v>
      </c>
      <c r="AS510" s="885"/>
      <c r="AT510" s="269">
        <f t="shared" si="523"/>
        <v>0</v>
      </c>
      <c r="AU510" s="877">
        <v>0</v>
      </c>
      <c r="AV510" s="878"/>
      <c r="AW510" s="877">
        <v>0</v>
      </c>
      <c r="AX510" s="878"/>
      <c r="AY510" s="877">
        <v>0</v>
      </c>
      <c r="AZ510" s="878"/>
      <c r="BA510" s="877">
        <v>0</v>
      </c>
      <c r="BB510" s="878"/>
      <c r="BC510" s="877">
        <v>0</v>
      </c>
      <c r="BD510" s="878"/>
      <c r="BE510" s="272">
        <f t="shared" si="524"/>
        <v>0</v>
      </c>
      <c r="BF510" s="879">
        <v>0</v>
      </c>
      <c r="BG510" s="880"/>
      <c r="BH510" s="879">
        <v>0</v>
      </c>
      <c r="BI510" s="880"/>
      <c r="BJ510" s="879">
        <v>0</v>
      </c>
      <c r="BK510" s="880"/>
      <c r="BL510" s="879">
        <v>0</v>
      </c>
      <c r="BM510" s="880"/>
      <c r="BN510" s="879">
        <v>0</v>
      </c>
      <c r="BO510" s="880"/>
      <c r="BP510" s="275">
        <f t="shared" si="525"/>
        <v>0</v>
      </c>
      <c r="BQ510" s="293">
        <f t="shared" si="515"/>
        <v>0</v>
      </c>
      <c r="BR510" s="293">
        <f t="shared" si="516"/>
        <v>0</v>
      </c>
      <c r="BS510" s="293">
        <f t="shared" si="517"/>
        <v>0</v>
      </c>
      <c r="BT510" s="293">
        <f t="shared" si="518"/>
        <v>0</v>
      </c>
      <c r="BU510" s="293">
        <f t="shared" si="519"/>
        <v>0</v>
      </c>
      <c r="BV510" s="294">
        <f t="shared" si="520"/>
        <v>0</v>
      </c>
      <c r="BW510" s="135"/>
    </row>
    <row r="511" spans="1:75" s="52" customFormat="1" ht="15" hidden="1" customHeight="1">
      <c r="A511" s="76"/>
      <c r="B511" s="76"/>
      <c r="C511" s="661"/>
      <c r="D511" s="658"/>
      <c r="E511" s="658"/>
      <c r="F511" s="658"/>
      <c r="G511" s="658"/>
      <c r="H511" s="658"/>
      <c r="I511" s="658"/>
      <c r="J511" s="658"/>
      <c r="K511" s="658"/>
      <c r="L511" s="658"/>
      <c r="M511" s="659"/>
      <c r="N511" s="881">
        <v>0</v>
      </c>
      <c r="O511" s="659"/>
      <c r="P511" s="881">
        <v>0</v>
      </c>
      <c r="Q511" s="659"/>
      <c r="R511" s="881">
        <v>0</v>
      </c>
      <c r="S511" s="659"/>
      <c r="T511" s="881">
        <v>0</v>
      </c>
      <c r="U511" s="659"/>
      <c r="V511" s="881">
        <v>0</v>
      </c>
      <c r="W511" s="659"/>
      <c r="X511" s="119">
        <f t="shared" si="521"/>
        <v>0</v>
      </c>
      <c r="Y511" s="886">
        <v>0</v>
      </c>
      <c r="Z511" s="887"/>
      <c r="AA511" s="886">
        <v>0</v>
      </c>
      <c r="AB511" s="887"/>
      <c r="AC511" s="886">
        <v>0</v>
      </c>
      <c r="AD511" s="887"/>
      <c r="AE511" s="886">
        <v>0</v>
      </c>
      <c r="AF511" s="887"/>
      <c r="AG511" s="886">
        <v>0</v>
      </c>
      <c r="AH511" s="887"/>
      <c r="AI511" s="266">
        <f t="shared" si="522"/>
        <v>0</v>
      </c>
      <c r="AJ511" s="884">
        <v>0</v>
      </c>
      <c r="AK511" s="885"/>
      <c r="AL511" s="884">
        <v>0</v>
      </c>
      <c r="AM511" s="885"/>
      <c r="AN511" s="884">
        <v>0</v>
      </c>
      <c r="AO511" s="885"/>
      <c r="AP511" s="884">
        <v>0</v>
      </c>
      <c r="AQ511" s="885"/>
      <c r="AR511" s="884">
        <v>0</v>
      </c>
      <c r="AS511" s="885"/>
      <c r="AT511" s="269">
        <f t="shared" si="523"/>
        <v>0</v>
      </c>
      <c r="AU511" s="877">
        <v>0</v>
      </c>
      <c r="AV511" s="878"/>
      <c r="AW511" s="877">
        <v>0</v>
      </c>
      <c r="AX511" s="878"/>
      <c r="AY511" s="877">
        <v>0</v>
      </c>
      <c r="AZ511" s="878"/>
      <c r="BA511" s="877">
        <v>0</v>
      </c>
      <c r="BB511" s="878"/>
      <c r="BC511" s="877">
        <v>0</v>
      </c>
      <c r="BD511" s="878"/>
      <c r="BE511" s="272">
        <f t="shared" si="524"/>
        <v>0</v>
      </c>
      <c r="BF511" s="879">
        <v>0</v>
      </c>
      <c r="BG511" s="880"/>
      <c r="BH511" s="879">
        <v>0</v>
      </c>
      <c r="BI511" s="880"/>
      <c r="BJ511" s="879">
        <v>0</v>
      </c>
      <c r="BK511" s="880"/>
      <c r="BL511" s="879">
        <v>0</v>
      </c>
      <c r="BM511" s="880"/>
      <c r="BN511" s="879">
        <v>0</v>
      </c>
      <c r="BO511" s="880"/>
      <c r="BP511" s="275">
        <f t="shared" si="525"/>
        <v>0</v>
      </c>
      <c r="BQ511" s="293">
        <f t="shared" si="515"/>
        <v>0</v>
      </c>
      <c r="BR511" s="293">
        <f t="shared" si="516"/>
        <v>0</v>
      </c>
      <c r="BS511" s="293">
        <f t="shared" si="517"/>
        <v>0</v>
      </c>
      <c r="BT511" s="293">
        <f t="shared" si="518"/>
        <v>0</v>
      </c>
      <c r="BU511" s="293">
        <f t="shared" si="519"/>
        <v>0</v>
      </c>
      <c r="BV511" s="294">
        <f t="shared" si="520"/>
        <v>0</v>
      </c>
      <c r="BW511" s="135"/>
    </row>
    <row r="512" spans="1:75" s="52" customFormat="1" ht="15" hidden="1" customHeight="1">
      <c r="A512" s="76"/>
      <c r="B512" s="76"/>
      <c r="C512" s="657"/>
      <c r="D512" s="658"/>
      <c r="E512" s="658"/>
      <c r="F512" s="658"/>
      <c r="G512" s="658"/>
      <c r="H512" s="658"/>
      <c r="I512" s="658"/>
      <c r="J512" s="658"/>
      <c r="K512" s="658"/>
      <c r="L512" s="658"/>
      <c r="M512" s="659"/>
      <c r="N512" s="881">
        <v>0</v>
      </c>
      <c r="O512" s="659"/>
      <c r="P512" s="881">
        <v>0</v>
      </c>
      <c r="Q512" s="659"/>
      <c r="R512" s="881">
        <v>0</v>
      </c>
      <c r="S512" s="659"/>
      <c r="T512" s="881">
        <v>0</v>
      </c>
      <c r="U512" s="659"/>
      <c r="V512" s="881">
        <v>0</v>
      </c>
      <c r="W512" s="659"/>
      <c r="X512" s="119">
        <f t="shared" si="521"/>
        <v>0</v>
      </c>
      <c r="Y512" s="886">
        <v>0</v>
      </c>
      <c r="Z512" s="887"/>
      <c r="AA512" s="886">
        <v>0</v>
      </c>
      <c r="AB512" s="887"/>
      <c r="AC512" s="886">
        <v>0</v>
      </c>
      <c r="AD512" s="887"/>
      <c r="AE512" s="886">
        <v>0</v>
      </c>
      <c r="AF512" s="887"/>
      <c r="AG512" s="886">
        <v>0</v>
      </c>
      <c r="AH512" s="887"/>
      <c r="AI512" s="266">
        <f t="shared" si="522"/>
        <v>0</v>
      </c>
      <c r="AJ512" s="884">
        <v>0</v>
      </c>
      <c r="AK512" s="885"/>
      <c r="AL512" s="884">
        <v>0</v>
      </c>
      <c r="AM512" s="885"/>
      <c r="AN512" s="884">
        <v>0</v>
      </c>
      <c r="AO512" s="885"/>
      <c r="AP512" s="884">
        <v>0</v>
      </c>
      <c r="AQ512" s="885"/>
      <c r="AR512" s="884">
        <v>0</v>
      </c>
      <c r="AS512" s="885"/>
      <c r="AT512" s="269">
        <f t="shared" si="523"/>
        <v>0</v>
      </c>
      <c r="AU512" s="877">
        <v>0</v>
      </c>
      <c r="AV512" s="878"/>
      <c r="AW512" s="877">
        <v>0</v>
      </c>
      <c r="AX512" s="878"/>
      <c r="AY512" s="877">
        <v>0</v>
      </c>
      <c r="AZ512" s="878"/>
      <c r="BA512" s="877">
        <v>0</v>
      </c>
      <c r="BB512" s="878"/>
      <c r="BC512" s="877">
        <v>0</v>
      </c>
      <c r="BD512" s="878"/>
      <c r="BE512" s="272">
        <f t="shared" si="524"/>
        <v>0</v>
      </c>
      <c r="BF512" s="879">
        <v>0</v>
      </c>
      <c r="BG512" s="880"/>
      <c r="BH512" s="879">
        <v>0</v>
      </c>
      <c r="BI512" s="880"/>
      <c r="BJ512" s="879">
        <v>0</v>
      </c>
      <c r="BK512" s="880"/>
      <c r="BL512" s="879">
        <v>0</v>
      </c>
      <c r="BM512" s="880"/>
      <c r="BN512" s="879">
        <v>0</v>
      </c>
      <c r="BO512" s="880"/>
      <c r="BP512" s="275">
        <f t="shared" si="525"/>
        <v>0</v>
      </c>
      <c r="BQ512" s="293">
        <f t="shared" si="515"/>
        <v>0</v>
      </c>
      <c r="BR512" s="293">
        <f t="shared" si="516"/>
        <v>0</v>
      </c>
      <c r="BS512" s="293">
        <f t="shared" si="517"/>
        <v>0</v>
      </c>
      <c r="BT512" s="293">
        <f t="shared" si="518"/>
        <v>0</v>
      </c>
      <c r="BU512" s="293">
        <f t="shared" si="519"/>
        <v>0</v>
      </c>
      <c r="BV512" s="294">
        <f t="shared" si="520"/>
        <v>0</v>
      </c>
      <c r="BW512" s="135"/>
    </row>
    <row r="513" spans="1:75" s="52" customFormat="1" ht="15" hidden="1" customHeight="1">
      <c r="A513" s="76"/>
      <c r="B513" s="76"/>
      <c r="C513" s="661"/>
      <c r="D513" s="658"/>
      <c r="E513" s="658"/>
      <c r="F513" s="658"/>
      <c r="G513" s="658"/>
      <c r="H513" s="658"/>
      <c r="I513" s="658"/>
      <c r="J513" s="658"/>
      <c r="K513" s="658"/>
      <c r="L513" s="658"/>
      <c r="M513" s="659"/>
      <c r="N513" s="881">
        <v>0</v>
      </c>
      <c r="O513" s="659"/>
      <c r="P513" s="881">
        <v>0</v>
      </c>
      <c r="Q513" s="659"/>
      <c r="R513" s="881">
        <v>0</v>
      </c>
      <c r="S513" s="659"/>
      <c r="T513" s="881">
        <v>0</v>
      </c>
      <c r="U513" s="659"/>
      <c r="V513" s="881">
        <v>0</v>
      </c>
      <c r="W513" s="659"/>
      <c r="X513" s="119">
        <f t="shared" si="521"/>
        <v>0</v>
      </c>
      <c r="Y513" s="886">
        <v>0</v>
      </c>
      <c r="Z513" s="887"/>
      <c r="AA513" s="886">
        <v>0</v>
      </c>
      <c r="AB513" s="887"/>
      <c r="AC513" s="886">
        <v>0</v>
      </c>
      <c r="AD513" s="887"/>
      <c r="AE513" s="886">
        <v>0</v>
      </c>
      <c r="AF513" s="887"/>
      <c r="AG513" s="886">
        <v>0</v>
      </c>
      <c r="AH513" s="887"/>
      <c r="AI513" s="266">
        <f t="shared" si="522"/>
        <v>0</v>
      </c>
      <c r="AJ513" s="884">
        <v>0</v>
      </c>
      <c r="AK513" s="885"/>
      <c r="AL513" s="884">
        <v>0</v>
      </c>
      <c r="AM513" s="885"/>
      <c r="AN513" s="884">
        <v>0</v>
      </c>
      <c r="AO513" s="885"/>
      <c r="AP513" s="884">
        <v>0</v>
      </c>
      <c r="AQ513" s="885"/>
      <c r="AR513" s="884">
        <v>0</v>
      </c>
      <c r="AS513" s="885"/>
      <c r="AT513" s="269">
        <f t="shared" si="523"/>
        <v>0</v>
      </c>
      <c r="AU513" s="877">
        <v>0</v>
      </c>
      <c r="AV513" s="878"/>
      <c r="AW513" s="877">
        <v>0</v>
      </c>
      <c r="AX513" s="878"/>
      <c r="AY513" s="877">
        <v>0</v>
      </c>
      <c r="AZ513" s="878"/>
      <c r="BA513" s="877">
        <v>0</v>
      </c>
      <c r="BB513" s="878"/>
      <c r="BC513" s="877">
        <v>0</v>
      </c>
      <c r="BD513" s="878"/>
      <c r="BE513" s="272">
        <f t="shared" si="524"/>
        <v>0</v>
      </c>
      <c r="BF513" s="879">
        <v>0</v>
      </c>
      <c r="BG513" s="880"/>
      <c r="BH513" s="879">
        <v>0</v>
      </c>
      <c r="BI513" s="880"/>
      <c r="BJ513" s="879">
        <v>0</v>
      </c>
      <c r="BK513" s="880"/>
      <c r="BL513" s="879">
        <v>0</v>
      </c>
      <c r="BM513" s="880"/>
      <c r="BN513" s="879">
        <v>0</v>
      </c>
      <c r="BO513" s="880"/>
      <c r="BP513" s="275">
        <f t="shared" si="525"/>
        <v>0</v>
      </c>
      <c r="BQ513" s="293">
        <f t="shared" si="515"/>
        <v>0</v>
      </c>
      <c r="BR513" s="293">
        <f t="shared" si="516"/>
        <v>0</v>
      </c>
      <c r="BS513" s="293">
        <f t="shared" si="517"/>
        <v>0</v>
      </c>
      <c r="BT513" s="293">
        <f t="shared" si="518"/>
        <v>0</v>
      </c>
      <c r="BU513" s="293">
        <f t="shared" si="519"/>
        <v>0</v>
      </c>
      <c r="BV513" s="294">
        <f t="shared" si="520"/>
        <v>0</v>
      </c>
      <c r="BW513" s="135"/>
    </row>
    <row r="514" spans="1:75" s="52" customFormat="1" ht="15" hidden="1" customHeight="1">
      <c r="A514" s="76"/>
      <c r="B514" s="76"/>
      <c r="C514" s="661"/>
      <c r="D514" s="658"/>
      <c r="E514" s="658"/>
      <c r="F514" s="658"/>
      <c r="G514" s="658"/>
      <c r="H514" s="658"/>
      <c r="I514" s="658"/>
      <c r="J514" s="658"/>
      <c r="K514" s="658"/>
      <c r="L514" s="658"/>
      <c r="M514" s="659"/>
      <c r="N514" s="881">
        <v>0</v>
      </c>
      <c r="O514" s="659"/>
      <c r="P514" s="881">
        <v>0</v>
      </c>
      <c r="Q514" s="659"/>
      <c r="R514" s="881">
        <v>0</v>
      </c>
      <c r="S514" s="659"/>
      <c r="T514" s="881">
        <v>0</v>
      </c>
      <c r="U514" s="659"/>
      <c r="V514" s="881">
        <v>0</v>
      </c>
      <c r="W514" s="659"/>
      <c r="X514" s="119">
        <f t="shared" si="521"/>
        <v>0</v>
      </c>
      <c r="Y514" s="886">
        <v>0</v>
      </c>
      <c r="Z514" s="887"/>
      <c r="AA514" s="886">
        <v>0</v>
      </c>
      <c r="AB514" s="887"/>
      <c r="AC514" s="886">
        <v>0</v>
      </c>
      <c r="AD514" s="887"/>
      <c r="AE514" s="886">
        <v>0</v>
      </c>
      <c r="AF514" s="887"/>
      <c r="AG514" s="886">
        <v>0</v>
      </c>
      <c r="AH514" s="887"/>
      <c r="AI514" s="266">
        <f t="shared" si="522"/>
        <v>0</v>
      </c>
      <c r="AJ514" s="884">
        <v>0</v>
      </c>
      <c r="AK514" s="885"/>
      <c r="AL514" s="884">
        <v>0</v>
      </c>
      <c r="AM514" s="885"/>
      <c r="AN514" s="884">
        <v>0</v>
      </c>
      <c r="AO514" s="885"/>
      <c r="AP514" s="884">
        <v>0</v>
      </c>
      <c r="AQ514" s="885"/>
      <c r="AR514" s="884">
        <v>0</v>
      </c>
      <c r="AS514" s="885"/>
      <c r="AT514" s="269">
        <f t="shared" si="523"/>
        <v>0</v>
      </c>
      <c r="AU514" s="877">
        <v>0</v>
      </c>
      <c r="AV514" s="878"/>
      <c r="AW514" s="877">
        <v>0</v>
      </c>
      <c r="AX514" s="878"/>
      <c r="AY514" s="877">
        <v>0</v>
      </c>
      <c r="AZ514" s="878"/>
      <c r="BA514" s="877">
        <v>0</v>
      </c>
      <c r="BB514" s="878"/>
      <c r="BC514" s="877">
        <v>0</v>
      </c>
      <c r="BD514" s="878"/>
      <c r="BE514" s="272">
        <f t="shared" si="524"/>
        <v>0</v>
      </c>
      <c r="BF514" s="879">
        <v>0</v>
      </c>
      <c r="BG514" s="880"/>
      <c r="BH514" s="879">
        <v>0</v>
      </c>
      <c r="BI514" s="880"/>
      <c r="BJ514" s="879">
        <v>0</v>
      </c>
      <c r="BK514" s="880"/>
      <c r="BL514" s="879">
        <v>0</v>
      </c>
      <c r="BM514" s="880"/>
      <c r="BN514" s="879">
        <v>0</v>
      </c>
      <c r="BO514" s="880"/>
      <c r="BP514" s="275">
        <f t="shared" si="525"/>
        <v>0</v>
      </c>
      <c r="BQ514" s="293">
        <f t="shared" si="515"/>
        <v>0</v>
      </c>
      <c r="BR514" s="293">
        <f t="shared" si="516"/>
        <v>0</v>
      </c>
      <c r="BS514" s="293">
        <f t="shared" si="517"/>
        <v>0</v>
      </c>
      <c r="BT514" s="293">
        <f t="shared" si="518"/>
        <v>0</v>
      </c>
      <c r="BU514" s="293">
        <f t="shared" si="519"/>
        <v>0</v>
      </c>
      <c r="BV514" s="294">
        <f t="shared" si="520"/>
        <v>0</v>
      </c>
      <c r="BW514" s="135"/>
    </row>
    <row r="515" spans="1:75" s="52" customFormat="1" ht="15" hidden="1" customHeight="1">
      <c r="A515" s="76"/>
      <c r="B515" s="76"/>
      <c r="C515" s="661"/>
      <c r="D515" s="658"/>
      <c r="E515" s="658"/>
      <c r="F515" s="658"/>
      <c r="G515" s="658"/>
      <c r="H515" s="658"/>
      <c r="I515" s="658"/>
      <c r="J515" s="658"/>
      <c r="K515" s="658"/>
      <c r="L515" s="658"/>
      <c r="M515" s="659"/>
      <c r="N515" s="881">
        <v>0</v>
      </c>
      <c r="O515" s="659"/>
      <c r="P515" s="881">
        <v>0</v>
      </c>
      <c r="Q515" s="659"/>
      <c r="R515" s="881">
        <v>0</v>
      </c>
      <c r="S515" s="659"/>
      <c r="T515" s="881">
        <v>0</v>
      </c>
      <c r="U515" s="659"/>
      <c r="V515" s="881">
        <v>0</v>
      </c>
      <c r="W515" s="659"/>
      <c r="X515" s="119">
        <f t="shared" si="521"/>
        <v>0</v>
      </c>
      <c r="Y515" s="886">
        <v>0</v>
      </c>
      <c r="Z515" s="887"/>
      <c r="AA515" s="886">
        <v>0</v>
      </c>
      <c r="AB515" s="887"/>
      <c r="AC515" s="886">
        <v>0</v>
      </c>
      <c r="AD515" s="887"/>
      <c r="AE515" s="886">
        <v>0</v>
      </c>
      <c r="AF515" s="887"/>
      <c r="AG515" s="886">
        <v>0</v>
      </c>
      <c r="AH515" s="887"/>
      <c r="AI515" s="266">
        <f t="shared" si="522"/>
        <v>0</v>
      </c>
      <c r="AJ515" s="884">
        <v>0</v>
      </c>
      <c r="AK515" s="885"/>
      <c r="AL515" s="884">
        <v>0</v>
      </c>
      <c r="AM515" s="885"/>
      <c r="AN515" s="884">
        <v>0</v>
      </c>
      <c r="AO515" s="885"/>
      <c r="AP515" s="884">
        <v>0</v>
      </c>
      <c r="AQ515" s="885"/>
      <c r="AR515" s="884">
        <v>0</v>
      </c>
      <c r="AS515" s="885"/>
      <c r="AT515" s="269">
        <f t="shared" si="523"/>
        <v>0</v>
      </c>
      <c r="AU515" s="877">
        <v>0</v>
      </c>
      <c r="AV515" s="878"/>
      <c r="AW515" s="877">
        <v>0</v>
      </c>
      <c r="AX515" s="878"/>
      <c r="AY515" s="877">
        <v>0</v>
      </c>
      <c r="AZ515" s="878"/>
      <c r="BA515" s="877">
        <v>0</v>
      </c>
      <c r="BB515" s="878"/>
      <c r="BC515" s="877">
        <v>0</v>
      </c>
      <c r="BD515" s="878"/>
      <c r="BE515" s="272">
        <f t="shared" si="524"/>
        <v>0</v>
      </c>
      <c r="BF515" s="879">
        <v>0</v>
      </c>
      <c r="BG515" s="880"/>
      <c r="BH515" s="879">
        <v>0</v>
      </c>
      <c r="BI515" s="880"/>
      <c r="BJ515" s="879">
        <v>0</v>
      </c>
      <c r="BK515" s="880"/>
      <c r="BL515" s="879">
        <v>0</v>
      </c>
      <c r="BM515" s="880"/>
      <c r="BN515" s="879">
        <v>0</v>
      </c>
      <c r="BO515" s="880"/>
      <c r="BP515" s="275">
        <f t="shared" si="525"/>
        <v>0</v>
      </c>
      <c r="BQ515" s="293">
        <f t="shared" si="515"/>
        <v>0</v>
      </c>
      <c r="BR515" s="293">
        <f t="shared" si="516"/>
        <v>0</v>
      </c>
      <c r="BS515" s="293">
        <f t="shared" si="517"/>
        <v>0</v>
      </c>
      <c r="BT515" s="293">
        <f t="shared" si="518"/>
        <v>0</v>
      </c>
      <c r="BU515" s="293">
        <f t="shared" si="519"/>
        <v>0</v>
      </c>
      <c r="BV515" s="294">
        <f t="shared" si="520"/>
        <v>0</v>
      </c>
      <c r="BW515" s="135"/>
    </row>
    <row r="516" spans="1:75" s="52" customFormat="1" ht="15" hidden="1" customHeight="1">
      <c r="A516" s="76"/>
      <c r="B516" s="76"/>
      <c r="C516" s="661"/>
      <c r="D516" s="658"/>
      <c r="E516" s="658"/>
      <c r="F516" s="658"/>
      <c r="G516" s="658"/>
      <c r="H516" s="658"/>
      <c r="I516" s="658"/>
      <c r="J516" s="658"/>
      <c r="K516" s="658"/>
      <c r="L516" s="658"/>
      <c r="M516" s="659"/>
      <c r="N516" s="881">
        <v>0</v>
      </c>
      <c r="O516" s="659"/>
      <c r="P516" s="881">
        <v>0</v>
      </c>
      <c r="Q516" s="659"/>
      <c r="R516" s="881">
        <v>0</v>
      </c>
      <c r="S516" s="659"/>
      <c r="T516" s="881">
        <v>0</v>
      </c>
      <c r="U516" s="659"/>
      <c r="V516" s="881">
        <v>0</v>
      </c>
      <c r="W516" s="659"/>
      <c r="X516" s="119">
        <f t="shared" si="521"/>
        <v>0</v>
      </c>
      <c r="Y516" s="886">
        <v>0</v>
      </c>
      <c r="Z516" s="887"/>
      <c r="AA516" s="886">
        <v>0</v>
      </c>
      <c r="AB516" s="887"/>
      <c r="AC516" s="886">
        <v>0</v>
      </c>
      <c r="AD516" s="887"/>
      <c r="AE516" s="886">
        <v>0</v>
      </c>
      <c r="AF516" s="887"/>
      <c r="AG516" s="886">
        <v>0</v>
      </c>
      <c r="AH516" s="887"/>
      <c r="AI516" s="266">
        <f t="shared" si="522"/>
        <v>0</v>
      </c>
      <c r="AJ516" s="884">
        <v>0</v>
      </c>
      <c r="AK516" s="885"/>
      <c r="AL516" s="884">
        <v>0</v>
      </c>
      <c r="AM516" s="885"/>
      <c r="AN516" s="884">
        <v>0</v>
      </c>
      <c r="AO516" s="885"/>
      <c r="AP516" s="884">
        <v>0</v>
      </c>
      <c r="AQ516" s="885"/>
      <c r="AR516" s="884">
        <v>0</v>
      </c>
      <c r="AS516" s="885"/>
      <c r="AT516" s="269">
        <f t="shared" si="523"/>
        <v>0</v>
      </c>
      <c r="AU516" s="877">
        <v>0</v>
      </c>
      <c r="AV516" s="878"/>
      <c r="AW516" s="877">
        <v>0</v>
      </c>
      <c r="AX516" s="878"/>
      <c r="AY516" s="877">
        <v>0</v>
      </c>
      <c r="AZ516" s="878"/>
      <c r="BA516" s="877">
        <v>0</v>
      </c>
      <c r="BB516" s="878"/>
      <c r="BC516" s="877">
        <v>0</v>
      </c>
      <c r="BD516" s="878"/>
      <c r="BE516" s="272">
        <f t="shared" si="524"/>
        <v>0</v>
      </c>
      <c r="BF516" s="879">
        <v>0</v>
      </c>
      <c r="BG516" s="880"/>
      <c r="BH516" s="879">
        <v>0</v>
      </c>
      <c r="BI516" s="880"/>
      <c r="BJ516" s="879">
        <v>0</v>
      </c>
      <c r="BK516" s="880"/>
      <c r="BL516" s="879">
        <v>0</v>
      </c>
      <c r="BM516" s="880"/>
      <c r="BN516" s="879">
        <v>0</v>
      </c>
      <c r="BO516" s="880"/>
      <c r="BP516" s="275">
        <f t="shared" si="525"/>
        <v>0</v>
      </c>
      <c r="BQ516" s="293">
        <f t="shared" si="515"/>
        <v>0</v>
      </c>
      <c r="BR516" s="293">
        <f t="shared" si="516"/>
        <v>0</v>
      </c>
      <c r="BS516" s="293">
        <f t="shared" si="517"/>
        <v>0</v>
      </c>
      <c r="BT516" s="293">
        <f t="shared" si="518"/>
        <v>0</v>
      </c>
      <c r="BU516" s="293">
        <f t="shared" si="519"/>
        <v>0</v>
      </c>
      <c r="BV516" s="294">
        <f t="shared" si="520"/>
        <v>0</v>
      </c>
      <c r="BW516" s="135"/>
    </row>
    <row r="517" spans="1:75" s="52" customFormat="1" ht="15" hidden="1" customHeight="1">
      <c r="A517" s="76"/>
      <c r="B517" s="76"/>
      <c r="C517" s="661"/>
      <c r="D517" s="658"/>
      <c r="E517" s="658"/>
      <c r="F517" s="658"/>
      <c r="G517" s="658"/>
      <c r="H517" s="658"/>
      <c r="I517" s="658"/>
      <c r="J517" s="658"/>
      <c r="K517" s="658"/>
      <c r="L517" s="658"/>
      <c r="M517" s="659"/>
      <c r="N517" s="881">
        <v>0</v>
      </c>
      <c r="O517" s="659"/>
      <c r="P517" s="881">
        <v>0</v>
      </c>
      <c r="Q517" s="659"/>
      <c r="R517" s="881">
        <v>0</v>
      </c>
      <c r="S517" s="659"/>
      <c r="T517" s="881">
        <v>0</v>
      </c>
      <c r="U517" s="659"/>
      <c r="V517" s="881">
        <v>0</v>
      </c>
      <c r="W517" s="659"/>
      <c r="X517" s="119">
        <f t="shared" si="521"/>
        <v>0</v>
      </c>
      <c r="Y517" s="886">
        <v>0</v>
      </c>
      <c r="Z517" s="887"/>
      <c r="AA517" s="886">
        <v>0</v>
      </c>
      <c r="AB517" s="887"/>
      <c r="AC517" s="886">
        <v>0</v>
      </c>
      <c r="AD517" s="887"/>
      <c r="AE517" s="886">
        <v>0</v>
      </c>
      <c r="AF517" s="887"/>
      <c r="AG517" s="886">
        <v>0</v>
      </c>
      <c r="AH517" s="887"/>
      <c r="AI517" s="266">
        <f t="shared" si="522"/>
        <v>0</v>
      </c>
      <c r="AJ517" s="884">
        <v>0</v>
      </c>
      <c r="AK517" s="885"/>
      <c r="AL517" s="884">
        <v>0</v>
      </c>
      <c r="AM517" s="885"/>
      <c r="AN517" s="884">
        <v>0</v>
      </c>
      <c r="AO517" s="885"/>
      <c r="AP517" s="884">
        <v>0</v>
      </c>
      <c r="AQ517" s="885"/>
      <c r="AR517" s="884">
        <v>0</v>
      </c>
      <c r="AS517" s="885"/>
      <c r="AT517" s="269">
        <f t="shared" si="523"/>
        <v>0</v>
      </c>
      <c r="AU517" s="877">
        <v>0</v>
      </c>
      <c r="AV517" s="878"/>
      <c r="AW517" s="877">
        <v>0</v>
      </c>
      <c r="AX517" s="878"/>
      <c r="AY517" s="877">
        <v>0</v>
      </c>
      <c r="AZ517" s="878"/>
      <c r="BA517" s="877">
        <v>0</v>
      </c>
      <c r="BB517" s="878"/>
      <c r="BC517" s="877">
        <v>0</v>
      </c>
      <c r="BD517" s="878"/>
      <c r="BE517" s="272">
        <f t="shared" si="524"/>
        <v>0</v>
      </c>
      <c r="BF517" s="879">
        <v>0</v>
      </c>
      <c r="BG517" s="880"/>
      <c r="BH517" s="879">
        <v>0</v>
      </c>
      <c r="BI517" s="880"/>
      <c r="BJ517" s="879">
        <v>0</v>
      </c>
      <c r="BK517" s="880"/>
      <c r="BL517" s="879">
        <v>0</v>
      </c>
      <c r="BM517" s="880"/>
      <c r="BN517" s="879">
        <v>0</v>
      </c>
      <c r="BO517" s="880"/>
      <c r="BP517" s="275">
        <f t="shared" si="525"/>
        <v>0</v>
      </c>
      <c r="BQ517" s="293">
        <f t="shared" si="515"/>
        <v>0</v>
      </c>
      <c r="BR517" s="293">
        <f t="shared" si="516"/>
        <v>0</v>
      </c>
      <c r="BS517" s="293">
        <f t="shared" si="517"/>
        <v>0</v>
      </c>
      <c r="BT517" s="293">
        <f t="shared" si="518"/>
        <v>0</v>
      </c>
      <c r="BU517" s="293">
        <f t="shared" si="519"/>
        <v>0</v>
      </c>
      <c r="BV517" s="294">
        <f t="shared" si="520"/>
        <v>0</v>
      </c>
      <c r="BW517" s="135"/>
    </row>
    <row r="518" spans="1:75" s="52" customFormat="1" ht="15" hidden="1" customHeight="1">
      <c r="A518" s="76"/>
      <c r="B518" s="76"/>
      <c r="C518" s="657"/>
      <c r="D518" s="658"/>
      <c r="E518" s="658"/>
      <c r="F518" s="658"/>
      <c r="G518" s="658"/>
      <c r="H518" s="658"/>
      <c r="I518" s="658"/>
      <c r="J518" s="658"/>
      <c r="K518" s="658"/>
      <c r="L518" s="658"/>
      <c r="M518" s="659"/>
      <c r="N518" s="881">
        <v>0</v>
      </c>
      <c r="O518" s="659"/>
      <c r="P518" s="881">
        <v>0</v>
      </c>
      <c r="Q518" s="659"/>
      <c r="R518" s="881">
        <v>0</v>
      </c>
      <c r="S518" s="659"/>
      <c r="T518" s="881">
        <v>0</v>
      </c>
      <c r="U518" s="659"/>
      <c r="V518" s="881">
        <v>0</v>
      </c>
      <c r="W518" s="659"/>
      <c r="X518" s="119">
        <f t="shared" si="521"/>
        <v>0</v>
      </c>
      <c r="Y518" s="886">
        <v>0</v>
      </c>
      <c r="Z518" s="887"/>
      <c r="AA518" s="886">
        <v>0</v>
      </c>
      <c r="AB518" s="887"/>
      <c r="AC518" s="886">
        <v>0</v>
      </c>
      <c r="AD518" s="887"/>
      <c r="AE518" s="886">
        <v>0</v>
      </c>
      <c r="AF518" s="887"/>
      <c r="AG518" s="886">
        <v>0</v>
      </c>
      <c r="AH518" s="887"/>
      <c r="AI518" s="266">
        <f t="shared" si="522"/>
        <v>0</v>
      </c>
      <c r="AJ518" s="884">
        <v>0</v>
      </c>
      <c r="AK518" s="885"/>
      <c r="AL518" s="884">
        <v>0</v>
      </c>
      <c r="AM518" s="885"/>
      <c r="AN518" s="884">
        <v>0</v>
      </c>
      <c r="AO518" s="885"/>
      <c r="AP518" s="884">
        <v>0</v>
      </c>
      <c r="AQ518" s="885"/>
      <c r="AR518" s="884">
        <v>0</v>
      </c>
      <c r="AS518" s="885"/>
      <c r="AT518" s="269">
        <f t="shared" si="523"/>
        <v>0</v>
      </c>
      <c r="AU518" s="877">
        <v>0</v>
      </c>
      <c r="AV518" s="878"/>
      <c r="AW518" s="877">
        <v>0</v>
      </c>
      <c r="AX518" s="878"/>
      <c r="AY518" s="877">
        <v>0</v>
      </c>
      <c r="AZ518" s="878"/>
      <c r="BA518" s="877">
        <v>0</v>
      </c>
      <c r="BB518" s="878"/>
      <c r="BC518" s="877">
        <v>0</v>
      </c>
      <c r="BD518" s="878"/>
      <c r="BE518" s="272">
        <f t="shared" si="524"/>
        <v>0</v>
      </c>
      <c r="BF518" s="879">
        <v>0</v>
      </c>
      <c r="BG518" s="880"/>
      <c r="BH518" s="879">
        <v>0</v>
      </c>
      <c r="BI518" s="880"/>
      <c r="BJ518" s="879">
        <v>0</v>
      </c>
      <c r="BK518" s="880"/>
      <c r="BL518" s="879">
        <v>0</v>
      </c>
      <c r="BM518" s="880"/>
      <c r="BN518" s="879">
        <v>0</v>
      </c>
      <c r="BO518" s="880"/>
      <c r="BP518" s="275">
        <f t="shared" si="525"/>
        <v>0</v>
      </c>
      <c r="BQ518" s="293">
        <f t="shared" si="515"/>
        <v>0</v>
      </c>
      <c r="BR518" s="293">
        <f t="shared" si="516"/>
        <v>0</v>
      </c>
      <c r="BS518" s="293">
        <f t="shared" si="517"/>
        <v>0</v>
      </c>
      <c r="BT518" s="293">
        <f t="shared" si="518"/>
        <v>0</v>
      </c>
      <c r="BU518" s="293">
        <f t="shared" si="519"/>
        <v>0</v>
      </c>
      <c r="BV518" s="294">
        <f t="shared" si="520"/>
        <v>0</v>
      </c>
      <c r="BW518" s="135"/>
    </row>
    <row r="519" spans="1:75" s="52" customFormat="1" ht="15" hidden="1" customHeight="1">
      <c r="A519" s="76"/>
      <c r="B519" s="76"/>
      <c r="C519" s="661"/>
      <c r="D519" s="658"/>
      <c r="E519" s="658"/>
      <c r="F519" s="658"/>
      <c r="G519" s="658"/>
      <c r="H519" s="658"/>
      <c r="I519" s="658"/>
      <c r="J519" s="658"/>
      <c r="K519" s="658"/>
      <c r="L519" s="658"/>
      <c r="M519" s="659"/>
      <c r="N519" s="881">
        <v>0</v>
      </c>
      <c r="O519" s="659"/>
      <c r="P519" s="881">
        <v>0</v>
      </c>
      <c r="Q519" s="659"/>
      <c r="R519" s="881">
        <v>0</v>
      </c>
      <c r="S519" s="659"/>
      <c r="T519" s="881">
        <v>0</v>
      </c>
      <c r="U519" s="659"/>
      <c r="V519" s="881">
        <v>0</v>
      </c>
      <c r="W519" s="659"/>
      <c r="X519" s="119">
        <f t="shared" si="521"/>
        <v>0</v>
      </c>
      <c r="Y519" s="886">
        <v>0</v>
      </c>
      <c r="Z519" s="887"/>
      <c r="AA519" s="886">
        <v>0</v>
      </c>
      <c r="AB519" s="887"/>
      <c r="AC519" s="886">
        <v>0</v>
      </c>
      <c r="AD519" s="887"/>
      <c r="AE519" s="886">
        <v>0</v>
      </c>
      <c r="AF519" s="887"/>
      <c r="AG519" s="886">
        <v>0</v>
      </c>
      <c r="AH519" s="887"/>
      <c r="AI519" s="266">
        <f t="shared" si="522"/>
        <v>0</v>
      </c>
      <c r="AJ519" s="884">
        <v>0</v>
      </c>
      <c r="AK519" s="885"/>
      <c r="AL519" s="884">
        <v>0</v>
      </c>
      <c r="AM519" s="885"/>
      <c r="AN519" s="884">
        <v>0</v>
      </c>
      <c r="AO519" s="885"/>
      <c r="AP519" s="884">
        <v>0</v>
      </c>
      <c r="AQ519" s="885"/>
      <c r="AR519" s="884">
        <v>0</v>
      </c>
      <c r="AS519" s="885"/>
      <c r="AT519" s="269">
        <f t="shared" si="523"/>
        <v>0</v>
      </c>
      <c r="AU519" s="877">
        <v>0</v>
      </c>
      <c r="AV519" s="878"/>
      <c r="AW519" s="877">
        <v>0</v>
      </c>
      <c r="AX519" s="878"/>
      <c r="AY519" s="877">
        <v>0</v>
      </c>
      <c r="AZ519" s="878"/>
      <c r="BA519" s="877">
        <v>0</v>
      </c>
      <c r="BB519" s="878"/>
      <c r="BC519" s="877">
        <v>0</v>
      </c>
      <c r="BD519" s="878"/>
      <c r="BE519" s="272">
        <f t="shared" si="524"/>
        <v>0</v>
      </c>
      <c r="BF519" s="879">
        <v>0</v>
      </c>
      <c r="BG519" s="880"/>
      <c r="BH519" s="879">
        <v>0</v>
      </c>
      <c r="BI519" s="880"/>
      <c r="BJ519" s="879">
        <v>0</v>
      </c>
      <c r="BK519" s="880"/>
      <c r="BL519" s="879">
        <v>0</v>
      </c>
      <c r="BM519" s="880"/>
      <c r="BN519" s="879">
        <v>0</v>
      </c>
      <c r="BO519" s="880"/>
      <c r="BP519" s="275">
        <f t="shared" si="525"/>
        <v>0</v>
      </c>
      <c r="BQ519" s="293">
        <f t="shared" si="515"/>
        <v>0</v>
      </c>
      <c r="BR519" s="293">
        <f t="shared" si="516"/>
        <v>0</v>
      </c>
      <c r="BS519" s="293">
        <f t="shared" si="517"/>
        <v>0</v>
      </c>
      <c r="BT519" s="293">
        <f t="shared" si="518"/>
        <v>0</v>
      </c>
      <c r="BU519" s="293">
        <f t="shared" si="519"/>
        <v>0</v>
      </c>
      <c r="BV519" s="294">
        <f t="shared" si="520"/>
        <v>0</v>
      </c>
      <c r="BW519" s="135"/>
    </row>
    <row r="520" spans="1:75" s="52" customFormat="1" ht="15" hidden="1" customHeight="1">
      <c r="A520" s="76"/>
      <c r="B520" s="76"/>
      <c r="C520" s="661"/>
      <c r="D520" s="658"/>
      <c r="E520" s="658"/>
      <c r="F520" s="658"/>
      <c r="G520" s="658"/>
      <c r="H520" s="658"/>
      <c r="I520" s="658"/>
      <c r="J520" s="658"/>
      <c r="K520" s="658"/>
      <c r="L520" s="658"/>
      <c r="M520" s="659"/>
      <c r="N520" s="881">
        <v>0</v>
      </c>
      <c r="O520" s="659"/>
      <c r="P520" s="881">
        <v>0</v>
      </c>
      <c r="Q520" s="659"/>
      <c r="R520" s="881">
        <v>0</v>
      </c>
      <c r="S520" s="659"/>
      <c r="T520" s="881">
        <v>0</v>
      </c>
      <c r="U520" s="659"/>
      <c r="V520" s="881">
        <v>0</v>
      </c>
      <c r="W520" s="659"/>
      <c r="X520" s="119">
        <f t="shared" si="521"/>
        <v>0</v>
      </c>
      <c r="Y520" s="886">
        <v>0</v>
      </c>
      <c r="Z520" s="887"/>
      <c r="AA520" s="886">
        <v>0</v>
      </c>
      <c r="AB520" s="887"/>
      <c r="AC520" s="886">
        <v>0</v>
      </c>
      <c r="AD520" s="887"/>
      <c r="AE520" s="886">
        <v>0</v>
      </c>
      <c r="AF520" s="887"/>
      <c r="AG520" s="886">
        <v>0</v>
      </c>
      <c r="AH520" s="887"/>
      <c r="AI520" s="266">
        <f t="shared" si="522"/>
        <v>0</v>
      </c>
      <c r="AJ520" s="884">
        <v>0</v>
      </c>
      <c r="AK520" s="885"/>
      <c r="AL520" s="884">
        <v>0</v>
      </c>
      <c r="AM520" s="885"/>
      <c r="AN520" s="884">
        <v>0</v>
      </c>
      <c r="AO520" s="885"/>
      <c r="AP520" s="884">
        <v>0</v>
      </c>
      <c r="AQ520" s="885"/>
      <c r="AR520" s="884">
        <v>0</v>
      </c>
      <c r="AS520" s="885"/>
      <c r="AT520" s="269">
        <f t="shared" si="523"/>
        <v>0</v>
      </c>
      <c r="AU520" s="877">
        <v>0</v>
      </c>
      <c r="AV520" s="878"/>
      <c r="AW520" s="877">
        <v>0</v>
      </c>
      <c r="AX520" s="878"/>
      <c r="AY520" s="877">
        <v>0</v>
      </c>
      <c r="AZ520" s="878"/>
      <c r="BA520" s="877">
        <v>0</v>
      </c>
      <c r="BB520" s="878"/>
      <c r="BC520" s="877">
        <v>0</v>
      </c>
      <c r="BD520" s="878"/>
      <c r="BE520" s="272">
        <f t="shared" si="524"/>
        <v>0</v>
      </c>
      <c r="BF520" s="879">
        <v>0</v>
      </c>
      <c r="BG520" s="880"/>
      <c r="BH520" s="879">
        <v>0</v>
      </c>
      <c r="BI520" s="880"/>
      <c r="BJ520" s="879">
        <v>0</v>
      </c>
      <c r="BK520" s="880"/>
      <c r="BL520" s="879">
        <v>0</v>
      </c>
      <c r="BM520" s="880"/>
      <c r="BN520" s="879">
        <v>0</v>
      </c>
      <c r="BO520" s="880"/>
      <c r="BP520" s="275">
        <f t="shared" si="525"/>
        <v>0</v>
      </c>
      <c r="BQ520" s="293">
        <f t="shared" si="515"/>
        <v>0</v>
      </c>
      <c r="BR520" s="293">
        <f t="shared" si="516"/>
        <v>0</v>
      </c>
      <c r="BS520" s="293">
        <f t="shared" si="517"/>
        <v>0</v>
      </c>
      <c r="BT520" s="293">
        <f t="shared" si="518"/>
        <v>0</v>
      </c>
      <c r="BU520" s="293">
        <f t="shared" si="519"/>
        <v>0</v>
      </c>
      <c r="BV520" s="294">
        <f t="shared" si="520"/>
        <v>0</v>
      </c>
      <c r="BW520" s="135"/>
    </row>
    <row r="521" spans="1:75" s="52" customFormat="1" ht="15" hidden="1" customHeight="1">
      <c r="A521" s="76"/>
      <c r="B521" s="76"/>
      <c r="C521" s="661"/>
      <c r="D521" s="658"/>
      <c r="E521" s="658"/>
      <c r="F521" s="658"/>
      <c r="G521" s="658"/>
      <c r="H521" s="658"/>
      <c r="I521" s="658"/>
      <c r="J521" s="658"/>
      <c r="K521" s="658"/>
      <c r="L521" s="658"/>
      <c r="M521" s="659"/>
      <c r="N521" s="881">
        <v>0</v>
      </c>
      <c r="O521" s="659"/>
      <c r="P521" s="881">
        <v>0</v>
      </c>
      <c r="Q521" s="659"/>
      <c r="R521" s="881">
        <v>0</v>
      </c>
      <c r="S521" s="659"/>
      <c r="T521" s="881">
        <v>0</v>
      </c>
      <c r="U521" s="659"/>
      <c r="V521" s="881">
        <v>0</v>
      </c>
      <c r="W521" s="659"/>
      <c r="X521" s="119">
        <f t="shared" si="521"/>
        <v>0</v>
      </c>
      <c r="Y521" s="886">
        <v>0</v>
      </c>
      <c r="Z521" s="887"/>
      <c r="AA521" s="886">
        <v>0</v>
      </c>
      <c r="AB521" s="887"/>
      <c r="AC521" s="886">
        <v>0</v>
      </c>
      <c r="AD521" s="887"/>
      <c r="AE521" s="886">
        <v>0</v>
      </c>
      <c r="AF521" s="887"/>
      <c r="AG521" s="886">
        <v>0</v>
      </c>
      <c r="AH521" s="887"/>
      <c r="AI521" s="266">
        <f t="shared" si="522"/>
        <v>0</v>
      </c>
      <c r="AJ521" s="884">
        <v>0</v>
      </c>
      <c r="AK521" s="885"/>
      <c r="AL521" s="884">
        <v>0</v>
      </c>
      <c r="AM521" s="885"/>
      <c r="AN521" s="884">
        <v>0</v>
      </c>
      <c r="AO521" s="885"/>
      <c r="AP521" s="884">
        <v>0</v>
      </c>
      <c r="AQ521" s="885"/>
      <c r="AR521" s="884">
        <v>0</v>
      </c>
      <c r="AS521" s="885"/>
      <c r="AT521" s="269">
        <f t="shared" si="523"/>
        <v>0</v>
      </c>
      <c r="AU521" s="877">
        <v>0</v>
      </c>
      <c r="AV521" s="878"/>
      <c r="AW521" s="877">
        <v>0</v>
      </c>
      <c r="AX521" s="878"/>
      <c r="AY521" s="877">
        <v>0</v>
      </c>
      <c r="AZ521" s="878"/>
      <c r="BA521" s="877">
        <v>0</v>
      </c>
      <c r="BB521" s="878"/>
      <c r="BC521" s="877">
        <v>0</v>
      </c>
      <c r="BD521" s="878"/>
      <c r="BE521" s="272">
        <f t="shared" si="524"/>
        <v>0</v>
      </c>
      <c r="BF521" s="879">
        <v>0</v>
      </c>
      <c r="BG521" s="880"/>
      <c r="BH521" s="879">
        <v>0</v>
      </c>
      <c r="BI521" s="880"/>
      <c r="BJ521" s="879">
        <v>0</v>
      </c>
      <c r="BK521" s="880"/>
      <c r="BL521" s="879">
        <v>0</v>
      </c>
      <c r="BM521" s="880"/>
      <c r="BN521" s="879">
        <v>0</v>
      </c>
      <c r="BO521" s="880"/>
      <c r="BP521" s="275">
        <f t="shared" si="525"/>
        <v>0</v>
      </c>
      <c r="BQ521" s="293">
        <f t="shared" si="515"/>
        <v>0</v>
      </c>
      <c r="BR521" s="293">
        <f t="shared" si="516"/>
        <v>0</v>
      </c>
      <c r="BS521" s="293">
        <f t="shared" si="517"/>
        <v>0</v>
      </c>
      <c r="BT521" s="293">
        <f t="shared" si="518"/>
        <v>0</v>
      </c>
      <c r="BU521" s="293">
        <f t="shared" si="519"/>
        <v>0</v>
      </c>
      <c r="BV521" s="294">
        <f t="shared" si="520"/>
        <v>0</v>
      </c>
      <c r="BW521" s="135"/>
    </row>
    <row r="522" spans="1:75" s="52" customFormat="1" ht="15" hidden="1" customHeight="1">
      <c r="A522" s="76"/>
      <c r="B522" s="76"/>
      <c r="C522" s="657"/>
      <c r="D522" s="658"/>
      <c r="E522" s="658"/>
      <c r="F522" s="658"/>
      <c r="G522" s="658"/>
      <c r="H522" s="658"/>
      <c r="I522" s="658"/>
      <c r="J522" s="658"/>
      <c r="K522" s="658"/>
      <c r="L522" s="658"/>
      <c r="M522" s="659"/>
      <c r="N522" s="881">
        <v>0</v>
      </c>
      <c r="O522" s="659"/>
      <c r="P522" s="881">
        <v>0</v>
      </c>
      <c r="Q522" s="659"/>
      <c r="R522" s="881">
        <v>0</v>
      </c>
      <c r="S522" s="659"/>
      <c r="T522" s="881">
        <v>0</v>
      </c>
      <c r="U522" s="659"/>
      <c r="V522" s="881">
        <v>0</v>
      </c>
      <c r="W522" s="659"/>
      <c r="X522" s="119">
        <f t="shared" si="521"/>
        <v>0</v>
      </c>
      <c r="Y522" s="886">
        <v>0</v>
      </c>
      <c r="Z522" s="887"/>
      <c r="AA522" s="886">
        <v>0</v>
      </c>
      <c r="AB522" s="887"/>
      <c r="AC522" s="886">
        <v>0</v>
      </c>
      <c r="AD522" s="887"/>
      <c r="AE522" s="886">
        <v>0</v>
      </c>
      <c r="AF522" s="887"/>
      <c r="AG522" s="886">
        <v>0</v>
      </c>
      <c r="AH522" s="887"/>
      <c r="AI522" s="266">
        <f t="shared" si="522"/>
        <v>0</v>
      </c>
      <c r="AJ522" s="884">
        <v>0</v>
      </c>
      <c r="AK522" s="885"/>
      <c r="AL522" s="884">
        <v>0</v>
      </c>
      <c r="AM522" s="885"/>
      <c r="AN522" s="884">
        <v>0</v>
      </c>
      <c r="AO522" s="885"/>
      <c r="AP522" s="884">
        <v>0</v>
      </c>
      <c r="AQ522" s="885"/>
      <c r="AR522" s="884">
        <v>0</v>
      </c>
      <c r="AS522" s="885"/>
      <c r="AT522" s="269">
        <f t="shared" si="523"/>
        <v>0</v>
      </c>
      <c r="AU522" s="877">
        <v>0</v>
      </c>
      <c r="AV522" s="878"/>
      <c r="AW522" s="877">
        <v>0</v>
      </c>
      <c r="AX522" s="878"/>
      <c r="AY522" s="877">
        <v>0</v>
      </c>
      <c r="AZ522" s="878"/>
      <c r="BA522" s="877">
        <v>0</v>
      </c>
      <c r="BB522" s="878"/>
      <c r="BC522" s="877">
        <v>0</v>
      </c>
      <c r="BD522" s="878"/>
      <c r="BE522" s="272">
        <f t="shared" si="524"/>
        <v>0</v>
      </c>
      <c r="BF522" s="879">
        <v>0</v>
      </c>
      <c r="BG522" s="880"/>
      <c r="BH522" s="879">
        <v>0</v>
      </c>
      <c r="BI522" s="880"/>
      <c r="BJ522" s="879">
        <v>0</v>
      </c>
      <c r="BK522" s="880"/>
      <c r="BL522" s="879">
        <v>0</v>
      </c>
      <c r="BM522" s="880"/>
      <c r="BN522" s="879">
        <v>0</v>
      </c>
      <c r="BO522" s="880"/>
      <c r="BP522" s="275">
        <f t="shared" si="525"/>
        <v>0</v>
      </c>
      <c r="BQ522" s="293">
        <f t="shared" si="515"/>
        <v>0</v>
      </c>
      <c r="BR522" s="293">
        <f t="shared" si="516"/>
        <v>0</v>
      </c>
      <c r="BS522" s="293">
        <f t="shared" si="517"/>
        <v>0</v>
      </c>
      <c r="BT522" s="293">
        <f t="shared" si="518"/>
        <v>0</v>
      </c>
      <c r="BU522" s="293">
        <f t="shared" si="519"/>
        <v>0</v>
      </c>
      <c r="BV522" s="294">
        <f t="shared" si="520"/>
        <v>0</v>
      </c>
      <c r="BW522" s="135"/>
    </row>
    <row r="523" spans="1:75" s="52" customFormat="1" ht="15" customHeight="1">
      <c r="A523" s="76"/>
      <c r="B523" s="76"/>
      <c r="C523" s="692" t="s">
        <v>256</v>
      </c>
      <c r="D523" s="693"/>
      <c r="E523" s="693"/>
      <c r="F523" s="693"/>
      <c r="G523" s="693"/>
      <c r="H523" s="693"/>
      <c r="I523" s="693"/>
      <c r="J523" s="693"/>
      <c r="K523" s="693"/>
      <c r="L523" s="693"/>
      <c r="M523" s="694"/>
      <c r="N523" s="648">
        <f>SUM(N505:N522)</f>
        <v>0</v>
      </c>
      <c r="O523" s="665"/>
      <c r="P523" s="648">
        <f>SUM(P505:P522)</f>
        <v>0</v>
      </c>
      <c r="Q523" s="665"/>
      <c r="R523" s="648">
        <f>SUM(R505:R522)</f>
        <v>0</v>
      </c>
      <c r="S523" s="665"/>
      <c r="T523" s="648">
        <f>SUM(T505:T522)</f>
        <v>0</v>
      </c>
      <c r="U523" s="665"/>
      <c r="V523" s="648">
        <f>SUM(V505:V522)</f>
        <v>0</v>
      </c>
      <c r="W523" s="665"/>
      <c r="X523" s="152">
        <f>SUM(N523:W523)</f>
        <v>0</v>
      </c>
      <c r="Y523" s="648">
        <f>SUM(Y505:Y522)</f>
        <v>0</v>
      </c>
      <c r="Z523" s="649"/>
      <c r="AA523" s="648">
        <f>SUM(AA505:AA522)</f>
        <v>0</v>
      </c>
      <c r="AB523" s="649"/>
      <c r="AC523" s="648">
        <f>SUM(AC505:AC522)</f>
        <v>0</v>
      </c>
      <c r="AD523" s="649"/>
      <c r="AE523" s="648">
        <f>SUM(AE505:AE522)</f>
        <v>0</v>
      </c>
      <c r="AF523" s="649"/>
      <c r="AG523" s="648">
        <f>SUM(AG505:AG522)</f>
        <v>0</v>
      </c>
      <c r="AH523" s="649"/>
      <c r="AI523" s="152">
        <f>SUM(Y523:AH523)</f>
        <v>0</v>
      </c>
      <c r="AJ523" s="648">
        <f>SUM(AJ505:AJ522)</f>
        <v>0</v>
      </c>
      <c r="AK523" s="665"/>
      <c r="AL523" s="648">
        <f>SUM(AL505:AL522)</f>
        <v>0</v>
      </c>
      <c r="AM523" s="665"/>
      <c r="AN523" s="648">
        <f>SUM(AN505:AN522)</f>
        <v>0</v>
      </c>
      <c r="AO523" s="665"/>
      <c r="AP523" s="648">
        <f>SUM(AP505:AP522)</f>
        <v>0</v>
      </c>
      <c r="AQ523" s="665"/>
      <c r="AR523" s="648">
        <f>SUM(AR505:AR522)</f>
        <v>0</v>
      </c>
      <c r="AS523" s="665"/>
      <c r="AT523" s="152">
        <f>SUM(AJ523:AS523)</f>
        <v>0</v>
      </c>
      <c r="AU523" s="648">
        <f>SUM(AU505:AU522)</f>
        <v>0</v>
      </c>
      <c r="AV523" s="665"/>
      <c r="AW523" s="648">
        <f>SUM(AW505:AW522)</f>
        <v>0</v>
      </c>
      <c r="AX523" s="665"/>
      <c r="AY523" s="648">
        <f>SUM(AY505:AY522)</f>
        <v>0</v>
      </c>
      <c r="AZ523" s="665"/>
      <c r="BA523" s="648">
        <f>SUM(BA505:BA522)</f>
        <v>0</v>
      </c>
      <c r="BB523" s="665"/>
      <c r="BC523" s="648">
        <f>SUM(BC505:BC522)</f>
        <v>0</v>
      </c>
      <c r="BD523" s="665"/>
      <c r="BE523" s="152">
        <f>SUM(AU523:BD523)</f>
        <v>0</v>
      </c>
      <c r="BF523" s="648">
        <f>SUM(BF505:BF522)</f>
        <v>0</v>
      </c>
      <c r="BG523" s="665"/>
      <c r="BH523" s="648">
        <f>SUM(BH505:BH522)</f>
        <v>0</v>
      </c>
      <c r="BI523" s="665"/>
      <c r="BJ523" s="648">
        <f>SUM(BJ505:BJ522)</f>
        <v>0</v>
      </c>
      <c r="BK523" s="665"/>
      <c r="BL523" s="648">
        <f>SUM(BL505:BL522)</f>
        <v>0</v>
      </c>
      <c r="BM523" s="665"/>
      <c r="BN523" s="648">
        <f>SUM(BN505:BN522)</f>
        <v>0</v>
      </c>
      <c r="BO523" s="665"/>
      <c r="BP523" s="152">
        <f>SUM(BF523:BO523)</f>
        <v>0</v>
      </c>
      <c r="BQ523" s="352">
        <f>SUM(BQ505:BQ522)</f>
        <v>0</v>
      </c>
      <c r="BR523" s="352">
        <f>SUM(BR505:BR522)</f>
        <v>0</v>
      </c>
      <c r="BS523" s="352">
        <f>SUM(BS505:BS522)</f>
        <v>0</v>
      </c>
      <c r="BT523" s="352">
        <f>SUM(BT505:BT522)</f>
        <v>0</v>
      </c>
      <c r="BU523" s="352">
        <f>SUM(BU505:BU522)</f>
        <v>0</v>
      </c>
      <c r="BV523" s="352">
        <f t="shared" si="520"/>
        <v>0</v>
      </c>
      <c r="BW523" s="135"/>
    </row>
    <row r="524" spans="1:75" ht="15" customHeight="1">
      <c r="A524" s="76">
        <v>6000</v>
      </c>
      <c r="B524" s="76"/>
      <c r="C524" s="722" t="s">
        <v>264</v>
      </c>
      <c r="D524" s="680"/>
      <c r="E524" s="980"/>
      <c r="F524" s="980"/>
      <c r="G524" s="980"/>
      <c r="H524" s="980"/>
      <c r="I524" s="980"/>
      <c r="J524" s="980"/>
      <c r="K524" s="980"/>
      <c r="L524" s="980"/>
      <c r="M524" s="981"/>
      <c r="N524" s="391"/>
      <c r="O524" s="157"/>
      <c r="P524" s="391"/>
      <c r="Q524" s="157"/>
      <c r="R524" s="391"/>
      <c r="S524" s="157"/>
      <c r="T524" s="391"/>
      <c r="U524" s="157"/>
      <c r="V524" s="391"/>
      <c r="W524" s="157"/>
      <c r="X524" s="192"/>
      <c r="Y524" s="391"/>
      <c r="Z524" s="157"/>
      <c r="AA524" s="391"/>
      <c r="AB524" s="157"/>
      <c r="AC524" s="391"/>
      <c r="AD524" s="157"/>
      <c r="AE524" s="391"/>
      <c r="AF524" s="157"/>
      <c r="AG524" s="391"/>
      <c r="AH524" s="157"/>
      <c r="AI524" s="192"/>
      <c r="AJ524" s="391"/>
      <c r="AK524" s="157"/>
      <c r="AL524" s="391"/>
      <c r="AM524" s="157"/>
      <c r="AN524" s="391"/>
      <c r="AO524" s="157"/>
      <c r="AP524" s="391"/>
      <c r="AQ524" s="157"/>
      <c r="AR524" s="391"/>
      <c r="AS524" s="157"/>
      <c r="AT524" s="192"/>
      <c r="AU524" s="391"/>
      <c r="AV524" s="157"/>
      <c r="AW524" s="391"/>
      <c r="AX524" s="157"/>
      <c r="AY524" s="391"/>
      <c r="AZ524" s="157"/>
      <c r="BA524" s="391"/>
      <c r="BB524" s="157"/>
      <c r="BC524" s="391"/>
      <c r="BD524" s="157"/>
      <c r="BE524" s="192"/>
      <c r="BF524" s="391"/>
      <c r="BG524" s="157"/>
      <c r="BH524" s="391"/>
      <c r="BI524" s="157"/>
      <c r="BJ524" s="391"/>
      <c r="BK524" s="157"/>
      <c r="BL524" s="391"/>
      <c r="BM524" s="157"/>
      <c r="BN524" s="391"/>
      <c r="BO524" s="157"/>
      <c r="BP524" s="192"/>
      <c r="BQ524" s="353"/>
      <c r="BR524" s="353"/>
      <c r="BS524" s="353"/>
      <c r="BT524" s="353"/>
      <c r="BU524" s="353"/>
      <c r="BV524" s="350"/>
      <c r="BW524" s="135"/>
    </row>
    <row r="525" spans="1:75" s="52" customFormat="1" ht="32.25" customHeight="1">
      <c r="A525" s="76"/>
      <c r="B525" s="76"/>
      <c r="C525" s="732" t="s">
        <v>433</v>
      </c>
      <c r="D525" s="733"/>
      <c r="E525" s="720" t="s">
        <v>434</v>
      </c>
      <c r="F525" s="720"/>
      <c r="G525" s="720"/>
      <c r="H525" s="720" t="s">
        <v>435</v>
      </c>
      <c r="I525" s="720"/>
      <c r="J525" s="720"/>
      <c r="K525" s="79" t="s">
        <v>7</v>
      </c>
      <c r="L525" s="79" t="s">
        <v>130</v>
      </c>
      <c r="M525" s="45" t="s">
        <v>311</v>
      </c>
      <c r="N525" s="233"/>
      <c r="O525" s="232"/>
      <c r="P525" s="233"/>
      <c r="Q525" s="232"/>
      <c r="R525" s="233"/>
      <c r="S525" s="232"/>
      <c r="T525" s="233"/>
      <c r="U525" s="232"/>
      <c r="V525" s="233"/>
      <c r="W525" s="232"/>
      <c r="X525" s="192"/>
      <c r="Y525" s="233"/>
      <c r="Z525" s="232"/>
      <c r="AA525" s="233"/>
      <c r="AB525" s="232"/>
      <c r="AC525" s="233"/>
      <c r="AD525" s="232"/>
      <c r="AE525" s="233"/>
      <c r="AF525" s="232"/>
      <c r="AG525" s="233"/>
      <c r="AH525" s="232"/>
      <c r="AI525" s="192"/>
      <c r="AJ525" s="233"/>
      <c r="AK525" s="232"/>
      <c r="AL525" s="233"/>
      <c r="AM525" s="232"/>
      <c r="AN525" s="233"/>
      <c r="AO525" s="232"/>
      <c r="AP525" s="233"/>
      <c r="AQ525" s="232"/>
      <c r="AR525" s="233"/>
      <c r="AS525" s="232"/>
      <c r="AT525" s="192"/>
      <c r="AU525" s="233"/>
      <c r="AV525" s="232"/>
      <c r="AW525" s="233"/>
      <c r="AX525" s="232"/>
      <c r="AY525" s="233"/>
      <c r="AZ525" s="232"/>
      <c r="BA525" s="233"/>
      <c r="BB525" s="232"/>
      <c r="BC525" s="233"/>
      <c r="BD525" s="232"/>
      <c r="BE525" s="192"/>
      <c r="BF525" s="233"/>
      <c r="BG525" s="232"/>
      <c r="BH525" s="233"/>
      <c r="BI525" s="232"/>
      <c r="BJ525" s="233"/>
      <c r="BK525" s="232"/>
      <c r="BL525" s="233"/>
      <c r="BM525" s="232"/>
      <c r="BN525" s="233"/>
      <c r="BO525" s="232"/>
      <c r="BP525" s="192"/>
      <c r="BQ525" s="353"/>
      <c r="BR525" s="353"/>
      <c r="BS525" s="353"/>
      <c r="BT525" s="353"/>
      <c r="BU525" s="353"/>
      <c r="BV525" s="350"/>
      <c r="BW525" s="135"/>
    </row>
    <row r="526" spans="1:75" s="52" customFormat="1" ht="15" customHeight="1">
      <c r="A526" s="76"/>
      <c r="B526" s="76"/>
      <c r="C526" s="661" t="s">
        <v>20</v>
      </c>
      <c r="D526" s="676"/>
      <c r="E526" s="721">
        <v>539</v>
      </c>
      <c r="F526" s="721"/>
      <c r="G526" s="721"/>
      <c r="H526" s="721"/>
      <c r="I526" s="718"/>
      <c r="J526" s="718"/>
      <c r="K526" s="138">
        <v>18</v>
      </c>
      <c r="L526" s="90">
        <f>E526*K526</f>
        <v>9702</v>
      </c>
      <c r="M526" s="203">
        <v>1.1000000000000001</v>
      </c>
      <c r="N526" s="204">
        <v>0</v>
      </c>
      <c r="O526" s="392">
        <f>$L526*N526</f>
        <v>0</v>
      </c>
      <c r="P526" s="205">
        <v>0</v>
      </c>
      <c r="Q526" s="392">
        <f>$L526*P526*$M526</f>
        <v>0</v>
      </c>
      <c r="R526" s="205">
        <v>0</v>
      </c>
      <c r="S526" s="392">
        <f>$L526*R526*$M526^2</f>
        <v>0</v>
      </c>
      <c r="T526" s="205">
        <v>0</v>
      </c>
      <c r="U526" s="392">
        <f>$L526*T526*$M526^3</f>
        <v>0</v>
      </c>
      <c r="V526" s="205">
        <v>0</v>
      </c>
      <c r="W526" s="392">
        <f>$L526*V526*$M526^4</f>
        <v>0</v>
      </c>
      <c r="X526" s="206">
        <f>O526+Q526+S526+U526+W526</f>
        <v>0</v>
      </c>
      <c r="Y526" s="393">
        <v>0</v>
      </c>
      <c r="Z526" s="394">
        <f>$L526*Y526</f>
        <v>0</v>
      </c>
      <c r="AA526" s="395">
        <v>0</v>
      </c>
      <c r="AB526" s="394">
        <f>$L526*AA526*$M526</f>
        <v>0</v>
      </c>
      <c r="AC526" s="395">
        <v>0</v>
      </c>
      <c r="AD526" s="394">
        <f>$L526*AC526*$M526^2</f>
        <v>0</v>
      </c>
      <c r="AE526" s="395">
        <v>0</v>
      </c>
      <c r="AF526" s="394">
        <f>$L526*AE526*$M526^3</f>
        <v>0</v>
      </c>
      <c r="AG526" s="395">
        <v>0</v>
      </c>
      <c r="AH526" s="394">
        <f>$L526*AG526*$M526^4</f>
        <v>0</v>
      </c>
      <c r="AI526" s="396">
        <f>Z526+AB526+AD526+AF526+AH526</f>
        <v>0</v>
      </c>
      <c r="AJ526" s="397">
        <v>0</v>
      </c>
      <c r="AK526" s="398">
        <f>$L526*AJ526</f>
        <v>0</v>
      </c>
      <c r="AL526" s="399">
        <v>0</v>
      </c>
      <c r="AM526" s="398">
        <f>$L526*AL526*$M526</f>
        <v>0</v>
      </c>
      <c r="AN526" s="399">
        <v>0</v>
      </c>
      <c r="AO526" s="398">
        <f>$L526*AN526*$M526^2</f>
        <v>0</v>
      </c>
      <c r="AP526" s="399">
        <v>0</v>
      </c>
      <c r="AQ526" s="398">
        <f>$L526*AP526*$M526^3</f>
        <v>0</v>
      </c>
      <c r="AR526" s="399">
        <v>0</v>
      </c>
      <c r="AS526" s="398">
        <f>$L526*AR526*$M526^4</f>
        <v>0</v>
      </c>
      <c r="AT526" s="400">
        <f>AK526+AM526+AO526+AQ526+AS526</f>
        <v>0</v>
      </c>
      <c r="AU526" s="401">
        <v>0</v>
      </c>
      <c r="AV526" s="402">
        <f>$L526*AU526</f>
        <v>0</v>
      </c>
      <c r="AW526" s="403">
        <v>0</v>
      </c>
      <c r="AX526" s="402">
        <f>$L526*AW526*$M526</f>
        <v>0</v>
      </c>
      <c r="AY526" s="403">
        <v>0</v>
      </c>
      <c r="AZ526" s="402">
        <f>$L526*AY526*$M526^2</f>
        <v>0</v>
      </c>
      <c r="BA526" s="403">
        <v>0</v>
      </c>
      <c r="BB526" s="402">
        <f>$L526*BA526*$M526^3</f>
        <v>0</v>
      </c>
      <c r="BC526" s="403">
        <v>0</v>
      </c>
      <c r="BD526" s="402">
        <f>$L526*BC526*$M526^4</f>
        <v>0</v>
      </c>
      <c r="BE526" s="404">
        <f>AV526+AX526+AZ526+BB526+BD526</f>
        <v>0</v>
      </c>
      <c r="BF526" s="405">
        <v>0</v>
      </c>
      <c r="BG526" s="406">
        <f>$L526*BF526</f>
        <v>0</v>
      </c>
      <c r="BH526" s="407">
        <v>0</v>
      </c>
      <c r="BI526" s="406">
        <f>$L526*BH526*$M526</f>
        <v>0</v>
      </c>
      <c r="BJ526" s="407">
        <v>0</v>
      </c>
      <c r="BK526" s="406">
        <f>$L526*BJ526*$M526^2</f>
        <v>0</v>
      </c>
      <c r="BL526" s="407">
        <v>0</v>
      </c>
      <c r="BM526" s="406">
        <f>$L526*BL526*$M526^3</f>
        <v>0</v>
      </c>
      <c r="BN526" s="407">
        <v>0</v>
      </c>
      <c r="BO526" s="406">
        <f>$L526*BN526*$M526^4</f>
        <v>0</v>
      </c>
      <c r="BP526" s="408">
        <f>BG526+BI526+BK526+BM526+BO526</f>
        <v>0</v>
      </c>
      <c r="BQ526" s="293">
        <f>O526+Z526+AK526+AV526+BG526</f>
        <v>0</v>
      </c>
      <c r="BR526" s="293">
        <f>Q526+AB526+AM526+AX526+BI526</f>
        <v>0</v>
      </c>
      <c r="BS526" s="293">
        <f>S526+AD526+AO526+AZ526+BK526</f>
        <v>0</v>
      </c>
      <c r="BT526" s="293">
        <f>U526+AF526+AQ526+BB526+BM526</f>
        <v>0</v>
      </c>
      <c r="BU526" s="293">
        <f>W526+AH526+AS526+BD526+BO526</f>
        <v>0</v>
      </c>
      <c r="BV526" s="294">
        <f t="shared" ref="BV526:BV531" si="526">SUM(BQ526:BU526)</f>
        <v>0</v>
      </c>
      <c r="BW526" s="135"/>
    </row>
    <row r="527" spans="1:75" s="52" customFormat="1" ht="15" customHeight="1">
      <c r="A527" s="76"/>
      <c r="B527" s="76"/>
      <c r="C527" s="661" t="s">
        <v>21</v>
      </c>
      <c r="D527" s="676"/>
      <c r="E527" s="718">
        <v>1105</v>
      </c>
      <c r="F527" s="718"/>
      <c r="G527" s="718"/>
      <c r="H527" s="718"/>
      <c r="I527" s="718"/>
      <c r="J527" s="718"/>
      <c r="K527" s="138">
        <v>18</v>
      </c>
      <c r="L527" s="90">
        <f>E527*K527</f>
        <v>19890</v>
      </c>
      <c r="M527" s="203">
        <v>1.1000000000000001</v>
      </c>
      <c r="N527" s="204">
        <v>0</v>
      </c>
      <c r="O527" s="392">
        <f>$L527*N527</f>
        <v>0</v>
      </c>
      <c r="P527" s="205">
        <v>0</v>
      </c>
      <c r="Q527" s="392">
        <f>$L527*P527*$M527</f>
        <v>0</v>
      </c>
      <c r="R527" s="205">
        <v>0</v>
      </c>
      <c r="S527" s="392">
        <f>$L527*R527*$M527^2</f>
        <v>0</v>
      </c>
      <c r="T527" s="205">
        <v>0</v>
      </c>
      <c r="U527" s="392">
        <f>$L527*T527*$M527^3</f>
        <v>0</v>
      </c>
      <c r="V527" s="205">
        <v>0</v>
      </c>
      <c r="W527" s="392">
        <f>$L527*V527*$M527^4</f>
        <v>0</v>
      </c>
      <c r="X527" s="206">
        <f>O527+Q527+S527+U527+W527</f>
        <v>0</v>
      </c>
      <c r="Y527" s="393">
        <v>0</v>
      </c>
      <c r="Z527" s="394">
        <f>$L527*Y527</f>
        <v>0</v>
      </c>
      <c r="AA527" s="395">
        <v>0</v>
      </c>
      <c r="AB527" s="394">
        <f>$L527*AA527*$M527</f>
        <v>0</v>
      </c>
      <c r="AC527" s="395">
        <v>0</v>
      </c>
      <c r="AD527" s="394">
        <f>$L527*AC527*$M527^2</f>
        <v>0</v>
      </c>
      <c r="AE527" s="395">
        <v>0</v>
      </c>
      <c r="AF527" s="394">
        <f>$L527*AE527*$M527^3</f>
        <v>0</v>
      </c>
      <c r="AG527" s="395">
        <v>0</v>
      </c>
      <c r="AH527" s="394">
        <f>$L527*AG527*$M527^4</f>
        <v>0</v>
      </c>
      <c r="AI527" s="396">
        <f>Z527+AB527+AD527+AF527+AH527</f>
        <v>0</v>
      </c>
      <c r="AJ527" s="397">
        <v>0</v>
      </c>
      <c r="AK527" s="398">
        <f>$L527*AJ527</f>
        <v>0</v>
      </c>
      <c r="AL527" s="399">
        <v>0</v>
      </c>
      <c r="AM527" s="398">
        <f>$L527*AL527*$M527</f>
        <v>0</v>
      </c>
      <c r="AN527" s="399">
        <v>0</v>
      </c>
      <c r="AO527" s="398">
        <f>$L527*AN527*$M527^2</f>
        <v>0</v>
      </c>
      <c r="AP527" s="399">
        <v>0</v>
      </c>
      <c r="AQ527" s="398">
        <f>$L527*AP527*$M527^3</f>
        <v>0</v>
      </c>
      <c r="AR527" s="399">
        <v>0</v>
      </c>
      <c r="AS527" s="398">
        <f>$L527*AR527*$M527^4</f>
        <v>0</v>
      </c>
      <c r="AT527" s="400">
        <f>AK527+AM527+AO527+AQ527+AS527</f>
        <v>0</v>
      </c>
      <c r="AU527" s="401">
        <v>0</v>
      </c>
      <c r="AV527" s="402">
        <f>$L527*AU527</f>
        <v>0</v>
      </c>
      <c r="AW527" s="403">
        <v>0</v>
      </c>
      <c r="AX527" s="402">
        <f>$L527*AW527*$M527</f>
        <v>0</v>
      </c>
      <c r="AY527" s="403">
        <v>0</v>
      </c>
      <c r="AZ527" s="402">
        <f>$L527*AY527*$M527^2</f>
        <v>0</v>
      </c>
      <c r="BA527" s="403">
        <v>0</v>
      </c>
      <c r="BB527" s="402">
        <f>$L527*BA527*$M527^3</f>
        <v>0</v>
      </c>
      <c r="BC527" s="403">
        <v>0</v>
      </c>
      <c r="BD527" s="402">
        <f>$L527*BC527*$M527^4</f>
        <v>0</v>
      </c>
      <c r="BE527" s="404">
        <f>AV527+AX527+AZ527+BB527+BD527</f>
        <v>0</v>
      </c>
      <c r="BF527" s="405">
        <v>0</v>
      </c>
      <c r="BG527" s="406">
        <f>$L527*BF527</f>
        <v>0</v>
      </c>
      <c r="BH527" s="407">
        <v>0</v>
      </c>
      <c r="BI527" s="406">
        <f>$L527*BH527*$M527</f>
        <v>0</v>
      </c>
      <c r="BJ527" s="407">
        <v>0</v>
      </c>
      <c r="BK527" s="406">
        <f>$L527*BJ527*$M527^2</f>
        <v>0</v>
      </c>
      <c r="BL527" s="407">
        <v>0</v>
      </c>
      <c r="BM527" s="406">
        <f>$L527*BL527*$M527^3</f>
        <v>0</v>
      </c>
      <c r="BN527" s="407">
        <v>0</v>
      </c>
      <c r="BO527" s="406">
        <f>$L527*BN527*$M527^4</f>
        <v>0</v>
      </c>
      <c r="BP527" s="408">
        <f>BG527+BI527+BK527+BM527+BO527</f>
        <v>0</v>
      </c>
      <c r="BQ527" s="293">
        <f>O527+Z527+AK527+AV527+BG527</f>
        <v>0</v>
      </c>
      <c r="BR527" s="293">
        <f>Q527+AB527+AM527+AX527+BI527</f>
        <v>0</v>
      </c>
      <c r="BS527" s="293">
        <f>S527+AD527+AO527+AZ527+BK527</f>
        <v>0</v>
      </c>
      <c r="BT527" s="293">
        <f>U527+AF527+AQ527+BB527+BM527</f>
        <v>0</v>
      </c>
      <c r="BU527" s="293">
        <f>W527+AH527+AS527+BD527+BO527</f>
        <v>0</v>
      </c>
      <c r="BV527" s="294">
        <f t="shared" si="526"/>
        <v>0</v>
      </c>
      <c r="BW527" s="135"/>
    </row>
    <row r="528" spans="1:75" s="52" customFormat="1" ht="15" customHeight="1">
      <c r="A528" s="76"/>
      <c r="B528" s="76"/>
      <c r="C528" s="661" t="s">
        <v>23</v>
      </c>
      <c r="D528" s="676"/>
      <c r="E528" s="718"/>
      <c r="F528" s="718"/>
      <c r="G528" s="718"/>
      <c r="H528" s="718">
        <v>729</v>
      </c>
      <c r="I528" s="718"/>
      <c r="J528" s="718"/>
      <c r="K528" s="138"/>
      <c r="L528" s="90">
        <f>H528*2</f>
        <v>1458</v>
      </c>
      <c r="M528" s="203">
        <v>1.1000000000000001</v>
      </c>
      <c r="N528" s="204">
        <v>0</v>
      </c>
      <c r="O528" s="392">
        <f>$L528*N528</f>
        <v>0</v>
      </c>
      <c r="P528" s="205">
        <v>0</v>
      </c>
      <c r="Q528" s="392">
        <f>$L528*P528*$M528</f>
        <v>0</v>
      </c>
      <c r="R528" s="205">
        <v>0</v>
      </c>
      <c r="S528" s="392">
        <f>$L528*R528*$M528^2</f>
        <v>0</v>
      </c>
      <c r="T528" s="205">
        <v>0</v>
      </c>
      <c r="U528" s="392">
        <f>$L528*T528*$M528^3</f>
        <v>0</v>
      </c>
      <c r="V528" s="205">
        <v>0</v>
      </c>
      <c r="W528" s="392">
        <f>$L528*V528*$M528^4</f>
        <v>0</v>
      </c>
      <c r="X528" s="206">
        <f>O528+Q528+S528+U528+W528</f>
        <v>0</v>
      </c>
      <c r="Y528" s="393">
        <v>0</v>
      </c>
      <c r="Z528" s="394">
        <f>$L528*Y528</f>
        <v>0</v>
      </c>
      <c r="AA528" s="395">
        <v>0</v>
      </c>
      <c r="AB528" s="394">
        <f>$L528*AA528*$M528</f>
        <v>0</v>
      </c>
      <c r="AC528" s="395">
        <v>0</v>
      </c>
      <c r="AD528" s="394">
        <f>$L528*AC528*$M528^2</f>
        <v>0</v>
      </c>
      <c r="AE528" s="395">
        <v>0</v>
      </c>
      <c r="AF528" s="394">
        <f>$L528*AE528*$M528^3</f>
        <v>0</v>
      </c>
      <c r="AG528" s="395">
        <v>0</v>
      </c>
      <c r="AH528" s="394">
        <f>$L528*AG528*$M528^4</f>
        <v>0</v>
      </c>
      <c r="AI528" s="396">
        <f>Z528+AB528+AD528+AF528+AH528</f>
        <v>0</v>
      </c>
      <c r="AJ528" s="397">
        <v>0</v>
      </c>
      <c r="AK528" s="398">
        <f>$L528*AJ528</f>
        <v>0</v>
      </c>
      <c r="AL528" s="399">
        <v>0</v>
      </c>
      <c r="AM528" s="398">
        <f>$L528*AL528*$M528</f>
        <v>0</v>
      </c>
      <c r="AN528" s="399">
        <v>0</v>
      </c>
      <c r="AO528" s="398">
        <f>$L528*AN528*$M528^2</f>
        <v>0</v>
      </c>
      <c r="AP528" s="399">
        <v>0</v>
      </c>
      <c r="AQ528" s="398">
        <f>$L528*AP528*$M528^3</f>
        <v>0</v>
      </c>
      <c r="AR528" s="399">
        <v>0</v>
      </c>
      <c r="AS528" s="398">
        <f>$L528*AR528*$M528^4</f>
        <v>0</v>
      </c>
      <c r="AT528" s="400">
        <f>AK528+AM528+AO528+AQ528+AS528</f>
        <v>0</v>
      </c>
      <c r="AU528" s="401">
        <v>0</v>
      </c>
      <c r="AV528" s="402">
        <f>$L528*AU528</f>
        <v>0</v>
      </c>
      <c r="AW528" s="403">
        <v>0</v>
      </c>
      <c r="AX528" s="402">
        <f>$L528*AW528*$M528</f>
        <v>0</v>
      </c>
      <c r="AY528" s="403">
        <v>0</v>
      </c>
      <c r="AZ528" s="402">
        <f>$L528*AY528*$M528^2</f>
        <v>0</v>
      </c>
      <c r="BA528" s="403">
        <v>0</v>
      </c>
      <c r="BB528" s="402">
        <f>$L528*BA528*$M528^3</f>
        <v>0</v>
      </c>
      <c r="BC528" s="403">
        <v>0</v>
      </c>
      <c r="BD528" s="402">
        <f>$L528*BC528*$M528^4</f>
        <v>0</v>
      </c>
      <c r="BE528" s="404">
        <f>AV528+AX528+AZ528+BB528+BD528</f>
        <v>0</v>
      </c>
      <c r="BF528" s="405">
        <v>0</v>
      </c>
      <c r="BG528" s="406">
        <f>$L528*BF528</f>
        <v>0</v>
      </c>
      <c r="BH528" s="407">
        <v>0</v>
      </c>
      <c r="BI528" s="406">
        <f>$L528*BH528*$M528</f>
        <v>0</v>
      </c>
      <c r="BJ528" s="407">
        <v>0</v>
      </c>
      <c r="BK528" s="406">
        <f>$L528*BJ528*$M528^2</f>
        <v>0</v>
      </c>
      <c r="BL528" s="407">
        <v>0</v>
      </c>
      <c r="BM528" s="406">
        <f>$L528*BL528*$M528^3</f>
        <v>0</v>
      </c>
      <c r="BN528" s="407">
        <v>0</v>
      </c>
      <c r="BO528" s="406">
        <f>$L528*BN528*$M528^4</f>
        <v>0</v>
      </c>
      <c r="BP528" s="408">
        <f>BG528+BI528+BK528+BM528+BO528</f>
        <v>0</v>
      </c>
      <c r="BQ528" s="293">
        <f>O528+Z528+AK528+AV528+BG528</f>
        <v>0</v>
      </c>
      <c r="BR528" s="293">
        <f>Q528+AB528+AM528+AX528+BI528</f>
        <v>0</v>
      </c>
      <c r="BS528" s="293">
        <f>S528+AD528+AO528+AZ528+BK528</f>
        <v>0</v>
      </c>
      <c r="BT528" s="293">
        <f>U528+AF528+AQ528+BB528+BM528</f>
        <v>0</v>
      </c>
      <c r="BU528" s="293">
        <f>W528+AH528+AS528+BD528+BO528</f>
        <v>0</v>
      </c>
      <c r="BV528" s="294">
        <f t="shared" si="526"/>
        <v>0</v>
      </c>
      <c r="BW528" s="135"/>
    </row>
    <row r="529" spans="1:75" s="52" customFormat="1" ht="15" customHeight="1">
      <c r="A529" s="76"/>
      <c r="B529" s="76"/>
      <c r="C529" s="661" t="s">
        <v>24</v>
      </c>
      <c r="D529" s="676"/>
      <c r="E529" s="718"/>
      <c r="F529" s="718"/>
      <c r="G529" s="718"/>
      <c r="H529" s="718">
        <v>936</v>
      </c>
      <c r="I529" s="718"/>
      <c r="J529" s="718"/>
      <c r="K529" s="138"/>
      <c r="L529" s="90">
        <f>H529*2</f>
        <v>1872</v>
      </c>
      <c r="M529" s="203">
        <v>1.1000000000000001</v>
      </c>
      <c r="N529" s="204">
        <v>0</v>
      </c>
      <c r="O529" s="392">
        <f>$L529*N529</f>
        <v>0</v>
      </c>
      <c r="P529" s="205">
        <v>0</v>
      </c>
      <c r="Q529" s="392">
        <f>$L529*P529*$M529</f>
        <v>0</v>
      </c>
      <c r="R529" s="205">
        <v>0</v>
      </c>
      <c r="S529" s="392">
        <f>$L529*R529*$M529^2</f>
        <v>0</v>
      </c>
      <c r="T529" s="205">
        <v>0</v>
      </c>
      <c r="U529" s="392">
        <f>$L529*T529*$M529^3</f>
        <v>0</v>
      </c>
      <c r="V529" s="205">
        <v>0</v>
      </c>
      <c r="W529" s="392">
        <f>$L529*V529*$M529^4</f>
        <v>0</v>
      </c>
      <c r="X529" s="206">
        <f>O529+Q529+S529+U529+W529</f>
        <v>0</v>
      </c>
      <c r="Y529" s="393">
        <v>0</v>
      </c>
      <c r="Z529" s="394">
        <f>$L529*Y529</f>
        <v>0</v>
      </c>
      <c r="AA529" s="395">
        <v>0</v>
      </c>
      <c r="AB529" s="394">
        <f>$L529*AA529*$M529</f>
        <v>0</v>
      </c>
      <c r="AC529" s="395">
        <v>0</v>
      </c>
      <c r="AD529" s="394">
        <f>$L529*AC529*$M529^2</f>
        <v>0</v>
      </c>
      <c r="AE529" s="395">
        <v>0</v>
      </c>
      <c r="AF529" s="394">
        <f>$L529*AE529*$M529^3</f>
        <v>0</v>
      </c>
      <c r="AG529" s="395">
        <v>0</v>
      </c>
      <c r="AH529" s="394">
        <f>$L529*AG529*$M529^4</f>
        <v>0</v>
      </c>
      <c r="AI529" s="396">
        <f>Z529+AB529+AD529+AF529+AH529</f>
        <v>0</v>
      </c>
      <c r="AJ529" s="397">
        <v>0</v>
      </c>
      <c r="AK529" s="398">
        <f>$L529*AJ529</f>
        <v>0</v>
      </c>
      <c r="AL529" s="399">
        <v>0</v>
      </c>
      <c r="AM529" s="398">
        <f>$L529*AL529*$M529</f>
        <v>0</v>
      </c>
      <c r="AN529" s="399">
        <v>0</v>
      </c>
      <c r="AO529" s="398">
        <f>$L529*AN529*$M529^2</f>
        <v>0</v>
      </c>
      <c r="AP529" s="399">
        <v>0</v>
      </c>
      <c r="AQ529" s="398">
        <f>$L529*AP529*$M529^3</f>
        <v>0</v>
      </c>
      <c r="AR529" s="399">
        <v>0</v>
      </c>
      <c r="AS529" s="398">
        <f>$L529*AR529*$M529^4</f>
        <v>0</v>
      </c>
      <c r="AT529" s="400">
        <f>AK529+AM529+AO529+AQ529+AS529</f>
        <v>0</v>
      </c>
      <c r="AU529" s="401">
        <v>0</v>
      </c>
      <c r="AV529" s="402">
        <f>$L529*AU529</f>
        <v>0</v>
      </c>
      <c r="AW529" s="403">
        <v>0</v>
      </c>
      <c r="AX529" s="402">
        <f>$L529*AW529*$M529</f>
        <v>0</v>
      </c>
      <c r="AY529" s="403">
        <v>0</v>
      </c>
      <c r="AZ529" s="402">
        <f>$L529*AY529*$M529^2</f>
        <v>0</v>
      </c>
      <c r="BA529" s="403">
        <v>0</v>
      </c>
      <c r="BB529" s="402">
        <f>$L529*BA529*$M529^3</f>
        <v>0</v>
      </c>
      <c r="BC529" s="403">
        <v>0</v>
      </c>
      <c r="BD529" s="402">
        <f>$L529*BC529*$M529^4</f>
        <v>0</v>
      </c>
      <c r="BE529" s="404">
        <f>AV529+AX529+AZ529+BB529+BD529</f>
        <v>0</v>
      </c>
      <c r="BF529" s="405">
        <v>0</v>
      </c>
      <c r="BG529" s="406">
        <f>$L529*BF529</f>
        <v>0</v>
      </c>
      <c r="BH529" s="407">
        <v>0</v>
      </c>
      <c r="BI529" s="406">
        <f>$L529*BH529*$M529</f>
        <v>0</v>
      </c>
      <c r="BJ529" s="407">
        <v>0</v>
      </c>
      <c r="BK529" s="406">
        <f>$L529*BJ529*$M529^2</f>
        <v>0</v>
      </c>
      <c r="BL529" s="407">
        <v>0</v>
      </c>
      <c r="BM529" s="406">
        <f>$L529*BL529*$M529^3</f>
        <v>0</v>
      </c>
      <c r="BN529" s="407">
        <v>0</v>
      </c>
      <c r="BO529" s="406">
        <f>$L529*BN529*$M529^4</f>
        <v>0</v>
      </c>
      <c r="BP529" s="408">
        <f>BG529+BI529+BK529+BM529+BO529</f>
        <v>0</v>
      </c>
      <c r="BQ529" s="293">
        <f>O529+Z529+AK529+AV529+BG529</f>
        <v>0</v>
      </c>
      <c r="BR529" s="293">
        <f>Q529+AB529+AM529+AX529+BI529</f>
        <v>0</v>
      </c>
      <c r="BS529" s="293">
        <f>S529+AD529+AO529+AZ529+BK529</f>
        <v>0</v>
      </c>
      <c r="BT529" s="293">
        <f>U529+AF529+AQ529+BB529+BM529</f>
        <v>0</v>
      </c>
      <c r="BU529" s="293">
        <f>W529+AH529+AS529+BD529+BO529</f>
        <v>0</v>
      </c>
      <c r="BV529" s="294">
        <f t="shared" si="526"/>
        <v>0</v>
      </c>
      <c r="BW529" s="135"/>
    </row>
    <row r="530" spans="1:75" s="52" customFormat="1" ht="15" customHeight="1">
      <c r="A530" s="76"/>
      <c r="B530" s="76"/>
      <c r="C530" s="723" t="s">
        <v>86</v>
      </c>
      <c r="D530" s="724"/>
      <c r="E530" s="719"/>
      <c r="F530" s="719"/>
      <c r="G530" s="719"/>
      <c r="H530" s="719"/>
      <c r="I530" s="719"/>
      <c r="J530" s="719"/>
      <c r="K530" s="73"/>
      <c r="L530" s="73"/>
      <c r="M530" s="74"/>
      <c r="N530" s="234"/>
      <c r="O530" s="429">
        <v>0</v>
      </c>
      <c r="P530" s="207"/>
      <c r="Q530" s="429">
        <v>0</v>
      </c>
      <c r="R530" s="207"/>
      <c r="S530" s="429">
        <v>0</v>
      </c>
      <c r="T530" s="207"/>
      <c r="U530" s="429">
        <v>0</v>
      </c>
      <c r="V530" s="207"/>
      <c r="W530" s="429">
        <v>0</v>
      </c>
      <c r="X530" s="206">
        <f>O530+Q530+S530+U530+W530</f>
        <v>0</v>
      </c>
      <c r="Y530" s="430"/>
      <c r="Z530" s="431">
        <v>0</v>
      </c>
      <c r="AA530" s="432"/>
      <c r="AB530" s="431">
        <v>0</v>
      </c>
      <c r="AC530" s="432"/>
      <c r="AD530" s="431">
        <v>0</v>
      </c>
      <c r="AE530" s="432"/>
      <c r="AF530" s="431">
        <v>0</v>
      </c>
      <c r="AG530" s="432"/>
      <c r="AH530" s="431">
        <v>0</v>
      </c>
      <c r="AI530" s="396">
        <f>Z530+AB530+AD530+AF530+AH530</f>
        <v>0</v>
      </c>
      <c r="AJ530" s="433"/>
      <c r="AK530" s="434">
        <v>0</v>
      </c>
      <c r="AL530" s="435"/>
      <c r="AM530" s="434">
        <v>0</v>
      </c>
      <c r="AN530" s="435"/>
      <c r="AO530" s="434">
        <v>0</v>
      </c>
      <c r="AP530" s="435"/>
      <c r="AQ530" s="434">
        <v>0</v>
      </c>
      <c r="AR530" s="435"/>
      <c r="AS530" s="434">
        <v>0</v>
      </c>
      <c r="AT530" s="400">
        <f>AK530+AM530+AO530+AQ530+AS530</f>
        <v>0</v>
      </c>
      <c r="AU530" s="436"/>
      <c r="AV530" s="437">
        <v>0</v>
      </c>
      <c r="AW530" s="438"/>
      <c r="AX530" s="437">
        <v>0</v>
      </c>
      <c r="AY530" s="438"/>
      <c r="AZ530" s="437">
        <v>0</v>
      </c>
      <c r="BA530" s="438"/>
      <c r="BB530" s="437">
        <v>0</v>
      </c>
      <c r="BC530" s="438"/>
      <c r="BD530" s="437">
        <v>0</v>
      </c>
      <c r="BE530" s="404">
        <f>AV530+AX530+AZ530+BB530+BD530</f>
        <v>0</v>
      </c>
      <c r="BF530" s="439"/>
      <c r="BG530" s="440">
        <v>0</v>
      </c>
      <c r="BH530" s="441"/>
      <c r="BI530" s="440">
        <v>0</v>
      </c>
      <c r="BJ530" s="441"/>
      <c r="BK530" s="440">
        <v>0</v>
      </c>
      <c r="BL530" s="441"/>
      <c r="BM530" s="440">
        <v>0</v>
      </c>
      <c r="BN530" s="441"/>
      <c r="BO530" s="440">
        <v>0</v>
      </c>
      <c r="BP530" s="408">
        <f>BG530+BI530+BK530+BM530+BO530</f>
        <v>0</v>
      </c>
      <c r="BQ530" s="293">
        <f>O530+Z530+AK530+AV530+BG530</f>
        <v>0</v>
      </c>
      <c r="BR530" s="293">
        <f>Q530+AB530+AM530+AX530+BI530</f>
        <v>0</v>
      </c>
      <c r="BS530" s="293">
        <f>S530+AD530+AO530+AZ530+BK530</f>
        <v>0</v>
      </c>
      <c r="BT530" s="293">
        <f>U530+AF530+AQ530+BB530+BM530</f>
        <v>0</v>
      </c>
      <c r="BU530" s="293">
        <f>W530+AH530+AS530+BD530+BO530</f>
        <v>0</v>
      </c>
      <c r="BV530" s="294">
        <f t="shared" si="526"/>
        <v>0</v>
      </c>
      <c r="BW530" s="135"/>
    </row>
    <row r="531" spans="1:75" s="135" customFormat="1" ht="15" customHeight="1">
      <c r="A531" s="169"/>
      <c r="B531" s="169"/>
      <c r="C531" s="804" t="s">
        <v>257</v>
      </c>
      <c r="D531" s="805"/>
      <c r="E531" s="805"/>
      <c r="F531" s="805"/>
      <c r="G531" s="805"/>
      <c r="H531" s="805"/>
      <c r="I531" s="805"/>
      <c r="J531" s="805"/>
      <c r="K531" s="805"/>
      <c r="L531" s="805"/>
      <c r="M531" s="806"/>
      <c r="N531" s="648">
        <f>SUM(O526:O530)</f>
        <v>0</v>
      </c>
      <c r="O531" s="665"/>
      <c r="P531" s="648">
        <f>SUM(Q526:Q530)</f>
        <v>0</v>
      </c>
      <c r="Q531" s="665"/>
      <c r="R531" s="648">
        <f>SUM(S526:S530)</f>
        <v>0</v>
      </c>
      <c r="S531" s="665"/>
      <c r="T531" s="648">
        <f>SUM(U526:U530)</f>
        <v>0</v>
      </c>
      <c r="U531" s="665"/>
      <c r="V531" s="648">
        <f>SUM(W526:W530)</f>
        <v>0</v>
      </c>
      <c r="W531" s="665"/>
      <c r="X531" s="152">
        <f>SUM(N531:W531)</f>
        <v>0</v>
      </c>
      <c r="Y531" s="648">
        <f>SUM(Z526:Z530)</f>
        <v>0</v>
      </c>
      <c r="Z531" s="649"/>
      <c r="AA531" s="648">
        <f>SUM(AB526:AB530)</f>
        <v>0</v>
      </c>
      <c r="AB531" s="649"/>
      <c r="AC531" s="648">
        <f>SUM(AD526:AD530)</f>
        <v>0</v>
      </c>
      <c r="AD531" s="649"/>
      <c r="AE531" s="648">
        <f>SUM(AF526:AF530)</f>
        <v>0</v>
      </c>
      <c r="AF531" s="649"/>
      <c r="AG531" s="648">
        <f>SUM(AH526:AH530)</f>
        <v>0</v>
      </c>
      <c r="AH531" s="649"/>
      <c r="AI531" s="152">
        <f>SUM(Y531:AH531)</f>
        <v>0</v>
      </c>
      <c r="AJ531" s="648">
        <f>SUM(AK526:AK530)</f>
        <v>0</v>
      </c>
      <c r="AK531" s="665"/>
      <c r="AL531" s="648">
        <f>SUM(AM526:AM530)</f>
        <v>0</v>
      </c>
      <c r="AM531" s="665"/>
      <c r="AN531" s="648">
        <f>SUM(AO526:AO530)</f>
        <v>0</v>
      </c>
      <c r="AO531" s="665"/>
      <c r="AP531" s="648">
        <f>SUM(AQ526:AQ530)</f>
        <v>0</v>
      </c>
      <c r="AQ531" s="665"/>
      <c r="AR531" s="648">
        <f>SUM(AS526:AS530)</f>
        <v>0</v>
      </c>
      <c r="AS531" s="665"/>
      <c r="AT531" s="152">
        <f>SUM(AJ531:AS531)</f>
        <v>0</v>
      </c>
      <c r="AU531" s="648">
        <f>SUM(AV526:AV530)</f>
        <v>0</v>
      </c>
      <c r="AV531" s="665"/>
      <c r="AW531" s="648">
        <f>SUM(AX526:AX530)</f>
        <v>0</v>
      </c>
      <c r="AX531" s="665"/>
      <c r="AY531" s="648">
        <f>SUM(AZ526:AZ530)</f>
        <v>0</v>
      </c>
      <c r="AZ531" s="665"/>
      <c r="BA531" s="648">
        <f>SUM(BB526:BB530)</f>
        <v>0</v>
      </c>
      <c r="BB531" s="665"/>
      <c r="BC531" s="648">
        <f>SUM(BD526:BD530)</f>
        <v>0</v>
      </c>
      <c r="BD531" s="665"/>
      <c r="BE531" s="152">
        <f>SUM(AU531:BD531)</f>
        <v>0</v>
      </c>
      <c r="BF531" s="648">
        <f>SUM(BG526:BG530)</f>
        <v>0</v>
      </c>
      <c r="BG531" s="665"/>
      <c r="BH531" s="648">
        <f>SUM(BI526:BI530)</f>
        <v>0</v>
      </c>
      <c r="BI531" s="665"/>
      <c r="BJ531" s="648">
        <f>SUM(BK526:BK530)</f>
        <v>0</v>
      </c>
      <c r="BK531" s="665"/>
      <c r="BL531" s="648">
        <f>SUM(BM526:BM530)</f>
        <v>0</v>
      </c>
      <c r="BM531" s="665"/>
      <c r="BN531" s="648">
        <f>SUM(BO526:BO530)</f>
        <v>0</v>
      </c>
      <c r="BO531" s="665"/>
      <c r="BP531" s="152">
        <f>SUM(BF531:BO531)</f>
        <v>0</v>
      </c>
      <c r="BQ531" s="352">
        <f>SUM(BQ526:BQ530)</f>
        <v>0</v>
      </c>
      <c r="BR531" s="352">
        <f>SUM(BR526:BR530)</f>
        <v>0</v>
      </c>
      <c r="BS531" s="352">
        <f>SUM(BS526:BS530)</f>
        <v>0</v>
      </c>
      <c r="BT531" s="352">
        <f>SUM(BT526:BT530)</f>
        <v>0</v>
      </c>
      <c r="BU531" s="352">
        <f>SUM(BU526:BU530)</f>
        <v>0</v>
      </c>
      <c r="BV531" s="352">
        <f t="shared" si="526"/>
        <v>0</v>
      </c>
    </row>
    <row r="532" spans="1:75" s="52" customFormat="1" ht="15" hidden="1" customHeight="1">
      <c r="A532" s="476">
        <v>3010</v>
      </c>
      <c r="B532" s="476"/>
      <c r="C532" s="695" t="s">
        <v>402</v>
      </c>
      <c r="D532" s="696"/>
      <c r="E532" s="696"/>
      <c r="F532" s="696"/>
      <c r="G532" s="696"/>
      <c r="H532" s="696"/>
      <c r="I532" s="696"/>
      <c r="J532" s="696"/>
      <c r="K532" s="696"/>
      <c r="L532" s="696"/>
      <c r="M532" s="697"/>
      <c r="N532" s="162"/>
      <c r="O532" s="131"/>
      <c r="P532" s="162"/>
      <c r="Q532" s="131"/>
      <c r="R532" s="162"/>
      <c r="S532" s="131"/>
      <c r="T532" s="162"/>
      <c r="U532" s="131"/>
      <c r="V532" s="162"/>
      <c r="W532" s="131"/>
      <c r="X532" s="132"/>
      <c r="Y532" s="162"/>
      <c r="Z532" s="131"/>
      <c r="AA532" s="162"/>
      <c r="AB532" s="131"/>
      <c r="AC532" s="162"/>
      <c r="AD532" s="131"/>
      <c r="AE532" s="162"/>
      <c r="AF532" s="131"/>
      <c r="AG532" s="162"/>
      <c r="AH532" s="131"/>
      <c r="AI532" s="132"/>
      <c r="AJ532" s="162"/>
      <c r="AK532" s="131"/>
      <c r="AL532" s="162"/>
      <c r="AM532" s="131"/>
      <c r="AN532" s="162"/>
      <c r="AO532" s="131"/>
      <c r="AP532" s="162"/>
      <c r="AQ532" s="131"/>
      <c r="AR532" s="162"/>
      <c r="AS532" s="131"/>
      <c r="AT532" s="132"/>
      <c r="AU532" s="162"/>
      <c r="AV532" s="131"/>
      <c r="AW532" s="162"/>
      <c r="AX532" s="131"/>
      <c r="AY532" s="162"/>
      <c r="AZ532" s="131"/>
      <c r="BA532" s="162"/>
      <c r="BB532" s="131"/>
      <c r="BC532" s="162"/>
      <c r="BD532" s="131"/>
      <c r="BE532" s="132"/>
      <c r="BF532" s="162"/>
      <c r="BG532" s="131"/>
      <c r="BH532" s="162"/>
      <c r="BI532" s="131"/>
      <c r="BJ532" s="162"/>
      <c r="BK532" s="131"/>
      <c r="BL532" s="162"/>
      <c r="BM532" s="131"/>
      <c r="BN532" s="162"/>
      <c r="BO532" s="131"/>
      <c r="BP532" s="132"/>
      <c r="BQ532" s="353"/>
      <c r="BR532" s="353"/>
      <c r="BS532" s="353"/>
      <c r="BT532" s="353"/>
      <c r="BU532" s="353"/>
      <c r="BV532" s="350"/>
      <c r="BW532" s="135"/>
    </row>
    <row r="533" spans="1:75" s="52" customFormat="1" ht="15" hidden="1" customHeight="1">
      <c r="A533" s="476"/>
      <c r="B533" s="476"/>
      <c r="C533" s="661"/>
      <c r="D533" s="658"/>
      <c r="E533" s="658"/>
      <c r="F533" s="658"/>
      <c r="G533" s="658"/>
      <c r="H533" s="658"/>
      <c r="I533" s="658"/>
      <c r="J533" s="658"/>
      <c r="K533" s="658"/>
      <c r="L533" s="658"/>
      <c r="M533" s="659"/>
      <c r="N533" s="881">
        <v>0</v>
      </c>
      <c r="O533" s="659"/>
      <c r="P533" s="881">
        <v>0</v>
      </c>
      <c r="Q533" s="659"/>
      <c r="R533" s="881">
        <v>0</v>
      </c>
      <c r="S533" s="659"/>
      <c r="T533" s="881">
        <v>0</v>
      </c>
      <c r="U533" s="659"/>
      <c r="V533" s="881">
        <v>0</v>
      </c>
      <c r="W533" s="659"/>
      <c r="X533" s="119">
        <f>SUM(N533+P533+R533+T533+V533)</f>
        <v>0</v>
      </c>
      <c r="Y533" s="886">
        <v>0</v>
      </c>
      <c r="Z533" s="887"/>
      <c r="AA533" s="886">
        <v>0</v>
      </c>
      <c r="AB533" s="887"/>
      <c r="AC533" s="886">
        <v>0</v>
      </c>
      <c r="AD533" s="887"/>
      <c r="AE533" s="886">
        <v>0</v>
      </c>
      <c r="AF533" s="887"/>
      <c r="AG533" s="886">
        <v>0</v>
      </c>
      <c r="AH533" s="887"/>
      <c r="AI533" s="266">
        <f>SUM(Y533+AA533+AC533+AE533+AG533)</f>
        <v>0</v>
      </c>
      <c r="AJ533" s="884">
        <v>0</v>
      </c>
      <c r="AK533" s="885"/>
      <c r="AL533" s="884">
        <v>0</v>
      </c>
      <c r="AM533" s="885"/>
      <c r="AN533" s="884">
        <v>0</v>
      </c>
      <c r="AO533" s="885"/>
      <c r="AP533" s="884">
        <v>0</v>
      </c>
      <c r="AQ533" s="885"/>
      <c r="AR533" s="884">
        <v>0</v>
      </c>
      <c r="AS533" s="885"/>
      <c r="AT533" s="269">
        <f>SUM(AJ533+AL533+AN533+AP533+AR533)</f>
        <v>0</v>
      </c>
      <c r="AU533" s="877">
        <v>0</v>
      </c>
      <c r="AV533" s="878"/>
      <c r="AW533" s="877">
        <v>0</v>
      </c>
      <c r="AX533" s="878"/>
      <c r="AY533" s="877">
        <v>0</v>
      </c>
      <c r="AZ533" s="878"/>
      <c r="BA533" s="877">
        <v>0</v>
      </c>
      <c r="BB533" s="878"/>
      <c r="BC533" s="877">
        <v>0</v>
      </c>
      <c r="BD533" s="878"/>
      <c r="BE533" s="272">
        <f>SUM(AU533+AW533+AY533+BA533+BC533)</f>
        <v>0</v>
      </c>
      <c r="BF533" s="879">
        <v>0</v>
      </c>
      <c r="BG533" s="880"/>
      <c r="BH533" s="879">
        <v>0</v>
      </c>
      <c r="BI533" s="880"/>
      <c r="BJ533" s="879">
        <v>0</v>
      </c>
      <c r="BK533" s="880"/>
      <c r="BL533" s="879">
        <v>0</v>
      </c>
      <c r="BM533" s="880"/>
      <c r="BN533" s="879">
        <v>0</v>
      </c>
      <c r="BO533" s="880"/>
      <c r="BP533" s="275">
        <f>SUM(BF533+BH533+BJ533+BL533+BN533)</f>
        <v>0</v>
      </c>
      <c r="BQ533" s="293">
        <f>N533+Y533+AJ533+AU533+BF533</f>
        <v>0</v>
      </c>
      <c r="BR533" s="293">
        <f>P533+AA533+AL533+AW533+BH533</f>
        <v>0</v>
      </c>
      <c r="BS533" s="293">
        <f>R533+AC533+AN533+AY533+BJ533</f>
        <v>0</v>
      </c>
      <c r="BT533" s="293">
        <f>T533+AE533+AP533+BA533+BL533</f>
        <v>0</v>
      </c>
      <c r="BU533" s="293">
        <f>V533+AG533+AR533+BC533+BN533</f>
        <v>0</v>
      </c>
      <c r="BV533" s="294">
        <f>SUM(BQ533:BU533)</f>
        <v>0</v>
      </c>
      <c r="BW533" s="135"/>
    </row>
    <row r="534" spans="1:75" s="52" customFormat="1" ht="15" hidden="1" customHeight="1">
      <c r="A534" s="476"/>
      <c r="B534" s="476"/>
      <c r="C534" s="661"/>
      <c r="D534" s="658"/>
      <c r="E534" s="658"/>
      <c r="F534" s="658"/>
      <c r="G534" s="658"/>
      <c r="H534" s="658"/>
      <c r="I534" s="658"/>
      <c r="J534" s="658"/>
      <c r="K534" s="658"/>
      <c r="L534" s="658"/>
      <c r="M534" s="659"/>
      <c r="N534" s="881">
        <v>0</v>
      </c>
      <c r="O534" s="659"/>
      <c r="P534" s="881">
        <v>0</v>
      </c>
      <c r="Q534" s="659"/>
      <c r="R534" s="881">
        <v>0</v>
      </c>
      <c r="S534" s="659"/>
      <c r="T534" s="881">
        <v>0</v>
      </c>
      <c r="U534" s="659"/>
      <c r="V534" s="881">
        <v>0</v>
      </c>
      <c r="W534" s="659"/>
      <c r="X534" s="119">
        <f>SUM(N534+P534+R534+T534+V534)</f>
        <v>0</v>
      </c>
      <c r="Y534" s="886">
        <v>0</v>
      </c>
      <c r="Z534" s="887"/>
      <c r="AA534" s="886">
        <v>0</v>
      </c>
      <c r="AB534" s="887"/>
      <c r="AC534" s="886">
        <v>0</v>
      </c>
      <c r="AD534" s="887"/>
      <c r="AE534" s="886">
        <v>0</v>
      </c>
      <c r="AF534" s="887"/>
      <c r="AG534" s="886">
        <v>0</v>
      </c>
      <c r="AH534" s="887"/>
      <c r="AI534" s="266">
        <f>SUM(Y534+AA534+AC534+AE534+AG534)</f>
        <v>0</v>
      </c>
      <c r="AJ534" s="884">
        <v>0</v>
      </c>
      <c r="AK534" s="885"/>
      <c r="AL534" s="884">
        <v>0</v>
      </c>
      <c r="AM534" s="885"/>
      <c r="AN534" s="884">
        <v>0</v>
      </c>
      <c r="AO534" s="885"/>
      <c r="AP534" s="884">
        <v>0</v>
      </c>
      <c r="AQ534" s="885"/>
      <c r="AR534" s="884">
        <v>0</v>
      </c>
      <c r="AS534" s="885"/>
      <c r="AT534" s="269">
        <f>SUM(AJ534+AL534+AN534+AP534+AR534)</f>
        <v>0</v>
      </c>
      <c r="AU534" s="877">
        <v>0</v>
      </c>
      <c r="AV534" s="878"/>
      <c r="AW534" s="877">
        <v>0</v>
      </c>
      <c r="AX534" s="878"/>
      <c r="AY534" s="877">
        <v>0</v>
      </c>
      <c r="AZ534" s="878"/>
      <c r="BA534" s="877">
        <v>0</v>
      </c>
      <c r="BB534" s="878"/>
      <c r="BC534" s="877">
        <v>0</v>
      </c>
      <c r="BD534" s="878"/>
      <c r="BE534" s="272">
        <f>SUM(AU534+AW534+AY534+BA534+BC534)</f>
        <v>0</v>
      </c>
      <c r="BF534" s="879">
        <v>0</v>
      </c>
      <c r="BG534" s="880"/>
      <c r="BH534" s="879">
        <v>0</v>
      </c>
      <c r="BI534" s="880"/>
      <c r="BJ534" s="879">
        <v>0</v>
      </c>
      <c r="BK534" s="880"/>
      <c r="BL534" s="879">
        <v>0</v>
      </c>
      <c r="BM534" s="880"/>
      <c r="BN534" s="879">
        <v>0</v>
      </c>
      <c r="BO534" s="880"/>
      <c r="BP534" s="275">
        <f>SUM(BF534+BH534+BJ534+BL534+BN534)</f>
        <v>0</v>
      </c>
      <c r="BQ534" s="293">
        <f>N534+Y534+AJ534+AU534+BF534</f>
        <v>0</v>
      </c>
      <c r="BR534" s="293">
        <f>P534+AA534+AL534+AW534+BH534</f>
        <v>0</v>
      </c>
      <c r="BS534" s="293">
        <f>R534+AC534+AN534+AY534+BJ534</f>
        <v>0</v>
      </c>
      <c r="BT534" s="293">
        <f>T534+AE534+AP534+BA534+BL534</f>
        <v>0</v>
      </c>
      <c r="BU534" s="293">
        <f>V534+AG534+AR534+BC534+BN534</f>
        <v>0</v>
      </c>
      <c r="BV534" s="294">
        <f>SUM(BQ534:BU534)</f>
        <v>0</v>
      </c>
      <c r="BW534" s="135"/>
    </row>
    <row r="535" spans="1:75" s="52" customFormat="1" ht="15" hidden="1" customHeight="1">
      <c r="A535" s="476"/>
      <c r="B535" s="476"/>
      <c r="C535" s="661"/>
      <c r="D535" s="658"/>
      <c r="E535" s="658"/>
      <c r="F535" s="658"/>
      <c r="G535" s="658"/>
      <c r="H535" s="658"/>
      <c r="I535" s="658"/>
      <c r="J535" s="658"/>
      <c r="K535" s="658"/>
      <c r="L535" s="658"/>
      <c r="M535" s="659"/>
      <c r="N535" s="881">
        <v>0</v>
      </c>
      <c r="O535" s="659"/>
      <c r="P535" s="881">
        <v>0</v>
      </c>
      <c r="Q535" s="659"/>
      <c r="R535" s="881">
        <v>0</v>
      </c>
      <c r="S535" s="659"/>
      <c r="T535" s="881">
        <v>0</v>
      </c>
      <c r="U535" s="659"/>
      <c r="V535" s="881">
        <v>0</v>
      </c>
      <c r="W535" s="659"/>
      <c r="X535" s="119">
        <f>SUM(N535+P535+R535+T535+V535)</f>
        <v>0</v>
      </c>
      <c r="Y535" s="886">
        <v>0</v>
      </c>
      <c r="Z535" s="887"/>
      <c r="AA535" s="886">
        <v>0</v>
      </c>
      <c r="AB535" s="887"/>
      <c r="AC535" s="886">
        <v>0</v>
      </c>
      <c r="AD535" s="887"/>
      <c r="AE535" s="886">
        <v>0</v>
      </c>
      <c r="AF535" s="887"/>
      <c r="AG535" s="886">
        <v>0</v>
      </c>
      <c r="AH535" s="887"/>
      <c r="AI535" s="266">
        <f>SUM(Y535+AA535+AC535+AE535+AG535)</f>
        <v>0</v>
      </c>
      <c r="AJ535" s="884">
        <v>0</v>
      </c>
      <c r="AK535" s="885"/>
      <c r="AL535" s="884">
        <v>0</v>
      </c>
      <c r="AM535" s="885"/>
      <c r="AN535" s="884">
        <v>0</v>
      </c>
      <c r="AO535" s="885"/>
      <c r="AP535" s="884">
        <v>0</v>
      </c>
      <c r="AQ535" s="885"/>
      <c r="AR535" s="884">
        <v>0</v>
      </c>
      <c r="AS535" s="885"/>
      <c r="AT535" s="269">
        <f>SUM(AJ535+AL535+AN535+AP535+AR535)</f>
        <v>0</v>
      </c>
      <c r="AU535" s="877">
        <v>0</v>
      </c>
      <c r="AV535" s="878"/>
      <c r="AW535" s="877">
        <v>0</v>
      </c>
      <c r="AX535" s="878"/>
      <c r="AY535" s="877">
        <v>0</v>
      </c>
      <c r="AZ535" s="878"/>
      <c r="BA535" s="877">
        <v>0</v>
      </c>
      <c r="BB535" s="878"/>
      <c r="BC535" s="877">
        <v>0</v>
      </c>
      <c r="BD535" s="878"/>
      <c r="BE535" s="272">
        <f>SUM(AU535+AW535+AY535+BA535+BC535)</f>
        <v>0</v>
      </c>
      <c r="BF535" s="879">
        <v>0</v>
      </c>
      <c r="BG535" s="880"/>
      <c r="BH535" s="879">
        <v>0</v>
      </c>
      <c r="BI535" s="880"/>
      <c r="BJ535" s="879">
        <v>0</v>
      </c>
      <c r="BK535" s="880"/>
      <c r="BL535" s="879">
        <v>0</v>
      </c>
      <c r="BM535" s="880"/>
      <c r="BN535" s="879">
        <v>0</v>
      </c>
      <c r="BO535" s="880"/>
      <c r="BP535" s="275">
        <f>SUM(BF535+BH535+BJ535+BL535+BN535)</f>
        <v>0</v>
      </c>
      <c r="BQ535" s="293">
        <f>N535+Y535+AJ535+AU535+BF535</f>
        <v>0</v>
      </c>
      <c r="BR535" s="293">
        <f>P535+AA535+AL535+AW535+BH535</f>
        <v>0</v>
      </c>
      <c r="BS535" s="293">
        <f>R535+AC535+AN535+AY535+BJ535</f>
        <v>0</v>
      </c>
      <c r="BT535" s="293">
        <f>T535+AE535+AP535+BA535+BL535</f>
        <v>0</v>
      </c>
      <c r="BU535" s="293">
        <f>V535+AG535+AR535+BC535+BN535</f>
        <v>0</v>
      </c>
      <c r="BV535" s="294">
        <f>SUM(BQ535:BU535)</f>
        <v>0</v>
      </c>
      <c r="BW535" s="135"/>
    </row>
    <row r="536" spans="1:75" s="52" customFormat="1" ht="15" hidden="1" customHeight="1">
      <c r="A536" s="476"/>
      <c r="B536" s="476"/>
      <c r="C536" s="657"/>
      <c r="D536" s="658"/>
      <c r="E536" s="658"/>
      <c r="F536" s="658"/>
      <c r="G536" s="658"/>
      <c r="H536" s="658"/>
      <c r="I536" s="658"/>
      <c r="J536" s="658"/>
      <c r="K536" s="658"/>
      <c r="L536" s="658"/>
      <c r="M536" s="659"/>
      <c r="N536" s="881">
        <v>0</v>
      </c>
      <c r="O536" s="659"/>
      <c r="P536" s="881">
        <v>0</v>
      </c>
      <c r="Q536" s="659"/>
      <c r="R536" s="881">
        <v>0</v>
      </c>
      <c r="S536" s="659"/>
      <c r="T536" s="881">
        <v>0</v>
      </c>
      <c r="U536" s="659"/>
      <c r="V536" s="881">
        <v>0</v>
      </c>
      <c r="W536" s="659"/>
      <c r="X536" s="119">
        <f>SUM(N536+P536+R536+T536+V536)</f>
        <v>0</v>
      </c>
      <c r="Y536" s="882">
        <v>0</v>
      </c>
      <c r="Z536" s="883"/>
      <c r="AA536" s="882">
        <v>0</v>
      </c>
      <c r="AB536" s="883"/>
      <c r="AC536" s="882">
        <v>0</v>
      </c>
      <c r="AD536" s="883"/>
      <c r="AE536" s="882">
        <v>0</v>
      </c>
      <c r="AF536" s="883"/>
      <c r="AG536" s="882">
        <v>0</v>
      </c>
      <c r="AH536" s="883"/>
      <c r="AI536" s="266">
        <f>SUM(Y536+AA536+AC536+AE536+AG536)</f>
        <v>0</v>
      </c>
      <c r="AJ536" s="884">
        <v>0</v>
      </c>
      <c r="AK536" s="885"/>
      <c r="AL536" s="884">
        <v>0</v>
      </c>
      <c r="AM536" s="885"/>
      <c r="AN536" s="884">
        <v>0</v>
      </c>
      <c r="AO536" s="885"/>
      <c r="AP536" s="884">
        <v>0</v>
      </c>
      <c r="AQ536" s="885"/>
      <c r="AR536" s="884">
        <v>0</v>
      </c>
      <c r="AS536" s="885"/>
      <c r="AT536" s="269">
        <f>SUM(AJ536+AL536+AN536+AP536+AR536)</f>
        <v>0</v>
      </c>
      <c r="AU536" s="877">
        <v>0</v>
      </c>
      <c r="AV536" s="878"/>
      <c r="AW536" s="877">
        <v>0</v>
      </c>
      <c r="AX536" s="878"/>
      <c r="AY536" s="877">
        <v>0</v>
      </c>
      <c r="AZ536" s="878"/>
      <c r="BA536" s="877">
        <v>0</v>
      </c>
      <c r="BB536" s="878"/>
      <c r="BC536" s="877">
        <v>0</v>
      </c>
      <c r="BD536" s="878"/>
      <c r="BE536" s="272">
        <f>SUM(AU536+AW536+AY536+BA536+BC536)</f>
        <v>0</v>
      </c>
      <c r="BF536" s="879">
        <v>0</v>
      </c>
      <c r="BG536" s="880"/>
      <c r="BH536" s="879">
        <v>0</v>
      </c>
      <c r="BI536" s="880"/>
      <c r="BJ536" s="879">
        <v>0</v>
      </c>
      <c r="BK536" s="880"/>
      <c r="BL536" s="879">
        <v>0</v>
      </c>
      <c r="BM536" s="880"/>
      <c r="BN536" s="879">
        <v>0</v>
      </c>
      <c r="BO536" s="880"/>
      <c r="BP536" s="275">
        <f>SUM(BF536+BH536+BJ536+BL536+BN536)</f>
        <v>0</v>
      </c>
      <c r="BQ536" s="293">
        <f>N536+Y536+AJ536+AU536+BF536</f>
        <v>0</v>
      </c>
      <c r="BR536" s="293">
        <f>P536+AA536+AL536+AW536+BH536</f>
        <v>0</v>
      </c>
      <c r="BS536" s="293">
        <f>R536+AC536+AN536+AY536+BJ536</f>
        <v>0</v>
      </c>
      <c r="BT536" s="293">
        <f>T536+AE536+AP536+BA536+BL536</f>
        <v>0</v>
      </c>
      <c r="BU536" s="293">
        <f>V536+AG536+AR536+BC536+BN536</f>
        <v>0</v>
      </c>
      <c r="BV536" s="294">
        <f>SUM(BQ536:BU536)</f>
        <v>0</v>
      </c>
      <c r="BW536" s="135"/>
    </row>
    <row r="537" spans="1:75" s="52" customFormat="1" ht="15" hidden="1" customHeight="1">
      <c r="A537" s="476"/>
      <c r="B537" s="476"/>
      <c r="C537" s="692" t="str">
        <f>CONCATENATE("TOTAL ", C532)</f>
        <v>TOTAL SIKULIAQ SHIP USE / HAARP FACILITY USE [Delete unneeded facility and this red text]</v>
      </c>
      <c r="D537" s="693"/>
      <c r="E537" s="693"/>
      <c r="F537" s="693"/>
      <c r="G537" s="693"/>
      <c r="H537" s="693"/>
      <c r="I537" s="693"/>
      <c r="J537" s="693"/>
      <c r="K537" s="693"/>
      <c r="L537" s="693"/>
      <c r="M537" s="694"/>
      <c r="N537" s="648">
        <f>SUM(N533:O536)</f>
        <v>0</v>
      </c>
      <c r="O537" s="665"/>
      <c r="P537" s="648">
        <f>SUM(P533:Q536)</f>
        <v>0</v>
      </c>
      <c r="Q537" s="665"/>
      <c r="R537" s="648">
        <f>SUM(R533:S536)</f>
        <v>0</v>
      </c>
      <c r="S537" s="665"/>
      <c r="T537" s="648">
        <f>SUM(T533:U536)</f>
        <v>0</v>
      </c>
      <c r="U537" s="665"/>
      <c r="V537" s="648">
        <f>SUM(V533:W536)</f>
        <v>0</v>
      </c>
      <c r="W537" s="665"/>
      <c r="X537" s="152">
        <f>SUM(N537:W537)</f>
        <v>0</v>
      </c>
      <c r="Y537" s="648">
        <f>SUM(Y533:Z536)</f>
        <v>0</v>
      </c>
      <c r="Z537" s="649"/>
      <c r="AA537" s="648">
        <f>SUM(AA533:AB536)</f>
        <v>0</v>
      </c>
      <c r="AB537" s="649"/>
      <c r="AC537" s="648">
        <f>SUM(AC533:AD536)</f>
        <v>0</v>
      </c>
      <c r="AD537" s="649"/>
      <c r="AE537" s="648">
        <f>SUM(AE533:AF536)</f>
        <v>0</v>
      </c>
      <c r="AF537" s="649"/>
      <c r="AG537" s="648">
        <f>SUM(AG533:AH536)</f>
        <v>0</v>
      </c>
      <c r="AH537" s="649"/>
      <c r="AI537" s="152">
        <f>SUM(Y537:AH537)</f>
        <v>0</v>
      </c>
      <c r="AJ537" s="648">
        <f>SUM(AJ533:AK536)</f>
        <v>0</v>
      </c>
      <c r="AK537" s="665"/>
      <c r="AL537" s="648">
        <f>SUM(AL533:AM536)</f>
        <v>0</v>
      </c>
      <c r="AM537" s="665"/>
      <c r="AN537" s="648">
        <f>SUM(AN533:AO536)</f>
        <v>0</v>
      </c>
      <c r="AO537" s="665"/>
      <c r="AP537" s="648">
        <f>SUM(AP533:AQ536)</f>
        <v>0</v>
      </c>
      <c r="AQ537" s="665"/>
      <c r="AR537" s="648">
        <f>SUM(AR533:AS536)</f>
        <v>0</v>
      </c>
      <c r="AS537" s="665"/>
      <c r="AT537" s="152">
        <f>SUM(AJ537:AS537)</f>
        <v>0</v>
      </c>
      <c r="AU537" s="648">
        <f>SUM(AU533:AV536)</f>
        <v>0</v>
      </c>
      <c r="AV537" s="665"/>
      <c r="AW537" s="648">
        <f>SUM(AW533:AX536)</f>
        <v>0</v>
      </c>
      <c r="AX537" s="665"/>
      <c r="AY537" s="648">
        <f>SUM(AY533:AZ536)</f>
        <v>0</v>
      </c>
      <c r="AZ537" s="665"/>
      <c r="BA537" s="648">
        <f>SUM(BA533:BB536)</f>
        <v>0</v>
      </c>
      <c r="BB537" s="665"/>
      <c r="BC537" s="648">
        <f>SUM(BC533:BD536)</f>
        <v>0</v>
      </c>
      <c r="BD537" s="665"/>
      <c r="BE537" s="152">
        <f>SUM(AU537:BD537)</f>
        <v>0</v>
      </c>
      <c r="BF537" s="648">
        <f>SUM(BF533:BG536)</f>
        <v>0</v>
      </c>
      <c r="BG537" s="665"/>
      <c r="BH537" s="648">
        <f>SUM(BH533:BI536)</f>
        <v>0</v>
      </c>
      <c r="BI537" s="665"/>
      <c r="BJ537" s="648">
        <f>SUM(BJ533:BK536)</f>
        <v>0</v>
      </c>
      <c r="BK537" s="665"/>
      <c r="BL537" s="648">
        <f>SUM(BL533:BM536)</f>
        <v>0</v>
      </c>
      <c r="BM537" s="665"/>
      <c r="BN537" s="648">
        <f>SUM(BN533:BO536)</f>
        <v>0</v>
      </c>
      <c r="BO537" s="665"/>
      <c r="BP537" s="152">
        <f>SUM(BF537:BO537)</f>
        <v>0</v>
      </c>
      <c r="BQ537" s="352">
        <f>SUM(BQ533:BQ536)</f>
        <v>0</v>
      </c>
      <c r="BR537" s="352">
        <f>SUM(BR533:BR536)</f>
        <v>0</v>
      </c>
      <c r="BS537" s="352">
        <f>SUM(BS533:BS536)</f>
        <v>0</v>
      </c>
      <c r="BT537" s="352">
        <f>SUM(BT533:BT536)</f>
        <v>0</v>
      </c>
      <c r="BU537" s="352">
        <f>SUM(BU533:BU536)</f>
        <v>0</v>
      </c>
      <c r="BV537" s="352">
        <f>SUM(BQ537:BU537)</f>
        <v>0</v>
      </c>
      <c r="BW537" s="135"/>
    </row>
    <row r="538" spans="1:75" s="95" customFormat="1" ht="6.6" customHeight="1">
      <c r="A538" s="153"/>
      <c r="B538" s="153"/>
      <c r="C538" s="801"/>
      <c r="D538" s="802"/>
      <c r="E538" s="802"/>
      <c r="F538" s="802"/>
      <c r="G538" s="802"/>
      <c r="H538" s="802"/>
      <c r="I538" s="802"/>
      <c r="J538" s="802"/>
      <c r="K538" s="802"/>
      <c r="L538" s="802"/>
      <c r="M538" s="803"/>
      <c r="N538" s="210"/>
      <c r="O538" s="491"/>
      <c r="P538" s="210"/>
      <c r="Q538" s="491"/>
      <c r="R538" s="210"/>
      <c r="S538" s="491"/>
      <c r="T538" s="210"/>
      <c r="U538" s="491"/>
      <c r="V538" s="210"/>
      <c r="W538" s="491"/>
      <c r="X538" s="141"/>
      <c r="Y538" s="210"/>
      <c r="Z538" s="504"/>
      <c r="AA538" s="210"/>
      <c r="AB538" s="504"/>
      <c r="AC538" s="210"/>
      <c r="AD538" s="504"/>
      <c r="AE538" s="210"/>
      <c r="AF538" s="504"/>
      <c r="AG538" s="210"/>
      <c r="AH538" s="504"/>
      <c r="AI538" s="141"/>
      <c r="AJ538" s="210"/>
      <c r="AK538" s="491"/>
      <c r="AL538" s="210"/>
      <c r="AM538" s="491"/>
      <c r="AN538" s="210"/>
      <c r="AO538" s="491"/>
      <c r="AP538" s="210"/>
      <c r="AQ538" s="491"/>
      <c r="AR538" s="210"/>
      <c r="AS538" s="491"/>
      <c r="AT538" s="141"/>
      <c r="AU538" s="210"/>
      <c r="AV538" s="491"/>
      <c r="AW538" s="210"/>
      <c r="AX538" s="491"/>
      <c r="AY538" s="210"/>
      <c r="AZ538" s="491"/>
      <c r="BA538" s="210"/>
      <c r="BB538" s="491"/>
      <c r="BC538" s="210"/>
      <c r="BD538" s="491"/>
      <c r="BE538" s="141"/>
      <c r="BF538" s="210"/>
      <c r="BG538" s="491"/>
      <c r="BH538" s="210"/>
      <c r="BI538" s="491"/>
      <c r="BJ538" s="210"/>
      <c r="BK538" s="491"/>
      <c r="BL538" s="210"/>
      <c r="BM538" s="491"/>
      <c r="BN538" s="210"/>
      <c r="BO538" s="491"/>
      <c r="BP538" s="141"/>
      <c r="BQ538" s="296"/>
      <c r="BR538" s="296"/>
      <c r="BS538" s="296"/>
      <c r="BT538" s="296"/>
      <c r="BU538" s="296"/>
      <c r="BV538" s="494"/>
      <c r="BW538" s="135"/>
    </row>
    <row r="539" spans="1:75" s="135" customFormat="1" ht="15.75" customHeight="1">
      <c r="A539" s="169"/>
      <c r="B539" s="169"/>
      <c r="C539" s="938" t="s">
        <v>92</v>
      </c>
      <c r="D539" s="940"/>
      <c r="E539" s="940"/>
      <c r="F539" s="940"/>
      <c r="G539" s="940"/>
      <c r="H539" s="940"/>
      <c r="I539" s="940"/>
      <c r="J539" s="940"/>
      <c r="K539" s="940"/>
      <c r="L539" s="940"/>
      <c r="M539" s="952"/>
      <c r="N539" s="904">
        <f>SUM(N455,N472,N503,N523,N531,N537,N491)</f>
        <v>0</v>
      </c>
      <c r="O539" s="665"/>
      <c r="P539" s="904">
        <f>SUM(P455,P472,P503,P523,P531,P537,P491)</f>
        <v>0</v>
      </c>
      <c r="Q539" s="665"/>
      <c r="R539" s="904">
        <f>SUM(R455,R472,R503,R523,R531,R537,R491)</f>
        <v>0</v>
      </c>
      <c r="S539" s="665"/>
      <c r="T539" s="904">
        <f>SUM(T455,T472,T503,T523,T531,T537,T491)</f>
        <v>0</v>
      </c>
      <c r="U539" s="665"/>
      <c r="V539" s="904">
        <f>SUM(V455,V472,V503,V523,V531,V537,V491)</f>
        <v>0</v>
      </c>
      <c r="W539" s="665"/>
      <c r="X539" s="177">
        <f>SUM(N539:W539)</f>
        <v>0</v>
      </c>
      <c r="Y539" s="904">
        <f>SUM(Y455,Y472,Y503,Y523,Y531,Y537,Y491)</f>
        <v>0</v>
      </c>
      <c r="Z539" s="947"/>
      <c r="AA539" s="904">
        <f>SUM(AA455,AA472,AA503,AA523,AA531,AA537,AA491)</f>
        <v>0</v>
      </c>
      <c r="AB539" s="947"/>
      <c r="AC539" s="904">
        <f>SUM(AC455,AC472,AC503,AC523,AC531,AC537,AC491)</f>
        <v>0</v>
      </c>
      <c r="AD539" s="947"/>
      <c r="AE539" s="904">
        <f>SUM(AE455,AE472,AE503,AE523,AE531,AE537,AE491)</f>
        <v>0</v>
      </c>
      <c r="AF539" s="947"/>
      <c r="AG539" s="904">
        <f>SUM(AG455,AG472,AG503,AG523,AG531,AG537,AG491)</f>
        <v>0</v>
      </c>
      <c r="AH539" s="947"/>
      <c r="AI539" s="177">
        <f>SUM(Y539:AH539)</f>
        <v>0</v>
      </c>
      <c r="AJ539" s="904">
        <f>SUM(AJ455,AJ472,AJ503,AJ523,AJ531,AJ537,AJ491)</f>
        <v>0</v>
      </c>
      <c r="AK539" s="665"/>
      <c r="AL539" s="904">
        <f>SUM(AL455,AL472,AL503,AL523,AL531,AL537,AL491)</f>
        <v>0</v>
      </c>
      <c r="AM539" s="665"/>
      <c r="AN539" s="904">
        <f>SUM(AN455,AN472,AN503,AN523,AN531,AN537,AN491)</f>
        <v>0</v>
      </c>
      <c r="AO539" s="665"/>
      <c r="AP539" s="904">
        <f>SUM(AP455,AP472,AP503,AP523,AP531,AP537,AP491)</f>
        <v>0</v>
      </c>
      <c r="AQ539" s="665"/>
      <c r="AR539" s="904">
        <f>SUM(AR455,AR472,AR503,AR523,AR531,AR537,AR491)</f>
        <v>0</v>
      </c>
      <c r="AS539" s="665"/>
      <c r="AT539" s="177">
        <f>SUM(AJ539:AS539)</f>
        <v>0</v>
      </c>
      <c r="AU539" s="904">
        <f>SUM(AU455,AU472,AU503,AU523,AU531,AU537,AU491)</f>
        <v>0</v>
      </c>
      <c r="AV539" s="665"/>
      <c r="AW539" s="904">
        <f>SUM(AW455,AW472,AW503,AW523,AW531,AW537,AW491)</f>
        <v>0</v>
      </c>
      <c r="AX539" s="665"/>
      <c r="AY539" s="904">
        <f>SUM(AY455,AY472,AY503,AY523,AY531,AY537,AY491)</f>
        <v>0</v>
      </c>
      <c r="AZ539" s="665"/>
      <c r="BA539" s="904">
        <f>SUM(BA455,BA472,BA503,BA523,BA531,BA537,BA491)</f>
        <v>0</v>
      </c>
      <c r="BB539" s="665"/>
      <c r="BC539" s="904">
        <f>SUM(BC455,BC472,BC503,BC523,BC531,BC537,BC491)</f>
        <v>0</v>
      </c>
      <c r="BD539" s="665"/>
      <c r="BE539" s="177">
        <f>SUM(AU539:BD539)</f>
        <v>0</v>
      </c>
      <c r="BF539" s="904">
        <f>SUM(BF455,BF472,BF503,BF523,BF531,BF537,BF491)</f>
        <v>0</v>
      </c>
      <c r="BG539" s="665"/>
      <c r="BH539" s="904">
        <f>SUM(BH455,BH472,BH503,BH523,BH531,BH537,BH491)</f>
        <v>0</v>
      </c>
      <c r="BI539" s="665"/>
      <c r="BJ539" s="904">
        <f>SUM(BJ455,BJ472,BJ503,BJ523,BJ531,BJ537,BJ491)</f>
        <v>0</v>
      </c>
      <c r="BK539" s="665"/>
      <c r="BL539" s="904">
        <f>SUM(BL455,BL472,BL503,BL523,BL531,BL537,BL491)</f>
        <v>0</v>
      </c>
      <c r="BM539" s="665"/>
      <c r="BN539" s="904">
        <f>SUM(BN455,BN472,BN503,BN523,BN531,BN537,BN491)</f>
        <v>0</v>
      </c>
      <c r="BO539" s="665"/>
      <c r="BP539" s="177">
        <f>SUM(BF539:BO539)</f>
        <v>0</v>
      </c>
      <c r="BQ539" s="355">
        <f>N539+Y539+AJ539+AU539+BF539</f>
        <v>0</v>
      </c>
      <c r="BR539" s="355">
        <f>P539+AA539+AL539+AW539+BH539</f>
        <v>0</v>
      </c>
      <c r="BS539" s="355">
        <f>R539+AC539+AN539+AY539+BJ539</f>
        <v>0</v>
      </c>
      <c r="BT539" s="355">
        <f>T539+AE539+AP539+BA539+BL539</f>
        <v>0</v>
      </c>
      <c r="BU539" s="355">
        <f>V539+AG539+AR539+BC539+BN539</f>
        <v>0</v>
      </c>
      <c r="BV539" s="457">
        <f>SUM(BQ539:BU539)</f>
        <v>0</v>
      </c>
    </row>
    <row r="540" spans="1:75" ht="6.6" customHeight="1">
      <c r="C540" s="932"/>
      <c r="D540" s="931"/>
      <c r="E540" s="931"/>
      <c r="F540" s="931"/>
      <c r="G540" s="931"/>
      <c r="H540" s="931"/>
      <c r="I540" s="931"/>
      <c r="J540" s="931"/>
      <c r="K540" s="931"/>
      <c r="L540" s="931"/>
      <c r="M540" s="760"/>
      <c r="N540" s="175"/>
      <c r="O540" s="176"/>
      <c r="P540" s="175"/>
      <c r="Q540" s="176"/>
      <c r="R540" s="175"/>
      <c r="S540" s="176"/>
      <c r="T540" s="175"/>
      <c r="U540" s="176"/>
      <c r="V540" s="175"/>
      <c r="W540" s="176"/>
      <c r="X540" s="127"/>
      <c r="Y540" s="175"/>
      <c r="Z540" s="176"/>
      <c r="AA540" s="175"/>
      <c r="AB540" s="176"/>
      <c r="AC540" s="175"/>
      <c r="AD540" s="176"/>
      <c r="AE540" s="175"/>
      <c r="AF540" s="176"/>
      <c r="AG540" s="175"/>
      <c r="AH540" s="176"/>
      <c r="AI540" s="127"/>
      <c r="AJ540" s="175"/>
      <c r="AK540" s="176"/>
      <c r="AL540" s="175"/>
      <c r="AM540" s="176"/>
      <c r="AN540" s="175"/>
      <c r="AO540" s="176"/>
      <c r="AP540" s="175"/>
      <c r="AQ540" s="176"/>
      <c r="AR540" s="175"/>
      <c r="AS540" s="176"/>
      <c r="AT540" s="127"/>
      <c r="AU540" s="175"/>
      <c r="AV540" s="176"/>
      <c r="AW540" s="175"/>
      <c r="AX540" s="176"/>
      <c r="AY540" s="175"/>
      <c r="AZ540" s="176"/>
      <c r="BA540" s="175"/>
      <c r="BB540" s="176"/>
      <c r="BC540" s="175"/>
      <c r="BD540" s="176"/>
      <c r="BE540" s="127"/>
      <c r="BF540" s="175"/>
      <c r="BG540" s="176"/>
      <c r="BH540" s="175"/>
      <c r="BI540" s="176"/>
      <c r="BJ540" s="175"/>
      <c r="BK540" s="176"/>
      <c r="BL540" s="175"/>
      <c r="BM540" s="176"/>
      <c r="BN540" s="175"/>
      <c r="BO540" s="176"/>
      <c r="BP540" s="127"/>
      <c r="BQ540" s="297"/>
      <c r="BR540" s="297"/>
      <c r="BS540" s="297"/>
      <c r="BT540" s="297"/>
      <c r="BU540" s="297"/>
      <c r="BV540" s="350"/>
      <c r="BW540" s="135"/>
    </row>
    <row r="541" spans="1:75" ht="15" customHeight="1">
      <c r="C541" s="938" t="s">
        <v>93</v>
      </c>
      <c r="D541" s="940"/>
      <c r="E541" s="940"/>
      <c r="F541" s="940"/>
      <c r="G541" s="940"/>
      <c r="H541" s="940"/>
      <c r="I541" s="940"/>
      <c r="J541" s="940"/>
      <c r="K541" s="940"/>
      <c r="L541" s="940"/>
      <c r="M541" s="952"/>
      <c r="N541" s="905">
        <f>N422+N539</f>
        <v>0</v>
      </c>
      <c r="O541" s="890"/>
      <c r="P541" s="905">
        <f>P422+P539</f>
        <v>0</v>
      </c>
      <c r="Q541" s="890"/>
      <c r="R541" s="905">
        <f>R422+R539</f>
        <v>0</v>
      </c>
      <c r="S541" s="890"/>
      <c r="T541" s="905">
        <f>T422+T539</f>
        <v>0</v>
      </c>
      <c r="U541" s="890"/>
      <c r="V541" s="905">
        <f>V422+V539</f>
        <v>0</v>
      </c>
      <c r="W541" s="890"/>
      <c r="X541" s="177">
        <f>SUM(N541:W541)</f>
        <v>0</v>
      </c>
      <c r="Y541" s="905">
        <f>Y422+Y539</f>
        <v>0</v>
      </c>
      <c r="Z541" s="908"/>
      <c r="AA541" s="905">
        <f>AA422+AA539</f>
        <v>0</v>
      </c>
      <c r="AB541" s="908"/>
      <c r="AC541" s="905">
        <f>AC422+AC539</f>
        <v>0</v>
      </c>
      <c r="AD541" s="908"/>
      <c r="AE541" s="905">
        <f>AE422+AE539</f>
        <v>0</v>
      </c>
      <c r="AF541" s="908"/>
      <c r="AG541" s="905">
        <f>AG422+AG539</f>
        <v>0</v>
      </c>
      <c r="AH541" s="908"/>
      <c r="AI541" s="177">
        <f>SUM(Y541:AH541)</f>
        <v>0</v>
      </c>
      <c r="AJ541" s="905">
        <f>AJ422+AJ539</f>
        <v>0</v>
      </c>
      <c r="AK541" s="890"/>
      <c r="AL541" s="905">
        <f>AL422+AL539</f>
        <v>0</v>
      </c>
      <c r="AM541" s="890"/>
      <c r="AN541" s="905">
        <f>AN422+AN539</f>
        <v>0</v>
      </c>
      <c r="AO541" s="890"/>
      <c r="AP541" s="905">
        <f>AP422+AP539</f>
        <v>0</v>
      </c>
      <c r="AQ541" s="890"/>
      <c r="AR541" s="905">
        <f>AR422+AR539</f>
        <v>0</v>
      </c>
      <c r="AS541" s="890"/>
      <c r="AT541" s="177">
        <f>SUM(AJ541:AS541)</f>
        <v>0</v>
      </c>
      <c r="AU541" s="905">
        <f>AU422+AU539</f>
        <v>0</v>
      </c>
      <c r="AV541" s="890"/>
      <c r="AW541" s="905">
        <f>AW422+AW539</f>
        <v>0</v>
      </c>
      <c r="AX541" s="890"/>
      <c r="AY541" s="905">
        <f>AY422+AY539</f>
        <v>0</v>
      </c>
      <c r="AZ541" s="890"/>
      <c r="BA541" s="905">
        <f>BA422+BA539</f>
        <v>0</v>
      </c>
      <c r="BB541" s="890"/>
      <c r="BC541" s="905">
        <f>BC422+BC539</f>
        <v>0</v>
      </c>
      <c r="BD541" s="890"/>
      <c r="BE541" s="177">
        <f>SUM(AU541:BD541)</f>
        <v>0</v>
      </c>
      <c r="BF541" s="905">
        <f>BF422+BF539</f>
        <v>0</v>
      </c>
      <c r="BG541" s="890"/>
      <c r="BH541" s="905">
        <f>BH422+BH539</f>
        <v>0</v>
      </c>
      <c r="BI541" s="890"/>
      <c r="BJ541" s="905">
        <f>BJ422+BJ539</f>
        <v>0</v>
      </c>
      <c r="BK541" s="890"/>
      <c r="BL541" s="905">
        <f>BL422+BL539</f>
        <v>0</v>
      </c>
      <c r="BM541" s="890"/>
      <c r="BN541" s="905">
        <f>BN422+BN539</f>
        <v>0</v>
      </c>
      <c r="BO541" s="890"/>
      <c r="BP541" s="177">
        <f>SUM(BF541:BO541)</f>
        <v>0</v>
      </c>
      <c r="BQ541" s="355">
        <f>N541+Y541+AJ541+AU541+BF541</f>
        <v>0</v>
      </c>
      <c r="BR541" s="355">
        <f>P541+AA541+AL541+AW541+BH541</f>
        <v>0</v>
      </c>
      <c r="BS541" s="355">
        <f>R541+AC541+AN541+AY541+BJ541</f>
        <v>0</v>
      </c>
      <c r="BT541" s="355">
        <f>T541+AE541+AP541+BA541+BL541</f>
        <v>0</v>
      </c>
      <c r="BU541" s="355">
        <f>V541+AG541+AR541+BC541+BN541</f>
        <v>0</v>
      </c>
      <c r="BV541" s="356">
        <f>SUM(BQ541:BU541)</f>
        <v>0</v>
      </c>
      <c r="BW541" s="135"/>
    </row>
    <row r="542" spans="1:75" ht="6.6" customHeight="1">
      <c r="C542" s="932"/>
      <c r="D542" s="931"/>
      <c r="E542" s="931"/>
      <c r="F542" s="931"/>
      <c r="G542" s="931"/>
      <c r="H542" s="931"/>
      <c r="I542" s="931"/>
      <c r="J542" s="931"/>
      <c r="K542" s="931"/>
      <c r="L542" s="931"/>
      <c r="M542" s="760"/>
      <c r="N542" s="302"/>
      <c r="O542" s="458"/>
      <c r="P542" s="302"/>
      <c r="Q542" s="458"/>
      <c r="R542" s="302"/>
      <c r="S542" s="458"/>
      <c r="T542" s="302"/>
      <c r="U542" s="458"/>
      <c r="V542" s="302"/>
      <c r="W542" s="458"/>
      <c r="X542" s="127"/>
      <c r="Y542" s="302"/>
      <c r="Z542" s="458"/>
      <c r="AA542" s="302"/>
      <c r="AB542" s="458"/>
      <c r="AC542" s="302"/>
      <c r="AD542" s="458"/>
      <c r="AE542" s="302"/>
      <c r="AF542" s="458"/>
      <c r="AG542" s="302"/>
      <c r="AH542" s="458"/>
      <c r="AI542" s="127"/>
      <c r="AJ542" s="302"/>
      <c r="AK542" s="458"/>
      <c r="AL542" s="302"/>
      <c r="AM542" s="458"/>
      <c r="AN542" s="302"/>
      <c r="AO542" s="458"/>
      <c r="AP542" s="302"/>
      <c r="AQ542" s="458"/>
      <c r="AR542" s="302"/>
      <c r="AS542" s="458"/>
      <c r="AT542" s="127"/>
      <c r="AU542" s="302"/>
      <c r="AV542" s="458"/>
      <c r="AW542" s="302"/>
      <c r="AX542" s="458"/>
      <c r="AY542" s="302"/>
      <c r="AZ542" s="458"/>
      <c r="BA542" s="302"/>
      <c r="BB542" s="458"/>
      <c r="BC542" s="302"/>
      <c r="BD542" s="458"/>
      <c r="BE542" s="127"/>
      <c r="BF542" s="302"/>
      <c r="BG542" s="458"/>
      <c r="BH542" s="302"/>
      <c r="BI542" s="458"/>
      <c r="BJ542" s="302"/>
      <c r="BK542" s="458"/>
      <c r="BL542" s="302"/>
      <c r="BM542" s="458"/>
      <c r="BN542" s="302"/>
      <c r="BO542" s="458"/>
      <c r="BP542" s="127"/>
      <c r="BQ542" s="297"/>
      <c r="BR542" s="297"/>
      <c r="BS542" s="297"/>
      <c r="BT542" s="297"/>
      <c r="BU542" s="297"/>
      <c r="BV542" s="350"/>
      <c r="BW542" s="135"/>
    </row>
    <row r="543" spans="1:75" ht="15" customHeight="1">
      <c r="C543" s="938" t="s">
        <v>94</v>
      </c>
      <c r="D543" s="940"/>
      <c r="E543" s="940"/>
      <c r="F543" s="940"/>
      <c r="G543" s="940"/>
      <c r="H543" s="940"/>
      <c r="I543" s="940"/>
      <c r="J543" s="940"/>
      <c r="K543" s="940"/>
      <c r="L543" s="940"/>
      <c r="M543" s="952"/>
      <c r="N543" s="905">
        <f>N435+N541</f>
        <v>0</v>
      </c>
      <c r="O543" s="890"/>
      <c r="P543" s="905">
        <f>P435+P541</f>
        <v>0</v>
      </c>
      <c r="Q543" s="890"/>
      <c r="R543" s="905">
        <f>R435+R541</f>
        <v>0</v>
      </c>
      <c r="S543" s="890"/>
      <c r="T543" s="905">
        <f>T435+T541</f>
        <v>0</v>
      </c>
      <c r="U543" s="890"/>
      <c r="V543" s="905">
        <f>V435+V541</f>
        <v>0</v>
      </c>
      <c r="W543" s="890"/>
      <c r="X543" s="177">
        <f>SUM(N543:W543)</f>
        <v>0</v>
      </c>
      <c r="Y543" s="905">
        <f>Y435+Y541</f>
        <v>0</v>
      </c>
      <c r="Z543" s="908"/>
      <c r="AA543" s="905">
        <f>AA435+AA541</f>
        <v>0</v>
      </c>
      <c r="AB543" s="908"/>
      <c r="AC543" s="905">
        <f>AC435+AC541</f>
        <v>0</v>
      </c>
      <c r="AD543" s="908"/>
      <c r="AE543" s="905">
        <f>AE435+AE541</f>
        <v>0</v>
      </c>
      <c r="AF543" s="908"/>
      <c r="AG543" s="905">
        <f>AG435+AG541</f>
        <v>0</v>
      </c>
      <c r="AH543" s="908"/>
      <c r="AI543" s="177">
        <f>SUM(Y543:AH543)</f>
        <v>0</v>
      </c>
      <c r="AJ543" s="905">
        <f>AJ435+AJ541</f>
        <v>0</v>
      </c>
      <c r="AK543" s="890"/>
      <c r="AL543" s="905">
        <f>AL435+AL541</f>
        <v>0</v>
      </c>
      <c r="AM543" s="890"/>
      <c r="AN543" s="905">
        <f>AN435+AN541</f>
        <v>0</v>
      </c>
      <c r="AO543" s="890"/>
      <c r="AP543" s="905">
        <f>AP435+AP541</f>
        <v>0</v>
      </c>
      <c r="AQ543" s="890"/>
      <c r="AR543" s="905">
        <f>AR435+AR541</f>
        <v>0</v>
      </c>
      <c r="AS543" s="890"/>
      <c r="AT543" s="177">
        <f>SUM(AJ543:AS543)</f>
        <v>0</v>
      </c>
      <c r="AU543" s="905">
        <f>AU435+AU541</f>
        <v>0</v>
      </c>
      <c r="AV543" s="890"/>
      <c r="AW543" s="905">
        <f>AW435+AW541</f>
        <v>0</v>
      </c>
      <c r="AX543" s="890"/>
      <c r="AY543" s="905">
        <f>AY435+AY541</f>
        <v>0</v>
      </c>
      <c r="AZ543" s="890"/>
      <c r="BA543" s="905">
        <f>BA435+BA541</f>
        <v>0</v>
      </c>
      <c r="BB543" s="890"/>
      <c r="BC543" s="905">
        <f>BC435+BC541</f>
        <v>0</v>
      </c>
      <c r="BD543" s="890"/>
      <c r="BE543" s="177">
        <f>SUM(AU543:BD543)</f>
        <v>0</v>
      </c>
      <c r="BF543" s="905">
        <f>BF435+BF541</f>
        <v>0</v>
      </c>
      <c r="BG543" s="890"/>
      <c r="BH543" s="905">
        <f>BH435+BH541</f>
        <v>0</v>
      </c>
      <c r="BI543" s="890"/>
      <c r="BJ543" s="905">
        <f>BJ435+BJ541</f>
        <v>0</v>
      </c>
      <c r="BK543" s="890"/>
      <c r="BL543" s="905">
        <f>BL435+BL541</f>
        <v>0</v>
      </c>
      <c r="BM543" s="890"/>
      <c r="BN543" s="905">
        <f>BN435+BN541</f>
        <v>0</v>
      </c>
      <c r="BO543" s="890"/>
      <c r="BP543" s="177">
        <f>SUM(BF543:BO543)</f>
        <v>0</v>
      </c>
      <c r="BQ543" s="355">
        <f>N543+Y543+AJ543+AU543+BF543</f>
        <v>0</v>
      </c>
      <c r="BR543" s="355">
        <f>P543+AA543+AL543+AW543+BH543</f>
        <v>0</v>
      </c>
      <c r="BS543" s="355">
        <f>R543+AC543+AN543+AY543+BJ543</f>
        <v>0</v>
      </c>
      <c r="BT543" s="355">
        <f>T543+AE543+AP543+BA543+BL543</f>
        <v>0</v>
      </c>
      <c r="BU543" s="355">
        <f>V543+AG543+AR543+BC543+BN543</f>
        <v>0</v>
      </c>
      <c r="BV543" s="356">
        <f>SUM(BQ543:BU543)</f>
        <v>0</v>
      </c>
      <c r="BW543" s="135"/>
    </row>
    <row r="544" spans="1:75" ht="17.100000000000001" customHeight="1">
      <c r="C544" s="135"/>
      <c r="D544" s="135"/>
      <c r="M544" s="49"/>
      <c r="N544" s="68"/>
      <c r="O544" s="68"/>
      <c r="Q544" s="68"/>
      <c r="S544" s="68"/>
      <c r="U544" s="68"/>
      <c r="W544" s="68"/>
      <c r="Y544" s="502"/>
      <c r="Z544" s="502"/>
      <c r="AB544" s="502"/>
      <c r="AD544" s="502"/>
      <c r="AF544" s="502"/>
      <c r="AH544" s="502"/>
      <c r="AJ544" s="68"/>
      <c r="AK544" s="68"/>
      <c r="AM544" s="68"/>
      <c r="AO544" s="68"/>
      <c r="AQ544" s="68"/>
      <c r="AS544" s="68"/>
      <c r="AU544" s="68"/>
      <c r="AV544" s="68"/>
      <c r="AX544" s="68"/>
      <c r="AZ544" s="68"/>
      <c r="BB544" s="68"/>
      <c r="BD544" s="68"/>
      <c r="BF544" s="68"/>
      <c r="BG544" s="68"/>
      <c r="BI544" s="68"/>
      <c r="BK544" s="68"/>
      <c r="BM544" s="68"/>
      <c r="BO544" s="68"/>
      <c r="BW544" s="47"/>
    </row>
    <row r="545" spans="3:75" ht="17.100000000000001" customHeight="1">
      <c r="M545" s="49"/>
      <c r="N545" s="68"/>
      <c r="O545" s="68"/>
      <c r="Q545" s="68"/>
      <c r="S545" s="68"/>
      <c r="U545" s="68"/>
      <c r="W545" s="68"/>
      <c r="Y545" s="502"/>
      <c r="Z545" s="502"/>
      <c r="AB545" s="502"/>
      <c r="AD545" s="502"/>
      <c r="AF545" s="502"/>
      <c r="AH545" s="502"/>
      <c r="AJ545" s="68"/>
      <c r="AK545" s="68"/>
      <c r="AM545" s="68"/>
      <c r="AO545" s="68"/>
      <c r="AQ545" s="68"/>
      <c r="AS545" s="68"/>
      <c r="AU545" s="68"/>
      <c r="AV545" s="68"/>
      <c r="AX545" s="68"/>
      <c r="AZ545" s="68"/>
      <c r="BB545" s="68"/>
      <c r="BD545" s="68"/>
      <c r="BF545" s="68"/>
      <c r="BG545" s="68"/>
      <c r="BI545" s="68"/>
      <c r="BK545" s="68"/>
      <c r="BM545" s="68"/>
      <c r="BO545" s="68"/>
      <c r="BW545" s="47"/>
    </row>
    <row r="546" spans="3:75" ht="17.100000000000001" customHeight="1">
      <c r="C546" s="506" t="str">
        <f>MTDC!C304</f>
        <v>IBUD Version 07.01.21</v>
      </c>
      <c r="D546" s="77"/>
      <c r="E546" s="77"/>
      <c r="F546" s="77"/>
      <c r="G546" s="77"/>
      <c r="H546" s="77"/>
      <c r="I546" s="77"/>
      <c r="J546" s="77"/>
      <c r="K546" s="77"/>
      <c r="L546" s="77"/>
      <c r="N546" s="39"/>
      <c r="O546" s="39"/>
      <c r="P546" s="39"/>
      <c r="Q546" s="39"/>
      <c r="R546" s="39"/>
      <c r="S546" s="242"/>
      <c r="T546" s="39"/>
      <c r="U546" s="39"/>
      <c r="V546" s="39"/>
      <c r="W546" s="39"/>
      <c r="X546" s="39"/>
      <c r="Y546" s="39"/>
      <c r="Z546" s="39"/>
      <c r="AA546" s="39"/>
      <c r="AB546" s="39"/>
      <c r="AC546" s="39"/>
      <c r="AD546" s="242"/>
      <c r="AE546" s="39"/>
      <c r="AF546" s="39"/>
      <c r="AG546" s="39"/>
      <c r="AH546" s="39"/>
      <c r="AI546" s="39"/>
      <c r="AJ546" s="39"/>
      <c r="AK546" s="39"/>
      <c r="AL546" s="39"/>
      <c r="AM546" s="39"/>
      <c r="AN546" s="39"/>
      <c r="AO546" s="242"/>
      <c r="AP546" s="39"/>
      <c r="AQ546" s="39"/>
      <c r="AR546" s="39"/>
      <c r="AS546" s="39"/>
      <c r="AT546" s="39"/>
      <c r="AU546" s="39"/>
      <c r="AV546" s="39"/>
      <c r="AW546" s="39"/>
      <c r="AX546" s="39"/>
      <c r="AY546" s="39"/>
      <c r="AZ546" s="242"/>
      <c r="BA546" s="39"/>
      <c r="BB546" s="39"/>
      <c r="BC546" s="39"/>
      <c r="BD546" s="39"/>
      <c r="BE546" s="39"/>
      <c r="BF546" s="39"/>
      <c r="BG546" s="39"/>
      <c r="BH546" s="39"/>
      <c r="BI546" s="39"/>
      <c r="BJ546" s="39"/>
      <c r="BK546" s="242"/>
      <c r="BL546" s="39"/>
      <c r="BM546" s="39"/>
      <c r="BN546" s="39"/>
      <c r="BO546" s="39"/>
      <c r="BP546" s="39"/>
    </row>
    <row r="547" spans="3:75" ht="17.100000000000001" customHeight="1">
      <c r="C547" s="77"/>
      <c r="D547" s="77"/>
      <c r="E547" s="77"/>
      <c r="F547" s="77"/>
      <c r="G547" s="77"/>
      <c r="H547" s="77"/>
      <c r="I547" s="77"/>
      <c r="J547" s="77"/>
      <c r="K547" s="77"/>
      <c r="L547" s="77"/>
      <c r="N547" s="39"/>
      <c r="O547" s="39"/>
      <c r="P547" s="39"/>
      <c r="Q547" s="39"/>
      <c r="R547" s="39"/>
      <c r="S547" s="39"/>
      <c r="T547" s="39"/>
      <c r="U547" s="39"/>
      <c r="V547" s="39"/>
      <c r="W547" s="39"/>
      <c r="X547" s="39"/>
      <c r="Y547" s="39"/>
      <c r="Z547" s="39"/>
      <c r="AA547" s="39"/>
      <c r="AB547" s="39"/>
      <c r="AC547" s="39"/>
      <c r="AD547" s="39"/>
      <c r="AE547" s="39"/>
      <c r="AF547" s="39"/>
      <c r="AG547" s="39"/>
      <c r="AH547" s="39"/>
      <c r="AI547" s="39"/>
      <c r="AJ547" s="39"/>
      <c r="AK547" s="39"/>
      <c r="AL547" s="39"/>
      <c r="AM547" s="39"/>
      <c r="AN547" s="39"/>
      <c r="AO547" s="39"/>
      <c r="AP547" s="39"/>
      <c r="AQ547" s="39"/>
      <c r="AR547" s="39"/>
      <c r="AS547" s="39"/>
      <c r="AT547" s="39"/>
      <c r="AU547" s="39"/>
      <c r="AV547" s="39"/>
      <c r="AW547" s="39"/>
      <c r="AX547" s="39"/>
      <c r="AY547" s="39"/>
      <c r="AZ547" s="39"/>
      <c r="BA547" s="39"/>
      <c r="BB547" s="39"/>
      <c r="BC547" s="39"/>
      <c r="BD547" s="39"/>
      <c r="BE547" s="39"/>
      <c r="BF547" s="39"/>
      <c r="BG547" s="39"/>
      <c r="BH547" s="39"/>
      <c r="BI547" s="39"/>
      <c r="BJ547" s="39"/>
      <c r="BK547" s="39"/>
      <c r="BL547" s="39"/>
      <c r="BM547" s="39"/>
      <c r="BN547" s="39"/>
      <c r="BO547" s="39"/>
      <c r="BP547" s="39"/>
    </row>
    <row r="548" spans="3:75" ht="17.100000000000001" customHeight="1">
      <c r="C548" s="77"/>
      <c r="D548" s="77"/>
      <c r="E548" s="77"/>
      <c r="F548" s="77"/>
      <c r="G548" s="77"/>
      <c r="H548" s="77"/>
      <c r="I548" s="77"/>
      <c r="J548" s="77"/>
      <c r="K548" s="77"/>
      <c r="L548" s="77"/>
      <c r="N548" s="39"/>
      <c r="O548" s="39"/>
      <c r="P548" s="39"/>
      <c r="Q548" s="39"/>
      <c r="R548" s="39"/>
      <c r="S548" s="39"/>
      <c r="T548" s="39"/>
      <c r="U548" s="39"/>
      <c r="V548" s="39"/>
      <c r="W548" s="39"/>
      <c r="X548" s="39"/>
      <c r="Y548" s="39"/>
      <c r="Z548" s="39"/>
      <c r="AA548" s="39"/>
      <c r="AB548" s="39"/>
      <c r="AC548" s="39"/>
      <c r="AD548" s="39"/>
      <c r="AE548" s="39"/>
      <c r="AF548" s="39"/>
      <c r="AG548" s="39"/>
      <c r="AH548" s="39"/>
      <c r="AI548" s="39"/>
      <c r="AJ548" s="39"/>
      <c r="AK548" s="39"/>
      <c r="AL548" s="39"/>
      <c r="AM548" s="39"/>
      <c r="AN548" s="39"/>
      <c r="AO548" s="39"/>
      <c r="AP548" s="39"/>
      <c r="AQ548" s="39"/>
      <c r="AR548" s="39"/>
      <c r="AS548" s="39"/>
      <c r="AT548" s="39"/>
      <c r="AU548" s="39"/>
      <c r="AV548" s="39"/>
      <c r="AW548" s="39"/>
      <c r="AX548" s="39"/>
      <c r="AY548" s="39"/>
      <c r="AZ548" s="39"/>
      <c r="BA548" s="39"/>
      <c r="BB548" s="39"/>
      <c r="BC548" s="39"/>
      <c r="BD548" s="39"/>
      <c r="BE548" s="39"/>
      <c r="BF548" s="39"/>
      <c r="BG548" s="39"/>
      <c r="BH548" s="39"/>
      <c r="BI548" s="39"/>
      <c r="BJ548" s="39"/>
      <c r="BK548" s="39"/>
      <c r="BL548" s="39"/>
      <c r="BM548" s="39"/>
      <c r="BN548" s="39"/>
      <c r="BO548" s="39"/>
      <c r="BP548" s="39"/>
    </row>
    <row r="549" spans="3:75" ht="17.100000000000001" customHeight="1">
      <c r="C549" s="77"/>
      <c r="D549" s="77"/>
      <c r="E549" s="77"/>
      <c r="F549" s="77"/>
      <c r="G549" s="77"/>
      <c r="H549" s="77"/>
      <c r="I549" s="77"/>
      <c r="J549" s="77"/>
      <c r="K549" s="77"/>
      <c r="L549" s="77"/>
      <c r="N549" s="39"/>
      <c r="O549" s="39"/>
      <c r="P549" s="39"/>
      <c r="Q549" s="39"/>
      <c r="R549" s="39"/>
      <c r="S549" s="39"/>
      <c r="T549" s="39"/>
      <c r="U549" s="39"/>
      <c r="V549" s="39"/>
      <c r="W549" s="39"/>
      <c r="X549" s="39"/>
      <c r="Y549" s="39"/>
      <c r="Z549" s="39"/>
      <c r="AA549" s="39"/>
      <c r="AB549" s="39"/>
      <c r="AC549" s="39"/>
      <c r="AD549" s="39"/>
      <c r="AE549" s="39"/>
      <c r="AF549" s="39"/>
      <c r="AG549" s="39"/>
      <c r="AH549" s="39"/>
      <c r="AI549" s="39"/>
      <c r="AJ549" s="39"/>
      <c r="AK549" s="39"/>
      <c r="AL549" s="39"/>
      <c r="AM549" s="39"/>
      <c r="AN549" s="39"/>
      <c r="AO549" s="39"/>
      <c r="AP549" s="39"/>
      <c r="AQ549" s="39"/>
      <c r="AR549" s="39"/>
      <c r="AS549" s="39"/>
      <c r="AT549" s="39"/>
      <c r="AU549" s="39"/>
      <c r="AV549" s="39"/>
      <c r="AW549" s="39"/>
      <c r="AX549" s="39"/>
      <c r="AY549" s="39"/>
      <c r="AZ549" s="39"/>
      <c r="BA549" s="39"/>
      <c r="BB549" s="39"/>
      <c r="BC549" s="39"/>
      <c r="BD549" s="39"/>
      <c r="BE549" s="39"/>
      <c r="BF549" s="39"/>
      <c r="BG549" s="39"/>
      <c r="BH549" s="39"/>
      <c r="BI549" s="39"/>
      <c r="BJ549" s="39"/>
      <c r="BK549" s="39"/>
      <c r="BL549" s="39"/>
      <c r="BM549" s="39"/>
      <c r="BN549" s="39"/>
      <c r="BO549" s="39"/>
      <c r="BP549" s="39"/>
    </row>
    <row r="550" spans="3:75" ht="17.100000000000001" customHeight="1">
      <c r="C550" s="77"/>
      <c r="D550" s="77"/>
      <c r="E550" s="77"/>
      <c r="F550" s="77"/>
      <c r="G550" s="77"/>
      <c r="H550" s="77"/>
      <c r="I550" s="77"/>
      <c r="J550" s="77"/>
      <c r="K550" s="77"/>
      <c r="L550" s="77"/>
      <c r="N550" s="39"/>
      <c r="O550" s="39"/>
      <c r="P550" s="39"/>
      <c r="Q550" s="39"/>
      <c r="R550" s="39"/>
      <c r="S550" s="39"/>
      <c r="T550" s="39"/>
      <c r="U550" s="39"/>
      <c r="V550" s="39"/>
      <c r="W550" s="39"/>
      <c r="X550" s="39"/>
      <c r="Y550" s="39"/>
      <c r="Z550" s="39"/>
      <c r="AA550" s="39"/>
      <c r="AB550" s="39"/>
      <c r="AC550" s="39"/>
      <c r="AD550" s="39"/>
      <c r="AE550" s="39"/>
      <c r="AF550" s="39"/>
      <c r="AG550" s="39"/>
      <c r="AH550" s="39"/>
      <c r="AI550" s="39"/>
      <c r="AJ550" s="39"/>
      <c r="AK550" s="39"/>
      <c r="AL550" s="39"/>
      <c r="AM550" s="39"/>
      <c r="AN550" s="39"/>
      <c r="AO550" s="39"/>
      <c r="AP550" s="39"/>
      <c r="AQ550" s="39"/>
      <c r="AR550" s="39"/>
      <c r="AS550" s="39"/>
      <c r="AT550" s="39"/>
      <c r="AU550" s="39"/>
      <c r="AV550" s="39"/>
      <c r="AW550" s="39"/>
      <c r="AX550" s="39"/>
      <c r="AY550" s="39"/>
      <c r="AZ550" s="39"/>
      <c r="BA550" s="39"/>
      <c r="BB550" s="39"/>
      <c r="BC550" s="39"/>
      <c r="BD550" s="39"/>
      <c r="BE550" s="39"/>
      <c r="BF550" s="39"/>
      <c r="BG550" s="39"/>
      <c r="BH550" s="39"/>
      <c r="BI550" s="39"/>
      <c r="BJ550" s="39"/>
      <c r="BK550" s="39"/>
      <c r="BL550" s="39"/>
      <c r="BM550" s="39"/>
      <c r="BN550" s="39"/>
      <c r="BO550" s="39"/>
      <c r="BP550" s="39"/>
    </row>
    <row r="551" spans="3:75" ht="17.100000000000001" customHeight="1">
      <c r="C551" s="77"/>
      <c r="D551" s="77"/>
      <c r="E551" s="77"/>
      <c r="F551" s="77"/>
      <c r="G551" s="77"/>
      <c r="H551" s="77"/>
      <c r="I551" s="77"/>
      <c r="J551" s="77"/>
      <c r="K551" s="77"/>
      <c r="L551" s="77"/>
      <c r="N551" s="39"/>
      <c r="O551" s="39"/>
      <c r="P551" s="39"/>
      <c r="Q551" s="39"/>
      <c r="R551" s="39"/>
      <c r="S551" s="39"/>
      <c r="T551" s="39"/>
      <c r="U551" s="39"/>
      <c r="V551" s="39"/>
      <c r="W551" s="39"/>
      <c r="X551" s="39"/>
      <c r="Y551" s="39"/>
      <c r="Z551" s="39"/>
      <c r="AA551" s="39"/>
      <c r="AB551" s="39"/>
      <c r="AC551" s="39"/>
      <c r="AD551" s="39"/>
      <c r="AE551" s="39"/>
      <c r="AF551" s="39"/>
      <c r="AG551" s="39"/>
      <c r="AH551" s="39"/>
      <c r="AI551" s="39"/>
      <c r="AJ551" s="39"/>
      <c r="AK551" s="39"/>
      <c r="AL551" s="39"/>
      <c r="AM551" s="39"/>
      <c r="AN551" s="39"/>
      <c r="AO551" s="39"/>
      <c r="AP551" s="39"/>
      <c r="AQ551" s="39"/>
      <c r="AR551" s="39"/>
      <c r="AS551" s="39"/>
      <c r="AT551" s="39"/>
      <c r="AU551" s="39"/>
      <c r="AV551" s="39"/>
      <c r="AW551" s="39"/>
      <c r="AX551" s="39"/>
      <c r="AY551" s="39"/>
      <c r="AZ551" s="39"/>
      <c r="BA551" s="39"/>
      <c r="BB551" s="39"/>
      <c r="BC551" s="39"/>
      <c r="BD551" s="39"/>
      <c r="BE551" s="39"/>
      <c r="BF551" s="39"/>
      <c r="BG551" s="39"/>
      <c r="BH551" s="39"/>
      <c r="BI551" s="39"/>
      <c r="BJ551" s="39"/>
      <c r="BK551" s="39"/>
      <c r="BL551" s="39"/>
      <c r="BM551" s="39"/>
      <c r="BN551" s="39"/>
      <c r="BO551" s="39"/>
      <c r="BP551" s="39"/>
    </row>
    <row r="553" spans="3:75" ht="17.100000000000001" customHeight="1">
      <c r="C553" s="16" t="s">
        <v>87</v>
      </c>
      <c r="D553" s="16"/>
      <c r="E553" s="16"/>
      <c r="F553" s="16"/>
      <c r="G553" s="16"/>
      <c r="H553" s="16"/>
      <c r="I553" s="16"/>
      <c r="J553" s="16"/>
      <c r="K553" s="16"/>
      <c r="L553" s="16"/>
      <c r="M553" s="243"/>
      <c r="N553" s="243"/>
      <c r="O553" s="243"/>
      <c r="P553" s="243"/>
      <c r="Q553" s="243"/>
      <c r="R553" s="243"/>
      <c r="S553" s="243"/>
      <c r="U553" s="243"/>
      <c r="W553" s="243"/>
      <c r="Y553" s="243"/>
      <c r="Z553" s="243"/>
      <c r="AA553" s="243"/>
      <c r="AB553" s="243"/>
      <c r="AC553" s="243"/>
      <c r="AD553" s="243"/>
      <c r="AF553" s="243"/>
      <c r="AH553" s="243"/>
      <c r="AJ553" s="243"/>
      <c r="AK553" s="243"/>
      <c r="AL553" s="243"/>
      <c r="AM553" s="243"/>
      <c r="AN553" s="243"/>
      <c r="AO553" s="243"/>
      <c r="AQ553" s="243"/>
      <c r="AS553" s="243"/>
      <c r="AU553" s="243"/>
      <c r="AV553" s="243"/>
      <c r="AW553" s="243"/>
      <c r="AX553" s="243"/>
      <c r="AY553" s="243"/>
      <c r="AZ553" s="243"/>
      <c r="BB553" s="243"/>
      <c r="BD553" s="243"/>
      <c r="BF553" s="243"/>
      <c r="BG553" s="243"/>
      <c r="BH553" s="243"/>
      <c r="BI553" s="243"/>
      <c r="BJ553" s="243"/>
      <c r="BK553" s="243"/>
      <c r="BM553" s="243"/>
      <c r="BO553" s="243"/>
    </row>
    <row r="554" spans="3:75" ht="17.100000000000001" customHeight="1">
      <c r="C554" s="68" t="s">
        <v>87</v>
      </c>
      <c r="D554" s="68"/>
      <c r="E554" s="68"/>
      <c r="F554" s="68"/>
      <c r="G554" s="68"/>
      <c r="H554" s="68"/>
      <c r="I554" s="68"/>
      <c r="J554" s="68"/>
      <c r="K554" s="68"/>
      <c r="L554" s="68"/>
      <c r="M554" s="243" t="s">
        <v>87</v>
      </c>
      <c r="N554" s="243" t="s">
        <v>87</v>
      </c>
      <c r="O554" s="243"/>
      <c r="P554" s="243" t="s">
        <v>87</v>
      </c>
      <c r="Q554" s="243"/>
      <c r="R554" s="243" t="s">
        <v>87</v>
      </c>
      <c r="S554" s="243"/>
      <c r="U554" s="243"/>
      <c r="W554" s="243"/>
      <c r="Y554" s="243" t="s">
        <v>87</v>
      </c>
      <c r="Z554" s="243"/>
      <c r="AA554" s="243" t="s">
        <v>87</v>
      </c>
      <c r="AB554" s="243"/>
      <c r="AC554" s="243" t="s">
        <v>87</v>
      </c>
      <c r="AD554" s="243"/>
      <c r="AF554" s="243"/>
      <c r="AH554" s="243"/>
      <c r="AJ554" s="243" t="s">
        <v>87</v>
      </c>
      <c r="AK554" s="243"/>
      <c r="AL554" s="243" t="s">
        <v>87</v>
      </c>
      <c r="AM554" s="243"/>
      <c r="AN554" s="243" t="s">
        <v>87</v>
      </c>
      <c r="AO554" s="243"/>
      <c r="AQ554" s="243"/>
      <c r="AS554" s="243"/>
      <c r="AU554" s="243" t="s">
        <v>87</v>
      </c>
      <c r="AV554" s="243"/>
      <c r="AW554" s="243" t="s">
        <v>87</v>
      </c>
      <c r="AX554" s="243"/>
      <c r="AY554" s="243" t="s">
        <v>87</v>
      </c>
      <c r="AZ554" s="243"/>
      <c r="BB554" s="243"/>
      <c r="BD554" s="243"/>
      <c r="BF554" s="243" t="s">
        <v>87</v>
      </c>
      <c r="BG554" s="243"/>
      <c r="BH554" s="243" t="s">
        <v>87</v>
      </c>
      <c r="BI554" s="243"/>
      <c r="BJ554" s="243" t="s">
        <v>87</v>
      </c>
      <c r="BK554" s="243"/>
      <c r="BM554" s="243"/>
      <c r="BO554" s="243"/>
    </row>
    <row r="555" spans="3:75" ht="17.100000000000001" customHeight="1">
      <c r="C555" s="68" t="s">
        <v>87</v>
      </c>
      <c r="D555" s="68"/>
      <c r="E555" s="68"/>
      <c r="F555" s="68"/>
      <c r="G555" s="68"/>
      <c r="H555" s="68"/>
      <c r="I555" s="68"/>
      <c r="J555" s="68"/>
      <c r="K555" s="68"/>
      <c r="L555" s="68"/>
      <c r="M555" s="243" t="s">
        <v>87</v>
      </c>
      <c r="N555" s="243" t="s">
        <v>87</v>
      </c>
      <c r="O555" s="243"/>
      <c r="P555" s="243" t="s">
        <v>87</v>
      </c>
      <c r="Q555" s="243"/>
      <c r="R555" s="243" t="s">
        <v>87</v>
      </c>
      <c r="S555" s="243"/>
      <c r="U555" s="243"/>
      <c r="W555" s="243"/>
      <c r="Y555" s="243" t="s">
        <v>87</v>
      </c>
      <c r="Z555" s="243"/>
      <c r="AA555" s="243" t="s">
        <v>87</v>
      </c>
      <c r="AB555" s="243"/>
      <c r="AC555" s="243" t="s">
        <v>87</v>
      </c>
      <c r="AD555" s="243"/>
      <c r="AF555" s="243"/>
      <c r="AH555" s="243"/>
      <c r="AJ555" s="243" t="s">
        <v>87</v>
      </c>
      <c r="AK555" s="243"/>
      <c r="AL555" s="243" t="s">
        <v>87</v>
      </c>
      <c r="AM555" s="243"/>
      <c r="AN555" s="243" t="s">
        <v>87</v>
      </c>
      <c r="AO555" s="243"/>
      <c r="AQ555" s="243"/>
      <c r="AS555" s="243"/>
      <c r="AU555" s="243" t="s">
        <v>87</v>
      </c>
      <c r="AV555" s="243"/>
      <c r="AW555" s="243" t="s">
        <v>87</v>
      </c>
      <c r="AX555" s="243"/>
      <c r="AY555" s="243" t="s">
        <v>87</v>
      </c>
      <c r="AZ555" s="243"/>
      <c r="BB555" s="243"/>
      <c r="BD555" s="243"/>
      <c r="BF555" s="243" t="s">
        <v>87</v>
      </c>
      <c r="BG555" s="243"/>
      <c r="BH555" s="243" t="s">
        <v>87</v>
      </c>
      <c r="BI555" s="243"/>
      <c r="BJ555" s="243" t="s">
        <v>87</v>
      </c>
      <c r="BK555" s="243"/>
      <c r="BM555" s="243"/>
      <c r="BO555" s="243"/>
    </row>
    <row r="556" spans="3:75" ht="17.100000000000001" customHeight="1">
      <c r="C556" s="68" t="s">
        <v>87</v>
      </c>
      <c r="D556" s="68"/>
      <c r="E556" s="68"/>
      <c r="F556" s="68"/>
      <c r="G556" s="68"/>
      <c r="H556" s="68"/>
      <c r="I556" s="68"/>
      <c r="J556" s="68"/>
      <c r="K556" s="68"/>
      <c r="L556" s="68"/>
      <c r="M556" s="243"/>
      <c r="N556" s="243"/>
      <c r="O556" s="243"/>
      <c r="P556" s="243"/>
      <c r="Q556" s="243"/>
      <c r="R556" s="243" t="s">
        <v>87</v>
      </c>
      <c r="S556" s="243"/>
      <c r="U556" s="243"/>
      <c r="W556" s="243"/>
      <c r="Y556" s="243"/>
      <c r="Z556" s="243"/>
      <c r="AA556" s="243"/>
      <c r="AB556" s="243"/>
      <c r="AC556" s="243" t="s">
        <v>87</v>
      </c>
      <c r="AD556" s="243"/>
      <c r="AF556" s="243"/>
      <c r="AH556" s="243"/>
      <c r="AJ556" s="243"/>
      <c r="AK556" s="243"/>
      <c r="AL556" s="243"/>
      <c r="AM556" s="243"/>
      <c r="AN556" s="243" t="s">
        <v>87</v>
      </c>
      <c r="AO556" s="243"/>
      <c r="AQ556" s="243"/>
      <c r="AS556" s="243"/>
      <c r="AU556" s="243"/>
      <c r="AV556" s="243"/>
      <c r="AW556" s="243"/>
      <c r="AX556" s="243"/>
      <c r="AY556" s="243" t="s">
        <v>87</v>
      </c>
      <c r="AZ556" s="243"/>
      <c r="BB556" s="243"/>
      <c r="BD556" s="243"/>
      <c r="BF556" s="243"/>
      <c r="BG556" s="243"/>
      <c r="BH556" s="243"/>
      <c r="BI556" s="243"/>
      <c r="BJ556" s="243" t="s">
        <v>87</v>
      </c>
      <c r="BK556" s="243"/>
      <c r="BM556" s="243"/>
      <c r="BO556" s="243"/>
    </row>
    <row r="557" spans="3:75" ht="17.100000000000001" customHeight="1">
      <c r="C557" s="68"/>
      <c r="D557" s="68"/>
      <c r="E557" s="68"/>
      <c r="F557" s="68"/>
      <c r="G557" s="68"/>
      <c r="H557" s="68"/>
      <c r="I557" s="68"/>
      <c r="J557" s="68"/>
      <c r="K557" s="68"/>
      <c r="L557" s="68"/>
      <c r="M557" s="243" t="s">
        <v>87</v>
      </c>
      <c r="N557" s="243" t="s">
        <v>87</v>
      </c>
      <c r="O557" s="243"/>
      <c r="P557" s="243" t="s">
        <v>87</v>
      </c>
      <c r="Q557" s="243"/>
      <c r="R557" s="243" t="s">
        <v>87</v>
      </c>
      <c r="S557" s="243"/>
      <c r="U557" s="243"/>
      <c r="W557" s="243"/>
      <c r="Y557" s="243" t="s">
        <v>87</v>
      </c>
      <c r="Z557" s="243"/>
      <c r="AA557" s="243" t="s">
        <v>87</v>
      </c>
      <c r="AB557" s="243"/>
      <c r="AC557" s="243" t="s">
        <v>87</v>
      </c>
      <c r="AD557" s="243"/>
      <c r="AF557" s="243"/>
      <c r="AH557" s="243"/>
      <c r="AJ557" s="243" t="s">
        <v>87</v>
      </c>
      <c r="AK557" s="243"/>
      <c r="AL557" s="243" t="s">
        <v>87</v>
      </c>
      <c r="AM557" s="243"/>
      <c r="AN557" s="243" t="s">
        <v>87</v>
      </c>
      <c r="AO557" s="243"/>
      <c r="AQ557" s="243"/>
      <c r="AS557" s="243"/>
      <c r="AU557" s="243" t="s">
        <v>87</v>
      </c>
      <c r="AV557" s="243"/>
      <c r="AW557" s="243" t="s">
        <v>87</v>
      </c>
      <c r="AX557" s="243"/>
      <c r="AY557" s="243" t="s">
        <v>87</v>
      </c>
      <c r="AZ557" s="243"/>
      <c r="BB557" s="243"/>
      <c r="BD557" s="243"/>
      <c r="BF557" s="243" t="s">
        <v>87</v>
      </c>
      <c r="BG557" s="243"/>
      <c r="BH557" s="243" t="s">
        <v>87</v>
      </c>
      <c r="BI557" s="243"/>
      <c r="BJ557" s="243" t="s">
        <v>87</v>
      </c>
      <c r="BK557" s="243"/>
      <c r="BM557" s="243"/>
      <c r="BO557" s="243"/>
    </row>
  </sheetData>
  <mergeCells count="9364">
    <mergeCell ref="C538:M538"/>
    <mergeCell ref="BH491:BI491"/>
    <mergeCell ref="BJ491:BK491"/>
    <mergeCell ref="BL491:BM491"/>
    <mergeCell ref="BN491:BO491"/>
    <mergeCell ref="C491:M491"/>
    <mergeCell ref="N491:O491"/>
    <mergeCell ref="P491:Q491"/>
    <mergeCell ref="R491:S491"/>
    <mergeCell ref="T491:U491"/>
    <mergeCell ref="V491:W491"/>
    <mergeCell ref="Y491:Z491"/>
    <mergeCell ref="AA491:AB491"/>
    <mergeCell ref="AC491:AD491"/>
    <mergeCell ref="AE491:AF491"/>
    <mergeCell ref="AG491:AH491"/>
    <mergeCell ref="AJ491:AK491"/>
    <mergeCell ref="AL491:AM491"/>
    <mergeCell ref="AR491:AS491"/>
    <mergeCell ref="AU491:AV491"/>
    <mergeCell ref="AN491:AO491"/>
    <mergeCell ref="BC514:BD514"/>
    <mergeCell ref="BF514:BG514"/>
    <mergeCell ref="BH514:BI514"/>
    <mergeCell ref="BJ514:BK514"/>
    <mergeCell ref="AY514:AZ514"/>
    <mergeCell ref="BA514:BB514"/>
    <mergeCell ref="AJ515:AK515"/>
    <mergeCell ref="AL515:AM515"/>
    <mergeCell ref="AN515:AO515"/>
    <mergeCell ref="AP515:AQ515"/>
    <mergeCell ref="AR515:AS515"/>
    <mergeCell ref="BN490:BO490"/>
    <mergeCell ref="BF491:BG491"/>
    <mergeCell ref="C486:D486"/>
    <mergeCell ref="E486:M486"/>
    <mergeCell ref="N486:O486"/>
    <mergeCell ref="P486:Q486"/>
    <mergeCell ref="R486:S486"/>
    <mergeCell ref="T486:U486"/>
    <mergeCell ref="V486:W486"/>
    <mergeCell ref="Y486:Z486"/>
    <mergeCell ref="AA486:AB486"/>
    <mergeCell ref="C487:D487"/>
    <mergeCell ref="E487:M487"/>
    <mergeCell ref="N487:O487"/>
    <mergeCell ref="P487:Q487"/>
    <mergeCell ref="R487:S487"/>
    <mergeCell ref="T488:U488"/>
    <mergeCell ref="V488:W488"/>
    <mergeCell ref="Y488:Z488"/>
    <mergeCell ref="AA488:AB488"/>
    <mergeCell ref="E490:M490"/>
    <mergeCell ref="AN489:AO489"/>
    <mergeCell ref="AP489:AQ489"/>
    <mergeCell ref="AR489:AS489"/>
    <mergeCell ref="R488:S488"/>
    <mergeCell ref="AU490:AV490"/>
    <mergeCell ref="AY491:AZ491"/>
    <mergeCell ref="BA491:BB491"/>
    <mergeCell ref="BC491:BD491"/>
    <mergeCell ref="AW490:AX490"/>
    <mergeCell ref="AY490:AZ490"/>
    <mergeCell ref="BA490:BB490"/>
    <mergeCell ref="BC490:BD490"/>
    <mergeCell ref="BF490:BG490"/>
    <mergeCell ref="BH490:BI490"/>
    <mergeCell ref="BJ490:BK490"/>
    <mergeCell ref="BL490:BM490"/>
    <mergeCell ref="AN488:AO488"/>
    <mergeCell ref="AP488:AQ488"/>
    <mergeCell ref="AR488:AS488"/>
    <mergeCell ref="AU488:AV488"/>
    <mergeCell ref="AW488:AX488"/>
    <mergeCell ref="N490:O490"/>
    <mergeCell ref="P490:Q490"/>
    <mergeCell ref="R490:S490"/>
    <mergeCell ref="T490:U490"/>
    <mergeCell ref="V490:W490"/>
    <mergeCell ref="Y490:Z490"/>
    <mergeCell ref="AA490:AB490"/>
    <mergeCell ref="AC490:AD490"/>
    <mergeCell ref="AE490:AF490"/>
    <mergeCell ref="AG490:AH490"/>
    <mergeCell ref="AJ490:AK490"/>
    <mergeCell ref="AL490:AM490"/>
    <mergeCell ref="AN490:AO490"/>
    <mergeCell ref="AP490:AQ490"/>
    <mergeCell ref="AR490:AS490"/>
    <mergeCell ref="AC488:AD488"/>
    <mergeCell ref="AE488:AF488"/>
    <mergeCell ref="AG488:AH488"/>
    <mergeCell ref="AJ488:AK488"/>
    <mergeCell ref="AL488:AM488"/>
    <mergeCell ref="BN489:BO489"/>
    <mergeCell ref="AU489:AV489"/>
    <mergeCell ref="AW489:AX489"/>
    <mergeCell ref="AY489:AZ489"/>
    <mergeCell ref="BA489:BB489"/>
    <mergeCell ref="BC489:BD489"/>
    <mergeCell ref="BF487:BG487"/>
    <mergeCell ref="BH487:BI487"/>
    <mergeCell ref="BJ487:BK487"/>
    <mergeCell ref="BL487:BM487"/>
    <mergeCell ref="BN487:BO487"/>
    <mergeCell ref="BF488:BG488"/>
    <mergeCell ref="BH488:BI488"/>
    <mergeCell ref="BJ488:BK488"/>
    <mergeCell ref="BL488:BM488"/>
    <mergeCell ref="BN488:BO488"/>
    <mergeCell ref="AY488:AZ488"/>
    <mergeCell ref="BA488:BB488"/>
    <mergeCell ref="BC488:BD488"/>
    <mergeCell ref="AW487:AX487"/>
    <mergeCell ref="AU487:AV487"/>
    <mergeCell ref="BF489:BG489"/>
    <mergeCell ref="BH489:BI489"/>
    <mergeCell ref="BJ489:BK489"/>
    <mergeCell ref="BL489:BM489"/>
    <mergeCell ref="AY487:AZ487"/>
    <mergeCell ref="BA487:BB487"/>
    <mergeCell ref="BC487:BD487"/>
    <mergeCell ref="AL487:AM487"/>
    <mergeCell ref="T487:U487"/>
    <mergeCell ref="V487:W487"/>
    <mergeCell ref="Y487:Z487"/>
    <mergeCell ref="AA487:AB487"/>
    <mergeCell ref="AC487:AD487"/>
    <mergeCell ref="T489:U489"/>
    <mergeCell ref="V489:W489"/>
    <mergeCell ref="Y489:Z489"/>
    <mergeCell ref="AA489:AB489"/>
    <mergeCell ref="AC489:AD489"/>
    <mergeCell ref="C485:D485"/>
    <mergeCell ref="E485:M485"/>
    <mergeCell ref="N485:O485"/>
    <mergeCell ref="P485:Q485"/>
    <mergeCell ref="R485:S485"/>
    <mergeCell ref="T485:U485"/>
    <mergeCell ref="V485:W485"/>
    <mergeCell ref="Y485:Z485"/>
    <mergeCell ref="AA485:AB485"/>
    <mergeCell ref="AC485:AD485"/>
    <mergeCell ref="AE485:AF485"/>
    <mergeCell ref="AG485:AH485"/>
    <mergeCell ref="AJ485:AK485"/>
    <mergeCell ref="AL485:AM485"/>
    <mergeCell ref="N488:O488"/>
    <mergeCell ref="P488:Q488"/>
    <mergeCell ref="E488:M488"/>
    <mergeCell ref="AP486:AQ486"/>
    <mergeCell ref="AR486:AS486"/>
    <mergeCell ref="AN487:AO487"/>
    <mergeCell ref="AP487:AQ487"/>
    <mergeCell ref="AR487:AS487"/>
    <mergeCell ref="C489:D489"/>
    <mergeCell ref="E489:M489"/>
    <mergeCell ref="N489:O489"/>
    <mergeCell ref="P489:Q489"/>
    <mergeCell ref="R489:S489"/>
    <mergeCell ref="C488:D488"/>
    <mergeCell ref="BL485:BM485"/>
    <mergeCell ref="BN485:BO485"/>
    <mergeCell ref="AU486:AV486"/>
    <mergeCell ref="AW486:AX486"/>
    <mergeCell ref="AY486:AZ486"/>
    <mergeCell ref="BA486:BB486"/>
    <mergeCell ref="BC486:BD486"/>
    <mergeCell ref="BF486:BG486"/>
    <mergeCell ref="BH486:BI486"/>
    <mergeCell ref="BJ486:BK486"/>
    <mergeCell ref="BL486:BM486"/>
    <mergeCell ref="BN486:BO486"/>
    <mergeCell ref="AU485:AV485"/>
    <mergeCell ref="AW485:AX485"/>
    <mergeCell ref="AY485:AZ485"/>
    <mergeCell ref="BF485:BG485"/>
    <mergeCell ref="BC485:BD485"/>
    <mergeCell ref="AN485:AO485"/>
    <mergeCell ref="AP485:AQ485"/>
    <mergeCell ref="AR485:AS485"/>
    <mergeCell ref="AE487:AF487"/>
    <mergeCell ref="BH483:BI483"/>
    <mergeCell ref="BJ483:BK483"/>
    <mergeCell ref="BL483:BM483"/>
    <mergeCell ref="BN483:BO483"/>
    <mergeCell ref="AU484:AV484"/>
    <mergeCell ref="AW484:AX484"/>
    <mergeCell ref="AY484:AZ484"/>
    <mergeCell ref="BA484:BB484"/>
    <mergeCell ref="BC484:BD484"/>
    <mergeCell ref="BF484:BG484"/>
    <mergeCell ref="BH484:BI484"/>
    <mergeCell ref="BJ484:BK484"/>
    <mergeCell ref="BL484:BM484"/>
    <mergeCell ref="BN484:BO484"/>
    <mergeCell ref="BA485:BB485"/>
    <mergeCell ref="P484:Q484"/>
    <mergeCell ref="R484:S484"/>
    <mergeCell ref="T484:U484"/>
    <mergeCell ref="V484:W484"/>
    <mergeCell ref="Y484:Z484"/>
    <mergeCell ref="AA484:AB484"/>
    <mergeCell ref="AC484:AD484"/>
    <mergeCell ref="AE484:AF484"/>
    <mergeCell ref="AG484:AH484"/>
    <mergeCell ref="AJ484:AK484"/>
    <mergeCell ref="AL484:AM484"/>
    <mergeCell ref="AN484:AO484"/>
    <mergeCell ref="AP484:AQ484"/>
    <mergeCell ref="AR484:AS484"/>
    <mergeCell ref="AR483:AS483"/>
    <mergeCell ref="AU483:AV483"/>
    <mergeCell ref="BF483:BG483"/>
    <mergeCell ref="T481:U481"/>
    <mergeCell ref="BF482:BG482"/>
    <mergeCell ref="AL481:AM481"/>
    <mergeCell ref="AN481:AO481"/>
    <mergeCell ref="AP481:AQ481"/>
    <mergeCell ref="AR481:AS481"/>
    <mergeCell ref="AU481:AV481"/>
    <mergeCell ref="AW481:AX481"/>
    <mergeCell ref="AY481:AZ481"/>
    <mergeCell ref="BA481:BB481"/>
    <mergeCell ref="BC481:BD481"/>
    <mergeCell ref="E483:M483"/>
    <mergeCell ref="N483:O483"/>
    <mergeCell ref="P483:Q483"/>
    <mergeCell ref="R483:S483"/>
    <mergeCell ref="T483:U483"/>
    <mergeCell ref="V483:W483"/>
    <mergeCell ref="Y483:Z483"/>
    <mergeCell ref="AA483:AB483"/>
    <mergeCell ref="AC483:AD483"/>
    <mergeCell ref="AE483:AF483"/>
    <mergeCell ref="AG483:AH483"/>
    <mergeCell ref="AJ483:AK483"/>
    <mergeCell ref="AL483:AM483"/>
    <mergeCell ref="AN483:AO483"/>
    <mergeCell ref="AP483:AQ483"/>
    <mergeCell ref="AW483:AX483"/>
    <mergeCell ref="AY483:AZ483"/>
    <mergeCell ref="BA483:BB483"/>
    <mergeCell ref="BC483:BD483"/>
    <mergeCell ref="V481:W481"/>
    <mergeCell ref="Y481:Z481"/>
    <mergeCell ref="AP480:AQ480"/>
    <mergeCell ref="AR480:AS480"/>
    <mergeCell ref="BL481:BM481"/>
    <mergeCell ref="BN481:BO481"/>
    <mergeCell ref="C482:D482"/>
    <mergeCell ref="E482:M482"/>
    <mergeCell ref="N482:O482"/>
    <mergeCell ref="P482:Q482"/>
    <mergeCell ref="R482:S482"/>
    <mergeCell ref="T482:U482"/>
    <mergeCell ref="V482:W482"/>
    <mergeCell ref="Y482:Z482"/>
    <mergeCell ref="AA482:AB482"/>
    <mergeCell ref="AC482:AD482"/>
    <mergeCell ref="AE482:AF482"/>
    <mergeCell ref="AG482:AH482"/>
    <mergeCell ref="AJ482:AK482"/>
    <mergeCell ref="AL482:AM482"/>
    <mergeCell ref="AN482:AO482"/>
    <mergeCell ref="AP482:AQ482"/>
    <mergeCell ref="AR482:AS482"/>
    <mergeCell ref="AU482:AV482"/>
    <mergeCell ref="AW482:AX482"/>
    <mergeCell ref="AY482:AZ482"/>
    <mergeCell ref="BA482:BB482"/>
    <mergeCell ref="BC482:BD482"/>
    <mergeCell ref="BH482:BI482"/>
    <mergeCell ref="C481:D481"/>
    <mergeCell ref="E481:M481"/>
    <mergeCell ref="N481:O481"/>
    <mergeCell ref="P481:Q481"/>
    <mergeCell ref="R481:S481"/>
    <mergeCell ref="AY480:AZ480"/>
    <mergeCell ref="BA480:BB480"/>
    <mergeCell ref="AU478:AV478"/>
    <mergeCell ref="AW478:AX478"/>
    <mergeCell ref="AW479:AX479"/>
    <mergeCell ref="AY479:AZ479"/>
    <mergeCell ref="BC480:BD480"/>
    <mergeCell ref="BF480:BG480"/>
    <mergeCell ref="BH480:BI480"/>
    <mergeCell ref="BJ480:BK480"/>
    <mergeCell ref="BL480:BM480"/>
    <mergeCell ref="BN480:BO480"/>
    <mergeCell ref="C479:D479"/>
    <mergeCell ref="E479:M479"/>
    <mergeCell ref="N479:O479"/>
    <mergeCell ref="P479:Q479"/>
    <mergeCell ref="R479:S479"/>
    <mergeCell ref="T479:U479"/>
    <mergeCell ref="V479:W479"/>
    <mergeCell ref="Y479:Z479"/>
    <mergeCell ref="AA479:AB479"/>
    <mergeCell ref="AC479:AD479"/>
    <mergeCell ref="AE479:AF479"/>
    <mergeCell ref="AG479:AH479"/>
    <mergeCell ref="AJ479:AK479"/>
    <mergeCell ref="AL479:AM479"/>
    <mergeCell ref="AN479:AO479"/>
    <mergeCell ref="AP479:AQ479"/>
    <mergeCell ref="AR479:AS479"/>
    <mergeCell ref="AU479:AV479"/>
    <mergeCell ref="BC479:BD479"/>
    <mergeCell ref="AG480:AH480"/>
    <mergeCell ref="BA479:BB479"/>
    <mergeCell ref="BC478:BD478"/>
    <mergeCell ref="BF478:BG478"/>
    <mergeCell ref="BH478:BI478"/>
    <mergeCell ref="BJ478:BK478"/>
    <mergeCell ref="BL478:BM478"/>
    <mergeCell ref="BN478:BO478"/>
    <mergeCell ref="C477:D477"/>
    <mergeCell ref="E477:M477"/>
    <mergeCell ref="N477:O477"/>
    <mergeCell ref="P477:Q477"/>
    <mergeCell ref="R477:S477"/>
    <mergeCell ref="T477:U477"/>
    <mergeCell ref="V477:W477"/>
    <mergeCell ref="Y477:Z477"/>
    <mergeCell ref="AA477:AB477"/>
    <mergeCell ref="AC477:AD477"/>
    <mergeCell ref="AE477:AF477"/>
    <mergeCell ref="AG477:AH477"/>
    <mergeCell ref="AJ477:AK477"/>
    <mergeCell ref="AL477:AM477"/>
    <mergeCell ref="AN477:AO477"/>
    <mergeCell ref="AP477:AQ477"/>
    <mergeCell ref="AR477:AS477"/>
    <mergeCell ref="AU477:AV477"/>
    <mergeCell ref="AW477:AX477"/>
    <mergeCell ref="AY477:AZ477"/>
    <mergeCell ref="BA477:BB477"/>
    <mergeCell ref="BC477:BD477"/>
    <mergeCell ref="T478:U478"/>
    <mergeCell ref="V478:W478"/>
    <mergeCell ref="Y478:Z478"/>
    <mergeCell ref="AY478:AZ478"/>
    <mergeCell ref="BA478:BB478"/>
    <mergeCell ref="BN472:BO472"/>
    <mergeCell ref="AA474:AB474"/>
    <mergeCell ref="AC474:AD474"/>
    <mergeCell ref="AE474:AF474"/>
    <mergeCell ref="AG474:AH474"/>
    <mergeCell ref="AJ474:AK474"/>
    <mergeCell ref="AL474:AM474"/>
    <mergeCell ref="AY475:AZ475"/>
    <mergeCell ref="BA475:BB475"/>
    <mergeCell ref="AR476:AS476"/>
    <mergeCell ref="AU476:AV476"/>
    <mergeCell ref="AW474:AX474"/>
    <mergeCell ref="AY474:AZ474"/>
    <mergeCell ref="BA474:BB474"/>
    <mergeCell ref="BC474:BD474"/>
    <mergeCell ref="BC476:BD476"/>
    <mergeCell ref="AW475:AX475"/>
    <mergeCell ref="BF474:BG474"/>
    <mergeCell ref="AL475:AM475"/>
    <mergeCell ref="AN475:AO475"/>
    <mergeCell ref="AP475:AQ475"/>
    <mergeCell ref="AU475:AV475"/>
    <mergeCell ref="AP474:AQ474"/>
    <mergeCell ref="AN474:AO474"/>
    <mergeCell ref="BF475:BG475"/>
    <mergeCell ref="BH475:BI475"/>
    <mergeCell ref="BJ475:BK475"/>
    <mergeCell ref="BL475:BM475"/>
    <mergeCell ref="BN475:BO475"/>
    <mergeCell ref="AA478:AB478"/>
    <mergeCell ref="E476:M476"/>
    <mergeCell ref="N476:O476"/>
    <mergeCell ref="P476:Q476"/>
    <mergeCell ref="R476:S476"/>
    <mergeCell ref="T476:U476"/>
    <mergeCell ref="V476:W476"/>
    <mergeCell ref="Y476:Z476"/>
    <mergeCell ref="AA476:AB476"/>
    <mergeCell ref="AC476:AD476"/>
    <mergeCell ref="AE476:AF476"/>
    <mergeCell ref="AG476:AH476"/>
    <mergeCell ref="AJ476:AK476"/>
    <mergeCell ref="AL476:AM476"/>
    <mergeCell ref="AN476:AO476"/>
    <mergeCell ref="AP476:AQ476"/>
    <mergeCell ref="AW476:AX476"/>
    <mergeCell ref="C478:D478"/>
    <mergeCell ref="AC478:AD478"/>
    <mergeCell ref="AE478:AF478"/>
    <mergeCell ref="AG478:AH478"/>
    <mergeCell ref="AJ478:AK478"/>
    <mergeCell ref="AL478:AM478"/>
    <mergeCell ref="AN478:AO478"/>
    <mergeCell ref="AP478:AQ478"/>
    <mergeCell ref="AR478:AS478"/>
    <mergeCell ref="AY476:AZ476"/>
    <mergeCell ref="BA476:BB476"/>
    <mergeCell ref="BF476:BG476"/>
    <mergeCell ref="BH476:BI476"/>
    <mergeCell ref="BJ476:BK476"/>
    <mergeCell ref="BL476:BM476"/>
    <mergeCell ref="BN476:BO476"/>
    <mergeCell ref="BA432:BB432"/>
    <mergeCell ref="BC432:BD432"/>
    <mergeCell ref="AE428:AF428"/>
    <mergeCell ref="AE430:AF430"/>
    <mergeCell ref="AE432:AF432"/>
    <mergeCell ref="AG428:AH428"/>
    <mergeCell ref="C475:D475"/>
    <mergeCell ref="E475:M475"/>
    <mergeCell ref="N475:O475"/>
    <mergeCell ref="P475:Q475"/>
    <mergeCell ref="R475:S475"/>
    <mergeCell ref="T475:U475"/>
    <mergeCell ref="V475:W475"/>
    <mergeCell ref="Y475:Z475"/>
    <mergeCell ref="AA475:AB475"/>
    <mergeCell ref="AC475:AD475"/>
    <mergeCell ref="AE475:AF475"/>
    <mergeCell ref="AG475:AH475"/>
    <mergeCell ref="AJ475:AK475"/>
    <mergeCell ref="C468:D468"/>
    <mergeCell ref="E468:M468"/>
    <mergeCell ref="AC470:AD470"/>
    <mergeCell ref="AE470:AF470"/>
    <mergeCell ref="AP470:AQ470"/>
    <mergeCell ref="AR470:AS470"/>
    <mergeCell ref="AU472:AV472"/>
    <mergeCell ref="AW472:AX472"/>
    <mergeCell ref="C469:D469"/>
    <mergeCell ref="E469:M469"/>
    <mergeCell ref="C470:D470"/>
    <mergeCell ref="E470:M470"/>
    <mergeCell ref="C471:D471"/>
    <mergeCell ref="C543:M543"/>
    <mergeCell ref="N432:O432"/>
    <mergeCell ref="N430:O430"/>
    <mergeCell ref="N428:O428"/>
    <mergeCell ref="N426:O426"/>
    <mergeCell ref="P426:Q426"/>
    <mergeCell ref="P428:Q428"/>
    <mergeCell ref="P430:Q430"/>
    <mergeCell ref="P432:Q432"/>
    <mergeCell ref="R426:S426"/>
    <mergeCell ref="C457:D457"/>
    <mergeCell ref="E457:M457"/>
    <mergeCell ref="C458:D458"/>
    <mergeCell ref="E458:M458"/>
    <mergeCell ref="C459:D459"/>
    <mergeCell ref="E459:M459"/>
    <mergeCell ref="C460:D460"/>
    <mergeCell ref="E460:M460"/>
    <mergeCell ref="C503:M503"/>
    <mergeCell ref="C523:M523"/>
    <mergeCell ref="C531:M531"/>
    <mergeCell ref="N480:O480"/>
    <mergeCell ref="P480:Q480"/>
    <mergeCell ref="C483:D483"/>
    <mergeCell ref="C476:D476"/>
    <mergeCell ref="C484:D484"/>
    <mergeCell ref="E484:M484"/>
    <mergeCell ref="N484:O484"/>
    <mergeCell ref="E465:M465"/>
    <mergeCell ref="C466:D466"/>
    <mergeCell ref="E466:M466"/>
    <mergeCell ref="C467:D467"/>
    <mergeCell ref="E467:M467"/>
    <mergeCell ref="BP2:BP3"/>
    <mergeCell ref="BF2:BO3"/>
    <mergeCell ref="BE2:BE3"/>
    <mergeCell ref="AU159:AV159"/>
    <mergeCell ref="AU197:AV197"/>
    <mergeCell ref="BF191:BG191"/>
    <mergeCell ref="BH191:BI191"/>
    <mergeCell ref="BJ191:BK191"/>
    <mergeCell ref="BL191:BM191"/>
    <mergeCell ref="BN191:BO191"/>
    <mergeCell ref="N191:O191"/>
    <mergeCell ref="P191:Q191"/>
    <mergeCell ref="R191:S191"/>
    <mergeCell ref="AG184:AH184"/>
    <mergeCell ref="AJ184:AK184"/>
    <mergeCell ref="AL184:AM184"/>
    <mergeCell ref="BN187:BO187"/>
    <mergeCell ref="N187:O187"/>
    <mergeCell ref="P187:Q187"/>
    <mergeCell ref="R187:S187"/>
    <mergeCell ref="T187:U187"/>
    <mergeCell ref="V187:W187"/>
    <mergeCell ref="AR274:AS274"/>
    <mergeCell ref="AP186:AQ186"/>
    <mergeCell ref="N2:W3"/>
    <mergeCell ref="X2:X3"/>
    <mergeCell ref="AU2:BD3"/>
    <mergeCell ref="AT2:AT3"/>
    <mergeCell ref="AJ2:AS3"/>
    <mergeCell ref="AI2:AI3"/>
    <mergeCell ref="Y2:AH3"/>
    <mergeCell ref="AR153:AS153"/>
    <mergeCell ref="AR154:AS154"/>
    <mergeCell ref="AR155:AS155"/>
    <mergeCell ref="AR156:AS156"/>
    <mergeCell ref="AR157:AS157"/>
    <mergeCell ref="AR158:AS158"/>
    <mergeCell ref="AR159:AS159"/>
    <mergeCell ref="AR160:AS160"/>
    <mergeCell ref="AR161:AS161"/>
    <mergeCell ref="AR162:AS162"/>
    <mergeCell ref="AU162:AV162"/>
    <mergeCell ref="AJ158:AK158"/>
    <mergeCell ref="AL158:AM158"/>
    <mergeCell ref="AN158:AO158"/>
    <mergeCell ref="AP158:AQ158"/>
    <mergeCell ref="AU158:AV158"/>
    <mergeCell ref="AW158:AX158"/>
    <mergeCell ref="AY158:AZ158"/>
    <mergeCell ref="BA158:BB158"/>
    <mergeCell ref="BC158:BD158"/>
    <mergeCell ref="N156:O156"/>
    <mergeCell ref="P156:Q156"/>
    <mergeCell ref="AP301:AQ301"/>
    <mergeCell ref="AR301:AS301"/>
    <mergeCell ref="AP296:AQ296"/>
    <mergeCell ref="AR296:AS296"/>
    <mergeCell ref="AC278:AD278"/>
    <mergeCell ref="AE278:AF278"/>
    <mergeCell ref="AG278:AH278"/>
    <mergeCell ref="AC282:AD282"/>
    <mergeCell ref="AE282:AF282"/>
    <mergeCell ref="AG282:AH282"/>
    <mergeCell ref="AJ282:AK282"/>
    <mergeCell ref="AL282:AM282"/>
    <mergeCell ref="AN282:AO282"/>
    <mergeCell ref="AP282:AQ282"/>
    <mergeCell ref="AR282:AS282"/>
    <mergeCell ref="AJ284:AK284"/>
    <mergeCell ref="AL284:AM284"/>
    <mergeCell ref="AJ301:AK301"/>
    <mergeCell ref="AR295:AS295"/>
    <mergeCell ref="AC292:AD292"/>
    <mergeCell ref="AC280:AD280"/>
    <mergeCell ref="AE280:AF280"/>
    <mergeCell ref="AG280:AH280"/>
    <mergeCell ref="AJ280:AK280"/>
    <mergeCell ref="AL280:AM280"/>
    <mergeCell ref="AR293:AS293"/>
    <mergeCell ref="AG279:AH279"/>
    <mergeCell ref="AL279:AM279"/>
    <mergeCell ref="AP279:AQ279"/>
    <mergeCell ref="AL301:AM301"/>
    <mergeCell ref="AN301:AO301"/>
    <mergeCell ref="AC285:AD285"/>
    <mergeCell ref="AC322:AD322"/>
    <mergeCell ref="BC364:BD364"/>
    <mergeCell ref="BF364:BG364"/>
    <mergeCell ref="BJ363:BK363"/>
    <mergeCell ref="BL363:BM363"/>
    <mergeCell ref="BN363:BO363"/>
    <mergeCell ref="BH365:BI365"/>
    <mergeCell ref="BJ365:BK365"/>
    <mergeCell ref="BL365:BM365"/>
    <mergeCell ref="BN365:BO365"/>
    <mergeCell ref="BN361:BO361"/>
    <mergeCell ref="Y331:Z331"/>
    <mergeCell ref="Y335:Z335"/>
    <mergeCell ref="Y339:Z339"/>
    <mergeCell ref="BF341:BG341"/>
    <mergeCell ref="BH341:BI341"/>
    <mergeCell ref="BJ341:BK341"/>
    <mergeCell ref="BL341:BM341"/>
    <mergeCell ref="BN341:BO341"/>
    <mergeCell ref="BF342:BG342"/>
    <mergeCell ref="BH342:BI342"/>
    <mergeCell ref="BJ342:BK342"/>
    <mergeCell ref="BL342:BM342"/>
    <mergeCell ref="BN342:BO342"/>
    <mergeCell ref="AJ365:AK365"/>
    <mergeCell ref="AL365:AM365"/>
    <mergeCell ref="AN365:AO365"/>
    <mergeCell ref="AA343:AB343"/>
    <mergeCell ref="AE343:AF343"/>
    <mergeCell ref="BH361:BI361"/>
    <mergeCell ref="BC360:BD360"/>
    <mergeCell ref="BF360:BG360"/>
    <mergeCell ref="BH360:BI360"/>
    <mergeCell ref="BJ371:BK371"/>
    <mergeCell ref="BA367:BB367"/>
    <mergeCell ref="AW367:AX367"/>
    <mergeCell ref="AY367:AZ367"/>
    <mergeCell ref="BH363:BI363"/>
    <mergeCell ref="AW360:AX360"/>
    <mergeCell ref="AY360:AZ360"/>
    <mergeCell ref="AY351:AZ351"/>
    <mergeCell ref="BC342:BD342"/>
    <mergeCell ref="AY371:AZ371"/>
    <mergeCell ref="AY369:AZ369"/>
    <mergeCell ref="AY345:AZ345"/>
    <mergeCell ref="BA345:BB345"/>
    <mergeCell ref="BL364:BM364"/>
    <mergeCell ref="BN364:BO364"/>
    <mergeCell ref="BL359:BM359"/>
    <mergeCell ref="BN459:BO459"/>
    <mergeCell ref="BJ460:BK460"/>
    <mergeCell ref="BL460:BM460"/>
    <mergeCell ref="BN460:BO460"/>
    <mergeCell ref="AR426:AS426"/>
    <mergeCell ref="AP426:AQ426"/>
    <mergeCell ref="AN426:AO426"/>
    <mergeCell ref="AL426:AM426"/>
    <mergeCell ref="AU428:AV428"/>
    <mergeCell ref="AU426:AV426"/>
    <mergeCell ref="AW426:AX426"/>
    <mergeCell ref="AW428:AX428"/>
    <mergeCell ref="AY426:AZ426"/>
    <mergeCell ref="AY428:AZ428"/>
    <mergeCell ref="BA426:BB426"/>
    <mergeCell ref="BA428:BB428"/>
    <mergeCell ref="BC426:BD426"/>
    <mergeCell ref="AL457:AM457"/>
    <mergeCell ref="BN432:BO432"/>
    <mergeCell ref="BL432:BM432"/>
    <mergeCell ref="BJ432:BK432"/>
    <mergeCell ref="BH432:BI432"/>
    <mergeCell ref="BF432:BG432"/>
    <mergeCell ref="BC430:BD430"/>
    <mergeCell ref="BN458:BO458"/>
    <mergeCell ref="BL435:BM435"/>
    <mergeCell ref="BN435:BO435"/>
    <mergeCell ref="AY364:AZ364"/>
    <mergeCell ref="BF361:BG361"/>
    <mergeCell ref="BN455:BO455"/>
    <mergeCell ref="BH457:BI457"/>
    <mergeCell ref="BJ457:BK457"/>
    <mergeCell ref="BL457:BM457"/>
    <mergeCell ref="AU432:AV432"/>
    <mergeCell ref="BN457:BO457"/>
    <mergeCell ref="AY470:AZ470"/>
    <mergeCell ref="AG453:AH453"/>
    <mergeCell ref="AJ453:AK453"/>
    <mergeCell ref="AL453:AM453"/>
    <mergeCell ref="AN453:AO453"/>
    <mergeCell ref="AP453:AQ453"/>
    <mergeCell ref="AN457:AO457"/>
    <mergeCell ref="AW459:AX459"/>
    <mergeCell ref="AR474:AS474"/>
    <mergeCell ref="AU474:AV474"/>
    <mergeCell ref="AN428:AO428"/>
    <mergeCell ref="AL428:AM428"/>
    <mergeCell ref="AR430:AS430"/>
    <mergeCell ref="AR432:AS432"/>
    <mergeCell ref="AJ472:AK472"/>
    <mergeCell ref="BN471:BO471"/>
    <mergeCell ref="BN469:BO469"/>
    <mergeCell ref="AN469:AO469"/>
    <mergeCell ref="AP469:AQ469"/>
    <mergeCell ref="AR469:AS469"/>
    <mergeCell ref="AU469:AV469"/>
    <mergeCell ref="BJ469:BK469"/>
    <mergeCell ref="AW469:AX469"/>
    <mergeCell ref="AY469:AZ469"/>
    <mergeCell ref="BA469:BB469"/>
    <mergeCell ref="AJ465:AK465"/>
    <mergeCell ref="N470:O470"/>
    <mergeCell ref="P470:Q470"/>
    <mergeCell ref="R470:S470"/>
    <mergeCell ref="AL465:AM465"/>
    <mergeCell ref="AG470:AH470"/>
    <mergeCell ref="AJ470:AK470"/>
    <mergeCell ref="AL470:AM470"/>
    <mergeCell ref="AN470:AO470"/>
    <mergeCell ref="AW453:AX453"/>
    <mergeCell ref="AG449:AH449"/>
    <mergeCell ref="AJ449:AK449"/>
    <mergeCell ref="AL449:AM449"/>
    <mergeCell ref="AN449:AO449"/>
    <mergeCell ref="AU445:AV445"/>
    <mergeCell ref="AP447:AQ447"/>
    <mergeCell ref="AP445:AQ445"/>
    <mergeCell ref="AR445:AS445"/>
    <mergeCell ref="AR447:AS447"/>
    <mergeCell ref="AG455:AH455"/>
    <mergeCell ref="AG460:AH460"/>
    <mergeCell ref="AG462:AH462"/>
    <mergeCell ref="AR459:AS459"/>
    <mergeCell ref="AU459:AV459"/>
    <mergeCell ref="AR462:AS462"/>
    <mergeCell ref="AP465:AQ465"/>
    <mergeCell ref="AR465:AS465"/>
    <mergeCell ref="AP468:AQ468"/>
    <mergeCell ref="AU470:AV470"/>
    <mergeCell ref="BJ467:BK467"/>
    <mergeCell ref="BN467:BO467"/>
    <mergeCell ref="N468:O468"/>
    <mergeCell ref="AG424:AH424"/>
    <mergeCell ref="AW455:AX455"/>
    <mergeCell ref="AW454:AX454"/>
    <mergeCell ref="AW450:AX450"/>
    <mergeCell ref="AP424:AQ424"/>
    <mergeCell ref="AW432:AX432"/>
    <mergeCell ref="BJ468:BK468"/>
    <mergeCell ref="BN470:BO470"/>
    <mergeCell ref="N469:O469"/>
    <mergeCell ref="N471:O471"/>
    <mergeCell ref="P471:Q471"/>
    <mergeCell ref="R471:S471"/>
    <mergeCell ref="T471:U471"/>
    <mergeCell ref="V471:W471"/>
    <mergeCell ref="Y471:Z471"/>
    <mergeCell ref="AA471:AB471"/>
    <mergeCell ref="AC471:AD471"/>
    <mergeCell ref="AE471:AF471"/>
    <mergeCell ref="AG471:AH471"/>
    <mergeCell ref="AJ471:AK471"/>
    <mergeCell ref="AL471:AM471"/>
    <mergeCell ref="AN471:AO471"/>
    <mergeCell ref="AP471:AQ471"/>
    <mergeCell ref="AR471:AS471"/>
    <mergeCell ref="AU471:AV471"/>
    <mergeCell ref="AW471:AX471"/>
    <mergeCell ref="BC469:BD469"/>
    <mergeCell ref="BF469:BG469"/>
    <mergeCell ref="BH469:BI469"/>
    <mergeCell ref="BJ466:BK466"/>
    <mergeCell ref="BL466:BM466"/>
    <mergeCell ref="BN466:BO466"/>
    <mergeCell ref="AY465:AZ465"/>
    <mergeCell ref="AA465:AB465"/>
    <mergeCell ref="AC465:AD465"/>
    <mergeCell ref="AE465:AF465"/>
    <mergeCell ref="AG465:AH465"/>
    <mergeCell ref="AN465:AO465"/>
    <mergeCell ref="T470:U470"/>
    <mergeCell ref="V470:W470"/>
    <mergeCell ref="AW470:AX470"/>
    <mergeCell ref="BJ471:BK471"/>
    <mergeCell ref="BL471:BM471"/>
    <mergeCell ref="AW465:AX465"/>
    <mergeCell ref="BN468:BO468"/>
    <mergeCell ref="N467:O467"/>
    <mergeCell ref="P467:Q467"/>
    <mergeCell ref="R467:S467"/>
    <mergeCell ref="T467:U467"/>
    <mergeCell ref="V467:W467"/>
    <mergeCell ref="Y467:Z467"/>
    <mergeCell ref="AA467:AB467"/>
    <mergeCell ref="AC467:AD467"/>
    <mergeCell ref="AE467:AF467"/>
    <mergeCell ref="AG467:AH467"/>
    <mergeCell ref="AJ467:AK467"/>
    <mergeCell ref="AL467:AM467"/>
    <mergeCell ref="AN467:AO467"/>
    <mergeCell ref="AP467:AQ467"/>
    <mergeCell ref="AR467:AS467"/>
    <mergeCell ref="AU467:AV467"/>
    <mergeCell ref="BN463:BO463"/>
    <mergeCell ref="N464:O464"/>
    <mergeCell ref="P464:Q464"/>
    <mergeCell ref="R464:S464"/>
    <mergeCell ref="T464:U464"/>
    <mergeCell ref="V464:W464"/>
    <mergeCell ref="BH464:BI464"/>
    <mergeCell ref="BL463:BM463"/>
    <mergeCell ref="AP464:AQ464"/>
    <mergeCell ref="T469:U469"/>
    <mergeCell ref="V469:W469"/>
    <mergeCell ref="AE469:AF469"/>
    <mergeCell ref="BL467:BM467"/>
    <mergeCell ref="BJ465:BK465"/>
    <mergeCell ref="BL465:BM465"/>
    <mergeCell ref="BN465:BO465"/>
    <mergeCell ref="AA466:AB466"/>
    <mergeCell ref="AC466:AD466"/>
    <mergeCell ref="AE466:AF466"/>
    <mergeCell ref="AG466:AH466"/>
    <mergeCell ref="AJ466:AK466"/>
    <mergeCell ref="AL466:AM466"/>
    <mergeCell ref="AN466:AO466"/>
    <mergeCell ref="AP466:AQ466"/>
    <mergeCell ref="AR466:AS466"/>
    <mergeCell ref="AU466:AV466"/>
    <mergeCell ref="AW466:AX466"/>
    <mergeCell ref="AY466:AZ466"/>
    <mergeCell ref="BA466:BB466"/>
    <mergeCell ref="BC466:BD466"/>
    <mergeCell ref="BF466:BG466"/>
    <mergeCell ref="BH466:BI466"/>
    <mergeCell ref="R462:S462"/>
    <mergeCell ref="T462:U462"/>
    <mergeCell ref="V462:W462"/>
    <mergeCell ref="AL462:AM462"/>
    <mergeCell ref="AN462:AO462"/>
    <mergeCell ref="AP462:AQ462"/>
    <mergeCell ref="BH462:BI462"/>
    <mergeCell ref="AJ459:AK459"/>
    <mergeCell ref="AC460:AD460"/>
    <mergeCell ref="BN464:BO464"/>
    <mergeCell ref="N463:O463"/>
    <mergeCell ref="P463:Q463"/>
    <mergeCell ref="R463:S463"/>
    <mergeCell ref="T463:U463"/>
    <mergeCell ref="V463:W463"/>
    <mergeCell ref="Y463:Z463"/>
    <mergeCell ref="AA463:AB463"/>
    <mergeCell ref="AC463:AD463"/>
    <mergeCell ref="AE463:AF463"/>
    <mergeCell ref="AG463:AH463"/>
    <mergeCell ref="AJ463:AK463"/>
    <mergeCell ref="AL463:AM463"/>
    <mergeCell ref="AN463:AO463"/>
    <mergeCell ref="AP463:AQ463"/>
    <mergeCell ref="AR463:AS463"/>
    <mergeCell ref="AU463:AV463"/>
    <mergeCell ref="AW463:AX463"/>
    <mergeCell ref="AY463:AZ463"/>
    <mergeCell ref="BA463:BB463"/>
    <mergeCell ref="BC463:BD463"/>
    <mergeCell ref="BF463:BG463"/>
    <mergeCell ref="BH463:BI463"/>
    <mergeCell ref="BA470:BB470"/>
    <mergeCell ref="BC468:BD468"/>
    <mergeCell ref="BF462:BG462"/>
    <mergeCell ref="BH471:BI471"/>
    <mergeCell ref="AU462:AV462"/>
    <mergeCell ref="AR468:AS468"/>
    <mergeCell ref="AU468:AV468"/>
    <mergeCell ref="AY462:AZ462"/>
    <mergeCell ref="BA462:BB462"/>
    <mergeCell ref="BJ459:BK459"/>
    <mergeCell ref="BL459:BM459"/>
    <mergeCell ref="AA462:AB462"/>
    <mergeCell ref="AA460:AB460"/>
    <mergeCell ref="N461:O461"/>
    <mergeCell ref="P461:Q461"/>
    <mergeCell ref="R461:S461"/>
    <mergeCell ref="T461:U461"/>
    <mergeCell ref="V461:W461"/>
    <mergeCell ref="Y461:Z461"/>
    <mergeCell ref="AA461:AB461"/>
    <mergeCell ref="AC461:AD461"/>
    <mergeCell ref="AE461:AF461"/>
    <mergeCell ref="AG461:AH461"/>
    <mergeCell ref="AJ461:AK461"/>
    <mergeCell ref="AL461:AM461"/>
    <mergeCell ref="AN461:AO461"/>
    <mergeCell ref="AP461:AQ461"/>
    <mergeCell ref="AR461:AS461"/>
    <mergeCell ref="AU461:AV461"/>
    <mergeCell ref="AW461:AX461"/>
    <mergeCell ref="N462:O462"/>
    <mergeCell ref="P462:Q462"/>
    <mergeCell ref="AY451:AZ451"/>
    <mergeCell ref="BA451:BB451"/>
    <mergeCell ref="BC451:BD451"/>
    <mergeCell ref="BF451:BG451"/>
    <mergeCell ref="BH451:BI451"/>
    <mergeCell ref="BF459:BG459"/>
    <mergeCell ref="BH459:BI459"/>
    <mergeCell ref="BA459:BB459"/>
    <mergeCell ref="AU465:AV465"/>
    <mergeCell ref="AG468:AH468"/>
    <mergeCell ref="AY468:AZ468"/>
    <mergeCell ref="BA468:BB468"/>
    <mergeCell ref="BC470:BD470"/>
    <mergeCell ref="AR472:AS472"/>
    <mergeCell ref="AY461:AZ461"/>
    <mergeCell ref="BA461:BB461"/>
    <mergeCell ref="BC461:BD461"/>
    <mergeCell ref="BF461:BG461"/>
    <mergeCell ref="BH461:BI461"/>
    <mergeCell ref="AY471:AZ471"/>
    <mergeCell ref="BA471:BB471"/>
    <mergeCell ref="BC471:BD471"/>
    <mergeCell ref="BF471:BG471"/>
    <mergeCell ref="BF470:BG470"/>
    <mergeCell ref="BH470:BI470"/>
    <mergeCell ref="AR464:AS464"/>
    <mergeCell ref="AU464:AV464"/>
    <mergeCell ref="BF468:BG468"/>
    <mergeCell ref="AY464:AZ464"/>
    <mergeCell ref="BA464:BB464"/>
    <mergeCell ref="BC464:BD464"/>
    <mergeCell ref="BF464:BG464"/>
    <mergeCell ref="BH468:BI468"/>
    <mergeCell ref="BA465:BB465"/>
    <mergeCell ref="BC465:BD465"/>
    <mergeCell ref="BF465:BG465"/>
    <mergeCell ref="BH465:BI465"/>
    <mergeCell ref="AW468:AX468"/>
    <mergeCell ref="AR460:AS460"/>
    <mergeCell ref="AU460:AV460"/>
    <mergeCell ref="AW460:AX460"/>
    <mergeCell ref="AY460:AZ460"/>
    <mergeCell ref="BA460:BB460"/>
    <mergeCell ref="AR453:AS453"/>
    <mergeCell ref="AU453:AV453"/>
    <mergeCell ref="BA453:BB453"/>
    <mergeCell ref="BC453:BD453"/>
    <mergeCell ref="BF453:BG453"/>
    <mergeCell ref="BH453:BI453"/>
    <mergeCell ref="AW467:AX467"/>
    <mergeCell ref="AY467:AZ467"/>
    <mergeCell ref="BA467:BB467"/>
    <mergeCell ref="BC467:BD467"/>
    <mergeCell ref="BF467:BG467"/>
    <mergeCell ref="BH467:BI467"/>
    <mergeCell ref="AW464:AX464"/>
    <mergeCell ref="Y460:Z460"/>
    <mergeCell ref="AJ454:AK454"/>
    <mergeCell ref="AL454:AM454"/>
    <mergeCell ref="AN454:AO454"/>
    <mergeCell ref="AP454:AQ454"/>
    <mergeCell ref="AJ457:AK457"/>
    <mergeCell ref="AJ462:AK462"/>
    <mergeCell ref="AJ464:AK464"/>
    <mergeCell ref="BC462:BD462"/>
    <mergeCell ref="AL458:AM458"/>
    <mergeCell ref="AN458:AO458"/>
    <mergeCell ref="AP458:AQ458"/>
    <mergeCell ref="AR458:AS458"/>
    <mergeCell ref="AU458:AV458"/>
    <mergeCell ref="AW458:AX458"/>
    <mergeCell ref="AY458:AZ458"/>
    <mergeCell ref="BA458:BB458"/>
    <mergeCell ref="AN455:AO455"/>
    <mergeCell ref="AP455:AQ455"/>
    <mergeCell ref="AE459:AF459"/>
    <mergeCell ref="AC462:AD462"/>
    <mergeCell ref="AL464:AM464"/>
    <mergeCell ref="AN464:AO464"/>
    <mergeCell ref="AY459:AZ459"/>
    <mergeCell ref="AC468:AD468"/>
    <mergeCell ref="AE468:AF468"/>
    <mergeCell ref="AR435:AS435"/>
    <mergeCell ref="BC458:BD458"/>
    <mergeCell ref="AC459:AD459"/>
    <mergeCell ref="AL450:AM450"/>
    <mergeCell ref="AN450:AO450"/>
    <mergeCell ref="AP450:AQ450"/>
    <mergeCell ref="AR450:AS450"/>
    <mergeCell ref="AE448:AF448"/>
    <mergeCell ref="AG448:AH448"/>
    <mergeCell ref="AJ448:AK448"/>
    <mergeCell ref="BC459:BD459"/>
    <mergeCell ref="AE464:AF464"/>
    <mergeCell ref="AG464:AH464"/>
    <mergeCell ref="AL459:AM459"/>
    <mergeCell ref="AN459:AO459"/>
    <mergeCell ref="AP459:AQ459"/>
    <mergeCell ref="AY452:AZ452"/>
    <mergeCell ref="AW452:AX452"/>
    <mergeCell ref="AC455:AD455"/>
    <mergeCell ref="AE460:AF460"/>
    <mergeCell ref="AJ455:AK455"/>
    <mergeCell ref="AL455:AM455"/>
    <mergeCell ref="AC453:AD453"/>
    <mergeCell ref="AE453:AF453"/>
    <mergeCell ref="AE462:AF462"/>
    <mergeCell ref="BC455:BD455"/>
    <mergeCell ref="BC457:BD457"/>
    <mergeCell ref="AP457:AQ457"/>
    <mergeCell ref="BA452:BB452"/>
    <mergeCell ref="AR428:AS428"/>
    <mergeCell ref="BF458:BG458"/>
    <mergeCell ref="AY453:AZ453"/>
    <mergeCell ref="BF457:BG457"/>
    <mergeCell ref="AR454:AS454"/>
    <mergeCell ref="AR455:AS455"/>
    <mergeCell ref="AR457:AS457"/>
    <mergeCell ref="BF449:BG449"/>
    <mergeCell ref="BC428:BD428"/>
    <mergeCell ref="AU430:AV430"/>
    <mergeCell ref="AL430:AM430"/>
    <mergeCell ref="AL432:AM432"/>
    <mergeCell ref="AP448:AQ448"/>
    <mergeCell ref="AR448:AS448"/>
    <mergeCell ref="AU448:AV448"/>
    <mergeCell ref="BC449:BD449"/>
    <mergeCell ref="AP449:AQ449"/>
    <mergeCell ref="AR449:AS449"/>
    <mergeCell ref="AU449:AV449"/>
    <mergeCell ref="AW449:AX449"/>
    <mergeCell ref="AY449:AZ449"/>
    <mergeCell ref="BA449:BB449"/>
    <mergeCell ref="BA435:BB435"/>
    <mergeCell ref="AY435:AZ435"/>
    <mergeCell ref="AP430:AQ430"/>
    <mergeCell ref="AP432:AQ432"/>
    <mergeCell ref="BC450:BD450"/>
    <mergeCell ref="BF450:BG450"/>
    <mergeCell ref="BA454:BB454"/>
    <mergeCell ref="BC452:BD452"/>
    <mergeCell ref="BF452:BG452"/>
    <mergeCell ref="AU451:AV451"/>
    <mergeCell ref="BH450:BI450"/>
    <mergeCell ref="AY450:AZ450"/>
    <mergeCell ref="AW430:AX430"/>
    <mergeCell ref="AU447:AV447"/>
    <mergeCell ref="AG435:AH435"/>
    <mergeCell ref="AC449:AD449"/>
    <mergeCell ref="AE449:AF449"/>
    <mergeCell ref="AL445:AM445"/>
    <mergeCell ref="AY457:AZ457"/>
    <mergeCell ref="AU450:AV450"/>
    <mergeCell ref="AC450:AD450"/>
    <mergeCell ref="AU457:AV457"/>
    <mergeCell ref="AW457:AX457"/>
    <mergeCell ref="AL451:AM451"/>
    <mergeCell ref="AE450:AF450"/>
    <mergeCell ref="AG450:AH450"/>
    <mergeCell ref="AJ450:AK450"/>
    <mergeCell ref="AJ447:AK447"/>
    <mergeCell ref="AJ432:AK432"/>
    <mergeCell ref="AJ430:AK430"/>
    <mergeCell ref="AN430:AO430"/>
    <mergeCell ref="AU455:AV455"/>
    <mergeCell ref="AU454:AV454"/>
    <mergeCell ref="BA450:BB450"/>
    <mergeCell ref="AL448:AM448"/>
    <mergeCell ref="AN448:AO448"/>
    <mergeCell ref="AP435:AQ435"/>
    <mergeCell ref="AC454:AD454"/>
    <mergeCell ref="AC452:AD452"/>
    <mergeCell ref="BH452:BI452"/>
    <mergeCell ref="AG451:AH451"/>
    <mergeCell ref="AW451:AX451"/>
    <mergeCell ref="AR424:AS424"/>
    <mergeCell ref="AU421:AV421"/>
    <mergeCell ref="BN423:BO423"/>
    <mergeCell ref="BH418:BI418"/>
    <mergeCell ref="BJ418:BK418"/>
    <mergeCell ref="AR423:AS423"/>
    <mergeCell ref="AR422:AS422"/>
    <mergeCell ref="BF424:BG424"/>
    <mergeCell ref="BH424:BI424"/>
    <mergeCell ref="BJ420:BK420"/>
    <mergeCell ref="BL420:BM420"/>
    <mergeCell ref="AW421:AX421"/>
    <mergeCell ref="AY421:AZ421"/>
    <mergeCell ref="BF419:BG419"/>
    <mergeCell ref="BH419:BI419"/>
    <mergeCell ref="BJ419:BK419"/>
    <mergeCell ref="BL419:BM419"/>
    <mergeCell ref="BN419:BO419"/>
    <mergeCell ref="BA420:BB420"/>
    <mergeCell ref="BC423:BD423"/>
    <mergeCell ref="AW424:AX424"/>
    <mergeCell ref="AU420:AV420"/>
    <mergeCell ref="BL418:BM418"/>
    <mergeCell ref="AU418:AV418"/>
    <mergeCell ref="AY418:AZ418"/>
    <mergeCell ref="BC418:BD418"/>
    <mergeCell ref="BH420:BI420"/>
    <mergeCell ref="BF423:BG423"/>
    <mergeCell ref="BL451:BM451"/>
    <mergeCell ref="BL428:BM428"/>
    <mergeCell ref="BL430:BM430"/>
    <mergeCell ref="BN426:BO426"/>
    <mergeCell ref="BN428:BO428"/>
    <mergeCell ref="BN430:BO430"/>
    <mergeCell ref="BN420:BO420"/>
    <mergeCell ref="BF422:BG422"/>
    <mergeCell ref="BH422:BI422"/>
    <mergeCell ref="BJ422:BK422"/>
    <mergeCell ref="BL422:BM422"/>
    <mergeCell ref="BN422:BO422"/>
    <mergeCell ref="BH423:BI423"/>
    <mergeCell ref="BJ423:BK423"/>
    <mergeCell ref="BL423:BM423"/>
    <mergeCell ref="AW445:AX445"/>
    <mergeCell ref="BA447:BB447"/>
    <mergeCell ref="AY445:AZ445"/>
    <mergeCell ref="AW447:AX447"/>
    <mergeCell ref="AY447:AZ447"/>
    <mergeCell ref="BA445:BB445"/>
    <mergeCell ref="BC435:BD435"/>
    <mergeCell ref="BC445:BD445"/>
    <mergeCell ref="BC447:BD447"/>
    <mergeCell ref="AW420:AX420"/>
    <mergeCell ref="AW423:AX423"/>
    <mergeCell ref="BJ424:BK424"/>
    <mergeCell ref="BF420:BG420"/>
    <mergeCell ref="BN424:BO424"/>
    <mergeCell ref="BH449:BI449"/>
    <mergeCell ref="AY430:AZ430"/>
    <mergeCell ref="AY432:AZ432"/>
    <mergeCell ref="BN415:BO415"/>
    <mergeCell ref="AW414:AX414"/>
    <mergeCell ref="AY414:AZ414"/>
    <mergeCell ref="BA414:BB414"/>
    <mergeCell ref="BC414:BD414"/>
    <mergeCell ref="AN419:AO419"/>
    <mergeCell ref="AP419:AQ419"/>
    <mergeCell ref="AU422:AV422"/>
    <mergeCell ref="BA423:BB423"/>
    <mergeCell ref="BA421:BB421"/>
    <mergeCell ref="BC421:BD421"/>
    <mergeCell ref="BC420:BD420"/>
    <mergeCell ref="AY420:AZ420"/>
    <mergeCell ref="AP420:AQ420"/>
    <mergeCell ref="AP423:AQ423"/>
    <mergeCell ref="BA418:BB418"/>
    <mergeCell ref="BF417:BG417"/>
    <mergeCell ref="BF414:BG414"/>
    <mergeCell ref="AU423:AV423"/>
    <mergeCell ref="BC416:BD416"/>
    <mergeCell ref="AP421:AQ421"/>
    <mergeCell ref="AP422:AQ422"/>
    <mergeCell ref="BF418:BG418"/>
    <mergeCell ref="AW419:AX419"/>
    <mergeCell ref="AY419:AZ419"/>
    <mergeCell ref="AR420:AS420"/>
    <mergeCell ref="AP418:AQ418"/>
    <mergeCell ref="AR418:AS418"/>
    <mergeCell ref="AU414:AV414"/>
    <mergeCell ref="AR415:AS415"/>
    <mergeCell ref="AU415:AV415"/>
    <mergeCell ref="AW415:AX415"/>
    <mergeCell ref="P447:Q447"/>
    <mergeCell ref="AE445:AF445"/>
    <mergeCell ref="AC445:AD445"/>
    <mergeCell ref="AL447:AM447"/>
    <mergeCell ref="AN447:AO447"/>
    <mergeCell ref="E439:J439"/>
    <mergeCell ref="E440:J440"/>
    <mergeCell ref="P415:Q415"/>
    <mergeCell ref="AL416:AM416"/>
    <mergeCell ref="AN432:AO432"/>
    <mergeCell ref="AJ422:AK422"/>
    <mergeCell ref="AL422:AM422"/>
    <mergeCell ref="AN422:AO422"/>
    <mergeCell ref="AJ428:AK428"/>
    <mergeCell ref="AL423:AM423"/>
    <mergeCell ref="AJ424:AK424"/>
    <mergeCell ref="AJ421:AK421"/>
    <mergeCell ref="C420:M420"/>
    <mergeCell ref="AL424:AM424"/>
    <mergeCell ref="AN424:AO424"/>
    <mergeCell ref="AN420:AO420"/>
    <mergeCell ref="AE423:AF423"/>
    <mergeCell ref="C415:D415"/>
    <mergeCell ref="AN445:AO445"/>
    <mergeCell ref="R416:S416"/>
    <mergeCell ref="T416:U416"/>
    <mergeCell ref="T417:U417"/>
    <mergeCell ref="AJ416:AK416"/>
    <mergeCell ref="AL421:AM421"/>
    <mergeCell ref="AN421:AO421"/>
    <mergeCell ref="AN423:AO423"/>
    <mergeCell ref="C417:D417"/>
    <mergeCell ref="C454:I454"/>
    <mergeCell ref="E524:M524"/>
    <mergeCell ref="AG421:AH421"/>
    <mergeCell ref="BF421:BG421"/>
    <mergeCell ref="BH421:BI421"/>
    <mergeCell ref="BJ421:BK421"/>
    <mergeCell ref="BL421:BM421"/>
    <mergeCell ref="BN421:BO421"/>
    <mergeCell ref="BC448:BD448"/>
    <mergeCell ref="BF448:BG448"/>
    <mergeCell ref="BH448:BI448"/>
    <mergeCell ref="C445:I445"/>
    <mergeCell ref="C303:D303"/>
    <mergeCell ref="C265:D265"/>
    <mergeCell ref="C227:D227"/>
    <mergeCell ref="C189:D189"/>
    <mergeCell ref="C151:D151"/>
    <mergeCell ref="C387:D387"/>
    <mergeCell ref="E387:I387"/>
    <mergeCell ref="AG426:AH426"/>
    <mergeCell ref="AE426:AF426"/>
    <mergeCell ref="AC426:AD426"/>
    <mergeCell ref="AA426:AB426"/>
    <mergeCell ref="Y426:Z426"/>
    <mergeCell ref="BF353:BG353"/>
    <mergeCell ref="AG445:AH445"/>
    <mergeCell ref="V342:W342"/>
    <mergeCell ref="AJ341:AK341"/>
    <mergeCell ref="R447:S447"/>
    <mergeCell ref="C446:K446"/>
    <mergeCell ref="C447:K447"/>
    <mergeCell ref="N447:O447"/>
    <mergeCell ref="BA400:BB400"/>
    <mergeCell ref="AL361:AM361"/>
    <mergeCell ref="AY386:AZ386"/>
    <mergeCell ref="BA386:BB386"/>
    <mergeCell ref="BA378:BB378"/>
    <mergeCell ref="AL364:AM364"/>
    <mergeCell ref="AN364:AO364"/>
    <mergeCell ref="AP364:AQ364"/>
    <mergeCell ref="AR364:AS364"/>
    <mergeCell ref="AL370:AM370"/>
    <mergeCell ref="AW366:AX366"/>
    <mergeCell ref="BA364:BB364"/>
    <mergeCell ref="AW370:AX370"/>
    <mergeCell ref="AY370:AZ370"/>
    <mergeCell ref="BA370:BB370"/>
    <mergeCell ref="AY366:AZ366"/>
    <mergeCell ref="AY365:AZ365"/>
    <mergeCell ref="AL362:AM362"/>
    <mergeCell ref="AR371:AS371"/>
    <mergeCell ref="BN418:BO418"/>
    <mergeCell ref="AW413:AX413"/>
    <mergeCell ref="P367:Q367"/>
    <mergeCell ref="AU416:AV416"/>
    <mergeCell ref="AP416:AQ416"/>
    <mergeCell ref="AR416:AS416"/>
    <mergeCell ref="AN382:AO382"/>
    <mergeCell ref="AP382:AQ382"/>
    <mergeCell ref="AP375:AQ375"/>
    <mergeCell ref="AJ383:AK383"/>
    <mergeCell ref="AL383:AM383"/>
    <mergeCell ref="AN383:AO383"/>
    <mergeCell ref="AP383:AQ383"/>
    <mergeCell ref="AP391:AQ391"/>
    <mergeCell ref="AU371:AV371"/>
    <mergeCell ref="BF416:BG416"/>
    <mergeCell ref="BH416:BI416"/>
    <mergeCell ref="BJ416:BK416"/>
    <mergeCell ref="V372:W372"/>
    <mergeCell ref="AU410:AV410"/>
    <mergeCell ref="AU370:AV370"/>
    <mergeCell ref="AJ368:AK368"/>
    <mergeCell ref="AP397:AQ397"/>
    <mergeCell ref="AP380:AQ380"/>
    <mergeCell ref="AR380:AS380"/>
    <mergeCell ref="AU381:AV381"/>
    <mergeCell ref="AJ386:AK386"/>
    <mergeCell ref="AL386:AM386"/>
    <mergeCell ref="AN386:AO386"/>
    <mergeCell ref="AP386:AQ386"/>
    <mergeCell ref="AJ373:AK373"/>
    <mergeCell ref="AL373:AM373"/>
    <mergeCell ref="BH359:BI359"/>
    <mergeCell ref="BJ359:BK359"/>
    <mergeCell ref="AY343:AZ343"/>
    <mergeCell ref="AU360:AV360"/>
    <mergeCell ref="BF373:BG373"/>
    <mergeCell ref="BH373:BI373"/>
    <mergeCell ref="BJ373:BK373"/>
    <mergeCell ref="BL353:BM353"/>
    <mergeCell ref="BF372:BG372"/>
    <mergeCell ref="BA372:BB372"/>
    <mergeCell ref="BC372:BD372"/>
    <mergeCell ref="BA373:BB373"/>
    <mergeCell ref="BC367:BD367"/>
    <mergeCell ref="BF367:BG367"/>
    <mergeCell ref="BF362:BG362"/>
    <mergeCell ref="BA366:BB366"/>
    <mergeCell ref="BC366:BD366"/>
    <mergeCell ref="BF366:BG366"/>
    <mergeCell ref="BH366:BI366"/>
    <mergeCell ref="BJ366:BK366"/>
    <mergeCell ref="BJ367:BK367"/>
    <mergeCell ref="BA371:BB371"/>
    <mergeCell ref="BF363:BG363"/>
    <mergeCell ref="BF371:BG371"/>
    <mergeCell ref="BC370:BD370"/>
    <mergeCell ref="BF365:BG365"/>
    <mergeCell ref="BJ353:BK353"/>
    <mergeCell ref="BA355:BB355"/>
    <mergeCell ref="BF368:BG368"/>
    <mergeCell ref="BC373:BD373"/>
    <mergeCell ref="BH372:BI372"/>
    <mergeCell ref="BH371:BI371"/>
    <mergeCell ref="BA340:BB340"/>
    <mergeCell ref="BC340:BD340"/>
    <mergeCell ref="BF340:BG340"/>
    <mergeCell ref="BL357:BM357"/>
    <mergeCell ref="BN357:BO357"/>
    <mergeCell ref="BF354:BG354"/>
    <mergeCell ref="BH354:BI354"/>
    <mergeCell ref="BJ354:BK354"/>
    <mergeCell ref="BL354:BM354"/>
    <mergeCell ref="BN354:BO354"/>
    <mergeCell ref="BF355:BG355"/>
    <mergeCell ref="BH355:BI355"/>
    <mergeCell ref="BJ355:BK355"/>
    <mergeCell ref="BL355:BM355"/>
    <mergeCell ref="BN355:BO355"/>
    <mergeCell ref="AJ342:AK342"/>
    <mergeCell ref="AL342:AM342"/>
    <mergeCell ref="AN342:AO342"/>
    <mergeCell ref="BA342:BB342"/>
    <mergeCell ref="BN353:BO353"/>
    <mergeCell ref="BF350:BG350"/>
    <mergeCell ref="BH350:BI350"/>
    <mergeCell ref="BL356:BM356"/>
    <mergeCell ref="BH340:BI340"/>
    <mergeCell ref="AY342:AZ342"/>
    <mergeCell ref="AW342:AX342"/>
    <mergeCell ref="BJ350:BK350"/>
    <mergeCell ref="BH353:BI353"/>
    <mergeCell ref="BL417:BM417"/>
    <mergeCell ref="BN417:BO417"/>
    <mergeCell ref="BF415:BG415"/>
    <mergeCell ref="BH417:BI417"/>
    <mergeCell ref="BJ417:BK417"/>
    <mergeCell ref="BL416:BM416"/>
    <mergeCell ref="BN416:BO416"/>
    <mergeCell ref="BJ407:BK407"/>
    <mergeCell ref="BJ401:BK401"/>
    <mergeCell ref="AU372:AV372"/>
    <mergeCell ref="AW372:AX372"/>
    <mergeCell ref="AU373:AV373"/>
    <mergeCell ref="AW373:AX373"/>
    <mergeCell ref="AJ372:AK372"/>
    <mergeCell ref="AL372:AM372"/>
    <mergeCell ref="AN372:AO372"/>
    <mergeCell ref="AP372:AQ372"/>
    <mergeCell ref="AR372:AS372"/>
    <mergeCell ref="AR395:AS395"/>
    <mergeCell ref="AU395:AV395"/>
    <mergeCell ref="AJ396:AK396"/>
    <mergeCell ref="AU386:AV386"/>
    <mergeCell ref="AY372:AZ372"/>
    <mergeCell ref="AW386:AX386"/>
    <mergeCell ref="BC374:BD374"/>
    <mergeCell ref="AY378:AZ378"/>
    <mergeCell ref="AN373:AO373"/>
    <mergeCell ref="AP373:AQ373"/>
    <mergeCell ref="AR373:AS373"/>
    <mergeCell ref="AW416:AX416"/>
    <mergeCell ref="AY416:AZ416"/>
    <mergeCell ref="BA416:BB416"/>
    <mergeCell ref="AP342:AQ342"/>
    <mergeCell ref="AR342:AS342"/>
    <mergeCell ref="BF357:BG357"/>
    <mergeCell ref="BH357:BI357"/>
    <mergeCell ref="BJ357:BK357"/>
    <mergeCell ref="BC343:BD343"/>
    <mergeCell ref="BC345:BD345"/>
    <mergeCell ref="BC346:BD346"/>
    <mergeCell ref="BC347:BD347"/>
    <mergeCell ref="AW364:AX364"/>
    <mergeCell ref="AW365:AX365"/>
    <mergeCell ref="AW363:AX363"/>
    <mergeCell ref="BA363:BB363"/>
    <mergeCell ref="BC363:BD363"/>
    <mergeCell ref="AU364:AV364"/>
    <mergeCell ref="AP361:AQ361"/>
    <mergeCell ref="AY361:AZ361"/>
    <mergeCell ref="BA360:BB360"/>
    <mergeCell ref="AU363:AV363"/>
    <mergeCell ref="BA365:BB365"/>
    <mergeCell ref="BC365:BD365"/>
    <mergeCell ref="BA361:BB361"/>
    <mergeCell ref="BC361:BD361"/>
    <mergeCell ref="AU361:AV361"/>
    <mergeCell ref="AW361:AX361"/>
    <mergeCell ref="BF359:BG359"/>
    <mergeCell ref="AU365:AV365"/>
    <mergeCell ref="BJ356:BK356"/>
    <mergeCell ref="BH348:BI348"/>
    <mergeCell ref="BJ348:BK348"/>
    <mergeCell ref="AR355:AS355"/>
    <mergeCell ref="AP357:AQ357"/>
    <mergeCell ref="AC342:AD342"/>
    <mergeCell ref="AE342:AF342"/>
    <mergeCell ref="AG342:AH342"/>
    <mergeCell ref="E367:M367"/>
    <mergeCell ref="N367:O367"/>
    <mergeCell ref="C367:D367"/>
    <mergeCell ref="T366:U366"/>
    <mergeCell ref="V366:W366"/>
    <mergeCell ref="AC365:AD365"/>
    <mergeCell ref="AE365:AF365"/>
    <mergeCell ref="N365:O365"/>
    <mergeCell ref="P365:Q365"/>
    <mergeCell ref="P363:Q363"/>
    <mergeCell ref="R363:S363"/>
    <mergeCell ref="T363:U363"/>
    <mergeCell ref="V363:W363"/>
    <mergeCell ref="Y363:Z363"/>
    <mergeCell ref="AA363:AB363"/>
    <mergeCell ref="C343:M343"/>
    <mergeCell ref="AG343:AH343"/>
    <mergeCell ref="C360:D360"/>
    <mergeCell ref="E360:M360"/>
    <mergeCell ref="N360:O360"/>
    <mergeCell ref="P360:Q360"/>
    <mergeCell ref="R360:S360"/>
    <mergeCell ref="C369:D369"/>
    <mergeCell ref="E371:M371"/>
    <mergeCell ref="C368:D368"/>
    <mergeCell ref="E370:M370"/>
    <mergeCell ref="N370:O370"/>
    <mergeCell ref="P370:Q370"/>
    <mergeCell ref="N366:O366"/>
    <mergeCell ref="P366:Q366"/>
    <mergeCell ref="R366:S366"/>
    <mergeCell ref="Y366:Z366"/>
    <mergeCell ref="AA366:AB366"/>
    <mergeCell ref="N373:O373"/>
    <mergeCell ref="P373:Q373"/>
    <mergeCell ref="R373:S373"/>
    <mergeCell ref="T373:U373"/>
    <mergeCell ref="V373:W373"/>
    <mergeCell ref="Y373:Z373"/>
    <mergeCell ref="AA373:AB373"/>
    <mergeCell ref="C372:D372"/>
    <mergeCell ref="P372:Q372"/>
    <mergeCell ref="R372:S372"/>
    <mergeCell ref="T372:U372"/>
    <mergeCell ref="E372:M372"/>
    <mergeCell ref="C370:D370"/>
    <mergeCell ref="C371:D371"/>
    <mergeCell ref="P402:Q402"/>
    <mergeCell ref="E366:M366"/>
    <mergeCell ref="Y372:Z372"/>
    <mergeCell ref="AA372:AB372"/>
    <mergeCell ref="AG372:AH372"/>
    <mergeCell ref="AE366:AF366"/>
    <mergeCell ref="N380:O380"/>
    <mergeCell ref="C374:D374"/>
    <mergeCell ref="E374:M374"/>
    <mergeCell ref="N374:O374"/>
    <mergeCell ref="P374:Q374"/>
    <mergeCell ref="R374:S374"/>
    <mergeCell ref="T374:U374"/>
    <mergeCell ref="V374:W374"/>
    <mergeCell ref="Y374:Z374"/>
    <mergeCell ref="AA374:AB374"/>
    <mergeCell ref="AC374:AD374"/>
    <mergeCell ref="AE374:AF374"/>
    <mergeCell ref="C373:D373"/>
    <mergeCell ref="N371:O371"/>
    <mergeCell ref="P371:Q371"/>
    <mergeCell ref="R371:S371"/>
    <mergeCell ref="T371:U371"/>
    <mergeCell ref="Y371:Z371"/>
    <mergeCell ref="AA371:AB371"/>
    <mergeCell ref="AC371:AD371"/>
    <mergeCell ref="AE371:AF371"/>
    <mergeCell ref="T368:U368"/>
    <mergeCell ref="V368:W368"/>
    <mergeCell ref="Y368:Z368"/>
    <mergeCell ref="AA368:AB368"/>
    <mergeCell ref="AC368:AD368"/>
    <mergeCell ref="E363:M363"/>
    <mergeCell ref="N363:O363"/>
    <mergeCell ref="AG369:AH369"/>
    <mergeCell ref="AG368:AH368"/>
    <mergeCell ref="E364:M364"/>
    <mergeCell ref="N364:O364"/>
    <mergeCell ref="P364:Q364"/>
    <mergeCell ref="R364:S364"/>
    <mergeCell ref="T364:U364"/>
    <mergeCell ref="V364:W364"/>
    <mergeCell ref="Y364:Z364"/>
    <mergeCell ref="AA364:AB364"/>
    <mergeCell ref="AC364:AD364"/>
    <mergeCell ref="AE364:AF364"/>
    <mergeCell ref="AG364:AH364"/>
    <mergeCell ref="E373:M373"/>
    <mergeCell ref="C366:D366"/>
    <mergeCell ref="N369:O369"/>
    <mergeCell ref="E368:M368"/>
    <mergeCell ref="N368:O368"/>
    <mergeCell ref="P368:Q368"/>
    <mergeCell ref="T367:U367"/>
    <mergeCell ref="V367:W367"/>
    <mergeCell ref="Y367:Z367"/>
    <mergeCell ref="AA367:AB367"/>
    <mergeCell ref="AC367:AD367"/>
    <mergeCell ref="N372:O372"/>
    <mergeCell ref="C365:D365"/>
    <mergeCell ref="E365:M365"/>
    <mergeCell ref="R365:S365"/>
    <mergeCell ref="T365:U365"/>
    <mergeCell ref="V365:W365"/>
    <mergeCell ref="P380:Q380"/>
    <mergeCell ref="R380:S380"/>
    <mergeCell ref="T380:U380"/>
    <mergeCell ref="P407:Q407"/>
    <mergeCell ref="R407:S407"/>
    <mergeCell ref="T407:U407"/>
    <mergeCell ref="V407:W407"/>
    <mergeCell ref="AC380:AD380"/>
    <mergeCell ref="AE380:AF380"/>
    <mergeCell ref="AE386:AF386"/>
    <mergeCell ref="J387:M387"/>
    <mergeCell ref="N387:O387"/>
    <mergeCell ref="N388:O388"/>
    <mergeCell ref="AE405:AF405"/>
    <mergeCell ref="AC407:AD407"/>
    <mergeCell ref="R405:S405"/>
    <mergeCell ref="T405:U405"/>
    <mergeCell ref="V405:W405"/>
    <mergeCell ref="AA392:AB392"/>
    <mergeCell ref="E393:M393"/>
    <mergeCell ref="R402:S402"/>
    <mergeCell ref="AC406:AD406"/>
    <mergeCell ref="AE406:AF406"/>
    <mergeCell ref="T394:U394"/>
    <mergeCell ref="E380:M380"/>
    <mergeCell ref="AC392:AD392"/>
    <mergeCell ref="AE392:AF392"/>
    <mergeCell ref="Y382:Z382"/>
    <mergeCell ref="AE382:AF382"/>
    <mergeCell ref="R387:S387"/>
    <mergeCell ref="T391:U391"/>
    <mergeCell ref="V391:W391"/>
    <mergeCell ref="AJ363:AK363"/>
    <mergeCell ref="AN370:AO370"/>
    <mergeCell ref="AN371:AO371"/>
    <mergeCell ref="AP371:AQ371"/>
    <mergeCell ref="AE363:AF363"/>
    <mergeCell ref="AG363:AH363"/>
    <mergeCell ref="Y380:Z380"/>
    <mergeCell ref="AA380:AB380"/>
    <mergeCell ref="AC369:AD369"/>
    <mergeCell ref="AE369:AF369"/>
    <mergeCell ref="V371:W371"/>
    <mergeCell ref="AN388:AO388"/>
    <mergeCell ref="AP388:AQ388"/>
    <mergeCell ref="AJ415:AK415"/>
    <mergeCell ref="AL415:AM415"/>
    <mergeCell ref="AN415:AO415"/>
    <mergeCell ref="AP415:AQ415"/>
    <mergeCell ref="Y411:Z411"/>
    <mergeCell ref="AA411:AB411"/>
    <mergeCell ref="AA414:AB414"/>
    <mergeCell ref="AC414:AD414"/>
    <mergeCell ref="AE414:AF414"/>
    <mergeCell ref="V410:W410"/>
    <mergeCell ref="Y410:Z410"/>
    <mergeCell ref="AA410:AB410"/>
    <mergeCell ref="AC410:AD410"/>
    <mergeCell ref="AG405:AH405"/>
    <mergeCell ref="AG392:AH392"/>
    <mergeCell ref="AL403:AM403"/>
    <mergeCell ref="Y365:Z365"/>
    <mergeCell ref="AA365:AB365"/>
    <mergeCell ref="AE368:AF368"/>
    <mergeCell ref="AC418:AD418"/>
    <mergeCell ref="AE418:AF418"/>
    <mergeCell ref="AG418:AH418"/>
    <mergeCell ref="AJ418:AK418"/>
    <mergeCell ref="AL418:AM418"/>
    <mergeCell ref="AN418:AO418"/>
    <mergeCell ref="AJ367:AK367"/>
    <mergeCell ref="AL367:AM367"/>
    <mergeCell ref="AN367:AO367"/>
    <mergeCell ref="AP367:AQ367"/>
    <mergeCell ref="AN417:AO417"/>
    <mergeCell ref="AP417:AQ417"/>
    <mergeCell ref="R368:S368"/>
    <mergeCell ref="Y370:Z370"/>
    <mergeCell ref="AA370:AB370"/>
    <mergeCell ref="AC370:AD370"/>
    <mergeCell ref="V380:W380"/>
    <mergeCell ref="AG417:AH417"/>
    <mergeCell ref="AJ417:AK417"/>
    <mergeCell ref="AL417:AM417"/>
    <mergeCell ref="AC417:AD417"/>
    <mergeCell ref="V416:W416"/>
    <mergeCell ref="Y416:Z416"/>
    <mergeCell ref="AA416:AB416"/>
    <mergeCell ref="AC416:AD416"/>
    <mergeCell ref="AE416:AF416"/>
    <mergeCell ref="AG416:AH416"/>
    <mergeCell ref="AG406:AH406"/>
    <mergeCell ref="R410:S410"/>
    <mergeCell ref="T410:U410"/>
    <mergeCell ref="AC373:AD373"/>
    <mergeCell ref="AE373:AF373"/>
    <mergeCell ref="BL415:BM415"/>
    <mergeCell ref="AU413:AV413"/>
    <mergeCell ref="AY413:AZ413"/>
    <mergeCell ref="BA413:BB413"/>
    <mergeCell ref="BC413:BD413"/>
    <mergeCell ref="BF413:BG413"/>
    <mergeCell ref="BH413:BI413"/>
    <mergeCell ref="BH414:BI414"/>
    <mergeCell ref="BJ414:BK414"/>
    <mergeCell ref="BL414:BM414"/>
    <mergeCell ref="AL413:AM413"/>
    <mergeCell ref="AN414:AO414"/>
    <mergeCell ref="AR414:AS414"/>
    <mergeCell ref="AR386:AS386"/>
    <mergeCell ref="AJ387:AK387"/>
    <mergeCell ref="AL387:AM387"/>
    <mergeCell ref="AP365:AQ365"/>
    <mergeCell ref="AR365:AS365"/>
    <mergeCell ref="AN413:AO413"/>
    <mergeCell ref="AP413:AQ413"/>
    <mergeCell ref="AJ414:AK414"/>
    <mergeCell ref="AL414:AM414"/>
    <mergeCell ref="AL366:AM366"/>
    <mergeCell ref="AN366:AO366"/>
    <mergeCell ref="AP366:AQ366"/>
    <mergeCell ref="AR366:AS366"/>
    <mergeCell ref="AJ370:AK370"/>
    <mergeCell ref="AP400:AQ400"/>
    <mergeCell ref="AR400:AS400"/>
    <mergeCell ref="AU400:AV400"/>
    <mergeCell ref="AW400:AX400"/>
    <mergeCell ref="AY400:AZ400"/>
    <mergeCell ref="AE413:AF413"/>
    <mergeCell ref="AG413:AH413"/>
    <mergeCell ref="AJ413:AK413"/>
    <mergeCell ref="R415:S415"/>
    <mergeCell ref="T415:U415"/>
    <mergeCell ref="V415:W415"/>
    <mergeCell ref="Y415:Z415"/>
    <mergeCell ref="AA415:AB415"/>
    <mergeCell ref="AC415:AD415"/>
    <mergeCell ref="AE415:AF415"/>
    <mergeCell ref="AG415:AH415"/>
    <mergeCell ref="C416:D416"/>
    <mergeCell ref="E416:M416"/>
    <mergeCell ref="AY415:AZ415"/>
    <mergeCell ref="BA415:BB415"/>
    <mergeCell ref="BH415:BI415"/>
    <mergeCell ref="BJ415:BK415"/>
    <mergeCell ref="T414:U414"/>
    <mergeCell ref="V414:W414"/>
    <mergeCell ref="Y414:Z414"/>
    <mergeCell ref="AG414:AH414"/>
    <mergeCell ref="R414:S414"/>
    <mergeCell ref="N415:O415"/>
    <mergeCell ref="BC417:BD417"/>
    <mergeCell ref="AR417:AS417"/>
    <mergeCell ref="AU411:AV411"/>
    <mergeCell ref="AY411:AZ411"/>
    <mergeCell ref="AR412:AS412"/>
    <mergeCell ref="AY417:AZ417"/>
    <mergeCell ref="BA417:BB417"/>
    <mergeCell ref="BL413:BM413"/>
    <mergeCell ref="BN413:BO413"/>
    <mergeCell ref="AU417:AV417"/>
    <mergeCell ref="BN414:BO414"/>
    <mergeCell ref="AY408:AZ408"/>
    <mergeCell ref="BA408:BB408"/>
    <mergeCell ref="BA409:BB409"/>
    <mergeCell ref="BH409:BI409"/>
    <mergeCell ref="BC411:BD411"/>
    <mergeCell ref="E417:M417"/>
    <mergeCell ref="N417:O417"/>
    <mergeCell ref="P417:Q417"/>
    <mergeCell ref="R417:S417"/>
    <mergeCell ref="V417:W417"/>
    <mergeCell ref="Y417:Z417"/>
    <mergeCell ref="AA417:AB417"/>
    <mergeCell ref="N414:O414"/>
    <mergeCell ref="N416:O416"/>
    <mergeCell ref="AE417:AF417"/>
    <mergeCell ref="P416:Q416"/>
    <mergeCell ref="E415:M415"/>
    <mergeCell ref="AW417:AX417"/>
    <mergeCell ref="Y413:Z413"/>
    <mergeCell ref="AA413:AB413"/>
    <mergeCell ref="AC413:AD413"/>
    <mergeCell ref="BL412:BM412"/>
    <mergeCell ref="BL408:BM408"/>
    <mergeCell ref="BN412:BO412"/>
    <mergeCell ref="R409:S409"/>
    <mergeCell ref="T409:U409"/>
    <mergeCell ref="V409:W409"/>
    <mergeCell ref="Y409:Z409"/>
    <mergeCell ref="AA409:AB409"/>
    <mergeCell ref="AC409:AD409"/>
    <mergeCell ref="AE409:AF409"/>
    <mergeCell ref="AG409:AH409"/>
    <mergeCell ref="AJ409:AK409"/>
    <mergeCell ref="AL409:AM409"/>
    <mergeCell ref="AN409:AO409"/>
    <mergeCell ref="AP409:AQ409"/>
    <mergeCell ref="AR409:AS409"/>
    <mergeCell ref="AU409:AV409"/>
    <mergeCell ref="AW409:AX409"/>
    <mergeCell ref="AY409:AZ409"/>
    <mergeCell ref="BL409:BM409"/>
    <mergeCell ref="BN409:BO409"/>
    <mergeCell ref="BN408:BO408"/>
    <mergeCell ref="BF410:BG410"/>
    <mergeCell ref="BH410:BI410"/>
    <mergeCell ref="BJ410:BK410"/>
    <mergeCell ref="BL410:BM410"/>
    <mergeCell ref="BN410:BO410"/>
    <mergeCell ref="BF409:BG409"/>
    <mergeCell ref="BH411:BI411"/>
    <mergeCell ref="BJ411:BK411"/>
    <mergeCell ref="BL411:BM411"/>
    <mergeCell ref="BN411:BO411"/>
    <mergeCell ref="AN408:AO408"/>
    <mergeCell ref="AG407:AH407"/>
    <mergeCell ref="BC407:BD407"/>
    <mergeCell ref="BA407:BB407"/>
    <mergeCell ref="AU408:AV408"/>
    <mergeCell ref="AE407:AF407"/>
    <mergeCell ref="AU407:AV407"/>
    <mergeCell ref="C407:D407"/>
    <mergeCell ref="E407:M407"/>
    <mergeCell ref="BC408:BD408"/>
    <mergeCell ref="BJ408:BK408"/>
    <mergeCell ref="AW408:AX408"/>
    <mergeCell ref="BF411:BG411"/>
    <mergeCell ref="AU412:AV412"/>
    <mergeCell ref="AW412:AX412"/>
    <mergeCell ref="AY412:AZ412"/>
    <mergeCell ref="BA412:BB412"/>
    <mergeCell ref="BC412:BD412"/>
    <mergeCell ref="BF412:BG412"/>
    <mergeCell ref="BH412:BI412"/>
    <mergeCell ref="BJ412:BK412"/>
    <mergeCell ref="AP411:AQ411"/>
    <mergeCell ref="AR411:AS411"/>
    <mergeCell ref="AR408:AS408"/>
    <mergeCell ref="BJ409:BK409"/>
    <mergeCell ref="AP408:AQ408"/>
    <mergeCell ref="AP412:AQ412"/>
    <mergeCell ref="BA411:BB411"/>
    <mergeCell ref="E410:M410"/>
    <mergeCell ref="N410:O410"/>
    <mergeCell ref="P410:Q410"/>
    <mergeCell ref="N407:O407"/>
    <mergeCell ref="AC403:AD403"/>
    <mergeCell ref="AE403:AF403"/>
    <mergeCell ref="AG403:AH403"/>
    <mergeCell ref="AJ403:AK403"/>
    <mergeCell ref="AW405:AX405"/>
    <mergeCell ref="R404:S404"/>
    <mergeCell ref="T404:U404"/>
    <mergeCell ref="V404:W404"/>
    <mergeCell ref="AN403:AO403"/>
    <mergeCell ref="AP403:AQ403"/>
    <mergeCell ref="AR403:AS403"/>
    <mergeCell ref="AU405:AV405"/>
    <mergeCell ref="BF407:BG407"/>
    <mergeCell ref="BH407:BI407"/>
    <mergeCell ref="BL407:BM407"/>
    <mergeCell ref="BN407:BO407"/>
    <mergeCell ref="C408:D408"/>
    <mergeCell ref="E408:M408"/>
    <mergeCell ref="N408:O408"/>
    <mergeCell ref="P408:Q408"/>
    <mergeCell ref="R408:S408"/>
    <mergeCell ref="T408:U408"/>
    <mergeCell ref="V408:W408"/>
    <mergeCell ref="Y408:Z408"/>
    <mergeCell ref="AA408:AB408"/>
    <mergeCell ref="AC408:AD408"/>
    <mergeCell ref="AE408:AF408"/>
    <mergeCell ref="AG408:AH408"/>
    <mergeCell ref="AJ408:AK408"/>
    <mergeCell ref="AL408:AM408"/>
    <mergeCell ref="AP407:AQ407"/>
    <mergeCell ref="AR407:AS407"/>
    <mergeCell ref="AL400:AM400"/>
    <mergeCell ref="AN400:AO400"/>
    <mergeCell ref="N405:O405"/>
    <mergeCell ref="P405:Q405"/>
    <mergeCell ref="N399:O399"/>
    <mergeCell ref="P399:Q399"/>
    <mergeCell ref="R399:S399"/>
    <mergeCell ref="T399:U399"/>
    <mergeCell ref="V399:W399"/>
    <mergeCell ref="AY404:AZ404"/>
    <mergeCell ref="AW393:AX393"/>
    <mergeCell ref="AW403:AX403"/>
    <mergeCell ref="AW391:AX391"/>
    <mergeCell ref="AC394:AD394"/>
    <mergeCell ref="AE394:AF394"/>
    <mergeCell ref="AG394:AH394"/>
    <mergeCell ref="AJ394:AK394"/>
    <mergeCell ref="AN397:AO397"/>
    <mergeCell ref="AR391:AS391"/>
    <mergeCell ref="AW392:AX392"/>
    <mergeCell ref="AL394:AM394"/>
    <mergeCell ref="AN394:AO394"/>
    <mergeCell ref="AP394:AQ394"/>
    <mergeCell ref="AE393:AF393"/>
    <mergeCell ref="AJ405:AK405"/>
    <mergeCell ref="AL405:AM405"/>
    <mergeCell ref="AN405:AO405"/>
    <mergeCell ref="AP405:AQ405"/>
    <mergeCell ref="AR405:AS405"/>
    <mergeCell ref="AJ398:AK398"/>
    <mergeCell ref="AL398:AM398"/>
    <mergeCell ref="AN398:AO398"/>
    <mergeCell ref="AU394:AV394"/>
    <mergeCell ref="AW394:AX394"/>
    <mergeCell ref="AY394:AZ394"/>
    <mergeCell ref="AG396:AH396"/>
    <mergeCell ref="AC398:AD398"/>
    <mergeCell ref="AE398:AF398"/>
    <mergeCell ref="AG398:AH398"/>
    <mergeCell ref="BC393:BD393"/>
    <mergeCell ref="BH393:BI393"/>
    <mergeCell ref="BJ399:BK399"/>
    <mergeCell ref="BF391:BG391"/>
    <mergeCell ref="AU398:AV398"/>
    <mergeCell ref="AW398:AX398"/>
    <mergeCell ref="AY398:AZ398"/>
    <mergeCell ref="BA398:BB398"/>
    <mergeCell ref="BF398:BG398"/>
    <mergeCell ref="AY392:AZ392"/>
    <mergeCell ref="BA392:BB392"/>
    <mergeCell ref="AU391:AV391"/>
    <mergeCell ref="BF393:BG393"/>
    <mergeCell ref="AP398:AQ398"/>
    <mergeCell ref="BA393:BB393"/>
    <mergeCell ref="BA391:BB391"/>
    <mergeCell ref="E399:M399"/>
    <mergeCell ref="Y393:Z393"/>
    <mergeCell ref="AG393:AH393"/>
    <mergeCell ref="AU402:AV402"/>
    <mergeCell ref="AU401:AV401"/>
    <mergeCell ref="AU397:AV397"/>
    <mergeCell ref="AP393:AQ393"/>
    <mergeCell ref="AR393:AS393"/>
    <mergeCell ref="T395:U395"/>
    <mergeCell ref="AL397:AM397"/>
    <mergeCell ref="BL393:BM393"/>
    <mergeCell ref="BN393:BO393"/>
    <mergeCell ref="BH399:BI399"/>
    <mergeCell ref="BH400:BI400"/>
    <mergeCell ref="AA393:AB393"/>
    <mergeCell ref="AR398:AS398"/>
    <mergeCell ref="AR396:AS396"/>
    <mergeCell ref="AU396:AV396"/>
    <mergeCell ref="R395:S395"/>
    <mergeCell ref="V395:W395"/>
    <mergeCell ref="Y395:Z395"/>
    <mergeCell ref="AA395:AB395"/>
    <mergeCell ref="AC395:AD395"/>
    <mergeCell ref="BF399:BG399"/>
    <mergeCell ref="AU393:AV393"/>
    <mergeCell ref="AJ395:AK395"/>
    <mergeCell ref="AL395:AM395"/>
    <mergeCell ref="AN395:AO395"/>
    <mergeCell ref="AP395:AQ395"/>
    <mergeCell ref="AL396:AM396"/>
    <mergeCell ref="AN396:AO396"/>
    <mergeCell ref="AP396:AQ396"/>
    <mergeCell ref="C393:D393"/>
    <mergeCell ref="C399:D399"/>
    <mergeCell ref="AE411:AF411"/>
    <mergeCell ref="AG411:AH411"/>
    <mergeCell ref="AJ411:AK411"/>
    <mergeCell ref="R411:S411"/>
    <mergeCell ref="T411:U411"/>
    <mergeCell ref="AC411:AD411"/>
    <mergeCell ref="AE404:AF404"/>
    <mergeCell ref="AG404:AH404"/>
    <mergeCell ref="AN416:AO416"/>
    <mergeCell ref="Y402:Z402"/>
    <mergeCell ref="AA402:AB402"/>
    <mergeCell ref="AC402:AD402"/>
    <mergeCell ref="AE402:AF402"/>
    <mergeCell ref="BJ393:BK393"/>
    <mergeCell ref="AC401:AD401"/>
    <mergeCell ref="AE401:AF401"/>
    <mergeCell ref="AG401:AH401"/>
    <mergeCell ref="AJ401:AK401"/>
    <mergeCell ref="AL401:AM401"/>
    <mergeCell ref="AN401:AO401"/>
    <mergeCell ref="AP401:AQ401"/>
    <mergeCell ref="AR401:AS401"/>
    <mergeCell ref="E403:M403"/>
    <mergeCell ref="N403:O403"/>
    <mergeCell ref="P403:Q403"/>
    <mergeCell ref="AW402:AX402"/>
    <mergeCell ref="AY402:AZ402"/>
    <mergeCell ref="BF402:BG402"/>
    <mergeCell ref="AR394:AS394"/>
    <mergeCell ref="AE395:AF395"/>
    <mergeCell ref="AN410:AO410"/>
    <mergeCell ref="AL411:AM411"/>
    <mergeCell ref="AJ423:AK423"/>
    <mergeCell ref="AL419:AM419"/>
    <mergeCell ref="AE510:AF510"/>
    <mergeCell ref="AG510:AH510"/>
    <mergeCell ref="V508:W508"/>
    <mergeCell ref="Y508:Z508"/>
    <mergeCell ref="AA508:AB508"/>
    <mergeCell ref="N511:O511"/>
    <mergeCell ref="AG486:AH486"/>
    <mergeCell ref="AJ486:AK486"/>
    <mergeCell ref="AL486:AM486"/>
    <mergeCell ref="AN499:AO499"/>
    <mergeCell ref="AJ419:AK419"/>
    <mergeCell ref="AJ404:AK404"/>
    <mergeCell ref="AJ393:AK393"/>
    <mergeCell ref="AL393:AM393"/>
    <mergeCell ref="AN393:AO393"/>
    <mergeCell ref="P423:Q423"/>
    <mergeCell ref="N423:O423"/>
    <mergeCell ref="N421:O421"/>
    <mergeCell ref="V423:W423"/>
    <mergeCell ref="N412:O412"/>
    <mergeCell ref="P412:Q412"/>
    <mergeCell ref="AN411:AO411"/>
    <mergeCell ref="AE410:AF410"/>
    <mergeCell ref="AG410:AH410"/>
    <mergeCell ref="AG402:AH402"/>
    <mergeCell ref="AJ402:AK402"/>
    <mergeCell ref="AL402:AM402"/>
    <mergeCell ref="AJ400:AK400"/>
    <mergeCell ref="AR413:AS413"/>
    <mergeCell ref="BC415:BD415"/>
    <mergeCell ref="AP414:AQ414"/>
    <mergeCell ref="T510:U510"/>
    <mergeCell ref="AR507:AS507"/>
    <mergeCell ref="AR501:AS501"/>
    <mergeCell ref="Y399:Z399"/>
    <mergeCell ref="AA399:AB399"/>
    <mergeCell ref="AC399:AD399"/>
    <mergeCell ref="AE399:AF399"/>
    <mergeCell ref="AG399:AH399"/>
    <mergeCell ref="AJ399:AK399"/>
    <mergeCell ref="AL399:AM399"/>
    <mergeCell ref="AN399:AO399"/>
    <mergeCell ref="AN404:AO404"/>
    <mergeCell ref="AJ407:AK407"/>
    <mergeCell ref="AL407:AM407"/>
    <mergeCell ref="AN407:AO407"/>
    <mergeCell ref="AA412:AB412"/>
    <mergeCell ref="AC412:AD412"/>
    <mergeCell ref="AE412:AF412"/>
    <mergeCell ref="AG412:AH412"/>
    <mergeCell ref="AJ412:AK412"/>
    <mergeCell ref="AJ502:AK502"/>
    <mergeCell ref="AL502:AM502"/>
    <mergeCell ref="AN502:AO502"/>
    <mergeCell ref="Y506:Z506"/>
    <mergeCell ref="AP406:AQ406"/>
    <mergeCell ref="Y405:Z405"/>
    <mergeCell ref="AA405:AB405"/>
    <mergeCell ref="AC405:AD405"/>
    <mergeCell ref="AL410:AM410"/>
    <mergeCell ref="AP404:AQ404"/>
    <mergeCell ref="AC503:AD503"/>
    <mergeCell ref="AP514:AQ514"/>
    <mergeCell ref="AR404:AS404"/>
    <mergeCell ref="AU404:AV404"/>
    <mergeCell ref="V506:W506"/>
    <mergeCell ref="AA506:AB506"/>
    <mergeCell ref="AC506:AD506"/>
    <mergeCell ref="AE506:AF506"/>
    <mergeCell ref="AG506:AH506"/>
    <mergeCell ref="BH506:BI506"/>
    <mergeCell ref="Y401:Z401"/>
    <mergeCell ref="AA401:AB401"/>
    <mergeCell ref="AJ511:AK511"/>
    <mergeCell ref="AL511:AM511"/>
    <mergeCell ref="AN511:AO511"/>
    <mergeCell ref="AP511:AQ511"/>
    <mergeCell ref="AR511:AS511"/>
    <mergeCell ref="AN506:AO506"/>
    <mergeCell ref="AP506:AQ506"/>
    <mergeCell ref="AR506:AS506"/>
    <mergeCell ref="AR502:AS502"/>
    <mergeCell ref="AU502:AV502"/>
    <mergeCell ref="AW502:AX502"/>
    <mergeCell ref="AY502:AZ502"/>
    <mergeCell ref="AE501:AF501"/>
    <mergeCell ref="AN501:AO501"/>
    <mergeCell ref="AP501:AQ501"/>
    <mergeCell ref="AN402:AO402"/>
    <mergeCell ref="AR410:AS410"/>
    <mergeCell ref="AW404:AX404"/>
    <mergeCell ref="AJ410:AK410"/>
    <mergeCell ref="AU515:AV515"/>
    <mergeCell ref="Y513:Z513"/>
    <mergeCell ref="AA513:AB513"/>
    <mergeCell ref="AJ513:AK513"/>
    <mergeCell ref="AL513:AM513"/>
    <mergeCell ref="R513:S513"/>
    <mergeCell ref="T513:U513"/>
    <mergeCell ref="V513:W513"/>
    <mergeCell ref="R515:S515"/>
    <mergeCell ref="AC513:AD513"/>
    <mergeCell ref="AE513:AF513"/>
    <mergeCell ref="AG513:AH513"/>
    <mergeCell ref="T515:U515"/>
    <mergeCell ref="V515:W515"/>
    <mergeCell ref="Y515:Z515"/>
    <mergeCell ref="AR514:AS514"/>
    <mergeCell ref="AR513:AS513"/>
    <mergeCell ref="T514:U514"/>
    <mergeCell ref="V514:W514"/>
    <mergeCell ref="Y514:Z514"/>
    <mergeCell ref="AN513:AO513"/>
    <mergeCell ref="AU513:AV513"/>
    <mergeCell ref="AA514:AB514"/>
    <mergeCell ref="AC514:AD514"/>
    <mergeCell ref="AE514:AF514"/>
    <mergeCell ref="AG514:AH514"/>
    <mergeCell ref="AJ514:AK514"/>
    <mergeCell ref="AL514:AM514"/>
    <mergeCell ref="AN514:AO514"/>
    <mergeCell ref="AR503:AS503"/>
    <mergeCell ref="AJ503:AK503"/>
    <mergeCell ref="AL503:AM503"/>
    <mergeCell ref="AN503:AO503"/>
    <mergeCell ref="AP503:AQ503"/>
    <mergeCell ref="AG509:AH509"/>
    <mergeCell ref="AC501:AD501"/>
    <mergeCell ref="AC500:AD500"/>
    <mergeCell ref="AP502:AQ502"/>
    <mergeCell ref="AA505:AB505"/>
    <mergeCell ref="AC505:AD505"/>
    <mergeCell ref="C507:M507"/>
    <mergeCell ref="N507:O507"/>
    <mergeCell ref="P507:Q507"/>
    <mergeCell ref="R507:S507"/>
    <mergeCell ref="T507:U507"/>
    <mergeCell ref="V507:W507"/>
    <mergeCell ref="Y507:Z507"/>
    <mergeCell ref="AA507:AB507"/>
    <mergeCell ref="AC507:AD507"/>
    <mergeCell ref="AE507:AF507"/>
    <mergeCell ref="AG507:AH507"/>
    <mergeCell ref="AJ507:AK507"/>
    <mergeCell ref="AL507:AM507"/>
    <mergeCell ref="AN507:AO507"/>
    <mergeCell ref="AP507:AQ507"/>
    <mergeCell ref="C508:M508"/>
    <mergeCell ref="N508:O508"/>
    <mergeCell ref="P508:Q508"/>
    <mergeCell ref="R508:S508"/>
    <mergeCell ref="T508:U508"/>
    <mergeCell ref="T506:U506"/>
    <mergeCell ref="BF499:BG499"/>
    <mergeCell ref="AU498:AV498"/>
    <mergeCell ref="AW498:AX498"/>
    <mergeCell ref="BF501:BG501"/>
    <mergeCell ref="BH501:BI501"/>
    <mergeCell ref="BJ501:BK501"/>
    <mergeCell ref="AE500:AF500"/>
    <mergeCell ref="AG500:AH500"/>
    <mergeCell ref="AJ500:AK500"/>
    <mergeCell ref="AL500:AM500"/>
    <mergeCell ref="AN500:AO500"/>
    <mergeCell ref="AP500:AQ500"/>
    <mergeCell ref="AR500:AS500"/>
    <mergeCell ref="AU500:AV500"/>
    <mergeCell ref="AW500:AX500"/>
    <mergeCell ref="AY500:AZ500"/>
    <mergeCell ref="BA500:BB500"/>
    <mergeCell ref="BC500:BD500"/>
    <mergeCell ref="BF500:BG500"/>
    <mergeCell ref="BH499:BI499"/>
    <mergeCell ref="BJ499:BK499"/>
    <mergeCell ref="BF498:BG498"/>
    <mergeCell ref="AG499:AH499"/>
    <mergeCell ref="AJ499:AK499"/>
    <mergeCell ref="AL499:AM499"/>
    <mergeCell ref="AR499:AS499"/>
    <mergeCell ref="AU499:AV499"/>
    <mergeCell ref="AG498:AH498"/>
    <mergeCell ref="AN498:AO498"/>
    <mergeCell ref="AP498:AQ498"/>
    <mergeCell ref="AR498:AS498"/>
    <mergeCell ref="AW499:AX499"/>
    <mergeCell ref="BN496:BO496"/>
    <mergeCell ref="AL496:AM496"/>
    <mergeCell ref="BL496:BM496"/>
    <mergeCell ref="D496:M496"/>
    <mergeCell ref="AG495:AH495"/>
    <mergeCell ref="AJ495:AK495"/>
    <mergeCell ref="AE496:AF496"/>
    <mergeCell ref="AG496:AH496"/>
    <mergeCell ref="AJ496:AK496"/>
    <mergeCell ref="AN497:AO497"/>
    <mergeCell ref="AP497:AQ497"/>
    <mergeCell ref="AR497:AS497"/>
    <mergeCell ref="AU497:AV497"/>
    <mergeCell ref="AW497:AX497"/>
    <mergeCell ref="AY497:AZ497"/>
    <mergeCell ref="BA497:BB497"/>
    <mergeCell ref="BC497:BD497"/>
    <mergeCell ref="BF497:BG497"/>
    <mergeCell ref="BH497:BI497"/>
    <mergeCell ref="BJ497:BK497"/>
    <mergeCell ref="BL497:BM497"/>
    <mergeCell ref="BN497:BO497"/>
    <mergeCell ref="AN496:AO496"/>
    <mergeCell ref="AP496:AQ496"/>
    <mergeCell ref="AR496:AS496"/>
    <mergeCell ref="AU496:AV496"/>
    <mergeCell ref="AW496:AX496"/>
    <mergeCell ref="AY496:AZ496"/>
    <mergeCell ref="BA496:BB496"/>
    <mergeCell ref="BC496:BD496"/>
    <mergeCell ref="BF496:BG496"/>
    <mergeCell ref="BN495:BO495"/>
    <mergeCell ref="BN379:BO379"/>
    <mergeCell ref="BH379:BI379"/>
    <mergeCell ref="BL379:BM379"/>
    <mergeCell ref="AN494:AO494"/>
    <mergeCell ref="AP494:AQ494"/>
    <mergeCell ref="AR494:AS494"/>
    <mergeCell ref="AU494:AV494"/>
    <mergeCell ref="AW494:AX494"/>
    <mergeCell ref="AY494:AZ494"/>
    <mergeCell ref="BA494:BB494"/>
    <mergeCell ref="BC494:BD494"/>
    <mergeCell ref="BF494:BG494"/>
    <mergeCell ref="AN495:AO495"/>
    <mergeCell ref="AP495:AQ495"/>
    <mergeCell ref="AR495:AS495"/>
    <mergeCell ref="AU495:AV495"/>
    <mergeCell ref="AW495:AX495"/>
    <mergeCell ref="BN398:BO398"/>
    <mergeCell ref="AP399:AQ399"/>
    <mergeCell ref="AR399:AS399"/>
    <mergeCell ref="AU399:AV399"/>
    <mergeCell ref="AW399:AX399"/>
    <mergeCell ref="AY399:AZ399"/>
    <mergeCell ref="BA399:BB399"/>
    <mergeCell ref="BC399:BD399"/>
    <mergeCell ref="AY403:AZ403"/>
    <mergeCell ref="BA403:BB403"/>
    <mergeCell ref="BJ413:BK413"/>
    <mergeCell ref="AP410:AQ410"/>
    <mergeCell ref="AR421:AS421"/>
    <mergeCell ref="AU419:AV419"/>
    <mergeCell ref="BH398:BI398"/>
    <mergeCell ref="C377:D377"/>
    <mergeCell ref="E377:M377"/>
    <mergeCell ref="N377:O377"/>
    <mergeCell ref="BF378:BG378"/>
    <mergeCell ref="BH378:BI378"/>
    <mergeCell ref="C380:D380"/>
    <mergeCell ref="BC378:BD378"/>
    <mergeCell ref="C379:D379"/>
    <mergeCell ref="E379:M379"/>
    <mergeCell ref="N379:O379"/>
    <mergeCell ref="P379:Q379"/>
    <mergeCell ref="R379:S379"/>
    <mergeCell ref="T379:U379"/>
    <mergeCell ref="V379:W379"/>
    <mergeCell ref="Y379:Z379"/>
    <mergeCell ref="AA379:AB379"/>
    <mergeCell ref="AC379:AD379"/>
    <mergeCell ref="AE379:AF379"/>
    <mergeCell ref="AG379:AH379"/>
    <mergeCell ref="AJ379:AK379"/>
    <mergeCell ref="AL379:AM379"/>
    <mergeCell ref="AN379:AO379"/>
    <mergeCell ref="AP379:AQ379"/>
    <mergeCell ref="AR379:AS379"/>
    <mergeCell ref="C378:D378"/>
    <mergeCell ref="E378:M378"/>
    <mergeCell ref="N378:O378"/>
    <mergeCell ref="AJ380:AK380"/>
    <mergeCell ref="AL380:AM380"/>
    <mergeCell ref="AN380:AO380"/>
    <mergeCell ref="AJ377:AK377"/>
    <mergeCell ref="AL377:AM377"/>
    <mergeCell ref="BJ379:BK379"/>
    <mergeCell ref="AU380:AV380"/>
    <mergeCell ref="AW380:AX380"/>
    <mergeCell ref="T378:U378"/>
    <mergeCell ref="V378:W378"/>
    <mergeCell ref="Y378:Z378"/>
    <mergeCell ref="AA378:AB378"/>
    <mergeCell ref="AC378:AD378"/>
    <mergeCell ref="AE378:AF378"/>
    <mergeCell ref="AG378:AH378"/>
    <mergeCell ref="AR378:AS378"/>
    <mergeCell ref="AY379:AZ379"/>
    <mergeCell ref="BA379:BB379"/>
    <mergeCell ref="BC379:BD379"/>
    <mergeCell ref="BF379:BG379"/>
    <mergeCell ref="P369:Q369"/>
    <mergeCell ref="R369:S369"/>
    <mergeCell ref="T369:U369"/>
    <mergeCell ref="R370:S370"/>
    <mergeCell ref="T370:U370"/>
    <mergeCell ref="V370:W370"/>
    <mergeCell ref="AJ369:AK369"/>
    <mergeCell ref="AL369:AM369"/>
    <mergeCell ref="AG374:AH374"/>
    <mergeCell ref="AJ374:AK374"/>
    <mergeCell ref="AL374:AM374"/>
    <mergeCell ref="AJ371:AK371"/>
    <mergeCell ref="AL371:AM371"/>
    <mergeCell ref="AG373:AH373"/>
    <mergeCell ref="AW374:AX374"/>
    <mergeCell ref="BF369:BG369"/>
    <mergeCell ref="AG380:AH380"/>
    <mergeCell ref="C376:D376"/>
    <mergeCell ref="E376:M376"/>
    <mergeCell ref="V375:W375"/>
    <mergeCell ref="N375:O375"/>
    <mergeCell ref="P375:Q375"/>
    <mergeCell ref="C362:D362"/>
    <mergeCell ref="E362:M362"/>
    <mergeCell ref="N362:O362"/>
    <mergeCell ref="P362:Q362"/>
    <mergeCell ref="R362:S362"/>
    <mergeCell ref="T362:U362"/>
    <mergeCell ref="AR367:AS367"/>
    <mergeCell ref="AJ366:AK366"/>
    <mergeCell ref="AL363:AM363"/>
    <mergeCell ref="AN363:AO363"/>
    <mergeCell ref="AP363:AQ363"/>
    <mergeCell ref="AR363:AS363"/>
    <mergeCell ref="C363:D363"/>
    <mergeCell ref="V362:W362"/>
    <mergeCell ref="Y362:Z362"/>
    <mergeCell ref="AA362:AB362"/>
    <mergeCell ref="AC362:AD362"/>
    <mergeCell ref="AE362:AF362"/>
    <mergeCell ref="AG362:AH362"/>
    <mergeCell ref="AJ362:AK362"/>
    <mergeCell ref="AN362:AO362"/>
    <mergeCell ref="AP362:AQ362"/>
    <mergeCell ref="V369:W369"/>
    <mergeCell ref="AE367:AF367"/>
    <mergeCell ref="AG367:AH367"/>
    <mergeCell ref="E369:M369"/>
    <mergeCell ref="C364:D364"/>
    <mergeCell ref="AN369:AO369"/>
    <mergeCell ref="AP369:AQ369"/>
    <mergeCell ref="AR369:AS369"/>
    <mergeCell ref="AN374:AO374"/>
    <mergeCell ref="AP374:AQ374"/>
    <mergeCell ref="AR374:AS374"/>
    <mergeCell ref="AY373:AZ373"/>
    <mergeCell ref="T360:U360"/>
    <mergeCell ref="V360:W360"/>
    <mergeCell ref="C361:D361"/>
    <mergeCell ref="E361:M361"/>
    <mergeCell ref="AR362:AS362"/>
    <mergeCell ref="AR361:AS361"/>
    <mergeCell ref="AL360:AM360"/>
    <mergeCell ref="AN360:AO360"/>
    <mergeCell ref="AP360:AQ360"/>
    <mergeCell ref="AR360:AS360"/>
    <mergeCell ref="N361:O361"/>
    <mergeCell ref="P361:Q361"/>
    <mergeCell ref="R361:S361"/>
    <mergeCell ref="Y361:Z361"/>
    <mergeCell ref="AA361:AB361"/>
    <mergeCell ref="AC361:AD361"/>
    <mergeCell ref="AE361:AF361"/>
    <mergeCell ref="AG361:AH361"/>
    <mergeCell ref="AJ361:AK361"/>
    <mergeCell ref="AY362:AZ362"/>
    <mergeCell ref="AN361:AO361"/>
    <mergeCell ref="AU362:AV362"/>
    <mergeCell ref="AW362:AX362"/>
    <mergeCell ref="T361:U361"/>
    <mergeCell ref="AJ364:AK364"/>
    <mergeCell ref="AY380:AZ380"/>
    <mergeCell ref="BA380:BB380"/>
    <mergeCell ref="BC380:BD380"/>
    <mergeCell ref="AR382:AS382"/>
    <mergeCell ref="AJ381:AK381"/>
    <mergeCell ref="AL381:AM381"/>
    <mergeCell ref="AN381:AO381"/>
    <mergeCell ref="AP381:AQ381"/>
    <mergeCell ref="AJ378:AK378"/>
    <mergeCell ref="AL378:AM378"/>
    <mergeCell ref="AN378:AO378"/>
    <mergeCell ref="AP378:AQ378"/>
    <mergeCell ref="AU379:AV379"/>
    <mergeCell ref="BF375:BG375"/>
    <mergeCell ref="AL368:AM368"/>
    <mergeCell ref="AN368:AO368"/>
    <mergeCell ref="AP368:AQ368"/>
    <mergeCell ref="AR368:AS368"/>
    <mergeCell ref="AU368:AV368"/>
    <mergeCell ref="AW368:AX368"/>
    <mergeCell ref="BF370:BG370"/>
    <mergeCell ref="AU369:AV369"/>
    <mergeCell ref="AW369:AX369"/>
    <mergeCell ref="AW371:AX371"/>
    <mergeCell ref="BA369:BB369"/>
    <mergeCell ref="AW379:AX379"/>
    <mergeCell ref="BC369:BD369"/>
    <mergeCell ref="BC371:BD371"/>
    <mergeCell ref="AJ375:AK375"/>
    <mergeCell ref="AL375:AM375"/>
    <mergeCell ref="AN375:AO375"/>
    <mergeCell ref="BF374:BG374"/>
    <mergeCell ref="AR383:AS383"/>
    <mergeCell ref="V385:W385"/>
    <mergeCell ref="Y385:Z385"/>
    <mergeCell ref="AA385:AB385"/>
    <mergeCell ref="AC385:AD385"/>
    <mergeCell ref="AE385:AF385"/>
    <mergeCell ref="AG385:AH385"/>
    <mergeCell ref="AJ385:AK385"/>
    <mergeCell ref="AL385:AM385"/>
    <mergeCell ref="AN385:AO385"/>
    <mergeCell ref="C382:D382"/>
    <mergeCell ref="E382:M382"/>
    <mergeCell ref="BC383:BD383"/>
    <mergeCell ref="C384:D384"/>
    <mergeCell ref="E384:M384"/>
    <mergeCell ref="N383:O383"/>
    <mergeCell ref="P383:Q383"/>
    <mergeCell ref="R383:S383"/>
    <mergeCell ref="T383:U383"/>
    <mergeCell ref="V383:W383"/>
    <mergeCell ref="Y383:Z383"/>
    <mergeCell ref="AA383:AB383"/>
    <mergeCell ref="AC383:AD383"/>
    <mergeCell ref="AE383:AF383"/>
    <mergeCell ref="AG383:AH383"/>
    <mergeCell ref="AP385:AQ385"/>
    <mergeCell ref="AR385:AS385"/>
    <mergeCell ref="AU385:AV385"/>
    <mergeCell ref="AA382:AB382"/>
    <mergeCell ref="AC382:AD382"/>
    <mergeCell ref="BC384:BD384"/>
    <mergeCell ref="N382:O382"/>
    <mergeCell ref="C381:D381"/>
    <mergeCell ref="E381:M381"/>
    <mergeCell ref="N381:O381"/>
    <mergeCell ref="P381:Q381"/>
    <mergeCell ref="R381:S381"/>
    <mergeCell ref="T381:U381"/>
    <mergeCell ref="V381:W381"/>
    <mergeCell ref="Y381:Z381"/>
    <mergeCell ref="AA381:AB381"/>
    <mergeCell ref="AY383:AZ383"/>
    <mergeCell ref="BA383:BB383"/>
    <mergeCell ref="AU384:AV384"/>
    <mergeCell ref="AW384:AX384"/>
    <mergeCell ref="AY384:AZ384"/>
    <mergeCell ref="BA384:BB384"/>
    <mergeCell ref="N384:O384"/>
    <mergeCell ref="P384:Q384"/>
    <mergeCell ref="R384:S384"/>
    <mergeCell ref="T384:U384"/>
    <mergeCell ref="V384:W384"/>
    <mergeCell ref="Y384:Z384"/>
    <mergeCell ref="AA384:AB384"/>
    <mergeCell ref="AC384:AD384"/>
    <mergeCell ref="AE384:AF384"/>
    <mergeCell ref="AG384:AH384"/>
    <mergeCell ref="AJ384:AK384"/>
    <mergeCell ref="AL384:AM384"/>
    <mergeCell ref="AW381:AX381"/>
    <mergeCell ref="AY381:AZ381"/>
    <mergeCell ref="BA381:BB381"/>
    <mergeCell ref="C383:D383"/>
    <mergeCell ref="E383:M383"/>
    <mergeCell ref="C359:D359"/>
    <mergeCell ref="E359:M359"/>
    <mergeCell ref="N359:O359"/>
    <mergeCell ref="P359:Q359"/>
    <mergeCell ref="R359:S359"/>
    <mergeCell ref="T359:U359"/>
    <mergeCell ref="V359:W359"/>
    <mergeCell ref="Y359:Z359"/>
    <mergeCell ref="AA359:AB359"/>
    <mergeCell ref="AC359:AD359"/>
    <mergeCell ref="AE359:AF359"/>
    <mergeCell ref="AG359:AH359"/>
    <mergeCell ref="AJ359:AK359"/>
    <mergeCell ref="AL359:AM359"/>
    <mergeCell ref="V341:W341"/>
    <mergeCell ref="T341:U341"/>
    <mergeCell ref="R341:S341"/>
    <mergeCell ref="P341:Q341"/>
    <mergeCell ref="N341:O341"/>
    <mergeCell ref="N342:O342"/>
    <mergeCell ref="P342:Q342"/>
    <mergeCell ref="R342:S342"/>
    <mergeCell ref="T342:U342"/>
    <mergeCell ref="Y341:Z341"/>
    <mergeCell ref="AA341:AB341"/>
    <mergeCell ref="AC341:AD341"/>
    <mergeCell ref="AE341:AF341"/>
    <mergeCell ref="AG341:AH341"/>
    <mergeCell ref="C341:M341"/>
    <mergeCell ref="C342:M342"/>
    <mergeCell ref="Y342:Z342"/>
    <mergeCell ref="AA342:AB342"/>
    <mergeCell ref="AE338:AF338"/>
    <mergeCell ref="AG338:AH338"/>
    <mergeCell ref="AJ338:AK338"/>
    <mergeCell ref="AL338:AM338"/>
    <mergeCell ref="AN338:AO338"/>
    <mergeCell ref="AP338:AQ338"/>
    <mergeCell ref="AR338:AS338"/>
    <mergeCell ref="AU338:AV338"/>
    <mergeCell ref="AW338:AX338"/>
    <mergeCell ref="AY338:AZ338"/>
    <mergeCell ref="AY340:AZ340"/>
    <mergeCell ref="N340:O340"/>
    <mergeCell ref="P340:Q340"/>
    <mergeCell ref="R340:S340"/>
    <mergeCell ref="T340:U340"/>
    <mergeCell ref="V340:W340"/>
    <mergeCell ref="Y340:Z340"/>
    <mergeCell ref="AA340:AB340"/>
    <mergeCell ref="AC340:AD340"/>
    <mergeCell ref="AE340:AF340"/>
    <mergeCell ref="AG340:AH340"/>
    <mergeCell ref="AJ340:AK340"/>
    <mergeCell ref="AL340:AM340"/>
    <mergeCell ref="P338:Q338"/>
    <mergeCell ref="R338:S338"/>
    <mergeCell ref="T338:U338"/>
    <mergeCell ref="V338:W338"/>
    <mergeCell ref="Y338:Z338"/>
    <mergeCell ref="BF338:BG338"/>
    <mergeCell ref="BH338:BI338"/>
    <mergeCell ref="BJ338:BK338"/>
    <mergeCell ref="BL338:BM338"/>
    <mergeCell ref="BN338:BO338"/>
    <mergeCell ref="N339:O339"/>
    <mergeCell ref="P339:Q339"/>
    <mergeCell ref="R339:S339"/>
    <mergeCell ref="T339:U339"/>
    <mergeCell ref="V339:W339"/>
    <mergeCell ref="AA339:AB339"/>
    <mergeCell ref="AC339:AD339"/>
    <mergeCell ref="AE339:AF339"/>
    <mergeCell ref="AG339:AH339"/>
    <mergeCell ref="AJ339:AK339"/>
    <mergeCell ref="AL339:AM339"/>
    <mergeCell ref="AN339:AO339"/>
    <mergeCell ref="AP339:AQ339"/>
    <mergeCell ref="AR339:AS339"/>
    <mergeCell ref="AU339:AV339"/>
    <mergeCell ref="AW339:AX339"/>
    <mergeCell ref="AY339:AZ339"/>
    <mergeCell ref="BA339:BB339"/>
    <mergeCell ref="BC339:BD339"/>
    <mergeCell ref="BF339:BG339"/>
    <mergeCell ref="BH339:BI339"/>
    <mergeCell ref="BJ339:BK339"/>
    <mergeCell ref="BL339:BM339"/>
    <mergeCell ref="BN339:BO339"/>
    <mergeCell ref="N338:O338"/>
    <mergeCell ref="AA338:AB338"/>
    <mergeCell ref="AC338:AD338"/>
    <mergeCell ref="AY337:AZ337"/>
    <mergeCell ref="BA337:BB337"/>
    <mergeCell ref="BC337:BD337"/>
    <mergeCell ref="BF337:BG337"/>
    <mergeCell ref="BH337:BI337"/>
    <mergeCell ref="BJ337:BK337"/>
    <mergeCell ref="BL337:BM337"/>
    <mergeCell ref="BN337:BO337"/>
    <mergeCell ref="N336:O336"/>
    <mergeCell ref="P336:Q336"/>
    <mergeCell ref="R336:S336"/>
    <mergeCell ref="T336:U336"/>
    <mergeCell ref="V336:W336"/>
    <mergeCell ref="Y336:Z336"/>
    <mergeCell ref="AA336:AB336"/>
    <mergeCell ref="AC336:AD336"/>
    <mergeCell ref="AE336:AF336"/>
    <mergeCell ref="AG336:AH336"/>
    <mergeCell ref="AJ336:AK336"/>
    <mergeCell ref="AL336:AM336"/>
    <mergeCell ref="AN336:AO336"/>
    <mergeCell ref="AP336:AQ336"/>
    <mergeCell ref="AR336:AS336"/>
    <mergeCell ref="AU336:AV336"/>
    <mergeCell ref="AW336:AX336"/>
    <mergeCell ref="AY336:AZ336"/>
    <mergeCell ref="BA336:BB336"/>
    <mergeCell ref="BC336:BD336"/>
    <mergeCell ref="BF336:BG336"/>
    <mergeCell ref="BH336:BI336"/>
    <mergeCell ref="N337:O337"/>
    <mergeCell ref="P337:Q337"/>
    <mergeCell ref="R337:S337"/>
    <mergeCell ref="T337:U337"/>
    <mergeCell ref="V337:W337"/>
    <mergeCell ref="Y337:Z337"/>
    <mergeCell ref="AA337:AB337"/>
    <mergeCell ref="AC337:AD337"/>
    <mergeCell ref="AE337:AF337"/>
    <mergeCell ref="AG337:AH337"/>
    <mergeCell ref="AJ337:AK337"/>
    <mergeCell ref="AL337:AM337"/>
    <mergeCell ref="AN337:AO337"/>
    <mergeCell ref="AP337:AQ337"/>
    <mergeCell ref="AR337:AS337"/>
    <mergeCell ref="AU337:AV337"/>
    <mergeCell ref="AW337:AX337"/>
    <mergeCell ref="AA334:AB334"/>
    <mergeCell ref="AC334:AD334"/>
    <mergeCell ref="AE334:AF334"/>
    <mergeCell ref="AG334:AH334"/>
    <mergeCell ref="AJ334:AK334"/>
    <mergeCell ref="AL334:AM334"/>
    <mergeCell ref="AN334:AO334"/>
    <mergeCell ref="AP334:AQ334"/>
    <mergeCell ref="AR334:AS334"/>
    <mergeCell ref="AU334:AV334"/>
    <mergeCell ref="AW334:AX334"/>
    <mergeCell ref="N333:O333"/>
    <mergeCell ref="P333:Q333"/>
    <mergeCell ref="AY334:AZ334"/>
    <mergeCell ref="BA334:BB334"/>
    <mergeCell ref="BC334:BD334"/>
    <mergeCell ref="BF334:BG334"/>
    <mergeCell ref="BH334:BI334"/>
    <mergeCell ref="BJ334:BK334"/>
    <mergeCell ref="BL334:BM334"/>
    <mergeCell ref="BN334:BO334"/>
    <mergeCell ref="N335:O335"/>
    <mergeCell ref="P335:Q335"/>
    <mergeCell ref="R335:S335"/>
    <mergeCell ref="T335:U335"/>
    <mergeCell ref="V335:W335"/>
    <mergeCell ref="AA335:AB335"/>
    <mergeCell ref="AC335:AD335"/>
    <mergeCell ref="AE335:AF335"/>
    <mergeCell ref="AG335:AH335"/>
    <mergeCell ref="AJ335:AK335"/>
    <mergeCell ref="AL335:AM335"/>
    <mergeCell ref="AN335:AO335"/>
    <mergeCell ref="AP335:AQ335"/>
    <mergeCell ref="AR335:AS335"/>
    <mergeCell ref="AU335:AV335"/>
    <mergeCell ref="AW335:AX335"/>
    <mergeCell ref="AY335:AZ335"/>
    <mergeCell ref="BA335:BB335"/>
    <mergeCell ref="BC335:BD335"/>
    <mergeCell ref="BF335:BG335"/>
    <mergeCell ref="BH335:BI335"/>
    <mergeCell ref="BJ335:BK335"/>
    <mergeCell ref="AA333:AB333"/>
    <mergeCell ref="AC333:AD333"/>
    <mergeCell ref="N334:O334"/>
    <mergeCell ref="P334:Q334"/>
    <mergeCell ref="R334:S334"/>
    <mergeCell ref="T334:U334"/>
    <mergeCell ref="V334:W334"/>
    <mergeCell ref="Y334:Z334"/>
    <mergeCell ref="BL333:BM333"/>
    <mergeCell ref="BN333:BO333"/>
    <mergeCell ref="N332:O332"/>
    <mergeCell ref="P332:Q332"/>
    <mergeCell ref="R332:S332"/>
    <mergeCell ref="T332:U332"/>
    <mergeCell ref="V332:W332"/>
    <mergeCell ref="Y332:Z332"/>
    <mergeCell ref="AA332:AB332"/>
    <mergeCell ref="AC332:AD332"/>
    <mergeCell ref="AE332:AF332"/>
    <mergeCell ref="AG332:AH332"/>
    <mergeCell ref="AJ332:AK332"/>
    <mergeCell ref="AL332:AM332"/>
    <mergeCell ref="AN332:AO332"/>
    <mergeCell ref="AP332:AQ332"/>
    <mergeCell ref="AR332:AS332"/>
    <mergeCell ref="AU332:AV332"/>
    <mergeCell ref="AW332:AX332"/>
    <mergeCell ref="AY332:AZ332"/>
    <mergeCell ref="BA332:BB332"/>
    <mergeCell ref="BC332:BD332"/>
    <mergeCell ref="BF332:BG332"/>
    <mergeCell ref="BH332:BI332"/>
    <mergeCell ref="V330:W330"/>
    <mergeCell ref="Y330:Z330"/>
    <mergeCell ref="AA330:AB330"/>
    <mergeCell ref="AC330:AD330"/>
    <mergeCell ref="AE330:AF330"/>
    <mergeCell ref="AY331:AZ331"/>
    <mergeCell ref="BA331:BB331"/>
    <mergeCell ref="BC328:BD328"/>
    <mergeCell ref="BF328:BG328"/>
    <mergeCell ref="AL330:AM330"/>
    <mergeCell ref="AN330:AO330"/>
    <mergeCell ref="AP330:AQ330"/>
    <mergeCell ref="AR330:AS330"/>
    <mergeCell ref="AU330:AV330"/>
    <mergeCell ref="AW330:AX330"/>
    <mergeCell ref="AY330:AZ330"/>
    <mergeCell ref="BA330:BB330"/>
    <mergeCell ref="BC330:BD330"/>
    <mergeCell ref="BF330:BG330"/>
    <mergeCell ref="AG330:AH330"/>
    <mergeCell ref="AJ330:AK330"/>
    <mergeCell ref="P331:Q331"/>
    <mergeCell ref="R331:S331"/>
    <mergeCell ref="T331:U331"/>
    <mergeCell ref="V331:W331"/>
    <mergeCell ref="AA331:AB331"/>
    <mergeCell ref="AC331:AD331"/>
    <mergeCell ref="AE331:AF331"/>
    <mergeCell ref="AG331:AH331"/>
    <mergeCell ref="AJ331:AK331"/>
    <mergeCell ref="AL331:AM331"/>
    <mergeCell ref="AN331:AO331"/>
    <mergeCell ref="AP331:AQ331"/>
    <mergeCell ref="AR331:AS331"/>
    <mergeCell ref="AU331:AV331"/>
    <mergeCell ref="AW331:AX331"/>
    <mergeCell ref="BC333:BD333"/>
    <mergeCell ref="BF333:BG333"/>
    <mergeCell ref="R333:S333"/>
    <mergeCell ref="T333:U333"/>
    <mergeCell ref="AE333:AF333"/>
    <mergeCell ref="AG333:AH333"/>
    <mergeCell ref="AJ333:AK333"/>
    <mergeCell ref="AL333:AM333"/>
    <mergeCell ref="AN333:AO333"/>
    <mergeCell ref="AP333:AQ333"/>
    <mergeCell ref="AR333:AS333"/>
    <mergeCell ref="AU333:AV333"/>
    <mergeCell ref="AW333:AX333"/>
    <mergeCell ref="AY333:AZ333"/>
    <mergeCell ref="BA333:BB333"/>
    <mergeCell ref="V333:W333"/>
    <mergeCell ref="Y333:Z333"/>
    <mergeCell ref="N328:O328"/>
    <mergeCell ref="P328:Q328"/>
    <mergeCell ref="R328:S328"/>
    <mergeCell ref="T328:U328"/>
    <mergeCell ref="BC331:BD331"/>
    <mergeCell ref="BF331:BG331"/>
    <mergeCell ref="BH331:BI331"/>
    <mergeCell ref="BJ331:BK331"/>
    <mergeCell ref="BL331:BM331"/>
    <mergeCell ref="BN331:BO331"/>
    <mergeCell ref="N330:O330"/>
    <mergeCell ref="P330:Q330"/>
    <mergeCell ref="R330:S330"/>
    <mergeCell ref="T330:U330"/>
    <mergeCell ref="V328:W328"/>
    <mergeCell ref="Y328:Z328"/>
    <mergeCell ref="AA328:AB328"/>
    <mergeCell ref="AC328:AD328"/>
    <mergeCell ref="AE328:AF328"/>
    <mergeCell ref="AG328:AH328"/>
    <mergeCell ref="AJ328:AK328"/>
    <mergeCell ref="AL328:AM328"/>
    <mergeCell ref="AN328:AO328"/>
    <mergeCell ref="AP328:AQ328"/>
    <mergeCell ref="AR328:AS328"/>
    <mergeCell ref="AU328:AV328"/>
    <mergeCell ref="AW328:AX328"/>
    <mergeCell ref="AY328:AZ328"/>
    <mergeCell ref="BA328:BB328"/>
    <mergeCell ref="BL330:BM330"/>
    <mergeCell ref="BN330:BO330"/>
    <mergeCell ref="N331:O331"/>
    <mergeCell ref="AY325:AZ325"/>
    <mergeCell ref="BA325:BB325"/>
    <mergeCell ref="BC325:BD325"/>
    <mergeCell ref="BF325:BG325"/>
    <mergeCell ref="BH325:BI325"/>
    <mergeCell ref="BJ325:BK325"/>
    <mergeCell ref="BL325:BM325"/>
    <mergeCell ref="BN325:BO325"/>
    <mergeCell ref="BL328:BM328"/>
    <mergeCell ref="BN328:BO328"/>
    <mergeCell ref="N329:O329"/>
    <mergeCell ref="P329:Q329"/>
    <mergeCell ref="R329:S329"/>
    <mergeCell ref="T329:U329"/>
    <mergeCell ref="V329:W329"/>
    <mergeCell ref="Y329:Z329"/>
    <mergeCell ref="AA329:AB329"/>
    <mergeCell ref="AC329:AD329"/>
    <mergeCell ref="AE329:AF329"/>
    <mergeCell ref="AG329:AH329"/>
    <mergeCell ref="AJ329:AK329"/>
    <mergeCell ref="AL329:AM329"/>
    <mergeCell ref="AN329:AO329"/>
    <mergeCell ref="AP329:AQ329"/>
    <mergeCell ref="AR329:AS329"/>
    <mergeCell ref="AU329:AV329"/>
    <mergeCell ref="AW329:AX329"/>
    <mergeCell ref="AY329:AZ329"/>
    <mergeCell ref="BA329:BB329"/>
    <mergeCell ref="BC329:BD329"/>
    <mergeCell ref="BF329:BG329"/>
    <mergeCell ref="BH329:BI329"/>
    <mergeCell ref="N325:O325"/>
    <mergeCell ref="P325:Q325"/>
    <mergeCell ref="R325:S325"/>
    <mergeCell ref="T325:U325"/>
    <mergeCell ref="V325:W325"/>
    <mergeCell ref="Y325:Z325"/>
    <mergeCell ref="AA325:AB325"/>
    <mergeCell ref="AC325:AD325"/>
    <mergeCell ref="AE325:AF325"/>
    <mergeCell ref="AG325:AH325"/>
    <mergeCell ref="AJ325:AK325"/>
    <mergeCell ref="AL325:AM325"/>
    <mergeCell ref="AN325:AO325"/>
    <mergeCell ref="AP325:AQ325"/>
    <mergeCell ref="AR325:AS325"/>
    <mergeCell ref="AU325:AV325"/>
    <mergeCell ref="AW325:AX325"/>
    <mergeCell ref="N324:O324"/>
    <mergeCell ref="P324:Q324"/>
    <mergeCell ref="R324:S324"/>
    <mergeCell ref="T324:U324"/>
    <mergeCell ref="V324:W324"/>
    <mergeCell ref="Y324:Z324"/>
    <mergeCell ref="AA324:AB324"/>
    <mergeCell ref="AC324:AD324"/>
    <mergeCell ref="AE324:AF324"/>
    <mergeCell ref="AG324:AH324"/>
    <mergeCell ref="AJ324:AK324"/>
    <mergeCell ref="AL324:AM324"/>
    <mergeCell ref="AN324:AO324"/>
    <mergeCell ref="AP324:AQ324"/>
    <mergeCell ref="AU324:AV324"/>
    <mergeCell ref="AW324:AX324"/>
    <mergeCell ref="AY324:AZ324"/>
    <mergeCell ref="AR324:AS324"/>
    <mergeCell ref="AG322:AH322"/>
    <mergeCell ref="AJ322:AK322"/>
    <mergeCell ref="AL322:AM322"/>
    <mergeCell ref="AN322:AO322"/>
    <mergeCell ref="AP322:AQ322"/>
    <mergeCell ref="AR322:AS322"/>
    <mergeCell ref="AU322:AV322"/>
    <mergeCell ref="AW322:AX322"/>
    <mergeCell ref="AY322:AZ322"/>
    <mergeCell ref="BA322:BB322"/>
    <mergeCell ref="BC322:BD322"/>
    <mergeCell ref="BF322:BG322"/>
    <mergeCell ref="BH322:BI322"/>
    <mergeCell ref="BJ322:BK322"/>
    <mergeCell ref="BN324:BO324"/>
    <mergeCell ref="BA324:BB324"/>
    <mergeCell ref="BC324:BD324"/>
    <mergeCell ref="BF324:BG324"/>
    <mergeCell ref="BH324:BI324"/>
    <mergeCell ref="BJ324:BK324"/>
    <mergeCell ref="BL324:BM324"/>
    <mergeCell ref="BL322:BM322"/>
    <mergeCell ref="BN322:BO322"/>
    <mergeCell ref="BA323:BB323"/>
    <mergeCell ref="BC323:BD323"/>
    <mergeCell ref="BF323:BG323"/>
    <mergeCell ref="BH323:BI323"/>
    <mergeCell ref="BJ323:BK323"/>
    <mergeCell ref="AR323:AS323"/>
    <mergeCell ref="N323:O323"/>
    <mergeCell ref="P323:Q323"/>
    <mergeCell ref="R323:S323"/>
    <mergeCell ref="T323:U323"/>
    <mergeCell ref="V323:W323"/>
    <mergeCell ref="Y323:Z323"/>
    <mergeCell ref="AA323:AB323"/>
    <mergeCell ref="AC323:AD323"/>
    <mergeCell ref="AE323:AF323"/>
    <mergeCell ref="AG323:AH323"/>
    <mergeCell ref="AJ323:AK323"/>
    <mergeCell ref="AL323:AM323"/>
    <mergeCell ref="AN323:AO323"/>
    <mergeCell ref="AP323:AQ323"/>
    <mergeCell ref="AU323:AV323"/>
    <mergeCell ref="AW323:AX323"/>
    <mergeCell ref="AY323:AZ323"/>
    <mergeCell ref="N322:O322"/>
    <mergeCell ref="P322:Q322"/>
    <mergeCell ref="R322:S322"/>
    <mergeCell ref="T322:U322"/>
    <mergeCell ref="V322:W322"/>
    <mergeCell ref="Y322:Z322"/>
    <mergeCell ref="AA322:AB322"/>
    <mergeCell ref="AE322:AF322"/>
    <mergeCell ref="AY321:AZ321"/>
    <mergeCell ref="BA321:BB321"/>
    <mergeCell ref="BC321:BD321"/>
    <mergeCell ref="BF321:BG321"/>
    <mergeCell ref="BH321:BI321"/>
    <mergeCell ref="BJ321:BK321"/>
    <mergeCell ref="BL321:BM321"/>
    <mergeCell ref="BN321:BO321"/>
    <mergeCell ref="N320:O320"/>
    <mergeCell ref="P320:Q320"/>
    <mergeCell ref="R320:S320"/>
    <mergeCell ref="T320:U320"/>
    <mergeCell ref="V320:W320"/>
    <mergeCell ref="Y320:Z320"/>
    <mergeCell ref="AA320:AB320"/>
    <mergeCell ref="AC320:AD320"/>
    <mergeCell ref="AE320:AF320"/>
    <mergeCell ref="AG320:AH320"/>
    <mergeCell ref="AJ320:AK320"/>
    <mergeCell ref="AL320:AM320"/>
    <mergeCell ref="AN320:AO320"/>
    <mergeCell ref="AP320:AQ320"/>
    <mergeCell ref="AR320:AS320"/>
    <mergeCell ref="AU320:AV320"/>
    <mergeCell ref="AY320:AZ320"/>
    <mergeCell ref="BA320:BB320"/>
    <mergeCell ref="BC320:BD320"/>
    <mergeCell ref="BF320:BG320"/>
    <mergeCell ref="BH320:BI320"/>
    <mergeCell ref="BJ320:BK320"/>
    <mergeCell ref="BL320:BM320"/>
    <mergeCell ref="AY318:AZ318"/>
    <mergeCell ref="BA318:BB318"/>
    <mergeCell ref="BC318:BD318"/>
    <mergeCell ref="BF318:BG318"/>
    <mergeCell ref="BH318:BI318"/>
    <mergeCell ref="BJ318:BK318"/>
    <mergeCell ref="BN320:BO320"/>
    <mergeCell ref="BL318:BM318"/>
    <mergeCell ref="BN318:BO318"/>
    <mergeCell ref="AY319:AZ319"/>
    <mergeCell ref="BA319:BB319"/>
    <mergeCell ref="BC319:BD319"/>
    <mergeCell ref="BF319:BG319"/>
    <mergeCell ref="BH319:BI319"/>
    <mergeCell ref="BJ319:BK319"/>
    <mergeCell ref="AW319:AX319"/>
    <mergeCell ref="N321:O321"/>
    <mergeCell ref="P321:Q321"/>
    <mergeCell ref="R321:S321"/>
    <mergeCell ref="T321:U321"/>
    <mergeCell ref="V321:W321"/>
    <mergeCell ref="Y321:Z321"/>
    <mergeCell ref="AA321:AB321"/>
    <mergeCell ref="AC321:AD321"/>
    <mergeCell ref="AE321:AF321"/>
    <mergeCell ref="AG321:AH321"/>
    <mergeCell ref="AJ321:AK321"/>
    <mergeCell ref="AL321:AM321"/>
    <mergeCell ref="AN321:AO321"/>
    <mergeCell ref="AP321:AQ321"/>
    <mergeCell ref="AR321:AS321"/>
    <mergeCell ref="AU321:AV321"/>
    <mergeCell ref="AW321:AX321"/>
    <mergeCell ref="N319:O319"/>
    <mergeCell ref="P319:Q319"/>
    <mergeCell ref="R319:S319"/>
    <mergeCell ref="T319:U319"/>
    <mergeCell ref="V319:W319"/>
    <mergeCell ref="Y319:Z319"/>
    <mergeCell ref="AA319:AB319"/>
    <mergeCell ref="AC319:AD319"/>
    <mergeCell ref="AE319:AF319"/>
    <mergeCell ref="AG319:AH319"/>
    <mergeCell ref="AJ319:AK319"/>
    <mergeCell ref="AL319:AM319"/>
    <mergeCell ref="AN319:AO319"/>
    <mergeCell ref="AP319:AQ319"/>
    <mergeCell ref="AR319:AS319"/>
    <mergeCell ref="AU319:AV319"/>
    <mergeCell ref="N318:O318"/>
    <mergeCell ref="P318:Q318"/>
    <mergeCell ref="R318:S318"/>
    <mergeCell ref="T318:U318"/>
    <mergeCell ref="V318:W318"/>
    <mergeCell ref="Y318:Z318"/>
    <mergeCell ref="AA318:AB318"/>
    <mergeCell ref="AC318:AD318"/>
    <mergeCell ref="AE318:AF318"/>
    <mergeCell ref="AG318:AH318"/>
    <mergeCell ref="AJ318:AK318"/>
    <mergeCell ref="AL318:AM318"/>
    <mergeCell ref="AN318:AO318"/>
    <mergeCell ref="AY314:AZ314"/>
    <mergeCell ref="BA314:BB314"/>
    <mergeCell ref="BC314:BD314"/>
    <mergeCell ref="BF314:BG314"/>
    <mergeCell ref="BH314:BI314"/>
    <mergeCell ref="BJ314:BK314"/>
    <mergeCell ref="AU315:AV315"/>
    <mergeCell ref="AW315:AX315"/>
    <mergeCell ref="AY315:AZ315"/>
    <mergeCell ref="BJ315:BK315"/>
    <mergeCell ref="AR314:AS314"/>
    <mergeCell ref="BA315:BB315"/>
    <mergeCell ref="T314:U314"/>
    <mergeCell ref="AR316:AS316"/>
    <mergeCell ref="AU316:AV316"/>
    <mergeCell ref="AP318:AQ318"/>
    <mergeCell ref="AR318:AS318"/>
    <mergeCell ref="AU318:AV318"/>
    <mergeCell ref="BF317:BG317"/>
    <mergeCell ref="BH317:BI317"/>
    <mergeCell ref="BJ317:BK317"/>
    <mergeCell ref="BL317:BM317"/>
    <mergeCell ref="AN317:AO317"/>
    <mergeCell ref="AP317:AQ317"/>
    <mergeCell ref="AR317:AS317"/>
    <mergeCell ref="AU317:AV317"/>
    <mergeCell ref="BN314:BO314"/>
    <mergeCell ref="N315:O315"/>
    <mergeCell ref="P315:Q315"/>
    <mergeCell ref="R315:S315"/>
    <mergeCell ref="T315:U315"/>
    <mergeCell ref="V315:W315"/>
    <mergeCell ref="Y315:Z315"/>
    <mergeCell ref="AA315:AB315"/>
    <mergeCell ref="AW316:AX316"/>
    <mergeCell ref="AY316:AZ316"/>
    <mergeCell ref="BA316:BB316"/>
    <mergeCell ref="BC316:BD316"/>
    <mergeCell ref="BF316:BG316"/>
    <mergeCell ref="BH316:BI316"/>
    <mergeCell ref="BJ316:BK316"/>
    <mergeCell ref="BN316:BO316"/>
    <mergeCell ref="AA316:AB316"/>
    <mergeCell ref="AC316:AD316"/>
    <mergeCell ref="AE316:AF316"/>
    <mergeCell ref="AL316:AM316"/>
    <mergeCell ref="AN316:AO316"/>
    <mergeCell ref="AP316:AQ316"/>
    <mergeCell ref="AC315:AD315"/>
    <mergeCell ref="AE315:AF315"/>
    <mergeCell ref="N316:O316"/>
    <mergeCell ref="P316:Q316"/>
    <mergeCell ref="R316:S316"/>
    <mergeCell ref="T316:U316"/>
    <mergeCell ref="V316:W316"/>
    <mergeCell ref="Y316:Z316"/>
    <mergeCell ref="N317:O317"/>
    <mergeCell ref="P317:Q317"/>
    <mergeCell ref="R317:S317"/>
    <mergeCell ref="T317:U317"/>
    <mergeCell ref="V317:W317"/>
    <mergeCell ref="Y317:Z317"/>
    <mergeCell ref="AA317:AB317"/>
    <mergeCell ref="AC317:AD317"/>
    <mergeCell ref="AE317:AF317"/>
    <mergeCell ref="AG317:AH317"/>
    <mergeCell ref="AJ317:AK317"/>
    <mergeCell ref="AG316:AH316"/>
    <mergeCell ref="AJ316:AK316"/>
    <mergeCell ref="V314:W314"/>
    <mergeCell ref="Y314:Z314"/>
    <mergeCell ref="AA314:AB314"/>
    <mergeCell ref="AY313:AZ313"/>
    <mergeCell ref="BA313:BB313"/>
    <mergeCell ref="BL313:BM313"/>
    <mergeCell ref="N312:O312"/>
    <mergeCell ref="P312:Q312"/>
    <mergeCell ref="R312:S312"/>
    <mergeCell ref="AL312:AM312"/>
    <mergeCell ref="AN312:AO312"/>
    <mergeCell ref="AP312:AQ312"/>
    <mergeCell ref="AU312:AV312"/>
    <mergeCell ref="AW312:AX312"/>
    <mergeCell ref="AY312:AZ312"/>
    <mergeCell ref="AC314:AD314"/>
    <mergeCell ref="AE314:AF314"/>
    <mergeCell ref="AG314:AH314"/>
    <mergeCell ref="AJ314:AK314"/>
    <mergeCell ref="AL314:AM314"/>
    <mergeCell ref="AN314:AO314"/>
    <mergeCell ref="AP314:AQ314"/>
    <mergeCell ref="AU314:AV314"/>
    <mergeCell ref="AW314:AX314"/>
    <mergeCell ref="T312:U312"/>
    <mergeCell ref="V312:W312"/>
    <mergeCell ref="Y312:Z312"/>
    <mergeCell ref="AA312:AB312"/>
    <mergeCell ref="BL314:BM314"/>
    <mergeCell ref="N314:O314"/>
    <mergeCell ref="P314:Q314"/>
    <mergeCell ref="R314:S314"/>
    <mergeCell ref="N310:O310"/>
    <mergeCell ref="P310:Q310"/>
    <mergeCell ref="R310:S310"/>
    <mergeCell ref="T310:U310"/>
    <mergeCell ref="V310:W310"/>
    <mergeCell ref="Y310:Z310"/>
    <mergeCell ref="AA310:AB310"/>
    <mergeCell ref="AC310:AD310"/>
    <mergeCell ref="AR313:AS313"/>
    <mergeCell ref="AE310:AF310"/>
    <mergeCell ref="AG310:AH310"/>
    <mergeCell ref="AJ310:AK310"/>
    <mergeCell ref="AL310:AM310"/>
    <mergeCell ref="AN310:AO310"/>
    <mergeCell ref="AP310:AQ310"/>
    <mergeCell ref="AU310:AV310"/>
    <mergeCell ref="N311:O311"/>
    <mergeCell ref="P311:Q311"/>
    <mergeCell ref="R311:S311"/>
    <mergeCell ref="BN312:BO312"/>
    <mergeCell ref="N313:O313"/>
    <mergeCell ref="P313:Q313"/>
    <mergeCell ref="R313:S313"/>
    <mergeCell ref="T313:U313"/>
    <mergeCell ref="V313:W313"/>
    <mergeCell ref="Y313:Z313"/>
    <mergeCell ref="AA313:AB313"/>
    <mergeCell ref="AC313:AD313"/>
    <mergeCell ref="AE313:AF313"/>
    <mergeCell ref="AG313:AH313"/>
    <mergeCell ref="AJ313:AK313"/>
    <mergeCell ref="AL313:AM313"/>
    <mergeCell ref="AN313:AO313"/>
    <mergeCell ref="AP313:AQ313"/>
    <mergeCell ref="AU313:AV313"/>
    <mergeCell ref="AW313:AX313"/>
    <mergeCell ref="BA312:BB312"/>
    <mergeCell ref="BC312:BD312"/>
    <mergeCell ref="BF312:BG312"/>
    <mergeCell ref="BH312:BI312"/>
    <mergeCell ref="BJ312:BK312"/>
    <mergeCell ref="BL312:BM312"/>
    <mergeCell ref="BN313:BO313"/>
    <mergeCell ref="AC312:AD312"/>
    <mergeCell ref="AE312:AF312"/>
    <mergeCell ref="AG312:AH312"/>
    <mergeCell ref="AJ312:AK312"/>
    <mergeCell ref="BC313:BD313"/>
    <mergeCell ref="BF313:BG313"/>
    <mergeCell ref="BH313:BI313"/>
    <mergeCell ref="BJ313:BK313"/>
    <mergeCell ref="T311:U311"/>
    <mergeCell ref="V311:W311"/>
    <mergeCell ref="Y311:Z311"/>
    <mergeCell ref="AA311:AB311"/>
    <mergeCell ref="AC311:AD311"/>
    <mergeCell ref="AE311:AF311"/>
    <mergeCell ref="AG311:AH311"/>
    <mergeCell ref="AJ311:AK311"/>
    <mergeCell ref="AL311:AM311"/>
    <mergeCell ref="AN311:AO311"/>
    <mergeCell ref="AP311:AQ311"/>
    <mergeCell ref="AW311:AX311"/>
    <mergeCell ref="AY311:AZ311"/>
    <mergeCell ref="BA311:BB311"/>
    <mergeCell ref="AR306:AS306"/>
    <mergeCell ref="AR307:AS307"/>
    <mergeCell ref="AR308:AS308"/>
    <mergeCell ref="AR309:AS309"/>
    <mergeCell ref="Y306:Z306"/>
    <mergeCell ref="AA306:AB306"/>
    <mergeCell ref="AY310:AZ310"/>
    <mergeCell ref="AR310:AS310"/>
    <mergeCell ref="AR311:AS311"/>
    <mergeCell ref="AW310:AX310"/>
    <mergeCell ref="AC306:AD306"/>
    <mergeCell ref="AL306:AM306"/>
    <mergeCell ref="AN306:AO306"/>
    <mergeCell ref="BN309:BO309"/>
    <mergeCell ref="N308:O308"/>
    <mergeCell ref="P308:Q308"/>
    <mergeCell ref="R308:S308"/>
    <mergeCell ref="T308:U308"/>
    <mergeCell ref="V308:W308"/>
    <mergeCell ref="Y308:Z308"/>
    <mergeCell ref="AA308:AB308"/>
    <mergeCell ref="AC308:AD308"/>
    <mergeCell ref="AE308:AF308"/>
    <mergeCell ref="AG308:AH308"/>
    <mergeCell ref="AJ308:AK308"/>
    <mergeCell ref="AL308:AM308"/>
    <mergeCell ref="AN308:AO308"/>
    <mergeCell ref="AP308:AQ308"/>
    <mergeCell ref="AU308:AV308"/>
    <mergeCell ref="AW308:AX308"/>
    <mergeCell ref="AY308:AZ308"/>
    <mergeCell ref="BA308:BB308"/>
    <mergeCell ref="N309:O309"/>
    <mergeCell ref="P309:Q309"/>
    <mergeCell ref="R309:S309"/>
    <mergeCell ref="T309:U309"/>
    <mergeCell ref="V309:W309"/>
    <mergeCell ref="Y309:Z309"/>
    <mergeCell ref="AA309:AB309"/>
    <mergeCell ref="AC309:AD309"/>
    <mergeCell ref="BN308:BO308"/>
    <mergeCell ref="BA309:BB309"/>
    <mergeCell ref="BC309:BD309"/>
    <mergeCell ref="BF309:BG309"/>
    <mergeCell ref="BH309:BI309"/>
    <mergeCell ref="Y301:Z301"/>
    <mergeCell ref="BN306:BO306"/>
    <mergeCell ref="N307:O307"/>
    <mergeCell ref="P307:Q307"/>
    <mergeCell ref="R307:S307"/>
    <mergeCell ref="T307:U307"/>
    <mergeCell ref="V307:W307"/>
    <mergeCell ref="Y307:Z307"/>
    <mergeCell ref="AA307:AB307"/>
    <mergeCell ref="AC307:AD307"/>
    <mergeCell ref="AE307:AF307"/>
    <mergeCell ref="AG307:AH307"/>
    <mergeCell ref="AJ307:AK307"/>
    <mergeCell ref="AL307:AM307"/>
    <mergeCell ref="AN307:AO307"/>
    <mergeCell ref="AP307:AQ307"/>
    <mergeCell ref="AU307:AV307"/>
    <mergeCell ref="AW307:AX307"/>
    <mergeCell ref="AY307:AZ307"/>
    <mergeCell ref="BA307:BB307"/>
    <mergeCell ref="BC307:BD307"/>
    <mergeCell ref="BF307:BG307"/>
    <mergeCell ref="BH307:BI307"/>
    <mergeCell ref="BJ307:BK307"/>
    <mergeCell ref="BL307:BM307"/>
    <mergeCell ref="BN307:BO307"/>
    <mergeCell ref="N306:O306"/>
    <mergeCell ref="P306:Q306"/>
    <mergeCell ref="R306:S306"/>
    <mergeCell ref="T306:U306"/>
    <mergeCell ref="V306:W306"/>
    <mergeCell ref="BL306:BM306"/>
    <mergeCell ref="BN305:BO305"/>
    <mergeCell ref="N302:O302"/>
    <mergeCell ref="P302:Q302"/>
    <mergeCell ref="R302:S302"/>
    <mergeCell ref="T302:U302"/>
    <mergeCell ref="V302:W302"/>
    <mergeCell ref="Y302:Z302"/>
    <mergeCell ref="AA302:AB302"/>
    <mergeCell ref="AC302:AD302"/>
    <mergeCell ref="AE302:AF302"/>
    <mergeCell ref="AG302:AH302"/>
    <mergeCell ref="AJ302:AK302"/>
    <mergeCell ref="AL302:AM302"/>
    <mergeCell ref="AN302:AO302"/>
    <mergeCell ref="AP302:AQ302"/>
    <mergeCell ref="AR302:AS302"/>
    <mergeCell ref="AU302:AV302"/>
    <mergeCell ref="AW302:AX302"/>
    <mergeCell ref="AY302:AZ302"/>
    <mergeCell ref="N301:O301"/>
    <mergeCell ref="P301:Q301"/>
    <mergeCell ref="R301:S301"/>
    <mergeCell ref="BA302:BB302"/>
    <mergeCell ref="BC302:BD302"/>
    <mergeCell ref="BF302:BG302"/>
    <mergeCell ref="BH302:BI302"/>
    <mergeCell ref="BJ302:BK302"/>
    <mergeCell ref="N305:O305"/>
    <mergeCell ref="P305:Q305"/>
    <mergeCell ref="R305:S305"/>
    <mergeCell ref="T305:U305"/>
    <mergeCell ref="V305:W305"/>
    <mergeCell ref="Y305:Z305"/>
    <mergeCell ref="AA305:AB305"/>
    <mergeCell ref="AC305:AD305"/>
    <mergeCell ref="AE305:AF305"/>
    <mergeCell ref="AG305:AH305"/>
    <mergeCell ref="AJ305:AK305"/>
    <mergeCell ref="AL305:AM305"/>
    <mergeCell ref="AN305:AO305"/>
    <mergeCell ref="AP305:AQ305"/>
    <mergeCell ref="AU305:AV305"/>
    <mergeCell ref="AW305:AX305"/>
    <mergeCell ref="AY305:AZ305"/>
    <mergeCell ref="AR305:AS305"/>
    <mergeCell ref="T301:U301"/>
    <mergeCell ref="V301:W301"/>
    <mergeCell ref="AA301:AB301"/>
    <mergeCell ref="AC301:AD301"/>
    <mergeCell ref="AE301:AF301"/>
    <mergeCell ref="AG301:AH301"/>
    <mergeCell ref="R300:S300"/>
    <mergeCell ref="T300:U300"/>
    <mergeCell ref="V300:W300"/>
    <mergeCell ref="Y300:Z300"/>
    <mergeCell ref="AA300:AB300"/>
    <mergeCell ref="AC300:AD300"/>
    <mergeCell ref="AE300:AF300"/>
    <mergeCell ref="AG300:AH300"/>
    <mergeCell ref="AJ300:AK300"/>
    <mergeCell ref="AL300:AM300"/>
    <mergeCell ref="AN300:AO300"/>
    <mergeCell ref="AP300:AQ300"/>
    <mergeCell ref="AR300:AS300"/>
    <mergeCell ref="AU300:AV300"/>
    <mergeCell ref="AW300:AX300"/>
    <mergeCell ref="N299:O299"/>
    <mergeCell ref="P299:Q299"/>
    <mergeCell ref="R299:S299"/>
    <mergeCell ref="N300:O300"/>
    <mergeCell ref="P300:Q300"/>
    <mergeCell ref="N298:O298"/>
    <mergeCell ref="P298:Q298"/>
    <mergeCell ref="R298:S298"/>
    <mergeCell ref="T298:U298"/>
    <mergeCell ref="V298:W298"/>
    <mergeCell ref="Y298:Z298"/>
    <mergeCell ref="AA298:AB298"/>
    <mergeCell ref="AC298:AD298"/>
    <mergeCell ref="AE298:AF298"/>
    <mergeCell ref="AG298:AH298"/>
    <mergeCell ref="AJ298:AK298"/>
    <mergeCell ref="AL298:AM298"/>
    <mergeCell ref="AN298:AO298"/>
    <mergeCell ref="N296:O296"/>
    <mergeCell ref="AW298:AX298"/>
    <mergeCell ref="T299:U299"/>
    <mergeCell ref="V299:W299"/>
    <mergeCell ref="Y299:Z299"/>
    <mergeCell ref="AA299:AB299"/>
    <mergeCell ref="AC299:AD299"/>
    <mergeCell ref="AE299:AF299"/>
    <mergeCell ref="AG299:AH299"/>
    <mergeCell ref="AJ299:AK299"/>
    <mergeCell ref="AL299:AM299"/>
    <mergeCell ref="AN299:AO299"/>
    <mergeCell ref="AP299:AQ299"/>
    <mergeCell ref="AR299:AS299"/>
    <mergeCell ref="AU299:AV299"/>
    <mergeCell ref="AW299:AX299"/>
    <mergeCell ref="AR267:AS267"/>
    <mergeCell ref="AR275:AS275"/>
    <mergeCell ref="AR276:AS276"/>
    <mergeCell ref="AR285:AS285"/>
    <mergeCell ref="AR286:AS286"/>
    <mergeCell ref="AA297:AB297"/>
    <mergeCell ref="AC297:AD297"/>
    <mergeCell ref="AE297:AF297"/>
    <mergeCell ref="AG297:AH297"/>
    <mergeCell ref="AJ297:AK297"/>
    <mergeCell ref="AL297:AM297"/>
    <mergeCell ref="AN297:AO297"/>
    <mergeCell ref="Y297:Z297"/>
    <mergeCell ref="AA295:AB295"/>
    <mergeCell ref="AC295:AD295"/>
    <mergeCell ref="AE295:AF295"/>
    <mergeCell ref="AG295:AH295"/>
    <mergeCell ref="AJ295:AK295"/>
    <mergeCell ref="AL295:AM295"/>
    <mergeCell ref="AN295:AO295"/>
    <mergeCell ref="AA274:AB274"/>
    <mergeCell ref="AA269:AB269"/>
    <mergeCell ref="AA277:AB277"/>
    <mergeCell ref="AJ270:AK270"/>
    <mergeCell ref="AL270:AM270"/>
    <mergeCell ref="AG273:AH273"/>
    <mergeCell ref="AJ273:AK273"/>
    <mergeCell ref="AJ279:AK279"/>
    <mergeCell ref="AA279:AB279"/>
    <mergeCell ref="AC279:AD279"/>
    <mergeCell ref="AE279:AF279"/>
    <mergeCell ref="P291:Q291"/>
    <mergeCell ref="R291:S291"/>
    <mergeCell ref="T291:U291"/>
    <mergeCell ref="V291:W291"/>
    <mergeCell ref="Y291:Z291"/>
    <mergeCell ref="AA291:AB291"/>
    <mergeCell ref="AC291:AD291"/>
    <mergeCell ref="AE291:AF291"/>
    <mergeCell ref="AG291:AH291"/>
    <mergeCell ref="AJ291:AK291"/>
    <mergeCell ref="AL291:AM291"/>
    <mergeCell ref="AN291:AO291"/>
    <mergeCell ref="T293:U293"/>
    <mergeCell ref="V293:W293"/>
    <mergeCell ref="AA293:AB293"/>
    <mergeCell ref="AC293:AD293"/>
    <mergeCell ref="AE293:AF293"/>
    <mergeCell ref="AG293:AH293"/>
    <mergeCell ref="AJ293:AK293"/>
    <mergeCell ref="AL293:AM293"/>
    <mergeCell ref="AN293:AO293"/>
    <mergeCell ref="T292:U292"/>
    <mergeCell ref="V292:W292"/>
    <mergeCell ref="Y293:Z293"/>
    <mergeCell ref="Y292:Z292"/>
    <mergeCell ref="AU206:AV206"/>
    <mergeCell ref="AW206:AX206"/>
    <mergeCell ref="AN214:AO214"/>
    <mergeCell ref="AP214:AQ214"/>
    <mergeCell ref="AR214:AS214"/>
    <mergeCell ref="AU214:AV214"/>
    <mergeCell ref="AW214:AX214"/>
    <mergeCell ref="AW216:AX216"/>
    <mergeCell ref="AA221:AB221"/>
    <mergeCell ref="AJ206:AK206"/>
    <mergeCell ref="AL206:AM206"/>
    <mergeCell ref="AN206:AO206"/>
    <mergeCell ref="Y202:Z202"/>
    <mergeCell ref="AA202:AB202"/>
    <mergeCell ref="AC202:AD202"/>
    <mergeCell ref="AE202:AF202"/>
    <mergeCell ref="AG202:AH202"/>
    <mergeCell ref="AJ202:AK202"/>
    <mergeCell ref="AL202:AM202"/>
    <mergeCell ref="AN202:AO202"/>
    <mergeCell ref="AP202:AQ202"/>
    <mergeCell ref="AU211:AV211"/>
    <mergeCell ref="AW211:AX211"/>
    <mergeCell ref="AP221:AQ221"/>
    <mergeCell ref="AR221:AS221"/>
    <mergeCell ref="AU221:AV221"/>
    <mergeCell ref="AW221:AX221"/>
    <mergeCell ref="Y217:Z217"/>
    <mergeCell ref="Y221:Z221"/>
    <mergeCell ref="AR202:AS202"/>
    <mergeCell ref="AU202:AV202"/>
    <mergeCell ref="AW202:AX202"/>
    <mergeCell ref="P206:Q206"/>
    <mergeCell ref="R206:S206"/>
    <mergeCell ref="T206:U206"/>
    <mergeCell ref="V206:W206"/>
    <mergeCell ref="Y206:Z206"/>
    <mergeCell ref="P211:Q211"/>
    <mergeCell ref="R211:S211"/>
    <mergeCell ref="T211:U211"/>
    <mergeCell ref="V211:W211"/>
    <mergeCell ref="Y211:Z211"/>
    <mergeCell ref="AP206:AQ206"/>
    <mergeCell ref="AR206:AS206"/>
    <mergeCell ref="AA206:AB206"/>
    <mergeCell ref="AC206:AD206"/>
    <mergeCell ref="AE206:AF206"/>
    <mergeCell ref="AG206:AH206"/>
    <mergeCell ref="AR290:AS290"/>
    <mergeCell ref="AC211:AD211"/>
    <mergeCell ref="AE211:AF211"/>
    <mergeCell ref="AG211:AH211"/>
    <mergeCell ref="AJ211:AK211"/>
    <mergeCell ref="AL211:AM211"/>
    <mergeCell ref="AN211:AO211"/>
    <mergeCell ref="AP211:AQ211"/>
    <mergeCell ref="AR211:AS211"/>
    <mergeCell ref="V220:W220"/>
    <mergeCell ref="AC221:AD221"/>
    <mergeCell ref="AE221:AF221"/>
    <mergeCell ref="AG221:AH221"/>
    <mergeCell ref="AJ221:AK221"/>
    <mergeCell ref="AL221:AM221"/>
    <mergeCell ref="AN221:AO221"/>
    <mergeCell ref="BJ187:BK187"/>
    <mergeCell ref="BA191:BB191"/>
    <mergeCell ref="BC191:BD191"/>
    <mergeCell ref="T191:U191"/>
    <mergeCell ref="V191:W191"/>
    <mergeCell ref="Y191:Z191"/>
    <mergeCell ref="AA191:AB191"/>
    <mergeCell ref="AC191:AD191"/>
    <mergeCell ref="AE191:AF191"/>
    <mergeCell ref="AG191:AH191"/>
    <mergeCell ref="AJ191:AK191"/>
    <mergeCell ref="AL191:AM191"/>
    <mergeCell ref="AN191:AO191"/>
    <mergeCell ref="AP191:AQ191"/>
    <mergeCell ref="AU191:AV191"/>
    <mergeCell ref="AA187:AB187"/>
    <mergeCell ref="AW191:AX191"/>
    <mergeCell ref="AY191:AZ191"/>
    <mergeCell ref="AL187:AM187"/>
    <mergeCell ref="AN187:AO187"/>
    <mergeCell ref="AP187:AQ187"/>
    <mergeCell ref="AR187:AS187"/>
    <mergeCell ref="AP188:AQ188"/>
    <mergeCell ref="AR191:AS191"/>
    <mergeCell ref="BF188:BG188"/>
    <mergeCell ref="BH188:BI188"/>
    <mergeCell ref="BJ188:BK188"/>
    <mergeCell ref="AG187:AH187"/>
    <mergeCell ref="AJ187:AK187"/>
    <mergeCell ref="BL187:BM187"/>
    <mergeCell ref="BN184:BO184"/>
    <mergeCell ref="N185:O185"/>
    <mergeCell ref="P185:Q185"/>
    <mergeCell ref="R185:S185"/>
    <mergeCell ref="T185:U185"/>
    <mergeCell ref="V185:W185"/>
    <mergeCell ref="Y185:Z185"/>
    <mergeCell ref="AA185:AB185"/>
    <mergeCell ref="AC185:AD185"/>
    <mergeCell ref="AE185:AF185"/>
    <mergeCell ref="AG185:AH185"/>
    <mergeCell ref="AJ185:AK185"/>
    <mergeCell ref="AL185:AM185"/>
    <mergeCell ref="AN185:AO185"/>
    <mergeCell ref="AP185:AQ185"/>
    <mergeCell ref="AR185:AS185"/>
    <mergeCell ref="AU185:AV185"/>
    <mergeCell ref="AW185:AX185"/>
    <mergeCell ref="AY185:AZ185"/>
    <mergeCell ref="AC187:AD187"/>
    <mergeCell ref="AE187:AF187"/>
    <mergeCell ref="AU187:AV187"/>
    <mergeCell ref="AW187:AX187"/>
    <mergeCell ref="AY187:AZ187"/>
    <mergeCell ref="BA187:BB187"/>
    <mergeCell ref="N184:O184"/>
    <mergeCell ref="P184:Q184"/>
    <mergeCell ref="BC187:BD187"/>
    <mergeCell ref="BF187:BG187"/>
    <mergeCell ref="BH187:BI187"/>
    <mergeCell ref="BH184:BI184"/>
    <mergeCell ref="N186:O186"/>
    <mergeCell ref="P186:Q186"/>
    <mergeCell ref="R186:S186"/>
    <mergeCell ref="T186:U186"/>
    <mergeCell ref="V186:W186"/>
    <mergeCell ref="Y186:Z186"/>
    <mergeCell ref="AA186:AB186"/>
    <mergeCell ref="AC186:AD186"/>
    <mergeCell ref="AE186:AF186"/>
    <mergeCell ref="AG186:AH186"/>
    <mergeCell ref="AJ186:AK186"/>
    <mergeCell ref="Y183:Z183"/>
    <mergeCell ref="Y187:Z187"/>
    <mergeCell ref="AL186:AM186"/>
    <mergeCell ref="AY202:AZ202"/>
    <mergeCell ref="AP183:AQ183"/>
    <mergeCell ref="AR183:AS183"/>
    <mergeCell ref="P183:Q183"/>
    <mergeCell ref="AY186:AZ186"/>
    <mergeCell ref="AW184:AX184"/>
    <mergeCell ref="AY184:AZ184"/>
    <mergeCell ref="Y201:Z201"/>
    <mergeCell ref="AA201:AB201"/>
    <mergeCell ref="Y193:Z193"/>
    <mergeCell ref="AL199:AM199"/>
    <mergeCell ref="AN199:AO199"/>
    <mergeCell ref="AP199:AQ199"/>
    <mergeCell ref="AU199:AV199"/>
    <mergeCell ref="AW199:AX199"/>
    <mergeCell ref="AY199:AZ199"/>
    <mergeCell ref="AY201:AZ201"/>
    <mergeCell ref="AN186:AO186"/>
    <mergeCell ref="V184:W184"/>
    <mergeCell ref="Y184:Z184"/>
    <mergeCell ref="AG183:AH183"/>
    <mergeCell ref="AJ183:AK183"/>
    <mergeCell ref="AL183:AM183"/>
    <mergeCell ref="AN183:AO183"/>
    <mergeCell ref="AA183:AB183"/>
    <mergeCell ref="AA184:AB184"/>
    <mergeCell ref="AC184:AD184"/>
    <mergeCell ref="AE184:AF184"/>
    <mergeCell ref="AC183:AD183"/>
    <mergeCell ref="AE183:AF183"/>
    <mergeCell ref="R184:S184"/>
    <mergeCell ref="T184:U184"/>
    <mergeCell ref="BJ186:BK186"/>
    <mergeCell ref="BL183:BM183"/>
    <mergeCell ref="R183:S183"/>
    <mergeCell ref="T183:U183"/>
    <mergeCell ref="V183:W183"/>
    <mergeCell ref="BA186:BB186"/>
    <mergeCell ref="BC186:BD186"/>
    <mergeCell ref="BF186:BG186"/>
    <mergeCell ref="BH186:BI186"/>
    <mergeCell ref="BA184:BB184"/>
    <mergeCell ref="BC184:BD184"/>
    <mergeCell ref="BA185:BB185"/>
    <mergeCell ref="BC185:BD185"/>
    <mergeCell ref="BF185:BG185"/>
    <mergeCell ref="BH185:BI185"/>
    <mergeCell ref="AN184:AO184"/>
    <mergeCell ref="AR184:AS184"/>
    <mergeCell ref="AP184:AQ184"/>
    <mergeCell ref="AJ182:AK182"/>
    <mergeCell ref="AL182:AM182"/>
    <mergeCell ref="AN182:AO182"/>
    <mergeCell ref="BN182:BO182"/>
    <mergeCell ref="BN183:BO183"/>
    <mergeCell ref="AY182:AZ182"/>
    <mergeCell ref="BA182:BB182"/>
    <mergeCell ref="BC182:BD182"/>
    <mergeCell ref="BF182:BG182"/>
    <mergeCell ref="BH182:BI182"/>
    <mergeCell ref="BJ182:BK182"/>
    <mergeCell ref="BJ184:BK184"/>
    <mergeCell ref="AU186:AV186"/>
    <mergeCell ref="AW186:AX186"/>
    <mergeCell ref="BF184:BG184"/>
    <mergeCell ref="BJ185:BK185"/>
    <mergeCell ref="BL185:BM185"/>
    <mergeCell ref="BN185:BO185"/>
    <mergeCell ref="AU184:AV184"/>
    <mergeCell ref="BN186:BO186"/>
    <mergeCell ref="AR186:AS186"/>
    <mergeCell ref="BH180:BI180"/>
    <mergeCell ref="BJ180:BK180"/>
    <mergeCell ref="N181:O181"/>
    <mergeCell ref="AU181:AV181"/>
    <mergeCell ref="AW181:AX181"/>
    <mergeCell ref="AY181:AZ181"/>
    <mergeCell ref="BA181:BB181"/>
    <mergeCell ref="BJ181:BK181"/>
    <mergeCell ref="BF181:BG181"/>
    <mergeCell ref="BH181:BI181"/>
    <mergeCell ref="AP182:AQ182"/>
    <mergeCell ref="AR182:AS182"/>
    <mergeCell ref="AU182:AV182"/>
    <mergeCell ref="AW182:AX182"/>
    <mergeCell ref="AU183:AV183"/>
    <mergeCell ref="AW183:AX183"/>
    <mergeCell ref="AY183:AZ183"/>
    <mergeCell ref="BA183:BB183"/>
    <mergeCell ref="BC183:BD183"/>
    <mergeCell ref="BF183:BG183"/>
    <mergeCell ref="BH183:BI183"/>
    <mergeCell ref="BJ183:BK183"/>
    <mergeCell ref="N182:O182"/>
    <mergeCell ref="P182:Q182"/>
    <mergeCell ref="R182:S182"/>
    <mergeCell ref="T182:U182"/>
    <mergeCell ref="V182:W182"/>
    <mergeCell ref="Y182:Z182"/>
    <mergeCell ref="AA182:AB182"/>
    <mergeCell ref="AC182:AD182"/>
    <mergeCell ref="AE182:AF182"/>
    <mergeCell ref="AG182:AH182"/>
    <mergeCell ref="N180:O180"/>
    <mergeCell ref="P180:Q180"/>
    <mergeCell ref="R180:S180"/>
    <mergeCell ref="T180:U180"/>
    <mergeCell ref="V180:W180"/>
    <mergeCell ref="Y180:Z180"/>
    <mergeCell ref="AA180:AB180"/>
    <mergeCell ref="AC180:AD180"/>
    <mergeCell ref="AE180:AF180"/>
    <mergeCell ref="AG180:AH180"/>
    <mergeCell ref="AJ180:AK180"/>
    <mergeCell ref="AL180:AM180"/>
    <mergeCell ref="AN180:AO180"/>
    <mergeCell ref="AP180:AQ180"/>
    <mergeCell ref="AR180:AS180"/>
    <mergeCell ref="AU180:AV180"/>
    <mergeCell ref="AW180:AX180"/>
    <mergeCell ref="P169:Q169"/>
    <mergeCell ref="R169:S169"/>
    <mergeCell ref="T169:U169"/>
    <mergeCell ref="T172:U172"/>
    <mergeCell ref="BC177:BD177"/>
    <mergeCell ref="AY172:AZ172"/>
    <mergeCell ref="AY169:AZ169"/>
    <mergeCell ref="R171:S171"/>
    <mergeCell ref="T171:U171"/>
    <mergeCell ref="AJ171:AK171"/>
    <mergeCell ref="AL171:AM171"/>
    <mergeCell ref="AN171:AO171"/>
    <mergeCell ref="AP171:AQ171"/>
    <mergeCell ref="AU171:AV171"/>
    <mergeCell ref="AW171:AX171"/>
    <mergeCell ref="AE173:AF173"/>
    <mergeCell ref="R173:S173"/>
    <mergeCell ref="T173:U173"/>
    <mergeCell ref="V173:W173"/>
    <mergeCell ref="Y173:Z173"/>
    <mergeCell ref="AL176:AM176"/>
    <mergeCell ref="AN176:AO176"/>
    <mergeCell ref="AP176:AQ176"/>
    <mergeCell ref="AE176:AF176"/>
    <mergeCell ref="AC176:AD176"/>
    <mergeCell ref="AY177:AZ177"/>
    <mergeCell ref="BA177:BB177"/>
    <mergeCell ref="AJ177:AK177"/>
    <mergeCell ref="AL177:AM177"/>
    <mergeCell ref="AN177:AO177"/>
    <mergeCell ref="AP177:AQ177"/>
    <mergeCell ref="AR177:AS177"/>
    <mergeCell ref="N172:O172"/>
    <mergeCell ref="P172:Q172"/>
    <mergeCell ref="R172:S172"/>
    <mergeCell ref="Y179:Z179"/>
    <mergeCell ref="AU177:AV177"/>
    <mergeCell ref="AW177:AX177"/>
    <mergeCell ref="AY178:AZ178"/>
    <mergeCell ref="BA178:BB178"/>
    <mergeCell ref="N177:O177"/>
    <mergeCell ref="P177:Q177"/>
    <mergeCell ref="R177:S177"/>
    <mergeCell ref="T177:U177"/>
    <mergeCell ref="V177:W177"/>
    <mergeCell ref="Y177:Z177"/>
    <mergeCell ref="AA177:AB177"/>
    <mergeCell ref="AC177:AD177"/>
    <mergeCell ref="N179:O179"/>
    <mergeCell ref="P179:Q179"/>
    <mergeCell ref="AR172:AS172"/>
    <mergeCell ref="BA176:BB176"/>
    <mergeCell ref="AJ176:AK176"/>
    <mergeCell ref="AN181:AO181"/>
    <mergeCell ref="AP181:AQ181"/>
    <mergeCell ref="AR181:AS181"/>
    <mergeCell ref="BC181:BD181"/>
    <mergeCell ref="BA179:BB179"/>
    <mergeCell ref="AA179:AB179"/>
    <mergeCell ref="AC179:AD179"/>
    <mergeCell ref="AE179:AF179"/>
    <mergeCell ref="AG179:AH179"/>
    <mergeCell ref="AJ179:AK179"/>
    <mergeCell ref="AL179:AM179"/>
    <mergeCell ref="AN179:AO179"/>
    <mergeCell ref="AP179:AQ179"/>
    <mergeCell ref="AR179:AS179"/>
    <mergeCell ref="AU179:AV179"/>
    <mergeCell ref="AW179:AX179"/>
    <mergeCell ref="AY179:AZ179"/>
    <mergeCell ref="AY180:AZ180"/>
    <mergeCell ref="V171:W171"/>
    <mergeCell ref="Y171:Z171"/>
    <mergeCell ref="AA171:AB171"/>
    <mergeCell ref="AC171:AD171"/>
    <mergeCell ref="AE171:AF171"/>
    <mergeCell ref="AG171:AH171"/>
    <mergeCell ref="P181:Q181"/>
    <mergeCell ref="R181:S181"/>
    <mergeCell ref="T181:U181"/>
    <mergeCell ref="V181:W181"/>
    <mergeCell ref="Y181:Z181"/>
    <mergeCell ref="AA181:AB181"/>
    <mergeCell ref="AC181:AD181"/>
    <mergeCell ref="AE181:AF181"/>
    <mergeCell ref="AG181:AH181"/>
    <mergeCell ref="AJ181:AK181"/>
    <mergeCell ref="AL181:AM181"/>
    <mergeCell ref="R179:S179"/>
    <mergeCell ref="T179:U179"/>
    <mergeCell ref="V179:W179"/>
    <mergeCell ref="AJ169:AK169"/>
    <mergeCell ref="AL169:AM169"/>
    <mergeCell ref="AN169:AO169"/>
    <mergeCell ref="AP169:AQ169"/>
    <mergeCell ref="AR169:AS169"/>
    <mergeCell ref="AU169:AV169"/>
    <mergeCell ref="AW169:AX169"/>
    <mergeCell ref="BF177:BG177"/>
    <mergeCell ref="BH177:BI177"/>
    <mergeCell ref="AE177:AF177"/>
    <mergeCell ref="AG177:AH177"/>
    <mergeCell ref="BJ172:BK172"/>
    <mergeCell ref="BA169:BB169"/>
    <mergeCell ref="BC169:BD169"/>
    <mergeCell ref="BA172:BB172"/>
    <mergeCell ref="BC172:BD172"/>
    <mergeCell ref="BF172:BG172"/>
    <mergeCell ref="BH172:BI172"/>
    <mergeCell ref="AY171:AZ171"/>
    <mergeCell ref="BA171:BB171"/>
    <mergeCell ref="BC171:BD171"/>
    <mergeCell ref="AR171:AS171"/>
    <mergeCell ref="V172:W172"/>
    <mergeCell ref="Y172:Z172"/>
    <mergeCell ref="AA172:AB172"/>
    <mergeCell ref="AC172:AD172"/>
    <mergeCell ref="AE172:AF172"/>
    <mergeCell ref="AG172:AH172"/>
    <mergeCell ref="AJ172:AK172"/>
    <mergeCell ref="AL172:AM172"/>
    <mergeCell ref="AN172:AO172"/>
    <mergeCell ref="AP172:AQ172"/>
    <mergeCell ref="AU172:AV172"/>
    <mergeCell ref="AW172:AX172"/>
    <mergeCell ref="N171:O171"/>
    <mergeCell ref="P171:Q171"/>
    <mergeCell ref="N167:O167"/>
    <mergeCell ref="P167:Q167"/>
    <mergeCell ref="R167:S167"/>
    <mergeCell ref="T167:U167"/>
    <mergeCell ref="V167:W167"/>
    <mergeCell ref="Y167:Z167"/>
    <mergeCell ref="AA167:AB167"/>
    <mergeCell ref="AC167:AD167"/>
    <mergeCell ref="AE167:AF167"/>
    <mergeCell ref="AG167:AH167"/>
    <mergeCell ref="AJ167:AK167"/>
    <mergeCell ref="AL167:AM167"/>
    <mergeCell ref="AN167:AO167"/>
    <mergeCell ref="V169:W169"/>
    <mergeCell ref="Y169:Z169"/>
    <mergeCell ref="AA169:AB169"/>
    <mergeCell ref="AC169:AD169"/>
    <mergeCell ref="AE169:AF169"/>
    <mergeCell ref="AG166:AH166"/>
    <mergeCell ref="AY166:AZ166"/>
    <mergeCell ref="BA166:BB166"/>
    <mergeCell ref="BC166:BD166"/>
    <mergeCell ref="BF166:BG166"/>
    <mergeCell ref="N170:O170"/>
    <mergeCell ref="P170:Q170"/>
    <mergeCell ref="R170:S170"/>
    <mergeCell ref="T170:U170"/>
    <mergeCell ref="V170:W170"/>
    <mergeCell ref="Y170:Z170"/>
    <mergeCell ref="AA170:AB170"/>
    <mergeCell ref="AC170:AD170"/>
    <mergeCell ref="AE170:AF170"/>
    <mergeCell ref="AG170:AH170"/>
    <mergeCell ref="AJ170:AK170"/>
    <mergeCell ref="AL170:AM170"/>
    <mergeCell ref="AN170:AO170"/>
    <mergeCell ref="AP170:AQ170"/>
    <mergeCell ref="AR170:AS170"/>
    <mergeCell ref="AU170:AV170"/>
    <mergeCell ref="AW170:AX170"/>
    <mergeCell ref="AY170:AZ170"/>
    <mergeCell ref="BA170:BB170"/>
    <mergeCell ref="BC170:BD170"/>
    <mergeCell ref="BF169:BG169"/>
    <mergeCell ref="N169:O169"/>
    <mergeCell ref="AP166:AQ166"/>
    <mergeCell ref="AR166:AS166"/>
    <mergeCell ref="AU166:AV166"/>
    <mergeCell ref="AW166:AX166"/>
    <mergeCell ref="AG169:AH169"/>
    <mergeCell ref="P166:Q166"/>
    <mergeCell ref="R166:S166"/>
    <mergeCell ref="T166:U166"/>
    <mergeCell ref="V166:W166"/>
    <mergeCell ref="Y166:Z166"/>
    <mergeCell ref="AA166:AB166"/>
    <mergeCell ref="AC166:AD166"/>
    <mergeCell ref="BN167:BO167"/>
    <mergeCell ref="N168:O168"/>
    <mergeCell ref="P168:Q168"/>
    <mergeCell ref="R168:S168"/>
    <mergeCell ref="T168:U168"/>
    <mergeCell ref="V168:W168"/>
    <mergeCell ref="Y168:Z168"/>
    <mergeCell ref="AA168:AB168"/>
    <mergeCell ref="AC168:AD168"/>
    <mergeCell ref="AE168:AF168"/>
    <mergeCell ref="AG168:AH168"/>
    <mergeCell ref="AJ168:AK168"/>
    <mergeCell ref="AL168:AM168"/>
    <mergeCell ref="AN168:AO168"/>
    <mergeCell ref="AP168:AQ168"/>
    <mergeCell ref="AR168:AS168"/>
    <mergeCell ref="AU168:AV168"/>
    <mergeCell ref="AW168:AX168"/>
    <mergeCell ref="AY168:AZ168"/>
    <mergeCell ref="BA168:BB168"/>
    <mergeCell ref="BC167:BD167"/>
    <mergeCell ref="BF167:BG167"/>
    <mergeCell ref="BH167:BI167"/>
    <mergeCell ref="BJ167:BK167"/>
    <mergeCell ref="AE166:AF166"/>
    <mergeCell ref="BN166:BO166"/>
    <mergeCell ref="BJ165:BK165"/>
    <mergeCell ref="BL165:BM165"/>
    <mergeCell ref="BN165:BO165"/>
    <mergeCell ref="BF165:BG165"/>
    <mergeCell ref="BH165:BI165"/>
    <mergeCell ref="AJ166:AK166"/>
    <mergeCell ref="AL166:AM166"/>
    <mergeCell ref="AN166:AO166"/>
    <mergeCell ref="AJ164:AK164"/>
    <mergeCell ref="AL164:AM164"/>
    <mergeCell ref="AN164:AO164"/>
    <mergeCell ref="AP164:AQ164"/>
    <mergeCell ref="AR164:AS164"/>
    <mergeCell ref="AU164:AV164"/>
    <mergeCell ref="AW164:AX164"/>
    <mergeCell ref="AY164:AZ164"/>
    <mergeCell ref="BA164:BB164"/>
    <mergeCell ref="BC164:BD164"/>
    <mergeCell ref="BF164:BG164"/>
    <mergeCell ref="BH164:BI164"/>
    <mergeCell ref="BJ164:BK164"/>
    <mergeCell ref="BL164:BM164"/>
    <mergeCell ref="AJ165:AK165"/>
    <mergeCell ref="AL165:AM165"/>
    <mergeCell ref="AN165:AO165"/>
    <mergeCell ref="AP165:AQ165"/>
    <mergeCell ref="AR165:AS165"/>
    <mergeCell ref="BA159:BB159"/>
    <mergeCell ref="AY163:AZ163"/>
    <mergeCell ref="BA163:BB163"/>
    <mergeCell ref="BC163:BD163"/>
    <mergeCell ref="BF163:BG163"/>
    <mergeCell ref="BH163:BI163"/>
    <mergeCell ref="BJ163:BK163"/>
    <mergeCell ref="BL163:BM163"/>
    <mergeCell ref="AJ161:AK161"/>
    <mergeCell ref="AL161:AM161"/>
    <mergeCell ref="AN161:AO161"/>
    <mergeCell ref="AP161:AQ161"/>
    <mergeCell ref="AU161:AV161"/>
    <mergeCell ref="AW161:AX161"/>
    <mergeCell ref="AY161:AZ161"/>
    <mergeCell ref="BA161:BB161"/>
    <mergeCell ref="BC161:BD161"/>
    <mergeCell ref="BF161:BG161"/>
    <mergeCell ref="BH161:BI161"/>
    <mergeCell ref="BJ161:BK161"/>
    <mergeCell ref="BL161:BM161"/>
    <mergeCell ref="AJ163:AK163"/>
    <mergeCell ref="AJ162:AK162"/>
    <mergeCell ref="AL162:AM162"/>
    <mergeCell ref="AN162:AO162"/>
    <mergeCell ref="AP162:AQ162"/>
    <mergeCell ref="BF158:BG158"/>
    <mergeCell ref="AG160:AH160"/>
    <mergeCell ref="BH158:BI158"/>
    <mergeCell ref="AG159:AH159"/>
    <mergeCell ref="AJ159:AK159"/>
    <mergeCell ref="AL159:AM159"/>
    <mergeCell ref="AN159:AO159"/>
    <mergeCell ref="AP159:AQ159"/>
    <mergeCell ref="BJ158:BK158"/>
    <mergeCell ref="BL157:BM157"/>
    <mergeCell ref="AR163:AS163"/>
    <mergeCell ref="AU163:AV163"/>
    <mergeCell ref="AW163:AX163"/>
    <mergeCell ref="AJ160:AK160"/>
    <mergeCell ref="AL160:AM160"/>
    <mergeCell ref="AN160:AO160"/>
    <mergeCell ref="AP160:AQ160"/>
    <mergeCell ref="AU160:AV160"/>
    <mergeCell ref="AW160:AX160"/>
    <mergeCell ref="AY160:AZ160"/>
    <mergeCell ref="BA160:BB160"/>
    <mergeCell ref="BC160:BD160"/>
    <mergeCell ref="BF160:BG160"/>
    <mergeCell ref="BH160:BI160"/>
    <mergeCell ref="BC159:BD159"/>
    <mergeCell ref="BF159:BG159"/>
    <mergeCell ref="BH159:BI159"/>
    <mergeCell ref="AL163:AM163"/>
    <mergeCell ref="AN163:AO163"/>
    <mergeCell ref="AP163:AQ163"/>
    <mergeCell ref="AW159:AX159"/>
    <mergeCell ref="AY159:AZ159"/>
    <mergeCell ref="BC165:BD165"/>
    <mergeCell ref="BF170:BG170"/>
    <mergeCell ref="BL181:BM181"/>
    <mergeCell ref="BA162:BB162"/>
    <mergeCell ref="BC162:BD162"/>
    <mergeCell ref="BF162:BG162"/>
    <mergeCell ref="BH162:BI162"/>
    <mergeCell ref="BJ162:BK162"/>
    <mergeCell ref="BL162:BM162"/>
    <mergeCell ref="BL179:BM179"/>
    <mergeCell ref="BJ166:BK166"/>
    <mergeCell ref="AU176:AV176"/>
    <mergeCell ref="AW176:AX176"/>
    <mergeCell ref="AY176:AZ176"/>
    <mergeCell ref="BL166:BM166"/>
    <mergeCell ref="BL172:BM172"/>
    <mergeCell ref="BF171:BG171"/>
    <mergeCell ref="BH171:BI171"/>
    <mergeCell ref="BJ171:BK171"/>
    <mergeCell ref="AU165:AV165"/>
    <mergeCell ref="AW165:AX165"/>
    <mergeCell ref="AY165:AZ165"/>
    <mergeCell ref="BA165:BB165"/>
    <mergeCell ref="BC168:BD168"/>
    <mergeCell ref="BF168:BG168"/>
    <mergeCell ref="BH168:BI168"/>
    <mergeCell ref="BJ168:BK168"/>
    <mergeCell ref="AU167:AV167"/>
    <mergeCell ref="AW167:AX167"/>
    <mergeCell ref="BH169:BI169"/>
    <mergeCell ref="BJ169:BK169"/>
    <mergeCell ref="BH170:BI170"/>
    <mergeCell ref="BL188:BM188"/>
    <mergeCell ref="BN188:BO188"/>
    <mergeCell ref="BJ160:BK160"/>
    <mergeCell ref="BL160:BM160"/>
    <mergeCell ref="BN160:BO160"/>
    <mergeCell ref="BN162:BO162"/>
    <mergeCell ref="BA155:BB155"/>
    <mergeCell ref="BN164:BO164"/>
    <mergeCell ref="BA193:BB193"/>
    <mergeCell ref="BC193:BD193"/>
    <mergeCell ref="BF193:BG193"/>
    <mergeCell ref="BH193:BI193"/>
    <mergeCell ref="BJ193:BK193"/>
    <mergeCell ref="BH178:BI178"/>
    <mergeCell ref="BC179:BD179"/>
    <mergeCell ref="BJ179:BK179"/>
    <mergeCell ref="BL158:BM158"/>
    <mergeCell ref="BA156:BB156"/>
    <mergeCell ref="BC156:BD156"/>
    <mergeCell ref="BF156:BG156"/>
    <mergeCell ref="BH156:BI156"/>
    <mergeCell ref="BJ156:BK156"/>
    <mergeCell ref="BL156:BM156"/>
    <mergeCell ref="BA157:BB157"/>
    <mergeCell ref="BC157:BD157"/>
    <mergeCell ref="BF157:BG157"/>
    <mergeCell ref="BH157:BI157"/>
    <mergeCell ref="BJ157:BK157"/>
    <mergeCell ref="BL171:BM171"/>
    <mergeCell ref="BN172:BO172"/>
    <mergeCell ref="BF176:BG176"/>
    <mergeCell ref="BH176:BI176"/>
    <mergeCell ref="BL195:BM195"/>
    <mergeCell ref="AR193:AS193"/>
    <mergeCell ref="BA195:BB195"/>
    <mergeCell ref="BC195:BD195"/>
    <mergeCell ref="BF195:BG195"/>
    <mergeCell ref="BH195:BI195"/>
    <mergeCell ref="BJ195:BK195"/>
    <mergeCell ref="AU188:AV188"/>
    <mergeCell ref="AW188:AX188"/>
    <mergeCell ref="AY188:AZ188"/>
    <mergeCell ref="BA188:BB188"/>
    <mergeCell ref="BF178:BG178"/>
    <mergeCell ref="BN195:BO195"/>
    <mergeCell ref="BJ194:BK194"/>
    <mergeCell ref="BL194:BM194"/>
    <mergeCell ref="BN194:BO194"/>
    <mergeCell ref="AR195:AS195"/>
    <mergeCell ref="BL193:BM193"/>
    <mergeCell ref="BN193:BO193"/>
    <mergeCell ref="BA192:BB192"/>
    <mergeCell ref="BC192:BD192"/>
    <mergeCell ref="BF192:BG192"/>
    <mergeCell ref="BH192:BI192"/>
    <mergeCell ref="BJ192:BK192"/>
    <mergeCell ref="BL192:BM192"/>
    <mergeCell ref="BN192:BO192"/>
    <mergeCell ref="BF179:BG179"/>
    <mergeCell ref="BH179:BI179"/>
    <mergeCell ref="BN181:BO181"/>
    <mergeCell ref="BA180:BB180"/>
    <mergeCell ref="BC180:BD180"/>
    <mergeCell ref="BF180:BG180"/>
    <mergeCell ref="BA154:BB154"/>
    <mergeCell ref="BC154:BD154"/>
    <mergeCell ref="BF154:BG154"/>
    <mergeCell ref="BH154:BI154"/>
    <mergeCell ref="BJ154:BK154"/>
    <mergeCell ref="BL154:BM154"/>
    <mergeCell ref="AJ157:AK157"/>
    <mergeCell ref="AL157:AM157"/>
    <mergeCell ref="AN157:AO157"/>
    <mergeCell ref="AP157:AQ157"/>
    <mergeCell ref="AU157:AV157"/>
    <mergeCell ref="AW157:AX157"/>
    <mergeCell ref="AY157:AZ157"/>
    <mergeCell ref="BC155:BD155"/>
    <mergeCell ref="BF155:BG155"/>
    <mergeCell ref="BH155:BI155"/>
    <mergeCell ref="BJ155:BK155"/>
    <mergeCell ref="BL155:BM155"/>
    <mergeCell ref="AU155:AV155"/>
    <mergeCell ref="AW155:AX155"/>
    <mergeCell ref="AY155:AZ155"/>
    <mergeCell ref="AJ156:AK156"/>
    <mergeCell ref="AL156:AM156"/>
    <mergeCell ref="AN156:AO156"/>
    <mergeCell ref="AP156:AQ156"/>
    <mergeCell ref="AU156:AV156"/>
    <mergeCell ref="AW156:AX156"/>
    <mergeCell ref="AY156:AZ156"/>
    <mergeCell ref="N192:O192"/>
    <mergeCell ref="P192:Q192"/>
    <mergeCell ref="R192:S192"/>
    <mergeCell ref="T192:U192"/>
    <mergeCell ref="V192:W192"/>
    <mergeCell ref="Y192:Z192"/>
    <mergeCell ref="AA192:AB192"/>
    <mergeCell ref="AC192:AD192"/>
    <mergeCell ref="AE192:AF192"/>
    <mergeCell ref="AG192:AH192"/>
    <mergeCell ref="AJ192:AK192"/>
    <mergeCell ref="AL192:AM192"/>
    <mergeCell ref="AN192:AO192"/>
    <mergeCell ref="AP192:AQ192"/>
    <mergeCell ref="AU192:AV192"/>
    <mergeCell ref="AW192:AX192"/>
    <mergeCell ref="AY192:AZ192"/>
    <mergeCell ref="AR192:AS192"/>
    <mergeCell ref="N193:O193"/>
    <mergeCell ref="P193:Q193"/>
    <mergeCell ref="R193:S193"/>
    <mergeCell ref="T193:U193"/>
    <mergeCell ref="V193:W193"/>
    <mergeCell ref="Y195:Z195"/>
    <mergeCell ref="AA195:AB195"/>
    <mergeCell ref="AC195:AD195"/>
    <mergeCell ref="AE195:AF195"/>
    <mergeCell ref="AG195:AH195"/>
    <mergeCell ref="AJ195:AK195"/>
    <mergeCell ref="AL195:AM195"/>
    <mergeCell ref="AN195:AO195"/>
    <mergeCell ref="AP195:AQ195"/>
    <mergeCell ref="AU195:AV195"/>
    <mergeCell ref="AW195:AX195"/>
    <mergeCell ref="AY195:AZ195"/>
    <mergeCell ref="AA193:AB193"/>
    <mergeCell ref="AC193:AD193"/>
    <mergeCell ref="AE193:AF193"/>
    <mergeCell ref="AG193:AH193"/>
    <mergeCell ref="AJ193:AK193"/>
    <mergeCell ref="AL193:AM193"/>
    <mergeCell ref="AN193:AO193"/>
    <mergeCell ref="AP193:AQ193"/>
    <mergeCell ref="AU193:AV193"/>
    <mergeCell ref="AW193:AX193"/>
    <mergeCell ref="AY193:AZ193"/>
    <mergeCell ref="N194:O194"/>
    <mergeCell ref="P194:Q194"/>
    <mergeCell ref="R194:S194"/>
    <mergeCell ref="T194:U194"/>
    <mergeCell ref="V194:W194"/>
    <mergeCell ref="Y194:Z194"/>
    <mergeCell ref="AA194:AB194"/>
    <mergeCell ref="AC194:AD194"/>
    <mergeCell ref="AE194:AF194"/>
    <mergeCell ref="AG194:AH194"/>
    <mergeCell ref="AJ194:AK194"/>
    <mergeCell ref="AL194:AM194"/>
    <mergeCell ref="AN194:AO194"/>
    <mergeCell ref="AP194:AQ194"/>
    <mergeCell ref="AU194:AV194"/>
    <mergeCell ref="AW194:AX194"/>
    <mergeCell ref="AY194:AZ194"/>
    <mergeCell ref="BA194:BB194"/>
    <mergeCell ref="BC194:BD194"/>
    <mergeCell ref="BF194:BG194"/>
    <mergeCell ref="BH194:BI194"/>
    <mergeCell ref="AR194:AS194"/>
    <mergeCell ref="N195:O195"/>
    <mergeCell ref="P195:Q195"/>
    <mergeCell ref="R195:S195"/>
    <mergeCell ref="T195:U195"/>
    <mergeCell ref="V195:W195"/>
    <mergeCell ref="N197:O197"/>
    <mergeCell ref="P197:Q197"/>
    <mergeCell ref="R197:S197"/>
    <mergeCell ref="T197:U197"/>
    <mergeCell ref="V197:W197"/>
    <mergeCell ref="Y197:Z197"/>
    <mergeCell ref="AA197:AB197"/>
    <mergeCell ref="AC197:AD197"/>
    <mergeCell ref="AE197:AF197"/>
    <mergeCell ref="AG197:AH197"/>
    <mergeCell ref="AJ197:AK197"/>
    <mergeCell ref="AL197:AM197"/>
    <mergeCell ref="AN197:AO197"/>
    <mergeCell ref="AP197:AQ197"/>
    <mergeCell ref="AW197:AX197"/>
    <mergeCell ref="AY197:AZ197"/>
    <mergeCell ref="BA197:BB197"/>
    <mergeCell ref="AC199:AD199"/>
    <mergeCell ref="AE199:AF199"/>
    <mergeCell ref="AG199:AH199"/>
    <mergeCell ref="AJ199:AK199"/>
    <mergeCell ref="BN196:BO196"/>
    <mergeCell ref="AR196:AS196"/>
    <mergeCell ref="AR197:AS197"/>
    <mergeCell ref="BC197:BD197"/>
    <mergeCell ref="BF197:BG197"/>
    <mergeCell ref="BH197:BI197"/>
    <mergeCell ref="BJ197:BK197"/>
    <mergeCell ref="BL197:BM197"/>
    <mergeCell ref="BN197:BO197"/>
    <mergeCell ref="AY198:AZ198"/>
    <mergeCell ref="BA198:BB198"/>
    <mergeCell ref="BC198:BD198"/>
    <mergeCell ref="BF198:BG198"/>
    <mergeCell ref="BH198:BI198"/>
    <mergeCell ref="BJ198:BK198"/>
    <mergeCell ref="BL198:BM198"/>
    <mergeCell ref="BN198:BO198"/>
    <mergeCell ref="AR198:AS198"/>
    <mergeCell ref="AR199:AS199"/>
    <mergeCell ref="BA199:BB199"/>
    <mergeCell ref="BC199:BD199"/>
    <mergeCell ref="BF199:BG199"/>
    <mergeCell ref="BH199:BI199"/>
    <mergeCell ref="N199:O199"/>
    <mergeCell ref="P199:Q199"/>
    <mergeCell ref="R199:S199"/>
    <mergeCell ref="T199:U199"/>
    <mergeCell ref="BJ199:BK199"/>
    <mergeCell ref="BL199:BM199"/>
    <mergeCell ref="N196:O196"/>
    <mergeCell ref="P196:Q196"/>
    <mergeCell ref="R196:S196"/>
    <mergeCell ref="T196:U196"/>
    <mergeCell ref="V196:W196"/>
    <mergeCell ref="Y196:Z196"/>
    <mergeCell ref="AA196:AB196"/>
    <mergeCell ref="AC196:AD196"/>
    <mergeCell ref="AE196:AF196"/>
    <mergeCell ref="AG196:AH196"/>
    <mergeCell ref="AJ196:AK196"/>
    <mergeCell ref="AL196:AM196"/>
    <mergeCell ref="AN196:AO196"/>
    <mergeCell ref="AP196:AQ196"/>
    <mergeCell ref="AU196:AV196"/>
    <mergeCell ref="AW196:AX196"/>
    <mergeCell ref="AY196:AZ196"/>
    <mergeCell ref="BA196:BB196"/>
    <mergeCell ref="BC196:BD196"/>
    <mergeCell ref="BF196:BG196"/>
    <mergeCell ref="BH196:BI196"/>
    <mergeCell ref="BJ196:BK196"/>
    <mergeCell ref="BL196:BM196"/>
    <mergeCell ref="V199:W199"/>
    <mergeCell ref="Y199:Z199"/>
    <mergeCell ref="AA199:AB199"/>
    <mergeCell ref="AJ201:AK201"/>
    <mergeCell ref="AL201:AM201"/>
    <mergeCell ref="AN201:AO201"/>
    <mergeCell ref="AP201:AQ201"/>
    <mergeCell ref="AR201:AS201"/>
    <mergeCell ref="AU201:AV201"/>
    <mergeCell ref="AW201:AX201"/>
    <mergeCell ref="N201:O201"/>
    <mergeCell ref="P201:Q201"/>
    <mergeCell ref="R201:S201"/>
    <mergeCell ref="T201:U201"/>
    <mergeCell ref="V201:W201"/>
    <mergeCell ref="BA201:BB201"/>
    <mergeCell ref="BC201:BD201"/>
    <mergeCell ref="BJ201:BK201"/>
    <mergeCell ref="BN199:BO199"/>
    <mergeCell ref="N198:O198"/>
    <mergeCell ref="P198:Q198"/>
    <mergeCell ref="R198:S198"/>
    <mergeCell ref="T198:U198"/>
    <mergeCell ref="V198:W198"/>
    <mergeCell ref="Y198:Z198"/>
    <mergeCell ref="AA198:AB198"/>
    <mergeCell ref="AC198:AD198"/>
    <mergeCell ref="AE198:AF198"/>
    <mergeCell ref="AG198:AH198"/>
    <mergeCell ref="AJ198:AK198"/>
    <mergeCell ref="AL198:AM198"/>
    <mergeCell ref="AN198:AO198"/>
    <mergeCell ref="AP198:AQ198"/>
    <mergeCell ref="AU198:AV198"/>
    <mergeCell ref="AW198:AX198"/>
    <mergeCell ref="BF201:BG201"/>
    <mergeCell ref="BH201:BI201"/>
    <mergeCell ref="BL201:BM201"/>
    <mergeCell ref="BN201:BO201"/>
    <mergeCell ref="N200:O200"/>
    <mergeCell ref="P200:Q200"/>
    <mergeCell ref="R200:S200"/>
    <mergeCell ref="T200:U200"/>
    <mergeCell ref="V200:W200"/>
    <mergeCell ref="Y200:Z200"/>
    <mergeCell ref="AA200:AB200"/>
    <mergeCell ref="AC200:AD200"/>
    <mergeCell ref="AE200:AF200"/>
    <mergeCell ref="AG200:AH200"/>
    <mergeCell ref="AJ200:AK200"/>
    <mergeCell ref="AL200:AM200"/>
    <mergeCell ref="AN200:AO200"/>
    <mergeCell ref="AP200:AQ200"/>
    <mergeCell ref="AU200:AV200"/>
    <mergeCell ref="AW200:AX200"/>
    <mergeCell ref="AY200:AZ200"/>
    <mergeCell ref="BA200:BB200"/>
    <mergeCell ref="BC200:BD200"/>
    <mergeCell ref="BF200:BG200"/>
    <mergeCell ref="BH200:BI200"/>
    <mergeCell ref="BJ200:BK200"/>
    <mergeCell ref="BL200:BM200"/>
    <mergeCell ref="BN200:BO200"/>
    <mergeCell ref="AR200:AS200"/>
    <mergeCell ref="AC201:AD201"/>
    <mergeCell ref="AE201:AF201"/>
    <mergeCell ref="AG201:AH201"/>
    <mergeCell ref="BL202:BM202"/>
    <mergeCell ref="BN202:BO202"/>
    <mergeCell ref="N203:O203"/>
    <mergeCell ref="P203:Q203"/>
    <mergeCell ref="R203:S203"/>
    <mergeCell ref="T203:U203"/>
    <mergeCell ref="V203:W203"/>
    <mergeCell ref="Y203:Z203"/>
    <mergeCell ref="AA203:AB203"/>
    <mergeCell ref="AC203:AD203"/>
    <mergeCell ref="AE203:AF203"/>
    <mergeCell ref="AG203:AH203"/>
    <mergeCell ref="AJ203:AK203"/>
    <mergeCell ref="AL203:AM203"/>
    <mergeCell ref="AN203:AO203"/>
    <mergeCell ref="AP203:AQ203"/>
    <mergeCell ref="AR203:AS203"/>
    <mergeCell ref="AU203:AV203"/>
    <mergeCell ref="AW203:AX203"/>
    <mergeCell ref="AY203:AZ203"/>
    <mergeCell ref="BA203:BB203"/>
    <mergeCell ref="BC203:BD203"/>
    <mergeCell ref="BF203:BG203"/>
    <mergeCell ref="BH203:BI203"/>
    <mergeCell ref="BJ203:BK203"/>
    <mergeCell ref="BL203:BM203"/>
    <mergeCell ref="BN203:BO203"/>
    <mergeCell ref="N202:O202"/>
    <mergeCell ref="P202:Q202"/>
    <mergeCell ref="R202:S202"/>
    <mergeCell ref="T202:U202"/>
    <mergeCell ref="V202:W202"/>
    <mergeCell ref="BA202:BB202"/>
    <mergeCell ref="BC202:BD202"/>
    <mergeCell ref="BF202:BG202"/>
    <mergeCell ref="BH202:BI202"/>
    <mergeCell ref="BJ202:BK202"/>
    <mergeCell ref="BN206:BO206"/>
    <mergeCell ref="N205:O205"/>
    <mergeCell ref="P205:Q205"/>
    <mergeCell ref="R205:S205"/>
    <mergeCell ref="T205:U205"/>
    <mergeCell ref="V205:W205"/>
    <mergeCell ref="Y205:Z205"/>
    <mergeCell ref="AA205:AB205"/>
    <mergeCell ref="AC205:AD205"/>
    <mergeCell ref="AE205:AF205"/>
    <mergeCell ref="AG205:AH205"/>
    <mergeCell ref="AJ205:AK205"/>
    <mergeCell ref="AL205:AM205"/>
    <mergeCell ref="AN205:AO205"/>
    <mergeCell ref="AP205:AQ205"/>
    <mergeCell ref="AR205:AS205"/>
    <mergeCell ref="AU205:AV205"/>
    <mergeCell ref="AW205:AX205"/>
    <mergeCell ref="AY205:AZ205"/>
    <mergeCell ref="BA205:BB205"/>
    <mergeCell ref="BC205:BD205"/>
    <mergeCell ref="BF205:BG205"/>
    <mergeCell ref="BH205:BI205"/>
    <mergeCell ref="BJ205:BK205"/>
    <mergeCell ref="BL205:BM205"/>
    <mergeCell ref="BN205:BO205"/>
    <mergeCell ref="N206:O206"/>
    <mergeCell ref="BL204:BM204"/>
    <mergeCell ref="BN204:BO204"/>
    <mergeCell ref="N204:O204"/>
    <mergeCell ref="P204:Q204"/>
    <mergeCell ref="R204:S204"/>
    <mergeCell ref="T204:U204"/>
    <mergeCell ref="V204:W204"/>
    <mergeCell ref="Y204:Z204"/>
    <mergeCell ref="AA204:AB204"/>
    <mergeCell ref="AC204:AD204"/>
    <mergeCell ref="AE204:AF204"/>
    <mergeCell ref="AG204:AH204"/>
    <mergeCell ref="AJ204:AK204"/>
    <mergeCell ref="AL204:AM204"/>
    <mergeCell ref="AN204:AO204"/>
    <mergeCell ref="AP204:AQ204"/>
    <mergeCell ref="AR204:AS204"/>
    <mergeCell ref="AU204:AV204"/>
    <mergeCell ref="AW204:AX204"/>
    <mergeCell ref="AY204:AZ204"/>
    <mergeCell ref="BA204:BB204"/>
    <mergeCell ref="BC204:BD204"/>
    <mergeCell ref="BF204:BG204"/>
    <mergeCell ref="BH204:BI204"/>
    <mergeCell ref="BJ204:BK204"/>
    <mergeCell ref="BL207:BM207"/>
    <mergeCell ref="BN207:BO207"/>
    <mergeCell ref="N208:O208"/>
    <mergeCell ref="P208:Q208"/>
    <mergeCell ref="R208:S208"/>
    <mergeCell ref="T208:U208"/>
    <mergeCell ref="V208:W208"/>
    <mergeCell ref="Y208:Z208"/>
    <mergeCell ref="AA208:AB208"/>
    <mergeCell ref="AC208:AD208"/>
    <mergeCell ref="AE208:AF208"/>
    <mergeCell ref="AG208:AH208"/>
    <mergeCell ref="AJ208:AK208"/>
    <mergeCell ref="AL208:AM208"/>
    <mergeCell ref="AN208:AO208"/>
    <mergeCell ref="AP208:AQ208"/>
    <mergeCell ref="AR208:AS208"/>
    <mergeCell ref="AU208:AV208"/>
    <mergeCell ref="AW208:AX208"/>
    <mergeCell ref="AY208:AZ208"/>
    <mergeCell ref="BA208:BB208"/>
    <mergeCell ref="BC208:BD208"/>
    <mergeCell ref="BF208:BG208"/>
    <mergeCell ref="BH208:BI208"/>
    <mergeCell ref="BJ208:BK208"/>
    <mergeCell ref="AY206:AZ206"/>
    <mergeCell ref="BA206:BB206"/>
    <mergeCell ref="BC206:BD206"/>
    <mergeCell ref="BF206:BG206"/>
    <mergeCell ref="BH206:BI206"/>
    <mergeCell ref="BJ206:BK206"/>
    <mergeCell ref="BL206:BM206"/>
    <mergeCell ref="BL208:BM208"/>
    <mergeCell ref="BN208:BO208"/>
    <mergeCell ref="N207:O207"/>
    <mergeCell ref="P207:Q207"/>
    <mergeCell ref="R207:S207"/>
    <mergeCell ref="T207:U207"/>
    <mergeCell ref="V207:W207"/>
    <mergeCell ref="Y207:Z207"/>
    <mergeCell ref="AA207:AB207"/>
    <mergeCell ref="AC207:AD207"/>
    <mergeCell ref="AE207:AF207"/>
    <mergeCell ref="AG207:AH207"/>
    <mergeCell ref="AJ207:AK207"/>
    <mergeCell ref="AL207:AM207"/>
    <mergeCell ref="AN207:AO207"/>
    <mergeCell ref="AP207:AQ207"/>
    <mergeCell ref="AR207:AS207"/>
    <mergeCell ref="AU207:AV207"/>
    <mergeCell ref="AW207:AX207"/>
    <mergeCell ref="AY207:AZ207"/>
    <mergeCell ref="BA207:BB207"/>
    <mergeCell ref="BC207:BD207"/>
    <mergeCell ref="BF207:BG207"/>
    <mergeCell ref="BH207:BI207"/>
    <mergeCell ref="BJ207:BK207"/>
    <mergeCell ref="BC209:BD209"/>
    <mergeCell ref="BF209:BG209"/>
    <mergeCell ref="BH209:BI209"/>
    <mergeCell ref="BJ209:BK209"/>
    <mergeCell ref="BL209:BM209"/>
    <mergeCell ref="BN209:BO209"/>
    <mergeCell ref="AR209:AS209"/>
    <mergeCell ref="AR210:AS210"/>
    <mergeCell ref="N210:O210"/>
    <mergeCell ref="P210:Q210"/>
    <mergeCell ref="R210:S210"/>
    <mergeCell ref="T210:U210"/>
    <mergeCell ref="V210:W210"/>
    <mergeCell ref="Y210:Z210"/>
    <mergeCell ref="AA210:AB210"/>
    <mergeCell ref="AC210:AD210"/>
    <mergeCell ref="AE210:AF210"/>
    <mergeCell ref="AG210:AH210"/>
    <mergeCell ref="AJ210:AK210"/>
    <mergeCell ref="AL210:AM210"/>
    <mergeCell ref="AN210:AO210"/>
    <mergeCell ref="AP210:AQ210"/>
    <mergeCell ref="AU210:AV210"/>
    <mergeCell ref="AW210:AX210"/>
    <mergeCell ref="AY210:AZ210"/>
    <mergeCell ref="BA210:BB210"/>
    <mergeCell ref="BC210:BD210"/>
    <mergeCell ref="BF210:BG210"/>
    <mergeCell ref="BH210:BI210"/>
    <mergeCell ref="BJ210:BK210"/>
    <mergeCell ref="BL210:BM210"/>
    <mergeCell ref="AY209:AZ209"/>
    <mergeCell ref="N209:O209"/>
    <mergeCell ref="P209:Q209"/>
    <mergeCell ref="R209:S209"/>
    <mergeCell ref="T209:U209"/>
    <mergeCell ref="V209:W209"/>
    <mergeCell ref="Y209:Z209"/>
    <mergeCell ref="AA209:AB209"/>
    <mergeCell ref="AC209:AD209"/>
    <mergeCell ref="AE209:AF209"/>
    <mergeCell ref="AG209:AH209"/>
    <mergeCell ref="AJ209:AK209"/>
    <mergeCell ref="AL209:AM209"/>
    <mergeCell ref="AN209:AO209"/>
    <mergeCell ref="AP209:AQ209"/>
    <mergeCell ref="AU209:AV209"/>
    <mergeCell ref="AW209:AX209"/>
    <mergeCell ref="BA209:BB209"/>
    <mergeCell ref="N215:O215"/>
    <mergeCell ref="P215:Q215"/>
    <mergeCell ref="R215:S215"/>
    <mergeCell ref="T215:U215"/>
    <mergeCell ref="V215:W215"/>
    <mergeCell ref="Y215:Z215"/>
    <mergeCell ref="AA215:AB215"/>
    <mergeCell ref="AC215:AD215"/>
    <mergeCell ref="AE215:AF215"/>
    <mergeCell ref="AG215:AH215"/>
    <mergeCell ref="AJ215:AK215"/>
    <mergeCell ref="AL215:AM215"/>
    <mergeCell ref="BN210:BO210"/>
    <mergeCell ref="AY211:AZ211"/>
    <mergeCell ref="BL215:BM215"/>
    <mergeCell ref="BN215:BO215"/>
    <mergeCell ref="N214:O214"/>
    <mergeCell ref="P214:Q214"/>
    <mergeCell ref="R214:S214"/>
    <mergeCell ref="T214:U214"/>
    <mergeCell ref="V214:W214"/>
    <mergeCell ref="Y214:Z214"/>
    <mergeCell ref="AA214:AB214"/>
    <mergeCell ref="AC214:AD214"/>
    <mergeCell ref="AE214:AF214"/>
    <mergeCell ref="AG214:AH214"/>
    <mergeCell ref="AJ214:AK214"/>
    <mergeCell ref="AL214:AM214"/>
    <mergeCell ref="BJ214:BK214"/>
    <mergeCell ref="BL214:BM214"/>
    <mergeCell ref="BN214:BO214"/>
    <mergeCell ref="AA211:AB211"/>
    <mergeCell ref="N211:O211"/>
    <mergeCell ref="BJ211:BK211"/>
    <mergeCell ref="BL211:BM211"/>
    <mergeCell ref="BN211:BO211"/>
    <mergeCell ref="BA211:BB211"/>
    <mergeCell ref="BC211:BD211"/>
    <mergeCell ref="BF211:BG211"/>
    <mergeCell ref="BH211:BI211"/>
    <mergeCell ref="BJ216:BK216"/>
    <mergeCell ref="BL216:BM216"/>
    <mergeCell ref="BN216:BO216"/>
    <mergeCell ref="N217:O217"/>
    <mergeCell ref="P217:Q217"/>
    <mergeCell ref="R217:S217"/>
    <mergeCell ref="T217:U217"/>
    <mergeCell ref="V217:W217"/>
    <mergeCell ref="AA217:AB217"/>
    <mergeCell ref="AC217:AD217"/>
    <mergeCell ref="AE217:AF217"/>
    <mergeCell ref="AG217:AH217"/>
    <mergeCell ref="AJ217:AK217"/>
    <mergeCell ref="AL217:AM217"/>
    <mergeCell ref="AN217:AO217"/>
    <mergeCell ref="AP217:AQ217"/>
    <mergeCell ref="AR217:AS217"/>
    <mergeCell ref="AU217:AV217"/>
    <mergeCell ref="AW217:AX217"/>
    <mergeCell ref="AY217:AZ217"/>
    <mergeCell ref="BA217:BB217"/>
    <mergeCell ref="BC217:BD217"/>
    <mergeCell ref="BF217:BG217"/>
    <mergeCell ref="AY214:AZ214"/>
    <mergeCell ref="BA214:BB214"/>
    <mergeCell ref="BC214:BD214"/>
    <mergeCell ref="BF214:BG214"/>
    <mergeCell ref="BH214:BI214"/>
    <mergeCell ref="Y220:Z220"/>
    <mergeCell ref="AA220:AB220"/>
    <mergeCell ref="AC220:AD220"/>
    <mergeCell ref="AE220:AF220"/>
    <mergeCell ref="AG220:AH220"/>
    <mergeCell ref="AJ220:AK220"/>
    <mergeCell ref="AL220:AM220"/>
    <mergeCell ref="AU215:AV215"/>
    <mergeCell ref="AW215:AX215"/>
    <mergeCell ref="AY215:AZ215"/>
    <mergeCell ref="BA215:BB215"/>
    <mergeCell ref="BC215:BD215"/>
    <mergeCell ref="BF215:BG215"/>
    <mergeCell ref="BH215:BI215"/>
    <mergeCell ref="BH217:BI217"/>
    <mergeCell ref="AU220:AV220"/>
    <mergeCell ref="AP220:AQ220"/>
    <mergeCell ref="AR220:AS220"/>
    <mergeCell ref="AN215:AO215"/>
    <mergeCell ref="AP215:AQ215"/>
    <mergeCell ref="AR215:AS215"/>
    <mergeCell ref="AN220:AO220"/>
    <mergeCell ref="BJ215:BK215"/>
    <mergeCell ref="BL220:BM220"/>
    <mergeCell ref="BL218:BM218"/>
    <mergeCell ref="AW220:AX220"/>
    <mergeCell ref="AY220:AZ220"/>
    <mergeCell ref="BA220:BB220"/>
    <mergeCell ref="BC220:BD220"/>
    <mergeCell ref="BF220:BG220"/>
    <mergeCell ref="BH220:BI220"/>
    <mergeCell ref="BJ220:BK220"/>
    <mergeCell ref="AY216:AZ216"/>
    <mergeCell ref="BA216:BB216"/>
    <mergeCell ref="BC216:BD216"/>
    <mergeCell ref="BF216:BG216"/>
    <mergeCell ref="BH216:BI216"/>
    <mergeCell ref="BN217:BO217"/>
    <mergeCell ref="N216:O216"/>
    <mergeCell ref="P216:Q216"/>
    <mergeCell ref="R216:S216"/>
    <mergeCell ref="T216:U216"/>
    <mergeCell ref="V216:W216"/>
    <mergeCell ref="Y216:Z216"/>
    <mergeCell ref="AA216:AB216"/>
    <mergeCell ref="AC216:AD216"/>
    <mergeCell ref="AE216:AF216"/>
    <mergeCell ref="AG216:AH216"/>
    <mergeCell ref="AJ216:AK216"/>
    <mergeCell ref="AL216:AM216"/>
    <mergeCell ref="AN216:AO216"/>
    <mergeCell ref="AP216:AQ216"/>
    <mergeCell ref="AR216:AS216"/>
    <mergeCell ref="AU216:AV216"/>
    <mergeCell ref="BJ217:BK217"/>
    <mergeCell ref="BL217:BM217"/>
    <mergeCell ref="BN220:BO220"/>
    <mergeCell ref="N219:O219"/>
    <mergeCell ref="P219:Q219"/>
    <mergeCell ref="R219:S219"/>
    <mergeCell ref="T219:U219"/>
    <mergeCell ref="V219:W219"/>
    <mergeCell ref="Y219:Z219"/>
    <mergeCell ref="AA219:AB219"/>
    <mergeCell ref="AC219:AD219"/>
    <mergeCell ref="AE219:AF219"/>
    <mergeCell ref="AG219:AH219"/>
    <mergeCell ref="AJ219:AK219"/>
    <mergeCell ref="AL219:AM219"/>
    <mergeCell ref="AN219:AO219"/>
    <mergeCell ref="AP219:AQ219"/>
    <mergeCell ref="AR219:AS219"/>
    <mergeCell ref="AU219:AV219"/>
    <mergeCell ref="AW219:AX219"/>
    <mergeCell ref="AY219:AZ219"/>
    <mergeCell ref="BA219:BB219"/>
    <mergeCell ref="BC219:BD219"/>
    <mergeCell ref="BF219:BG219"/>
    <mergeCell ref="BH219:BI219"/>
    <mergeCell ref="BJ219:BK219"/>
    <mergeCell ref="BL219:BM219"/>
    <mergeCell ref="BN219:BO219"/>
    <mergeCell ref="N220:O220"/>
    <mergeCell ref="P220:Q220"/>
    <mergeCell ref="R220:S220"/>
    <mergeCell ref="T220:U220"/>
    <mergeCell ref="BN218:BO218"/>
    <mergeCell ref="N218:O218"/>
    <mergeCell ref="P218:Q218"/>
    <mergeCell ref="R218:S218"/>
    <mergeCell ref="T218:U218"/>
    <mergeCell ref="V218:W218"/>
    <mergeCell ref="Y218:Z218"/>
    <mergeCell ref="AA218:AB218"/>
    <mergeCell ref="AC218:AD218"/>
    <mergeCell ref="AE218:AF218"/>
    <mergeCell ref="AG218:AH218"/>
    <mergeCell ref="AJ218:AK218"/>
    <mergeCell ref="AL218:AM218"/>
    <mergeCell ref="AN218:AO218"/>
    <mergeCell ref="AP218:AQ218"/>
    <mergeCell ref="AR218:AS218"/>
    <mergeCell ref="AU218:AV218"/>
    <mergeCell ref="AW218:AX218"/>
    <mergeCell ref="AY218:AZ218"/>
    <mergeCell ref="BA218:BB218"/>
    <mergeCell ref="BC218:BD218"/>
    <mergeCell ref="BF218:BG218"/>
    <mergeCell ref="BH218:BI218"/>
    <mergeCell ref="BJ218:BK218"/>
    <mergeCell ref="BL221:BM221"/>
    <mergeCell ref="BN221:BO221"/>
    <mergeCell ref="N222:O222"/>
    <mergeCell ref="P222:Q222"/>
    <mergeCell ref="R222:S222"/>
    <mergeCell ref="T222:U222"/>
    <mergeCell ref="V222:W222"/>
    <mergeCell ref="Y222:Z222"/>
    <mergeCell ref="AA222:AB222"/>
    <mergeCell ref="AC222:AD222"/>
    <mergeCell ref="AE222:AF222"/>
    <mergeCell ref="AG222:AH222"/>
    <mergeCell ref="AJ222:AK222"/>
    <mergeCell ref="AL222:AM222"/>
    <mergeCell ref="AN222:AO222"/>
    <mergeCell ref="AP222:AQ222"/>
    <mergeCell ref="AR222:AS222"/>
    <mergeCell ref="AU222:AV222"/>
    <mergeCell ref="AW222:AX222"/>
    <mergeCell ref="AY222:AZ222"/>
    <mergeCell ref="BA222:BB222"/>
    <mergeCell ref="BC222:BD222"/>
    <mergeCell ref="BF222:BG222"/>
    <mergeCell ref="BH222:BI222"/>
    <mergeCell ref="BJ222:BK222"/>
    <mergeCell ref="BL222:BM222"/>
    <mergeCell ref="BN222:BO222"/>
    <mergeCell ref="N221:O221"/>
    <mergeCell ref="P221:Q221"/>
    <mergeCell ref="R221:S221"/>
    <mergeCell ref="T221:U221"/>
    <mergeCell ref="V221:W221"/>
    <mergeCell ref="AY221:AZ221"/>
    <mergeCell ref="BA221:BB221"/>
    <mergeCell ref="BC221:BD221"/>
    <mergeCell ref="BF221:BG221"/>
    <mergeCell ref="BH221:BI221"/>
    <mergeCell ref="BJ221:BK221"/>
    <mergeCell ref="BC223:BD223"/>
    <mergeCell ref="BF223:BG223"/>
    <mergeCell ref="BH223:BI223"/>
    <mergeCell ref="BJ223:BK223"/>
    <mergeCell ref="BL223:BM223"/>
    <mergeCell ref="BN223:BO223"/>
    <mergeCell ref="N224:O224"/>
    <mergeCell ref="P224:Q224"/>
    <mergeCell ref="R224:S224"/>
    <mergeCell ref="T224:U224"/>
    <mergeCell ref="V224:W224"/>
    <mergeCell ref="Y224:Z224"/>
    <mergeCell ref="AA224:AB224"/>
    <mergeCell ref="AC224:AD224"/>
    <mergeCell ref="AE224:AF224"/>
    <mergeCell ref="AG224:AH224"/>
    <mergeCell ref="AJ224:AK224"/>
    <mergeCell ref="AL224:AM224"/>
    <mergeCell ref="AN224:AO224"/>
    <mergeCell ref="AP224:AQ224"/>
    <mergeCell ref="AR224:AS224"/>
    <mergeCell ref="AU224:AV224"/>
    <mergeCell ref="AW224:AX224"/>
    <mergeCell ref="AY224:AZ224"/>
    <mergeCell ref="BA224:BB224"/>
    <mergeCell ref="BC224:BD224"/>
    <mergeCell ref="BF224:BG224"/>
    <mergeCell ref="BH224:BI224"/>
    <mergeCell ref="BJ224:BK224"/>
    <mergeCell ref="AR225:AS225"/>
    <mergeCell ref="AU225:AV225"/>
    <mergeCell ref="AW225:AX225"/>
    <mergeCell ref="AY225:AZ225"/>
    <mergeCell ref="BA225:BB225"/>
    <mergeCell ref="BC225:BD225"/>
    <mergeCell ref="BF225:BG225"/>
    <mergeCell ref="BH225:BI225"/>
    <mergeCell ref="BJ225:BK225"/>
    <mergeCell ref="BL225:BM225"/>
    <mergeCell ref="BN225:BO225"/>
    <mergeCell ref="BL224:BM224"/>
    <mergeCell ref="BN224:BO224"/>
    <mergeCell ref="N223:O223"/>
    <mergeCell ref="P223:Q223"/>
    <mergeCell ref="R223:S223"/>
    <mergeCell ref="T223:U223"/>
    <mergeCell ref="V223:W223"/>
    <mergeCell ref="Y223:Z223"/>
    <mergeCell ref="AA223:AB223"/>
    <mergeCell ref="AC223:AD223"/>
    <mergeCell ref="AE223:AF223"/>
    <mergeCell ref="AG223:AH223"/>
    <mergeCell ref="AJ223:AK223"/>
    <mergeCell ref="AL223:AM223"/>
    <mergeCell ref="AN223:AO223"/>
    <mergeCell ref="AP223:AQ223"/>
    <mergeCell ref="AR223:AS223"/>
    <mergeCell ref="AU223:AV223"/>
    <mergeCell ref="BA223:BB223"/>
    <mergeCell ref="AE230:AF230"/>
    <mergeCell ref="AG230:AH230"/>
    <mergeCell ref="AJ230:AK230"/>
    <mergeCell ref="AL230:AM230"/>
    <mergeCell ref="N225:O225"/>
    <mergeCell ref="P225:Q225"/>
    <mergeCell ref="R225:S225"/>
    <mergeCell ref="T225:U225"/>
    <mergeCell ref="V225:W225"/>
    <mergeCell ref="AA225:AB225"/>
    <mergeCell ref="AC225:AD225"/>
    <mergeCell ref="AE225:AF225"/>
    <mergeCell ref="AG225:AH225"/>
    <mergeCell ref="AJ225:AK225"/>
    <mergeCell ref="AL225:AM225"/>
    <mergeCell ref="AN225:AO225"/>
    <mergeCell ref="AP225:AQ225"/>
    <mergeCell ref="AP230:AQ230"/>
    <mergeCell ref="Y225:Z225"/>
    <mergeCell ref="AN230:AO230"/>
    <mergeCell ref="AR229:AS229"/>
    <mergeCell ref="BN230:BO230"/>
    <mergeCell ref="N229:O229"/>
    <mergeCell ref="P229:Q229"/>
    <mergeCell ref="R229:S229"/>
    <mergeCell ref="T229:U229"/>
    <mergeCell ref="V229:W229"/>
    <mergeCell ref="Y229:Z229"/>
    <mergeCell ref="AA229:AB229"/>
    <mergeCell ref="AC229:AD229"/>
    <mergeCell ref="AE229:AF229"/>
    <mergeCell ref="AG229:AH229"/>
    <mergeCell ref="AJ229:AK229"/>
    <mergeCell ref="AL229:AM229"/>
    <mergeCell ref="AN229:AO229"/>
    <mergeCell ref="AP229:AQ229"/>
    <mergeCell ref="AU229:AV229"/>
    <mergeCell ref="AW229:AX229"/>
    <mergeCell ref="AY229:AZ229"/>
    <mergeCell ref="BA229:BB229"/>
    <mergeCell ref="BC229:BD229"/>
    <mergeCell ref="BF229:BG229"/>
    <mergeCell ref="BH229:BI229"/>
    <mergeCell ref="BJ229:BK229"/>
    <mergeCell ref="AR230:AS230"/>
    <mergeCell ref="N230:O230"/>
    <mergeCell ref="P230:Q230"/>
    <mergeCell ref="R230:S230"/>
    <mergeCell ref="T230:U230"/>
    <mergeCell ref="V230:W230"/>
    <mergeCell ref="Y230:Z230"/>
    <mergeCell ref="AA230:AB230"/>
    <mergeCell ref="AC230:AD230"/>
    <mergeCell ref="BH226:BI226"/>
    <mergeCell ref="BL229:BM229"/>
    <mergeCell ref="BN229:BO229"/>
    <mergeCell ref="J226:M226"/>
    <mergeCell ref="N226:O226"/>
    <mergeCell ref="P226:Q226"/>
    <mergeCell ref="R226:S226"/>
    <mergeCell ref="T226:U226"/>
    <mergeCell ref="V226:W226"/>
    <mergeCell ref="Y226:Z226"/>
    <mergeCell ref="AA226:AB226"/>
    <mergeCell ref="AC226:AD226"/>
    <mergeCell ref="AE226:AF226"/>
    <mergeCell ref="AG226:AH226"/>
    <mergeCell ref="AJ226:AK226"/>
    <mergeCell ref="AL226:AM226"/>
    <mergeCell ref="AN226:AO226"/>
    <mergeCell ref="AP226:AQ226"/>
    <mergeCell ref="AR226:AS226"/>
    <mergeCell ref="AU226:AV226"/>
    <mergeCell ref="AW226:AX226"/>
    <mergeCell ref="AY226:AZ226"/>
    <mergeCell ref="BA226:BB226"/>
    <mergeCell ref="BC226:BD226"/>
    <mergeCell ref="BF226:BG226"/>
    <mergeCell ref="BJ226:BK226"/>
    <mergeCell ref="BL226:BM226"/>
    <mergeCell ref="BN226:BO226"/>
    <mergeCell ref="BH231:BI231"/>
    <mergeCell ref="BJ231:BK231"/>
    <mergeCell ref="BL231:BM231"/>
    <mergeCell ref="AR231:AS231"/>
    <mergeCell ref="AR232:AS232"/>
    <mergeCell ref="N232:O232"/>
    <mergeCell ref="P232:Q232"/>
    <mergeCell ref="R232:S232"/>
    <mergeCell ref="T232:U232"/>
    <mergeCell ref="V232:W232"/>
    <mergeCell ref="Y232:Z232"/>
    <mergeCell ref="AA232:AB232"/>
    <mergeCell ref="AC232:AD232"/>
    <mergeCell ref="AE232:AF232"/>
    <mergeCell ref="AG232:AH232"/>
    <mergeCell ref="AJ232:AK232"/>
    <mergeCell ref="AL232:AM232"/>
    <mergeCell ref="AN232:AO232"/>
    <mergeCell ref="AP232:AQ232"/>
    <mergeCell ref="AU232:AV232"/>
    <mergeCell ref="AW232:AX232"/>
    <mergeCell ref="AY232:AZ232"/>
    <mergeCell ref="BA232:BB232"/>
    <mergeCell ref="BC232:BD232"/>
    <mergeCell ref="BF232:BG232"/>
    <mergeCell ref="BH232:BI232"/>
    <mergeCell ref="BJ232:BK232"/>
    <mergeCell ref="BL232:BM232"/>
    <mergeCell ref="BH234:BI234"/>
    <mergeCell ref="AU230:AV230"/>
    <mergeCell ref="AW230:AX230"/>
    <mergeCell ref="AY230:AZ230"/>
    <mergeCell ref="BA230:BB230"/>
    <mergeCell ref="BC230:BD230"/>
    <mergeCell ref="BF230:BG230"/>
    <mergeCell ref="BH230:BI230"/>
    <mergeCell ref="BJ230:BK230"/>
    <mergeCell ref="BL230:BM230"/>
    <mergeCell ref="BN232:BO232"/>
    <mergeCell ref="BN231:BO231"/>
    <mergeCell ref="N231:O231"/>
    <mergeCell ref="P231:Q231"/>
    <mergeCell ref="R231:S231"/>
    <mergeCell ref="T231:U231"/>
    <mergeCell ref="V231:W231"/>
    <mergeCell ref="Y231:Z231"/>
    <mergeCell ref="AA231:AB231"/>
    <mergeCell ref="AC231:AD231"/>
    <mergeCell ref="AE231:AF231"/>
    <mergeCell ref="AG231:AH231"/>
    <mergeCell ref="AJ231:AK231"/>
    <mergeCell ref="AL231:AM231"/>
    <mergeCell ref="AN231:AO231"/>
    <mergeCell ref="AP231:AQ231"/>
    <mergeCell ref="AU231:AV231"/>
    <mergeCell ref="AW231:AX231"/>
    <mergeCell ref="AY231:AZ231"/>
    <mergeCell ref="BA231:BB231"/>
    <mergeCell ref="BC231:BD231"/>
    <mergeCell ref="BF231:BG231"/>
    <mergeCell ref="T234:U234"/>
    <mergeCell ref="V234:W234"/>
    <mergeCell ref="Y234:Z234"/>
    <mergeCell ref="AA234:AB234"/>
    <mergeCell ref="AC234:AD234"/>
    <mergeCell ref="AE234:AF234"/>
    <mergeCell ref="AG234:AH234"/>
    <mergeCell ref="AJ234:AK234"/>
    <mergeCell ref="AL234:AM234"/>
    <mergeCell ref="AN234:AO234"/>
    <mergeCell ref="AP234:AQ234"/>
    <mergeCell ref="AU234:AV234"/>
    <mergeCell ref="AW234:AX234"/>
    <mergeCell ref="AY234:AZ234"/>
    <mergeCell ref="BA234:BB234"/>
    <mergeCell ref="BC234:BD234"/>
    <mergeCell ref="BF234:BG234"/>
    <mergeCell ref="BJ234:BK234"/>
    <mergeCell ref="BL234:BM234"/>
    <mergeCell ref="BN234:BO234"/>
    <mergeCell ref="N233:O233"/>
    <mergeCell ref="P233:Q233"/>
    <mergeCell ref="R233:S233"/>
    <mergeCell ref="T233:U233"/>
    <mergeCell ref="V233:W233"/>
    <mergeCell ref="Y233:Z233"/>
    <mergeCell ref="AA233:AB233"/>
    <mergeCell ref="AC233:AD233"/>
    <mergeCell ref="AE233:AF233"/>
    <mergeCell ref="AG233:AH233"/>
    <mergeCell ref="AJ233:AK233"/>
    <mergeCell ref="AL233:AM233"/>
    <mergeCell ref="AN233:AO233"/>
    <mergeCell ref="AP233:AQ233"/>
    <mergeCell ref="AU233:AV233"/>
    <mergeCell ref="AW233:AX233"/>
    <mergeCell ref="AY233:AZ233"/>
    <mergeCell ref="BA233:BB233"/>
    <mergeCell ref="BC233:BD233"/>
    <mergeCell ref="BF233:BG233"/>
    <mergeCell ref="BH233:BI233"/>
    <mergeCell ref="BJ233:BK233"/>
    <mergeCell ref="BL233:BM233"/>
    <mergeCell ref="BN233:BO233"/>
    <mergeCell ref="AR233:AS233"/>
    <mergeCell ref="AR234:AS234"/>
    <mergeCell ref="N234:O234"/>
    <mergeCell ref="P234:Q234"/>
    <mergeCell ref="R234:S234"/>
    <mergeCell ref="N236:O236"/>
    <mergeCell ref="P236:Q236"/>
    <mergeCell ref="R236:S236"/>
    <mergeCell ref="T236:U236"/>
    <mergeCell ref="V236:W236"/>
    <mergeCell ref="Y236:Z236"/>
    <mergeCell ref="AA236:AB236"/>
    <mergeCell ref="AC236:AD236"/>
    <mergeCell ref="AE236:AF236"/>
    <mergeCell ref="AG236:AH236"/>
    <mergeCell ref="AJ236:AK236"/>
    <mergeCell ref="AL236:AM236"/>
    <mergeCell ref="AN236:AO236"/>
    <mergeCell ref="AP236:AQ236"/>
    <mergeCell ref="AU236:AV236"/>
    <mergeCell ref="AW236:AX236"/>
    <mergeCell ref="AY236:AZ236"/>
    <mergeCell ref="N235:O235"/>
    <mergeCell ref="P235:Q235"/>
    <mergeCell ref="R235:S235"/>
    <mergeCell ref="T235:U235"/>
    <mergeCell ref="V235:W235"/>
    <mergeCell ref="Y235:Z235"/>
    <mergeCell ref="AA235:AB235"/>
    <mergeCell ref="AC235:AD235"/>
    <mergeCell ref="AE235:AF235"/>
    <mergeCell ref="AG235:AH235"/>
    <mergeCell ref="AJ235:AK235"/>
    <mergeCell ref="AL235:AM235"/>
    <mergeCell ref="AN235:AO235"/>
    <mergeCell ref="AP235:AQ235"/>
    <mergeCell ref="AW235:AX235"/>
    <mergeCell ref="AY235:AZ235"/>
    <mergeCell ref="BA235:BB235"/>
    <mergeCell ref="AU235:AV235"/>
    <mergeCell ref="AE238:AF238"/>
    <mergeCell ref="AG238:AH238"/>
    <mergeCell ref="AJ238:AK238"/>
    <mergeCell ref="AL238:AM238"/>
    <mergeCell ref="AN238:AO238"/>
    <mergeCell ref="AP238:AQ238"/>
    <mergeCell ref="AU238:AV238"/>
    <mergeCell ref="AW238:AX238"/>
    <mergeCell ref="AY238:AZ238"/>
    <mergeCell ref="BA238:BB238"/>
    <mergeCell ref="BC238:BD238"/>
    <mergeCell ref="BF238:BG238"/>
    <mergeCell ref="BH238:BI238"/>
    <mergeCell ref="AR235:AS235"/>
    <mergeCell ref="BN236:BO236"/>
    <mergeCell ref="BN235:BO235"/>
    <mergeCell ref="BC235:BD235"/>
    <mergeCell ref="BF235:BG235"/>
    <mergeCell ref="BH235:BI235"/>
    <mergeCell ref="BJ235:BK235"/>
    <mergeCell ref="BL235:BM235"/>
    <mergeCell ref="AR236:AS236"/>
    <mergeCell ref="BA236:BB236"/>
    <mergeCell ref="BC236:BD236"/>
    <mergeCell ref="BF236:BG236"/>
    <mergeCell ref="BH236:BI236"/>
    <mergeCell ref="BJ236:BK236"/>
    <mergeCell ref="BL236:BM236"/>
    <mergeCell ref="BJ238:BK238"/>
    <mergeCell ref="BL238:BM238"/>
    <mergeCell ref="BN238:BO238"/>
    <mergeCell ref="N237:O237"/>
    <mergeCell ref="P237:Q237"/>
    <mergeCell ref="R237:S237"/>
    <mergeCell ref="T237:U237"/>
    <mergeCell ref="V237:W237"/>
    <mergeCell ref="Y237:Z237"/>
    <mergeCell ref="AA237:AB237"/>
    <mergeCell ref="AC237:AD237"/>
    <mergeCell ref="AE237:AF237"/>
    <mergeCell ref="AG237:AH237"/>
    <mergeCell ref="AJ237:AK237"/>
    <mergeCell ref="AL237:AM237"/>
    <mergeCell ref="AN237:AO237"/>
    <mergeCell ref="AP237:AQ237"/>
    <mergeCell ref="AU237:AV237"/>
    <mergeCell ref="AW237:AX237"/>
    <mergeCell ref="AY237:AZ237"/>
    <mergeCell ref="BA237:BB237"/>
    <mergeCell ref="BC237:BD237"/>
    <mergeCell ref="BF237:BG237"/>
    <mergeCell ref="BH237:BI237"/>
    <mergeCell ref="BJ237:BK237"/>
    <mergeCell ref="BL237:BM237"/>
    <mergeCell ref="BN237:BO237"/>
    <mergeCell ref="AR237:AS237"/>
    <mergeCell ref="AR238:AS238"/>
    <mergeCell ref="N238:O238"/>
    <mergeCell ref="P238:Q238"/>
    <mergeCell ref="R238:S238"/>
    <mergeCell ref="AA238:AB238"/>
    <mergeCell ref="AC238:AD238"/>
    <mergeCell ref="BL241:BM241"/>
    <mergeCell ref="BN241:BO241"/>
    <mergeCell ref="N240:O240"/>
    <mergeCell ref="P240:Q240"/>
    <mergeCell ref="R240:S240"/>
    <mergeCell ref="T240:U240"/>
    <mergeCell ref="V240:W240"/>
    <mergeCell ref="Y240:Z240"/>
    <mergeCell ref="AA240:AB240"/>
    <mergeCell ref="AC240:AD240"/>
    <mergeCell ref="AE240:AF240"/>
    <mergeCell ref="AG240:AH240"/>
    <mergeCell ref="AJ240:AK240"/>
    <mergeCell ref="AL240:AM240"/>
    <mergeCell ref="AN240:AO240"/>
    <mergeCell ref="AP240:AQ240"/>
    <mergeCell ref="AR240:AS240"/>
    <mergeCell ref="AU240:AV240"/>
    <mergeCell ref="AW240:AX240"/>
    <mergeCell ref="AY240:AZ240"/>
    <mergeCell ref="BA240:BB240"/>
    <mergeCell ref="BC240:BD240"/>
    <mergeCell ref="BF240:BG240"/>
    <mergeCell ref="BH240:BI240"/>
    <mergeCell ref="BJ240:BK240"/>
    <mergeCell ref="AU241:AV241"/>
    <mergeCell ref="AN241:AO241"/>
    <mergeCell ref="BJ243:BK243"/>
    <mergeCell ref="BJ239:BK239"/>
    <mergeCell ref="BL239:BM239"/>
    <mergeCell ref="BN239:BO239"/>
    <mergeCell ref="BL240:BM240"/>
    <mergeCell ref="BN240:BO240"/>
    <mergeCell ref="N239:O239"/>
    <mergeCell ref="P239:Q239"/>
    <mergeCell ref="R239:S239"/>
    <mergeCell ref="T239:U239"/>
    <mergeCell ref="V239:W239"/>
    <mergeCell ref="Y239:Z239"/>
    <mergeCell ref="AA239:AB239"/>
    <mergeCell ref="AC239:AD239"/>
    <mergeCell ref="AE239:AF239"/>
    <mergeCell ref="AG239:AH239"/>
    <mergeCell ref="AJ239:AK239"/>
    <mergeCell ref="AL239:AM239"/>
    <mergeCell ref="AN239:AO239"/>
    <mergeCell ref="AP239:AQ239"/>
    <mergeCell ref="AR239:AS239"/>
    <mergeCell ref="AU239:AV239"/>
    <mergeCell ref="AW239:AX239"/>
    <mergeCell ref="AY239:AZ239"/>
    <mergeCell ref="BA239:BB239"/>
    <mergeCell ref="BC239:BD239"/>
    <mergeCell ref="BF239:BG239"/>
    <mergeCell ref="BH239:BI239"/>
    <mergeCell ref="AG241:AH241"/>
    <mergeCell ref="AJ241:AK241"/>
    <mergeCell ref="AL241:AM241"/>
    <mergeCell ref="BA242:BB242"/>
    <mergeCell ref="BF242:BG242"/>
    <mergeCell ref="BH242:BI242"/>
    <mergeCell ref="V241:W241"/>
    <mergeCell ref="Y241:Z241"/>
    <mergeCell ref="AA241:AB241"/>
    <mergeCell ref="AC241:AD241"/>
    <mergeCell ref="AE241:AF241"/>
    <mergeCell ref="N243:O243"/>
    <mergeCell ref="P243:Q243"/>
    <mergeCell ref="R243:S243"/>
    <mergeCell ref="T243:U243"/>
    <mergeCell ref="V243:W243"/>
    <mergeCell ref="Y243:Z243"/>
    <mergeCell ref="AA243:AB243"/>
    <mergeCell ref="AC243:AD243"/>
    <mergeCell ref="AE243:AF243"/>
    <mergeCell ref="AG243:AH243"/>
    <mergeCell ref="AJ243:AK243"/>
    <mergeCell ref="AL243:AM243"/>
    <mergeCell ref="AN243:AO243"/>
    <mergeCell ref="AP243:AQ243"/>
    <mergeCell ref="AR243:AS243"/>
    <mergeCell ref="AU243:AV243"/>
    <mergeCell ref="AW243:AX243"/>
    <mergeCell ref="AY243:AZ243"/>
    <mergeCell ref="BA243:BB243"/>
    <mergeCell ref="BC243:BD243"/>
    <mergeCell ref="BF243:BG243"/>
    <mergeCell ref="BH243:BI243"/>
    <mergeCell ref="AP241:AQ241"/>
    <mergeCell ref="AR241:AS241"/>
    <mergeCell ref="BC242:BD242"/>
    <mergeCell ref="BH245:BI245"/>
    <mergeCell ref="BJ245:BK245"/>
    <mergeCell ref="BL243:BM243"/>
    <mergeCell ref="BN243:BO243"/>
    <mergeCell ref="N241:O241"/>
    <mergeCell ref="P241:Q241"/>
    <mergeCell ref="R241:S241"/>
    <mergeCell ref="T241:U241"/>
    <mergeCell ref="BJ242:BK242"/>
    <mergeCell ref="BL242:BM242"/>
    <mergeCell ref="BN242:BO242"/>
    <mergeCell ref="BF241:BG241"/>
    <mergeCell ref="BH241:BI241"/>
    <mergeCell ref="BJ241:BK241"/>
    <mergeCell ref="N242:O242"/>
    <mergeCell ref="P242:Q242"/>
    <mergeCell ref="R242:S242"/>
    <mergeCell ref="T242:U242"/>
    <mergeCell ref="V242:W242"/>
    <mergeCell ref="Y242:Z242"/>
    <mergeCell ref="AA242:AB242"/>
    <mergeCell ref="AC242:AD242"/>
    <mergeCell ref="AE242:AF242"/>
    <mergeCell ref="AG242:AH242"/>
    <mergeCell ref="AJ242:AK242"/>
    <mergeCell ref="AL242:AM242"/>
    <mergeCell ref="AN242:AO242"/>
    <mergeCell ref="AP242:AQ242"/>
    <mergeCell ref="AR242:AS242"/>
    <mergeCell ref="AU242:AV242"/>
    <mergeCell ref="AW242:AX242"/>
    <mergeCell ref="AY242:AZ242"/>
    <mergeCell ref="BN245:BO245"/>
    <mergeCell ref="N244:O244"/>
    <mergeCell ref="P244:Q244"/>
    <mergeCell ref="R244:S244"/>
    <mergeCell ref="T244:U244"/>
    <mergeCell ref="V244:W244"/>
    <mergeCell ref="Y244:Z244"/>
    <mergeCell ref="AA244:AB244"/>
    <mergeCell ref="AC244:AD244"/>
    <mergeCell ref="AE244:AF244"/>
    <mergeCell ref="AG244:AH244"/>
    <mergeCell ref="AJ244:AK244"/>
    <mergeCell ref="AL244:AM244"/>
    <mergeCell ref="AN244:AO244"/>
    <mergeCell ref="AP244:AQ244"/>
    <mergeCell ref="AR244:AS244"/>
    <mergeCell ref="AU244:AV244"/>
    <mergeCell ref="AW244:AX244"/>
    <mergeCell ref="AY244:AZ244"/>
    <mergeCell ref="BA244:BB244"/>
    <mergeCell ref="BC244:BD244"/>
    <mergeCell ref="BF244:BG244"/>
    <mergeCell ref="BH244:BI244"/>
    <mergeCell ref="BJ244:BK244"/>
    <mergeCell ref="BL244:BM244"/>
    <mergeCell ref="BN244:BO244"/>
    <mergeCell ref="N245:O245"/>
    <mergeCell ref="P245:Q245"/>
    <mergeCell ref="R245:S245"/>
    <mergeCell ref="T245:U245"/>
    <mergeCell ref="V245:W245"/>
    <mergeCell ref="Y245:Z245"/>
    <mergeCell ref="AA247:AB247"/>
    <mergeCell ref="AC247:AD247"/>
    <mergeCell ref="AE247:AF247"/>
    <mergeCell ref="AG247:AH247"/>
    <mergeCell ref="AJ247:AK247"/>
    <mergeCell ref="AL247:AM247"/>
    <mergeCell ref="AN247:AO247"/>
    <mergeCell ref="AP247:AQ247"/>
    <mergeCell ref="AU247:AV247"/>
    <mergeCell ref="AW247:AX247"/>
    <mergeCell ref="AY247:AZ247"/>
    <mergeCell ref="BA247:BB247"/>
    <mergeCell ref="BC247:BD247"/>
    <mergeCell ref="BF247:BG247"/>
    <mergeCell ref="BH247:BI247"/>
    <mergeCell ref="BL247:BM247"/>
    <mergeCell ref="BL245:BM245"/>
    <mergeCell ref="AA245:AB245"/>
    <mergeCell ref="AC245:AD245"/>
    <mergeCell ref="AE245:AF245"/>
    <mergeCell ref="AG245:AH245"/>
    <mergeCell ref="AJ245:AK245"/>
    <mergeCell ref="AL245:AM245"/>
    <mergeCell ref="AN245:AO245"/>
    <mergeCell ref="AP245:AQ245"/>
    <mergeCell ref="AR245:AS245"/>
    <mergeCell ref="AU245:AV245"/>
    <mergeCell ref="AW245:AX245"/>
    <mergeCell ref="AY245:AZ245"/>
    <mergeCell ref="BA245:BB245"/>
    <mergeCell ref="BC245:BD245"/>
    <mergeCell ref="BF245:BG245"/>
    <mergeCell ref="BN247:BO247"/>
    <mergeCell ref="N246:O246"/>
    <mergeCell ref="P246:Q246"/>
    <mergeCell ref="R246:S246"/>
    <mergeCell ref="T246:U246"/>
    <mergeCell ref="V246:W246"/>
    <mergeCell ref="Y246:Z246"/>
    <mergeCell ref="AA246:AB246"/>
    <mergeCell ref="AC246:AD246"/>
    <mergeCell ref="AE246:AF246"/>
    <mergeCell ref="AG246:AH246"/>
    <mergeCell ref="AJ246:AK246"/>
    <mergeCell ref="AL246:AM246"/>
    <mergeCell ref="AN246:AO246"/>
    <mergeCell ref="AP246:AQ246"/>
    <mergeCell ref="AR246:AS246"/>
    <mergeCell ref="AU246:AV246"/>
    <mergeCell ref="AW246:AX246"/>
    <mergeCell ref="BA246:BB246"/>
    <mergeCell ref="BC246:BD246"/>
    <mergeCell ref="BF246:BG246"/>
    <mergeCell ref="BH246:BI246"/>
    <mergeCell ref="BJ246:BK246"/>
    <mergeCell ref="BL246:BM246"/>
    <mergeCell ref="BN246:BO246"/>
    <mergeCell ref="AR247:AS247"/>
    <mergeCell ref="N247:O247"/>
    <mergeCell ref="P247:Q247"/>
    <mergeCell ref="R247:S247"/>
    <mergeCell ref="T247:U247"/>
    <mergeCell ref="V247:W247"/>
    <mergeCell ref="Y247:Z247"/>
    <mergeCell ref="AJ392:AK392"/>
    <mergeCell ref="AL392:AM392"/>
    <mergeCell ref="AN392:AO392"/>
    <mergeCell ref="AP392:AQ392"/>
    <mergeCell ref="AR392:AS392"/>
    <mergeCell ref="J249:M249"/>
    <mergeCell ref="N249:O249"/>
    <mergeCell ref="N257:O257"/>
    <mergeCell ref="P257:Q257"/>
    <mergeCell ref="N248:O248"/>
    <mergeCell ref="P248:Q248"/>
    <mergeCell ref="R248:S248"/>
    <mergeCell ref="T248:U248"/>
    <mergeCell ref="V248:W248"/>
    <mergeCell ref="Y248:Z248"/>
    <mergeCell ref="AA248:AB248"/>
    <mergeCell ref="AC248:AD248"/>
    <mergeCell ref="AE248:AF248"/>
    <mergeCell ref="AG248:AH248"/>
    <mergeCell ref="N294:O294"/>
    <mergeCell ref="P294:Q294"/>
    <mergeCell ref="R294:S294"/>
    <mergeCell ref="T294:U294"/>
    <mergeCell ref="V294:W294"/>
    <mergeCell ref="N297:O297"/>
    <mergeCell ref="P297:Q297"/>
    <mergeCell ref="R297:S297"/>
    <mergeCell ref="T297:U297"/>
    <mergeCell ref="V297:W297"/>
    <mergeCell ref="N252:O252"/>
    <mergeCell ref="N254:O254"/>
    <mergeCell ref="P254:Q254"/>
    <mergeCell ref="BF263:BG263"/>
    <mergeCell ref="BH263:BI263"/>
    <mergeCell ref="AC258:AD258"/>
    <mergeCell ref="AR253:AS253"/>
    <mergeCell ref="AU253:AV253"/>
    <mergeCell ref="AW253:AX253"/>
    <mergeCell ref="BA249:BB249"/>
    <mergeCell ref="AU290:AV290"/>
    <mergeCell ref="BA261:BB261"/>
    <mergeCell ref="BC261:BD261"/>
    <mergeCell ref="AR268:AS268"/>
    <mergeCell ref="BA248:BB248"/>
    <mergeCell ref="AJ248:AK248"/>
    <mergeCell ref="AL248:AM248"/>
    <mergeCell ref="AN248:AO248"/>
    <mergeCell ref="AP248:AQ248"/>
    <mergeCell ref="AP256:AQ256"/>
    <mergeCell ref="AP257:AQ257"/>
    <mergeCell ref="AU248:AV248"/>
    <mergeCell ref="AU256:AV256"/>
    <mergeCell ref="AW248:AX248"/>
    <mergeCell ref="AY248:AZ248"/>
    <mergeCell ref="AR248:AS248"/>
    <mergeCell ref="BA252:BB252"/>
    <mergeCell ref="AL254:AM254"/>
    <mergeCell ref="AN254:AO254"/>
    <mergeCell ref="AP254:AQ254"/>
    <mergeCell ref="AR254:AS254"/>
    <mergeCell ref="AU254:AV254"/>
    <mergeCell ref="AR255:AS255"/>
    <mergeCell ref="AU255:AV255"/>
    <mergeCell ref="AW255:AX255"/>
    <mergeCell ref="BH249:BI249"/>
    <mergeCell ref="AC249:AD249"/>
    <mergeCell ref="AE249:AF249"/>
    <mergeCell ref="AG249:AH249"/>
    <mergeCell ref="AJ249:AK249"/>
    <mergeCell ref="AL249:AM249"/>
    <mergeCell ref="AN249:AO249"/>
    <mergeCell ref="AP249:AQ249"/>
    <mergeCell ref="AR249:AS249"/>
    <mergeCell ref="AU249:AV249"/>
    <mergeCell ref="BC255:BD255"/>
    <mergeCell ref="AY253:AZ253"/>
    <mergeCell ref="BA253:BB253"/>
    <mergeCell ref="AL256:AM256"/>
    <mergeCell ref="AN256:AO256"/>
    <mergeCell ref="AR256:AS256"/>
    <mergeCell ref="AW256:AX256"/>
    <mergeCell ref="BF253:BG253"/>
    <mergeCell ref="BH253:BI253"/>
    <mergeCell ref="AY254:AZ254"/>
    <mergeCell ref="BA254:BB254"/>
    <mergeCell ref="BF254:BG254"/>
    <mergeCell ref="BF255:BG255"/>
    <mergeCell ref="BH255:BI255"/>
    <mergeCell ref="BL249:BM249"/>
    <mergeCell ref="BN249:BO249"/>
    <mergeCell ref="P252:Q252"/>
    <mergeCell ref="R252:S252"/>
    <mergeCell ref="T252:U252"/>
    <mergeCell ref="V252:W252"/>
    <mergeCell ref="Y252:Z252"/>
    <mergeCell ref="AA252:AB252"/>
    <mergeCell ref="AC252:AD252"/>
    <mergeCell ref="AE252:AF252"/>
    <mergeCell ref="AG252:AH252"/>
    <mergeCell ref="AJ252:AK252"/>
    <mergeCell ref="AL252:AM252"/>
    <mergeCell ref="AN252:AO252"/>
    <mergeCell ref="AP252:AQ252"/>
    <mergeCell ref="AR252:AS252"/>
    <mergeCell ref="AU252:AV252"/>
    <mergeCell ref="AW252:AX252"/>
    <mergeCell ref="AY252:AZ252"/>
    <mergeCell ref="BC252:BD252"/>
    <mergeCell ref="BF252:BG252"/>
    <mergeCell ref="BH252:BI252"/>
    <mergeCell ref="BJ252:BK252"/>
    <mergeCell ref="BL252:BM252"/>
    <mergeCell ref="P249:Q249"/>
    <mergeCell ref="R249:S249"/>
    <mergeCell ref="T249:U249"/>
    <mergeCell ref="V249:W249"/>
    <mergeCell ref="AW249:AX249"/>
    <mergeCell ref="AY249:AZ249"/>
    <mergeCell ref="BC249:BD249"/>
    <mergeCell ref="BF249:BG249"/>
    <mergeCell ref="AA254:AB254"/>
    <mergeCell ref="AC254:AD254"/>
    <mergeCell ref="AE254:AF254"/>
    <mergeCell ref="AG254:AH254"/>
    <mergeCell ref="AJ254:AK254"/>
    <mergeCell ref="BL254:BM254"/>
    <mergeCell ref="BN254:BO254"/>
    <mergeCell ref="BJ253:BK253"/>
    <mergeCell ref="BL253:BM253"/>
    <mergeCell ref="BN253:BO253"/>
    <mergeCell ref="N253:O253"/>
    <mergeCell ref="P253:Q253"/>
    <mergeCell ref="BC253:BD253"/>
    <mergeCell ref="R253:S253"/>
    <mergeCell ref="T253:U253"/>
    <mergeCell ref="V253:W253"/>
    <mergeCell ref="Y253:Z253"/>
    <mergeCell ref="AA253:AB253"/>
    <mergeCell ref="AC253:AD253"/>
    <mergeCell ref="AE253:AF253"/>
    <mergeCell ref="AG253:AH253"/>
    <mergeCell ref="AJ253:AK253"/>
    <mergeCell ref="AL253:AM253"/>
    <mergeCell ref="BH254:BI254"/>
    <mergeCell ref="AW254:AX254"/>
    <mergeCell ref="AN253:AO253"/>
    <mergeCell ref="AP261:AQ261"/>
    <mergeCell ref="BJ255:BK255"/>
    <mergeCell ref="BC256:BD256"/>
    <mergeCell ref="BL255:BM255"/>
    <mergeCell ref="BF256:BG256"/>
    <mergeCell ref="BN255:BO255"/>
    <mergeCell ref="BH256:BI256"/>
    <mergeCell ref="BJ256:BK256"/>
    <mergeCell ref="N256:O256"/>
    <mergeCell ref="P256:Q256"/>
    <mergeCell ref="N255:O255"/>
    <mergeCell ref="P255:Q255"/>
    <mergeCell ref="R256:S256"/>
    <mergeCell ref="T256:U256"/>
    <mergeCell ref="V256:W256"/>
    <mergeCell ref="Y256:Z256"/>
    <mergeCell ref="AA256:AB256"/>
    <mergeCell ref="AC256:AD256"/>
    <mergeCell ref="AE256:AF256"/>
    <mergeCell ref="AG256:AH256"/>
    <mergeCell ref="AJ256:AK256"/>
    <mergeCell ref="AY256:AZ256"/>
    <mergeCell ref="R255:S255"/>
    <mergeCell ref="BA255:BB255"/>
    <mergeCell ref="AY255:AZ255"/>
    <mergeCell ref="BA256:BB256"/>
    <mergeCell ref="Y259:Z259"/>
    <mergeCell ref="AA258:AB258"/>
    <mergeCell ref="V255:W255"/>
    <mergeCell ref="AA255:AB255"/>
    <mergeCell ref="AL258:AM258"/>
    <mergeCell ref="AN258:AO258"/>
    <mergeCell ref="AG257:AH257"/>
    <mergeCell ref="AJ257:AK257"/>
    <mergeCell ref="AU257:AV257"/>
    <mergeCell ref="AW257:AX257"/>
    <mergeCell ref="AY257:AZ257"/>
    <mergeCell ref="BA257:BB257"/>
    <mergeCell ref="Y255:Z255"/>
    <mergeCell ref="AR257:AS257"/>
    <mergeCell ref="AC255:AD255"/>
    <mergeCell ref="AE255:AF255"/>
    <mergeCell ref="AG255:AH255"/>
    <mergeCell ref="AJ255:AK255"/>
    <mergeCell ref="AL255:AM255"/>
    <mergeCell ref="AN255:AO255"/>
    <mergeCell ref="AP255:AQ255"/>
    <mergeCell ref="AL257:AM257"/>
    <mergeCell ref="AN257:AO257"/>
    <mergeCell ref="AE257:AF257"/>
    <mergeCell ref="AA261:AB261"/>
    <mergeCell ref="BJ258:BK258"/>
    <mergeCell ref="N259:O259"/>
    <mergeCell ref="P259:Q259"/>
    <mergeCell ref="R259:S259"/>
    <mergeCell ref="T259:U259"/>
    <mergeCell ref="V259:W259"/>
    <mergeCell ref="AA259:AB259"/>
    <mergeCell ref="BF260:BG260"/>
    <mergeCell ref="AR258:AS258"/>
    <mergeCell ref="AU258:AV258"/>
    <mergeCell ref="AW258:AX258"/>
    <mergeCell ref="BH260:BI260"/>
    <mergeCell ref="AC259:AD259"/>
    <mergeCell ref="AE259:AF259"/>
    <mergeCell ref="AG259:AH259"/>
    <mergeCell ref="AJ259:AK259"/>
    <mergeCell ref="AL259:AM259"/>
    <mergeCell ref="AN259:AO259"/>
    <mergeCell ref="AP259:AQ259"/>
    <mergeCell ref="AR259:AS259"/>
    <mergeCell ref="AU259:AV259"/>
    <mergeCell ref="AW259:AX259"/>
    <mergeCell ref="AY259:AZ259"/>
    <mergeCell ref="BA259:BB259"/>
    <mergeCell ref="BC259:BD259"/>
    <mergeCell ref="BF259:BG259"/>
    <mergeCell ref="BH259:BI259"/>
    <mergeCell ref="BA258:BB258"/>
    <mergeCell ref="BC258:BD258"/>
    <mergeCell ref="AG258:AH258"/>
    <mergeCell ref="AJ258:AK258"/>
    <mergeCell ref="BF426:BG426"/>
    <mergeCell ref="BH426:BI426"/>
    <mergeCell ref="BH428:BI428"/>
    <mergeCell ref="BH430:BI430"/>
    <mergeCell ref="BJ426:BK426"/>
    <mergeCell ref="BJ428:BK428"/>
    <mergeCell ref="BJ430:BK430"/>
    <mergeCell ref="BL426:BM426"/>
    <mergeCell ref="BJ260:BK260"/>
    <mergeCell ref="AL260:AM260"/>
    <mergeCell ref="AN260:AO260"/>
    <mergeCell ref="AP260:AQ260"/>
    <mergeCell ref="AR260:AS260"/>
    <mergeCell ref="AU260:AV260"/>
    <mergeCell ref="AW260:AX260"/>
    <mergeCell ref="BF403:BG403"/>
    <mergeCell ref="BJ405:BK405"/>
    <mergeCell ref="BL405:BM405"/>
    <mergeCell ref="BH402:BI402"/>
    <mergeCell ref="BJ402:BK402"/>
    <mergeCell ref="BH396:BI396"/>
    <mergeCell ref="BJ396:BK396"/>
    <mergeCell ref="BL396:BM396"/>
    <mergeCell ref="BL387:BM387"/>
    <mergeCell ref="BH382:BI382"/>
    <mergeCell ref="BL260:BM260"/>
    <mergeCell ref="AL262:AM262"/>
    <mergeCell ref="AN262:AO262"/>
    <mergeCell ref="BF262:BG262"/>
    <mergeCell ref="BH262:BI262"/>
    <mergeCell ref="AL261:AM261"/>
    <mergeCell ref="AN261:AO261"/>
    <mergeCell ref="BH507:BI507"/>
    <mergeCell ref="BJ507:BK507"/>
    <mergeCell ref="BJ470:BK470"/>
    <mergeCell ref="BL470:BM470"/>
    <mergeCell ref="BL469:BM469"/>
    <mergeCell ref="BH474:BI474"/>
    <mergeCell ref="BF472:BG472"/>
    <mergeCell ref="BH472:BI472"/>
    <mergeCell ref="BL507:BM507"/>
    <mergeCell ref="BJ472:BK472"/>
    <mergeCell ref="BL472:BM472"/>
    <mergeCell ref="BC402:BD402"/>
    <mergeCell ref="BF390:BG390"/>
    <mergeCell ref="BF394:BG394"/>
    <mergeCell ref="BF406:BG406"/>
    <mergeCell ref="BL404:BM404"/>
    <mergeCell ref="BF408:BG408"/>
    <mergeCell ref="BH408:BI408"/>
    <mergeCell ref="BC396:BD396"/>
    <mergeCell ref="BC395:BD395"/>
    <mergeCell ref="BF395:BG395"/>
    <mergeCell ref="BL401:BM401"/>
    <mergeCell ref="BC493:BD493"/>
    <mergeCell ref="BH496:BI496"/>
    <mergeCell ref="BJ496:BK496"/>
    <mergeCell ref="BF400:BG400"/>
    <mergeCell ref="BJ461:BK461"/>
    <mergeCell ref="BL462:BM462"/>
    <mergeCell ref="BH458:BI458"/>
    <mergeCell ref="BF507:BG507"/>
    <mergeCell ref="BJ458:BK458"/>
    <mergeCell ref="BL458:BM458"/>
    <mergeCell ref="P260:Q260"/>
    <mergeCell ref="R260:S260"/>
    <mergeCell ref="T260:U260"/>
    <mergeCell ref="V260:W260"/>
    <mergeCell ref="Y260:Z260"/>
    <mergeCell ref="AA260:AB260"/>
    <mergeCell ref="AC260:AD260"/>
    <mergeCell ref="AE260:AF260"/>
    <mergeCell ref="AG260:AH260"/>
    <mergeCell ref="AJ260:AK260"/>
    <mergeCell ref="BF455:BG455"/>
    <mergeCell ref="BH455:BI455"/>
    <mergeCell ref="BJ455:BK455"/>
    <mergeCell ref="BL455:BM455"/>
    <mergeCell ref="BJ382:BK382"/>
    <mergeCell ref="BL382:BM382"/>
    <mergeCell ref="BH381:BI381"/>
    <mergeCell ref="BJ381:BK381"/>
    <mergeCell ref="AY393:AZ393"/>
    <mergeCell ref="BJ385:BK385"/>
    <mergeCell ref="BH394:BI394"/>
    <mergeCell ref="BJ394:BK394"/>
    <mergeCell ref="BL394:BM394"/>
    <mergeCell ref="AY391:AZ391"/>
    <mergeCell ref="BH374:BI374"/>
    <mergeCell ref="BJ374:BK374"/>
    <mergeCell ref="BL374:BM374"/>
    <mergeCell ref="BL367:BM367"/>
    <mergeCell ref="BL373:BM373"/>
    <mergeCell ref="BF430:BG430"/>
    <mergeCell ref="BF428:BG428"/>
    <mergeCell ref="BC392:BD392"/>
    <mergeCell ref="BL493:BM493"/>
    <mergeCell ref="BF435:BG435"/>
    <mergeCell ref="BH435:BI435"/>
    <mergeCell ref="BJ435:BK435"/>
    <mergeCell ref="BL424:BM424"/>
    <mergeCell ref="BJ463:BK463"/>
    <mergeCell ref="BA404:BB404"/>
    <mergeCell ref="BF543:BG543"/>
    <mergeCell ref="BH543:BI543"/>
    <mergeCell ref="BJ543:BK543"/>
    <mergeCell ref="BL543:BM543"/>
    <mergeCell ref="BH518:BI518"/>
    <mergeCell ref="BJ518:BK518"/>
    <mergeCell ref="BL518:BM518"/>
    <mergeCell ref="BF503:BG503"/>
    <mergeCell ref="BH503:BI503"/>
    <mergeCell ref="BJ503:BK503"/>
    <mergeCell ref="BL503:BM503"/>
    <mergeCell ref="BF531:BG531"/>
    <mergeCell ref="BH531:BI531"/>
    <mergeCell ref="BJ531:BK531"/>
    <mergeCell ref="BL531:BM531"/>
    <mergeCell ref="BL509:BM509"/>
    <mergeCell ref="BF493:BG493"/>
    <mergeCell ref="BC517:BD517"/>
    <mergeCell ref="BC522:BD522"/>
    <mergeCell ref="BA517:BB517"/>
    <mergeCell ref="BC543:BD543"/>
    <mergeCell ref="BC531:BD531"/>
    <mergeCell ref="BC539:BD539"/>
    <mergeCell ref="BJ506:BK506"/>
    <mergeCell ref="BL506:BM506"/>
    <mergeCell ref="BN506:BO506"/>
    <mergeCell ref="BN515:BO515"/>
    <mergeCell ref="BN513:BO513"/>
    <mergeCell ref="BF519:BG519"/>
    <mergeCell ref="BH519:BI519"/>
    <mergeCell ref="BJ519:BK519"/>
    <mergeCell ref="BL519:BM519"/>
    <mergeCell ref="BN519:BO519"/>
    <mergeCell ref="BJ520:BK520"/>
    <mergeCell ref="BL520:BM520"/>
    <mergeCell ref="BN520:BO520"/>
    <mergeCell ref="BN543:BO543"/>
    <mergeCell ref="BF539:BG539"/>
    <mergeCell ref="BH512:BI512"/>
    <mergeCell ref="BF515:BG515"/>
    <mergeCell ref="BH515:BI515"/>
    <mergeCell ref="BJ515:BK515"/>
    <mergeCell ref="BL515:BM515"/>
    <mergeCell ref="BH539:BI539"/>
    <mergeCell ref="BJ539:BK539"/>
    <mergeCell ref="BL539:BM539"/>
    <mergeCell ref="BN539:BO539"/>
    <mergeCell ref="BF541:BG541"/>
    <mergeCell ref="BH541:BI541"/>
    <mergeCell ref="BJ541:BK541"/>
    <mergeCell ref="BL541:BM541"/>
    <mergeCell ref="BN541:BO541"/>
    <mergeCell ref="BF523:BG523"/>
    <mergeCell ref="BH523:BI523"/>
    <mergeCell ref="BJ523:BK523"/>
    <mergeCell ref="BL523:BM523"/>
    <mergeCell ref="BN523:BO523"/>
    <mergeCell ref="BN531:BO531"/>
    <mergeCell ref="BN535:BO535"/>
    <mergeCell ref="BL536:BM536"/>
    <mergeCell ref="BN536:BO536"/>
    <mergeCell ref="BN537:BO537"/>
    <mergeCell ref="BF534:BG534"/>
    <mergeCell ref="BH534:BI534"/>
    <mergeCell ref="BJ534:BK534"/>
    <mergeCell ref="BL534:BM534"/>
    <mergeCell ref="BN534:BO534"/>
    <mergeCell ref="BH536:BI536"/>
    <mergeCell ref="BJ536:BK536"/>
    <mergeCell ref="BH535:BI535"/>
    <mergeCell ref="BJ535:BK535"/>
    <mergeCell ref="BL535:BM535"/>
    <mergeCell ref="BF537:BG537"/>
    <mergeCell ref="BH537:BI537"/>
    <mergeCell ref="BJ537:BK537"/>
    <mergeCell ref="BL537:BM537"/>
    <mergeCell ref="BF536:BG536"/>
    <mergeCell ref="BN507:BO507"/>
    <mergeCell ref="BF511:BG511"/>
    <mergeCell ref="BH511:BI511"/>
    <mergeCell ref="BF510:BG510"/>
    <mergeCell ref="BH510:BI510"/>
    <mergeCell ref="BJ512:BK512"/>
    <mergeCell ref="BL512:BM512"/>
    <mergeCell ref="BF506:BG506"/>
    <mergeCell ref="BF512:BG512"/>
    <mergeCell ref="BN518:BO518"/>
    <mergeCell ref="BF521:BG521"/>
    <mergeCell ref="BH521:BI521"/>
    <mergeCell ref="BJ521:BK521"/>
    <mergeCell ref="BL521:BM521"/>
    <mergeCell ref="BN521:BO521"/>
    <mergeCell ref="BF522:BG522"/>
    <mergeCell ref="BH522:BI522"/>
    <mergeCell ref="BJ522:BK522"/>
    <mergeCell ref="BL522:BM522"/>
    <mergeCell ref="BN522:BO522"/>
    <mergeCell ref="BF516:BG516"/>
    <mergeCell ref="BH516:BI516"/>
    <mergeCell ref="BJ516:BK516"/>
    <mergeCell ref="BL516:BM516"/>
    <mergeCell ref="BN516:BO516"/>
    <mergeCell ref="BF517:BG517"/>
    <mergeCell ref="BH517:BI517"/>
    <mergeCell ref="BJ517:BK517"/>
    <mergeCell ref="BL517:BM517"/>
    <mergeCell ref="BN517:BO517"/>
    <mergeCell ref="BF518:BG518"/>
    <mergeCell ref="BF513:BG513"/>
    <mergeCell ref="BN509:BO509"/>
    <mergeCell ref="BL514:BM514"/>
    <mergeCell ref="BN514:BO514"/>
    <mergeCell ref="BN512:BO512"/>
    <mergeCell ref="BL508:BM508"/>
    <mergeCell ref="BN508:BO508"/>
    <mergeCell ref="BF509:BG509"/>
    <mergeCell ref="BH509:BI509"/>
    <mergeCell ref="BJ509:BK509"/>
    <mergeCell ref="BJ510:BK510"/>
    <mergeCell ref="BL510:BM510"/>
    <mergeCell ref="BN510:BO510"/>
    <mergeCell ref="BJ511:BK511"/>
    <mergeCell ref="BL511:BM511"/>
    <mergeCell ref="BN511:BO511"/>
    <mergeCell ref="BJ513:BK513"/>
    <mergeCell ref="BL513:BM513"/>
    <mergeCell ref="BF508:BG508"/>
    <mergeCell ref="BH508:BI508"/>
    <mergeCell ref="BJ508:BK508"/>
    <mergeCell ref="BH513:BI513"/>
    <mergeCell ref="BN462:BO462"/>
    <mergeCell ref="BF460:BG460"/>
    <mergeCell ref="BH460:BI460"/>
    <mergeCell ref="BF505:BG505"/>
    <mergeCell ref="BH505:BI505"/>
    <mergeCell ref="BJ505:BK505"/>
    <mergeCell ref="BL505:BM505"/>
    <mergeCell ref="BN505:BO505"/>
    <mergeCell ref="BH494:BI494"/>
    <mergeCell ref="BL499:BM499"/>
    <mergeCell ref="BN499:BO499"/>
    <mergeCell ref="BH498:BI498"/>
    <mergeCell ref="BJ498:BK498"/>
    <mergeCell ref="BL498:BM498"/>
    <mergeCell ref="BN498:BO498"/>
    <mergeCell ref="BL501:BM501"/>
    <mergeCell ref="BN501:BO501"/>
    <mergeCell ref="BJ481:BK481"/>
    <mergeCell ref="BJ494:BK494"/>
    <mergeCell ref="BL494:BM494"/>
    <mergeCell ref="BN494:BO494"/>
    <mergeCell ref="BF495:BG495"/>
    <mergeCell ref="BH495:BI495"/>
    <mergeCell ref="BJ495:BK495"/>
    <mergeCell ref="BL495:BM495"/>
    <mergeCell ref="BN503:BO503"/>
    <mergeCell ref="BL461:BM461"/>
    <mergeCell ref="BN461:BO461"/>
    <mergeCell ref="BL468:BM468"/>
    <mergeCell ref="BJ464:BK464"/>
    <mergeCell ref="BL464:BM464"/>
    <mergeCell ref="BJ462:BK462"/>
    <mergeCell ref="BN493:BO493"/>
    <mergeCell ref="BH500:BI500"/>
    <mergeCell ref="BJ500:BK500"/>
    <mergeCell ref="BL500:BM500"/>
    <mergeCell ref="BN500:BO500"/>
    <mergeCell ref="BH502:BI502"/>
    <mergeCell ref="BJ502:BK502"/>
    <mergeCell ref="BL502:BM502"/>
    <mergeCell ref="BN502:BO502"/>
    <mergeCell ref="BJ474:BK474"/>
    <mergeCell ref="BL474:BM474"/>
    <mergeCell ref="BN474:BO474"/>
    <mergeCell ref="BF477:BG477"/>
    <mergeCell ref="BH477:BI477"/>
    <mergeCell ref="BJ477:BK477"/>
    <mergeCell ref="BL477:BM477"/>
    <mergeCell ref="BN477:BO477"/>
    <mergeCell ref="BF479:BG479"/>
    <mergeCell ref="BH479:BI479"/>
    <mergeCell ref="BJ479:BK479"/>
    <mergeCell ref="BL479:BM479"/>
    <mergeCell ref="BN479:BO479"/>
    <mergeCell ref="BF481:BG481"/>
    <mergeCell ref="BH481:BI481"/>
    <mergeCell ref="BF502:BG502"/>
    <mergeCell ref="BJ482:BK482"/>
    <mergeCell ref="BL482:BM482"/>
    <mergeCell ref="BN482:BO482"/>
    <mergeCell ref="BH485:BI485"/>
    <mergeCell ref="BJ485:BK485"/>
    <mergeCell ref="BH493:BI493"/>
    <mergeCell ref="BJ493:BK493"/>
    <mergeCell ref="BN454:BO454"/>
    <mergeCell ref="BF445:BG445"/>
    <mergeCell ref="BH445:BI445"/>
    <mergeCell ref="BJ445:BK445"/>
    <mergeCell ref="BL445:BM445"/>
    <mergeCell ref="BN445:BO445"/>
    <mergeCell ref="BF447:BG447"/>
    <mergeCell ref="BH447:BI447"/>
    <mergeCell ref="BJ447:BK447"/>
    <mergeCell ref="BL447:BM447"/>
    <mergeCell ref="BN447:BO447"/>
    <mergeCell ref="BJ448:BK448"/>
    <mergeCell ref="BL448:BM448"/>
    <mergeCell ref="BN448:BO448"/>
    <mergeCell ref="BN453:BO453"/>
    <mergeCell ref="BN452:BO452"/>
    <mergeCell ref="BJ453:BK453"/>
    <mergeCell ref="BL453:BM453"/>
    <mergeCell ref="BJ449:BK449"/>
    <mergeCell ref="BL449:BM449"/>
    <mergeCell ref="BN449:BO449"/>
    <mergeCell ref="BJ452:BK452"/>
    <mergeCell ref="BL452:BM452"/>
    <mergeCell ref="BJ454:BK454"/>
    <mergeCell ref="BL454:BM454"/>
    <mergeCell ref="BF454:BG454"/>
    <mergeCell ref="BH454:BI454"/>
    <mergeCell ref="BJ451:BK451"/>
    <mergeCell ref="BN451:BO451"/>
    <mergeCell ref="BJ450:BK450"/>
    <mergeCell ref="BL450:BM450"/>
    <mergeCell ref="BN450:BO450"/>
    <mergeCell ref="BF392:BG392"/>
    <mergeCell ref="BC391:BD391"/>
    <mergeCell ref="BN396:BO396"/>
    <mergeCell ref="BF397:BG397"/>
    <mergeCell ref="BH397:BI397"/>
    <mergeCell ref="BJ397:BK397"/>
    <mergeCell ref="BL397:BM397"/>
    <mergeCell ref="BN397:BO397"/>
    <mergeCell ref="AY395:AZ395"/>
    <mergeCell ref="BA395:BB395"/>
    <mergeCell ref="BH401:BI401"/>
    <mergeCell ref="BA402:BB402"/>
    <mergeCell ref="AW396:AX396"/>
    <mergeCell ref="AY396:AZ396"/>
    <mergeCell ref="BA396:BB396"/>
    <mergeCell ref="AW401:AX401"/>
    <mergeCell ref="AY401:AZ401"/>
    <mergeCell ref="BA401:BB401"/>
    <mergeCell ref="BL398:BM398"/>
    <mergeCell ref="BL402:BM402"/>
    <mergeCell ref="BN402:BO402"/>
    <mergeCell ref="BL400:BM400"/>
    <mergeCell ref="BN400:BO400"/>
    <mergeCell ref="BL399:BM399"/>
    <mergeCell ref="BN399:BO399"/>
    <mergeCell ref="BC397:BD397"/>
    <mergeCell ref="BF396:BG396"/>
    <mergeCell ref="BJ398:BK398"/>
    <mergeCell ref="AW397:AX397"/>
    <mergeCell ref="BJ400:BK400"/>
    <mergeCell ref="BH395:BI395"/>
    <mergeCell ref="BN401:BO401"/>
    <mergeCell ref="BJ404:BK404"/>
    <mergeCell ref="BC398:BD398"/>
    <mergeCell ref="BC406:BD406"/>
    <mergeCell ref="BC401:BD401"/>
    <mergeCell ref="BF401:BG401"/>
    <mergeCell ref="BN405:BO405"/>
    <mergeCell ref="BJ395:BK395"/>
    <mergeCell ref="BH403:BI403"/>
    <mergeCell ref="BJ403:BK403"/>
    <mergeCell ref="BL403:BM403"/>
    <mergeCell ref="BN403:BO403"/>
    <mergeCell ref="BL406:BM406"/>
    <mergeCell ref="BN406:BO406"/>
    <mergeCell ref="BF405:BG405"/>
    <mergeCell ref="BH405:BI405"/>
    <mergeCell ref="BH406:BI406"/>
    <mergeCell ref="BJ406:BK406"/>
    <mergeCell ref="BL395:BM395"/>
    <mergeCell ref="BN395:BO395"/>
    <mergeCell ref="BN404:BO404"/>
    <mergeCell ref="BF404:BG404"/>
    <mergeCell ref="BH404:BI404"/>
    <mergeCell ref="BC400:BD400"/>
    <mergeCell ref="BN394:BO394"/>
    <mergeCell ref="BN383:BO383"/>
    <mergeCell ref="BN381:BO381"/>
    <mergeCell ref="BL381:BM381"/>
    <mergeCell ref="BH392:BI392"/>
    <mergeCell ref="BL385:BM385"/>
    <mergeCell ref="BN385:BO385"/>
    <mergeCell ref="BH384:BI384"/>
    <mergeCell ref="BJ384:BK384"/>
    <mergeCell ref="BL384:BM384"/>
    <mergeCell ref="BN392:BO392"/>
    <mergeCell ref="BN384:BO384"/>
    <mergeCell ref="BF386:BG386"/>
    <mergeCell ref="BH386:BI386"/>
    <mergeCell ref="BJ386:BK386"/>
    <mergeCell ref="BL386:BM386"/>
    <mergeCell ref="BN386:BO386"/>
    <mergeCell ref="BF387:BG387"/>
    <mergeCell ref="BH387:BI387"/>
    <mergeCell ref="BJ387:BK387"/>
    <mergeCell ref="BN387:BO387"/>
    <mergeCell ref="BF388:BG388"/>
    <mergeCell ref="BH388:BI388"/>
    <mergeCell ref="BL392:BM392"/>
    <mergeCell ref="BF385:BG385"/>
    <mergeCell ref="BH385:BI385"/>
    <mergeCell ref="BJ392:BK392"/>
    <mergeCell ref="BH391:BI391"/>
    <mergeCell ref="BJ391:BK391"/>
    <mergeCell ref="BL391:BM391"/>
    <mergeCell ref="BN391:BO391"/>
    <mergeCell ref="BF384:BG384"/>
    <mergeCell ref="BN374:BO374"/>
    <mergeCell ref="BJ375:BK375"/>
    <mergeCell ref="BL375:BM375"/>
    <mergeCell ref="BN375:BO375"/>
    <mergeCell ref="BH390:BI390"/>
    <mergeCell ref="BJ390:BK390"/>
    <mergeCell ref="BL390:BM390"/>
    <mergeCell ref="BN390:BO390"/>
    <mergeCell ref="BN382:BO382"/>
    <mergeCell ref="BF377:BG377"/>
    <mergeCell ref="BH377:BI377"/>
    <mergeCell ref="BJ377:BK377"/>
    <mergeCell ref="BL377:BM377"/>
    <mergeCell ref="BN377:BO377"/>
    <mergeCell ref="BJ380:BK380"/>
    <mergeCell ref="BL380:BM380"/>
    <mergeCell ref="BN380:BO380"/>
    <mergeCell ref="BJ388:BK388"/>
    <mergeCell ref="BL388:BM388"/>
    <mergeCell ref="BN388:BO388"/>
    <mergeCell ref="BF380:BG380"/>
    <mergeCell ref="BH380:BI380"/>
    <mergeCell ref="BH375:BI375"/>
    <mergeCell ref="BL378:BM378"/>
    <mergeCell ref="BN378:BO378"/>
    <mergeCell ref="BH383:BI383"/>
    <mergeCell ref="BJ383:BK383"/>
    <mergeCell ref="BL383:BM383"/>
    <mergeCell ref="BF382:BG382"/>
    <mergeCell ref="BF383:BG383"/>
    <mergeCell ref="BF381:BG381"/>
    <mergeCell ref="BJ378:BK378"/>
    <mergeCell ref="BN373:BO373"/>
    <mergeCell ref="BN372:BO372"/>
    <mergeCell ref="BN369:BO369"/>
    <mergeCell ref="BJ361:BK361"/>
    <mergeCell ref="BH370:BI370"/>
    <mergeCell ref="BJ370:BK370"/>
    <mergeCell ref="BL370:BM370"/>
    <mergeCell ref="BN370:BO370"/>
    <mergeCell ref="BL371:BM371"/>
    <mergeCell ref="BL366:BM366"/>
    <mergeCell ref="BN366:BO366"/>
    <mergeCell ref="BN360:BO360"/>
    <mergeCell ref="BN371:BO371"/>
    <mergeCell ref="BH368:BI368"/>
    <mergeCell ref="BJ368:BK368"/>
    <mergeCell ref="BL368:BM368"/>
    <mergeCell ref="BN368:BO368"/>
    <mergeCell ref="BJ360:BK360"/>
    <mergeCell ref="BL360:BM360"/>
    <mergeCell ref="BJ372:BK372"/>
    <mergeCell ref="BL372:BM372"/>
    <mergeCell ref="BL361:BM361"/>
    <mergeCell ref="BH369:BI369"/>
    <mergeCell ref="BJ369:BK369"/>
    <mergeCell ref="BL369:BM369"/>
    <mergeCell ref="BH367:BI367"/>
    <mergeCell ref="BJ362:BK362"/>
    <mergeCell ref="BL362:BM362"/>
    <mergeCell ref="BN362:BO362"/>
    <mergeCell ref="BH364:BI364"/>
    <mergeCell ref="BN367:BO367"/>
    <mergeCell ref="BJ364:BK364"/>
    <mergeCell ref="BF305:BG305"/>
    <mergeCell ref="BL287:BM287"/>
    <mergeCell ref="AY290:AZ290"/>
    <mergeCell ref="BA290:BB290"/>
    <mergeCell ref="BC290:BD290"/>
    <mergeCell ref="BF290:BG290"/>
    <mergeCell ref="BH290:BI290"/>
    <mergeCell ref="BJ290:BK290"/>
    <mergeCell ref="BA292:BB292"/>
    <mergeCell ref="BC292:BD292"/>
    <mergeCell ref="AY295:AZ295"/>
    <mergeCell ref="BF295:BG295"/>
    <mergeCell ref="BH295:BI295"/>
    <mergeCell ref="BJ295:BK295"/>
    <mergeCell ref="BL295:BM295"/>
    <mergeCell ref="BF296:BG296"/>
    <mergeCell ref="BH296:BI296"/>
    <mergeCell ref="BJ296:BK296"/>
    <mergeCell ref="AY287:AZ287"/>
    <mergeCell ref="BH305:BI305"/>
    <mergeCell ref="BJ305:BK305"/>
    <mergeCell ref="BL305:BM305"/>
    <mergeCell ref="BF294:BG294"/>
    <mergeCell ref="BC299:BD299"/>
    <mergeCell ref="BJ311:BK311"/>
    <mergeCell ref="BL311:BM311"/>
    <mergeCell ref="BN311:BO311"/>
    <mergeCell ref="BC301:BD301"/>
    <mergeCell ref="BF301:BG301"/>
    <mergeCell ref="BH301:BI301"/>
    <mergeCell ref="BA297:BB297"/>
    <mergeCell ref="BC297:BD297"/>
    <mergeCell ref="AY298:AZ298"/>
    <mergeCell ref="AY301:AZ301"/>
    <mergeCell ref="AY299:AZ299"/>
    <mergeCell ref="AY309:AZ309"/>
    <mergeCell ref="BC308:BD308"/>
    <mergeCell ref="BF308:BG308"/>
    <mergeCell ref="BH308:BI308"/>
    <mergeCell ref="BJ308:BK308"/>
    <mergeCell ref="BL308:BM308"/>
    <mergeCell ref="BA310:BB310"/>
    <mergeCell ref="BC310:BD310"/>
    <mergeCell ref="BF310:BG310"/>
    <mergeCell ref="BH299:BI299"/>
    <mergeCell ref="BJ299:BK299"/>
    <mergeCell ref="BN299:BO299"/>
    <mergeCell ref="BJ301:BK301"/>
    <mergeCell ref="BL301:BM301"/>
    <mergeCell ref="BN301:BO301"/>
    <mergeCell ref="BA300:BB300"/>
    <mergeCell ref="BJ309:BK309"/>
    <mergeCell ref="BL309:BM309"/>
    <mergeCell ref="BA305:BB305"/>
    <mergeCell ref="BF346:BG346"/>
    <mergeCell ref="BN346:BO346"/>
    <mergeCell ref="BH346:BI346"/>
    <mergeCell ref="BJ346:BK346"/>
    <mergeCell ref="BL346:BM346"/>
    <mergeCell ref="BN329:BO329"/>
    <mergeCell ref="BA343:BB343"/>
    <mergeCell ref="BA351:BB351"/>
    <mergeCell ref="BN310:BO310"/>
    <mergeCell ref="BC311:BD311"/>
    <mergeCell ref="BL297:BM297"/>
    <mergeCell ref="BN297:BO297"/>
    <mergeCell ref="BA296:BB296"/>
    <mergeCell ref="BC296:BD296"/>
    <mergeCell ref="AY296:AZ296"/>
    <mergeCell ref="BL290:BM290"/>
    <mergeCell ref="BN290:BO290"/>
    <mergeCell ref="AY297:AZ297"/>
    <mergeCell ref="BN291:BO291"/>
    <mergeCell ref="BL299:BM299"/>
    <mergeCell ref="BN292:BO292"/>
    <mergeCell ref="BA291:BB291"/>
    <mergeCell ref="BC291:BD291"/>
    <mergeCell ref="BF291:BG291"/>
    <mergeCell ref="BH291:BI291"/>
    <mergeCell ref="BJ291:BK291"/>
    <mergeCell ref="BA295:BB295"/>
    <mergeCell ref="BC295:BD295"/>
    <mergeCell ref="BN294:BO294"/>
    <mergeCell ref="BL298:BM298"/>
    <mergeCell ref="BN298:BO298"/>
    <mergeCell ref="BC294:BD294"/>
    <mergeCell ref="BH349:BI349"/>
    <mergeCell ref="BJ349:BK349"/>
    <mergeCell ref="BL349:BM349"/>
    <mergeCell ref="BN349:BO349"/>
    <mergeCell ref="BJ343:BK343"/>
    <mergeCell ref="BH352:BI352"/>
    <mergeCell ref="BN347:BO347"/>
    <mergeCell ref="BN350:BO350"/>
    <mergeCell ref="BN340:BO340"/>
    <mergeCell ref="BL294:BM294"/>
    <mergeCell ref="BN351:BO351"/>
    <mergeCell ref="BC300:BD300"/>
    <mergeCell ref="BF300:BG300"/>
    <mergeCell ref="BH300:BI300"/>
    <mergeCell ref="BJ300:BK300"/>
    <mergeCell ref="BA341:BB341"/>
    <mergeCell ref="BC341:BD341"/>
    <mergeCell ref="BN317:BO317"/>
    <mergeCell ref="BL316:BM316"/>
    <mergeCell ref="BL315:BM315"/>
    <mergeCell ref="BH333:BI333"/>
    <mergeCell ref="BJ333:BK333"/>
    <mergeCell ref="BH328:BI328"/>
    <mergeCell ref="BJ328:BK328"/>
    <mergeCell ref="BJ329:BK329"/>
    <mergeCell ref="BH330:BI330"/>
    <mergeCell ref="BJ330:BK330"/>
    <mergeCell ref="BL335:BM335"/>
    <mergeCell ref="BN335:BO335"/>
    <mergeCell ref="BA338:BB338"/>
    <mergeCell ref="BC338:BD338"/>
    <mergeCell ref="BF343:BG343"/>
    <mergeCell ref="N258:O258"/>
    <mergeCell ref="AY258:AZ258"/>
    <mergeCell ref="P258:Q258"/>
    <mergeCell ref="R258:S258"/>
    <mergeCell ref="T258:U258"/>
    <mergeCell ref="BN260:BO260"/>
    <mergeCell ref="N262:O262"/>
    <mergeCell ref="P262:Q262"/>
    <mergeCell ref="R262:S262"/>
    <mergeCell ref="AJ262:AK262"/>
    <mergeCell ref="BN356:BO356"/>
    <mergeCell ref="BH343:BI343"/>
    <mergeCell ref="BL351:BM351"/>
    <mergeCell ref="BF352:BG352"/>
    <mergeCell ref="BL280:BM280"/>
    <mergeCell ref="BN280:BO280"/>
    <mergeCell ref="BL352:BM352"/>
    <mergeCell ref="BN352:BO352"/>
    <mergeCell ref="BF345:BG345"/>
    <mergeCell ref="BH345:BI345"/>
    <mergeCell ref="BJ345:BK345"/>
    <mergeCell ref="BL345:BM345"/>
    <mergeCell ref="BN345:BO345"/>
    <mergeCell ref="BJ352:BK352"/>
    <mergeCell ref="BL347:BM347"/>
    <mergeCell ref="BL350:BM350"/>
    <mergeCell ref="BF351:BG351"/>
    <mergeCell ref="BH351:BI351"/>
    <mergeCell ref="BJ351:BK351"/>
    <mergeCell ref="BL348:BM348"/>
    <mergeCell ref="BN348:BO348"/>
    <mergeCell ref="BF349:BG349"/>
    <mergeCell ref="P188:Q188"/>
    <mergeCell ref="R188:S188"/>
    <mergeCell ref="N183:O183"/>
    <mergeCell ref="AE188:AF188"/>
    <mergeCell ref="AG188:AH188"/>
    <mergeCell ref="T188:U188"/>
    <mergeCell ref="V188:W188"/>
    <mergeCell ref="Y188:Z188"/>
    <mergeCell ref="AA188:AB188"/>
    <mergeCell ref="R261:S261"/>
    <mergeCell ref="T261:U261"/>
    <mergeCell ref="BN359:BO359"/>
    <mergeCell ref="BF298:BG298"/>
    <mergeCell ref="BH298:BI298"/>
    <mergeCell ref="BJ298:BK298"/>
    <mergeCell ref="N155:O155"/>
    <mergeCell ref="P155:Q155"/>
    <mergeCell ref="R155:S155"/>
    <mergeCell ref="T155:U155"/>
    <mergeCell ref="V155:W155"/>
    <mergeCell ref="Y155:Z155"/>
    <mergeCell ref="AA155:AB155"/>
    <mergeCell ref="AC155:AD155"/>
    <mergeCell ref="AE155:AF155"/>
    <mergeCell ref="AG155:AH155"/>
    <mergeCell ref="AJ155:AK155"/>
    <mergeCell ref="AL155:AM155"/>
    <mergeCell ref="AN155:AO155"/>
    <mergeCell ref="AP155:AQ155"/>
    <mergeCell ref="BJ263:BK263"/>
    <mergeCell ref="BL263:BM263"/>
    <mergeCell ref="BN263:BO263"/>
    <mergeCell ref="N178:O178"/>
    <mergeCell ref="P178:Q178"/>
    <mergeCell ref="R178:S178"/>
    <mergeCell ref="T178:U178"/>
    <mergeCell ref="V178:W178"/>
    <mergeCell ref="Y178:Z178"/>
    <mergeCell ref="AA178:AB178"/>
    <mergeCell ref="AC178:AD178"/>
    <mergeCell ref="AE178:AF178"/>
    <mergeCell ref="AG178:AH178"/>
    <mergeCell ref="AJ178:AK178"/>
    <mergeCell ref="AL178:AM178"/>
    <mergeCell ref="AN178:AO178"/>
    <mergeCell ref="AP178:AQ178"/>
    <mergeCell ref="AR178:AS178"/>
    <mergeCell ref="AU178:AV178"/>
    <mergeCell ref="AW178:AX178"/>
    <mergeCell ref="BL7:BM7"/>
    <mergeCell ref="BN7:BO7"/>
    <mergeCell ref="BU9:BU10"/>
    <mergeCell ref="BF148:BG148"/>
    <mergeCell ref="BJ75:BK75"/>
    <mergeCell ref="BL75:BM75"/>
    <mergeCell ref="BN75:BO75"/>
    <mergeCell ref="BF9:BG9"/>
    <mergeCell ref="BH9:BI9"/>
    <mergeCell ref="BJ9:BK9"/>
    <mergeCell ref="BL9:BM9"/>
    <mergeCell ref="BN9:BO9"/>
    <mergeCell ref="BP9:BP10"/>
    <mergeCell ref="BF10:BG10"/>
    <mergeCell ref="BH10:BI10"/>
    <mergeCell ref="BJ10:BK10"/>
    <mergeCell ref="BL10:BM10"/>
    <mergeCell ref="BF76:BG76"/>
    <mergeCell ref="BH148:BI148"/>
    <mergeCell ref="BJ148:BK148"/>
    <mergeCell ref="BL148:BM148"/>
    <mergeCell ref="BN148:BO148"/>
    <mergeCell ref="BF28:BG28"/>
    <mergeCell ref="BH28:BI28"/>
    <mergeCell ref="BJ28:BK28"/>
    <mergeCell ref="BH75:BI75"/>
    <mergeCell ref="BL28:BM28"/>
    <mergeCell ref="BN28:BO28"/>
    <mergeCell ref="BF75:BG75"/>
    <mergeCell ref="BH76:BI76"/>
    <mergeCell ref="BJ76:BK76"/>
    <mergeCell ref="BH7:BI7"/>
    <mergeCell ref="BN76:BO76"/>
    <mergeCell ref="BF93:BG93"/>
    <mergeCell ref="BH93:BI93"/>
    <mergeCell ref="BJ93:BK93"/>
    <mergeCell ref="BL93:BM93"/>
    <mergeCell ref="BN93:BO93"/>
    <mergeCell ref="BL167:BM167"/>
    <mergeCell ref="BJ170:BK170"/>
    <mergeCell ref="BL170:BM170"/>
    <mergeCell ref="BN170:BO170"/>
    <mergeCell ref="BN171:BO171"/>
    <mergeCell ref="BN157:BO157"/>
    <mergeCell ref="BN156:BO156"/>
    <mergeCell ref="BN158:BO158"/>
    <mergeCell ref="BJ159:BK159"/>
    <mergeCell ref="BL159:BM159"/>
    <mergeCell ref="BN159:BO159"/>
    <mergeCell ref="BF149:BG149"/>
    <mergeCell ref="BH149:BI149"/>
    <mergeCell ref="BJ149:BK149"/>
    <mergeCell ref="BL149:BM149"/>
    <mergeCell ref="BN149:BO149"/>
    <mergeCell ref="BN154:BO154"/>
    <mergeCell ref="BN155:BO155"/>
    <mergeCell ref="BL168:BM168"/>
    <mergeCell ref="BN168:BO168"/>
    <mergeCell ref="BL169:BM169"/>
    <mergeCell ref="BN169:BO169"/>
    <mergeCell ref="BN161:BO161"/>
    <mergeCell ref="BN163:BO163"/>
    <mergeCell ref="BH166:BI166"/>
    <mergeCell ref="BL76:BM76"/>
    <mergeCell ref="BL302:BM302"/>
    <mergeCell ref="BN302:BO302"/>
    <mergeCell ref="BL259:BM259"/>
    <mergeCell ref="BL256:BM256"/>
    <mergeCell ref="BN256:BO256"/>
    <mergeCell ref="BJ254:BK254"/>
    <mergeCell ref="BN252:BO252"/>
    <mergeCell ref="BL177:BM177"/>
    <mergeCell ref="BN177:BO177"/>
    <mergeCell ref="BN176:BO176"/>
    <mergeCell ref="BN179:BO179"/>
    <mergeCell ref="BL180:BM180"/>
    <mergeCell ref="BN180:BO180"/>
    <mergeCell ref="BJ248:BK248"/>
    <mergeCell ref="BL248:BM248"/>
    <mergeCell ref="BJ247:BK247"/>
    <mergeCell ref="BJ261:BK261"/>
    <mergeCell ref="BL261:BM261"/>
    <mergeCell ref="BN261:BO261"/>
    <mergeCell ref="BJ257:BK257"/>
    <mergeCell ref="BL258:BM258"/>
    <mergeCell ref="BN258:BO258"/>
    <mergeCell ref="BL257:BM257"/>
    <mergeCell ref="BN257:BO257"/>
    <mergeCell ref="BN271:BO271"/>
    <mergeCell ref="BN295:BO295"/>
    <mergeCell ref="BN293:BO293"/>
    <mergeCell ref="BN287:BO287"/>
    <mergeCell ref="BJ177:BK177"/>
    <mergeCell ref="BJ176:BK176"/>
    <mergeCell ref="BJ259:BK259"/>
    <mergeCell ref="BJ249:BK249"/>
    <mergeCell ref="BJ267:BK267"/>
    <mergeCell ref="BL267:BM267"/>
    <mergeCell ref="BN276:BO276"/>
    <mergeCell ref="BF274:BG274"/>
    <mergeCell ref="BH286:BI286"/>
    <mergeCell ref="BJ286:BK286"/>
    <mergeCell ref="BN277:BO277"/>
    <mergeCell ref="BN264:BO264"/>
    <mergeCell ref="AW518:AX518"/>
    <mergeCell ref="AU493:AV493"/>
    <mergeCell ref="AR505:AS505"/>
    <mergeCell ref="N291:O291"/>
    <mergeCell ref="BF347:BG347"/>
    <mergeCell ref="BH347:BI347"/>
    <mergeCell ref="BJ347:BK347"/>
    <mergeCell ref="AY300:AZ300"/>
    <mergeCell ref="AY293:AZ293"/>
    <mergeCell ref="AY341:AZ341"/>
    <mergeCell ref="AU293:AV293"/>
    <mergeCell ref="AW293:AX293"/>
    <mergeCell ref="AU292:AV292"/>
    <mergeCell ref="AW292:AX292"/>
    <mergeCell ref="BA298:BB298"/>
    <mergeCell ref="BF292:BG292"/>
    <mergeCell ref="BH292:BI292"/>
    <mergeCell ref="BJ292:BK292"/>
    <mergeCell ref="AY291:AZ291"/>
    <mergeCell ref="AY292:AZ292"/>
    <mergeCell ref="BH294:BI294"/>
    <mergeCell ref="BJ294:BK294"/>
    <mergeCell ref="BL300:BM300"/>
    <mergeCell ref="BN300:BO300"/>
    <mergeCell ref="BC390:BD390"/>
    <mergeCell ref="BC394:BD394"/>
    <mergeCell ref="BA394:BB394"/>
    <mergeCell ref="BC387:BD387"/>
    <mergeCell ref="BH362:BI362"/>
    <mergeCell ref="BA368:BB368"/>
    <mergeCell ref="BC368:BD368"/>
    <mergeCell ref="AY405:AZ405"/>
    <mergeCell ref="BA405:BB405"/>
    <mergeCell ref="BC405:BD405"/>
    <mergeCell ref="AY368:AZ368"/>
    <mergeCell ref="AY374:AZ374"/>
    <mergeCell ref="BA374:BB374"/>
    <mergeCell ref="BA385:BB385"/>
    <mergeCell ref="BA353:BB353"/>
    <mergeCell ref="BC315:BD315"/>
    <mergeCell ref="BC306:BD306"/>
    <mergeCell ref="AY385:AZ385"/>
    <mergeCell ref="BC381:BD381"/>
    <mergeCell ref="AY363:AZ363"/>
    <mergeCell ref="BC386:BD386"/>
    <mergeCell ref="BC382:BD382"/>
    <mergeCell ref="BF356:BG356"/>
    <mergeCell ref="BH356:BI356"/>
    <mergeCell ref="BA354:BB354"/>
    <mergeCell ref="AY306:AZ306"/>
    <mergeCell ref="BF311:BG311"/>
    <mergeCell ref="BH311:BI311"/>
    <mergeCell ref="BA388:BB388"/>
    <mergeCell ref="BH310:BI310"/>
    <mergeCell ref="BA346:BB346"/>
    <mergeCell ref="BF348:BG348"/>
    <mergeCell ref="AR381:AS381"/>
    <mergeCell ref="AR390:AS390"/>
    <mergeCell ref="AR388:AS388"/>
    <mergeCell ref="BC519:BD519"/>
    <mergeCell ref="BC520:BD520"/>
    <mergeCell ref="BC521:BD521"/>
    <mergeCell ref="AG501:AH501"/>
    <mergeCell ref="AW506:AX506"/>
    <mergeCell ref="AY506:AZ506"/>
    <mergeCell ref="BA506:BB506"/>
    <mergeCell ref="AW512:AX512"/>
    <mergeCell ref="AW515:AX515"/>
    <mergeCell ref="AY515:AZ515"/>
    <mergeCell ref="BA515:BB515"/>
    <mergeCell ref="AG452:AH452"/>
    <mergeCell ref="AJ452:AK452"/>
    <mergeCell ref="AL452:AM452"/>
    <mergeCell ref="AN452:AO452"/>
    <mergeCell ref="AP452:AQ452"/>
    <mergeCell ref="AR452:AS452"/>
    <mergeCell ref="AU452:AV452"/>
    <mergeCell ref="BC508:BD508"/>
    <mergeCell ref="AU517:AV517"/>
    <mergeCell ref="BC475:BD475"/>
    <mergeCell ref="AU518:AV518"/>
    <mergeCell ref="BC454:BD454"/>
    <mergeCell ref="AW480:AX480"/>
    <mergeCell ref="AW491:AX491"/>
    <mergeCell ref="AR493:AS493"/>
    <mergeCell ref="AR520:AS520"/>
    <mergeCell ref="AR521:AS521"/>
    <mergeCell ref="AY406:AZ406"/>
    <mergeCell ref="AR516:AS516"/>
    <mergeCell ref="AU516:AV516"/>
    <mergeCell ref="AW516:AX516"/>
    <mergeCell ref="AU509:AV509"/>
    <mergeCell ref="BF153:BG153"/>
    <mergeCell ref="BH153:BI153"/>
    <mergeCell ref="BJ153:BK153"/>
    <mergeCell ref="BJ178:BK178"/>
    <mergeCell ref="BC515:BD515"/>
    <mergeCell ref="BJ280:BK280"/>
    <mergeCell ref="BC275:BD275"/>
    <mergeCell ref="AY271:AZ271"/>
    <mergeCell ref="AW290:AX290"/>
    <mergeCell ref="BC354:BD354"/>
    <mergeCell ref="BC355:BD355"/>
    <mergeCell ref="BC356:BD356"/>
    <mergeCell ref="BC357:BD357"/>
    <mergeCell ref="BC358:BD358"/>
    <mergeCell ref="BC359:BD359"/>
    <mergeCell ref="BC404:BD404"/>
    <mergeCell ref="BC409:BD409"/>
    <mergeCell ref="BC388:BD388"/>
    <mergeCell ref="AY387:AZ387"/>
    <mergeCell ref="BA390:BB390"/>
    <mergeCell ref="BC385:BD385"/>
    <mergeCell ref="BH271:BI271"/>
    <mergeCell ref="BC516:BD516"/>
    <mergeCell ref="BA422:BB422"/>
    <mergeCell ref="AY455:AZ455"/>
    <mergeCell ref="BA455:BB455"/>
    <mergeCell ref="BC375:BD375"/>
    <mergeCell ref="BC377:BD377"/>
    <mergeCell ref="AR347:AS347"/>
    <mergeCell ref="AG287:AH287"/>
    <mergeCell ref="AJ287:AK287"/>
    <mergeCell ref="AL287:AM287"/>
    <mergeCell ref="AN287:AO287"/>
    <mergeCell ref="AN290:AO290"/>
    <mergeCell ref="AP290:AQ290"/>
    <mergeCell ref="AP291:AQ291"/>
    <mergeCell ref="AG270:AH270"/>
    <mergeCell ref="BC269:BD269"/>
    <mergeCell ref="AY278:AZ278"/>
    <mergeCell ref="BA278:BB278"/>
    <mergeCell ref="AY273:AZ273"/>
    <mergeCell ref="BA273:BB273"/>
    <mergeCell ref="AY274:AZ274"/>
    <mergeCell ref="BA274:BB274"/>
    <mergeCell ref="BC273:BD273"/>
    <mergeCell ref="BC279:BD279"/>
    <mergeCell ref="BC284:BD284"/>
    <mergeCell ref="BC305:BD305"/>
    <mergeCell ref="AR312:AS312"/>
    <mergeCell ref="AL317:AM317"/>
    <mergeCell ref="AW317:AX317"/>
    <mergeCell ref="AY317:AZ317"/>
    <mergeCell ref="BA317:BB317"/>
    <mergeCell ref="BC317:BD317"/>
    <mergeCell ref="AG315:AH315"/>
    <mergeCell ref="AJ315:AK315"/>
    <mergeCell ref="AL315:AM315"/>
    <mergeCell ref="AN315:AO315"/>
    <mergeCell ref="AP315:AQ315"/>
    <mergeCell ref="AR315:AS315"/>
    <mergeCell ref="AU392:AV392"/>
    <mergeCell ref="BC278:BD278"/>
    <mergeCell ref="AU275:AV275"/>
    <mergeCell ref="AW275:AX275"/>
    <mergeCell ref="AY275:AZ275"/>
    <mergeCell ref="BA275:BB275"/>
    <mergeCell ref="AU366:AV366"/>
    <mergeCell ref="BN173:BO173"/>
    <mergeCell ref="BL184:BM184"/>
    <mergeCell ref="BF248:BG248"/>
    <mergeCell ref="BH248:BI248"/>
    <mergeCell ref="BC178:BD178"/>
    <mergeCell ref="BF261:BG261"/>
    <mergeCell ref="BH261:BI261"/>
    <mergeCell ref="BF257:BG257"/>
    <mergeCell ref="BH257:BI257"/>
    <mergeCell ref="BF258:BG258"/>
    <mergeCell ref="BH258:BI258"/>
    <mergeCell ref="BL264:BM264"/>
    <mergeCell ref="BF264:BG264"/>
    <mergeCell ref="BH264:BI264"/>
    <mergeCell ref="BJ264:BK264"/>
    <mergeCell ref="AU287:AV287"/>
    <mergeCell ref="BF273:BG273"/>
    <mergeCell ref="AY270:AZ270"/>
    <mergeCell ref="BJ276:BK276"/>
    <mergeCell ref="BL276:BM276"/>
    <mergeCell ref="BH269:BI269"/>
    <mergeCell ref="BJ269:BK269"/>
    <mergeCell ref="BL269:BM269"/>
    <mergeCell ref="AY269:AZ269"/>
    <mergeCell ref="BA269:BB269"/>
    <mergeCell ref="BJ358:BK358"/>
    <mergeCell ref="BL358:BM358"/>
    <mergeCell ref="BL296:BM296"/>
    <mergeCell ref="BN270:BO270"/>
    <mergeCell ref="BN6:BO6"/>
    <mergeCell ref="BF7:BG7"/>
    <mergeCell ref="BL182:BM182"/>
    <mergeCell ref="BC257:BD257"/>
    <mergeCell ref="BN248:BO248"/>
    <mergeCell ref="BJ262:BK262"/>
    <mergeCell ref="BL262:BM262"/>
    <mergeCell ref="BN262:BO262"/>
    <mergeCell ref="BL153:BM153"/>
    <mergeCell ref="BN153:BO153"/>
    <mergeCell ref="BC188:BD188"/>
    <mergeCell ref="BF150:BG150"/>
    <mergeCell ref="BH150:BI150"/>
    <mergeCell ref="BJ150:BK150"/>
    <mergeCell ref="BL150:BM150"/>
    <mergeCell ref="BN150:BO150"/>
    <mergeCell ref="BL270:BM270"/>
    <mergeCell ref="BJ271:BK271"/>
    <mergeCell ref="BL271:BM271"/>
    <mergeCell ref="BC271:BD271"/>
    <mergeCell ref="BF271:BG271"/>
    <mergeCell ref="BC28:BD28"/>
    <mergeCell ref="BC75:BD75"/>
    <mergeCell ref="BC76:BD76"/>
    <mergeCell ref="BC93:BD93"/>
    <mergeCell ref="BC148:BD148"/>
    <mergeCell ref="BC149:BD149"/>
    <mergeCell ref="BC150:BD150"/>
    <mergeCell ref="BJ306:BK306"/>
    <mergeCell ref="BF286:BG286"/>
    <mergeCell ref="BN286:BO286"/>
    <mergeCell ref="BF278:BG278"/>
    <mergeCell ref="BN358:BO358"/>
    <mergeCell ref="AY358:AZ358"/>
    <mergeCell ref="BA358:BB358"/>
    <mergeCell ref="BA264:BB264"/>
    <mergeCell ref="BF268:BG268"/>
    <mergeCell ref="AE270:AF270"/>
    <mergeCell ref="AY280:AZ280"/>
    <mergeCell ref="BA280:BB280"/>
    <mergeCell ref="BC280:BD280"/>
    <mergeCell ref="BF280:BG280"/>
    <mergeCell ref="BH280:BI280"/>
    <mergeCell ref="BF275:BG275"/>
    <mergeCell ref="BH275:BI275"/>
    <mergeCell ref="BJ275:BK275"/>
    <mergeCell ref="BL275:BM275"/>
    <mergeCell ref="BN275:BO275"/>
    <mergeCell ref="BH268:BI268"/>
    <mergeCell ref="BN267:BO267"/>
    <mergeCell ref="BJ268:BK268"/>
    <mergeCell ref="BL268:BM268"/>
    <mergeCell ref="BN268:BO268"/>
    <mergeCell ref="BN269:BO269"/>
    <mergeCell ref="BH273:BI273"/>
    <mergeCell ref="BJ273:BK273"/>
    <mergeCell ref="BL273:BM273"/>
    <mergeCell ref="BC272:BD272"/>
    <mergeCell ref="BF358:BG358"/>
    <mergeCell ref="BH358:BI358"/>
    <mergeCell ref="BC349:BD349"/>
    <mergeCell ref="BC350:BD350"/>
    <mergeCell ref="BC351:BD351"/>
    <mergeCell ref="BC352:BD352"/>
    <mergeCell ref="BN315:BO315"/>
    <mergeCell ref="BL319:BM319"/>
    <mergeCell ref="BN319:BO319"/>
    <mergeCell ref="BL323:BM323"/>
    <mergeCell ref="BN323:BO323"/>
    <mergeCell ref="BJ332:BK332"/>
    <mergeCell ref="BL332:BM332"/>
    <mergeCell ref="BN332:BO332"/>
    <mergeCell ref="BJ336:BK336"/>
    <mergeCell ref="BL336:BM336"/>
    <mergeCell ref="BN336:BO336"/>
    <mergeCell ref="BN296:BO296"/>
    <mergeCell ref="BF272:BG272"/>
    <mergeCell ref="BH272:BI272"/>
    <mergeCell ref="BJ272:BK272"/>
    <mergeCell ref="BL272:BM272"/>
    <mergeCell ref="BN272:BO272"/>
    <mergeCell ref="BL293:BM293"/>
    <mergeCell ref="BL291:BM291"/>
    <mergeCell ref="BL284:BM284"/>
    <mergeCell ref="BN284:BO284"/>
    <mergeCell ref="BH287:BI287"/>
    <mergeCell ref="BJ287:BK287"/>
    <mergeCell ref="BL292:BM292"/>
    <mergeCell ref="BF315:BG315"/>
    <mergeCell ref="BH315:BI315"/>
    <mergeCell ref="BF306:BG306"/>
    <mergeCell ref="BH306:BI306"/>
    <mergeCell ref="BA299:BB299"/>
    <mergeCell ref="BA301:BB301"/>
    <mergeCell ref="AR343:AS343"/>
    <mergeCell ref="AU341:AV341"/>
    <mergeCell ref="BJ310:BK310"/>
    <mergeCell ref="BL310:BM310"/>
    <mergeCell ref="BL329:BM329"/>
    <mergeCell ref="BL286:BM286"/>
    <mergeCell ref="BA387:BB387"/>
    <mergeCell ref="AY359:AZ359"/>
    <mergeCell ref="BA359:BB359"/>
    <mergeCell ref="BA493:BB493"/>
    <mergeCell ref="AY518:AZ518"/>
    <mergeCell ref="BC511:BD511"/>
    <mergeCell ref="BC510:BD510"/>
    <mergeCell ref="BC403:BD403"/>
    <mergeCell ref="BC410:BD410"/>
    <mergeCell ref="BC518:BD518"/>
    <mergeCell ref="BA424:BB424"/>
    <mergeCell ref="AY423:AZ423"/>
    <mergeCell ref="BA430:BB430"/>
    <mergeCell ref="AY448:AZ448"/>
    <mergeCell ref="BA448:BB448"/>
    <mergeCell ref="AY509:AZ509"/>
    <mergeCell ref="BA509:BB509"/>
    <mergeCell ref="BC509:BD509"/>
    <mergeCell ref="AY508:AZ508"/>
    <mergeCell ref="BA508:BB508"/>
    <mergeCell ref="BA362:BB362"/>
    <mergeCell ref="BC362:BD362"/>
    <mergeCell ref="BC501:BD501"/>
    <mergeCell ref="BC348:BD348"/>
    <mergeCell ref="P392:Q392"/>
    <mergeCell ref="R392:S392"/>
    <mergeCell ref="T392:U392"/>
    <mergeCell ref="V392:W392"/>
    <mergeCell ref="Y392:Z392"/>
    <mergeCell ref="BH274:BI274"/>
    <mergeCell ref="BJ274:BK274"/>
    <mergeCell ref="BL274:BM274"/>
    <mergeCell ref="BH281:BI281"/>
    <mergeCell ref="BJ281:BK281"/>
    <mergeCell ref="BL281:BM281"/>
    <mergeCell ref="BH284:BI284"/>
    <mergeCell ref="BJ284:BK284"/>
    <mergeCell ref="BL277:BM277"/>
    <mergeCell ref="BH278:BI278"/>
    <mergeCell ref="AL341:AM341"/>
    <mergeCell ref="AN341:AO341"/>
    <mergeCell ref="AP341:AQ341"/>
    <mergeCell ref="AR341:AS341"/>
    <mergeCell ref="AW343:AX343"/>
    <mergeCell ref="BC353:BD353"/>
    <mergeCell ref="AY353:AZ353"/>
    <mergeCell ref="BC287:BD287"/>
    <mergeCell ref="BF287:BG287"/>
    <mergeCell ref="BF299:BG299"/>
    <mergeCell ref="BF297:BG297"/>
    <mergeCell ref="BH297:BI297"/>
    <mergeCell ref="BJ297:BK297"/>
    <mergeCell ref="AW318:AX318"/>
    <mergeCell ref="BJ340:BK340"/>
    <mergeCell ref="BL340:BM340"/>
    <mergeCell ref="BA287:BB287"/>
    <mergeCell ref="AU383:AV383"/>
    <mergeCell ref="AW383:AX383"/>
    <mergeCell ref="AP370:AQ370"/>
    <mergeCell ref="AR348:AS348"/>
    <mergeCell ref="AW351:AX351"/>
    <mergeCell ref="BL343:BM343"/>
    <mergeCell ref="AR370:AS370"/>
    <mergeCell ref="AU390:AV390"/>
    <mergeCell ref="N293:O293"/>
    <mergeCell ref="P293:Q293"/>
    <mergeCell ref="AW350:AX350"/>
    <mergeCell ref="AW345:AX345"/>
    <mergeCell ref="AW435:AX435"/>
    <mergeCell ref="AU435:AV435"/>
    <mergeCell ref="AU343:AV343"/>
    <mergeCell ref="AW320:AX320"/>
    <mergeCell ref="AU374:AV374"/>
    <mergeCell ref="AW411:AX411"/>
    <mergeCell ref="AW418:AX418"/>
    <mergeCell ref="AC397:AD397"/>
    <mergeCell ref="AE397:AF397"/>
    <mergeCell ref="AG397:AH397"/>
    <mergeCell ref="AA294:AB294"/>
    <mergeCell ref="AC294:AD294"/>
    <mergeCell ref="P421:Q421"/>
    <mergeCell ref="AJ358:AK358"/>
    <mergeCell ref="AL358:AM358"/>
    <mergeCell ref="T358:U358"/>
    <mergeCell ref="V358:W358"/>
    <mergeCell ref="Y358:Z358"/>
    <mergeCell ref="AR406:AS406"/>
    <mergeCell ref="N392:O392"/>
    <mergeCell ref="AC355:AD355"/>
    <mergeCell ref="AR279:AS279"/>
    <mergeCell ref="AR280:AS280"/>
    <mergeCell ref="AN279:AO279"/>
    <mergeCell ref="AU291:AV291"/>
    <mergeCell ref="AW291:AX291"/>
    <mergeCell ref="Y356:Z356"/>
    <mergeCell ref="AR346:AS346"/>
    <mergeCell ref="AU353:AV353"/>
    <mergeCell ref="AW353:AX353"/>
    <mergeCell ref="AP355:AQ355"/>
    <mergeCell ref="AP287:AQ287"/>
    <mergeCell ref="AR287:AS287"/>
    <mergeCell ref="AE287:AF287"/>
    <mergeCell ref="AU296:AV296"/>
    <mergeCell ref="AW296:AX296"/>
    <mergeCell ref="AU301:AV301"/>
    <mergeCell ref="AW301:AX301"/>
    <mergeCell ref="AR291:AS291"/>
    <mergeCell ref="AU295:AV295"/>
    <mergeCell ref="AN356:AO356"/>
    <mergeCell ref="AP356:AQ356"/>
    <mergeCell ref="AN296:AO296"/>
    <mergeCell ref="AN340:AO340"/>
    <mergeCell ref="AJ356:AK356"/>
    <mergeCell ref="AJ355:AK355"/>
    <mergeCell ref="AL355:AM355"/>
    <mergeCell ref="AR356:AS356"/>
    <mergeCell ref="AN352:AO352"/>
    <mergeCell ref="AP352:AQ352"/>
    <mergeCell ref="AJ353:AK353"/>
    <mergeCell ref="AA292:AB292"/>
    <mergeCell ref="AW273:AX273"/>
    <mergeCell ref="AW287:AX287"/>
    <mergeCell ref="AP294:AQ294"/>
    <mergeCell ref="AR294:AS294"/>
    <mergeCell ref="AU294:AV294"/>
    <mergeCell ref="AP340:AQ340"/>
    <mergeCell ref="AR340:AS340"/>
    <mergeCell ref="AU340:AV340"/>
    <mergeCell ref="AW340:AX340"/>
    <mergeCell ref="AW276:AX276"/>
    <mergeCell ref="AU349:AV349"/>
    <mergeCell ref="AW349:AX349"/>
    <mergeCell ref="AU352:AV352"/>
    <mergeCell ref="AP277:AQ277"/>
    <mergeCell ref="AW295:AX295"/>
    <mergeCell ref="AP297:AQ297"/>
    <mergeCell ref="AR297:AS297"/>
    <mergeCell ref="AU297:AV297"/>
    <mergeCell ref="AW297:AX297"/>
    <mergeCell ref="AW294:AX294"/>
    <mergeCell ref="AW341:AX341"/>
    <mergeCell ref="AU311:AV311"/>
    <mergeCell ref="AW286:AX286"/>
    <mergeCell ref="AP298:AQ298"/>
    <mergeCell ref="AR298:AS298"/>
    <mergeCell ref="AU298:AV298"/>
    <mergeCell ref="AU350:AV350"/>
    <mergeCell ref="AW306:AX306"/>
    <mergeCell ref="AU273:AV273"/>
    <mergeCell ref="AP293:AQ293"/>
    <mergeCell ref="AP306:AQ306"/>
    <mergeCell ref="AU306:AV306"/>
    <mergeCell ref="AY521:AZ521"/>
    <mergeCell ref="BA521:BB521"/>
    <mergeCell ref="AW519:AX519"/>
    <mergeCell ref="AY519:AZ519"/>
    <mergeCell ref="BA519:BB519"/>
    <mergeCell ref="AU519:AV519"/>
    <mergeCell ref="AN518:AO518"/>
    <mergeCell ref="AP518:AQ518"/>
    <mergeCell ref="AN519:AO519"/>
    <mergeCell ref="AP519:AQ519"/>
    <mergeCell ref="AN522:AO522"/>
    <mergeCell ref="AP522:AQ522"/>
    <mergeCell ref="AR277:AS277"/>
    <mergeCell ref="AR358:AS358"/>
    <mergeCell ref="AR375:AS375"/>
    <mergeCell ref="AR377:AS377"/>
    <mergeCell ref="AW358:AX358"/>
    <mergeCell ref="AU480:AV480"/>
    <mergeCell ref="AR281:AS281"/>
    <mergeCell ref="AW278:AX278"/>
    <mergeCell ref="AU278:AV278"/>
    <mergeCell ref="AN354:AO354"/>
    <mergeCell ref="AP354:AQ354"/>
    <mergeCell ref="AR345:AS345"/>
    <mergeCell ref="AU357:AV357"/>
    <mergeCell ref="AN358:AO358"/>
    <mergeCell ref="AP358:AQ358"/>
    <mergeCell ref="AY495:AZ495"/>
    <mergeCell ref="BA495:BB495"/>
    <mergeCell ref="AR357:AS357"/>
    <mergeCell ref="AU356:AV356"/>
    <mergeCell ref="AU424:AV424"/>
    <mergeCell ref="AP499:AQ499"/>
    <mergeCell ref="AJ498:AK498"/>
    <mergeCell ref="AR28:AS28"/>
    <mergeCell ref="AR75:AS75"/>
    <mergeCell ref="AR76:AS76"/>
    <mergeCell ref="AR93:AS93"/>
    <mergeCell ref="AR148:AS148"/>
    <mergeCell ref="AR149:AS149"/>
    <mergeCell ref="AR150:AS150"/>
    <mergeCell ref="N268:O268"/>
    <mergeCell ref="P268:Q268"/>
    <mergeCell ref="R268:S268"/>
    <mergeCell ref="T268:U268"/>
    <mergeCell ref="V268:W268"/>
    <mergeCell ref="Y268:Z268"/>
    <mergeCell ref="AA268:AB268"/>
    <mergeCell ref="AC268:AD268"/>
    <mergeCell ref="AE268:AF268"/>
    <mergeCell ref="AG268:AH268"/>
    <mergeCell ref="AJ268:AK268"/>
    <mergeCell ref="AL268:AM268"/>
    <mergeCell ref="AN268:AO268"/>
    <mergeCell ref="AP268:AQ268"/>
    <mergeCell ref="Y267:Z267"/>
    <mergeCell ref="N263:O263"/>
    <mergeCell ref="AR349:AS349"/>
    <mergeCell ref="P263:Q263"/>
    <mergeCell ref="R263:S263"/>
    <mergeCell ref="AC420:AD420"/>
    <mergeCell ref="AL472:AM472"/>
    <mergeCell ref="AR353:AS353"/>
    <mergeCell ref="AP493:AQ493"/>
    <mergeCell ref="AC522:AD522"/>
    <mergeCell ref="AE522:AF522"/>
    <mergeCell ref="AG522:AH522"/>
    <mergeCell ref="AJ522:AK522"/>
    <mergeCell ref="AL522:AM522"/>
    <mergeCell ref="BC523:BD523"/>
    <mergeCell ref="BF520:BG520"/>
    <mergeCell ref="BH520:BI520"/>
    <mergeCell ref="E437:J437"/>
    <mergeCell ref="E438:J438"/>
    <mergeCell ref="J445:M445"/>
    <mergeCell ref="P460:Q460"/>
    <mergeCell ref="C519:M519"/>
    <mergeCell ref="D498:M498"/>
    <mergeCell ref="AJ501:AK501"/>
    <mergeCell ref="AL501:AM501"/>
    <mergeCell ref="AE502:AF502"/>
    <mergeCell ref="AG502:AH502"/>
    <mergeCell ref="AP521:AQ521"/>
    <mergeCell ref="AU521:AV521"/>
    <mergeCell ref="AW521:AX521"/>
    <mergeCell ref="AW522:AX522"/>
    <mergeCell ref="AC518:AD518"/>
    <mergeCell ref="AN520:AO520"/>
    <mergeCell ref="AP520:AQ520"/>
    <mergeCell ref="AU520:AV520"/>
    <mergeCell ref="AY493:AZ493"/>
    <mergeCell ref="BC472:BD472"/>
    <mergeCell ref="AL518:AM518"/>
    <mergeCell ref="BA518:BB518"/>
    <mergeCell ref="AY505:AZ505"/>
    <mergeCell ref="AE499:AF499"/>
    <mergeCell ref="C524:D524"/>
    <mergeCell ref="C522:M522"/>
    <mergeCell ref="N522:O522"/>
    <mergeCell ref="P522:Q522"/>
    <mergeCell ref="R522:S522"/>
    <mergeCell ref="T522:U522"/>
    <mergeCell ref="V522:W522"/>
    <mergeCell ref="Y522:Z522"/>
    <mergeCell ref="N270:O270"/>
    <mergeCell ref="P270:Q270"/>
    <mergeCell ref="R270:S270"/>
    <mergeCell ref="T270:U270"/>
    <mergeCell ref="V270:W270"/>
    <mergeCell ref="Y270:Z270"/>
    <mergeCell ref="AA270:AB270"/>
    <mergeCell ref="AC270:AD270"/>
    <mergeCell ref="AG274:AH274"/>
    <mergeCell ref="N275:O275"/>
    <mergeCell ref="P275:Q275"/>
    <mergeCell ref="R275:S275"/>
    <mergeCell ref="T275:U275"/>
    <mergeCell ref="V275:W275"/>
    <mergeCell ref="Y275:Z275"/>
    <mergeCell ref="AA275:AB275"/>
    <mergeCell ref="AC275:AD275"/>
    <mergeCell ref="Y294:Z294"/>
    <mergeCell ref="AA278:AB278"/>
    <mergeCell ref="V290:W290"/>
    <mergeCell ref="Y290:Z290"/>
    <mergeCell ref="Y420:Z420"/>
    <mergeCell ref="AA420:AB420"/>
    <mergeCell ref="AA522:AB522"/>
    <mergeCell ref="AR522:AS522"/>
    <mergeCell ref="Y519:Z519"/>
    <mergeCell ref="N397:O397"/>
    <mergeCell ref="P397:Q397"/>
    <mergeCell ref="R397:S397"/>
    <mergeCell ref="T397:U397"/>
    <mergeCell ref="V397:W397"/>
    <mergeCell ref="Y397:Z397"/>
    <mergeCell ref="N519:O519"/>
    <mergeCell ref="P519:Q519"/>
    <mergeCell ref="C512:M512"/>
    <mergeCell ref="N512:O512"/>
    <mergeCell ref="P512:Q512"/>
    <mergeCell ref="R512:S512"/>
    <mergeCell ref="AC509:AD509"/>
    <mergeCell ref="AE509:AF509"/>
    <mergeCell ref="V521:W521"/>
    <mergeCell ref="N458:O458"/>
    <mergeCell ref="P458:Q458"/>
    <mergeCell ref="N466:O466"/>
    <mergeCell ref="P466:Q466"/>
    <mergeCell ref="R466:S466"/>
    <mergeCell ref="T466:U466"/>
    <mergeCell ref="V421:W421"/>
    <mergeCell ref="T421:U421"/>
    <mergeCell ref="Y421:Z421"/>
    <mergeCell ref="AA421:AB421"/>
    <mergeCell ref="AC421:AD421"/>
    <mergeCell ref="V428:W428"/>
    <mergeCell ref="V430:W430"/>
    <mergeCell ref="V432:W432"/>
    <mergeCell ref="T426:U426"/>
    <mergeCell ref="R519:S519"/>
    <mergeCell ref="AG516:AH516"/>
    <mergeCell ref="V512:W512"/>
    <mergeCell ref="AA515:AB515"/>
    <mergeCell ref="AC515:AD515"/>
    <mergeCell ref="AE515:AF515"/>
    <mergeCell ref="Y521:Z521"/>
    <mergeCell ref="AA521:AB521"/>
    <mergeCell ref="AC521:AD521"/>
    <mergeCell ref="AE521:AF521"/>
    <mergeCell ref="AG521:AH521"/>
    <mergeCell ref="AJ521:AK521"/>
    <mergeCell ref="AL521:AM521"/>
    <mergeCell ref="AN521:AO521"/>
    <mergeCell ref="C520:M520"/>
    <mergeCell ref="N520:O520"/>
    <mergeCell ref="P520:Q520"/>
    <mergeCell ref="R520:S520"/>
    <mergeCell ref="T520:U520"/>
    <mergeCell ref="V520:W520"/>
    <mergeCell ref="Y520:Z520"/>
    <mergeCell ref="AA520:AB520"/>
    <mergeCell ref="AC520:AD520"/>
    <mergeCell ref="AE520:AF520"/>
    <mergeCell ref="AJ520:AK520"/>
    <mergeCell ref="AL520:AM520"/>
    <mergeCell ref="AG520:AH520"/>
    <mergeCell ref="C521:M521"/>
    <mergeCell ref="N521:O521"/>
    <mergeCell ref="P521:Q521"/>
    <mergeCell ref="R521:S521"/>
    <mergeCell ref="T521:U521"/>
    <mergeCell ref="P511:Q511"/>
    <mergeCell ref="R511:S511"/>
    <mergeCell ref="T511:U511"/>
    <mergeCell ref="V511:W511"/>
    <mergeCell ref="Y511:Z511"/>
    <mergeCell ref="AA511:AB511"/>
    <mergeCell ref="AC511:AD511"/>
    <mergeCell ref="AE511:AF511"/>
    <mergeCell ref="AG511:AH511"/>
    <mergeCell ref="C514:M514"/>
    <mergeCell ref="N514:O514"/>
    <mergeCell ref="R514:S514"/>
    <mergeCell ref="C515:M515"/>
    <mergeCell ref="C518:M518"/>
    <mergeCell ref="AG517:AH517"/>
    <mergeCell ref="Y517:Z517"/>
    <mergeCell ref="AA517:AB517"/>
    <mergeCell ref="AC517:AD517"/>
    <mergeCell ref="AE517:AF517"/>
    <mergeCell ref="N518:O518"/>
    <mergeCell ref="P518:Q518"/>
    <mergeCell ref="R518:S518"/>
    <mergeCell ref="T518:U518"/>
    <mergeCell ref="P513:Q513"/>
    <mergeCell ref="AG515:AH515"/>
    <mergeCell ref="C513:M513"/>
    <mergeCell ref="N513:O513"/>
    <mergeCell ref="P514:Q514"/>
    <mergeCell ref="C511:M511"/>
    <mergeCell ref="AG518:AH518"/>
    <mergeCell ref="C510:M510"/>
    <mergeCell ref="C509:M509"/>
    <mergeCell ref="N472:O472"/>
    <mergeCell ref="P472:Q472"/>
    <mergeCell ref="R472:S472"/>
    <mergeCell ref="N516:O516"/>
    <mergeCell ref="R495:S495"/>
    <mergeCell ref="N515:O515"/>
    <mergeCell ref="P515:Q515"/>
    <mergeCell ref="R497:S497"/>
    <mergeCell ref="T497:U497"/>
    <mergeCell ref="P502:Q502"/>
    <mergeCell ref="R502:S502"/>
    <mergeCell ref="N510:O510"/>
    <mergeCell ref="P510:Q510"/>
    <mergeCell ref="T512:U512"/>
    <mergeCell ref="N503:O503"/>
    <mergeCell ref="P503:Q503"/>
    <mergeCell ref="R503:S503"/>
    <mergeCell ref="T503:U503"/>
    <mergeCell ref="N478:O478"/>
    <mergeCell ref="P478:Q478"/>
    <mergeCell ref="R480:S480"/>
    <mergeCell ref="T480:U480"/>
    <mergeCell ref="T472:U472"/>
    <mergeCell ref="D497:M497"/>
    <mergeCell ref="D500:M500"/>
    <mergeCell ref="C492:M492"/>
    <mergeCell ref="D493:M493"/>
    <mergeCell ref="N493:O493"/>
    <mergeCell ref="P493:Q493"/>
    <mergeCell ref="R493:S493"/>
    <mergeCell ref="AJ508:AK508"/>
    <mergeCell ref="T495:U495"/>
    <mergeCell ref="V495:W495"/>
    <mergeCell ref="Y495:Z495"/>
    <mergeCell ref="V517:W517"/>
    <mergeCell ref="Y503:Z503"/>
    <mergeCell ref="T505:U505"/>
    <mergeCell ref="AE518:AF518"/>
    <mergeCell ref="AA519:AB519"/>
    <mergeCell ref="AC519:AD519"/>
    <mergeCell ref="AC508:AD508"/>
    <mergeCell ref="AE508:AF508"/>
    <mergeCell ref="V518:W518"/>
    <mergeCell ref="AE516:AF516"/>
    <mergeCell ref="AA509:AB509"/>
    <mergeCell ref="AJ518:AK518"/>
    <mergeCell ref="AG497:AH497"/>
    <mergeCell ref="AJ497:AK497"/>
    <mergeCell ref="AE519:AF519"/>
    <mergeCell ref="AA501:AB501"/>
    <mergeCell ref="V503:W503"/>
    <mergeCell ref="AA502:AB502"/>
    <mergeCell ref="V509:W509"/>
    <mergeCell ref="Y509:Z509"/>
    <mergeCell ref="AA503:AB503"/>
    <mergeCell ref="V505:W505"/>
    <mergeCell ref="Y505:Z505"/>
    <mergeCell ref="AJ505:AK505"/>
    <mergeCell ref="V510:W510"/>
    <mergeCell ref="Y510:Z510"/>
    <mergeCell ref="AA510:AB510"/>
    <mergeCell ref="AC510:AD510"/>
    <mergeCell ref="AL497:AM497"/>
    <mergeCell ref="AE489:AF489"/>
    <mergeCell ref="AG489:AH489"/>
    <mergeCell ref="AJ489:AK489"/>
    <mergeCell ref="AL489:AM489"/>
    <mergeCell ref="AJ493:AK493"/>
    <mergeCell ref="T494:U494"/>
    <mergeCell ref="V494:W494"/>
    <mergeCell ref="Y494:Z494"/>
    <mergeCell ref="AA494:AB494"/>
    <mergeCell ref="AL493:AM493"/>
    <mergeCell ref="AC494:AD494"/>
    <mergeCell ref="AE494:AF494"/>
    <mergeCell ref="AL495:AM495"/>
    <mergeCell ref="AA497:AB497"/>
    <mergeCell ref="AC497:AD497"/>
    <mergeCell ref="T493:U493"/>
    <mergeCell ref="V493:W493"/>
    <mergeCell ref="AG494:AH494"/>
    <mergeCell ref="AP491:AQ491"/>
    <mergeCell ref="T465:U465"/>
    <mergeCell ref="V465:W465"/>
    <mergeCell ref="Y465:Z465"/>
    <mergeCell ref="T474:U474"/>
    <mergeCell ref="V474:W474"/>
    <mergeCell ref="Y474:Z474"/>
    <mergeCell ref="AC447:AD447"/>
    <mergeCell ref="AJ445:AK445"/>
    <mergeCell ref="AC457:AD457"/>
    <mergeCell ref="AE457:AF457"/>
    <mergeCell ref="AG457:AH457"/>
    <mergeCell ref="AE455:AF455"/>
    <mergeCell ref="AC451:AD451"/>
    <mergeCell ref="AE451:AF451"/>
    <mergeCell ref="AJ451:AK451"/>
    <mergeCell ref="AE452:AF452"/>
    <mergeCell ref="AA454:AB454"/>
    <mergeCell ref="AC458:AD458"/>
    <mergeCell ref="AE458:AF458"/>
    <mergeCell ref="AG458:AH458"/>
    <mergeCell ref="AJ458:AK458"/>
    <mergeCell ref="AA455:AB455"/>
    <mergeCell ref="AA452:AB452"/>
    <mergeCell ref="AA453:AB453"/>
    <mergeCell ref="AJ460:AK460"/>
    <mergeCell ref="AL460:AM460"/>
    <mergeCell ref="AN460:AO460"/>
    <mergeCell ref="AE481:AF481"/>
    <mergeCell ref="AG481:AH481"/>
    <mergeCell ref="AJ481:AK481"/>
    <mergeCell ref="AJ480:AK480"/>
    <mergeCell ref="AN493:AO493"/>
    <mergeCell ref="AC448:AD448"/>
    <mergeCell ref="Y466:Z466"/>
    <mergeCell ref="Y468:Z468"/>
    <mergeCell ref="AA468:AB468"/>
    <mergeCell ref="AJ468:AK468"/>
    <mergeCell ref="AL468:AM468"/>
    <mergeCell ref="AN468:AO468"/>
    <mergeCell ref="AG469:AH469"/>
    <mergeCell ref="AJ469:AK469"/>
    <mergeCell ref="AL469:AM469"/>
    <mergeCell ref="V480:W480"/>
    <mergeCell ref="Y480:Z480"/>
    <mergeCell ref="AA480:AB480"/>
    <mergeCell ref="AC480:AD480"/>
    <mergeCell ref="AE480:AF480"/>
    <mergeCell ref="AG422:AH422"/>
    <mergeCell ref="Y423:Z423"/>
    <mergeCell ref="AA423:AB423"/>
    <mergeCell ref="AC423:AD423"/>
    <mergeCell ref="AN435:AO435"/>
    <mergeCell ref="AL435:AM435"/>
    <mergeCell ref="AJ435:AK435"/>
    <mergeCell ref="AL480:AM480"/>
    <mergeCell ref="AN480:AO480"/>
    <mergeCell ref="AA481:AB481"/>
    <mergeCell ref="AC481:AD481"/>
    <mergeCell ref="AN486:AO486"/>
    <mergeCell ref="AG487:AH487"/>
    <mergeCell ref="AJ487:AK487"/>
    <mergeCell ref="AC486:AD486"/>
    <mergeCell ref="AE486:AF486"/>
    <mergeCell ref="AA419:AB419"/>
    <mergeCell ref="AC419:AD419"/>
    <mergeCell ref="AA397:AB397"/>
    <mergeCell ref="AL420:AM420"/>
    <mergeCell ref="Y394:Z394"/>
    <mergeCell ref="AA394:AB394"/>
    <mergeCell ref="V386:W386"/>
    <mergeCell ref="Y386:Z386"/>
    <mergeCell ref="AA386:AB386"/>
    <mergeCell ref="AC386:AD386"/>
    <mergeCell ref="AE421:AF421"/>
    <mergeCell ref="P382:Q382"/>
    <mergeCell ref="R382:S382"/>
    <mergeCell ref="T382:U382"/>
    <mergeCell ref="V382:W382"/>
    <mergeCell ref="AG391:AH391"/>
    <mergeCell ref="AA387:AB387"/>
    <mergeCell ref="AC387:AD387"/>
    <mergeCell ref="P387:Q387"/>
    <mergeCell ref="V388:W388"/>
    <mergeCell ref="Y388:Z388"/>
    <mergeCell ref="AA388:AB388"/>
    <mergeCell ref="AC388:AD388"/>
    <mergeCell ref="P388:Q388"/>
    <mergeCell ref="R388:S388"/>
    <mergeCell ref="T388:U388"/>
    <mergeCell ref="AE388:AF388"/>
    <mergeCell ref="R421:S421"/>
    <mergeCell ref="R420:S420"/>
    <mergeCell ref="T420:U420"/>
    <mergeCell ref="V420:W420"/>
    <mergeCell ref="R390:S390"/>
    <mergeCell ref="AG400:AH400"/>
    <mergeCell ref="V387:W387"/>
    <mergeCell ref="E357:M357"/>
    <mergeCell ref="N357:O357"/>
    <mergeCell ref="P357:Q357"/>
    <mergeCell ref="R357:S357"/>
    <mergeCell ref="T357:U357"/>
    <mergeCell ref="V357:W357"/>
    <mergeCell ref="Y357:Z357"/>
    <mergeCell ref="AA357:AB357"/>
    <mergeCell ref="AC357:AD357"/>
    <mergeCell ref="AE357:AF357"/>
    <mergeCell ref="N419:O419"/>
    <mergeCell ref="AJ397:AK397"/>
    <mergeCell ref="R419:S419"/>
    <mergeCell ref="T419:U419"/>
    <mergeCell ref="T406:U406"/>
    <mergeCell ref="AC393:AD393"/>
    <mergeCell ref="P406:Q406"/>
    <mergeCell ref="P395:Q395"/>
    <mergeCell ref="Y391:Z391"/>
    <mergeCell ref="AA391:AB391"/>
    <mergeCell ref="R418:S418"/>
    <mergeCell ref="T418:U418"/>
    <mergeCell ref="V418:W418"/>
    <mergeCell ref="Y418:Z418"/>
    <mergeCell ref="E414:M414"/>
    <mergeCell ref="C388:M388"/>
    <mergeCell ref="Y387:Z387"/>
    <mergeCell ref="V419:W419"/>
    <mergeCell ref="Y419:Z419"/>
    <mergeCell ref="R412:S412"/>
    <mergeCell ref="AE355:AF355"/>
    <mergeCell ref="T356:U356"/>
    <mergeCell ref="V356:W356"/>
    <mergeCell ref="AA356:AB356"/>
    <mergeCell ref="AC356:AD356"/>
    <mergeCell ref="AE356:AF356"/>
    <mergeCell ref="AU358:AV358"/>
    <mergeCell ref="AL404:AM404"/>
    <mergeCell ref="AR402:AS402"/>
    <mergeCell ref="C385:D385"/>
    <mergeCell ref="E385:M385"/>
    <mergeCell ref="N385:O385"/>
    <mergeCell ref="P385:Q385"/>
    <mergeCell ref="R385:S385"/>
    <mergeCell ref="C386:D386"/>
    <mergeCell ref="E386:M386"/>
    <mergeCell ref="N386:O386"/>
    <mergeCell ref="P386:Q386"/>
    <mergeCell ref="R386:S386"/>
    <mergeCell ref="C358:D358"/>
    <mergeCell ref="E358:M358"/>
    <mergeCell ref="N358:O358"/>
    <mergeCell ref="P358:Q358"/>
    <mergeCell ref="R358:S358"/>
    <mergeCell ref="T386:U386"/>
    <mergeCell ref="AG388:AH388"/>
    <mergeCell ref="AN387:AO387"/>
    <mergeCell ref="AP387:AQ387"/>
    <mergeCell ref="AR387:AS387"/>
    <mergeCell ref="AJ390:AK390"/>
    <mergeCell ref="AL390:AM390"/>
    <mergeCell ref="AN390:AO390"/>
    <mergeCell ref="N353:O353"/>
    <mergeCell ref="P353:Q353"/>
    <mergeCell ref="R353:S353"/>
    <mergeCell ref="T353:U353"/>
    <mergeCell ref="V353:W353"/>
    <mergeCell ref="Y353:Z353"/>
    <mergeCell ref="AA353:AB353"/>
    <mergeCell ref="C355:D355"/>
    <mergeCell ref="E355:M355"/>
    <mergeCell ref="N355:O355"/>
    <mergeCell ref="P355:Q355"/>
    <mergeCell ref="R355:S355"/>
    <mergeCell ref="T355:U355"/>
    <mergeCell ref="V355:W355"/>
    <mergeCell ref="Y355:Z355"/>
    <mergeCell ref="AA355:AB355"/>
    <mergeCell ref="C356:D356"/>
    <mergeCell ref="E356:M356"/>
    <mergeCell ref="N356:O356"/>
    <mergeCell ref="P356:Q356"/>
    <mergeCell ref="R356:S356"/>
    <mergeCell ref="BA75:BB75"/>
    <mergeCell ref="AY75:AZ75"/>
    <mergeCell ref="AW75:AX75"/>
    <mergeCell ref="AU75:AV75"/>
    <mergeCell ref="AP75:AQ75"/>
    <mergeCell ref="AN75:AO75"/>
    <mergeCell ref="AL75:AM75"/>
    <mergeCell ref="AJ75:AK75"/>
    <mergeCell ref="AG75:AH75"/>
    <mergeCell ref="AE75:AF75"/>
    <mergeCell ref="AC75:AD75"/>
    <mergeCell ref="AA75:AB75"/>
    <mergeCell ref="BA93:BB93"/>
    <mergeCell ref="AY93:AZ93"/>
    <mergeCell ref="AW93:AX93"/>
    <mergeCell ref="C350:D350"/>
    <mergeCell ref="AG353:AH353"/>
    <mergeCell ref="C348:D348"/>
    <mergeCell ref="E348:M348"/>
    <mergeCell ref="N348:O348"/>
    <mergeCell ref="P348:Q348"/>
    <mergeCell ref="R348:S348"/>
    <mergeCell ref="C346:D346"/>
    <mergeCell ref="E346:M346"/>
    <mergeCell ref="N346:O346"/>
    <mergeCell ref="P346:Q346"/>
    <mergeCell ref="C347:D347"/>
    <mergeCell ref="E347:M347"/>
    <mergeCell ref="N347:O347"/>
    <mergeCell ref="P347:Q347"/>
    <mergeCell ref="E349:M349"/>
    <mergeCell ref="N349:O349"/>
    <mergeCell ref="N10:O10"/>
    <mergeCell ref="Y75:Z75"/>
    <mergeCell ref="V28:W28"/>
    <mergeCell ref="T28:U28"/>
    <mergeCell ref="R28:S28"/>
    <mergeCell ref="P28:Q28"/>
    <mergeCell ref="N28:O28"/>
    <mergeCell ref="V148:W148"/>
    <mergeCell ref="T148:U148"/>
    <mergeCell ref="R148:S148"/>
    <mergeCell ref="P148:Q148"/>
    <mergeCell ref="N148:O148"/>
    <mergeCell ref="V93:W93"/>
    <mergeCell ref="T93:U93"/>
    <mergeCell ref="R93:S93"/>
    <mergeCell ref="P93:Q93"/>
    <mergeCell ref="N278:O278"/>
    <mergeCell ref="P278:Q278"/>
    <mergeCell ref="R278:S278"/>
    <mergeCell ref="T278:U278"/>
    <mergeCell ref="N269:O269"/>
    <mergeCell ref="P269:Q269"/>
    <mergeCell ref="R269:S269"/>
    <mergeCell ref="T269:U269"/>
    <mergeCell ref="V269:W269"/>
    <mergeCell ref="Y269:Z269"/>
    <mergeCell ref="N188:O188"/>
    <mergeCell ref="N173:O173"/>
    <mergeCell ref="P173:Q173"/>
    <mergeCell ref="N176:O176"/>
    <mergeCell ref="R157:S157"/>
    <mergeCell ref="T157:U157"/>
    <mergeCell ref="E530:G530"/>
    <mergeCell ref="H526:J526"/>
    <mergeCell ref="H527:J527"/>
    <mergeCell ref="H528:J528"/>
    <mergeCell ref="H529:J529"/>
    <mergeCell ref="H530:J530"/>
    <mergeCell ref="P523:Q523"/>
    <mergeCell ref="R523:S523"/>
    <mergeCell ref="C517:M517"/>
    <mergeCell ref="N517:O517"/>
    <mergeCell ref="P517:Q517"/>
    <mergeCell ref="R517:S517"/>
    <mergeCell ref="T517:U517"/>
    <mergeCell ref="C349:D349"/>
    <mergeCell ref="P351:Q351"/>
    <mergeCell ref="R351:S351"/>
    <mergeCell ref="T351:U351"/>
    <mergeCell ref="C351:D351"/>
    <mergeCell ref="E351:M351"/>
    <mergeCell ref="N351:O351"/>
    <mergeCell ref="E350:M350"/>
    <mergeCell ref="N350:O350"/>
    <mergeCell ref="P350:Q350"/>
    <mergeCell ref="C354:D354"/>
    <mergeCell ref="E354:M354"/>
    <mergeCell ref="N354:O354"/>
    <mergeCell ref="P354:Q354"/>
    <mergeCell ref="R354:S354"/>
    <mergeCell ref="T354:U354"/>
    <mergeCell ref="C353:D353"/>
    <mergeCell ref="E353:M353"/>
    <mergeCell ref="C357:D357"/>
    <mergeCell ref="BA148:BB148"/>
    <mergeCell ref="AY148:AZ148"/>
    <mergeCell ref="AW148:AX148"/>
    <mergeCell ref="AU148:AV148"/>
    <mergeCell ref="AA28:AB28"/>
    <mergeCell ref="AL353:AM353"/>
    <mergeCell ref="BR9:BR10"/>
    <mergeCell ref="BS9:BS10"/>
    <mergeCell ref="BT9:BT10"/>
    <mergeCell ref="BV9:BV10"/>
    <mergeCell ref="D138:K138"/>
    <mergeCell ref="D146:K146"/>
    <mergeCell ref="AN9:AO9"/>
    <mergeCell ref="AN10:AO10"/>
    <mergeCell ref="AP9:AQ9"/>
    <mergeCell ref="AP10:AQ10"/>
    <mergeCell ref="BN10:BO10"/>
    <mergeCell ref="AU9:AV9"/>
    <mergeCell ref="AU10:AV10"/>
    <mergeCell ref="AW9:AX9"/>
    <mergeCell ref="AW10:AX10"/>
    <mergeCell ref="AY9:AZ9"/>
    <mergeCell ref="AY10:AZ10"/>
    <mergeCell ref="BA9:BB9"/>
    <mergeCell ref="BA10:BB10"/>
    <mergeCell ref="BQ9:BQ10"/>
    <mergeCell ref="N9:O9"/>
    <mergeCell ref="BA28:BB28"/>
    <mergeCell ref="AG93:AH93"/>
    <mergeCell ref="AE93:AF93"/>
    <mergeCell ref="AY28:AZ28"/>
    <mergeCell ref="AG28:AH28"/>
    <mergeCell ref="BA6:BB6"/>
    <mergeCell ref="AU7:AV7"/>
    <mergeCell ref="AW7:AX7"/>
    <mergeCell ref="AY7:AZ7"/>
    <mergeCell ref="BA7:BB7"/>
    <mergeCell ref="BF8:BP8"/>
    <mergeCell ref="P9:Q9"/>
    <mergeCell ref="P10:Q10"/>
    <mergeCell ref="R9:S9"/>
    <mergeCell ref="R10:S10"/>
    <mergeCell ref="AE7:AF7"/>
    <mergeCell ref="AG7:AH7"/>
    <mergeCell ref="AJ6:AK6"/>
    <mergeCell ref="AL6:AM6"/>
    <mergeCell ref="AN6:AO6"/>
    <mergeCell ref="AP6:AQ6"/>
    <mergeCell ref="AJ7:AK7"/>
    <mergeCell ref="AL7:AM7"/>
    <mergeCell ref="AN7:AO7"/>
    <mergeCell ref="AP7:AQ7"/>
    <mergeCell ref="AR7:AS7"/>
    <mergeCell ref="AR9:AS9"/>
    <mergeCell ref="AR10:AS10"/>
    <mergeCell ref="BC6:BD6"/>
    <mergeCell ref="BC7:BD7"/>
    <mergeCell ref="BC9:BD9"/>
    <mergeCell ref="BC10:BD10"/>
    <mergeCell ref="BJ7:BK7"/>
    <mergeCell ref="BF6:BG6"/>
    <mergeCell ref="BH6:BI6"/>
    <mergeCell ref="BJ6:BK6"/>
    <mergeCell ref="BL6:BM6"/>
    <mergeCell ref="AW28:AX28"/>
    <mergeCell ref="T385:U385"/>
    <mergeCell ref="P377:Q377"/>
    <mergeCell ref="AY6:AZ6"/>
    <mergeCell ref="AE347:AF347"/>
    <mergeCell ref="AE28:AF28"/>
    <mergeCell ref="AC28:AD28"/>
    <mergeCell ref="AE351:AF351"/>
    <mergeCell ref="AG351:AH351"/>
    <mergeCell ref="T348:U348"/>
    <mergeCell ref="V354:W354"/>
    <mergeCell ref="Y354:Z354"/>
    <mergeCell ref="AA354:AB354"/>
    <mergeCell ref="AC354:AD354"/>
    <mergeCell ref="AE354:AF354"/>
    <mergeCell ref="AG354:AH354"/>
    <mergeCell ref="V348:W348"/>
    <mergeCell ref="Y348:Z348"/>
    <mergeCell ref="AA348:AB348"/>
    <mergeCell ref="AG382:AH382"/>
    <mergeCell ref="P378:Q378"/>
    <mergeCell ref="R378:S378"/>
    <mergeCell ref="R377:S377"/>
    <mergeCell ref="T377:U377"/>
    <mergeCell ref="V377:W377"/>
    <mergeCell ref="R350:S350"/>
    <mergeCell ref="T350:U350"/>
    <mergeCell ref="V350:W350"/>
    <mergeCell ref="Y350:Z350"/>
    <mergeCell ref="AA350:AB350"/>
    <mergeCell ref="AC350:AD350"/>
    <mergeCell ref="AE350:AF350"/>
    <mergeCell ref="Y349:Z349"/>
    <mergeCell ref="Y377:Z377"/>
    <mergeCell ref="Y352:Z352"/>
    <mergeCell ref="AA358:AB358"/>
    <mergeCell ref="AC358:AD358"/>
    <mergeCell ref="AE358:AF358"/>
    <mergeCell ref="AG358:AH358"/>
    <mergeCell ref="AG370:AH370"/>
    <mergeCell ref="AG371:AH371"/>
    <mergeCell ref="R367:S367"/>
    <mergeCell ref="AE370:AF370"/>
    <mergeCell ref="Y369:Z369"/>
    <mergeCell ref="AA369:AB369"/>
    <mergeCell ref="T9:U9"/>
    <mergeCell ref="T10:U10"/>
    <mergeCell ref="V9:W9"/>
    <mergeCell ref="V10:W10"/>
    <mergeCell ref="AG148:AH148"/>
    <mergeCell ref="AE148:AF148"/>
    <mergeCell ref="AC148:AD148"/>
    <mergeCell ref="AA148:AB148"/>
    <mergeCell ref="R346:S346"/>
    <mergeCell ref="T346:U346"/>
    <mergeCell ref="V346:W346"/>
    <mergeCell ref="Y346:Z346"/>
    <mergeCell ref="AA346:AB346"/>
    <mergeCell ref="AC346:AD346"/>
    <mergeCell ref="AE346:AF346"/>
    <mergeCell ref="AG346:AH346"/>
    <mergeCell ref="AC351:AD351"/>
    <mergeCell ref="AG356:AH356"/>
    <mergeCell ref="AG355:AH355"/>
    <mergeCell ref="AR6:AS6"/>
    <mergeCell ref="V345:W345"/>
    <mergeCell ref="Y345:Z345"/>
    <mergeCell ref="AP148:AQ148"/>
    <mergeCell ref="AP278:AQ278"/>
    <mergeCell ref="AJ267:AK267"/>
    <mergeCell ref="AL267:AM267"/>
    <mergeCell ref="AN267:AO267"/>
    <mergeCell ref="AG262:AH262"/>
    <mergeCell ref="AR263:AS263"/>
    <mergeCell ref="AP267:AQ267"/>
    <mergeCell ref="AJ149:AK149"/>
    <mergeCell ref="X9:X10"/>
    <mergeCell ref="AI9:AI10"/>
    <mergeCell ref="T161:U161"/>
    <mergeCell ref="V161:W161"/>
    <mergeCell ref="Y161:Z161"/>
    <mergeCell ref="V278:W278"/>
    <mergeCell ref="Y278:Z278"/>
    <mergeCell ref="AC274:AD274"/>
    <mergeCell ref="AJ278:AK278"/>
    <mergeCell ref="AL278:AM278"/>
    <mergeCell ref="AR269:AS269"/>
    <mergeCell ref="AR270:AS270"/>
    <mergeCell ref="AR271:AS271"/>
    <mergeCell ref="AR292:AS292"/>
    <mergeCell ref="AA290:AB290"/>
    <mergeCell ref="AC290:AD290"/>
    <mergeCell ref="AE290:AF290"/>
    <mergeCell ref="AG290:AH290"/>
    <mergeCell ref="AJ290:AK290"/>
    <mergeCell ref="AL290:AM290"/>
    <mergeCell ref="AU28:AV28"/>
    <mergeCell ref="AP28:AQ28"/>
    <mergeCell ref="AC93:AD93"/>
    <mergeCell ref="AJ28:AK28"/>
    <mergeCell ref="AU269:AV269"/>
    <mergeCell ref="P286:Q286"/>
    <mergeCell ref="R286:S286"/>
    <mergeCell ref="T286:U286"/>
    <mergeCell ref="V286:W286"/>
    <mergeCell ref="Y286:Z286"/>
    <mergeCell ref="AC6:AD6"/>
    <mergeCell ref="AE6:AF6"/>
    <mergeCell ref="AG6:AH6"/>
    <mergeCell ref="Y7:Z7"/>
    <mergeCell ref="AA7:AB7"/>
    <mergeCell ref="AC7:AD7"/>
    <mergeCell ref="T271:U271"/>
    <mergeCell ref="V271:W271"/>
    <mergeCell ref="AC271:AD271"/>
    <mergeCell ref="AE271:AF271"/>
    <mergeCell ref="AG271:AH271"/>
    <mergeCell ref="V263:W263"/>
    <mergeCell ref="AA263:AB263"/>
    <mergeCell ref="V267:W267"/>
    <mergeCell ref="Y283:Z283"/>
    <mergeCell ref="AA283:AB283"/>
    <mergeCell ref="AC283:AD283"/>
    <mergeCell ref="AE283:AF283"/>
    <mergeCell ref="AG283:AH283"/>
    <mergeCell ref="AG275:AH275"/>
    <mergeCell ref="R257:S257"/>
    <mergeCell ref="Y28:Z28"/>
    <mergeCell ref="Y9:Z9"/>
    <mergeCell ref="Y10:Z10"/>
    <mergeCell ref="AA9:AB9"/>
    <mergeCell ref="AA10:AB10"/>
    <mergeCell ref="AC9:AD9"/>
    <mergeCell ref="AC10:AD10"/>
    <mergeCell ref="AE9:AF9"/>
    <mergeCell ref="AE10:AF10"/>
    <mergeCell ref="AG9:AH9"/>
    <mergeCell ref="AG10:AH10"/>
    <mergeCell ref="AJ9:AK9"/>
    <mergeCell ref="AJ10:AK10"/>
    <mergeCell ref="AN148:AO148"/>
    <mergeCell ref="AL148:AM148"/>
    <mergeCell ref="AJ148:AK148"/>
    <mergeCell ref="AC257:AD257"/>
    <mergeCell ref="AU263:AV263"/>
    <mergeCell ref="AE258:AF258"/>
    <mergeCell ref="Y249:Z249"/>
    <mergeCell ref="AA249:AB249"/>
    <mergeCell ref="AN28:AO28"/>
    <mergeCell ref="AL28:AM28"/>
    <mergeCell ref="Y257:Z257"/>
    <mergeCell ref="AA257:AB257"/>
    <mergeCell ref="AC262:AD262"/>
    <mergeCell ref="AE262:AF262"/>
    <mergeCell ref="AC261:AD261"/>
    <mergeCell ref="AE261:AF261"/>
    <mergeCell ref="AU261:AV261"/>
    <mergeCell ref="AR261:AS261"/>
    <mergeCell ref="AG261:AH261"/>
    <mergeCell ref="AJ261:AK261"/>
    <mergeCell ref="E6:I6"/>
    <mergeCell ref="J375:M375"/>
    <mergeCell ref="N6:O6"/>
    <mergeCell ref="P6:Q6"/>
    <mergeCell ref="R6:S6"/>
    <mergeCell ref="T6:U6"/>
    <mergeCell ref="V6:W6"/>
    <mergeCell ref="N7:O7"/>
    <mergeCell ref="P7:Q7"/>
    <mergeCell ref="R7:S7"/>
    <mergeCell ref="T7:U7"/>
    <mergeCell ref="V7:W7"/>
    <mergeCell ref="Y6:Z6"/>
    <mergeCell ref="AA6:AB6"/>
    <mergeCell ref="T347:U347"/>
    <mergeCell ref="V347:W347"/>
    <mergeCell ref="AU76:AV76"/>
    <mergeCell ref="N272:O272"/>
    <mergeCell ref="AL275:AM275"/>
    <mergeCell ref="AN275:AO275"/>
    <mergeCell ref="AP275:AQ275"/>
    <mergeCell ref="AE275:AF275"/>
    <mergeCell ref="AJ274:AK274"/>
    <mergeCell ref="AE274:AF274"/>
    <mergeCell ref="N274:O274"/>
    <mergeCell ref="P274:Q274"/>
    <mergeCell ref="AU345:AV345"/>
    <mergeCell ref="AP276:AQ276"/>
    <mergeCell ref="AU276:AV276"/>
    <mergeCell ref="N277:O277"/>
    <mergeCell ref="T279:U279"/>
    <mergeCell ref="V279:W279"/>
    <mergeCell ref="AU6:AV6"/>
    <mergeCell ref="AW6:AX6"/>
    <mergeCell ref="AU93:AV93"/>
    <mergeCell ref="AP93:AQ93"/>
    <mergeCell ref="AN93:AO93"/>
    <mergeCell ref="P272:Q272"/>
    <mergeCell ref="R272:S272"/>
    <mergeCell ref="T272:U272"/>
    <mergeCell ref="V272:W272"/>
    <mergeCell ref="Y272:Z272"/>
    <mergeCell ref="AA272:AB272"/>
    <mergeCell ref="AC272:AD272"/>
    <mergeCell ref="AE272:AF272"/>
    <mergeCell ref="AG272:AH272"/>
    <mergeCell ref="AJ272:AK272"/>
    <mergeCell ref="AL272:AM272"/>
    <mergeCell ref="AN272:AO272"/>
    <mergeCell ref="AP272:AQ272"/>
    <mergeCell ref="AU272:AV272"/>
    <mergeCell ref="AW272:AX272"/>
    <mergeCell ref="AU150:AV150"/>
    <mergeCell ref="AW150:AX150"/>
    <mergeCell ref="AA173:AB173"/>
    <mergeCell ref="T158:U158"/>
    <mergeCell ref="V158:W158"/>
    <mergeCell ref="Y158:Z158"/>
    <mergeCell ref="Y148:Z148"/>
    <mergeCell ref="AL149:AM149"/>
    <mergeCell ref="N8:X8"/>
    <mergeCell ref="AL93:AM93"/>
    <mergeCell ref="AJ93:AK93"/>
    <mergeCell ref="N157:O157"/>
    <mergeCell ref="BC506:BD506"/>
    <mergeCell ref="BC512:BD512"/>
    <mergeCell ref="BC502:BD502"/>
    <mergeCell ref="AY513:AZ513"/>
    <mergeCell ref="BA513:BB513"/>
    <mergeCell ref="BC513:BD513"/>
    <mergeCell ref="BC499:BD499"/>
    <mergeCell ref="BA512:BB512"/>
    <mergeCell ref="AY512:AZ512"/>
    <mergeCell ref="AU512:AV512"/>
    <mergeCell ref="BC503:BD503"/>
    <mergeCell ref="BC505:BD505"/>
    <mergeCell ref="AU511:AV511"/>
    <mergeCell ref="BC507:BD507"/>
    <mergeCell ref="AU506:AV506"/>
    <mergeCell ref="AY499:AZ499"/>
    <mergeCell ref="BA499:BB499"/>
    <mergeCell ref="AU507:AV507"/>
    <mergeCell ref="BA502:BB502"/>
    <mergeCell ref="AW509:AX509"/>
    <mergeCell ref="AU508:AV508"/>
    <mergeCell ref="AW508:AX508"/>
    <mergeCell ref="AW505:AX505"/>
    <mergeCell ref="AU501:AV501"/>
    <mergeCell ref="AU539:AV539"/>
    <mergeCell ref="BA535:BB535"/>
    <mergeCell ref="AY516:AZ516"/>
    <mergeCell ref="BA516:BB516"/>
    <mergeCell ref="AY424:AZ424"/>
    <mergeCell ref="AY507:AZ507"/>
    <mergeCell ref="BA507:BB507"/>
    <mergeCell ref="BA419:BB419"/>
    <mergeCell ref="BC419:BD419"/>
    <mergeCell ref="AW390:AX390"/>
    <mergeCell ref="AY390:AZ390"/>
    <mergeCell ref="BC495:BD495"/>
    <mergeCell ref="AY498:AZ498"/>
    <mergeCell ref="BA498:BB498"/>
    <mergeCell ref="BC498:BD498"/>
    <mergeCell ref="AW511:AX511"/>
    <mergeCell ref="AY511:AZ511"/>
    <mergeCell ref="BA457:BB457"/>
    <mergeCell ref="AW422:AX422"/>
    <mergeCell ref="AY422:AZ422"/>
    <mergeCell ref="AW513:AX513"/>
    <mergeCell ref="BA511:BB511"/>
    <mergeCell ref="AW510:AX510"/>
    <mergeCell ref="AW501:AX501"/>
    <mergeCell ref="AY501:AZ501"/>
    <mergeCell ref="BA501:BB501"/>
    <mergeCell ref="AW493:AX493"/>
    <mergeCell ref="AW448:AX448"/>
    <mergeCell ref="AW462:AX462"/>
    <mergeCell ref="BA406:BB406"/>
    <mergeCell ref="AW407:AX407"/>
    <mergeCell ref="AY407:AZ407"/>
    <mergeCell ref="AY356:AZ356"/>
    <mergeCell ref="BA356:BB356"/>
    <mergeCell ref="AU382:AV382"/>
    <mergeCell ref="AW382:AX382"/>
    <mergeCell ref="AY382:AZ382"/>
    <mergeCell ref="BA382:BB382"/>
    <mergeCell ref="AW356:AX356"/>
    <mergeCell ref="AW385:AX385"/>
    <mergeCell ref="AU543:AV543"/>
    <mergeCell ref="AW543:AX543"/>
    <mergeCell ref="AY543:AZ543"/>
    <mergeCell ref="BA543:BB543"/>
    <mergeCell ref="AU541:AV541"/>
    <mergeCell ref="AW541:AX541"/>
    <mergeCell ref="AY541:AZ541"/>
    <mergeCell ref="BA541:BB541"/>
    <mergeCell ref="AW531:AX531"/>
    <mergeCell ref="AY531:AZ531"/>
    <mergeCell ref="BA531:BB531"/>
    <mergeCell ref="AU523:AV523"/>
    <mergeCell ref="AW523:AX523"/>
    <mergeCell ref="AY523:AZ523"/>
    <mergeCell ref="BA523:BB523"/>
    <mergeCell ref="BA537:BB537"/>
    <mergeCell ref="BA536:BB536"/>
    <mergeCell ref="AW536:AX536"/>
    <mergeCell ref="AW537:AX537"/>
    <mergeCell ref="AY537:AZ537"/>
    <mergeCell ref="AW534:AX534"/>
    <mergeCell ref="AY534:AZ534"/>
    <mergeCell ref="BA534:BB534"/>
    <mergeCell ref="AY536:AZ536"/>
    <mergeCell ref="AY397:AZ397"/>
    <mergeCell ref="BA397:BB397"/>
    <mergeCell ref="AY377:AZ377"/>
    <mergeCell ref="BA377:BB377"/>
    <mergeCell ref="AU375:AV375"/>
    <mergeCell ref="AW375:AX375"/>
    <mergeCell ref="AY375:AZ375"/>
    <mergeCell ref="BA375:BB375"/>
    <mergeCell ref="AY410:AZ410"/>
    <mergeCell ref="BA410:BB410"/>
    <mergeCell ref="AU388:AV388"/>
    <mergeCell ref="AW388:AX388"/>
    <mergeCell ref="AY388:AZ388"/>
    <mergeCell ref="AW410:AX410"/>
    <mergeCell ref="AY357:AZ357"/>
    <mergeCell ref="BA357:BB357"/>
    <mergeCell ref="AU510:AV510"/>
    <mergeCell ref="AY510:AZ510"/>
    <mergeCell ref="BA510:BB510"/>
    <mergeCell ref="AW507:AX507"/>
    <mergeCell ref="AU387:AV387"/>
    <mergeCell ref="AW387:AX387"/>
    <mergeCell ref="AU359:AV359"/>
    <mergeCell ref="AW359:AX359"/>
    <mergeCell ref="AU406:AV406"/>
    <mergeCell ref="AW406:AX406"/>
    <mergeCell ref="AW395:AX395"/>
    <mergeCell ref="AU403:AV403"/>
    <mergeCell ref="AU378:AV378"/>
    <mergeCell ref="AW378:AX378"/>
    <mergeCell ref="AU367:AV367"/>
    <mergeCell ref="AW357:AX357"/>
    <mergeCell ref="BC541:BD541"/>
    <mergeCell ref="AW539:AX539"/>
    <mergeCell ref="AY539:AZ539"/>
    <mergeCell ref="BA539:BB539"/>
    <mergeCell ref="AU531:AV531"/>
    <mergeCell ref="AU533:AV533"/>
    <mergeCell ref="AW533:AX533"/>
    <mergeCell ref="BC422:BD422"/>
    <mergeCell ref="BC424:BD424"/>
    <mergeCell ref="BC460:BD460"/>
    <mergeCell ref="BA505:BB505"/>
    <mergeCell ref="AU503:AV503"/>
    <mergeCell ref="AW503:AX503"/>
    <mergeCell ref="AY503:AZ503"/>
    <mergeCell ref="BA503:BB503"/>
    <mergeCell ref="AY472:AZ472"/>
    <mergeCell ref="BA472:BB472"/>
    <mergeCell ref="AU505:AV505"/>
    <mergeCell ref="BC534:BD534"/>
    <mergeCell ref="AU522:AV522"/>
    <mergeCell ref="AW520:AX520"/>
    <mergeCell ref="AY520:AZ520"/>
    <mergeCell ref="BA520:BB520"/>
    <mergeCell ref="AU536:AV536"/>
    <mergeCell ref="BC537:BD537"/>
    <mergeCell ref="AW514:AX514"/>
    <mergeCell ref="AW517:AX517"/>
    <mergeCell ref="AY517:AZ517"/>
    <mergeCell ref="AY522:AZ522"/>
    <mergeCell ref="BA522:BB522"/>
    <mergeCell ref="AU514:AV514"/>
    <mergeCell ref="AY454:AZ454"/>
    <mergeCell ref="V277:W277"/>
    <mergeCell ref="Y277:Z277"/>
    <mergeCell ref="AL352:AM352"/>
    <mergeCell ref="P345:Q345"/>
    <mergeCell ref="AL274:AM274"/>
    <mergeCell ref="AN274:AO274"/>
    <mergeCell ref="AJ346:AK346"/>
    <mergeCell ref="AL346:AM346"/>
    <mergeCell ref="AN346:AO346"/>
    <mergeCell ref="AP346:AQ346"/>
    <mergeCell ref="P349:Q349"/>
    <mergeCell ref="P287:Q287"/>
    <mergeCell ref="AJ292:AK292"/>
    <mergeCell ref="AL292:AM292"/>
    <mergeCell ref="AN292:AO292"/>
    <mergeCell ref="AP292:AQ292"/>
    <mergeCell ref="P292:Q292"/>
    <mergeCell ref="P295:Q295"/>
    <mergeCell ref="V295:W295"/>
    <mergeCell ref="AJ275:AK275"/>
    <mergeCell ref="AL347:AM347"/>
    <mergeCell ref="AC348:AD348"/>
    <mergeCell ref="AE348:AF348"/>
    <mergeCell ref="AG348:AH348"/>
    <mergeCell ref="AC277:AD277"/>
    <mergeCell ref="AL277:AM277"/>
    <mergeCell ref="AN277:AO277"/>
    <mergeCell ref="T283:U283"/>
    <mergeCell ref="V283:W283"/>
    <mergeCell ref="AL276:AM276"/>
    <mergeCell ref="AN276:AO276"/>
    <mergeCell ref="AG347:AH347"/>
    <mergeCell ref="AG276:AH276"/>
    <mergeCell ref="AJ276:AK276"/>
    <mergeCell ref="P343:Q343"/>
    <mergeCell ref="R343:S343"/>
    <mergeCell ref="AW274:AX274"/>
    <mergeCell ref="AY350:AZ350"/>
    <mergeCell ref="BA350:BB350"/>
    <mergeCell ref="AU347:AV347"/>
    <mergeCell ref="AW347:AX347"/>
    <mergeCell ref="AY347:AZ347"/>
    <mergeCell ref="BA347:BB347"/>
    <mergeCell ref="AU348:AV348"/>
    <mergeCell ref="AW348:AX348"/>
    <mergeCell ref="AY348:AZ348"/>
    <mergeCell ref="BA348:BB348"/>
    <mergeCell ref="AY346:AZ346"/>
    <mergeCell ref="AY294:AZ294"/>
    <mergeCell ref="BA294:BB294"/>
    <mergeCell ref="AE309:AF309"/>
    <mergeCell ref="AG309:AH309"/>
    <mergeCell ref="AJ309:AK309"/>
    <mergeCell ref="AL309:AM309"/>
    <mergeCell ref="AN309:AO309"/>
    <mergeCell ref="AP309:AQ309"/>
    <mergeCell ref="AU309:AV309"/>
    <mergeCell ref="AW309:AX309"/>
    <mergeCell ref="AU342:AV342"/>
    <mergeCell ref="AE306:AF306"/>
    <mergeCell ref="AG306:AH306"/>
    <mergeCell ref="P277:Q277"/>
    <mergeCell ref="R277:S277"/>
    <mergeCell ref="T277:U277"/>
    <mergeCell ref="AW269:AX269"/>
    <mergeCell ref="AU270:AV270"/>
    <mergeCell ref="AL263:AM263"/>
    <mergeCell ref="AN263:AO263"/>
    <mergeCell ref="AP263:AQ263"/>
    <mergeCell ref="AW263:AX263"/>
    <mergeCell ref="AW261:AX261"/>
    <mergeCell ref="AG350:AH350"/>
    <mergeCell ref="AY349:AZ349"/>
    <mergeCell ref="BA349:BB349"/>
    <mergeCell ref="BN274:BO274"/>
    <mergeCell ref="BN278:BO278"/>
    <mergeCell ref="N287:O287"/>
    <mergeCell ref="N292:O292"/>
    <mergeCell ref="N295:O295"/>
    <mergeCell ref="AN278:AO278"/>
    <mergeCell ref="BA293:BB293"/>
    <mergeCell ref="BC293:BD293"/>
    <mergeCell ref="BF293:BG293"/>
    <mergeCell ref="BH293:BI293"/>
    <mergeCell ref="BJ293:BK293"/>
    <mergeCell ref="BL285:BM285"/>
    <mergeCell ref="BN285:BO285"/>
    <mergeCell ref="N276:O276"/>
    <mergeCell ref="P276:Q276"/>
    <mergeCell ref="R276:S276"/>
    <mergeCell ref="T276:U276"/>
    <mergeCell ref="V276:W276"/>
    <mergeCell ref="Y276:Z276"/>
    <mergeCell ref="AA276:AB276"/>
    <mergeCell ref="AC276:AD276"/>
    <mergeCell ref="AE276:AF276"/>
    <mergeCell ref="BA153:BB153"/>
    <mergeCell ref="AC173:AD173"/>
    <mergeCell ref="BC268:BD268"/>
    <mergeCell ref="AC264:AD264"/>
    <mergeCell ref="AE264:AF264"/>
    <mergeCell ref="AG264:AH264"/>
    <mergeCell ref="AJ264:AK264"/>
    <mergeCell ref="AL264:AM264"/>
    <mergeCell ref="AN264:AO264"/>
    <mergeCell ref="AP264:AQ264"/>
    <mergeCell ref="AR264:AS264"/>
    <mergeCell ref="BC264:BD264"/>
    <mergeCell ref="AU264:AV264"/>
    <mergeCell ref="AW264:AX264"/>
    <mergeCell ref="AY264:AZ264"/>
    <mergeCell ref="AJ263:AK263"/>
    <mergeCell ref="AW268:AX268"/>
    <mergeCell ref="AY268:AZ268"/>
    <mergeCell ref="BA268:BB268"/>
    <mergeCell ref="BC254:BD254"/>
    <mergeCell ref="AP253:AQ253"/>
    <mergeCell ref="BC153:BD153"/>
    <mergeCell ref="AW267:AX267"/>
    <mergeCell ref="AY267:AZ267"/>
    <mergeCell ref="BA267:BB267"/>
    <mergeCell ref="BC267:BD267"/>
    <mergeCell ref="AU268:AV268"/>
    <mergeCell ref="AP262:AQ262"/>
    <mergeCell ref="AR262:AS262"/>
    <mergeCell ref="AU262:AV262"/>
    <mergeCell ref="AW262:AX262"/>
    <mergeCell ref="AP258:AQ258"/>
    <mergeCell ref="AW270:AX270"/>
    <mergeCell ref="AR272:AS272"/>
    <mergeCell ref="AR273:AS273"/>
    <mergeCell ref="AY272:AZ272"/>
    <mergeCell ref="BA272:BB272"/>
    <mergeCell ref="BA270:BB270"/>
    <mergeCell ref="BC270:BD270"/>
    <mergeCell ref="BA262:BB262"/>
    <mergeCell ref="BC262:BD262"/>
    <mergeCell ref="AY261:AZ261"/>
    <mergeCell ref="AY260:AZ260"/>
    <mergeCell ref="BA260:BB260"/>
    <mergeCell ref="BC260:BD260"/>
    <mergeCell ref="AY150:AZ150"/>
    <mergeCell ref="BA150:BB150"/>
    <mergeCell ref="AW271:AX271"/>
    <mergeCell ref="BA271:BB271"/>
    <mergeCell ref="AY162:AZ162"/>
    <mergeCell ref="AY167:AZ167"/>
    <mergeCell ref="BA167:BB167"/>
    <mergeCell ref="AY262:AZ262"/>
    <mergeCell ref="AU271:AV271"/>
    <mergeCell ref="BC248:BD248"/>
    <mergeCell ref="AY246:AZ246"/>
    <mergeCell ref="AW241:AX241"/>
    <mergeCell ref="AY241:AZ241"/>
    <mergeCell ref="BA241:BB241"/>
    <mergeCell ref="BC241:BD241"/>
    <mergeCell ref="AW223:AX223"/>
    <mergeCell ref="AY223:AZ223"/>
    <mergeCell ref="AY263:AZ263"/>
    <mergeCell ref="BA263:BB263"/>
    <mergeCell ref="AC263:AD263"/>
    <mergeCell ref="AE263:AF263"/>
    <mergeCell ref="AG263:AH263"/>
    <mergeCell ref="AJ271:AK271"/>
    <mergeCell ref="AL271:AM271"/>
    <mergeCell ref="AN271:AO271"/>
    <mergeCell ref="AP271:AQ271"/>
    <mergeCell ref="T262:U262"/>
    <mergeCell ref="V262:W262"/>
    <mergeCell ref="Y262:Z262"/>
    <mergeCell ref="AA262:AB262"/>
    <mergeCell ref="AA267:AB267"/>
    <mergeCell ref="AC267:AD267"/>
    <mergeCell ref="AE267:AF267"/>
    <mergeCell ref="AG267:AH267"/>
    <mergeCell ref="AC269:AD269"/>
    <mergeCell ref="AE269:AF269"/>
    <mergeCell ref="AG269:AH269"/>
    <mergeCell ref="AJ269:AK269"/>
    <mergeCell ref="AL269:AM269"/>
    <mergeCell ref="AN269:AO269"/>
    <mergeCell ref="AP269:AQ269"/>
    <mergeCell ref="AA264:AB264"/>
    <mergeCell ref="AN270:AO270"/>
    <mergeCell ref="AP270:AQ270"/>
    <mergeCell ref="AU8:BE8"/>
    <mergeCell ref="AE503:AF503"/>
    <mergeCell ref="AG503:AH503"/>
    <mergeCell ref="AE472:AF472"/>
    <mergeCell ref="AG472:AH472"/>
    <mergeCell ref="AG454:AH454"/>
    <mergeCell ref="AE420:AF420"/>
    <mergeCell ref="AG420:AH420"/>
    <mergeCell ref="AG173:AH173"/>
    <mergeCell ref="AG176:AH176"/>
    <mergeCell ref="AG150:AH150"/>
    <mergeCell ref="AG459:AH459"/>
    <mergeCell ref="AE447:AF447"/>
    <mergeCell ref="AG447:AH447"/>
    <mergeCell ref="AL9:AM9"/>
    <mergeCell ref="AL10:AM10"/>
    <mergeCell ref="AE377:AF377"/>
    <mergeCell ref="AG377:AH377"/>
    <mergeCell ref="AE493:AF493"/>
    <mergeCell ref="AG493:AH493"/>
    <mergeCell ref="AU149:AV149"/>
    <mergeCell ref="AW149:AX149"/>
    <mergeCell ref="AE454:AF454"/>
    <mergeCell ref="AE419:AF419"/>
    <mergeCell ref="AG419:AH419"/>
    <mergeCell ref="AG395:AH395"/>
    <mergeCell ref="AY76:AZ76"/>
    <mergeCell ref="AG423:AH423"/>
    <mergeCell ref="AG430:AH430"/>
    <mergeCell ref="AG432:AH432"/>
    <mergeCell ref="AE400:AF400"/>
    <mergeCell ref="BC263:BD263"/>
    <mergeCell ref="C542:M542"/>
    <mergeCell ref="T541:U541"/>
    <mergeCell ref="V541:W541"/>
    <mergeCell ref="Y541:Z541"/>
    <mergeCell ref="C540:M540"/>
    <mergeCell ref="N541:O541"/>
    <mergeCell ref="P541:Q541"/>
    <mergeCell ref="R541:S541"/>
    <mergeCell ref="C539:M539"/>
    <mergeCell ref="C541:M541"/>
    <mergeCell ref="C532:M532"/>
    <mergeCell ref="C535:M535"/>
    <mergeCell ref="C516:M516"/>
    <mergeCell ref="D502:M502"/>
    <mergeCell ref="N502:O502"/>
    <mergeCell ref="N509:O509"/>
    <mergeCell ref="P509:Q509"/>
    <mergeCell ref="R509:S509"/>
    <mergeCell ref="T509:U509"/>
    <mergeCell ref="D504:M504"/>
    <mergeCell ref="C505:M505"/>
    <mergeCell ref="N505:O505"/>
    <mergeCell ref="P505:Q505"/>
    <mergeCell ref="C525:D525"/>
    <mergeCell ref="C526:D526"/>
    <mergeCell ref="C527:D527"/>
    <mergeCell ref="C528:D528"/>
    <mergeCell ref="C529:D529"/>
    <mergeCell ref="C530:D530"/>
    <mergeCell ref="E525:G525"/>
    <mergeCell ref="H525:J525"/>
    <mergeCell ref="E526:G526"/>
    <mergeCell ref="C506:M506"/>
    <mergeCell ref="N506:O506"/>
    <mergeCell ref="P506:Q506"/>
    <mergeCell ref="R506:S506"/>
    <mergeCell ref="T502:U502"/>
    <mergeCell ref="V502:W502"/>
    <mergeCell ref="AG539:AH539"/>
    <mergeCell ref="AC531:AD531"/>
    <mergeCell ref="AE531:AF531"/>
    <mergeCell ref="AG531:AH531"/>
    <mergeCell ref="N539:O539"/>
    <mergeCell ref="P539:Q539"/>
    <mergeCell ref="R539:S539"/>
    <mergeCell ref="T539:U539"/>
    <mergeCell ref="V539:W539"/>
    <mergeCell ref="AC539:AD539"/>
    <mergeCell ref="AA531:AB531"/>
    <mergeCell ref="N531:O531"/>
    <mergeCell ref="P531:Q531"/>
    <mergeCell ref="R531:S531"/>
    <mergeCell ref="T531:U531"/>
    <mergeCell ref="V531:W531"/>
    <mergeCell ref="Y531:Z531"/>
    <mergeCell ref="N535:O535"/>
    <mergeCell ref="P535:Q535"/>
    <mergeCell ref="R535:S535"/>
    <mergeCell ref="T535:U535"/>
    <mergeCell ref="V535:W535"/>
    <mergeCell ref="Y535:Z535"/>
    <mergeCell ref="E527:G527"/>
    <mergeCell ref="E528:G528"/>
    <mergeCell ref="E529:G529"/>
    <mergeCell ref="BQ8:BV8"/>
    <mergeCell ref="AT9:AT10"/>
    <mergeCell ref="BE9:BE10"/>
    <mergeCell ref="AE543:AF543"/>
    <mergeCell ref="AG543:AH543"/>
    <mergeCell ref="AC541:AD541"/>
    <mergeCell ref="AE541:AF541"/>
    <mergeCell ref="AG541:AH541"/>
    <mergeCell ref="AC543:AD543"/>
    <mergeCell ref="AE539:AF539"/>
    <mergeCell ref="AA541:AB541"/>
    <mergeCell ref="AA539:AB539"/>
    <mergeCell ref="V543:W543"/>
    <mergeCell ref="Y543:Z543"/>
    <mergeCell ref="AA543:AB543"/>
    <mergeCell ref="AA498:AB498"/>
    <mergeCell ref="R498:S498"/>
    <mergeCell ref="T498:U498"/>
    <mergeCell ref="V498:W498"/>
    <mergeCell ref="R496:S496"/>
    <mergeCell ref="T496:U496"/>
    <mergeCell ref="AA496:AB496"/>
    <mergeCell ref="AC496:AD496"/>
    <mergeCell ref="AE495:AF495"/>
    <mergeCell ref="V497:W497"/>
    <mergeCell ref="Y497:Z497"/>
    <mergeCell ref="V466:W466"/>
    <mergeCell ref="Y462:Z462"/>
    <mergeCell ref="AE498:AF498"/>
    <mergeCell ref="AE497:AF497"/>
    <mergeCell ref="V472:W472"/>
    <mergeCell ref="Y472:Z472"/>
    <mergeCell ref="N543:O543"/>
    <mergeCell ref="P543:Q543"/>
    <mergeCell ref="R543:S543"/>
    <mergeCell ref="T543:U543"/>
    <mergeCell ref="Y539:Z539"/>
    <mergeCell ref="T523:U523"/>
    <mergeCell ref="V523:W523"/>
    <mergeCell ref="AA523:AB523"/>
    <mergeCell ref="Y523:Z523"/>
    <mergeCell ref="Y404:Z404"/>
    <mergeCell ref="AA535:AB535"/>
    <mergeCell ref="AC535:AD535"/>
    <mergeCell ref="AE535:AF535"/>
    <mergeCell ref="AG535:AH535"/>
    <mergeCell ref="P536:Q536"/>
    <mergeCell ref="R536:S536"/>
    <mergeCell ref="T536:U536"/>
    <mergeCell ref="V536:W536"/>
    <mergeCell ref="Y536:Z536"/>
    <mergeCell ref="N459:O459"/>
    <mergeCell ref="N494:O494"/>
    <mergeCell ref="P497:Q497"/>
    <mergeCell ref="N460:O460"/>
    <mergeCell ref="AA472:AB472"/>
    <mergeCell ref="AC472:AD472"/>
    <mergeCell ref="AC502:AD502"/>
    <mergeCell ref="Y498:Z498"/>
    <mergeCell ref="N498:O498"/>
    <mergeCell ref="AG519:AH519"/>
    <mergeCell ref="P500:Q500"/>
    <mergeCell ref="R500:S500"/>
    <mergeCell ref="T500:U500"/>
    <mergeCell ref="AC523:AD523"/>
    <mergeCell ref="AE523:AF523"/>
    <mergeCell ref="AG523:AH523"/>
    <mergeCell ref="N523:O523"/>
    <mergeCell ref="T499:U499"/>
    <mergeCell ref="V499:W499"/>
    <mergeCell ref="Y502:Z502"/>
    <mergeCell ref="R505:S505"/>
    <mergeCell ref="Y493:Z493"/>
    <mergeCell ref="AA493:AB493"/>
    <mergeCell ref="AC493:AD493"/>
    <mergeCell ref="P516:Q516"/>
    <mergeCell ref="R516:S516"/>
    <mergeCell ref="T516:U516"/>
    <mergeCell ref="V516:W516"/>
    <mergeCell ref="Y516:Z516"/>
    <mergeCell ref="AA516:AB516"/>
    <mergeCell ref="AC516:AD516"/>
    <mergeCell ref="N496:O496"/>
    <mergeCell ref="R510:S510"/>
    <mergeCell ref="T519:U519"/>
    <mergeCell ref="V519:W519"/>
    <mergeCell ref="AE505:AF505"/>
    <mergeCell ref="AG505:AH505"/>
    <mergeCell ref="Y518:Z518"/>
    <mergeCell ref="AA518:AB518"/>
    <mergeCell ref="Y512:Z512"/>
    <mergeCell ref="AA512:AB512"/>
    <mergeCell ref="AC512:AD512"/>
    <mergeCell ref="AE512:AF512"/>
    <mergeCell ref="AG512:AH512"/>
    <mergeCell ref="AG508:AH508"/>
    <mergeCell ref="AC499:AD499"/>
    <mergeCell ref="N495:O495"/>
    <mergeCell ref="P495:Q495"/>
    <mergeCell ref="D495:M495"/>
    <mergeCell ref="N455:O455"/>
    <mergeCell ref="P455:Q455"/>
    <mergeCell ref="R455:S455"/>
    <mergeCell ref="T455:U455"/>
    <mergeCell ref="V455:W455"/>
    <mergeCell ref="Y455:Z455"/>
    <mergeCell ref="E471:M471"/>
    <mergeCell ref="C473:M473"/>
    <mergeCell ref="C474:D474"/>
    <mergeCell ref="E474:M474"/>
    <mergeCell ref="N474:O474"/>
    <mergeCell ref="P474:Q474"/>
    <mergeCell ref="R474:S474"/>
    <mergeCell ref="R478:S478"/>
    <mergeCell ref="Y464:Z464"/>
    <mergeCell ref="AA464:AB464"/>
    <mergeCell ref="AC464:AD464"/>
    <mergeCell ref="P468:Q468"/>
    <mergeCell ref="R468:S468"/>
    <mergeCell ref="T468:U468"/>
    <mergeCell ref="V468:W468"/>
    <mergeCell ref="P469:Q469"/>
    <mergeCell ref="R469:S469"/>
    <mergeCell ref="Y469:Z469"/>
    <mergeCell ref="AA469:AB469"/>
    <mergeCell ref="AC469:AD469"/>
    <mergeCell ref="Y470:Z470"/>
    <mergeCell ref="AA470:AB470"/>
    <mergeCell ref="P465:Q465"/>
    <mergeCell ref="R465:S465"/>
    <mergeCell ref="C472:M472"/>
    <mergeCell ref="T423:U423"/>
    <mergeCell ref="N497:O497"/>
    <mergeCell ref="N500:O500"/>
    <mergeCell ref="D499:M499"/>
    <mergeCell ref="N499:O499"/>
    <mergeCell ref="P499:Q499"/>
    <mergeCell ref="R499:S499"/>
    <mergeCell ref="D494:M494"/>
    <mergeCell ref="P494:Q494"/>
    <mergeCell ref="R494:S494"/>
    <mergeCell ref="P496:Q496"/>
    <mergeCell ref="P498:Q498"/>
    <mergeCell ref="Y499:Z499"/>
    <mergeCell ref="AA499:AB499"/>
    <mergeCell ref="E441:J441"/>
    <mergeCell ref="AA445:AB445"/>
    <mergeCell ref="Y445:Z445"/>
    <mergeCell ref="C461:D461"/>
    <mergeCell ref="E461:M461"/>
    <mergeCell ref="C462:D462"/>
    <mergeCell ref="E462:M462"/>
    <mergeCell ref="C463:D463"/>
    <mergeCell ref="E463:M463"/>
    <mergeCell ref="C464:D464"/>
    <mergeCell ref="E464:M464"/>
    <mergeCell ref="C465:D465"/>
    <mergeCell ref="E478:M478"/>
    <mergeCell ref="C480:D480"/>
    <mergeCell ref="E480:M480"/>
    <mergeCell ref="N453:O453"/>
    <mergeCell ref="N450:O450"/>
    <mergeCell ref="P450:Q450"/>
    <mergeCell ref="D501:M501"/>
    <mergeCell ref="N501:O501"/>
    <mergeCell ref="P501:Q501"/>
    <mergeCell ref="R501:S501"/>
    <mergeCell ref="T501:U501"/>
    <mergeCell ref="V501:W501"/>
    <mergeCell ref="Y501:Z501"/>
    <mergeCell ref="V500:W500"/>
    <mergeCell ref="Y500:Z500"/>
    <mergeCell ref="AC498:AD498"/>
    <mergeCell ref="AA500:AB500"/>
    <mergeCell ref="V496:W496"/>
    <mergeCell ref="AA495:AB495"/>
    <mergeCell ref="AC495:AD495"/>
    <mergeCell ref="R457:S457"/>
    <mergeCell ref="T457:U457"/>
    <mergeCell ref="V457:W457"/>
    <mergeCell ref="Y457:Z457"/>
    <mergeCell ref="R458:S458"/>
    <mergeCell ref="T458:U458"/>
    <mergeCell ref="T460:U460"/>
    <mergeCell ref="V460:W460"/>
    <mergeCell ref="Y496:Z496"/>
    <mergeCell ref="V459:W459"/>
    <mergeCell ref="Y459:Z459"/>
    <mergeCell ref="C490:D490"/>
    <mergeCell ref="V458:W458"/>
    <mergeCell ref="Y458:Z458"/>
    <mergeCell ref="N465:O465"/>
    <mergeCell ref="C456:M456"/>
    <mergeCell ref="N457:O457"/>
    <mergeCell ref="P457:Q457"/>
    <mergeCell ref="E442:J442"/>
    <mergeCell ref="E443:J443"/>
    <mergeCell ref="E444:J444"/>
    <mergeCell ref="C448:K448"/>
    <mergeCell ref="N448:O448"/>
    <mergeCell ref="P448:Q448"/>
    <mergeCell ref="R448:S448"/>
    <mergeCell ref="T448:U448"/>
    <mergeCell ref="V448:W448"/>
    <mergeCell ref="Y452:Z452"/>
    <mergeCell ref="Y453:Z453"/>
    <mergeCell ref="P454:Q454"/>
    <mergeCell ref="R454:S454"/>
    <mergeCell ref="T454:U454"/>
    <mergeCell ref="V454:W454"/>
    <mergeCell ref="Y450:Z450"/>
    <mergeCell ref="P453:Q453"/>
    <mergeCell ref="N445:O445"/>
    <mergeCell ref="C451:K451"/>
    <mergeCell ref="N451:O451"/>
    <mergeCell ref="V445:W445"/>
    <mergeCell ref="T445:U445"/>
    <mergeCell ref="R445:S445"/>
    <mergeCell ref="P445:Q445"/>
    <mergeCell ref="P452:Q452"/>
    <mergeCell ref="R452:S452"/>
    <mergeCell ref="T452:U452"/>
    <mergeCell ref="V452:W452"/>
    <mergeCell ref="C453:K453"/>
    <mergeCell ref="R430:S430"/>
    <mergeCell ref="R432:S432"/>
    <mergeCell ref="V426:W426"/>
    <mergeCell ref="C452:K452"/>
    <mergeCell ref="N452:O452"/>
    <mergeCell ref="R453:S453"/>
    <mergeCell ref="T453:U453"/>
    <mergeCell ref="V453:W453"/>
    <mergeCell ref="C450:K450"/>
    <mergeCell ref="C455:M455"/>
    <mergeCell ref="P459:Q459"/>
    <mergeCell ref="R460:S460"/>
    <mergeCell ref="J454:M454"/>
    <mergeCell ref="N454:O454"/>
    <mergeCell ref="AA450:AB450"/>
    <mergeCell ref="Y447:Z447"/>
    <mergeCell ref="Y448:Z448"/>
    <mergeCell ref="AA448:AB448"/>
    <mergeCell ref="AA459:AB459"/>
    <mergeCell ref="AA458:AB458"/>
    <mergeCell ref="AA457:AB457"/>
    <mergeCell ref="Y454:Z454"/>
    <mergeCell ref="AA447:AB447"/>
    <mergeCell ref="Y449:Z449"/>
    <mergeCell ref="AA449:AB449"/>
    <mergeCell ref="R459:S459"/>
    <mergeCell ref="R450:S450"/>
    <mergeCell ref="T450:U450"/>
    <mergeCell ref="V450:W450"/>
    <mergeCell ref="T447:U447"/>
    <mergeCell ref="V447:W447"/>
    <mergeCell ref="T459:U459"/>
    <mergeCell ref="T424:U424"/>
    <mergeCell ref="V424:W424"/>
    <mergeCell ref="Y424:Z424"/>
    <mergeCell ref="C435:G435"/>
    <mergeCell ref="T435:U435"/>
    <mergeCell ref="R435:S435"/>
    <mergeCell ref="AE424:AF424"/>
    <mergeCell ref="C428:H428"/>
    <mergeCell ref="I428:L428"/>
    <mergeCell ref="C432:H432"/>
    <mergeCell ref="I432:L432"/>
    <mergeCell ref="AC428:AD428"/>
    <mergeCell ref="AC430:AD430"/>
    <mergeCell ref="AC432:AD432"/>
    <mergeCell ref="C426:H426"/>
    <mergeCell ref="Y432:Z432"/>
    <mergeCell ref="Y430:Z430"/>
    <mergeCell ref="Y428:Z428"/>
    <mergeCell ref="AA428:AB428"/>
    <mergeCell ref="AA430:AB430"/>
    <mergeCell ref="AA432:AB432"/>
    <mergeCell ref="I424:L424"/>
    <mergeCell ref="N424:O424"/>
    <mergeCell ref="P424:Q424"/>
    <mergeCell ref="R424:S424"/>
    <mergeCell ref="I426:L426"/>
    <mergeCell ref="Y435:Z435"/>
    <mergeCell ref="V435:W435"/>
    <mergeCell ref="T428:U428"/>
    <mergeCell ref="T430:U430"/>
    <mergeCell ref="T432:U432"/>
    <mergeCell ref="R428:S428"/>
    <mergeCell ref="R423:S423"/>
    <mergeCell ref="C436:J436"/>
    <mergeCell ref="P451:Q451"/>
    <mergeCell ref="R451:S451"/>
    <mergeCell ref="T451:U451"/>
    <mergeCell ref="V451:W451"/>
    <mergeCell ref="Y451:Z451"/>
    <mergeCell ref="AA451:AB451"/>
    <mergeCell ref="C449:K449"/>
    <mergeCell ref="N449:O449"/>
    <mergeCell ref="P449:Q449"/>
    <mergeCell ref="R449:S449"/>
    <mergeCell ref="T449:U449"/>
    <mergeCell ref="V449:W449"/>
    <mergeCell ref="AE396:AF396"/>
    <mergeCell ref="AA424:AB424"/>
    <mergeCell ref="C424:H424"/>
    <mergeCell ref="AC424:AD424"/>
    <mergeCell ref="C430:H430"/>
    <mergeCell ref="I430:L430"/>
    <mergeCell ref="N435:O435"/>
    <mergeCell ref="P435:Q435"/>
    <mergeCell ref="AE435:AF435"/>
    <mergeCell ref="AC435:AD435"/>
    <mergeCell ref="AA435:AB435"/>
    <mergeCell ref="P422:Q422"/>
    <mergeCell ref="R422:S422"/>
    <mergeCell ref="T422:U422"/>
    <mergeCell ref="V422:W422"/>
    <mergeCell ref="C422:M422"/>
    <mergeCell ref="C419:D419"/>
    <mergeCell ref="R406:S406"/>
    <mergeCell ref="C423:M423"/>
    <mergeCell ref="AC422:AD422"/>
    <mergeCell ref="AE422:AF422"/>
    <mergeCell ref="Y422:Z422"/>
    <mergeCell ref="AA422:AB422"/>
    <mergeCell ref="T401:U401"/>
    <mergeCell ref="V401:W401"/>
    <mergeCell ref="N422:O422"/>
    <mergeCell ref="E419:M419"/>
    <mergeCell ref="N396:O396"/>
    <mergeCell ref="P396:Q396"/>
    <mergeCell ref="R396:S396"/>
    <mergeCell ref="T396:U396"/>
    <mergeCell ref="V396:W396"/>
    <mergeCell ref="Y396:Z396"/>
    <mergeCell ref="AA396:AB396"/>
    <mergeCell ref="AC396:AD396"/>
    <mergeCell ref="C421:M421"/>
    <mergeCell ref="T402:U402"/>
    <mergeCell ref="V402:W402"/>
    <mergeCell ref="C398:D398"/>
    <mergeCell ref="E398:M398"/>
    <mergeCell ref="N398:O398"/>
    <mergeCell ref="AC400:AD400"/>
    <mergeCell ref="C396:D396"/>
    <mergeCell ref="E396:M396"/>
    <mergeCell ref="N420:O420"/>
    <mergeCell ref="P420:Q420"/>
    <mergeCell ref="P419:Q419"/>
    <mergeCell ref="C406:D406"/>
    <mergeCell ref="E406:M406"/>
    <mergeCell ref="N406:O406"/>
    <mergeCell ref="V398:W398"/>
    <mergeCell ref="Y398:Z398"/>
    <mergeCell ref="AA398:AB398"/>
    <mergeCell ref="AA400:AB400"/>
    <mergeCell ref="T413:U413"/>
    <mergeCell ref="V413:W413"/>
    <mergeCell ref="C418:D418"/>
    <mergeCell ref="V412:W412"/>
    <mergeCell ref="Y412:Z412"/>
    <mergeCell ref="C400:D400"/>
    <mergeCell ref="E400:M400"/>
    <mergeCell ref="N400:O400"/>
    <mergeCell ref="P400:Q400"/>
    <mergeCell ref="R400:S400"/>
    <mergeCell ref="T400:U400"/>
    <mergeCell ref="V400:W400"/>
    <mergeCell ref="Y400:Z400"/>
    <mergeCell ref="C411:D411"/>
    <mergeCell ref="E411:M411"/>
    <mergeCell ref="N411:O411"/>
    <mergeCell ref="P411:Q411"/>
    <mergeCell ref="C413:D413"/>
    <mergeCell ref="E413:M413"/>
    <mergeCell ref="N413:O413"/>
    <mergeCell ref="P413:Q413"/>
    <mergeCell ref="R413:S413"/>
    <mergeCell ref="T412:U412"/>
    <mergeCell ref="C405:D405"/>
    <mergeCell ref="E405:M405"/>
    <mergeCell ref="C402:D402"/>
    <mergeCell ref="C409:D409"/>
    <mergeCell ref="E409:M409"/>
    <mergeCell ref="N409:O409"/>
    <mergeCell ref="V406:W406"/>
    <mergeCell ref="Y406:Z406"/>
    <mergeCell ref="AA406:AB406"/>
    <mergeCell ref="C410:D410"/>
    <mergeCell ref="V411:W411"/>
    <mergeCell ref="C401:D401"/>
    <mergeCell ref="E401:M401"/>
    <mergeCell ref="N401:O401"/>
    <mergeCell ref="P401:Q401"/>
    <mergeCell ref="AA407:AB407"/>
    <mergeCell ref="AA404:AB404"/>
    <mergeCell ref="E418:M418"/>
    <mergeCell ref="N418:O418"/>
    <mergeCell ref="P418:Q418"/>
    <mergeCell ref="P409:Q409"/>
    <mergeCell ref="Y407:Z407"/>
    <mergeCell ref="P414:Q414"/>
    <mergeCell ref="E404:M404"/>
    <mergeCell ref="N404:O404"/>
    <mergeCell ref="C404:D404"/>
    <mergeCell ref="P404:Q404"/>
    <mergeCell ref="C412:D412"/>
    <mergeCell ref="E412:M412"/>
    <mergeCell ref="C403:D403"/>
    <mergeCell ref="R403:S403"/>
    <mergeCell ref="T403:U403"/>
    <mergeCell ref="V403:W403"/>
    <mergeCell ref="Y403:Z403"/>
    <mergeCell ref="AA403:AB403"/>
    <mergeCell ref="C414:D414"/>
    <mergeCell ref="AA418:AB418"/>
    <mergeCell ref="C389:D389"/>
    <mergeCell ref="AC391:AD391"/>
    <mergeCell ref="AE391:AF391"/>
    <mergeCell ref="V390:W390"/>
    <mergeCell ref="Y390:Z390"/>
    <mergeCell ref="E389:M389"/>
    <mergeCell ref="C390:D390"/>
    <mergeCell ref="E390:M390"/>
    <mergeCell ref="N390:O390"/>
    <mergeCell ref="P390:Q390"/>
    <mergeCell ref="R401:S401"/>
    <mergeCell ref="E402:M402"/>
    <mergeCell ref="N402:O402"/>
    <mergeCell ref="C394:D394"/>
    <mergeCell ref="E394:M394"/>
    <mergeCell ref="N394:O394"/>
    <mergeCell ref="P394:Q394"/>
    <mergeCell ref="R394:S394"/>
    <mergeCell ref="T390:U390"/>
    <mergeCell ref="C392:D392"/>
    <mergeCell ref="E392:M392"/>
    <mergeCell ref="N393:O393"/>
    <mergeCell ref="P393:Q393"/>
    <mergeCell ref="R393:S393"/>
    <mergeCell ref="T393:U393"/>
    <mergeCell ref="V393:W393"/>
    <mergeCell ref="V394:W394"/>
    <mergeCell ref="C397:D397"/>
    <mergeCell ref="E397:M397"/>
    <mergeCell ref="P398:Q398"/>
    <mergeCell ref="R398:S398"/>
    <mergeCell ref="T398:U398"/>
    <mergeCell ref="AC404:AD404"/>
    <mergeCell ref="C395:D395"/>
    <mergeCell ref="E395:M395"/>
    <mergeCell ref="N395:O395"/>
    <mergeCell ref="C391:D391"/>
    <mergeCell ref="AA390:AB390"/>
    <mergeCell ref="AC390:AD390"/>
    <mergeCell ref="E391:M391"/>
    <mergeCell ref="N391:O391"/>
    <mergeCell ref="P391:Q391"/>
    <mergeCell ref="R391:S391"/>
    <mergeCell ref="AA377:AB377"/>
    <mergeCell ref="AC377:AD377"/>
    <mergeCell ref="AE387:AF387"/>
    <mergeCell ref="AG387:AH387"/>
    <mergeCell ref="AG357:AH357"/>
    <mergeCell ref="AE375:AF375"/>
    <mergeCell ref="Y360:Z360"/>
    <mergeCell ref="AA360:AB360"/>
    <mergeCell ref="AC360:AD360"/>
    <mergeCell ref="AE360:AF360"/>
    <mergeCell ref="AG360:AH360"/>
    <mergeCell ref="V361:W361"/>
    <mergeCell ref="AC381:AD381"/>
    <mergeCell ref="AE381:AF381"/>
    <mergeCell ref="AG381:AH381"/>
    <mergeCell ref="AE390:AF390"/>
    <mergeCell ref="AG390:AH390"/>
    <mergeCell ref="AG375:AH375"/>
    <mergeCell ref="Y375:Z375"/>
    <mergeCell ref="AA375:AB375"/>
    <mergeCell ref="AC375:AD375"/>
    <mergeCell ref="AG386:AH386"/>
    <mergeCell ref="AC363:AD363"/>
    <mergeCell ref="AG365:AH365"/>
    <mergeCell ref="AG366:AH366"/>
    <mergeCell ref="AC366:AD366"/>
    <mergeCell ref="T387:U387"/>
    <mergeCell ref="A375:A376"/>
    <mergeCell ref="C375:D375"/>
    <mergeCell ref="E375:I375"/>
    <mergeCell ref="R375:S375"/>
    <mergeCell ref="T375:U375"/>
    <mergeCell ref="AN347:AO347"/>
    <mergeCell ref="AP347:AQ347"/>
    <mergeCell ref="AC349:AD349"/>
    <mergeCell ref="AE349:AF349"/>
    <mergeCell ref="AG349:AH349"/>
    <mergeCell ref="C352:D352"/>
    <mergeCell ref="E352:M352"/>
    <mergeCell ref="N352:O352"/>
    <mergeCell ref="P352:Q352"/>
    <mergeCell ref="R352:S352"/>
    <mergeCell ref="T352:U352"/>
    <mergeCell ref="V352:W352"/>
    <mergeCell ref="AA352:AB352"/>
    <mergeCell ref="AC352:AD352"/>
    <mergeCell ref="AE352:AF352"/>
    <mergeCell ref="AG352:AH352"/>
    <mergeCell ref="AC353:AD353"/>
    <mergeCell ref="AE353:AF353"/>
    <mergeCell ref="V351:W351"/>
    <mergeCell ref="Y351:Z351"/>
    <mergeCell ref="AA351:AB351"/>
    <mergeCell ref="P279:Q279"/>
    <mergeCell ref="N286:O286"/>
    <mergeCell ref="AA286:AB286"/>
    <mergeCell ref="AC286:AD286"/>
    <mergeCell ref="AE286:AF286"/>
    <mergeCell ref="AG286:AH286"/>
    <mergeCell ref="N283:O283"/>
    <mergeCell ref="P283:Q283"/>
    <mergeCell ref="R283:S283"/>
    <mergeCell ref="R279:S279"/>
    <mergeCell ref="T281:U281"/>
    <mergeCell ref="V281:W281"/>
    <mergeCell ref="Y281:Z281"/>
    <mergeCell ref="AA281:AB281"/>
    <mergeCell ref="AC281:AD281"/>
    <mergeCell ref="AW284:AX284"/>
    <mergeCell ref="T345:U345"/>
    <mergeCell ref="AG345:AH345"/>
    <mergeCell ref="R345:S345"/>
    <mergeCell ref="N343:O343"/>
    <mergeCell ref="AC345:AD345"/>
    <mergeCell ref="AE345:AF345"/>
    <mergeCell ref="R293:S293"/>
    <mergeCell ref="AL345:AM345"/>
    <mergeCell ref="AP343:AQ343"/>
    <mergeCell ref="R287:S287"/>
    <mergeCell ref="T287:U287"/>
    <mergeCell ref="V287:W287"/>
    <mergeCell ref="Y287:Z287"/>
    <mergeCell ref="AA287:AB287"/>
    <mergeCell ref="AC287:AD287"/>
    <mergeCell ref="AE292:AF292"/>
    <mergeCell ref="P282:Q282"/>
    <mergeCell ref="R282:S282"/>
    <mergeCell ref="T282:U282"/>
    <mergeCell ref="V282:W282"/>
    <mergeCell ref="Y282:Z282"/>
    <mergeCell ref="AA282:AB282"/>
    <mergeCell ref="AW280:AX280"/>
    <mergeCell ref="AN280:AO280"/>
    <mergeCell ref="AP280:AQ280"/>
    <mergeCell ref="AU281:AV281"/>
    <mergeCell ref="Y347:Z347"/>
    <mergeCell ref="AC372:AD372"/>
    <mergeCell ref="AE372:AF372"/>
    <mergeCell ref="AA347:AB347"/>
    <mergeCell ref="AN353:AO353"/>
    <mergeCell ref="E345:M345"/>
    <mergeCell ref="N345:O345"/>
    <mergeCell ref="AW281:AX281"/>
    <mergeCell ref="AC347:AD347"/>
    <mergeCell ref="AJ347:AK347"/>
    <mergeCell ref="AJ352:AK352"/>
    <mergeCell ref="AU355:AV355"/>
    <mergeCell ref="AW355:AX355"/>
    <mergeCell ref="AA349:AB349"/>
    <mergeCell ref="R349:S349"/>
    <mergeCell ref="R347:S347"/>
    <mergeCell ref="AG292:AH292"/>
    <mergeCell ref="R292:S292"/>
    <mergeCell ref="R295:S295"/>
    <mergeCell ref="T295:U295"/>
    <mergeCell ref="T349:U349"/>
    <mergeCell ref="V349:W349"/>
    <mergeCell ref="AY276:AZ276"/>
    <mergeCell ref="AP274:AQ274"/>
    <mergeCell ref="BA284:BB284"/>
    <mergeCell ref="BA276:BB276"/>
    <mergeCell ref="BC276:BD276"/>
    <mergeCell ref="AR278:AS278"/>
    <mergeCell ref="AU277:AV277"/>
    <mergeCell ref="AW277:AX277"/>
    <mergeCell ref="AY277:AZ277"/>
    <mergeCell ref="BA277:BB277"/>
    <mergeCell ref="BC285:BD285"/>
    <mergeCell ref="AJ285:AK285"/>
    <mergeCell ref="AL285:AM285"/>
    <mergeCell ref="AN285:AO285"/>
    <mergeCell ref="AP285:AQ285"/>
    <mergeCell ref="AU285:AV285"/>
    <mergeCell ref="Y279:Z279"/>
    <mergeCell ref="AW279:AX279"/>
    <mergeCell ref="AY279:AZ279"/>
    <mergeCell ref="BA279:BB279"/>
    <mergeCell ref="AJ283:AK283"/>
    <mergeCell ref="AL283:AM283"/>
    <mergeCell ref="AN283:AO283"/>
    <mergeCell ref="AP283:AQ283"/>
    <mergeCell ref="AW285:AX285"/>
    <mergeCell ref="AY285:AZ285"/>
    <mergeCell ref="BA285:BB285"/>
    <mergeCell ref="Y284:Z284"/>
    <mergeCell ref="AA284:AB284"/>
    <mergeCell ref="AY281:AZ281"/>
    <mergeCell ref="BA281:BB281"/>
    <mergeCell ref="AU274:AV274"/>
    <mergeCell ref="Y296:Z296"/>
    <mergeCell ref="AA296:AB296"/>
    <mergeCell ref="AC296:AD296"/>
    <mergeCell ref="AE296:AF296"/>
    <mergeCell ref="AG296:AH296"/>
    <mergeCell ref="AJ296:AK296"/>
    <mergeCell ref="AL296:AM296"/>
    <mergeCell ref="Y295:Z295"/>
    <mergeCell ref="T343:U343"/>
    <mergeCell ref="N290:O290"/>
    <mergeCell ref="P290:Q290"/>
    <mergeCell ref="AC343:AD343"/>
    <mergeCell ref="AE277:AF277"/>
    <mergeCell ref="AG277:AH277"/>
    <mergeCell ref="AJ277:AK277"/>
    <mergeCell ref="P273:Q273"/>
    <mergeCell ref="R273:S273"/>
    <mergeCell ref="T273:U273"/>
    <mergeCell ref="V273:W273"/>
    <mergeCell ref="Y273:Z273"/>
    <mergeCell ref="AA273:AB273"/>
    <mergeCell ref="AC273:AD273"/>
    <mergeCell ref="AE273:AF273"/>
    <mergeCell ref="R290:S290"/>
    <mergeCell ref="T290:U290"/>
    <mergeCell ref="N284:O284"/>
    <mergeCell ref="P284:Q284"/>
    <mergeCell ref="R284:S284"/>
    <mergeCell ref="T284:U284"/>
    <mergeCell ref="V284:W284"/>
    <mergeCell ref="AJ286:AK286"/>
    <mergeCell ref="AL286:AM286"/>
    <mergeCell ref="BA173:BB173"/>
    <mergeCell ref="AL173:AM173"/>
    <mergeCell ref="AN173:AO173"/>
    <mergeCell ref="AP173:AQ173"/>
    <mergeCell ref="AU173:AV173"/>
    <mergeCell ref="AJ173:AK173"/>
    <mergeCell ref="AW162:AX162"/>
    <mergeCell ref="N279:O279"/>
    <mergeCell ref="AU279:AV279"/>
    <mergeCell ref="C344:D344"/>
    <mergeCell ref="E344:M344"/>
    <mergeCell ref="V343:W343"/>
    <mergeCell ref="Y343:Z343"/>
    <mergeCell ref="AE281:AF281"/>
    <mergeCell ref="AG281:AH281"/>
    <mergeCell ref="AJ281:AK281"/>
    <mergeCell ref="AL281:AM281"/>
    <mergeCell ref="AN281:AO281"/>
    <mergeCell ref="AP281:AQ281"/>
    <mergeCell ref="AE294:AF294"/>
    <mergeCell ref="AG294:AH294"/>
    <mergeCell ref="AJ294:AK294"/>
    <mergeCell ref="AL294:AM294"/>
    <mergeCell ref="AN294:AO294"/>
    <mergeCell ref="AP295:AQ295"/>
    <mergeCell ref="AL343:AM343"/>
    <mergeCell ref="AN284:AO284"/>
    <mergeCell ref="AP284:AQ284"/>
    <mergeCell ref="P296:Q296"/>
    <mergeCell ref="R296:S296"/>
    <mergeCell ref="T296:U296"/>
    <mergeCell ref="V296:W296"/>
    <mergeCell ref="Y163:Z163"/>
    <mergeCell ref="N164:O164"/>
    <mergeCell ref="AE153:AF153"/>
    <mergeCell ref="AG153:AH153"/>
    <mergeCell ref="T153:U153"/>
    <mergeCell ref="N160:O160"/>
    <mergeCell ref="P160:Q160"/>
    <mergeCell ref="R160:S160"/>
    <mergeCell ref="T160:U160"/>
    <mergeCell ref="V160:W160"/>
    <mergeCell ref="T75:U75"/>
    <mergeCell ref="R75:S75"/>
    <mergeCell ref="P75:Q75"/>
    <mergeCell ref="N75:O75"/>
    <mergeCell ref="AC153:AD153"/>
    <mergeCell ref="AW173:AX173"/>
    <mergeCell ref="AY173:AZ173"/>
    <mergeCell ref="AU153:AV153"/>
    <mergeCell ref="AW153:AX153"/>
    <mergeCell ref="AY153:AZ153"/>
    <mergeCell ref="AW76:AX76"/>
    <mergeCell ref="AJ154:AK154"/>
    <mergeCell ref="AL154:AM154"/>
    <mergeCell ref="AN154:AO154"/>
    <mergeCell ref="AP154:AQ154"/>
    <mergeCell ref="AU154:AV154"/>
    <mergeCell ref="AW154:AX154"/>
    <mergeCell ref="AY154:AZ154"/>
    <mergeCell ref="N158:O158"/>
    <mergeCell ref="AP167:AQ167"/>
    <mergeCell ref="AR167:AS167"/>
    <mergeCell ref="N166:O166"/>
    <mergeCell ref="AU280:AV280"/>
    <mergeCell ref="N281:O281"/>
    <mergeCell ref="P281:Q281"/>
    <mergeCell ref="R281:S281"/>
    <mergeCell ref="R274:S274"/>
    <mergeCell ref="V157:W157"/>
    <mergeCell ref="Y157:Z157"/>
    <mergeCell ref="N271:O271"/>
    <mergeCell ref="T163:U163"/>
    <mergeCell ref="AE162:AF162"/>
    <mergeCell ref="AU267:AV267"/>
    <mergeCell ref="AJ188:AK188"/>
    <mergeCell ref="AL188:AM188"/>
    <mergeCell ref="AN188:AO188"/>
    <mergeCell ref="AL273:AM273"/>
    <mergeCell ref="AN273:AO273"/>
    <mergeCell ref="AP273:AQ273"/>
    <mergeCell ref="Y271:Z271"/>
    <mergeCell ref="AA271:AB271"/>
    <mergeCell ref="AC188:AD188"/>
    <mergeCell ref="AR188:AS188"/>
    <mergeCell ref="AC165:AD165"/>
    <mergeCell ref="AE165:AF165"/>
    <mergeCell ref="AG165:AH165"/>
    <mergeCell ref="N165:O165"/>
    <mergeCell ref="P165:Q165"/>
    <mergeCell ref="P164:Q164"/>
    <mergeCell ref="R164:S164"/>
    <mergeCell ref="N162:O162"/>
    <mergeCell ref="N161:O161"/>
    <mergeCell ref="P161:Q161"/>
    <mergeCell ref="N159:O159"/>
    <mergeCell ref="E40:J40"/>
    <mergeCell ref="E41:J41"/>
    <mergeCell ref="E42:J42"/>
    <mergeCell ref="E43:J43"/>
    <mergeCell ref="E44:J44"/>
    <mergeCell ref="E45:J45"/>
    <mergeCell ref="E46:J46"/>
    <mergeCell ref="E47:J47"/>
    <mergeCell ref="E48:J48"/>
    <mergeCell ref="E49:J49"/>
    <mergeCell ref="E50:J50"/>
    <mergeCell ref="E51:J51"/>
    <mergeCell ref="E52:J52"/>
    <mergeCell ref="E53:J53"/>
    <mergeCell ref="E54:J54"/>
    <mergeCell ref="E55:J55"/>
    <mergeCell ref="E62:J62"/>
    <mergeCell ref="E61:J61"/>
    <mergeCell ref="R76:S76"/>
    <mergeCell ref="V159:W159"/>
    <mergeCell ref="Y159:Z159"/>
    <mergeCell ref="AA159:AB159"/>
    <mergeCell ref="AC159:AD159"/>
    <mergeCell ref="AE159:AF159"/>
    <mergeCell ref="AE154:AF154"/>
    <mergeCell ref="E130:J130"/>
    <mergeCell ref="E121:J121"/>
    <mergeCell ref="P154:Q154"/>
    <mergeCell ref="R154:S154"/>
    <mergeCell ref="T154:U154"/>
    <mergeCell ref="V154:W154"/>
    <mergeCell ref="Y154:Z154"/>
    <mergeCell ref="AA154:AB154"/>
    <mergeCell ref="E71:J71"/>
    <mergeCell ref="E72:J72"/>
    <mergeCell ref="E73:J73"/>
    <mergeCell ref="R149:S149"/>
    <mergeCell ref="V153:W153"/>
    <mergeCell ref="N153:O153"/>
    <mergeCell ref="P153:Q153"/>
    <mergeCell ref="R153:S153"/>
    <mergeCell ref="AC158:AD158"/>
    <mergeCell ref="AE158:AF158"/>
    <mergeCell ref="E63:J63"/>
    <mergeCell ref="E64:J64"/>
    <mergeCell ref="Y156:Z156"/>
    <mergeCell ref="AA156:AB156"/>
    <mergeCell ref="AC156:AD156"/>
    <mergeCell ref="AE156:AF156"/>
    <mergeCell ref="AC164:AD164"/>
    <mergeCell ref="AE164:AF164"/>
    <mergeCell ref="AG164:AH164"/>
    <mergeCell ref="R165:S165"/>
    <mergeCell ref="T164:U164"/>
    <mergeCell ref="V164:W164"/>
    <mergeCell ref="Y164:Z164"/>
    <mergeCell ref="AA164:AB164"/>
    <mergeCell ref="T165:U165"/>
    <mergeCell ref="V165:W165"/>
    <mergeCell ref="Y165:Z165"/>
    <mergeCell ref="AA165:AB165"/>
    <mergeCell ref="AG154:AH154"/>
    <mergeCell ref="P158:Q158"/>
    <mergeCell ref="R158:S158"/>
    <mergeCell ref="AG161:AH161"/>
    <mergeCell ref="AA158:AB158"/>
    <mergeCell ref="AA162:AB162"/>
    <mergeCell ref="AC162:AD162"/>
    <mergeCell ref="R161:S161"/>
    <mergeCell ref="AG156:AH156"/>
    <mergeCell ref="R159:S159"/>
    <mergeCell ref="T159:U159"/>
    <mergeCell ref="P159:Q159"/>
    <mergeCell ref="AG158:AH158"/>
    <mergeCell ref="P157:Q157"/>
    <mergeCell ref="AC154:AD154"/>
    <mergeCell ref="Y160:Z160"/>
    <mergeCell ref="AA160:AB160"/>
    <mergeCell ref="AC160:AD160"/>
    <mergeCell ref="AE160:AF160"/>
    <mergeCell ref="AA157:AB157"/>
    <mergeCell ref="E78:J78"/>
    <mergeCell ref="J75:M75"/>
    <mergeCell ref="N149:O149"/>
    <mergeCell ref="E117:J117"/>
    <mergeCell ref="E118:J118"/>
    <mergeCell ref="E151:I151"/>
    <mergeCell ref="E119:J119"/>
    <mergeCell ref="J148:M148"/>
    <mergeCell ref="AA161:AB161"/>
    <mergeCell ref="AC161:AD161"/>
    <mergeCell ref="AE161:AF161"/>
    <mergeCell ref="AA93:AB93"/>
    <mergeCell ref="Y93:Z93"/>
    <mergeCell ref="N93:O93"/>
    <mergeCell ref="T149:U149"/>
    <mergeCell ref="V149:W149"/>
    <mergeCell ref="AG162:AH162"/>
    <mergeCell ref="E97:J97"/>
    <mergeCell ref="E98:J98"/>
    <mergeCell ref="E99:J99"/>
    <mergeCell ref="E100:J100"/>
    <mergeCell ref="E101:J101"/>
    <mergeCell ref="E75:I75"/>
    <mergeCell ref="E93:I93"/>
    <mergeCell ref="AC157:AD157"/>
    <mergeCell ref="AE157:AF157"/>
    <mergeCell ref="AG157:AH157"/>
    <mergeCell ref="R156:S156"/>
    <mergeCell ref="T156:U156"/>
    <mergeCell ref="V156:W156"/>
    <mergeCell ref="E9:I9"/>
    <mergeCell ref="AJ76:AK76"/>
    <mergeCell ref="AL76:AM76"/>
    <mergeCell ref="E94:J94"/>
    <mergeCell ref="E95:J95"/>
    <mergeCell ref="AR173:AS173"/>
    <mergeCell ref="E2:I2"/>
    <mergeCell ref="E3:I3"/>
    <mergeCell ref="E4:I4"/>
    <mergeCell ref="E7:I7"/>
    <mergeCell ref="E8:I8"/>
    <mergeCell ref="E5:I5"/>
    <mergeCell ref="E10:I10"/>
    <mergeCell ref="E11:J11"/>
    <mergeCell ref="E12:J12"/>
    <mergeCell ref="E13:J13"/>
    <mergeCell ref="AJ153:AK153"/>
    <mergeCell ref="AL153:AM153"/>
    <mergeCell ref="AN153:AO153"/>
    <mergeCell ref="AP153:AQ153"/>
    <mergeCell ref="AJ150:AK150"/>
    <mergeCell ref="AL150:AM150"/>
    <mergeCell ref="AN150:AO150"/>
    <mergeCell ref="N76:O76"/>
    <mergeCell ref="V75:W75"/>
    <mergeCell ref="E66:J66"/>
    <mergeCell ref="E67:J67"/>
    <mergeCell ref="E68:J68"/>
    <mergeCell ref="E69:J69"/>
    <mergeCell ref="E70:J70"/>
    <mergeCell ref="E125:J125"/>
    <mergeCell ref="E74:J74"/>
    <mergeCell ref="AN149:AO149"/>
    <mergeCell ref="AP149:AQ149"/>
    <mergeCell ref="AN76:AO76"/>
    <mergeCell ref="AP76:AQ76"/>
    <mergeCell ref="AP150:AQ150"/>
    <mergeCell ref="E110:J110"/>
    <mergeCell ref="E111:J111"/>
    <mergeCell ref="E112:J112"/>
    <mergeCell ref="E113:J113"/>
    <mergeCell ref="E114:J114"/>
    <mergeCell ref="E108:J108"/>
    <mergeCell ref="E109:J109"/>
    <mergeCell ref="J93:M93"/>
    <mergeCell ref="T76:U76"/>
    <mergeCell ref="V76:W76"/>
    <mergeCell ref="Y76:Z76"/>
    <mergeCell ref="P76:Q76"/>
    <mergeCell ref="E115:J115"/>
    <mergeCell ref="E131:J131"/>
    <mergeCell ref="E132:J132"/>
    <mergeCell ref="E133:J133"/>
    <mergeCell ref="V150:W150"/>
    <mergeCell ref="N150:O150"/>
    <mergeCell ref="P150:Q150"/>
    <mergeCell ref="R150:S150"/>
    <mergeCell ref="T150:U150"/>
    <mergeCell ref="E134:J134"/>
    <mergeCell ref="P149:Q149"/>
    <mergeCell ref="E96:J96"/>
    <mergeCell ref="E77:J77"/>
    <mergeCell ref="E82:J82"/>
    <mergeCell ref="E83:J83"/>
    <mergeCell ref="BF173:BG173"/>
    <mergeCell ref="BH173:BI173"/>
    <mergeCell ref="BJ173:BK173"/>
    <mergeCell ref="BL173:BM173"/>
    <mergeCell ref="AR176:AS176"/>
    <mergeCell ref="Y8:AI8"/>
    <mergeCell ref="AG76:AH76"/>
    <mergeCell ref="AA76:AB76"/>
    <mergeCell ref="AC76:AD76"/>
    <mergeCell ref="AE76:AF76"/>
    <mergeCell ref="AG149:AH149"/>
    <mergeCell ref="Y150:Z150"/>
    <mergeCell ref="AA150:AB150"/>
    <mergeCell ref="AC150:AD150"/>
    <mergeCell ref="AC149:AD149"/>
    <mergeCell ref="AE149:AF149"/>
    <mergeCell ref="AE150:AF150"/>
    <mergeCell ref="AA149:AB149"/>
    <mergeCell ref="Y149:Z149"/>
    <mergeCell ref="BC173:BD173"/>
    <mergeCell ref="BC176:BD176"/>
    <mergeCell ref="Y176:Z176"/>
    <mergeCell ref="Y153:Z153"/>
    <mergeCell ref="AA153:AB153"/>
    <mergeCell ref="AA163:AB163"/>
    <mergeCell ref="AC163:AD163"/>
    <mergeCell ref="AE163:AF163"/>
    <mergeCell ref="AG163:AH163"/>
    <mergeCell ref="BA149:BB149"/>
    <mergeCell ref="BA76:BB76"/>
    <mergeCell ref="AY149:AZ149"/>
    <mergeCell ref="AJ8:AT8"/>
    <mergeCell ref="BL176:BM176"/>
    <mergeCell ref="BN282:BO282"/>
    <mergeCell ref="BC282:BD282"/>
    <mergeCell ref="BF282:BG282"/>
    <mergeCell ref="BH282:BI282"/>
    <mergeCell ref="BJ282:BK282"/>
    <mergeCell ref="BL282:BM282"/>
    <mergeCell ref="BL186:BM186"/>
    <mergeCell ref="BF279:BG279"/>
    <mergeCell ref="BH279:BI279"/>
    <mergeCell ref="BJ279:BK279"/>
    <mergeCell ref="BL279:BM279"/>
    <mergeCell ref="BN279:BO279"/>
    <mergeCell ref="BC277:BD277"/>
    <mergeCell ref="BF277:BG277"/>
    <mergeCell ref="BH277:BI277"/>
    <mergeCell ref="BJ277:BK277"/>
    <mergeCell ref="BN281:BO281"/>
    <mergeCell ref="BN273:BO273"/>
    <mergeCell ref="BF269:BG269"/>
    <mergeCell ref="BJ278:BK278"/>
    <mergeCell ref="BL278:BM278"/>
    <mergeCell ref="BF276:BG276"/>
    <mergeCell ref="BH276:BI276"/>
    <mergeCell ref="BF270:BG270"/>
    <mergeCell ref="BH270:BI270"/>
    <mergeCell ref="BJ270:BK270"/>
    <mergeCell ref="BN259:BO259"/>
    <mergeCell ref="BC281:BD281"/>
    <mergeCell ref="BC274:BD274"/>
    <mergeCell ref="BF267:BG267"/>
    <mergeCell ref="BH267:BI267"/>
    <mergeCell ref="BN343:BO343"/>
    <mergeCell ref="BF281:BG281"/>
    <mergeCell ref="AY284:AZ284"/>
    <mergeCell ref="AW352:AX352"/>
    <mergeCell ref="AY352:AZ352"/>
    <mergeCell ref="BA352:BB352"/>
    <mergeCell ref="AU354:AV354"/>
    <mergeCell ref="AW354:AX354"/>
    <mergeCell ref="BN178:BO178"/>
    <mergeCell ref="AU282:AV282"/>
    <mergeCell ref="AW282:AX282"/>
    <mergeCell ref="AY282:AZ282"/>
    <mergeCell ref="BA282:BB282"/>
    <mergeCell ref="AR283:AS283"/>
    <mergeCell ref="AU283:AV283"/>
    <mergeCell ref="AW283:AX283"/>
    <mergeCell ref="AY283:AZ283"/>
    <mergeCell ref="BA283:BB283"/>
    <mergeCell ref="BC283:BD283"/>
    <mergeCell ref="BF283:BG283"/>
    <mergeCell ref="BH283:BI283"/>
    <mergeCell ref="BJ283:BK283"/>
    <mergeCell ref="BL283:BM283"/>
    <mergeCell ref="BN283:BO283"/>
    <mergeCell ref="AR354:AS354"/>
    <mergeCell ref="BF285:BG285"/>
    <mergeCell ref="BH285:BI285"/>
    <mergeCell ref="BJ285:BK285"/>
    <mergeCell ref="AR284:AS284"/>
    <mergeCell ref="AU284:AV284"/>
    <mergeCell ref="BF284:BG284"/>
    <mergeCell ref="BL178:BM178"/>
    <mergeCell ref="AR352:AS352"/>
    <mergeCell ref="AN355:AO355"/>
    <mergeCell ref="BA286:BB286"/>
    <mergeCell ref="BC286:BD286"/>
    <mergeCell ref="AJ350:AK350"/>
    <mergeCell ref="AL350:AM350"/>
    <mergeCell ref="AN350:AO350"/>
    <mergeCell ref="AP350:AQ350"/>
    <mergeCell ref="AJ349:AK349"/>
    <mergeCell ref="AL349:AM349"/>
    <mergeCell ref="AN349:AO349"/>
    <mergeCell ref="AP349:AQ349"/>
    <mergeCell ref="AU351:AV351"/>
    <mergeCell ref="AU346:AV346"/>
    <mergeCell ref="AW346:AX346"/>
    <mergeCell ref="AR350:AS350"/>
    <mergeCell ref="AR351:AS351"/>
    <mergeCell ref="AJ348:AK348"/>
    <mergeCell ref="AL348:AM348"/>
    <mergeCell ref="AN348:AO348"/>
    <mergeCell ref="AP348:AQ348"/>
    <mergeCell ref="AN343:AO343"/>
    <mergeCell ref="BA306:BB306"/>
    <mergeCell ref="AJ345:AK345"/>
    <mergeCell ref="AY354:AZ354"/>
    <mergeCell ref="AU286:AV286"/>
    <mergeCell ref="AJ306:AK306"/>
    <mergeCell ref="AY286:AZ286"/>
    <mergeCell ref="AY355:AZ355"/>
    <mergeCell ref="AJ354:AK354"/>
    <mergeCell ref="AL354:AM354"/>
    <mergeCell ref="BC298:BD298"/>
    <mergeCell ref="AN412:AO412"/>
    <mergeCell ref="AJ406:AK406"/>
    <mergeCell ref="AL406:AM406"/>
    <mergeCell ref="AN406:AO406"/>
    <mergeCell ref="AR475:AS475"/>
    <mergeCell ref="AJ420:AK420"/>
    <mergeCell ref="AJ426:AK426"/>
    <mergeCell ref="AN451:AO451"/>
    <mergeCell ref="AP451:AQ451"/>
    <mergeCell ref="AR451:AS451"/>
    <mergeCell ref="AP428:AQ428"/>
    <mergeCell ref="AP460:AQ460"/>
    <mergeCell ref="AN472:AO472"/>
    <mergeCell ref="AP353:AQ353"/>
    <mergeCell ref="AJ357:AK357"/>
    <mergeCell ref="AL357:AM357"/>
    <mergeCell ref="AN357:AO357"/>
    <mergeCell ref="AR359:AS359"/>
    <mergeCell ref="AP390:AQ390"/>
    <mergeCell ref="AJ388:AK388"/>
    <mergeCell ref="AL388:AM388"/>
    <mergeCell ref="AN359:AO359"/>
    <mergeCell ref="AP359:AQ359"/>
    <mergeCell ref="AL356:AM356"/>
    <mergeCell ref="AJ382:AK382"/>
    <mergeCell ref="AL382:AM382"/>
    <mergeCell ref="AN384:AO384"/>
    <mergeCell ref="AP384:AQ384"/>
    <mergeCell ref="AR384:AS384"/>
    <mergeCell ref="AR397:AS397"/>
    <mergeCell ref="AJ360:AK360"/>
    <mergeCell ref="AP402:AQ402"/>
    <mergeCell ref="AJ541:AK541"/>
    <mergeCell ref="AL541:AM541"/>
    <mergeCell ref="AN541:AO541"/>
    <mergeCell ref="AP541:AQ541"/>
    <mergeCell ref="AJ539:AK539"/>
    <mergeCell ref="AL539:AM539"/>
    <mergeCell ref="AN539:AO539"/>
    <mergeCell ref="AP539:AQ539"/>
    <mergeCell ref="AJ536:AK536"/>
    <mergeCell ref="AL536:AM536"/>
    <mergeCell ref="AN536:AO536"/>
    <mergeCell ref="AP536:AQ536"/>
    <mergeCell ref="AP513:AQ513"/>
    <mergeCell ref="AU377:AV377"/>
    <mergeCell ref="AW377:AX377"/>
    <mergeCell ref="AR531:AS531"/>
    <mergeCell ref="AR523:AS523"/>
    <mergeCell ref="AN377:AO377"/>
    <mergeCell ref="AP377:AQ377"/>
    <mergeCell ref="AL505:AM505"/>
    <mergeCell ref="AN505:AO505"/>
    <mergeCell ref="AP505:AQ505"/>
    <mergeCell ref="AR517:AS517"/>
    <mergeCell ref="AR518:AS518"/>
    <mergeCell ref="AR519:AS519"/>
    <mergeCell ref="AJ517:AK517"/>
    <mergeCell ref="AL517:AM517"/>
    <mergeCell ref="AN517:AO517"/>
    <mergeCell ref="AP517:AQ517"/>
    <mergeCell ref="AL508:AM508"/>
    <mergeCell ref="AN508:AO508"/>
    <mergeCell ref="AP508:AQ508"/>
    <mergeCell ref="C345:D345"/>
    <mergeCell ref="E174:I174"/>
    <mergeCell ref="E189:I189"/>
    <mergeCell ref="E212:I212"/>
    <mergeCell ref="E227:I227"/>
    <mergeCell ref="E250:I250"/>
    <mergeCell ref="E265:I265"/>
    <mergeCell ref="E288:I288"/>
    <mergeCell ref="E303:I303"/>
    <mergeCell ref="E326:I326"/>
    <mergeCell ref="N285:O285"/>
    <mergeCell ref="P285:Q285"/>
    <mergeCell ref="R285:S285"/>
    <mergeCell ref="T285:U285"/>
    <mergeCell ref="V285:W285"/>
    <mergeCell ref="Y285:Z285"/>
    <mergeCell ref="AA285:AB285"/>
    <mergeCell ref="P176:Q176"/>
    <mergeCell ref="R176:S176"/>
    <mergeCell ref="T176:U176"/>
    <mergeCell ref="V176:W176"/>
    <mergeCell ref="J184:J187"/>
    <mergeCell ref="N282:O282"/>
    <mergeCell ref="AA176:AB176"/>
    <mergeCell ref="N280:O280"/>
    <mergeCell ref="P280:Q280"/>
    <mergeCell ref="R280:S280"/>
    <mergeCell ref="T280:U280"/>
    <mergeCell ref="V280:W280"/>
    <mergeCell ref="Y280:Z280"/>
    <mergeCell ref="AA280:AB280"/>
    <mergeCell ref="AA345:AB345"/>
    <mergeCell ref="AR539:AS539"/>
    <mergeCell ref="AR541:AS541"/>
    <mergeCell ref="AR543:AS543"/>
    <mergeCell ref="AJ535:AK535"/>
    <mergeCell ref="AL535:AM535"/>
    <mergeCell ref="AN535:AO535"/>
    <mergeCell ref="AP535:AQ535"/>
    <mergeCell ref="AR533:AS533"/>
    <mergeCell ref="AL516:AM516"/>
    <mergeCell ref="AN510:AO510"/>
    <mergeCell ref="AP510:AQ510"/>
    <mergeCell ref="AR510:AS510"/>
    <mergeCell ref="AJ519:AK519"/>
    <mergeCell ref="AL519:AM519"/>
    <mergeCell ref="AJ509:AK509"/>
    <mergeCell ref="AL509:AM509"/>
    <mergeCell ref="AJ510:AK510"/>
    <mergeCell ref="AL510:AM510"/>
    <mergeCell ref="AJ516:AK516"/>
    <mergeCell ref="AR509:AS509"/>
    <mergeCell ref="AJ543:AK543"/>
    <mergeCell ref="AL543:AM543"/>
    <mergeCell ref="AN543:AO543"/>
    <mergeCell ref="AP543:AQ543"/>
    <mergeCell ref="AJ523:AK523"/>
    <mergeCell ref="AL523:AM523"/>
    <mergeCell ref="AN523:AO523"/>
    <mergeCell ref="AP523:AQ523"/>
    <mergeCell ref="AJ531:AK531"/>
    <mergeCell ref="AL531:AM531"/>
    <mergeCell ref="AN531:AO531"/>
    <mergeCell ref="AP531:AQ531"/>
    <mergeCell ref="V274:W274"/>
    <mergeCell ref="Y274:Z274"/>
    <mergeCell ref="N273:O273"/>
    <mergeCell ref="T274:U274"/>
    <mergeCell ref="N264:O264"/>
    <mergeCell ref="P264:Q264"/>
    <mergeCell ref="R264:S264"/>
    <mergeCell ref="T263:U263"/>
    <mergeCell ref="N267:O267"/>
    <mergeCell ref="P267:Q267"/>
    <mergeCell ref="R267:S267"/>
    <mergeCell ref="AR535:AS535"/>
    <mergeCell ref="AE285:AF285"/>
    <mergeCell ref="AG285:AH285"/>
    <mergeCell ref="AC284:AD284"/>
    <mergeCell ref="AE284:AF284"/>
    <mergeCell ref="AG284:AH284"/>
    <mergeCell ref="AN286:AO286"/>
    <mergeCell ref="AP286:AQ286"/>
    <mergeCell ref="AN345:AO345"/>
    <mergeCell ref="AP345:AQ345"/>
    <mergeCell ref="AJ343:AK343"/>
    <mergeCell ref="AJ351:AK351"/>
    <mergeCell ref="AL351:AM351"/>
    <mergeCell ref="AN351:AO351"/>
    <mergeCell ref="AP351:AQ351"/>
    <mergeCell ref="AR508:AS508"/>
    <mergeCell ref="AN516:AO516"/>
    <mergeCell ref="AN509:AO509"/>
    <mergeCell ref="AP509:AQ509"/>
    <mergeCell ref="AP472:AQ472"/>
    <mergeCell ref="AJ391:AK391"/>
    <mergeCell ref="V258:W258"/>
    <mergeCell ref="Y258:Z258"/>
    <mergeCell ref="T255:U255"/>
    <mergeCell ref="P271:Q271"/>
    <mergeCell ref="R271:S271"/>
    <mergeCell ref="T264:U264"/>
    <mergeCell ref="V264:W264"/>
    <mergeCell ref="Y264:Z264"/>
    <mergeCell ref="T257:U257"/>
    <mergeCell ref="T267:U267"/>
    <mergeCell ref="V257:W257"/>
    <mergeCell ref="P162:Q162"/>
    <mergeCell ref="R162:S162"/>
    <mergeCell ref="T162:U162"/>
    <mergeCell ref="V162:W162"/>
    <mergeCell ref="Y162:Z162"/>
    <mergeCell ref="N163:O163"/>
    <mergeCell ref="P163:Q163"/>
    <mergeCell ref="R163:S163"/>
    <mergeCell ref="Y263:Z263"/>
    <mergeCell ref="N261:O261"/>
    <mergeCell ref="P261:Q261"/>
    <mergeCell ref="V261:W261"/>
    <mergeCell ref="Y261:Z261"/>
    <mergeCell ref="R254:S254"/>
    <mergeCell ref="T254:U254"/>
    <mergeCell ref="V254:W254"/>
    <mergeCell ref="Y254:Z254"/>
    <mergeCell ref="T238:U238"/>
    <mergeCell ref="V238:W238"/>
    <mergeCell ref="Y238:Z238"/>
    <mergeCell ref="V163:W163"/>
    <mergeCell ref="E81:J81"/>
    <mergeCell ref="E56:J56"/>
    <mergeCell ref="E57:J57"/>
    <mergeCell ref="E29:M29"/>
    <mergeCell ref="E30:J30"/>
    <mergeCell ref="E31:J31"/>
    <mergeCell ref="C76:M76"/>
    <mergeCell ref="J28:M28"/>
    <mergeCell ref="E32:J32"/>
    <mergeCell ref="E33:J33"/>
    <mergeCell ref="E34:J34"/>
    <mergeCell ref="E36:J36"/>
    <mergeCell ref="E37:J37"/>
    <mergeCell ref="E38:J38"/>
    <mergeCell ref="E39:J39"/>
    <mergeCell ref="E28:I28"/>
    <mergeCell ref="N260:O260"/>
    <mergeCell ref="E35:J35"/>
    <mergeCell ref="E60:J60"/>
    <mergeCell ref="E58:J58"/>
    <mergeCell ref="E59:J59"/>
    <mergeCell ref="E65:J65"/>
    <mergeCell ref="E84:J84"/>
    <mergeCell ref="E85:J85"/>
    <mergeCell ref="E86:J86"/>
    <mergeCell ref="E87:J87"/>
    <mergeCell ref="E88:J88"/>
    <mergeCell ref="E89:J89"/>
    <mergeCell ref="E90:J90"/>
    <mergeCell ref="E91:J91"/>
    <mergeCell ref="E92:J92"/>
    <mergeCell ref="N154:O154"/>
    <mergeCell ref="E116:J116"/>
    <mergeCell ref="E102:J102"/>
    <mergeCell ref="E103:J103"/>
    <mergeCell ref="E104:J104"/>
    <mergeCell ref="E105:J105"/>
    <mergeCell ref="E106:J106"/>
    <mergeCell ref="E107:J107"/>
    <mergeCell ref="E122:J122"/>
    <mergeCell ref="E123:J123"/>
    <mergeCell ref="E120:J120"/>
    <mergeCell ref="E124:J124"/>
    <mergeCell ref="E126:J126"/>
    <mergeCell ref="E127:J127"/>
    <mergeCell ref="E128:J128"/>
    <mergeCell ref="E129:J129"/>
    <mergeCell ref="E148:I148"/>
    <mergeCell ref="E14:J14"/>
    <mergeCell ref="E15:J15"/>
    <mergeCell ref="E16:J16"/>
    <mergeCell ref="E17:J17"/>
    <mergeCell ref="E18:J18"/>
    <mergeCell ref="E19:J19"/>
    <mergeCell ref="E20:J20"/>
    <mergeCell ref="E21:J21"/>
    <mergeCell ref="E22:J22"/>
    <mergeCell ref="E23:J23"/>
    <mergeCell ref="E24:J24"/>
    <mergeCell ref="E25:J25"/>
    <mergeCell ref="E26:J26"/>
    <mergeCell ref="E27:J27"/>
    <mergeCell ref="E79:J79"/>
    <mergeCell ref="E80:J80"/>
    <mergeCell ref="J195:J198"/>
    <mergeCell ref="J199:J202"/>
    <mergeCell ref="J203:J206"/>
    <mergeCell ref="J207:J210"/>
    <mergeCell ref="J229:J232"/>
    <mergeCell ref="J211:M211"/>
    <mergeCell ref="J233:J236"/>
    <mergeCell ref="J237:J240"/>
    <mergeCell ref="E135:J135"/>
    <mergeCell ref="E136:J136"/>
    <mergeCell ref="E137:J137"/>
    <mergeCell ref="D140:K140"/>
    <mergeCell ref="D141:K141"/>
    <mergeCell ref="C149:M149"/>
    <mergeCell ref="C150:M150"/>
    <mergeCell ref="J153:J156"/>
    <mergeCell ref="D142:K142"/>
    <mergeCell ref="D147:K147"/>
    <mergeCell ref="D143:K143"/>
    <mergeCell ref="D144:K144"/>
    <mergeCell ref="D145:K145"/>
    <mergeCell ref="J165:J168"/>
    <mergeCell ref="J169:J172"/>
    <mergeCell ref="J176:J179"/>
    <mergeCell ref="J180:J183"/>
    <mergeCell ref="J191:J194"/>
    <mergeCell ref="J157:J160"/>
    <mergeCell ref="J161:J164"/>
    <mergeCell ref="D139:K139"/>
    <mergeCell ref="D252:D255"/>
    <mergeCell ref="D256:D259"/>
    <mergeCell ref="D260:D263"/>
    <mergeCell ref="D267:D270"/>
    <mergeCell ref="J241:J244"/>
    <mergeCell ref="J245:J248"/>
    <mergeCell ref="J188:M188"/>
    <mergeCell ref="J214:J217"/>
    <mergeCell ref="J218:J221"/>
    <mergeCell ref="J222:J225"/>
    <mergeCell ref="D233:D236"/>
    <mergeCell ref="D237:D240"/>
    <mergeCell ref="D241:D244"/>
    <mergeCell ref="D245:D248"/>
    <mergeCell ref="D153:D156"/>
    <mergeCell ref="D157:D160"/>
    <mergeCell ref="D161:D164"/>
    <mergeCell ref="D165:D168"/>
    <mergeCell ref="D169:D172"/>
    <mergeCell ref="D176:D179"/>
    <mergeCell ref="D180:D183"/>
    <mergeCell ref="D184:D187"/>
    <mergeCell ref="D191:D194"/>
    <mergeCell ref="D195:D198"/>
    <mergeCell ref="D199:D202"/>
    <mergeCell ref="D203:D206"/>
    <mergeCell ref="D207:D210"/>
    <mergeCell ref="D214:D217"/>
    <mergeCell ref="D218:D221"/>
    <mergeCell ref="D222:D225"/>
    <mergeCell ref="D229:D232"/>
    <mergeCell ref="J173:M173"/>
    <mergeCell ref="J260:J263"/>
    <mergeCell ref="D290:D293"/>
    <mergeCell ref="D294:D297"/>
    <mergeCell ref="D298:D301"/>
    <mergeCell ref="D305:D308"/>
    <mergeCell ref="D309:D312"/>
    <mergeCell ref="D313:D316"/>
    <mergeCell ref="D317:D320"/>
    <mergeCell ref="D321:D324"/>
    <mergeCell ref="D328:D331"/>
    <mergeCell ref="D332:D335"/>
    <mergeCell ref="D336:D339"/>
    <mergeCell ref="J267:J270"/>
    <mergeCell ref="J271:J274"/>
    <mergeCell ref="J275:J278"/>
    <mergeCell ref="J279:J282"/>
    <mergeCell ref="J283:J286"/>
    <mergeCell ref="J305:J308"/>
    <mergeCell ref="J309:J312"/>
    <mergeCell ref="J313:J316"/>
    <mergeCell ref="J317:J320"/>
    <mergeCell ref="J321:J324"/>
    <mergeCell ref="J287:M287"/>
    <mergeCell ref="J302:M302"/>
    <mergeCell ref="J325:M325"/>
    <mergeCell ref="J264:M264"/>
    <mergeCell ref="D271:D274"/>
    <mergeCell ref="D275:D278"/>
    <mergeCell ref="D279:D282"/>
    <mergeCell ref="D283:D286"/>
    <mergeCell ref="J290:J293"/>
    <mergeCell ref="J294:J297"/>
    <mergeCell ref="J298:J301"/>
    <mergeCell ref="J328:J331"/>
    <mergeCell ref="J332:J335"/>
    <mergeCell ref="J336:J339"/>
    <mergeCell ref="AY533:AZ533"/>
    <mergeCell ref="BA533:BB533"/>
    <mergeCell ref="BC533:BD533"/>
    <mergeCell ref="BF533:BG533"/>
    <mergeCell ref="BH533:BI533"/>
    <mergeCell ref="BJ533:BK533"/>
    <mergeCell ref="BL533:BM533"/>
    <mergeCell ref="BN533:BO533"/>
    <mergeCell ref="D1:X1"/>
    <mergeCell ref="C533:M533"/>
    <mergeCell ref="N533:O533"/>
    <mergeCell ref="P533:Q533"/>
    <mergeCell ref="R533:S533"/>
    <mergeCell ref="T533:U533"/>
    <mergeCell ref="V533:W533"/>
    <mergeCell ref="Y533:Z533"/>
    <mergeCell ref="AA533:AB533"/>
    <mergeCell ref="AC533:AD533"/>
    <mergeCell ref="AE533:AF533"/>
    <mergeCell ref="AG533:AH533"/>
    <mergeCell ref="AJ533:AK533"/>
    <mergeCell ref="AL533:AM533"/>
    <mergeCell ref="AN533:AO533"/>
    <mergeCell ref="AP533:AQ533"/>
    <mergeCell ref="J252:J255"/>
    <mergeCell ref="J256:J259"/>
    <mergeCell ref="N534:O534"/>
    <mergeCell ref="P534:Q534"/>
    <mergeCell ref="R534:S534"/>
    <mergeCell ref="T534:U534"/>
    <mergeCell ref="V534:W534"/>
    <mergeCell ref="Y534:Z534"/>
    <mergeCell ref="AA534:AB534"/>
    <mergeCell ref="AC534:AD534"/>
    <mergeCell ref="AE534:AF534"/>
    <mergeCell ref="AG534:AH534"/>
    <mergeCell ref="AJ534:AK534"/>
    <mergeCell ref="AL534:AM534"/>
    <mergeCell ref="AN534:AO534"/>
    <mergeCell ref="AP534:AQ534"/>
    <mergeCell ref="AR534:AS534"/>
    <mergeCell ref="AU534:AV534"/>
    <mergeCell ref="J340:M340"/>
    <mergeCell ref="AP516:AQ516"/>
    <mergeCell ref="AL391:AM391"/>
    <mergeCell ref="AN391:AO391"/>
    <mergeCell ref="AL498:AM498"/>
    <mergeCell ref="AR419:AS419"/>
    <mergeCell ref="AJ494:AK494"/>
    <mergeCell ref="AL494:AM494"/>
    <mergeCell ref="AJ506:AK506"/>
    <mergeCell ref="AL506:AM506"/>
    <mergeCell ref="AJ512:AK512"/>
    <mergeCell ref="AL512:AM512"/>
    <mergeCell ref="AN512:AO512"/>
    <mergeCell ref="AP512:AQ512"/>
    <mergeCell ref="AR512:AS512"/>
    <mergeCell ref="AL412:AM412"/>
    <mergeCell ref="BX424:BX435"/>
    <mergeCell ref="BC535:BD535"/>
    <mergeCell ref="BF535:BG535"/>
    <mergeCell ref="C537:M537"/>
    <mergeCell ref="N537:O537"/>
    <mergeCell ref="P537:Q537"/>
    <mergeCell ref="R537:S537"/>
    <mergeCell ref="T537:U537"/>
    <mergeCell ref="V537:W537"/>
    <mergeCell ref="Y537:Z537"/>
    <mergeCell ref="AA537:AB537"/>
    <mergeCell ref="AC537:AD537"/>
    <mergeCell ref="AE537:AF537"/>
    <mergeCell ref="AG537:AH537"/>
    <mergeCell ref="AJ537:AK537"/>
    <mergeCell ref="AL537:AM537"/>
    <mergeCell ref="AN537:AO537"/>
    <mergeCell ref="AP537:AQ537"/>
    <mergeCell ref="AR537:AS537"/>
    <mergeCell ref="AU537:AV537"/>
    <mergeCell ref="C536:M536"/>
    <mergeCell ref="N536:O536"/>
    <mergeCell ref="AA536:AB536"/>
    <mergeCell ref="AC536:AD536"/>
    <mergeCell ref="AE536:AF536"/>
    <mergeCell ref="AG536:AH536"/>
    <mergeCell ref="AR536:AS536"/>
    <mergeCell ref="BC536:BD536"/>
    <mergeCell ref="AU535:AV535"/>
    <mergeCell ref="AW535:AX535"/>
    <mergeCell ref="AY535:AZ535"/>
    <mergeCell ref="C534:M534"/>
  </mergeCells>
  <phoneticPr fontId="5" type="noConversion"/>
  <dataValidations count="10">
    <dataValidation type="list" allowBlank="1" showInputMessage="1" showErrorMessage="1" sqref="C390:D390 C391:C419">
      <formula1>Commodity</formula1>
    </dataValidation>
    <dataValidation type="list" allowBlank="1" showInputMessage="1" showErrorMessage="1" sqref="C153:C172 C176:C187 C191:C210 C214:C225 C229:C248 C252:C263 C267:C286 C290:C301 C305:C324 C328:C339">
      <formula1>Travel</formula1>
    </dataValidation>
    <dataValidation showDropDown="1" showInputMessage="1" showErrorMessage="1" sqref="D13"/>
    <dataValidation type="list" allowBlank="1" showInputMessage="1" showErrorMessage="1" sqref="E438:J444">
      <formula1>Fabrication</formula1>
    </dataValidation>
    <dataValidation type="list" allowBlank="1" showInputMessage="1" showErrorMessage="1" sqref="E60:J74">
      <formula1>Student</formula1>
    </dataValidation>
    <dataValidation type="list" allowBlank="1" showInputMessage="1" showErrorMessage="1" sqref="E13:J27">
      <formula1>SeniorPersonnel1</formula1>
    </dataValidation>
    <dataValidation type="list" allowBlank="1" showInputMessage="1" showErrorMessage="1" sqref="I424:L435">
      <formula1>Activity</formula1>
    </dataValidation>
    <dataValidation type="list" allowBlank="1" showInputMessage="1" showErrorMessage="1" sqref="E31:J57">
      <formula1>OtherPersonnel</formula1>
    </dataValidation>
    <dataValidation type="list" allowBlank="1" showInputMessage="1" showErrorMessage="1" sqref="C345:C375">
      <formula1>Contractual</formula1>
    </dataValidation>
    <dataValidation allowBlank="1" showInputMessage="1" sqref="K60:K74"/>
  </dataValidations>
  <printOptions horizontalCentered="1"/>
  <pageMargins left="1" right="1" top="1" bottom="1" header="0.5" footer="0.5"/>
  <pageSetup scale="10" fitToHeight="2" orientation="landscape" r:id="rId1"/>
  <headerFooter alignWithMargins="0">
    <oddHeader>&amp;C&amp;G
&amp;"Trebuchet MS,Bold Italic"&amp;12&amp;K03+000Office of Grants &amp; Contracts Administration</oddHeader>
  </headerFooter>
  <legacyDrawing r:id="rId2"/>
  <legacyDrawingHF r:id="rId3"/>
  <extLst>
    <ext xmlns:x14="http://schemas.microsoft.com/office/spreadsheetml/2009/9/main" uri="{CCE6A557-97BC-4b89-ADB6-D9C93CAAB3DF}">
      <x14:dataValidations xmlns:xm="http://schemas.microsoft.com/office/excel/2006/main" count="4">
        <x14:dataValidation type="list" allowBlank="1" showInputMessage="1">
          <x14:formula1>
            <xm:f>'List selections - DO NOT DELETE'!$A$125:$A$137</xm:f>
          </x14:formula1>
          <xm:sqref>D60:D74</xm:sqref>
        </x14:dataValidation>
        <x14:dataValidation type="list" allowBlank="1" showInputMessage="1" showErrorMessage="1">
          <x14:formula1>
            <xm:f>'Benefits and F&amp;A-DO NOT DELETE'!$A$47:$A$51</xm:f>
          </x14:formula1>
          <xm:sqref>D138:K147</xm:sqref>
        </x14:dataValidation>
        <x14:dataValidation type="list" allowBlank="1" showInputMessage="1" showErrorMessage="1">
          <x14:formula1>
            <xm:f>'List selections - DO NOT DELETE'!$A$177:$A$180</xm:f>
          </x14:formula1>
          <xm:sqref>C457:D471</xm:sqref>
        </x14:dataValidation>
        <x14:dataValidation type="list" allowBlank="1" showInputMessage="1" showErrorMessage="1">
          <x14:formula1>
            <xm:f>'List selections - DO NOT DELETE'!$A$167:$A$173</xm:f>
          </x14:formula1>
          <xm:sqref>C474:D490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4"/>
    <pageSetUpPr fitToPage="1"/>
  </sheetPr>
  <dimension ref="A1:DZ814"/>
  <sheetViews>
    <sheetView zoomScale="80" zoomScaleNormal="80" workbookViewId="0">
      <pane xSplit="13" ySplit="10" topLeftCell="N11" activePane="bottomRight" state="frozen"/>
      <selection pane="topRight" activeCell="N1" sqref="N1"/>
      <selection pane="bottomLeft" activeCell="A11" sqref="A11"/>
      <selection pane="bottomRight" activeCell="H771" sqref="H771:J771"/>
    </sheetView>
  </sheetViews>
  <sheetFormatPr defaultColWidth="20.6640625" defaultRowHeight="17.100000000000001" customHeight="1"/>
  <cols>
    <col min="1" max="1" width="9.6640625" style="50" customWidth="1"/>
    <col min="2" max="2" width="2" style="50" customWidth="1"/>
    <col min="3" max="3" width="36" style="39" customWidth="1"/>
    <col min="4" max="4" width="35" style="39" customWidth="1"/>
    <col min="5" max="9" width="7.6640625" style="39" customWidth="1"/>
    <col min="10" max="10" width="17" style="39" customWidth="1"/>
    <col min="11" max="11" width="15" style="39" customWidth="1"/>
    <col min="12" max="12" width="13" style="39" bestFit="1" customWidth="1"/>
    <col min="13" max="13" width="15" style="39" customWidth="1"/>
    <col min="14" max="14" width="8.5" style="244" customWidth="1"/>
    <col min="15" max="15" width="10.1640625" style="244" customWidth="1"/>
    <col min="16" max="16" width="11.83203125" style="68" customWidth="1"/>
    <col min="17" max="17" width="10.6640625" style="244" customWidth="1"/>
    <col min="18" max="18" width="8.5" style="68" customWidth="1"/>
    <col min="19" max="19" width="10.1640625" style="244" customWidth="1"/>
    <col min="20" max="20" width="8.5" style="68" customWidth="1"/>
    <col min="21" max="21" width="10.1640625" style="244" customWidth="1"/>
    <col min="22" max="22" width="8.5" style="68" customWidth="1"/>
    <col min="23" max="23" width="10.1640625" style="244" customWidth="1"/>
    <col min="24" max="24" width="14.5" style="68" bestFit="1" customWidth="1"/>
    <col min="25" max="25" width="8.5" style="244" customWidth="1"/>
    <col min="26" max="26" width="10.1640625" style="244" customWidth="1"/>
    <col min="27" max="27" width="8.5" style="512" customWidth="1"/>
    <col min="28" max="28" width="10.6640625" style="244" customWidth="1"/>
    <col min="29" max="29" width="8.5" style="512" customWidth="1"/>
    <col min="30" max="30" width="10.1640625" style="244" customWidth="1"/>
    <col min="31" max="31" width="8.5" style="512" customWidth="1"/>
    <col min="32" max="32" width="10.1640625" style="244" customWidth="1"/>
    <col min="33" max="33" width="8.5" style="512" customWidth="1"/>
    <col min="34" max="34" width="10.1640625" style="244" customWidth="1"/>
    <col min="35" max="35" width="14.5" style="68" bestFit="1" customWidth="1"/>
    <col min="36" max="36" width="8.5" style="244" customWidth="1"/>
    <col min="37" max="37" width="10.1640625" style="244" customWidth="1"/>
    <col min="38" max="38" width="8.5" style="68" customWidth="1"/>
    <col min="39" max="39" width="10.6640625" style="244" customWidth="1"/>
    <col min="40" max="40" width="8.5" style="68" customWidth="1"/>
    <col min="41" max="41" width="10.1640625" style="244" customWidth="1"/>
    <col min="42" max="42" width="8.5" style="68" customWidth="1"/>
    <col min="43" max="43" width="10.1640625" style="244" customWidth="1"/>
    <col min="44" max="44" width="8.5" style="68" customWidth="1"/>
    <col min="45" max="45" width="10.1640625" style="244" customWidth="1"/>
    <col min="46" max="46" width="14.5" style="68" bestFit="1" customWidth="1"/>
    <col min="47" max="47" width="8.5" style="244" customWidth="1"/>
    <col min="48" max="48" width="10.1640625" style="244" customWidth="1"/>
    <col min="49" max="49" width="8.5" style="68" customWidth="1"/>
    <col min="50" max="50" width="10.6640625" style="244" customWidth="1"/>
    <col min="51" max="51" width="8.5" style="68" customWidth="1"/>
    <col min="52" max="52" width="10.1640625" style="244" customWidth="1"/>
    <col min="53" max="53" width="8.5" style="68" customWidth="1"/>
    <col min="54" max="54" width="10.1640625" style="244" customWidth="1"/>
    <col min="55" max="55" width="8.5" style="68" customWidth="1"/>
    <col min="56" max="56" width="10.1640625" style="244" customWidth="1"/>
    <col min="57" max="57" width="14.5" style="68" bestFit="1" customWidth="1"/>
    <col min="58" max="58" width="8.5" style="244" customWidth="1"/>
    <col min="59" max="59" width="10.1640625" style="244" customWidth="1"/>
    <col min="60" max="60" width="8.5" style="68" customWidth="1"/>
    <col min="61" max="61" width="10.6640625" style="244" customWidth="1"/>
    <col min="62" max="62" width="8.5" style="68" customWidth="1"/>
    <col min="63" max="63" width="10.1640625" style="244" customWidth="1"/>
    <col min="64" max="64" width="8.5" style="68" customWidth="1"/>
    <col min="65" max="65" width="10.1640625" style="244" customWidth="1"/>
    <col min="66" max="66" width="8.5" style="68" customWidth="1"/>
    <col min="67" max="67" width="10.1640625" style="244" customWidth="1"/>
    <col min="68" max="68" width="14.5" style="68" bestFit="1" customWidth="1"/>
    <col min="69" max="69" width="8.5" style="244" customWidth="1"/>
    <col min="70" max="70" width="10.1640625" style="244" customWidth="1"/>
    <col min="71" max="71" width="8.5" style="68" customWidth="1"/>
    <col min="72" max="72" width="10.6640625" style="244" customWidth="1"/>
    <col min="73" max="73" width="8.5" style="68" customWidth="1"/>
    <col min="74" max="74" width="10.1640625" style="244" customWidth="1"/>
    <col min="75" max="75" width="8.5" style="68" customWidth="1"/>
    <col min="76" max="76" width="10.1640625" style="244" customWidth="1"/>
    <col min="77" max="77" width="8.5" style="68" customWidth="1"/>
    <col min="78" max="78" width="10.1640625" style="244" customWidth="1"/>
    <col min="79" max="79" width="14.5" style="68" bestFit="1" customWidth="1"/>
    <col min="80" max="80" width="8.5" style="244" customWidth="1"/>
    <col min="81" max="81" width="10.1640625" style="244" customWidth="1"/>
    <col min="82" max="82" width="8.5" style="68" customWidth="1"/>
    <col min="83" max="83" width="10.6640625" style="244" customWidth="1"/>
    <col min="84" max="84" width="8.5" style="68" customWidth="1"/>
    <col min="85" max="85" width="10.1640625" style="244" customWidth="1"/>
    <col min="86" max="86" width="8.5" style="68" customWidth="1"/>
    <col min="87" max="87" width="10.1640625" style="244" customWidth="1"/>
    <col min="88" max="88" width="8.5" style="68" customWidth="1"/>
    <col min="89" max="89" width="10.1640625" style="244" customWidth="1"/>
    <col min="90" max="90" width="14.5" style="68" bestFit="1" customWidth="1"/>
    <col min="91" max="91" width="8.5" style="244" customWidth="1"/>
    <col min="92" max="92" width="10.1640625" style="244" customWidth="1"/>
    <col min="93" max="93" width="8.5" style="68" customWidth="1"/>
    <col min="94" max="94" width="10.6640625" style="244" customWidth="1"/>
    <col min="95" max="95" width="8.5" style="68" customWidth="1"/>
    <col min="96" max="96" width="10.1640625" style="244" customWidth="1"/>
    <col min="97" max="97" width="8.5" style="68" customWidth="1"/>
    <col min="98" max="98" width="10.1640625" style="244" customWidth="1"/>
    <col min="99" max="99" width="8.5" style="68" customWidth="1"/>
    <col min="100" max="100" width="10.1640625" style="244" customWidth="1"/>
    <col min="101" max="101" width="14.5" style="68" bestFit="1" customWidth="1"/>
    <col min="102" max="102" width="8.5" style="244" customWidth="1"/>
    <col min="103" max="103" width="10.1640625" style="244" customWidth="1"/>
    <col min="104" max="104" width="8.5" style="68" customWidth="1"/>
    <col min="105" max="105" width="10.6640625" style="244" customWidth="1"/>
    <col min="106" max="106" width="8.5" style="68" customWidth="1"/>
    <col min="107" max="107" width="10.1640625" style="244" customWidth="1"/>
    <col min="108" max="108" width="8.5" style="68" customWidth="1"/>
    <col min="109" max="109" width="10.1640625" style="244" customWidth="1"/>
    <col min="110" max="110" width="8.5" style="68" customWidth="1"/>
    <col min="111" max="111" width="10.1640625" style="244" customWidth="1"/>
    <col min="112" max="112" width="14.5" style="68" bestFit="1" customWidth="1"/>
    <col min="113" max="113" width="8.5" style="244" customWidth="1"/>
    <col min="114" max="114" width="10.1640625" style="244" customWidth="1"/>
    <col min="115" max="115" width="8.5" style="68" customWidth="1"/>
    <col min="116" max="116" width="10.6640625" style="244" customWidth="1"/>
    <col min="117" max="117" width="8.5" style="68" customWidth="1"/>
    <col min="118" max="118" width="10.1640625" style="244" customWidth="1"/>
    <col min="119" max="119" width="8.5" style="68" customWidth="1"/>
    <col min="120" max="120" width="10.1640625" style="244" customWidth="1"/>
    <col min="121" max="121" width="8.5" style="68" customWidth="1"/>
    <col min="122" max="122" width="10.1640625" style="244" customWidth="1"/>
    <col min="123" max="123" width="14.5" style="68" bestFit="1" customWidth="1"/>
    <col min="124" max="128" width="12.1640625" style="31" customWidth="1"/>
    <col min="129" max="129" width="12.1640625" style="51" customWidth="1"/>
    <col min="130" max="130" width="4.5" style="31" customWidth="1"/>
    <col min="131" max="16384" width="20.6640625" style="39"/>
  </cols>
  <sheetData>
    <row r="1" spans="1:129" s="52" customFormat="1" ht="17.25" customHeight="1">
      <c r="A1" s="76"/>
      <c r="B1" s="76"/>
      <c r="C1" s="80" t="s">
        <v>136</v>
      </c>
      <c r="D1" s="779"/>
      <c r="E1" s="779"/>
      <c r="F1" s="779"/>
      <c r="G1" s="779"/>
      <c r="H1" s="779"/>
      <c r="I1" s="779"/>
      <c r="J1" s="779"/>
      <c r="K1" s="779"/>
      <c r="L1" s="779"/>
      <c r="M1" s="779"/>
      <c r="N1" s="779"/>
      <c r="O1" s="779"/>
      <c r="P1" s="779"/>
      <c r="Q1" s="779"/>
      <c r="R1" s="779"/>
      <c r="S1" s="779"/>
      <c r="T1" s="779"/>
      <c r="U1" s="779"/>
      <c r="V1" s="779"/>
      <c r="W1" s="779"/>
      <c r="X1" s="779"/>
      <c r="Y1" s="47"/>
      <c r="Z1" s="47"/>
      <c r="AA1" s="47"/>
      <c r="AB1" s="47"/>
      <c r="AC1" s="47"/>
      <c r="AD1" s="47"/>
      <c r="AE1" s="47"/>
      <c r="AF1" s="47"/>
      <c r="AG1" s="9"/>
      <c r="AH1" s="9"/>
      <c r="AI1" s="55"/>
      <c r="AJ1" s="47"/>
      <c r="AK1" s="47"/>
      <c r="AL1" s="47"/>
      <c r="AM1" s="47"/>
      <c r="AN1" s="47"/>
      <c r="AO1" s="47"/>
      <c r="AP1" s="47"/>
      <c r="AQ1" s="47"/>
      <c r="AR1" s="9"/>
      <c r="AS1" s="9"/>
      <c r="AT1" s="55"/>
      <c r="AU1" s="47"/>
      <c r="AV1" s="47"/>
      <c r="AW1" s="47"/>
      <c r="AX1" s="47"/>
      <c r="AY1" s="47"/>
      <c r="AZ1" s="47"/>
      <c r="BA1" s="47"/>
      <c r="BB1" s="47"/>
      <c r="BC1" s="9"/>
      <c r="BD1" s="9"/>
      <c r="BE1" s="55"/>
      <c r="BF1" s="47"/>
      <c r="BG1" s="47"/>
      <c r="BH1" s="47"/>
      <c r="BI1" s="47"/>
      <c r="BJ1" s="47"/>
      <c r="BK1" s="47"/>
      <c r="BL1" s="47"/>
      <c r="BM1" s="47"/>
      <c r="BN1" s="9"/>
      <c r="BO1" s="9"/>
      <c r="BP1" s="55"/>
      <c r="BQ1" s="47"/>
      <c r="BR1" s="47"/>
      <c r="BS1" s="47"/>
      <c r="BT1" s="47"/>
      <c r="BU1" s="47"/>
      <c r="BV1" s="47"/>
      <c r="BW1" s="47"/>
      <c r="BX1" s="47"/>
      <c r="BY1" s="9"/>
      <c r="BZ1" s="9"/>
      <c r="CA1" s="55"/>
      <c r="CB1" s="47"/>
      <c r="CC1" s="47"/>
      <c r="CD1" s="47"/>
      <c r="CE1" s="47"/>
      <c r="CF1" s="47"/>
      <c r="CG1" s="47"/>
      <c r="CH1" s="47"/>
      <c r="CI1" s="47"/>
      <c r="CJ1" s="9"/>
      <c r="CK1" s="9"/>
      <c r="CL1" s="55"/>
      <c r="CM1" s="47"/>
      <c r="CN1" s="47"/>
      <c r="CO1" s="47"/>
      <c r="CP1" s="47"/>
      <c r="CQ1" s="47"/>
      <c r="CR1" s="47"/>
      <c r="CS1" s="47"/>
      <c r="CT1" s="47"/>
      <c r="CU1" s="9"/>
      <c r="CV1" s="9"/>
      <c r="CW1" s="55"/>
      <c r="CX1" s="47"/>
      <c r="CY1" s="47"/>
      <c r="CZ1" s="47"/>
      <c r="DA1" s="47"/>
      <c r="DB1" s="47"/>
      <c r="DC1" s="47"/>
      <c r="DD1" s="47"/>
      <c r="DE1" s="47"/>
      <c r="DF1" s="9"/>
      <c r="DG1" s="9"/>
      <c r="DH1" s="55"/>
      <c r="DI1" s="47"/>
      <c r="DJ1" s="47"/>
      <c r="DK1" s="47"/>
      <c r="DL1" s="47"/>
      <c r="DM1" s="47"/>
      <c r="DN1" s="47"/>
      <c r="DO1" s="47"/>
      <c r="DP1" s="47"/>
      <c r="DQ1" s="9"/>
      <c r="DR1" s="9"/>
      <c r="DS1" s="91"/>
    </row>
    <row r="2" spans="1:129" s="52" customFormat="1" ht="17.25" customHeight="1">
      <c r="A2" s="485"/>
      <c r="B2" s="485"/>
      <c r="C2" s="482" t="s">
        <v>140</v>
      </c>
      <c r="D2" s="482"/>
      <c r="E2" s="789" t="s">
        <v>356</v>
      </c>
      <c r="F2" s="789"/>
      <c r="G2" s="789"/>
      <c r="H2" s="789"/>
      <c r="I2" s="789"/>
      <c r="J2" s="789"/>
      <c r="K2" s="789"/>
      <c r="L2" s="1015" t="e">
        <f>X783+AI783+AT783+BE783+BP783</f>
        <v>#N/A</v>
      </c>
      <c r="M2" s="1015"/>
      <c r="N2" s="994" t="str">
        <f>N8</f>
        <v>Dept #1 Request Budget</v>
      </c>
      <c r="O2" s="996"/>
      <c r="P2" s="996"/>
      <c r="Q2" s="996"/>
      <c r="R2" s="996"/>
      <c r="S2" s="996"/>
      <c r="T2" s="996"/>
      <c r="U2" s="996"/>
      <c r="V2" s="996"/>
      <c r="W2" s="996"/>
      <c r="X2" s="995" t="e">
        <f>X783</f>
        <v>#N/A</v>
      </c>
      <c r="Y2" s="994" t="str">
        <f>Y8</f>
        <v>Dept #2 Request Budget</v>
      </c>
      <c r="Z2" s="996"/>
      <c r="AA2" s="996"/>
      <c r="AB2" s="996"/>
      <c r="AC2" s="996"/>
      <c r="AD2" s="996"/>
      <c r="AE2" s="996"/>
      <c r="AF2" s="996"/>
      <c r="AG2" s="996"/>
      <c r="AH2" s="996"/>
      <c r="AI2" s="995" t="e">
        <f>AI783</f>
        <v>#N/A</v>
      </c>
      <c r="AJ2" s="994" t="str">
        <f>AJ8</f>
        <v>Dept #3 Request Budget</v>
      </c>
      <c r="AK2" s="996"/>
      <c r="AL2" s="996"/>
      <c r="AM2" s="996"/>
      <c r="AN2" s="996"/>
      <c r="AO2" s="996"/>
      <c r="AP2" s="996"/>
      <c r="AQ2" s="996"/>
      <c r="AR2" s="996"/>
      <c r="AS2" s="996"/>
      <c r="AT2" s="995" t="e">
        <f>AT783</f>
        <v>#N/A</v>
      </c>
      <c r="AU2" s="994" t="str">
        <f>AU8</f>
        <v>Dept #4 Request Budget</v>
      </c>
      <c r="AV2" s="996"/>
      <c r="AW2" s="996"/>
      <c r="AX2" s="996"/>
      <c r="AY2" s="996"/>
      <c r="AZ2" s="996"/>
      <c r="BA2" s="996"/>
      <c r="BB2" s="996"/>
      <c r="BC2" s="996"/>
      <c r="BD2" s="996"/>
      <c r="BE2" s="1020"/>
      <c r="BF2" s="994" t="str">
        <f>BF8</f>
        <v>Dept #5 Request Budget</v>
      </c>
      <c r="BG2" s="996"/>
      <c r="BH2" s="996"/>
      <c r="BI2" s="996"/>
      <c r="BJ2" s="996"/>
      <c r="BK2" s="996"/>
      <c r="BL2" s="996"/>
      <c r="BM2" s="996"/>
      <c r="BN2" s="996"/>
      <c r="BO2" s="996"/>
      <c r="BP2" s="995" t="e">
        <f>BP783</f>
        <v>#N/A</v>
      </c>
      <c r="BQ2" s="994" t="str">
        <f>BQ8</f>
        <v>Dept #1 Match Budget</v>
      </c>
      <c r="BR2" s="996"/>
      <c r="BS2" s="996"/>
      <c r="BT2" s="996"/>
      <c r="BU2" s="996"/>
      <c r="BV2" s="996"/>
      <c r="BW2" s="996"/>
      <c r="BX2" s="996"/>
      <c r="BY2" s="996"/>
      <c r="BZ2" s="996"/>
      <c r="CA2" s="995" t="e">
        <f>CA783</f>
        <v>#N/A</v>
      </c>
      <c r="CB2" s="994" t="str">
        <f>CB8</f>
        <v>Dept #2 Match Budget</v>
      </c>
      <c r="CC2" s="996"/>
      <c r="CD2" s="996"/>
      <c r="CE2" s="996"/>
      <c r="CF2" s="996"/>
      <c r="CG2" s="996"/>
      <c r="CH2" s="996"/>
      <c r="CI2" s="996"/>
      <c r="CJ2" s="996"/>
      <c r="CK2" s="996"/>
      <c r="CL2" s="995" t="e">
        <f>CL783</f>
        <v>#N/A</v>
      </c>
      <c r="CM2" s="994" t="str">
        <f>CM8</f>
        <v>Dept #3 Match Budget</v>
      </c>
      <c r="CN2" s="996"/>
      <c r="CO2" s="996"/>
      <c r="CP2" s="996"/>
      <c r="CQ2" s="996"/>
      <c r="CR2" s="996"/>
      <c r="CS2" s="996"/>
      <c r="CT2" s="996"/>
      <c r="CU2" s="996"/>
      <c r="CV2" s="996"/>
      <c r="CW2" s="995" t="e">
        <f>CW783</f>
        <v>#N/A</v>
      </c>
      <c r="CX2" s="994" t="str">
        <f>CX8</f>
        <v>Dept #4 Match Budget</v>
      </c>
      <c r="CY2" s="996"/>
      <c r="CZ2" s="996"/>
      <c r="DA2" s="996"/>
      <c r="DB2" s="996"/>
      <c r="DC2" s="996"/>
      <c r="DD2" s="996"/>
      <c r="DE2" s="996"/>
      <c r="DF2" s="996"/>
      <c r="DG2" s="996"/>
      <c r="DH2" s="995" t="e">
        <f>DH783</f>
        <v>#N/A</v>
      </c>
      <c r="DI2" s="994" t="str">
        <f>DI8</f>
        <v>Dept #5 Match Budget</v>
      </c>
      <c r="DJ2" s="996"/>
      <c r="DK2" s="996"/>
      <c r="DL2" s="996"/>
      <c r="DM2" s="996"/>
      <c r="DN2" s="996"/>
      <c r="DO2" s="996"/>
      <c r="DP2" s="996"/>
      <c r="DQ2" s="996"/>
      <c r="DR2" s="996"/>
      <c r="DS2" s="1079" t="e">
        <f>DS783</f>
        <v>#N/A</v>
      </c>
    </row>
    <row r="3" spans="1:129" s="52" customFormat="1" ht="17.25" customHeight="1" thickBot="1">
      <c r="A3" s="485"/>
      <c r="B3" s="485"/>
      <c r="C3" s="486" t="s">
        <v>138</v>
      </c>
      <c r="D3" s="483"/>
      <c r="E3" s="789" t="s">
        <v>357</v>
      </c>
      <c r="F3" s="789"/>
      <c r="G3" s="789"/>
      <c r="H3" s="789"/>
      <c r="I3" s="789"/>
      <c r="J3" s="789"/>
      <c r="K3" s="789"/>
      <c r="L3" s="1016" t="e">
        <f>CA783+CL783+CW783+DH783+DS783</f>
        <v>#N/A</v>
      </c>
      <c r="M3" s="1016"/>
      <c r="N3" s="996"/>
      <c r="O3" s="996"/>
      <c r="P3" s="996"/>
      <c r="Q3" s="996"/>
      <c r="R3" s="996"/>
      <c r="S3" s="996"/>
      <c r="T3" s="996"/>
      <c r="U3" s="996"/>
      <c r="V3" s="996"/>
      <c r="W3" s="996"/>
      <c r="X3" s="1020"/>
      <c r="Y3" s="996"/>
      <c r="Z3" s="996"/>
      <c r="AA3" s="996"/>
      <c r="AB3" s="996"/>
      <c r="AC3" s="996"/>
      <c r="AD3" s="996"/>
      <c r="AE3" s="996"/>
      <c r="AF3" s="996"/>
      <c r="AG3" s="996"/>
      <c r="AH3" s="996"/>
      <c r="AI3" s="1020"/>
      <c r="AJ3" s="996"/>
      <c r="AK3" s="996"/>
      <c r="AL3" s="996"/>
      <c r="AM3" s="996"/>
      <c r="AN3" s="996"/>
      <c r="AO3" s="996"/>
      <c r="AP3" s="996"/>
      <c r="AQ3" s="996"/>
      <c r="AR3" s="996"/>
      <c r="AS3" s="996"/>
      <c r="AT3" s="1020"/>
      <c r="AU3" s="996"/>
      <c r="AV3" s="996"/>
      <c r="AW3" s="996"/>
      <c r="AX3" s="996"/>
      <c r="AY3" s="996"/>
      <c r="AZ3" s="996"/>
      <c r="BA3" s="996"/>
      <c r="BB3" s="996"/>
      <c r="BC3" s="996"/>
      <c r="BD3" s="996"/>
      <c r="BE3" s="1020"/>
      <c r="BF3" s="996"/>
      <c r="BG3" s="996"/>
      <c r="BH3" s="996"/>
      <c r="BI3" s="996"/>
      <c r="BJ3" s="996"/>
      <c r="BK3" s="996"/>
      <c r="BL3" s="996"/>
      <c r="BM3" s="996"/>
      <c r="BN3" s="996"/>
      <c r="BO3" s="996"/>
      <c r="BP3" s="1020"/>
      <c r="BQ3" s="996"/>
      <c r="BR3" s="996"/>
      <c r="BS3" s="996"/>
      <c r="BT3" s="996"/>
      <c r="BU3" s="996"/>
      <c r="BV3" s="996"/>
      <c r="BW3" s="996"/>
      <c r="BX3" s="996"/>
      <c r="BY3" s="996"/>
      <c r="BZ3" s="996"/>
      <c r="CA3" s="1020"/>
      <c r="CB3" s="996"/>
      <c r="CC3" s="996"/>
      <c r="CD3" s="996"/>
      <c r="CE3" s="996"/>
      <c r="CF3" s="996"/>
      <c r="CG3" s="996"/>
      <c r="CH3" s="996"/>
      <c r="CI3" s="996"/>
      <c r="CJ3" s="996"/>
      <c r="CK3" s="996"/>
      <c r="CL3" s="1020"/>
      <c r="CM3" s="996"/>
      <c r="CN3" s="996"/>
      <c r="CO3" s="996"/>
      <c r="CP3" s="996"/>
      <c r="CQ3" s="996"/>
      <c r="CR3" s="996"/>
      <c r="CS3" s="996"/>
      <c r="CT3" s="996"/>
      <c r="CU3" s="996"/>
      <c r="CV3" s="996"/>
      <c r="CW3" s="1020"/>
      <c r="CX3" s="996"/>
      <c r="CY3" s="996"/>
      <c r="CZ3" s="996"/>
      <c r="DA3" s="996"/>
      <c r="DB3" s="996"/>
      <c r="DC3" s="996"/>
      <c r="DD3" s="996"/>
      <c r="DE3" s="996"/>
      <c r="DF3" s="996"/>
      <c r="DG3" s="996"/>
      <c r="DH3" s="1020"/>
      <c r="DI3" s="996"/>
      <c r="DJ3" s="996"/>
      <c r="DK3" s="996"/>
      <c r="DL3" s="996"/>
      <c r="DM3" s="996"/>
      <c r="DN3" s="996"/>
      <c r="DO3" s="996"/>
      <c r="DP3" s="996"/>
      <c r="DQ3" s="996"/>
      <c r="DR3" s="996"/>
      <c r="DS3" s="1068"/>
    </row>
    <row r="4" spans="1:129" s="52" customFormat="1" ht="17.25" customHeight="1" thickTop="1">
      <c r="A4" s="76"/>
      <c r="B4" s="76"/>
      <c r="C4" s="94" t="s">
        <v>139</v>
      </c>
      <c r="D4" s="218"/>
      <c r="E4" s="1018" t="s">
        <v>358</v>
      </c>
      <c r="F4" s="1018"/>
      <c r="G4" s="1018"/>
      <c r="H4" s="1018"/>
      <c r="I4" s="1018"/>
      <c r="J4" s="1018"/>
      <c r="K4" s="1018"/>
      <c r="L4" s="1015" t="e">
        <f>DY783</f>
        <v>#N/A</v>
      </c>
      <c r="M4" s="1015"/>
      <c r="O4" s="473"/>
    </row>
    <row r="5" spans="1:129" s="52" customFormat="1" ht="17.25" customHeight="1">
      <c r="A5" s="76"/>
      <c r="B5" s="76"/>
      <c r="C5" s="52" t="s">
        <v>46</v>
      </c>
      <c r="D5" s="481"/>
      <c r="E5" s="1019" t="s">
        <v>355</v>
      </c>
      <c r="F5" s="1019"/>
      <c r="G5" s="1019"/>
      <c r="H5" s="1019"/>
      <c r="I5" s="1019"/>
      <c r="J5" s="1019"/>
      <c r="K5" s="1019"/>
      <c r="L5" s="1017" t="e">
        <f>L3/L2</f>
        <v>#N/A</v>
      </c>
      <c r="M5" s="1017"/>
    </row>
    <row r="6" spans="1:129" s="52" customFormat="1" ht="17.25" customHeight="1">
      <c r="A6" s="76"/>
      <c r="B6" s="76"/>
      <c r="C6" s="475" t="s">
        <v>496</v>
      </c>
      <c r="D6" s="480"/>
      <c r="E6" s="98"/>
      <c r="F6" s="98"/>
      <c r="G6" s="98"/>
      <c r="H6" s="98"/>
      <c r="I6" s="98"/>
      <c r="J6" s="77"/>
      <c r="K6" s="77"/>
      <c r="L6" s="77"/>
      <c r="N6" s="738" t="s">
        <v>326</v>
      </c>
      <c r="O6" s="738"/>
      <c r="P6" s="738" t="s">
        <v>327</v>
      </c>
      <c r="Q6" s="738"/>
      <c r="R6" s="738" t="s">
        <v>328</v>
      </c>
      <c r="S6" s="738"/>
      <c r="T6" s="738" t="s">
        <v>329</v>
      </c>
      <c r="U6" s="738"/>
      <c r="V6" s="738" t="s">
        <v>442</v>
      </c>
      <c r="W6" s="738"/>
      <c r="X6" s="495" t="s">
        <v>379</v>
      </c>
      <c r="Y6" s="738" t="str">
        <f>N6</f>
        <v>FY21</v>
      </c>
      <c r="Z6" s="738"/>
      <c r="AA6" s="738" t="str">
        <f t="shared" ref="AA6" si="0">P6</f>
        <v>FY22</v>
      </c>
      <c r="AB6" s="738"/>
      <c r="AC6" s="738" t="str">
        <f t="shared" ref="AC6" si="1">R6</f>
        <v>FY23</v>
      </c>
      <c r="AD6" s="738"/>
      <c r="AE6" s="738" t="str">
        <f t="shared" ref="AE6" si="2">T6</f>
        <v>FY24</v>
      </c>
      <c r="AF6" s="738"/>
      <c r="AG6" s="738" t="str">
        <f t="shared" ref="AG6" si="3">V6</f>
        <v>FY25</v>
      </c>
      <c r="AH6" s="738"/>
      <c r="AI6" s="495" t="s">
        <v>379</v>
      </c>
      <c r="AJ6" s="738" t="str">
        <f>N6</f>
        <v>FY21</v>
      </c>
      <c r="AK6" s="738"/>
      <c r="AL6" s="738" t="str">
        <f>P6</f>
        <v>FY22</v>
      </c>
      <c r="AM6" s="738"/>
      <c r="AN6" s="738" t="str">
        <f>R6</f>
        <v>FY23</v>
      </c>
      <c r="AO6" s="738"/>
      <c r="AP6" s="738" t="str">
        <f>T6</f>
        <v>FY24</v>
      </c>
      <c r="AQ6" s="738"/>
      <c r="AR6" s="738" t="str">
        <f>V6</f>
        <v>FY25</v>
      </c>
      <c r="AS6" s="738"/>
      <c r="AT6" s="495" t="s">
        <v>379</v>
      </c>
      <c r="AU6" s="738" t="str">
        <f>N6</f>
        <v>FY21</v>
      </c>
      <c r="AV6" s="738"/>
      <c r="AW6" s="738" t="str">
        <f>P6</f>
        <v>FY22</v>
      </c>
      <c r="AX6" s="738"/>
      <c r="AY6" s="738" t="str">
        <f>R6</f>
        <v>FY23</v>
      </c>
      <c r="AZ6" s="738"/>
      <c r="BA6" s="738" t="str">
        <f>T6</f>
        <v>FY24</v>
      </c>
      <c r="BB6" s="738"/>
      <c r="BC6" s="738" t="str">
        <f>V6</f>
        <v>FY25</v>
      </c>
      <c r="BD6" s="738"/>
      <c r="BE6" s="495" t="s">
        <v>379</v>
      </c>
      <c r="BF6" s="738" t="str">
        <f>N6</f>
        <v>FY21</v>
      </c>
      <c r="BG6" s="738"/>
      <c r="BH6" s="738" t="str">
        <f>P6</f>
        <v>FY22</v>
      </c>
      <c r="BI6" s="738"/>
      <c r="BJ6" s="738" t="str">
        <f>R6</f>
        <v>FY23</v>
      </c>
      <c r="BK6" s="738"/>
      <c r="BL6" s="738" t="str">
        <f>T6</f>
        <v>FY24</v>
      </c>
      <c r="BM6" s="738"/>
      <c r="BN6" s="738" t="str">
        <f>V6</f>
        <v>FY25</v>
      </c>
      <c r="BO6" s="738"/>
      <c r="BP6" s="495" t="s">
        <v>379</v>
      </c>
      <c r="BQ6" s="738" t="str">
        <f>N6</f>
        <v>FY21</v>
      </c>
      <c r="BR6" s="738"/>
      <c r="BS6" s="738" t="str">
        <f>P6</f>
        <v>FY22</v>
      </c>
      <c r="BT6" s="738"/>
      <c r="BU6" s="738" t="str">
        <f>R6</f>
        <v>FY23</v>
      </c>
      <c r="BV6" s="738"/>
      <c r="BW6" s="738" t="str">
        <f>T6</f>
        <v>FY24</v>
      </c>
      <c r="BX6" s="738"/>
      <c r="BY6" s="738" t="str">
        <f>V6</f>
        <v>FY25</v>
      </c>
      <c r="BZ6" s="738"/>
      <c r="CA6" s="495" t="s">
        <v>379</v>
      </c>
      <c r="CB6" s="738" t="str">
        <f>N6</f>
        <v>FY21</v>
      </c>
      <c r="CC6" s="738"/>
      <c r="CD6" s="738" t="str">
        <f>P6</f>
        <v>FY22</v>
      </c>
      <c r="CE6" s="738"/>
      <c r="CF6" s="738" t="str">
        <f>R6</f>
        <v>FY23</v>
      </c>
      <c r="CG6" s="738"/>
      <c r="CH6" s="738" t="str">
        <f>T6</f>
        <v>FY24</v>
      </c>
      <c r="CI6" s="738"/>
      <c r="CJ6" s="738" t="str">
        <f>V6</f>
        <v>FY25</v>
      </c>
      <c r="CK6" s="738"/>
      <c r="CL6" s="495" t="s">
        <v>379</v>
      </c>
      <c r="CM6" s="738" t="str">
        <f>N6</f>
        <v>FY21</v>
      </c>
      <c r="CN6" s="738"/>
      <c r="CO6" s="738" t="str">
        <f>P6</f>
        <v>FY22</v>
      </c>
      <c r="CP6" s="738"/>
      <c r="CQ6" s="738" t="str">
        <f>R6</f>
        <v>FY23</v>
      </c>
      <c r="CR6" s="738"/>
      <c r="CS6" s="738" t="str">
        <f>T6</f>
        <v>FY24</v>
      </c>
      <c r="CT6" s="738"/>
      <c r="CU6" s="738" t="str">
        <f>V6</f>
        <v>FY25</v>
      </c>
      <c r="CV6" s="738"/>
      <c r="CW6" s="495" t="s">
        <v>379</v>
      </c>
      <c r="CX6" s="738" t="str">
        <f>N6</f>
        <v>FY21</v>
      </c>
      <c r="CY6" s="738"/>
      <c r="CZ6" s="738" t="str">
        <f>P6</f>
        <v>FY22</v>
      </c>
      <c r="DA6" s="738"/>
      <c r="DB6" s="738" t="str">
        <f>R6</f>
        <v>FY23</v>
      </c>
      <c r="DC6" s="738"/>
      <c r="DD6" s="738" t="str">
        <f>T6</f>
        <v>FY24</v>
      </c>
      <c r="DE6" s="738"/>
      <c r="DF6" s="738" t="str">
        <f>V6</f>
        <v>FY25</v>
      </c>
      <c r="DG6" s="738"/>
      <c r="DH6" s="495" t="s">
        <v>379</v>
      </c>
      <c r="DI6" s="738" t="str">
        <f>N6</f>
        <v>FY21</v>
      </c>
      <c r="DJ6" s="738"/>
      <c r="DK6" s="738" t="str">
        <f>P6</f>
        <v>FY22</v>
      </c>
      <c r="DL6" s="738"/>
      <c r="DM6" s="738" t="str">
        <f>R6</f>
        <v>FY23</v>
      </c>
      <c r="DN6" s="738"/>
      <c r="DO6" s="738" t="str">
        <f>T6</f>
        <v>FY24</v>
      </c>
      <c r="DP6" s="738"/>
      <c r="DQ6" s="738" t="str">
        <f>V6</f>
        <v>FY25</v>
      </c>
      <c r="DR6" s="738"/>
      <c r="DS6" s="76" t="s">
        <v>379</v>
      </c>
    </row>
    <row r="7" spans="1:129" s="52" customFormat="1" ht="17.25" customHeight="1">
      <c r="A7" s="76"/>
      <c r="B7" s="76"/>
      <c r="C7" s="94"/>
      <c r="D7" s="94"/>
      <c r="E7" s="459"/>
      <c r="F7" s="459"/>
      <c r="G7" s="459"/>
      <c r="H7" s="459"/>
      <c r="I7" s="459"/>
      <c r="J7" s="94"/>
      <c r="K7" s="94"/>
      <c r="L7" s="94"/>
      <c r="M7" s="77"/>
      <c r="N7" s="756">
        <v>42916</v>
      </c>
      <c r="O7" s="756"/>
      <c r="P7" s="756">
        <v>43281</v>
      </c>
      <c r="Q7" s="756"/>
      <c r="R7" s="756">
        <v>43646</v>
      </c>
      <c r="S7" s="756"/>
      <c r="T7" s="756">
        <v>44012</v>
      </c>
      <c r="U7" s="756"/>
      <c r="V7" s="756">
        <v>44377</v>
      </c>
      <c r="W7" s="756"/>
      <c r="X7" s="226">
        <f>D4</f>
        <v>0</v>
      </c>
      <c r="Y7" s="738">
        <f>N7</f>
        <v>42916</v>
      </c>
      <c r="Z7" s="738"/>
      <c r="AA7" s="756">
        <f>P7</f>
        <v>43281</v>
      </c>
      <c r="AB7" s="756"/>
      <c r="AC7" s="756">
        <f>R7</f>
        <v>43646</v>
      </c>
      <c r="AD7" s="756"/>
      <c r="AE7" s="756">
        <f>T7</f>
        <v>44012</v>
      </c>
      <c r="AF7" s="756"/>
      <c r="AG7" s="756">
        <f>V7</f>
        <v>44377</v>
      </c>
      <c r="AH7" s="756"/>
      <c r="AI7" s="226">
        <f>D4</f>
        <v>0</v>
      </c>
      <c r="AJ7" s="756">
        <f>N7</f>
        <v>42916</v>
      </c>
      <c r="AK7" s="756"/>
      <c r="AL7" s="756">
        <f>P7</f>
        <v>43281</v>
      </c>
      <c r="AM7" s="756"/>
      <c r="AN7" s="756">
        <f>R7</f>
        <v>43646</v>
      </c>
      <c r="AO7" s="756"/>
      <c r="AP7" s="756">
        <f>T7</f>
        <v>44012</v>
      </c>
      <c r="AQ7" s="756"/>
      <c r="AR7" s="756">
        <f>V7</f>
        <v>44377</v>
      </c>
      <c r="AS7" s="756"/>
      <c r="AT7" s="226">
        <f>D4</f>
        <v>0</v>
      </c>
      <c r="AU7" s="756">
        <f>N7</f>
        <v>42916</v>
      </c>
      <c r="AV7" s="756"/>
      <c r="AW7" s="756">
        <f>P7</f>
        <v>43281</v>
      </c>
      <c r="AX7" s="756"/>
      <c r="AY7" s="756">
        <f>R7</f>
        <v>43646</v>
      </c>
      <c r="AZ7" s="756"/>
      <c r="BA7" s="756">
        <f>T7</f>
        <v>44012</v>
      </c>
      <c r="BB7" s="756"/>
      <c r="BC7" s="756">
        <f>V7</f>
        <v>44377</v>
      </c>
      <c r="BD7" s="756"/>
      <c r="BE7" s="226">
        <f>D4</f>
        <v>0</v>
      </c>
      <c r="BF7" s="756">
        <f>N7</f>
        <v>42916</v>
      </c>
      <c r="BG7" s="756"/>
      <c r="BH7" s="756">
        <f>P7</f>
        <v>43281</v>
      </c>
      <c r="BI7" s="756"/>
      <c r="BJ7" s="756">
        <f>R7</f>
        <v>43646</v>
      </c>
      <c r="BK7" s="756"/>
      <c r="BL7" s="756">
        <f>T7</f>
        <v>44012</v>
      </c>
      <c r="BM7" s="756"/>
      <c r="BN7" s="756">
        <f>V7</f>
        <v>44377</v>
      </c>
      <c r="BO7" s="756"/>
      <c r="BP7" s="226">
        <f>D4</f>
        <v>0</v>
      </c>
      <c r="BQ7" s="756">
        <f>N7</f>
        <v>42916</v>
      </c>
      <c r="BR7" s="756"/>
      <c r="BS7" s="756">
        <f>P7</f>
        <v>43281</v>
      </c>
      <c r="BT7" s="756"/>
      <c r="BU7" s="756">
        <f>R7</f>
        <v>43646</v>
      </c>
      <c r="BV7" s="756"/>
      <c r="BW7" s="756">
        <f>T7</f>
        <v>44012</v>
      </c>
      <c r="BX7" s="756"/>
      <c r="BY7" s="756">
        <f>V7</f>
        <v>44377</v>
      </c>
      <c r="BZ7" s="756"/>
      <c r="CA7" s="226">
        <f>D4</f>
        <v>0</v>
      </c>
      <c r="CB7" s="756">
        <f>N7</f>
        <v>42916</v>
      </c>
      <c r="CC7" s="756"/>
      <c r="CD7" s="756">
        <f>P7</f>
        <v>43281</v>
      </c>
      <c r="CE7" s="756"/>
      <c r="CF7" s="756">
        <f>R7</f>
        <v>43646</v>
      </c>
      <c r="CG7" s="756"/>
      <c r="CH7" s="756">
        <f>T7</f>
        <v>44012</v>
      </c>
      <c r="CI7" s="756"/>
      <c r="CJ7" s="756">
        <f>V7</f>
        <v>44377</v>
      </c>
      <c r="CK7" s="756"/>
      <c r="CL7" s="226">
        <f>D4</f>
        <v>0</v>
      </c>
      <c r="CM7" s="756">
        <f>N7</f>
        <v>42916</v>
      </c>
      <c r="CN7" s="756"/>
      <c r="CO7" s="756">
        <f>P7</f>
        <v>43281</v>
      </c>
      <c r="CP7" s="756"/>
      <c r="CQ7" s="756">
        <f>R7</f>
        <v>43646</v>
      </c>
      <c r="CR7" s="756"/>
      <c r="CS7" s="756">
        <f>T7</f>
        <v>44012</v>
      </c>
      <c r="CT7" s="756"/>
      <c r="CU7" s="756">
        <f>V7</f>
        <v>44377</v>
      </c>
      <c r="CV7" s="756"/>
      <c r="CW7" s="226">
        <f>D4</f>
        <v>0</v>
      </c>
      <c r="CX7" s="756">
        <f>N7</f>
        <v>42916</v>
      </c>
      <c r="CY7" s="756"/>
      <c r="CZ7" s="756">
        <f>P7</f>
        <v>43281</v>
      </c>
      <c r="DA7" s="756"/>
      <c r="DB7" s="756">
        <f>R7</f>
        <v>43646</v>
      </c>
      <c r="DC7" s="756"/>
      <c r="DD7" s="756">
        <f>T7</f>
        <v>44012</v>
      </c>
      <c r="DE7" s="756"/>
      <c r="DF7" s="756">
        <f>V7</f>
        <v>44377</v>
      </c>
      <c r="DG7" s="756"/>
      <c r="DH7" s="226">
        <f>D4</f>
        <v>0</v>
      </c>
      <c r="DI7" s="756">
        <f>N7</f>
        <v>42916</v>
      </c>
      <c r="DJ7" s="756"/>
      <c r="DK7" s="756">
        <f>P7</f>
        <v>43281</v>
      </c>
      <c r="DL7" s="756"/>
      <c r="DM7" s="756">
        <f>R7</f>
        <v>43646</v>
      </c>
      <c r="DN7" s="756"/>
      <c r="DO7" s="756">
        <f>T7</f>
        <v>44012</v>
      </c>
      <c r="DP7" s="756"/>
      <c r="DQ7" s="756">
        <f>V7</f>
        <v>44377</v>
      </c>
      <c r="DR7" s="756"/>
      <c r="DS7" s="226">
        <f>D4</f>
        <v>0</v>
      </c>
    </row>
    <row r="8" spans="1:129" s="259" customFormat="1" ht="17.25" customHeight="1">
      <c r="A8" s="255"/>
      <c r="B8" s="255"/>
      <c r="C8" s="256"/>
      <c r="D8" s="257"/>
      <c r="E8" s="926"/>
      <c r="F8" s="926"/>
      <c r="G8" s="926"/>
      <c r="H8" s="926"/>
      <c r="I8" s="926"/>
      <c r="J8" s="257"/>
      <c r="K8" s="257"/>
      <c r="L8" s="257"/>
      <c r="M8" s="258"/>
      <c r="N8" s="962" t="s">
        <v>495</v>
      </c>
      <c r="O8" s="963"/>
      <c r="P8" s="963"/>
      <c r="Q8" s="963"/>
      <c r="R8" s="963"/>
      <c r="S8" s="963"/>
      <c r="T8" s="963"/>
      <c r="U8" s="963"/>
      <c r="V8" s="963"/>
      <c r="W8" s="963"/>
      <c r="X8" s="964"/>
      <c r="Y8" s="914" t="s">
        <v>346</v>
      </c>
      <c r="Z8" s="915"/>
      <c r="AA8" s="915"/>
      <c r="AB8" s="915"/>
      <c r="AC8" s="915"/>
      <c r="AD8" s="915"/>
      <c r="AE8" s="915"/>
      <c r="AF8" s="915"/>
      <c r="AG8" s="915"/>
      <c r="AH8" s="915"/>
      <c r="AI8" s="916"/>
      <c r="AJ8" s="920" t="s">
        <v>347</v>
      </c>
      <c r="AK8" s="921"/>
      <c r="AL8" s="921"/>
      <c r="AM8" s="921"/>
      <c r="AN8" s="921"/>
      <c r="AO8" s="921"/>
      <c r="AP8" s="921"/>
      <c r="AQ8" s="921"/>
      <c r="AR8" s="921"/>
      <c r="AS8" s="921"/>
      <c r="AT8" s="922"/>
      <c r="AU8" s="953" t="s">
        <v>348</v>
      </c>
      <c r="AV8" s="954"/>
      <c r="AW8" s="954"/>
      <c r="AX8" s="954"/>
      <c r="AY8" s="954"/>
      <c r="AZ8" s="954"/>
      <c r="BA8" s="954"/>
      <c r="BB8" s="954"/>
      <c r="BC8" s="954"/>
      <c r="BD8" s="954"/>
      <c r="BE8" s="955"/>
      <c r="BF8" s="968" t="s">
        <v>349</v>
      </c>
      <c r="BG8" s="969"/>
      <c r="BH8" s="969"/>
      <c r="BI8" s="969"/>
      <c r="BJ8" s="969"/>
      <c r="BK8" s="969"/>
      <c r="BL8" s="969"/>
      <c r="BM8" s="969"/>
      <c r="BN8" s="969"/>
      <c r="BO8" s="969"/>
      <c r="BP8" s="970"/>
      <c r="BQ8" s="1021" t="s">
        <v>494</v>
      </c>
      <c r="BR8" s="1022"/>
      <c r="BS8" s="1022"/>
      <c r="BT8" s="1022"/>
      <c r="BU8" s="1022"/>
      <c r="BV8" s="1022"/>
      <c r="BW8" s="1022"/>
      <c r="BX8" s="1022"/>
      <c r="BY8" s="1022"/>
      <c r="BZ8" s="1022"/>
      <c r="CA8" s="1023"/>
      <c r="CB8" s="1024" t="s">
        <v>350</v>
      </c>
      <c r="CC8" s="1025"/>
      <c r="CD8" s="1025"/>
      <c r="CE8" s="1025"/>
      <c r="CF8" s="1025"/>
      <c r="CG8" s="1025"/>
      <c r="CH8" s="1025"/>
      <c r="CI8" s="1025"/>
      <c r="CJ8" s="1025"/>
      <c r="CK8" s="1025"/>
      <c r="CL8" s="1026"/>
      <c r="CM8" s="1027" t="s">
        <v>351</v>
      </c>
      <c r="CN8" s="1028"/>
      <c r="CO8" s="1028"/>
      <c r="CP8" s="1028"/>
      <c r="CQ8" s="1028"/>
      <c r="CR8" s="1028"/>
      <c r="CS8" s="1028"/>
      <c r="CT8" s="1028"/>
      <c r="CU8" s="1028"/>
      <c r="CV8" s="1028"/>
      <c r="CW8" s="1029"/>
      <c r="CX8" s="1030" t="s">
        <v>352</v>
      </c>
      <c r="CY8" s="1031"/>
      <c r="CZ8" s="1031"/>
      <c r="DA8" s="1031"/>
      <c r="DB8" s="1031"/>
      <c r="DC8" s="1031"/>
      <c r="DD8" s="1031"/>
      <c r="DE8" s="1031"/>
      <c r="DF8" s="1031"/>
      <c r="DG8" s="1031"/>
      <c r="DH8" s="1032"/>
      <c r="DI8" s="1033" t="s">
        <v>353</v>
      </c>
      <c r="DJ8" s="1034"/>
      <c r="DK8" s="1034"/>
      <c r="DL8" s="1034"/>
      <c r="DM8" s="1034"/>
      <c r="DN8" s="1034"/>
      <c r="DO8" s="1034"/>
      <c r="DP8" s="1034"/>
      <c r="DQ8" s="1034"/>
      <c r="DR8" s="1034"/>
      <c r="DS8" s="1035"/>
      <c r="DT8" s="948" t="s">
        <v>354</v>
      </c>
      <c r="DU8" s="949"/>
      <c r="DV8" s="949"/>
      <c r="DW8" s="949"/>
      <c r="DX8" s="949"/>
      <c r="DY8" s="950"/>
    </row>
    <row r="9" spans="1:129" s="52" customFormat="1" ht="17.25" customHeight="1">
      <c r="A9" s="76"/>
      <c r="B9" s="76"/>
      <c r="C9" s="108"/>
      <c r="D9" s="94"/>
      <c r="E9" s="779"/>
      <c r="F9" s="779"/>
      <c r="G9" s="779"/>
      <c r="H9" s="779"/>
      <c r="I9" s="779"/>
      <c r="J9" s="94"/>
      <c r="K9" s="94"/>
      <c r="L9" s="94"/>
      <c r="M9" s="111"/>
      <c r="N9" s="956" t="s">
        <v>131</v>
      </c>
      <c r="O9" s="818"/>
      <c r="P9" s="956" t="s">
        <v>132</v>
      </c>
      <c r="Q9" s="818"/>
      <c r="R9" s="956" t="s">
        <v>133</v>
      </c>
      <c r="S9" s="818"/>
      <c r="T9" s="956" t="s">
        <v>88</v>
      </c>
      <c r="U9" s="818"/>
      <c r="V9" s="956" t="s">
        <v>89</v>
      </c>
      <c r="W9" s="818"/>
      <c r="X9" s="754" t="str">
        <f>CONCATENATE(N8," Total")</f>
        <v>Dept #1 Request Budget Total</v>
      </c>
      <c r="Y9" s="956" t="s">
        <v>131</v>
      </c>
      <c r="Z9" s="818"/>
      <c r="AA9" s="956" t="s">
        <v>132</v>
      </c>
      <c r="AB9" s="818"/>
      <c r="AC9" s="956" t="s">
        <v>133</v>
      </c>
      <c r="AD9" s="818"/>
      <c r="AE9" s="956" t="s">
        <v>88</v>
      </c>
      <c r="AF9" s="818"/>
      <c r="AG9" s="956" t="s">
        <v>89</v>
      </c>
      <c r="AH9" s="818"/>
      <c r="AI9" s="754" t="str">
        <f>CONCATENATE(Y8," Total")</f>
        <v>Dept #2 Request Budget Total</v>
      </c>
      <c r="AJ9" s="956" t="s">
        <v>131</v>
      </c>
      <c r="AK9" s="818"/>
      <c r="AL9" s="956" t="s">
        <v>132</v>
      </c>
      <c r="AM9" s="818"/>
      <c r="AN9" s="956" t="s">
        <v>133</v>
      </c>
      <c r="AO9" s="818"/>
      <c r="AP9" s="956" t="s">
        <v>88</v>
      </c>
      <c r="AQ9" s="818"/>
      <c r="AR9" s="956" t="s">
        <v>89</v>
      </c>
      <c r="AS9" s="818"/>
      <c r="AT9" s="754" t="str">
        <f>CONCATENATE(AJ8," Total")</f>
        <v>Dept #3 Request Budget Total</v>
      </c>
      <c r="AU9" s="956" t="s">
        <v>131</v>
      </c>
      <c r="AV9" s="818"/>
      <c r="AW9" s="956" t="s">
        <v>132</v>
      </c>
      <c r="AX9" s="818"/>
      <c r="AY9" s="956" t="s">
        <v>133</v>
      </c>
      <c r="AZ9" s="818"/>
      <c r="BA9" s="956" t="s">
        <v>88</v>
      </c>
      <c r="BB9" s="818"/>
      <c r="BC9" s="956" t="s">
        <v>89</v>
      </c>
      <c r="BD9" s="818"/>
      <c r="BE9" s="754" t="str">
        <f>CONCATENATE(AU8," Total")</f>
        <v>Dept #4 Request Budget Total</v>
      </c>
      <c r="BF9" s="956" t="s">
        <v>131</v>
      </c>
      <c r="BG9" s="818"/>
      <c r="BH9" s="956" t="s">
        <v>132</v>
      </c>
      <c r="BI9" s="818"/>
      <c r="BJ9" s="956" t="s">
        <v>133</v>
      </c>
      <c r="BK9" s="818"/>
      <c r="BL9" s="956" t="s">
        <v>88</v>
      </c>
      <c r="BM9" s="818"/>
      <c r="BN9" s="956" t="s">
        <v>89</v>
      </c>
      <c r="BO9" s="818"/>
      <c r="BP9" s="754" t="str">
        <f>CONCATENATE(BF8," Total")</f>
        <v>Dept #5 Request Budget Total</v>
      </c>
      <c r="BQ9" s="956" t="s">
        <v>131</v>
      </c>
      <c r="BR9" s="818"/>
      <c r="BS9" s="956" t="s">
        <v>132</v>
      </c>
      <c r="BT9" s="818"/>
      <c r="BU9" s="956" t="s">
        <v>133</v>
      </c>
      <c r="BV9" s="818"/>
      <c r="BW9" s="956" t="s">
        <v>88</v>
      </c>
      <c r="BX9" s="818"/>
      <c r="BY9" s="956" t="s">
        <v>89</v>
      </c>
      <c r="BZ9" s="818"/>
      <c r="CA9" s="754" t="str">
        <f>CONCATENATE(BQ8," Total")</f>
        <v>Dept #1 Match Budget Total</v>
      </c>
      <c r="CB9" s="956" t="s">
        <v>131</v>
      </c>
      <c r="CC9" s="818"/>
      <c r="CD9" s="956" t="s">
        <v>132</v>
      </c>
      <c r="CE9" s="818"/>
      <c r="CF9" s="956" t="s">
        <v>133</v>
      </c>
      <c r="CG9" s="818"/>
      <c r="CH9" s="956" t="s">
        <v>88</v>
      </c>
      <c r="CI9" s="818"/>
      <c r="CJ9" s="956" t="s">
        <v>89</v>
      </c>
      <c r="CK9" s="818"/>
      <c r="CL9" s="754" t="str">
        <f>CONCATENATE(CB8," Total")</f>
        <v>Dept #2 Match Budget Total</v>
      </c>
      <c r="CM9" s="956" t="s">
        <v>131</v>
      </c>
      <c r="CN9" s="818"/>
      <c r="CO9" s="956" t="s">
        <v>132</v>
      </c>
      <c r="CP9" s="818"/>
      <c r="CQ9" s="956" t="s">
        <v>133</v>
      </c>
      <c r="CR9" s="818"/>
      <c r="CS9" s="956" t="s">
        <v>88</v>
      </c>
      <c r="CT9" s="818"/>
      <c r="CU9" s="956" t="s">
        <v>89</v>
      </c>
      <c r="CV9" s="818"/>
      <c r="CW9" s="754" t="str">
        <f>CONCATENATE(CM8," Total")</f>
        <v>Dept #3 Match Budget Total</v>
      </c>
      <c r="CX9" s="956" t="s">
        <v>131</v>
      </c>
      <c r="CY9" s="818"/>
      <c r="CZ9" s="956" t="s">
        <v>132</v>
      </c>
      <c r="DA9" s="818"/>
      <c r="DB9" s="956" t="s">
        <v>133</v>
      </c>
      <c r="DC9" s="818"/>
      <c r="DD9" s="956" t="s">
        <v>88</v>
      </c>
      <c r="DE9" s="818"/>
      <c r="DF9" s="956" t="s">
        <v>89</v>
      </c>
      <c r="DG9" s="818"/>
      <c r="DH9" s="754" t="str">
        <f>CONCATENATE(CX8," Total")</f>
        <v>Dept #4 Match Budget Total</v>
      </c>
      <c r="DI9" s="956" t="s">
        <v>131</v>
      </c>
      <c r="DJ9" s="818"/>
      <c r="DK9" s="956" t="s">
        <v>132</v>
      </c>
      <c r="DL9" s="818"/>
      <c r="DM9" s="956" t="s">
        <v>133</v>
      </c>
      <c r="DN9" s="818"/>
      <c r="DO9" s="956" t="s">
        <v>88</v>
      </c>
      <c r="DP9" s="818"/>
      <c r="DQ9" s="956" t="s">
        <v>89</v>
      </c>
      <c r="DR9" s="818"/>
      <c r="DS9" s="754" t="str">
        <f>CONCATENATE(DI8," Total")</f>
        <v>Dept #5 Match Budget Total</v>
      </c>
      <c r="DT9" s="754" t="s">
        <v>131</v>
      </c>
      <c r="DU9" s="754" t="s">
        <v>132</v>
      </c>
      <c r="DV9" s="754" t="s">
        <v>133</v>
      </c>
      <c r="DW9" s="754" t="s">
        <v>88</v>
      </c>
      <c r="DX9" s="754" t="s">
        <v>89</v>
      </c>
      <c r="DY9" s="754" t="s">
        <v>2</v>
      </c>
    </row>
    <row r="10" spans="1:129" s="52" customFormat="1" ht="48" customHeight="1">
      <c r="A10" s="76" t="s">
        <v>261</v>
      </c>
      <c r="B10" s="76"/>
      <c r="C10" s="104" t="s">
        <v>81</v>
      </c>
      <c r="D10" s="105"/>
      <c r="E10" s="741"/>
      <c r="F10" s="741"/>
      <c r="G10" s="741"/>
      <c r="H10" s="741"/>
      <c r="I10" s="741"/>
      <c r="J10" s="105"/>
      <c r="K10" s="105"/>
      <c r="L10" s="105"/>
      <c r="M10" s="32"/>
      <c r="N10" s="758" t="s">
        <v>142</v>
      </c>
      <c r="O10" s="764"/>
      <c r="P10" s="758" t="s">
        <v>142</v>
      </c>
      <c r="Q10" s="764"/>
      <c r="R10" s="758" t="s">
        <v>142</v>
      </c>
      <c r="S10" s="764"/>
      <c r="T10" s="758" t="s">
        <v>142</v>
      </c>
      <c r="U10" s="764"/>
      <c r="V10" s="758" t="s">
        <v>142</v>
      </c>
      <c r="W10" s="764"/>
      <c r="X10" s="951"/>
      <c r="Y10" s="758" t="s">
        <v>142</v>
      </c>
      <c r="Z10" s="764"/>
      <c r="AA10" s="758" t="s">
        <v>142</v>
      </c>
      <c r="AB10" s="764"/>
      <c r="AC10" s="758" t="s">
        <v>142</v>
      </c>
      <c r="AD10" s="764"/>
      <c r="AE10" s="758" t="s">
        <v>142</v>
      </c>
      <c r="AF10" s="764"/>
      <c r="AG10" s="758" t="s">
        <v>142</v>
      </c>
      <c r="AH10" s="764"/>
      <c r="AI10" s="951"/>
      <c r="AJ10" s="758" t="s">
        <v>142</v>
      </c>
      <c r="AK10" s="764"/>
      <c r="AL10" s="758" t="s">
        <v>142</v>
      </c>
      <c r="AM10" s="764"/>
      <c r="AN10" s="758" t="s">
        <v>142</v>
      </c>
      <c r="AO10" s="764"/>
      <c r="AP10" s="758" t="s">
        <v>142</v>
      </c>
      <c r="AQ10" s="764"/>
      <c r="AR10" s="758" t="s">
        <v>142</v>
      </c>
      <c r="AS10" s="764"/>
      <c r="AT10" s="951"/>
      <c r="AU10" s="758" t="s">
        <v>142</v>
      </c>
      <c r="AV10" s="764"/>
      <c r="AW10" s="758" t="s">
        <v>142</v>
      </c>
      <c r="AX10" s="764"/>
      <c r="AY10" s="758" t="s">
        <v>142</v>
      </c>
      <c r="AZ10" s="764"/>
      <c r="BA10" s="758" t="s">
        <v>142</v>
      </c>
      <c r="BB10" s="764"/>
      <c r="BC10" s="758" t="s">
        <v>142</v>
      </c>
      <c r="BD10" s="764"/>
      <c r="BE10" s="951"/>
      <c r="BF10" s="758" t="s">
        <v>142</v>
      </c>
      <c r="BG10" s="764"/>
      <c r="BH10" s="758" t="s">
        <v>142</v>
      </c>
      <c r="BI10" s="764"/>
      <c r="BJ10" s="758" t="s">
        <v>142</v>
      </c>
      <c r="BK10" s="764"/>
      <c r="BL10" s="758" t="s">
        <v>142</v>
      </c>
      <c r="BM10" s="764"/>
      <c r="BN10" s="758" t="s">
        <v>142</v>
      </c>
      <c r="BO10" s="764"/>
      <c r="BP10" s="951"/>
      <c r="BQ10" s="758" t="s">
        <v>142</v>
      </c>
      <c r="BR10" s="764"/>
      <c r="BS10" s="758" t="s">
        <v>142</v>
      </c>
      <c r="BT10" s="764"/>
      <c r="BU10" s="758" t="s">
        <v>142</v>
      </c>
      <c r="BV10" s="764"/>
      <c r="BW10" s="758" t="s">
        <v>142</v>
      </c>
      <c r="BX10" s="764"/>
      <c r="BY10" s="758" t="s">
        <v>142</v>
      </c>
      <c r="BZ10" s="764"/>
      <c r="CA10" s="951"/>
      <c r="CB10" s="758" t="s">
        <v>142</v>
      </c>
      <c r="CC10" s="764"/>
      <c r="CD10" s="758" t="s">
        <v>142</v>
      </c>
      <c r="CE10" s="764"/>
      <c r="CF10" s="758" t="s">
        <v>142</v>
      </c>
      <c r="CG10" s="764"/>
      <c r="CH10" s="758" t="s">
        <v>142</v>
      </c>
      <c r="CI10" s="764"/>
      <c r="CJ10" s="758" t="s">
        <v>142</v>
      </c>
      <c r="CK10" s="764"/>
      <c r="CL10" s="951"/>
      <c r="CM10" s="758" t="s">
        <v>142</v>
      </c>
      <c r="CN10" s="764"/>
      <c r="CO10" s="758" t="s">
        <v>142</v>
      </c>
      <c r="CP10" s="764"/>
      <c r="CQ10" s="758" t="s">
        <v>142</v>
      </c>
      <c r="CR10" s="764"/>
      <c r="CS10" s="758" t="s">
        <v>142</v>
      </c>
      <c r="CT10" s="764"/>
      <c r="CU10" s="758" t="s">
        <v>142</v>
      </c>
      <c r="CV10" s="764"/>
      <c r="CW10" s="951"/>
      <c r="CX10" s="758" t="s">
        <v>142</v>
      </c>
      <c r="CY10" s="764"/>
      <c r="CZ10" s="758" t="s">
        <v>142</v>
      </c>
      <c r="DA10" s="764"/>
      <c r="DB10" s="758" t="s">
        <v>142</v>
      </c>
      <c r="DC10" s="764"/>
      <c r="DD10" s="758" t="s">
        <v>142</v>
      </c>
      <c r="DE10" s="764"/>
      <c r="DF10" s="758" t="s">
        <v>142</v>
      </c>
      <c r="DG10" s="764"/>
      <c r="DH10" s="951"/>
      <c r="DI10" s="758" t="s">
        <v>142</v>
      </c>
      <c r="DJ10" s="764"/>
      <c r="DK10" s="758" t="s">
        <v>142</v>
      </c>
      <c r="DL10" s="764"/>
      <c r="DM10" s="758" t="s">
        <v>142</v>
      </c>
      <c r="DN10" s="764"/>
      <c r="DO10" s="758" t="s">
        <v>142</v>
      </c>
      <c r="DP10" s="764"/>
      <c r="DQ10" s="758" t="s">
        <v>142</v>
      </c>
      <c r="DR10" s="764"/>
      <c r="DS10" s="951"/>
      <c r="DT10" s="971"/>
      <c r="DU10" s="971"/>
      <c r="DV10" s="971"/>
      <c r="DW10" s="971"/>
      <c r="DX10" s="971"/>
      <c r="DY10" s="972"/>
    </row>
    <row r="11" spans="1:129" s="52" customFormat="1" ht="33" customHeight="1">
      <c r="A11" s="76">
        <v>1000</v>
      </c>
      <c r="B11" s="76"/>
      <c r="C11" s="107" t="s">
        <v>25</v>
      </c>
      <c r="D11" s="77"/>
      <c r="E11" s="645"/>
      <c r="F11" s="715"/>
      <c r="G11" s="715"/>
      <c r="H11" s="715"/>
      <c r="I11" s="715"/>
      <c r="J11" s="715"/>
      <c r="K11" s="79" t="s">
        <v>141</v>
      </c>
      <c r="L11" s="79" t="s">
        <v>134</v>
      </c>
      <c r="M11" s="84" t="s">
        <v>311</v>
      </c>
      <c r="N11" s="108"/>
      <c r="O11" s="109"/>
      <c r="P11" s="108"/>
      <c r="Q11" s="109"/>
      <c r="R11" s="108"/>
      <c r="S11" s="109"/>
      <c r="T11" s="108"/>
      <c r="U11" s="109"/>
      <c r="V11" s="108"/>
      <c r="W11" s="109"/>
      <c r="X11" s="113"/>
      <c r="Y11" s="108"/>
      <c r="Z11" s="109"/>
      <c r="AA11" s="108"/>
      <c r="AB11" s="109"/>
      <c r="AC11" s="108"/>
      <c r="AD11" s="109"/>
      <c r="AE11" s="108"/>
      <c r="AF11" s="109"/>
      <c r="AG11" s="108"/>
      <c r="AH11" s="109"/>
      <c r="AI11" s="113"/>
      <c r="AJ11" s="108"/>
      <c r="AK11" s="109"/>
      <c r="AL11" s="108"/>
      <c r="AM11" s="109"/>
      <c r="AN11" s="108"/>
      <c r="AO11" s="109"/>
      <c r="AP11" s="108"/>
      <c r="AQ11" s="109"/>
      <c r="AR11" s="108"/>
      <c r="AS11" s="109"/>
      <c r="AT11" s="113"/>
      <c r="AU11" s="108"/>
      <c r="AV11" s="109"/>
      <c r="AW11" s="108"/>
      <c r="AX11" s="109"/>
      <c r="AY11" s="108"/>
      <c r="AZ11" s="109"/>
      <c r="BA11" s="108"/>
      <c r="BB11" s="109"/>
      <c r="BC11" s="108"/>
      <c r="BD11" s="109"/>
      <c r="BE11" s="113"/>
      <c r="BF11" s="108"/>
      <c r="BG11" s="109"/>
      <c r="BH11" s="108"/>
      <c r="BI11" s="109"/>
      <c r="BJ11" s="108"/>
      <c r="BK11" s="109"/>
      <c r="BL11" s="108"/>
      <c r="BM11" s="109"/>
      <c r="BN11" s="108"/>
      <c r="BO11" s="109"/>
      <c r="BP11" s="113"/>
      <c r="BQ11" s="108"/>
      <c r="BR11" s="109"/>
      <c r="BS11" s="108"/>
      <c r="BT11" s="109"/>
      <c r="BU11" s="108"/>
      <c r="BV11" s="109"/>
      <c r="BW11" s="108"/>
      <c r="BX11" s="109"/>
      <c r="BY11" s="108"/>
      <c r="BZ11" s="109"/>
      <c r="CA11" s="113"/>
      <c r="CB11" s="108"/>
      <c r="CC11" s="109"/>
      <c r="CD11" s="108"/>
      <c r="CE11" s="109"/>
      <c r="CF11" s="108"/>
      <c r="CG11" s="109"/>
      <c r="CH11" s="108"/>
      <c r="CI11" s="109"/>
      <c r="CJ11" s="108"/>
      <c r="CK11" s="109"/>
      <c r="CL11" s="113"/>
      <c r="CM11" s="108"/>
      <c r="CN11" s="109"/>
      <c r="CO11" s="108"/>
      <c r="CP11" s="109"/>
      <c r="CQ11" s="108"/>
      <c r="CR11" s="109"/>
      <c r="CS11" s="108"/>
      <c r="CT11" s="109"/>
      <c r="CU11" s="108"/>
      <c r="CV11" s="109"/>
      <c r="CW11" s="113"/>
      <c r="CX11" s="108"/>
      <c r="CY11" s="109"/>
      <c r="CZ11" s="108"/>
      <c r="DA11" s="109"/>
      <c r="DB11" s="108"/>
      <c r="DC11" s="109"/>
      <c r="DD11" s="108"/>
      <c r="DE11" s="109"/>
      <c r="DF11" s="108"/>
      <c r="DG11" s="109"/>
      <c r="DH11" s="113"/>
      <c r="DI11" s="108"/>
      <c r="DJ11" s="109"/>
      <c r="DK11" s="108"/>
      <c r="DL11" s="109"/>
      <c r="DM11" s="108"/>
      <c r="DN11" s="109"/>
      <c r="DO11" s="108"/>
      <c r="DP11" s="109"/>
      <c r="DQ11" s="108"/>
      <c r="DR11" s="109"/>
      <c r="DS11" s="113"/>
      <c r="DT11" s="260"/>
      <c r="DU11" s="260"/>
      <c r="DV11" s="260"/>
      <c r="DW11" s="260"/>
      <c r="DX11" s="260"/>
      <c r="DY11" s="260"/>
    </row>
    <row r="12" spans="1:129" s="52" customFormat="1" ht="15" customHeight="1">
      <c r="A12" s="76"/>
      <c r="B12" s="76"/>
      <c r="C12" s="10" t="s">
        <v>137</v>
      </c>
      <c r="D12" s="68" t="s">
        <v>293</v>
      </c>
      <c r="E12" s="742"/>
      <c r="F12" s="742"/>
      <c r="G12" s="742"/>
      <c r="H12" s="742"/>
      <c r="I12" s="742"/>
      <c r="J12" s="742"/>
      <c r="K12" s="110"/>
      <c r="L12" s="91"/>
      <c r="M12" s="111"/>
      <c r="N12" s="112"/>
      <c r="O12" s="109"/>
      <c r="P12" s="112"/>
      <c r="Q12" s="109"/>
      <c r="R12" s="112"/>
      <c r="S12" s="109"/>
      <c r="T12" s="112"/>
      <c r="U12" s="109"/>
      <c r="V12" s="112"/>
      <c r="W12" s="109"/>
      <c r="X12" s="113"/>
      <c r="Y12" s="112"/>
      <c r="Z12" s="109"/>
      <c r="AA12" s="112"/>
      <c r="AB12" s="109"/>
      <c r="AC12" s="112"/>
      <c r="AD12" s="109"/>
      <c r="AE12" s="112"/>
      <c r="AF12" s="109"/>
      <c r="AG12" s="112"/>
      <c r="AH12" s="109"/>
      <c r="AI12" s="113"/>
      <c r="AJ12" s="112"/>
      <c r="AK12" s="109"/>
      <c r="AL12" s="112"/>
      <c r="AM12" s="109"/>
      <c r="AN12" s="112"/>
      <c r="AO12" s="109"/>
      <c r="AP12" s="112"/>
      <c r="AQ12" s="109"/>
      <c r="AR12" s="112"/>
      <c r="AS12" s="109"/>
      <c r="AT12" s="113"/>
      <c r="AU12" s="112"/>
      <c r="AV12" s="109"/>
      <c r="AW12" s="112"/>
      <c r="AX12" s="109"/>
      <c r="AY12" s="112"/>
      <c r="AZ12" s="109"/>
      <c r="BA12" s="112"/>
      <c r="BB12" s="109"/>
      <c r="BC12" s="112"/>
      <c r="BD12" s="109"/>
      <c r="BE12" s="113"/>
      <c r="BF12" s="112"/>
      <c r="BG12" s="109"/>
      <c r="BH12" s="112"/>
      <c r="BI12" s="109"/>
      <c r="BJ12" s="112"/>
      <c r="BK12" s="109"/>
      <c r="BL12" s="112"/>
      <c r="BM12" s="109"/>
      <c r="BN12" s="112"/>
      <c r="BO12" s="109"/>
      <c r="BP12" s="113"/>
      <c r="BQ12" s="112"/>
      <c r="BR12" s="109"/>
      <c r="BS12" s="112"/>
      <c r="BT12" s="109"/>
      <c r="BU12" s="112"/>
      <c r="BV12" s="109"/>
      <c r="BW12" s="112"/>
      <c r="BX12" s="109"/>
      <c r="BY12" s="112"/>
      <c r="BZ12" s="109"/>
      <c r="CA12" s="113"/>
      <c r="CB12" s="112"/>
      <c r="CC12" s="109"/>
      <c r="CD12" s="112"/>
      <c r="CE12" s="109"/>
      <c r="CF12" s="112"/>
      <c r="CG12" s="109"/>
      <c r="CH12" s="112"/>
      <c r="CI12" s="109"/>
      <c r="CJ12" s="112"/>
      <c r="CK12" s="109"/>
      <c r="CL12" s="113"/>
      <c r="CM12" s="112"/>
      <c r="CN12" s="109"/>
      <c r="CO12" s="112"/>
      <c r="CP12" s="109"/>
      <c r="CQ12" s="112"/>
      <c r="CR12" s="109"/>
      <c r="CS12" s="112"/>
      <c r="CT12" s="109"/>
      <c r="CU12" s="112"/>
      <c r="CV12" s="109"/>
      <c r="CW12" s="113"/>
      <c r="CX12" s="112"/>
      <c r="CY12" s="109"/>
      <c r="CZ12" s="112"/>
      <c r="DA12" s="109"/>
      <c r="DB12" s="112"/>
      <c r="DC12" s="109"/>
      <c r="DD12" s="112"/>
      <c r="DE12" s="109"/>
      <c r="DF12" s="112"/>
      <c r="DG12" s="109"/>
      <c r="DH12" s="113"/>
      <c r="DI12" s="112"/>
      <c r="DJ12" s="109"/>
      <c r="DK12" s="112"/>
      <c r="DL12" s="109"/>
      <c r="DM12" s="112"/>
      <c r="DN12" s="109"/>
      <c r="DO12" s="112"/>
      <c r="DP12" s="109"/>
      <c r="DQ12" s="112"/>
      <c r="DR12" s="109"/>
      <c r="DS12" s="113"/>
      <c r="DT12" s="260"/>
      <c r="DU12" s="260"/>
      <c r="DV12" s="260"/>
      <c r="DW12" s="260"/>
      <c r="DX12" s="260"/>
      <c r="DY12" s="260"/>
    </row>
    <row r="13" spans="1:129" ht="15" customHeight="1">
      <c r="C13" s="114">
        <f t="shared" ref="C13:C27" si="4">N13+P13+R13+T13+V13+Y13+AA13+AC13+AE13+AG13+AJ13+AL13+AN13+AP13+AR13+AU13+AW13+AY13+BA13+BC13+BF13+BH13+BJ13+BL13+BN13+BQ13+BS13+BU13+BW13+BY13+CB13+CD13+CF13+CH13+CJ13+CM13+CO13+CQ13+CS13+CU13+CX13+CZ13+DB13+DD13+DF13+DI13+DK13+DM13+DO13+DQ13</f>
        <v>0</v>
      </c>
      <c r="D13" s="68">
        <f>D2</f>
        <v>0</v>
      </c>
      <c r="E13" s="699" t="s">
        <v>294</v>
      </c>
      <c r="F13" s="699"/>
      <c r="G13" s="699"/>
      <c r="H13" s="699"/>
      <c r="I13" s="699"/>
      <c r="J13" s="699"/>
      <c r="K13" s="115">
        <v>0</v>
      </c>
      <c r="L13" s="116">
        <f t="shared" ref="L13:L27" si="5">VLOOKUP(E13,Leave_Benefits,2,0)</f>
        <v>0</v>
      </c>
      <c r="M13" s="69">
        <f t="shared" ref="M13:M27" si="6">VLOOKUP(E13,Leave_Benefits,4,0)</f>
        <v>0</v>
      </c>
      <c r="N13" s="261">
        <v>0</v>
      </c>
      <c r="O13" s="262">
        <f>$K13*(1+$L13)*(N13)*M13</f>
        <v>0</v>
      </c>
      <c r="P13" s="261">
        <v>0</v>
      </c>
      <c r="Q13" s="262">
        <f>$K13*(1+$L13)*(P13)*($M13^2)</f>
        <v>0</v>
      </c>
      <c r="R13" s="261">
        <v>0</v>
      </c>
      <c r="S13" s="262">
        <f>$K13*(1+$L13)*(R13)*($M13^3)</f>
        <v>0</v>
      </c>
      <c r="T13" s="261">
        <v>0</v>
      </c>
      <c r="U13" s="262">
        <f>$K13*(1+$L13)*(T13)*($M13^4)</f>
        <v>0</v>
      </c>
      <c r="V13" s="261">
        <v>0</v>
      </c>
      <c r="W13" s="262">
        <f>$K13*(1+$L13)*(V13)*($M13^5)</f>
        <v>0</v>
      </c>
      <c r="X13" s="263">
        <f t="shared" ref="X13:X27" si="7">O13+Q13+S13+U13+W13</f>
        <v>0</v>
      </c>
      <c r="Y13" s="264">
        <v>0</v>
      </c>
      <c r="Z13" s="513">
        <f>$K13*(1+$L13)*(Y13)*M13</f>
        <v>0</v>
      </c>
      <c r="AA13" s="264">
        <v>0</v>
      </c>
      <c r="AB13" s="513">
        <f>$K13*(1+$L13)*(AA13)*($M13^2)</f>
        <v>0</v>
      </c>
      <c r="AC13" s="264">
        <v>0</v>
      </c>
      <c r="AD13" s="513">
        <f>$K13*(1+$L13)*(AC13)*($M13^3)</f>
        <v>0</v>
      </c>
      <c r="AE13" s="264">
        <v>0</v>
      </c>
      <c r="AF13" s="513">
        <f>$K13*(1+$L13)*(AE13)*($M13^4)</f>
        <v>0</v>
      </c>
      <c r="AG13" s="264">
        <v>0</v>
      </c>
      <c r="AH13" s="513">
        <f>$K13*(1+$L13)*(AG13)*($M13^5)</f>
        <v>0</v>
      </c>
      <c r="AI13" s="266">
        <f>Z13+AB13+AD13+AF13+AH13</f>
        <v>0</v>
      </c>
      <c r="AJ13" s="267">
        <v>0</v>
      </c>
      <c r="AK13" s="268">
        <f>$K13*(1+$L13)*(AJ13)*M13</f>
        <v>0</v>
      </c>
      <c r="AL13" s="267">
        <v>0</v>
      </c>
      <c r="AM13" s="268">
        <f>$K13*(1+$L13)*(AL13)*($M13^2)</f>
        <v>0</v>
      </c>
      <c r="AN13" s="267">
        <v>0</v>
      </c>
      <c r="AO13" s="268">
        <f>$K13*(1+$L13)*(AN13)*($M13^3)</f>
        <v>0</v>
      </c>
      <c r="AP13" s="267">
        <v>0</v>
      </c>
      <c r="AQ13" s="268">
        <f>$K13*(1+$L13)*(AP13)*($M13^4)</f>
        <v>0</v>
      </c>
      <c r="AR13" s="267">
        <v>0</v>
      </c>
      <c r="AS13" s="268">
        <f>$K13*(1+$L13)*(AR13)*($M13^5)</f>
        <v>0</v>
      </c>
      <c r="AT13" s="269">
        <f t="shared" ref="AT13:AT27" si="8">AK13+AM13+AO13+AQ13+AS13</f>
        <v>0</v>
      </c>
      <c r="AU13" s="270">
        <v>0</v>
      </c>
      <c r="AV13" s="271">
        <f>$K13*(1+$L13)*(AU13)*M13</f>
        <v>0</v>
      </c>
      <c r="AW13" s="270">
        <v>0</v>
      </c>
      <c r="AX13" s="271">
        <f>$K13*(1+$L13)*(AW13)*($M13^2)</f>
        <v>0</v>
      </c>
      <c r="AY13" s="270">
        <v>0</v>
      </c>
      <c r="AZ13" s="271">
        <f>$K13*(1+$L13)*(AY13)*($M13^3)</f>
        <v>0</v>
      </c>
      <c r="BA13" s="270">
        <v>0</v>
      </c>
      <c r="BB13" s="271">
        <f>$K13*(1+$L13)*(BA13)*($M13^4)</f>
        <v>0</v>
      </c>
      <c r="BC13" s="270">
        <v>0</v>
      </c>
      <c r="BD13" s="271">
        <f>$K13*(1+$L13)*(BC13)*($M13^5)</f>
        <v>0</v>
      </c>
      <c r="BE13" s="272">
        <f t="shared" ref="BE13:BE27" si="9">AV13+AX13+AZ13+BB13+BD13</f>
        <v>0</v>
      </c>
      <c r="BF13" s="273">
        <v>0</v>
      </c>
      <c r="BG13" s="274">
        <f>$K13*(1+$L13)*(BF13)*M13</f>
        <v>0</v>
      </c>
      <c r="BH13" s="273">
        <v>0</v>
      </c>
      <c r="BI13" s="274">
        <f>$K13*(1+$L13)*(BH13)*($M13*2)</f>
        <v>0</v>
      </c>
      <c r="BJ13" s="273">
        <v>0</v>
      </c>
      <c r="BK13" s="274">
        <f>$K13*(1+$L13)*(BJ13)*($M13^3)</f>
        <v>0</v>
      </c>
      <c r="BL13" s="273">
        <v>0</v>
      </c>
      <c r="BM13" s="274">
        <f>$K13*(1+$L13)*(BL13)*($M13^4)</f>
        <v>0</v>
      </c>
      <c r="BN13" s="273">
        <v>0</v>
      </c>
      <c r="BO13" s="274">
        <f>$K13*(1+$L13)*(BN13)*($M13^5)</f>
        <v>0</v>
      </c>
      <c r="BP13" s="275">
        <f t="shared" ref="BP13:BP27" si="10">BG13+BI13+BK13+BM13+BO13</f>
        <v>0</v>
      </c>
      <c r="BQ13" s="276">
        <v>0</v>
      </c>
      <c r="BR13" s="277">
        <f>$K13*(1+$L13)*(BQ13)*M13</f>
        <v>0</v>
      </c>
      <c r="BS13" s="276">
        <v>0</v>
      </c>
      <c r="BT13" s="277">
        <f>$K13*(1+$L13)*(BS13)*($M13^2)</f>
        <v>0</v>
      </c>
      <c r="BU13" s="276">
        <v>0</v>
      </c>
      <c r="BV13" s="277">
        <f>$K13*(1+$L13)*(BU13)*($M13^3)</f>
        <v>0</v>
      </c>
      <c r="BW13" s="276">
        <v>0</v>
      </c>
      <c r="BX13" s="277">
        <f>$K13*(1+$L13)*(BW13)*($M13^4)</f>
        <v>0</v>
      </c>
      <c r="BY13" s="276">
        <v>0</v>
      </c>
      <c r="BZ13" s="277">
        <f>$K13*(1+$L13)*(BY13)*($M13^5)</f>
        <v>0</v>
      </c>
      <c r="CA13" s="278">
        <f t="shared" ref="CA13:CA27" si="11">BR13+BT13+BV13+BX13+BZ13</f>
        <v>0</v>
      </c>
      <c r="CB13" s="279">
        <v>0</v>
      </c>
      <c r="CC13" s="280">
        <f>$K13*(1+$L13)*(CB13)*M13</f>
        <v>0</v>
      </c>
      <c r="CD13" s="279">
        <v>0</v>
      </c>
      <c r="CE13" s="280">
        <f>$K13*(1+$L13)*(CD13)*($M13^2)</f>
        <v>0</v>
      </c>
      <c r="CF13" s="279">
        <v>0</v>
      </c>
      <c r="CG13" s="280">
        <f>$K13*(1+$L13)*(CF13)*($M13^3)</f>
        <v>0</v>
      </c>
      <c r="CH13" s="279">
        <v>0</v>
      </c>
      <c r="CI13" s="280">
        <f>$K13*(1+$L13)*(CH13)*($M13^4)</f>
        <v>0</v>
      </c>
      <c r="CJ13" s="279">
        <v>0</v>
      </c>
      <c r="CK13" s="280">
        <f>$K13*(1+$L13)*(CJ13)*($M13^5)</f>
        <v>0</v>
      </c>
      <c r="CL13" s="281">
        <f t="shared" ref="CL13:CL27" si="12">CC13+CE13+CG13+CI13+CK13</f>
        <v>0</v>
      </c>
      <c r="CM13" s="282">
        <v>0</v>
      </c>
      <c r="CN13" s="283">
        <f>$K13*(1+$L13)*(CM13)*M13</f>
        <v>0</v>
      </c>
      <c r="CO13" s="282">
        <v>0</v>
      </c>
      <c r="CP13" s="283">
        <f>$K13*(1+$L13)*(CO13)*($M13^2)</f>
        <v>0</v>
      </c>
      <c r="CQ13" s="282">
        <v>0</v>
      </c>
      <c r="CR13" s="283">
        <f>$K13*(1+$L13)*(CQ13)*($M13^3)</f>
        <v>0</v>
      </c>
      <c r="CS13" s="282">
        <v>0</v>
      </c>
      <c r="CT13" s="283">
        <f>$K13*(1+$L13)*(CS13)*($M13^4)</f>
        <v>0</v>
      </c>
      <c r="CU13" s="282">
        <v>0</v>
      </c>
      <c r="CV13" s="283">
        <f>$K13*(1+$L13)*(CU13)*($M13^5)</f>
        <v>0</v>
      </c>
      <c r="CW13" s="284">
        <f t="shared" ref="CW13:CW27" si="13">CN13+CP13+CR13+CT13+CV13</f>
        <v>0</v>
      </c>
      <c r="CX13" s="285">
        <v>0</v>
      </c>
      <c r="CY13" s="286">
        <f>$K13*(1+$L13)*(CX13)*M13</f>
        <v>0</v>
      </c>
      <c r="CZ13" s="285">
        <v>0</v>
      </c>
      <c r="DA13" s="286">
        <f>$K13*(1+$L13)*(CZ13)*($M13^2)</f>
        <v>0</v>
      </c>
      <c r="DB13" s="285">
        <v>0</v>
      </c>
      <c r="DC13" s="286">
        <f>$K13*(1+$L13)*(DB13)*($M13^3)</f>
        <v>0</v>
      </c>
      <c r="DD13" s="285">
        <v>0</v>
      </c>
      <c r="DE13" s="286">
        <f>$K13*(1+$L13)*(DD13)*($M13^4)</f>
        <v>0</v>
      </c>
      <c r="DF13" s="285">
        <v>0</v>
      </c>
      <c r="DG13" s="286">
        <f>$K13*(1+$L13)*(DF13)*($M13^5)</f>
        <v>0</v>
      </c>
      <c r="DH13" s="287">
        <f t="shared" ref="DH13:DH27" si="14">CY13+DA13+DC13+DE13+DG13</f>
        <v>0</v>
      </c>
      <c r="DI13" s="288">
        <v>0</v>
      </c>
      <c r="DJ13" s="289">
        <f>$K13*(1+$L13)*(DI13)*M13</f>
        <v>0</v>
      </c>
      <c r="DK13" s="288">
        <v>0</v>
      </c>
      <c r="DL13" s="289">
        <f>$K13*(1+$L13)*(DK13)*($M13^2)</f>
        <v>0</v>
      </c>
      <c r="DM13" s="288">
        <v>0</v>
      </c>
      <c r="DN13" s="289">
        <f>$K13*(1+$L13)*(DM13)*($M13^3)</f>
        <v>0</v>
      </c>
      <c r="DO13" s="288">
        <v>0</v>
      </c>
      <c r="DP13" s="289">
        <f>$K13*(1+$L13)*(DO13)*($M13^4)</f>
        <v>0</v>
      </c>
      <c r="DQ13" s="288">
        <v>0</v>
      </c>
      <c r="DR13" s="289">
        <f>$K13*(1+$L13)*(DQ13)*($M13^5)</f>
        <v>0</v>
      </c>
      <c r="DS13" s="290">
        <f t="shared" ref="DS13:DS27" si="15">DJ13+DL13+DN13+DP13+DR13</f>
        <v>0</v>
      </c>
      <c r="DT13" s="291">
        <f t="shared" ref="DT13:DT27" si="16">O13+Z13+AK13+AV13+BG13+BR13+CC13+CN13+CY13+DJ13</f>
        <v>0</v>
      </c>
      <c r="DU13" s="291">
        <f t="shared" ref="DU13:DU27" si="17">Q13+AB13+AM13+AX13+BI13+BT13+CE13+CP13+DA13+DL13</f>
        <v>0</v>
      </c>
      <c r="DV13" s="291">
        <f t="shared" ref="DV13:DV27" si="18">S13+AD13+AO13+AZ13+BK13+BV13+CG13+CR13+DC13+DN13</f>
        <v>0</v>
      </c>
      <c r="DW13" s="291">
        <f t="shared" ref="DW13:DW27" si="19">U13+AF13+AQ13+BB13+BM13+BX13+CI13+CT13+DE13+DP13</f>
        <v>0</v>
      </c>
      <c r="DX13" s="291">
        <f t="shared" ref="DX13:DX27" si="20">W13+AS13+BD13+BO13+BZ13+CK13+CV13+DG13+DR13</f>
        <v>0</v>
      </c>
      <c r="DY13" s="292">
        <f t="shared" ref="DY13:DY28" si="21">SUM(DT13:DX13)</f>
        <v>0</v>
      </c>
    </row>
    <row r="14" spans="1:129" ht="15" customHeight="1">
      <c r="C14" s="114">
        <f t="shared" si="4"/>
        <v>0</v>
      </c>
      <c r="D14" s="68"/>
      <c r="E14" s="699" t="s">
        <v>294</v>
      </c>
      <c r="F14" s="699"/>
      <c r="G14" s="699"/>
      <c r="H14" s="699"/>
      <c r="I14" s="699"/>
      <c r="J14" s="699"/>
      <c r="K14" s="115">
        <v>0</v>
      </c>
      <c r="L14" s="116">
        <f t="shared" si="5"/>
        <v>0</v>
      </c>
      <c r="M14" s="69">
        <f t="shared" si="6"/>
        <v>0</v>
      </c>
      <c r="N14" s="261">
        <v>0</v>
      </c>
      <c r="O14" s="262">
        <f t="shared" ref="O14:O27" si="22">$K14*(1+$L14)*(N14)*M14</f>
        <v>0</v>
      </c>
      <c r="P14" s="261">
        <v>0</v>
      </c>
      <c r="Q14" s="262">
        <f t="shared" ref="Q14:Q27" si="23">$K14*(1+$L14)*(P14)*($M14^2)</f>
        <v>0</v>
      </c>
      <c r="R14" s="261">
        <v>0</v>
      </c>
      <c r="S14" s="262">
        <f t="shared" ref="S14:S27" si="24">$K14*(1+$L14)*(R14)*($M14^3)</f>
        <v>0</v>
      </c>
      <c r="T14" s="261">
        <v>0</v>
      </c>
      <c r="U14" s="262">
        <f t="shared" ref="U14:U27" si="25">$K14*(1+$L14)*(T14)*($M14^4)</f>
        <v>0</v>
      </c>
      <c r="V14" s="261">
        <v>0</v>
      </c>
      <c r="W14" s="262">
        <f t="shared" ref="W14:W27" si="26">$K14*(1+$L14)*(V14)*($M14^5)</f>
        <v>0</v>
      </c>
      <c r="X14" s="263">
        <f t="shared" si="7"/>
        <v>0</v>
      </c>
      <c r="Y14" s="264">
        <v>0</v>
      </c>
      <c r="Z14" s="580">
        <f t="shared" ref="Z14:Z27" si="27">$K14*(1+$L14)*(Y14)*M14</f>
        <v>0</v>
      </c>
      <c r="AA14" s="264">
        <v>0</v>
      </c>
      <c r="AB14" s="580">
        <f t="shared" ref="AB14:AB27" si="28">$K14*(1+$L14)*(AA14)*($M14^2)</f>
        <v>0</v>
      </c>
      <c r="AC14" s="264">
        <v>0</v>
      </c>
      <c r="AD14" s="580">
        <f t="shared" ref="AD14:AD27" si="29">$K14*(1+$L14)*(AC14)*($M14^3)</f>
        <v>0</v>
      </c>
      <c r="AE14" s="264">
        <v>0</v>
      </c>
      <c r="AF14" s="580">
        <f t="shared" ref="AF14:AF27" si="30">$K14*(1+$L14)*(AE14)*($M14^4)</f>
        <v>0</v>
      </c>
      <c r="AG14" s="264">
        <v>0</v>
      </c>
      <c r="AH14" s="580">
        <f t="shared" ref="AH14:AH27" si="31">$K14*(1+$L14)*(AG14)*($M14^5)</f>
        <v>0</v>
      </c>
      <c r="AI14" s="266">
        <f t="shared" ref="AI14:AI27" si="32">Z14+AB14+AD14+AF14+AH14</f>
        <v>0</v>
      </c>
      <c r="AJ14" s="267">
        <v>0</v>
      </c>
      <c r="AK14" s="588">
        <f t="shared" ref="AK14:AK27" si="33">$K14*(1+$L14)*(AJ14)*M14</f>
        <v>0</v>
      </c>
      <c r="AL14" s="267">
        <v>0</v>
      </c>
      <c r="AM14" s="588">
        <f t="shared" ref="AM14:AM27" si="34">$K14*(1+$L14)*(AL14)*($M14^2)</f>
        <v>0</v>
      </c>
      <c r="AN14" s="267">
        <v>0</v>
      </c>
      <c r="AO14" s="588">
        <f t="shared" ref="AO14:AO27" si="35">$K14*(1+$L14)*(AN14)*($M14^3)</f>
        <v>0</v>
      </c>
      <c r="AP14" s="267">
        <v>0</v>
      </c>
      <c r="AQ14" s="588">
        <f t="shared" ref="AQ14:AQ27" si="36">$K14*(1+$L14)*(AP14)*($M14^4)</f>
        <v>0</v>
      </c>
      <c r="AR14" s="267">
        <v>0</v>
      </c>
      <c r="AS14" s="588">
        <f t="shared" ref="AS14:AS27" si="37">$K14*(1+$L14)*(AR14)*($M14^5)</f>
        <v>0</v>
      </c>
      <c r="AT14" s="269">
        <f t="shared" si="8"/>
        <v>0</v>
      </c>
      <c r="AU14" s="270">
        <v>0</v>
      </c>
      <c r="AV14" s="582">
        <f t="shared" ref="AV14:AV27" si="38">$K14*(1+$L14)*(AU14)*M14</f>
        <v>0</v>
      </c>
      <c r="AW14" s="270">
        <v>0</v>
      </c>
      <c r="AX14" s="582">
        <f t="shared" ref="AX14:AX27" si="39">$K14*(1+$L14)*(AW14)*($M14^2)</f>
        <v>0</v>
      </c>
      <c r="AY14" s="270">
        <v>0</v>
      </c>
      <c r="AZ14" s="582">
        <f t="shared" ref="AZ14:AZ27" si="40">$K14*(1+$L14)*(AY14)*($M14^3)</f>
        <v>0</v>
      </c>
      <c r="BA14" s="270">
        <v>0</v>
      </c>
      <c r="BB14" s="582">
        <f t="shared" ref="BB14:BB27" si="41">$K14*(1+$L14)*(BA14)*($M14^4)</f>
        <v>0</v>
      </c>
      <c r="BC14" s="270">
        <v>0</v>
      </c>
      <c r="BD14" s="582">
        <f t="shared" ref="BD14:BD27" si="42">$K14*(1+$L14)*(BC14)*($M14^5)</f>
        <v>0</v>
      </c>
      <c r="BE14" s="272">
        <f t="shared" si="9"/>
        <v>0</v>
      </c>
      <c r="BF14" s="273">
        <v>0</v>
      </c>
      <c r="BG14" s="581">
        <f t="shared" ref="BG14:BG27" si="43">$K14*(1+$L14)*(BF14)*M14</f>
        <v>0</v>
      </c>
      <c r="BH14" s="273">
        <v>0</v>
      </c>
      <c r="BI14" s="581">
        <f t="shared" ref="BI14:BI27" si="44">$K14*(1+$L14)*(BH14)*($M14*2)</f>
        <v>0</v>
      </c>
      <c r="BJ14" s="273">
        <v>0</v>
      </c>
      <c r="BK14" s="581">
        <f t="shared" ref="BK14:BK27" si="45">$K14*(1+$L14)*(BJ14)*($M14^3)</f>
        <v>0</v>
      </c>
      <c r="BL14" s="273">
        <v>0</v>
      </c>
      <c r="BM14" s="581">
        <f t="shared" ref="BM14:BM27" si="46">$K14*(1+$L14)*(BL14)*($M14^4)</f>
        <v>0</v>
      </c>
      <c r="BN14" s="273">
        <v>0</v>
      </c>
      <c r="BO14" s="581">
        <f t="shared" ref="BO14:BO27" si="47">$K14*(1+$L14)*(BN14)*($M14^5)</f>
        <v>0</v>
      </c>
      <c r="BP14" s="275">
        <f t="shared" si="10"/>
        <v>0</v>
      </c>
      <c r="BQ14" s="276">
        <v>0</v>
      </c>
      <c r="BR14" s="587">
        <f t="shared" ref="BR14:BR27" si="48">$K14*(1+$L14)*(BQ14)*M14</f>
        <v>0</v>
      </c>
      <c r="BS14" s="276">
        <v>0</v>
      </c>
      <c r="BT14" s="587">
        <f t="shared" ref="BT14:BT27" si="49">$K14*(1+$L14)*(BS14)*($M14^2)</f>
        <v>0</v>
      </c>
      <c r="BU14" s="276">
        <v>0</v>
      </c>
      <c r="BV14" s="587">
        <f t="shared" ref="BV14:BV27" si="50">$K14*(1+$L14)*(BU14)*($M14^3)</f>
        <v>0</v>
      </c>
      <c r="BW14" s="276">
        <v>0</v>
      </c>
      <c r="BX14" s="587">
        <f t="shared" ref="BX14:BX27" si="51">$K14*(1+$L14)*(BW14)*($M14^4)</f>
        <v>0</v>
      </c>
      <c r="BY14" s="276">
        <v>0</v>
      </c>
      <c r="BZ14" s="587">
        <f t="shared" ref="BZ14:BZ27" si="52">$K14*(1+$L14)*(BY14)*($M14^5)</f>
        <v>0</v>
      </c>
      <c r="CA14" s="278">
        <f t="shared" si="11"/>
        <v>0</v>
      </c>
      <c r="CB14" s="279">
        <v>0</v>
      </c>
      <c r="CC14" s="586">
        <f t="shared" ref="CC14:CC27" si="53">$K14*(1+$L14)*(CB14)*M14</f>
        <v>0</v>
      </c>
      <c r="CD14" s="279">
        <v>0</v>
      </c>
      <c r="CE14" s="586">
        <f t="shared" ref="CE14:CE27" si="54">$K14*(1+$L14)*(CD14)*($M14^2)</f>
        <v>0</v>
      </c>
      <c r="CF14" s="279">
        <v>0</v>
      </c>
      <c r="CG14" s="586">
        <f t="shared" ref="CG14:CG27" si="55">$K14*(1+$L14)*(CF14)*($M14^3)</f>
        <v>0</v>
      </c>
      <c r="CH14" s="279">
        <v>0</v>
      </c>
      <c r="CI14" s="586">
        <f t="shared" ref="CI14:CI27" si="56">$K14*(1+$L14)*(CH14)*($M14^4)</f>
        <v>0</v>
      </c>
      <c r="CJ14" s="279">
        <v>0</v>
      </c>
      <c r="CK14" s="586">
        <f t="shared" ref="CK14:CK27" si="57">$K14*(1+$L14)*(CJ14)*($M14^5)</f>
        <v>0</v>
      </c>
      <c r="CL14" s="281">
        <f t="shared" si="12"/>
        <v>0</v>
      </c>
      <c r="CM14" s="282">
        <v>0</v>
      </c>
      <c r="CN14" s="585">
        <f t="shared" ref="CN14:CN27" si="58">$K14*(1+$L14)*(CM14)*M14</f>
        <v>0</v>
      </c>
      <c r="CO14" s="282">
        <v>0</v>
      </c>
      <c r="CP14" s="585">
        <f t="shared" ref="CP14:CP27" si="59">$K14*(1+$L14)*(CO14)*($M14^2)</f>
        <v>0</v>
      </c>
      <c r="CQ14" s="282">
        <v>0</v>
      </c>
      <c r="CR14" s="585">
        <f t="shared" ref="CR14:CR27" si="60">$K14*(1+$L14)*(CQ14)*($M14^3)</f>
        <v>0</v>
      </c>
      <c r="CS14" s="282">
        <v>0</v>
      </c>
      <c r="CT14" s="585">
        <f t="shared" ref="CT14:CT27" si="61">$K14*(1+$L14)*(CS14)*($M14^4)</f>
        <v>0</v>
      </c>
      <c r="CU14" s="282">
        <v>0</v>
      </c>
      <c r="CV14" s="585">
        <f t="shared" ref="CV14:CV27" si="62">$K14*(1+$L14)*(CU14)*($M14^5)</f>
        <v>0</v>
      </c>
      <c r="CW14" s="284">
        <f t="shared" si="13"/>
        <v>0</v>
      </c>
      <c r="CX14" s="285">
        <v>0</v>
      </c>
      <c r="CY14" s="584">
        <f t="shared" ref="CY14:CY27" si="63">$K14*(1+$L14)*(CX14)*M14</f>
        <v>0</v>
      </c>
      <c r="CZ14" s="285">
        <v>0</v>
      </c>
      <c r="DA14" s="584">
        <f t="shared" ref="DA14:DA27" si="64">$K14*(1+$L14)*(CZ14)*($M14^2)</f>
        <v>0</v>
      </c>
      <c r="DB14" s="285">
        <v>0</v>
      </c>
      <c r="DC14" s="584">
        <f t="shared" ref="DC14:DC27" si="65">$K14*(1+$L14)*(DB14)*($M14^3)</f>
        <v>0</v>
      </c>
      <c r="DD14" s="285">
        <v>0</v>
      </c>
      <c r="DE14" s="584">
        <f t="shared" ref="DE14:DE27" si="66">$K14*(1+$L14)*(DD14)*($M14^4)</f>
        <v>0</v>
      </c>
      <c r="DF14" s="285">
        <v>0</v>
      </c>
      <c r="DG14" s="584">
        <f t="shared" ref="DG14:DG27" si="67">$K14*(1+$L14)*(DF14)*($M14^5)</f>
        <v>0</v>
      </c>
      <c r="DH14" s="287">
        <f t="shared" si="14"/>
        <v>0</v>
      </c>
      <c r="DI14" s="288">
        <v>0</v>
      </c>
      <c r="DJ14" s="583">
        <f t="shared" ref="DJ14:DJ27" si="68">$K14*(1+$L14)*(DI14)*M14</f>
        <v>0</v>
      </c>
      <c r="DK14" s="288">
        <v>0</v>
      </c>
      <c r="DL14" s="583">
        <f t="shared" ref="DL14:DL27" si="69">$K14*(1+$L14)*(DK14)*($M14^2)</f>
        <v>0</v>
      </c>
      <c r="DM14" s="288">
        <v>0</v>
      </c>
      <c r="DN14" s="583">
        <f t="shared" ref="DN14:DN27" si="70">$K14*(1+$L14)*(DM14)*($M14^3)</f>
        <v>0</v>
      </c>
      <c r="DO14" s="288">
        <v>0</v>
      </c>
      <c r="DP14" s="583">
        <f t="shared" ref="DP14:DP27" si="71">$K14*(1+$L14)*(DO14)*($M14^4)</f>
        <v>0</v>
      </c>
      <c r="DQ14" s="288">
        <v>0</v>
      </c>
      <c r="DR14" s="583">
        <f t="shared" ref="DR14:DR27" si="72">$K14*(1+$L14)*(DQ14)*($M14^5)</f>
        <v>0</v>
      </c>
      <c r="DS14" s="290">
        <f t="shared" si="15"/>
        <v>0</v>
      </c>
      <c r="DT14" s="293">
        <f t="shared" si="16"/>
        <v>0</v>
      </c>
      <c r="DU14" s="293">
        <f t="shared" si="17"/>
        <v>0</v>
      </c>
      <c r="DV14" s="293">
        <f t="shared" si="18"/>
        <v>0</v>
      </c>
      <c r="DW14" s="293">
        <f t="shared" si="19"/>
        <v>0</v>
      </c>
      <c r="DX14" s="293">
        <f t="shared" si="20"/>
        <v>0</v>
      </c>
      <c r="DY14" s="294">
        <f t="shared" si="21"/>
        <v>0</v>
      </c>
    </row>
    <row r="15" spans="1:129" ht="15" customHeight="1">
      <c r="C15" s="114">
        <f t="shared" si="4"/>
        <v>0</v>
      </c>
      <c r="D15" s="68"/>
      <c r="E15" s="699" t="s">
        <v>294</v>
      </c>
      <c r="F15" s="699"/>
      <c r="G15" s="699"/>
      <c r="H15" s="699"/>
      <c r="I15" s="699"/>
      <c r="J15" s="699"/>
      <c r="K15" s="115">
        <v>0</v>
      </c>
      <c r="L15" s="116">
        <f t="shared" si="5"/>
        <v>0</v>
      </c>
      <c r="M15" s="69">
        <f t="shared" si="6"/>
        <v>0</v>
      </c>
      <c r="N15" s="261">
        <v>0</v>
      </c>
      <c r="O15" s="262">
        <f t="shared" si="22"/>
        <v>0</v>
      </c>
      <c r="P15" s="261">
        <v>0</v>
      </c>
      <c r="Q15" s="262">
        <f t="shared" si="23"/>
        <v>0</v>
      </c>
      <c r="R15" s="261">
        <v>0</v>
      </c>
      <c r="S15" s="262">
        <f t="shared" si="24"/>
        <v>0</v>
      </c>
      <c r="T15" s="261">
        <v>0</v>
      </c>
      <c r="U15" s="262">
        <f t="shared" si="25"/>
        <v>0</v>
      </c>
      <c r="V15" s="261">
        <v>0</v>
      </c>
      <c r="W15" s="262">
        <f t="shared" si="26"/>
        <v>0</v>
      </c>
      <c r="X15" s="263">
        <f t="shared" si="7"/>
        <v>0</v>
      </c>
      <c r="Y15" s="264">
        <v>0</v>
      </c>
      <c r="Z15" s="580">
        <f t="shared" si="27"/>
        <v>0</v>
      </c>
      <c r="AA15" s="264">
        <v>0</v>
      </c>
      <c r="AB15" s="580">
        <f t="shared" si="28"/>
        <v>0</v>
      </c>
      <c r="AC15" s="264">
        <v>0</v>
      </c>
      <c r="AD15" s="580">
        <f t="shared" si="29"/>
        <v>0</v>
      </c>
      <c r="AE15" s="264">
        <v>0</v>
      </c>
      <c r="AF15" s="580">
        <f t="shared" si="30"/>
        <v>0</v>
      </c>
      <c r="AG15" s="264">
        <v>0</v>
      </c>
      <c r="AH15" s="580">
        <f t="shared" si="31"/>
        <v>0</v>
      </c>
      <c r="AI15" s="266">
        <f t="shared" si="32"/>
        <v>0</v>
      </c>
      <c r="AJ15" s="267">
        <v>0</v>
      </c>
      <c r="AK15" s="588">
        <f t="shared" si="33"/>
        <v>0</v>
      </c>
      <c r="AL15" s="267">
        <v>0</v>
      </c>
      <c r="AM15" s="588">
        <f t="shared" si="34"/>
        <v>0</v>
      </c>
      <c r="AN15" s="267">
        <v>0</v>
      </c>
      <c r="AO15" s="588">
        <f t="shared" si="35"/>
        <v>0</v>
      </c>
      <c r="AP15" s="267">
        <v>0</v>
      </c>
      <c r="AQ15" s="588">
        <f t="shared" si="36"/>
        <v>0</v>
      </c>
      <c r="AR15" s="267">
        <v>0</v>
      </c>
      <c r="AS15" s="588">
        <f t="shared" si="37"/>
        <v>0</v>
      </c>
      <c r="AT15" s="269">
        <f t="shared" si="8"/>
        <v>0</v>
      </c>
      <c r="AU15" s="270">
        <v>0</v>
      </c>
      <c r="AV15" s="582">
        <f t="shared" si="38"/>
        <v>0</v>
      </c>
      <c r="AW15" s="270">
        <v>0</v>
      </c>
      <c r="AX15" s="582">
        <f t="shared" si="39"/>
        <v>0</v>
      </c>
      <c r="AY15" s="270">
        <v>0</v>
      </c>
      <c r="AZ15" s="582">
        <f t="shared" si="40"/>
        <v>0</v>
      </c>
      <c r="BA15" s="270">
        <v>0</v>
      </c>
      <c r="BB15" s="582">
        <f t="shared" si="41"/>
        <v>0</v>
      </c>
      <c r="BC15" s="270">
        <v>0</v>
      </c>
      <c r="BD15" s="582">
        <f t="shared" si="42"/>
        <v>0</v>
      </c>
      <c r="BE15" s="272">
        <f t="shared" si="9"/>
        <v>0</v>
      </c>
      <c r="BF15" s="273">
        <v>0</v>
      </c>
      <c r="BG15" s="581">
        <f t="shared" si="43"/>
        <v>0</v>
      </c>
      <c r="BH15" s="273">
        <v>0</v>
      </c>
      <c r="BI15" s="581">
        <f t="shared" si="44"/>
        <v>0</v>
      </c>
      <c r="BJ15" s="273">
        <v>0</v>
      </c>
      <c r="BK15" s="581">
        <f t="shared" si="45"/>
        <v>0</v>
      </c>
      <c r="BL15" s="273">
        <v>0</v>
      </c>
      <c r="BM15" s="581">
        <f t="shared" si="46"/>
        <v>0</v>
      </c>
      <c r="BN15" s="273">
        <v>0</v>
      </c>
      <c r="BO15" s="581">
        <f t="shared" si="47"/>
        <v>0</v>
      </c>
      <c r="BP15" s="275">
        <f t="shared" si="10"/>
        <v>0</v>
      </c>
      <c r="BQ15" s="276">
        <v>0</v>
      </c>
      <c r="BR15" s="587">
        <f t="shared" si="48"/>
        <v>0</v>
      </c>
      <c r="BS15" s="276">
        <v>0</v>
      </c>
      <c r="BT15" s="587">
        <f t="shared" si="49"/>
        <v>0</v>
      </c>
      <c r="BU15" s="276">
        <v>0</v>
      </c>
      <c r="BV15" s="587">
        <f t="shared" si="50"/>
        <v>0</v>
      </c>
      <c r="BW15" s="276">
        <v>0</v>
      </c>
      <c r="BX15" s="587">
        <f t="shared" si="51"/>
        <v>0</v>
      </c>
      <c r="BY15" s="276">
        <v>0</v>
      </c>
      <c r="BZ15" s="587">
        <f t="shared" si="52"/>
        <v>0</v>
      </c>
      <c r="CA15" s="278">
        <f t="shared" si="11"/>
        <v>0</v>
      </c>
      <c r="CB15" s="279">
        <v>0</v>
      </c>
      <c r="CC15" s="586">
        <f t="shared" si="53"/>
        <v>0</v>
      </c>
      <c r="CD15" s="279">
        <v>0</v>
      </c>
      <c r="CE15" s="586">
        <f t="shared" si="54"/>
        <v>0</v>
      </c>
      <c r="CF15" s="279">
        <v>0</v>
      </c>
      <c r="CG15" s="586">
        <f t="shared" si="55"/>
        <v>0</v>
      </c>
      <c r="CH15" s="279">
        <v>0</v>
      </c>
      <c r="CI15" s="586">
        <f t="shared" si="56"/>
        <v>0</v>
      </c>
      <c r="CJ15" s="279">
        <v>0</v>
      </c>
      <c r="CK15" s="586">
        <f t="shared" si="57"/>
        <v>0</v>
      </c>
      <c r="CL15" s="281">
        <f t="shared" si="12"/>
        <v>0</v>
      </c>
      <c r="CM15" s="282">
        <v>0</v>
      </c>
      <c r="CN15" s="585">
        <f t="shared" si="58"/>
        <v>0</v>
      </c>
      <c r="CO15" s="282">
        <v>0</v>
      </c>
      <c r="CP15" s="585">
        <f t="shared" si="59"/>
        <v>0</v>
      </c>
      <c r="CQ15" s="282">
        <v>0</v>
      </c>
      <c r="CR15" s="585">
        <f t="shared" si="60"/>
        <v>0</v>
      </c>
      <c r="CS15" s="282">
        <v>0</v>
      </c>
      <c r="CT15" s="585">
        <f t="shared" si="61"/>
        <v>0</v>
      </c>
      <c r="CU15" s="282">
        <v>0</v>
      </c>
      <c r="CV15" s="585">
        <f t="shared" si="62"/>
        <v>0</v>
      </c>
      <c r="CW15" s="284">
        <f t="shared" si="13"/>
        <v>0</v>
      </c>
      <c r="CX15" s="285">
        <v>0</v>
      </c>
      <c r="CY15" s="584">
        <f t="shared" si="63"/>
        <v>0</v>
      </c>
      <c r="CZ15" s="285">
        <v>0</v>
      </c>
      <c r="DA15" s="584">
        <f t="shared" si="64"/>
        <v>0</v>
      </c>
      <c r="DB15" s="285">
        <v>0</v>
      </c>
      <c r="DC15" s="584">
        <f t="shared" si="65"/>
        <v>0</v>
      </c>
      <c r="DD15" s="285">
        <v>0</v>
      </c>
      <c r="DE15" s="584">
        <f t="shared" si="66"/>
        <v>0</v>
      </c>
      <c r="DF15" s="285">
        <v>0</v>
      </c>
      <c r="DG15" s="584">
        <f t="shared" si="67"/>
        <v>0</v>
      </c>
      <c r="DH15" s="287">
        <f t="shared" si="14"/>
        <v>0</v>
      </c>
      <c r="DI15" s="288">
        <v>0</v>
      </c>
      <c r="DJ15" s="583">
        <f t="shared" si="68"/>
        <v>0</v>
      </c>
      <c r="DK15" s="288">
        <v>0</v>
      </c>
      <c r="DL15" s="583">
        <f t="shared" si="69"/>
        <v>0</v>
      </c>
      <c r="DM15" s="288">
        <v>0</v>
      </c>
      <c r="DN15" s="583">
        <f t="shared" si="70"/>
        <v>0</v>
      </c>
      <c r="DO15" s="288">
        <v>0</v>
      </c>
      <c r="DP15" s="583">
        <f t="shared" si="71"/>
        <v>0</v>
      </c>
      <c r="DQ15" s="288">
        <v>0</v>
      </c>
      <c r="DR15" s="583">
        <f t="shared" si="72"/>
        <v>0</v>
      </c>
      <c r="DS15" s="290">
        <f t="shared" si="15"/>
        <v>0</v>
      </c>
      <c r="DT15" s="293">
        <f t="shared" si="16"/>
        <v>0</v>
      </c>
      <c r="DU15" s="293">
        <f t="shared" si="17"/>
        <v>0</v>
      </c>
      <c r="DV15" s="293">
        <f t="shared" si="18"/>
        <v>0</v>
      </c>
      <c r="DW15" s="293">
        <f t="shared" si="19"/>
        <v>0</v>
      </c>
      <c r="DX15" s="293">
        <f t="shared" si="20"/>
        <v>0</v>
      </c>
      <c r="DY15" s="294">
        <f t="shared" si="21"/>
        <v>0</v>
      </c>
    </row>
    <row r="16" spans="1:129" ht="15" customHeight="1">
      <c r="C16" s="114">
        <f t="shared" si="4"/>
        <v>0</v>
      </c>
      <c r="D16" s="68"/>
      <c r="E16" s="699" t="s">
        <v>294</v>
      </c>
      <c r="F16" s="699"/>
      <c r="G16" s="699"/>
      <c r="H16" s="699"/>
      <c r="I16" s="699"/>
      <c r="J16" s="699"/>
      <c r="K16" s="115">
        <v>0</v>
      </c>
      <c r="L16" s="116">
        <f t="shared" si="5"/>
        <v>0</v>
      </c>
      <c r="M16" s="69">
        <f t="shared" si="6"/>
        <v>0</v>
      </c>
      <c r="N16" s="261">
        <v>0</v>
      </c>
      <c r="O16" s="262">
        <f t="shared" si="22"/>
        <v>0</v>
      </c>
      <c r="P16" s="261">
        <v>0</v>
      </c>
      <c r="Q16" s="262">
        <f t="shared" si="23"/>
        <v>0</v>
      </c>
      <c r="R16" s="261">
        <v>0</v>
      </c>
      <c r="S16" s="262">
        <f t="shared" si="24"/>
        <v>0</v>
      </c>
      <c r="T16" s="261">
        <v>0</v>
      </c>
      <c r="U16" s="262">
        <f t="shared" si="25"/>
        <v>0</v>
      </c>
      <c r="V16" s="261">
        <v>0</v>
      </c>
      <c r="W16" s="262">
        <f t="shared" si="26"/>
        <v>0</v>
      </c>
      <c r="X16" s="263">
        <f t="shared" si="7"/>
        <v>0</v>
      </c>
      <c r="Y16" s="264">
        <v>0</v>
      </c>
      <c r="Z16" s="580">
        <f t="shared" si="27"/>
        <v>0</v>
      </c>
      <c r="AA16" s="264">
        <v>0</v>
      </c>
      <c r="AB16" s="580">
        <f t="shared" si="28"/>
        <v>0</v>
      </c>
      <c r="AC16" s="264">
        <v>0</v>
      </c>
      <c r="AD16" s="580">
        <f t="shared" si="29"/>
        <v>0</v>
      </c>
      <c r="AE16" s="264">
        <v>0</v>
      </c>
      <c r="AF16" s="580">
        <f t="shared" si="30"/>
        <v>0</v>
      </c>
      <c r="AG16" s="264">
        <v>0</v>
      </c>
      <c r="AH16" s="580">
        <f t="shared" si="31"/>
        <v>0</v>
      </c>
      <c r="AI16" s="266">
        <f t="shared" si="32"/>
        <v>0</v>
      </c>
      <c r="AJ16" s="267">
        <v>0</v>
      </c>
      <c r="AK16" s="588">
        <f t="shared" si="33"/>
        <v>0</v>
      </c>
      <c r="AL16" s="267">
        <v>0</v>
      </c>
      <c r="AM16" s="588">
        <f t="shared" si="34"/>
        <v>0</v>
      </c>
      <c r="AN16" s="267">
        <v>0</v>
      </c>
      <c r="AO16" s="588">
        <f t="shared" si="35"/>
        <v>0</v>
      </c>
      <c r="AP16" s="267">
        <v>0</v>
      </c>
      <c r="AQ16" s="588">
        <f t="shared" si="36"/>
        <v>0</v>
      </c>
      <c r="AR16" s="267">
        <v>0</v>
      </c>
      <c r="AS16" s="588">
        <f t="shared" si="37"/>
        <v>0</v>
      </c>
      <c r="AT16" s="269">
        <f t="shared" si="8"/>
        <v>0</v>
      </c>
      <c r="AU16" s="270">
        <v>0</v>
      </c>
      <c r="AV16" s="582">
        <f t="shared" si="38"/>
        <v>0</v>
      </c>
      <c r="AW16" s="270">
        <v>0</v>
      </c>
      <c r="AX16" s="582">
        <f t="shared" si="39"/>
        <v>0</v>
      </c>
      <c r="AY16" s="270">
        <v>0</v>
      </c>
      <c r="AZ16" s="582">
        <f t="shared" si="40"/>
        <v>0</v>
      </c>
      <c r="BA16" s="270">
        <v>0</v>
      </c>
      <c r="BB16" s="582">
        <f t="shared" si="41"/>
        <v>0</v>
      </c>
      <c r="BC16" s="270">
        <v>0</v>
      </c>
      <c r="BD16" s="582">
        <f t="shared" si="42"/>
        <v>0</v>
      </c>
      <c r="BE16" s="272">
        <f t="shared" si="9"/>
        <v>0</v>
      </c>
      <c r="BF16" s="273">
        <v>0</v>
      </c>
      <c r="BG16" s="581">
        <f t="shared" si="43"/>
        <v>0</v>
      </c>
      <c r="BH16" s="273">
        <v>0</v>
      </c>
      <c r="BI16" s="581">
        <f t="shared" si="44"/>
        <v>0</v>
      </c>
      <c r="BJ16" s="273">
        <v>0</v>
      </c>
      <c r="BK16" s="581">
        <f t="shared" si="45"/>
        <v>0</v>
      </c>
      <c r="BL16" s="273">
        <v>0</v>
      </c>
      <c r="BM16" s="581">
        <f t="shared" si="46"/>
        <v>0</v>
      </c>
      <c r="BN16" s="273">
        <v>0</v>
      </c>
      <c r="BO16" s="581">
        <f t="shared" si="47"/>
        <v>0</v>
      </c>
      <c r="BP16" s="275">
        <f t="shared" si="10"/>
        <v>0</v>
      </c>
      <c r="BQ16" s="276">
        <v>0</v>
      </c>
      <c r="BR16" s="587">
        <f t="shared" si="48"/>
        <v>0</v>
      </c>
      <c r="BS16" s="276">
        <v>0</v>
      </c>
      <c r="BT16" s="587">
        <f t="shared" si="49"/>
        <v>0</v>
      </c>
      <c r="BU16" s="276">
        <v>0</v>
      </c>
      <c r="BV16" s="587">
        <f t="shared" si="50"/>
        <v>0</v>
      </c>
      <c r="BW16" s="276">
        <v>0</v>
      </c>
      <c r="BX16" s="587">
        <f t="shared" si="51"/>
        <v>0</v>
      </c>
      <c r="BY16" s="276">
        <v>0</v>
      </c>
      <c r="BZ16" s="587">
        <f t="shared" si="52"/>
        <v>0</v>
      </c>
      <c r="CA16" s="278">
        <f t="shared" si="11"/>
        <v>0</v>
      </c>
      <c r="CB16" s="279">
        <v>0</v>
      </c>
      <c r="CC16" s="586">
        <f t="shared" si="53"/>
        <v>0</v>
      </c>
      <c r="CD16" s="279">
        <v>0</v>
      </c>
      <c r="CE16" s="586">
        <f t="shared" si="54"/>
        <v>0</v>
      </c>
      <c r="CF16" s="279">
        <v>0</v>
      </c>
      <c r="CG16" s="586">
        <f t="shared" si="55"/>
        <v>0</v>
      </c>
      <c r="CH16" s="279">
        <v>0</v>
      </c>
      <c r="CI16" s="586">
        <f t="shared" si="56"/>
        <v>0</v>
      </c>
      <c r="CJ16" s="279">
        <v>0</v>
      </c>
      <c r="CK16" s="586">
        <f t="shared" si="57"/>
        <v>0</v>
      </c>
      <c r="CL16" s="281">
        <f t="shared" si="12"/>
        <v>0</v>
      </c>
      <c r="CM16" s="282">
        <v>0</v>
      </c>
      <c r="CN16" s="585">
        <f t="shared" si="58"/>
        <v>0</v>
      </c>
      <c r="CO16" s="282">
        <v>0</v>
      </c>
      <c r="CP16" s="585">
        <f t="shared" si="59"/>
        <v>0</v>
      </c>
      <c r="CQ16" s="282">
        <v>0</v>
      </c>
      <c r="CR16" s="585">
        <f t="shared" si="60"/>
        <v>0</v>
      </c>
      <c r="CS16" s="282">
        <v>0</v>
      </c>
      <c r="CT16" s="585">
        <f t="shared" si="61"/>
        <v>0</v>
      </c>
      <c r="CU16" s="282">
        <v>0</v>
      </c>
      <c r="CV16" s="585">
        <f t="shared" si="62"/>
        <v>0</v>
      </c>
      <c r="CW16" s="284">
        <f t="shared" si="13"/>
        <v>0</v>
      </c>
      <c r="CX16" s="285">
        <v>0</v>
      </c>
      <c r="CY16" s="584">
        <f t="shared" si="63"/>
        <v>0</v>
      </c>
      <c r="CZ16" s="285">
        <v>0</v>
      </c>
      <c r="DA16" s="584">
        <f t="shared" si="64"/>
        <v>0</v>
      </c>
      <c r="DB16" s="285">
        <v>0</v>
      </c>
      <c r="DC16" s="584">
        <f t="shared" si="65"/>
        <v>0</v>
      </c>
      <c r="DD16" s="285">
        <v>0</v>
      </c>
      <c r="DE16" s="584">
        <f t="shared" si="66"/>
        <v>0</v>
      </c>
      <c r="DF16" s="285">
        <v>0</v>
      </c>
      <c r="DG16" s="584">
        <f t="shared" si="67"/>
        <v>0</v>
      </c>
      <c r="DH16" s="287">
        <f t="shared" si="14"/>
        <v>0</v>
      </c>
      <c r="DI16" s="288">
        <v>0</v>
      </c>
      <c r="DJ16" s="583">
        <f t="shared" si="68"/>
        <v>0</v>
      </c>
      <c r="DK16" s="288">
        <v>0</v>
      </c>
      <c r="DL16" s="583">
        <f t="shared" si="69"/>
        <v>0</v>
      </c>
      <c r="DM16" s="288">
        <v>0</v>
      </c>
      <c r="DN16" s="583">
        <f t="shared" si="70"/>
        <v>0</v>
      </c>
      <c r="DO16" s="288">
        <v>0</v>
      </c>
      <c r="DP16" s="583">
        <f t="shared" si="71"/>
        <v>0</v>
      </c>
      <c r="DQ16" s="288">
        <v>0</v>
      </c>
      <c r="DR16" s="583">
        <f t="shared" si="72"/>
        <v>0</v>
      </c>
      <c r="DS16" s="290">
        <f t="shared" si="15"/>
        <v>0</v>
      </c>
      <c r="DT16" s="293">
        <f t="shared" si="16"/>
        <v>0</v>
      </c>
      <c r="DU16" s="293">
        <f t="shared" si="17"/>
        <v>0</v>
      </c>
      <c r="DV16" s="293">
        <f t="shared" si="18"/>
        <v>0</v>
      </c>
      <c r="DW16" s="293">
        <f t="shared" si="19"/>
        <v>0</v>
      </c>
      <c r="DX16" s="293">
        <f t="shared" si="20"/>
        <v>0</v>
      </c>
      <c r="DY16" s="294">
        <f t="shared" si="21"/>
        <v>0</v>
      </c>
    </row>
    <row r="17" spans="1:129" ht="15" customHeight="1">
      <c r="C17" s="114">
        <f t="shared" si="4"/>
        <v>0</v>
      </c>
      <c r="D17" s="68"/>
      <c r="E17" s="699" t="s">
        <v>294</v>
      </c>
      <c r="F17" s="699"/>
      <c r="G17" s="699"/>
      <c r="H17" s="699"/>
      <c r="I17" s="699"/>
      <c r="J17" s="699"/>
      <c r="K17" s="115">
        <v>0</v>
      </c>
      <c r="L17" s="116">
        <f t="shared" si="5"/>
        <v>0</v>
      </c>
      <c r="M17" s="69">
        <f t="shared" si="6"/>
        <v>0</v>
      </c>
      <c r="N17" s="261">
        <v>0</v>
      </c>
      <c r="O17" s="262">
        <f t="shared" si="22"/>
        <v>0</v>
      </c>
      <c r="P17" s="261">
        <v>0</v>
      </c>
      <c r="Q17" s="262">
        <f t="shared" si="23"/>
        <v>0</v>
      </c>
      <c r="R17" s="261">
        <v>0</v>
      </c>
      <c r="S17" s="262">
        <f t="shared" si="24"/>
        <v>0</v>
      </c>
      <c r="T17" s="261">
        <v>0</v>
      </c>
      <c r="U17" s="262">
        <f t="shared" si="25"/>
        <v>0</v>
      </c>
      <c r="V17" s="261">
        <v>0</v>
      </c>
      <c r="W17" s="262">
        <f t="shared" si="26"/>
        <v>0</v>
      </c>
      <c r="X17" s="263">
        <f t="shared" si="7"/>
        <v>0</v>
      </c>
      <c r="Y17" s="264">
        <v>0</v>
      </c>
      <c r="Z17" s="580">
        <f t="shared" si="27"/>
        <v>0</v>
      </c>
      <c r="AA17" s="264">
        <v>0</v>
      </c>
      <c r="AB17" s="580">
        <f t="shared" si="28"/>
        <v>0</v>
      </c>
      <c r="AC17" s="264">
        <v>0</v>
      </c>
      <c r="AD17" s="580">
        <f t="shared" si="29"/>
        <v>0</v>
      </c>
      <c r="AE17" s="264">
        <v>0</v>
      </c>
      <c r="AF17" s="580">
        <f t="shared" si="30"/>
        <v>0</v>
      </c>
      <c r="AG17" s="264">
        <v>0</v>
      </c>
      <c r="AH17" s="580">
        <f t="shared" si="31"/>
        <v>0</v>
      </c>
      <c r="AI17" s="266">
        <f t="shared" si="32"/>
        <v>0</v>
      </c>
      <c r="AJ17" s="267">
        <v>0</v>
      </c>
      <c r="AK17" s="588">
        <f t="shared" si="33"/>
        <v>0</v>
      </c>
      <c r="AL17" s="267">
        <v>0</v>
      </c>
      <c r="AM17" s="588">
        <f t="shared" si="34"/>
        <v>0</v>
      </c>
      <c r="AN17" s="267">
        <v>0</v>
      </c>
      <c r="AO17" s="588">
        <f t="shared" si="35"/>
        <v>0</v>
      </c>
      <c r="AP17" s="267">
        <v>0</v>
      </c>
      <c r="AQ17" s="588">
        <f t="shared" si="36"/>
        <v>0</v>
      </c>
      <c r="AR17" s="267">
        <v>0</v>
      </c>
      <c r="AS17" s="588">
        <f t="shared" si="37"/>
        <v>0</v>
      </c>
      <c r="AT17" s="269">
        <f t="shared" si="8"/>
        <v>0</v>
      </c>
      <c r="AU17" s="270">
        <v>0</v>
      </c>
      <c r="AV17" s="582">
        <f t="shared" si="38"/>
        <v>0</v>
      </c>
      <c r="AW17" s="270">
        <v>0</v>
      </c>
      <c r="AX17" s="582">
        <f t="shared" si="39"/>
        <v>0</v>
      </c>
      <c r="AY17" s="270">
        <v>0</v>
      </c>
      <c r="AZ17" s="582">
        <f t="shared" si="40"/>
        <v>0</v>
      </c>
      <c r="BA17" s="270">
        <v>0</v>
      </c>
      <c r="BB17" s="582">
        <f t="shared" si="41"/>
        <v>0</v>
      </c>
      <c r="BC17" s="270">
        <v>0</v>
      </c>
      <c r="BD17" s="582">
        <f t="shared" si="42"/>
        <v>0</v>
      </c>
      <c r="BE17" s="272">
        <f t="shared" si="9"/>
        <v>0</v>
      </c>
      <c r="BF17" s="273">
        <v>0</v>
      </c>
      <c r="BG17" s="581">
        <f t="shared" si="43"/>
        <v>0</v>
      </c>
      <c r="BH17" s="273">
        <v>0</v>
      </c>
      <c r="BI17" s="581">
        <f t="shared" si="44"/>
        <v>0</v>
      </c>
      <c r="BJ17" s="273">
        <v>0</v>
      </c>
      <c r="BK17" s="581">
        <f t="shared" si="45"/>
        <v>0</v>
      </c>
      <c r="BL17" s="273">
        <v>0</v>
      </c>
      <c r="BM17" s="581">
        <f t="shared" si="46"/>
        <v>0</v>
      </c>
      <c r="BN17" s="273">
        <v>0</v>
      </c>
      <c r="BO17" s="581">
        <f t="shared" si="47"/>
        <v>0</v>
      </c>
      <c r="BP17" s="275">
        <f t="shared" si="10"/>
        <v>0</v>
      </c>
      <c r="BQ17" s="276">
        <v>0</v>
      </c>
      <c r="BR17" s="587">
        <f t="shared" si="48"/>
        <v>0</v>
      </c>
      <c r="BS17" s="276">
        <v>0</v>
      </c>
      <c r="BT17" s="587">
        <f t="shared" si="49"/>
        <v>0</v>
      </c>
      <c r="BU17" s="276">
        <v>0</v>
      </c>
      <c r="BV17" s="587">
        <f t="shared" si="50"/>
        <v>0</v>
      </c>
      <c r="BW17" s="276">
        <v>0</v>
      </c>
      <c r="BX17" s="587">
        <f t="shared" si="51"/>
        <v>0</v>
      </c>
      <c r="BY17" s="276">
        <v>0</v>
      </c>
      <c r="BZ17" s="587">
        <f t="shared" si="52"/>
        <v>0</v>
      </c>
      <c r="CA17" s="278">
        <f t="shared" si="11"/>
        <v>0</v>
      </c>
      <c r="CB17" s="279">
        <v>0</v>
      </c>
      <c r="CC17" s="586">
        <f t="shared" si="53"/>
        <v>0</v>
      </c>
      <c r="CD17" s="279">
        <v>0</v>
      </c>
      <c r="CE17" s="586">
        <f t="shared" si="54"/>
        <v>0</v>
      </c>
      <c r="CF17" s="279">
        <v>0</v>
      </c>
      <c r="CG17" s="586">
        <f t="shared" si="55"/>
        <v>0</v>
      </c>
      <c r="CH17" s="279">
        <v>0</v>
      </c>
      <c r="CI17" s="586">
        <f t="shared" si="56"/>
        <v>0</v>
      </c>
      <c r="CJ17" s="279">
        <v>0</v>
      </c>
      <c r="CK17" s="586">
        <f t="shared" si="57"/>
        <v>0</v>
      </c>
      <c r="CL17" s="281">
        <f t="shared" si="12"/>
        <v>0</v>
      </c>
      <c r="CM17" s="282">
        <v>0</v>
      </c>
      <c r="CN17" s="585">
        <f t="shared" si="58"/>
        <v>0</v>
      </c>
      <c r="CO17" s="282">
        <v>0</v>
      </c>
      <c r="CP17" s="585">
        <f t="shared" si="59"/>
        <v>0</v>
      </c>
      <c r="CQ17" s="282">
        <v>0</v>
      </c>
      <c r="CR17" s="585">
        <f t="shared" si="60"/>
        <v>0</v>
      </c>
      <c r="CS17" s="282">
        <v>0</v>
      </c>
      <c r="CT17" s="585">
        <f t="shared" si="61"/>
        <v>0</v>
      </c>
      <c r="CU17" s="282">
        <v>0</v>
      </c>
      <c r="CV17" s="585">
        <f t="shared" si="62"/>
        <v>0</v>
      </c>
      <c r="CW17" s="284">
        <f t="shared" si="13"/>
        <v>0</v>
      </c>
      <c r="CX17" s="285">
        <v>0</v>
      </c>
      <c r="CY17" s="584">
        <f t="shared" si="63"/>
        <v>0</v>
      </c>
      <c r="CZ17" s="285">
        <v>0</v>
      </c>
      <c r="DA17" s="584">
        <f t="shared" si="64"/>
        <v>0</v>
      </c>
      <c r="DB17" s="285">
        <v>0</v>
      </c>
      <c r="DC17" s="584">
        <f t="shared" si="65"/>
        <v>0</v>
      </c>
      <c r="DD17" s="285">
        <v>0</v>
      </c>
      <c r="DE17" s="584">
        <f t="shared" si="66"/>
        <v>0</v>
      </c>
      <c r="DF17" s="285">
        <v>0</v>
      </c>
      <c r="DG17" s="584">
        <f t="shared" si="67"/>
        <v>0</v>
      </c>
      <c r="DH17" s="287">
        <f t="shared" si="14"/>
        <v>0</v>
      </c>
      <c r="DI17" s="288">
        <v>0</v>
      </c>
      <c r="DJ17" s="583">
        <f t="shared" si="68"/>
        <v>0</v>
      </c>
      <c r="DK17" s="288">
        <v>0</v>
      </c>
      <c r="DL17" s="583">
        <f t="shared" si="69"/>
        <v>0</v>
      </c>
      <c r="DM17" s="288">
        <v>0</v>
      </c>
      <c r="DN17" s="583">
        <f t="shared" si="70"/>
        <v>0</v>
      </c>
      <c r="DO17" s="288">
        <v>0</v>
      </c>
      <c r="DP17" s="583">
        <f t="shared" si="71"/>
        <v>0</v>
      </c>
      <c r="DQ17" s="288">
        <v>0</v>
      </c>
      <c r="DR17" s="583">
        <f t="shared" si="72"/>
        <v>0</v>
      </c>
      <c r="DS17" s="290">
        <f t="shared" si="15"/>
        <v>0</v>
      </c>
      <c r="DT17" s="293">
        <f t="shared" si="16"/>
        <v>0</v>
      </c>
      <c r="DU17" s="293">
        <f t="shared" si="17"/>
        <v>0</v>
      </c>
      <c r="DV17" s="293">
        <f t="shared" si="18"/>
        <v>0</v>
      </c>
      <c r="DW17" s="293">
        <f t="shared" si="19"/>
        <v>0</v>
      </c>
      <c r="DX17" s="293">
        <f t="shared" si="20"/>
        <v>0</v>
      </c>
      <c r="DY17" s="294">
        <f t="shared" si="21"/>
        <v>0</v>
      </c>
    </row>
    <row r="18" spans="1:129" ht="15" customHeight="1">
      <c r="C18" s="114">
        <f t="shared" si="4"/>
        <v>0</v>
      </c>
      <c r="D18" s="68"/>
      <c r="E18" s="699" t="s">
        <v>294</v>
      </c>
      <c r="F18" s="699"/>
      <c r="G18" s="699"/>
      <c r="H18" s="699"/>
      <c r="I18" s="699"/>
      <c r="J18" s="699"/>
      <c r="K18" s="115">
        <v>0</v>
      </c>
      <c r="L18" s="116">
        <f t="shared" si="5"/>
        <v>0</v>
      </c>
      <c r="M18" s="69">
        <f t="shared" si="6"/>
        <v>0</v>
      </c>
      <c r="N18" s="261">
        <v>0</v>
      </c>
      <c r="O18" s="262">
        <f t="shared" si="22"/>
        <v>0</v>
      </c>
      <c r="P18" s="261">
        <v>0</v>
      </c>
      <c r="Q18" s="262">
        <f t="shared" si="23"/>
        <v>0</v>
      </c>
      <c r="R18" s="261">
        <v>0</v>
      </c>
      <c r="S18" s="262">
        <f t="shared" si="24"/>
        <v>0</v>
      </c>
      <c r="T18" s="261">
        <v>0</v>
      </c>
      <c r="U18" s="262">
        <f t="shared" si="25"/>
        <v>0</v>
      </c>
      <c r="V18" s="261">
        <v>0</v>
      </c>
      <c r="W18" s="262">
        <f t="shared" si="26"/>
        <v>0</v>
      </c>
      <c r="X18" s="263">
        <f t="shared" si="7"/>
        <v>0</v>
      </c>
      <c r="Y18" s="264">
        <v>0</v>
      </c>
      <c r="Z18" s="580">
        <f t="shared" si="27"/>
        <v>0</v>
      </c>
      <c r="AA18" s="264">
        <v>0</v>
      </c>
      <c r="AB18" s="580">
        <f t="shared" si="28"/>
        <v>0</v>
      </c>
      <c r="AC18" s="264">
        <v>0</v>
      </c>
      <c r="AD18" s="580">
        <f t="shared" si="29"/>
        <v>0</v>
      </c>
      <c r="AE18" s="264">
        <v>0</v>
      </c>
      <c r="AF18" s="580">
        <f t="shared" si="30"/>
        <v>0</v>
      </c>
      <c r="AG18" s="264">
        <v>0</v>
      </c>
      <c r="AH18" s="580">
        <f t="shared" si="31"/>
        <v>0</v>
      </c>
      <c r="AI18" s="266">
        <f t="shared" si="32"/>
        <v>0</v>
      </c>
      <c r="AJ18" s="267">
        <v>0</v>
      </c>
      <c r="AK18" s="588">
        <f t="shared" si="33"/>
        <v>0</v>
      </c>
      <c r="AL18" s="267">
        <v>0</v>
      </c>
      <c r="AM18" s="588">
        <f t="shared" si="34"/>
        <v>0</v>
      </c>
      <c r="AN18" s="267">
        <v>0</v>
      </c>
      <c r="AO18" s="588">
        <f t="shared" si="35"/>
        <v>0</v>
      </c>
      <c r="AP18" s="267">
        <v>0</v>
      </c>
      <c r="AQ18" s="588">
        <f t="shared" si="36"/>
        <v>0</v>
      </c>
      <c r="AR18" s="267">
        <v>0</v>
      </c>
      <c r="AS18" s="588">
        <f t="shared" si="37"/>
        <v>0</v>
      </c>
      <c r="AT18" s="269">
        <f t="shared" si="8"/>
        <v>0</v>
      </c>
      <c r="AU18" s="270">
        <v>0</v>
      </c>
      <c r="AV18" s="582">
        <f t="shared" si="38"/>
        <v>0</v>
      </c>
      <c r="AW18" s="270">
        <v>0</v>
      </c>
      <c r="AX18" s="582">
        <f t="shared" si="39"/>
        <v>0</v>
      </c>
      <c r="AY18" s="270">
        <v>0</v>
      </c>
      <c r="AZ18" s="582">
        <f t="shared" si="40"/>
        <v>0</v>
      </c>
      <c r="BA18" s="270">
        <v>0</v>
      </c>
      <c r="BB18" s="582">
        <f t="shared" si="41"/>
        <v>0</v>
      </c>
      <c r="BC18" s="270">
        <v>0</v>
      </c>
      <c r="BD18" s="582">
        <f t="shared" si="42"/>
        <v>0</v>
      </c>
      <c r="BE18" s="272">
        <f t="shared" si="9"/>
        <v>0</v>
      </c>
      <c r="BF18" s="273">
        <v>0</v>
      </c>
      <c r="BG18" s="581">
        <f t="shared" si="43"/>
        <v>0</v>
      </c>
      <c r="BH18" s="273">
        <v>0</v>
      </c>
      <c r="BI18" s="581">
        <f t="shared" si="44"/>
        <v>0</v>
      </c>
      <c r="BJ18" s="273">
        <v>0</v>
      </c>
      <c r="BK18" s="581">
        <f t="shared" si="45"/>
        <v>0</v>
      </c>
      <c r="BL18" s="273">
        <v>0</v>
      </c>
      <c r="BM18" s="581">
        <f t="shared" si="46"/>
        <v>0</v>
      </c>
      <c r="BN18" s="273">
        <v>0</v>
      </c>
      <c r="BO18" s="581">
        <f t="shared" si="47"/>
        <v>0</v>
      </c>
      <c r="BP18" s="275">
        <f t="shared" si="10"/>
        <v>0</v>
      </c>
      <c r="BQ18" s="276">
        <v>0</v>
      </c>
      <c r="BR18" s="587">
        <f t="shared" si="48"/>
        <v>0</v>
      </c>
      <c r="BS18" s="276">
        <v>0</v>
      </c>
      <c r="BT18" s="587">
        <f t="shared" si="49"/>
        <v>0</v>
      </c>
      <c r="BU18" s="276">
        <v>0</v>
      </c>
      <c r="BV18" s="587">
        <f t="shared" si="50"/>
        <v>0</v>
      </c>
      <c r="BW18" s="276">
        <v>0</v>
      </c>
      <c r="BX18" s="587">
        <f t="shared" si="51"/>
        <v>0</v>
      </c>
      <c r="BY18" s="276">
        <v>0</v>
      </c>
      <c r="BZ18" s="587">
        <f t="shared" si="52"/>
        <v>0</v>
      </c>
      <c r="CA18" s="278">
        <f t="shared" si="11"/>
        <v>0</v>
      </c>
      <c r="CB18" s="279">
        <v>0</v>
      </c>
      <c r="CC18" s="586">
        <f t="shared" si="53"/>
        <v>0</v>
      </c>
      <c r="CD18" s="279">
        <v>0</v>
      </c>
      <c r="CE18" s="586">
        <f t="shared" si="54"/>
        <v>0</v>
      </c>
      <c r="CF18" s="279">
        <v>0</v>
      </c>
      <c r="CG18" s="586">
        <f t="shared" si="55"/>
        <v>0</v>
      </c>
      <c r="CH18" s="279">
        <v>0</v>
      </c>
      <c r="CI18" s="586">
        <f t="shared" si="56"/>
        <v>0</v>
      </c>
      <c r="CJ18" s="279">
        <v>0</v>
      </c>
      <c r="CK18" s="586">
        <f t="shared" si="57"/>
        <v>0</v>
      </c>
      <c r="CL18" s="281">
        <f t="shared" si="12"/>
        <v>0</v>
      </c>
      <c r="CM18" s="282">
        <v>0</v>
      </c>
      <c r="CN18" s="585">
        <f t="shared" si="58"/>
        <v>0</v>
      </c>
      <c r="CO18" s="282">
        <v>0</v>
      </c>
      <c r="CP18" s="585">
        <f t="shared" si="59"/>
        <v>0</v>
      </c>
      <c r="CQ18" s="282">
        <v>0</v>
      </c>
      <c r="CR18" s="585">
        <f t="shared" si="60"/>
        <v>0</v>
      </c>
      <c r="CS18" s="282">
        <v>0</v>
      </c>
      <c r="CT18" s="585">
        <f t="shared" si="61"/>
        <v>0</v>
      </c>
      <c r="CU18" s="282">
        <v>0</v>
      </c>
      <c r="CV18" s="585">
        <f t="shared" si="62"/>
        <v>0</v>
      </c>
      <c r="CW18" s="284">
        <f t="shared" si="13"/>
        <v>0</v>
      </c>
      <c r="CX18" s="285">
        <v>0</v>
      </c>
      <c r="CY18" s="584">
        <f t="shared" si="63"/>
        <v>0</v>
      </c>
      <c r="CZ18" s="285">
        <v>0</v>
      </c>
      <c r="DA18" s="584">
        <f t="shared" si="64"/>
        <v>0</v>
      </c>
      <c r="DB18" s="285">
        <v>0</v>
      </c>
      <c r="DC18" s="584">
        <f t="shared" si="65"/>
        <v>0</v>
      </c>
      <c r="DD18" s="285">
        <v>0</v>
      </c>
      <c r="DE18" s="584">
        <f t="shared" si="66"/>
        <v>0</v>
      </c>
      <c r="DF18" s="285">
        <v>0</v>
      </c>
      <c r="DG18" s="584">
        <f t="shared" si="67"/>
        <v>0</v>
      </c>
      <c r="DH18" s="287">
        <f t="shared" si="14"/>
        <v>0</v>
      </c>
      <c r="DI18" s="288">
        <v>0</v>
      </c>
      <c r="DJ18" s="583">
        <f t="shared" si="68"/>
        <v>0</v>
      </c>
      <c r="DK18" s="288">
        <v>0</v>
      </c>
      <c r="DL18" s="583">
        <f t="shared" si="69"/>
        <v>0</v>
      </c>
      <c r="DM18" s="288">
        <v>0</v>
      </c>
      <c r="DN18" s="583">
        <f t="shared" si="70"/>
        <v>0</v>
      </c>
      <c r="DO18" s="288">
        <v>0</v>
      </c>
      <c r="DP18" s="583">
        <f t="shared" si="71"/>
        <v>0</v>
      </c>
      <c r="DQ18" s="288">
        <v>0</v>
      </c>
      <c r="DR18" s="583">
        <f t="shared" si="72"/>
        <v>0</v>
      </c>
      <c r="DS18" s="290">
        <f t="shared" si="15"/>
        <v>0</v>
      </c>
      <c r="DT18" s="293">
        <f t="shared" si="16"/>
        <v>0</v>
      </c>
      <c r="DU18" s="293">
        <f t="shared" si="17"/>
        <v>0</v>
      </c>
      <c r="DV18" s="293">
        <f t="shared" si="18"/>
        <v>0</v>
      </c>
      <c r="DW18" s="293">
        <f t="shared" si="19"/>
        <v>0</v>
      </c>
      <c r="DX18" s="293">
        <f t="shared" si="20"/>
        <v>0</v>
      </c>
      <c r="DY18" s="294">
        <f t="shared" si="21"/>
        <v>0</v>
      </c>
    </row>
    <row r="19" spans="1:129" ht="15" customHeight="1">
      <c r="C19" s="114">
        <f t="shared" si="4"/>
        <v>0</v>
      </c>
      <c r="D19" s="68"/>
      <c r="E19" s="699" t="s">
        <v>294</v>
      </c>
      <c r="F19" s="699"/>
      <c r="G19" s="699"/>
      <c r="H19" s="699"/>
      <c r="I19" s="699"/>
      <c r="J19" s="699"/>
      <c r="K19" s="115">
        <v>0</v>
      </c>
      <c r="L19" s="116">
        <f t="shared" si="5"/>
        <v>0</v>
      </c>
      <c r="M19" s="69">
        <f t="shared" si="6"/>
        <v>0</v>
      </c>
      <c r="N19" s="261">
        <v>0</v>
      </c>
      <c r="O19" s="262">
        <f t="shared" si="22"/>
        <v>0</v>
      </c>
      <c r="P19" s="261">
        <v>0</v>
      </c>
      <c r="Q19" s="262">
        <f t="shared" si="23"/>
        <v>0</v>
      </c>
      <c r="R19" s="261">
        <v>0</v>
      </c>
      <c r="S19" s="262">
        <f t="shared" si="24"/>
        <v>0</v>
      </c>
      <c r="T19" s="261">
        <v>0</v>
      </c>
      <c r="U19" s="262">
        <f t="shared" si="25"/>
        <v>0</v>
      </c>
      <c r="V19" s="261">
        <v>0</v>
      </c>
      <c r="W19" s="262">
        <f t="shared" si="26"/>
        <v>0</v>
      </c>
      <c r="X19" s="263">
        <f t="shared" si="7"/>
        <v>0</v>
      </c>
      <c r="Y19" s="264">
        <v>0</v>
      </c>
      <c r="Z19" s="580">
        <f t="shared" si="27"/>
        <v>0</v>
      </c>
      <c r="AA19" s="264">
        <v>0</v>
      </c>
      <c r="AB19" s="580">
        <f t="shared" si="28"/>
        <v>0</v>
      </c>
      <c r="AC19" s="264">
        <v>0</v>
      </c>
      <c r="AD19" s="580">
        <f t="shared" si="29"/>
        <v>0</v>
      </c>
      <c r="AE19" s="264">
        <v>0</v>
      </c>
      <c r="AF19" s="580">
        <f t="shared" si="30"/>
        <v>0</v>
      </c>
      <c r="AG19" s="264">
        <v>0</v>
      </c>
      <c r="AH19" s="580">
        <f t="shared" si="31"/>
        <v>0</v>
      </c>
      <c r="AI19" s="266">
        <f t="shared" si="32"/>
        <v>0</v>
      </c>
      <c r="AJ19" s="267">
        <v>0</v>
      </c>
      <c r="AK19" s="588">
        <f t="shared" si="33"/>
        <v>0</v>
      </c>
      <c r="AL19" s="267">
        <v>0</v>
      </c>
      <c r="AM19" s="588">
        <f t="shared" si="34"/>
        <v>0</v>
      </c>
      <c r="AN19" s="267">
        <v>0</v>
      </c>
      <c r="AO19" s="588">
        <f t="shared" si="35"/>
        <v>0</v>
      </c>
      <c r="AP19" s="267">
        <v>0</v>
      </c>
      <c r="AQ19" s="588">
        <f t="shared" si="36"/>
        <v>0</v>
      </c>
      <c r="AR19" s="267">
        <v>0</v>
      </c>
      <c r="AS19" s="588">
        <f t="shared" si="37"/>
        <v>0</v>
      </c>
      <c r="AT19" s="269">
        <f t="shared" si="8"/>
        <v>0</v>
      </c>
      <c r="AU19" s="270">
        <v>0</v>
      </c>
      <c r="AV19" s="582">
        <f t="shared" si="38"/>
        <v>0</v>
      </c>
      <c r="AW19" s="270">
        <v>0</v>
      </c>
      <c r="AX19" s="582">
        <f t="shared" si="39"/>
        <v>0</v>
      </c>
      <c r="AY19" s="270">
        <v>0</v>
      </c>
      <c r="AZ19" s="582">
        <f t="shared" si="40"/>
        <v>0</v>
      </c>
      <c r="BA19" s="270">
        <v>0</v>
      </c>
      <c r="BB19" s="582">
        <f t="shared" si="41"/>
        <v>0</v>
      </c>
      <c r="BC19" s="270">
        <v>0</v>
      </c>
      <c r="BD19" s="582">
        <f t="shared" si="42"/>
        <v>0</v>
      </c>
      <c r="BE19" s="272">
        <f t="shared" si="9"/>
        <v>0</v>
      </c>
      <c r="BF19" s="273">
        <v>0</v>
      </c>
      <c r="BG19" s="581">
        <f t="shared" si="43"/>
        <v>0</v>
      </c>
      <c r="BH19" s="273">
        <v>0</v>
      </c>
      <c r="BI19" s="581">
        <f t="shared" si="44"/>
        <v>0</v>
      </c>
      <c r="BJ19" s="273">
        <v>0</v>
      </c>
      <c r="BK19" s="581">
        <f t="shared" si="45"/>
        <v>0</v>
      </c>
      <c r="BL19" s="273">
        <v>0</v>
      </c>
      <c r="BM19" s="581">
        <f t="shared" si="46"/>
        <v>0</v>
      </c>
      <c r="BN19" s="273">
        <v>0</v>
      </c>
      <c r="BO19" s="581">
        <f t="shared" si="47"/>
        <v>0</v>
      </c>
      <c r="BP19" s="275">
        <f t="shared" si="10"/>
        <v>0</v>
      </c>
      <c r="BQ19" s="276">
        <v>0</v>
      </c>
      <c r="BR19" s="587">
        <f t="shared" si="48"/>
        <v>0</v>
      </c>
      <c r="BS19" s="276">
        <v>0</v>
      </c>
      <c r="BT19" s="587">
        <f t="shared" si="49"/>
        <v>0</v>
      </c>
      <c r="BU19" s="276">
        <v>0</v>
      </c>
      <c r="BV19" s="587">
        <f t="shared" si="50"/>
        <v>0</v>
      </c>
      <c r="BW19" s="276">
        <v>0</v>
      </c>
      <c r="BX19" s="587">
        <f t="shared" si="51"/>
        <v>0</v>
      </c>
      <c r="BY19" s="276">
        <v>0</v>
      </c>
      <c r="BZ19" s="587">
        <f t="shared" si="52"/>
        <v>0</v>
      </c>
      <c r="CA19" s="278">
        <f t="shared" si="11"/>
        <v>0</v>
      </c>
      <c r="CB19" s="279">
        <v>0</v>
      </c>
      <c r="CC19" s="586">
        <f t="shared" si="53"/>
        <v>0</v>
      </c>
      <c r="CD19" s="279">
        <v>0</v>
      </c>
      <c r="CE19" s="586">
        <f t="shared" si="54"/>
        <v>0</v>
      </c>
      <c r="CF19" s="279">
        <v>0</v>
      </c>
      <c r="CG19" s="586">
        <f t="shared" si="55"/>
        <v>0</v>
      </c>
      <c r="CH19" s="279">
        <v>0</v>
      </c>
      <c r="CI19" s="586">
        <f t="shared" si="56"/>
        <v>0</v>
      </c>
      <c r="CJ19" s="279">
        <v>0</v>
      </c>
      <c r="CK19" s="586">
        <f t="shared" si="57"/>
        <v>0</v>
      </c>
      <c r="CL19" s="281">
        <f t="shared" si="12"/>
        <v>0</v>
      </c>
      <c r="CM19" s="282">
        <v>0</v>
      </c>
      <c r="CN19" s="585">
        <f t="shared" si="58"/>
        <v>0</v>
      </c>
      <c r="CO19" s="282">
        <v>0</v>
      </c>
      <c r="CP19" s="585">
        <f t="shared" si="59"/>
        <v>0</v>
      </c>
      <c r="CQ19" s="282">
        <v>0</v>
      </c>
      <c r="CR19" s="585">
        <f t="shared" si="60"/>
        <v>0</v>
      </c>
      <c r="CS19" s="282">
        <v>0</v>
      </c>
      <c r="CT19" s="585">
        <f t="shared" si="61"/>
        <v>0</v>
      </c>
      <c r="CU19" s="282">
        <v>0</v>
      </c>
      <c r="CV19" s="585">
        <f t="shared" si="62"/>
        <v>0</v>
      </c>
      <c r="CW19" s="284">
        <f t="shared" si="13"/>
        <v>0</v>
      </c>
      <c r="CX19" s="285">
        <v>0</v>
      </c>
      <c r="CY19" s="584">
        <f t="shared" si="63"/>
        <v>0</v>
      </c>
      <c r="CZ19" s="285">
        <v>0</v>
      </c>
      <c r="DA19" s="584">
        <f t="shared" si="64"/>
        <v>0</v>
      </c>
      <c r="DB19" s="285">
        <v>0</v>
      </c>
      <c r="DC19" s="584">
        <f t="shared" si="65"/>
        <v>0</v>
      </c>
      <c r="DD19" s="285">
        <v>0</v>
      </c>
      <c r="DE19" s="584">
        <f t="shared" si="66"/>
        <v>0</v>
      </c>
      <c r="DF19" s="285">
        <v>0</v>
      </c>
      <c r="DG19" s="584">
        <f t="shared" si="67"/>
        <v>0</v>
      </c>
      <c r="DH19" s="287">
        <f t="shared" si="14"/>
        <v>0</v>
      </c>
      <c r="DI19" s="288">
        <v>0</v>
      </c>
      <c r="DJ19" s="583">
        <f t="shared" si="68"/>
        <v>0</v>
      </c>
      <c r="DK19" s="288">
        <v>0</v>
      </c>
      <c r="DL19" s="583">
        <f t="shared" si="69"/>
        <v>0</v>
      </c>
      <c r="DM19" s="288">
        <v>0</v>
      </c>
      <c r="DN19" s="583">
        <f t="shared" si="70"/>
        <v>0</v>
      </c>
      <c r="DO19" s="288">
        <v>0</v>
      </c>
      <c r="DP19" s="583">
        <f t="shared" si="71"/>
        <v>0</v>
      </c>
      <c r="DQ19" s="288">
        <v>0</v>
      </c>
      <c r="DR19" s="583">
        <f t="shared" si="72"/>
        <v>0</v>
      </c>
      <c r="DS19" s="290">
        <f t="shared" si="15"/>
        <v>0</v>
      </c>
      <c r="DT19" s="293">
        <f t="shared" si="16"/>
        <v>0</v>
      </c>
      <c r="DU19" s="293">
        <f t="shared" si="17"/>
        <v>0</v>
      </c>
      <c r="DV19" s="293">
        <f t="shared" si="18"/>
        <v>0</v>
      </c>
      <c r="DW19" s="293">
        <f t="shared" si="19"/>
        <v>0</v>
      </c>
      <c r="DX19" s="293">
        <f t="shared" si="20"/>
        <v>0</v>
      </c>
      <c r="DY19" s="294">
        <f t="shared" si="21"/>
        <v>0</v>
      </c>
    </row>
    <row r="20" spans="1:129" ht="15" customHeight="1">
      <c r="C20" s="114">
        <f t="shared" si="4"/>
        <v>0</v>
      </c>
      <c r="D20" s="68"/>
      <c r="E20" s="699" t="s">
        <v>294</v>
      </c>
      <c r="F20" s="699"/>
      <c r="G20" s="699"/>
      <c r="H20" s="699"/>
      <c r="I20" s="699"/>
      <c r="J20" s="699"/>
      <c r="K20" s="115">
        <v>0</v>
      </c>
      <c r="L20" s="116">
        <f t="shared" si="5"/>
        <v>0</v>
      </c>
      <c r="M20" s="69">
        <f t="shared" si="6"/>
        <v>0</v>
      </c>
      <c r="N20" s="261">
        <v>0</v>
      </c>
      <c r="O20" s="262">
        <f t="shared" si="22"/>
        <v>0</v>
      </c>
      <c r="P20" s="261">
        <v>0</v>
      </c>
      <c r="Q20" s="262">
        <f t="shared" si="23"/>
        <v>0</v>
      </c>
      <c r="R20" s="261">
        <v>0</v>
      </c>
      <c r="S20" s="262">
        <f t="shared" si="24"/>
        <v>0</v>
      </c>
      <c r="T20" s="261">
        <v>0</v>
      </c>
      <c r="U20" s="262">
        <f t="shared" si="25"/>
        <v>0</v>
      </c>
      <c r="V20" s="261">
        <v>0</v>
      </c>
      <c r="W20" s="262">
        <f t="shared" si="26"/>
        <v>0</v>
      </c>
      <c r="X20" s="263">
        <f t="shared" si="7"/>
        <v>0</v>
      </c>
      <c r="Y20" s="264">
        <v>0</v>
      </c>
      <c r="Z20" s="580">
        <f t="shared" si="27"/>
        <v>0</v>
      </c>
      <c r="AA20" s="264">
        <v>0</v>
      </c>
      <c r="AB20" s="580">
        <f t="shared" si="28"/>
        <v>0</v>
      </c>
      <c r="AC20" s="264">
        <v>0</v>
      </c>
      <c r="AD20" s="580">
        <f t="shared" si="29"/>
        <v>0</v>
      </c>
      <c r="AE20" s="264">
        <v>0</v>
      </c>
      <c r="AF20" s="580">
        <f t="shared" si="30"/>
        <v>0</v>
      </c>
      <c r="AG20" s="264">
        <v>0</v>
      </c>
      <c r="AH20" s="580">
        <f t="shared" si="31"/>
        <v>0</v>
      </c>
      <c r="AI20" s="266">
        <f>Z20+AB20+AD20+AF20+AH20</f>
        <v>0</v>
      </c>
      <c r="AJ20" s="267">
        <v>0</v>
      </c>
      <c r="AK20" s="588">
        <f t="shared" si="33"/>
        <v>0</v>
      </c>
      <c r="AL20" s="267">
        <v>0</v>
      </c>
      <c r="AM20" s="588">
        <f t="shared" si="34"/>
        <v>0</v>
      </c>
      <c r="AN20" s="267">
        <v>0</v>
      </c>
      <c r="AO20" s="588">
        <f t="shared" si="35"/>
        <v>0</v>
      </c>
      <c r="AP20" s="267">
        <v>0</v>
      </c>
      <c r="AQ20" s="588">
        <f t="shared" si="36"/>
        <v>0</v>
      </c>
      <c r="AR20" s="267">
        <v>0</v>
      </c>
      <c r="AS20" s="588">
        <f t="shared" si="37"/>
        <v>0</v>
      </c>
      <c r="AT20" s="269">
        <f t="shared" si="8"/>
        <v>0</v>
      </c>
      <c r="AU20" s="270">
        <v>0</v>
      </c>
      <c r="AV20" s="582">
        <f t="shared" si="38"/>
        <v>0</v>
      </c>
      <c r="AW20" s="270">
        <v>0</v>
      </c>
      <c r="AX20" s="582">
        <f t="shared" si="39"/>
        <v>0</v>
      </c>
      <c r="AY20" s="270">
        <v>0</v>
      </c>
      <c r="AZ20" s="582">
        <f t="shared" si="40"/>
        <v>0</v>
      </c>
      <c r="BA20" s="270">
        <v>0</v>
      </c>
      <c r="BB20" s="582">
        <f t="shared" si="41"/>
        <v>0</v>
      </c>
      <c r="BC20" s="270">
        <v>0</v>
      </c>
      <c r="BD20" s="582">
        <f t="shared" si="42"/>
        <v>0</v>
      </c>
      <c r="BE20" s="272">
        <f t="shared" si="9"/>
        <v>0</v>
      </c>
      <c r="BF20" s="273">
        <v>0</v>
      </c>
      <c r="BG20" s="581">
        <f t="shared" si="43"/>
        <v>0</v>
      </c>
      <c r="BH20" s="273">
        <v>0</v>
      </c>
      <c r="BI20" s="581">
        <f t="shared" si="44"/>
        <v>0</v>
      </c>
      <c r="BJ20" s="273">
        <v>0</v>
      </c>
      <c r="BK20" s="581">
        <f t="shared" si="45"/>
        <v>0</v>
      </c>
      <c r="BL20" s="273">
        <v>0</v>
      </c>
      <c r="BM20" s="581">
        <f t="shared" si="46"/>
        <v>0</v>
      </c>
      <c r="BN20" s="273">
        <v>0</v>
      </c>
      <c r="BO20" s="581">
        <f t="shared" si="47"/>
        <v>0</v>
      </c>
      <c r="BP20" s="275">
        <f t="shared" si="10"/>
        <v>0</v>
      </c>
      <c r="BQ20" s="276">
        <v>0</v>
      </c>
      <c r="BR20" s="587">
        <f t="shared" si="48"/>
        <v>0</v>
      </c>
      <c r="BS20" s="276">
        <v>0</v>
      </c>
      <c r="BT20" s="587">
        <f t="shared" si="49"/>
        <v>0</v>
      </c>
      <c r="BU20" s="276">
        <v>0</v>
      </c>
      <c r="BV20" s="587">
        <f t="shared" si="50"/>
        <v>0</v>
      </c>
      <c r="BW20" s="276">
        <v>0</v>
      </c>
      <c r="BX20" s="587">
        <f t="shared" si="51"/>
        <v>0</v>
      </c>
      <c r="BY20" s="276">
        <v>0</v>
      </c>
      <c r="BZ20" s="587">
        <f t="shared" si="52"/>
        <v>0</v>
      </c>
      <c r="CA20" s="278">
        <f t="shared" si="11"/>
        <v>0</v>
      </c>
      <c r="CB20" s="279">
        <v>0</v>
      </c>
      <c r="CC20" s="586">
        <f t="shared" si="53"/>
        <v>0</v>
      </c>
      <c r="CD20" s="279">
        <v>0</v>
      </c>
      <c r="CE20" s="586">
        <f t="shared" si="54"/>
        <v>0</v>
      </c>
      <c r="CF20" s="279">
        <v>0</v>
      </c>
      <c r="CG20" s="586">
        <f t="shared" si="55"/>
        <v>0</v>
      </c>
      <c r="CH20" s="279">
        <v>0</v>
      </c>
      <c r="CI20" s="586">
        <f t="shared" si="56"/>
        <v>0</v>
      </c>
      <c r="CJ20" s="279">
        <v>0</v>
      </c>
      <c r="CK20" s="586">
        <f t="shared" si="57"/>
        <v>0</v>
      </c>
      <c r="CL20" s="281">
        <f t="shared" si="12"/>
        <v>0</v>
      </c>
      <c r="CM20" s="282">
        <v>0</v>
      </c>
      <c r="CN20" s="585">
        <f t="shared" si="58"/>
        <v>0</v>
      </c>
      <c r="CO20" s="282">
        <v>0</v>
      </c>
      <c r="CP20" s="585">
        <f t="shared" si="59"/>
        <v>0</v>
      </c>
      <c r="CQ20" s="282">
        <v>0</v>
      </c>
      <c r="CR20" s="585">
        <f t="shared" si="60"/>
        <v>0</v>
      </c>
      <c r="CS20" s="282">
        <v>0</v>
      </c>
      <c r="CT20" s="585">
        <f t="shared" si="61"/>
        <v>0</v>
      </c>
      <c r="CU20" s="282">
        <v>0</v>
      </c>
      <c r="CV20" s="585">
        <f t="shared" si="62"/>
        <v>0</v>
      </c>
      <c r="CW20" s="284">
        <f t="shared" si="13"/>
        <v>0</v>
      </c>
      <c r="CX20" s="285">
        <v>0</v>
      </c>
      <c r="CY20" s="584">
        <f t="shared" si="63"/>
        <v>0</v>
      </c>
      <c r="CZ20" s="285">
        <v>0</v>
      </c>
      <c r="DA20" s="584">
        <f t="shared" si="64"/>
        <v>0</v>
      </c>
      <c r="DB20" s="285">
        <v>0</v>
      </c>
      <c r="DC20" s="584">
        <f t="shared" si="65"/>
        <v>0</v>
      </c>
      <c r="DD20" s="285">
        <v>0</v>
      </c>
      <c r="DE20" s="584">
        <f t="shared" si="66"/>
        <v>0</v>
      </c>
      <c r="DF20" s="285">
        <v>0</v>
      </c>
      <c r="DG20" s="584">
        <f t="shared" si="67"/>
        <v>0</v>
      </c>
      <c r="DH20" s="287">
        <f t="shared" si="14"/>
        <v>0</v>
      </c>
      <c r="DI20" s="288">
        <v>0</v>
      </c>
      <c r="DJ20" s="583">
        <f t="shared" si="68"/>
        <v>0</v>
      </c>
      <c r="DK20" s="288">
        <v>0</v>
      </c>
      <c r="DL20" s="583">
        <f t="shared" si="69"/>
        <v>0</v>
      </c>
      <c r="DM20" s="288">
        <v>0</v>
      </c>
      <c r="DN20" s="583">
        <f t="shared" si="70"/>
        <v>0</v>
      </c>
      <c r="DO20" s="288">
        <v>0</v>
      </c>
      <c r="DP20" s="583">
        <f t="shared" si="71"/>
        <v>0</v>
      </c>
      <c r="DQ20" s="288">
        <v>0</v>
      </c>
      <c r="DR20" s="583">
        <f t="shared" si="72"/>
        <v>0</v>
      </c>
      <c r="DS20" s="290">
        <f t="shared" si="15"/>
        <v>0</v>
      </c>
      <c r="DT20" s="293">
        <f t="shared" si="16"/>
        <v>0</v>
      </c>
      <c r="DU20" s="293">
        <f t="shared" si="17"/>
        <v>0</v>
      </c>
      <c r="DV20" s="293">
        <f t="shared" si="18"/>
        <v>0</v>
      </c>
      <c r="DW20" s="293">
        <f t="shared" si="19"/>
        <v>0</v>
      </c>
      <c r="DX20" s="293">
        <f t="shared" si="20"/>
        <v>0</v>
      </c>
      <c r="DY20" s="294">
        <f t="shared" si="21"/>
        <v>0</v>
      </c>
    </row>
    <row r="21" spans="1:129" ht="15" customHeight="1">
      <c r="C21" s="114">
        <f t="shared" si="4"/>
        <v>0</v>
      </c>
      <c r="D21" s="68"/>
      <c r="E21" s="699" t="s">
        <v>294</v>
      </c>
      <c r="F21" s="699"/>
      <c r="G21" s="699"/>
      <c r="H21" s="699"/>
      <c r="I21" s="699"/>
      <c r="J21" s="699"/>
      <c r="K21" s="115">
        <v>0</v>
      </c>
      <c r="L21" s="116">
        <f t="shared" si="5"/>
        <v>0</v>
      </c>
      <c r="M21" s="69">
        <f t="shared" si="6"/>
        <v>0</v>
      </c>
      <c r="N21" s="261">
        <v>0</v>
      </c>
      <c r="O21" s="262">
        <f t="shared" si="22"/>
        <v>0</v>
      </c>
      <c r="P21" s="261">
        <v>0</v>
      </c>
      <c r="Q21" s="262">
        <f t="shared" si="23"/>
        <v>0</v>
      </c>
      <c r="R21" s="261">
        <v>0</v>
      </c>
      <c r="S21" s="262">
        <f t="shared" si="24"/>
        <v>0</v>
      </c>
      <c r="T21" s="261">
        <v>0</v>
      </c>
      <c r="U21" s="262">
        <f t="shared" si="25"/>
        <v>0</v>
      </c>
      <c r="V21" s="261">
        <v>0</v>
      </c>
      <c r="W21" s="262">
        <f t="shared" si="26"/>
        <v>0</v>
      </c>
      <c r="X21" s="263">
        <f t="shared" si="7"/>
        <v>0</v>
      </c>
      <c r="Y21" s="264">
        <v>0</v>
      </c>
      <c r="Z21" s="580">
        <f t="shared" si="27"/>
        <v>0</v>
      </c>
      <c r="AA21" s="264">
        <v>0</v>
      </c>
      <c r="AB21" s="580">
        <f t="shared" si="28"/>
        <v>0</v>
      </c>
      <c r="AC21" s="264">
        <v>0</v>
      </c>
      <c r="AD21" s="580">
        <f t="shared" si="29"/>
        <v>0</v>
      </c>
      <c r="AE21" s="264">
        <v>0</v>
      </c>
      <c r="AF21" s="580">
        <f t="shared" si="30"/>
        <v>0</v>
      </c>
      <c r="AG21" s="264">
        <v>0</v>
      </c>
      <c r="AH21" s="580">
        <f t="shared" si="31"/>
        <v>0</v>
      </c>
      <c r="AI21" s="266">
        <f t="shared" si="32"/>
        <v>0</v>
      </c>
      <c r="AJ21" s="267">
        <v>0</v>
      </c>
      <c r="AK21" s="588">
        <f t="shared" si="33"/>
        <v>0</v>
      </c>
      <c r="AL21" s="267">
        <v>0</v>
      </c>
      <c r="AM21" s="588">
        <f t="shared" si="34"/>
        <v>0</v>
      </c>
      <c r="AN21" s="267">
        <v>0</v>
      </c>
      <c r="AO21" s="588">
        <f t="shared" si="35"/>
        <v>0</v>
      </c>
      <c r="AP21" s="267">
        <v>0</v>
      </c>
      <c r="AQ21" s="588">
        <f t="shared" si="36"/>
        <v>0</v>
      </c>
      <c r="AR21" s="267">
        <v>0</v>
      </c>
      <c r="AS21" s="588">
        <f t="shared" si="37"/>
        <v>0</v>
      </c>
      <c r="AT21" s="269">
        <f t="shared" si="8"/>
        <v>0</v>
      </c>
      <c r="AU21" s="270">
        <v>0</v>
      </c>
      <c r="AV21" s="582">
        <f t="shared" si="38"/>
        <v>0</v>
      </c>
      <c r="AW21" s="270">
        <v>0</v>
      </c>
      <c r="AX21" s="582">
        <f t="shared" si="39"/>
        <v>0</v>
      </c>
      <c r="AY21" s="270">
        <v>0</v>
      </c>
      <c r="AZ21" s="582">
        <f t="shared" si="40"/>
        <v>0</v>
      </c>
      <c r="BA21" s="270">
        <v>0</v>
      </c>
      <c r="BB21" s="582">
        <f t="shared" si="41"/>
        <v>0</v>
      </c>
      <c r="BC21" s="270">
        <v>0</v>
      </c>
      <c r="BD21" s="582">
        <f t="shared" si="42"/>
        <v>0</v>
      </c>
      <c r="BE21" s="272">
        <f t="shared" si="9"/>
        <v>0</v>
      </c>
      <c r="BF21" s="273">
        <v>0</v>
      </c>
      <c r="BG21" s="581">
        <f t="shared" si="43"/>
        <v>0</v>
      </c>
      <c r="BH21" s="273">
        <v>0</v>
      </c>
      <c r="BI21" s="581">
        <f t="shared" si="44"/>
        <v>0</v>
      </c>
      <c r="BJ21" s="273">
        <v>0</v>
      </c>
      <c r="BK21" s="581">
        <f t="shared" si="45"/>
        <v>0</v>
      </c>
      <c r="BL21" s="273">
        <v>0</v>
      </c>
      <c r="BM21" s="581">
        <f t="shared" si="46"/>
        <v>0</v>
      </c>
      <c r="BN21" s="273">
        <v>0</v>
      </c>
      <c r="BO21" s="581">
        <f t="shared" si="47"/>
        <v>0</v>
      </c>
      <c r="BP21" s="275">
        <f t="shared" si="10"/>
        <v>0</v>
      </c>
      <c r="BQ21" s="276">
        <v>0</v>
      </c>
      <c r="BR21" s="587">
        <f t="shared" si="48"/>
        <v>0</v>
      </c>
      <c r="BS21" s="276">
        <v>0</v>
      </c>
      <c r="BT21" s="587">
        <f t="shared" si="49"/>
        <v>0</v>
      </c>
      <c r="BU21" s="276">
        <v>0</v>
      </c>
      <c r="BV21" s="587">
        <f t="shared" si="50"/>
        <v>0</v>
      </c>
      <c r="BW21" s="276">
        <v>0</v>
      </c>
      <c r="BX21" s="587">
        <f t="shared" si="51"/>
        <v>0</v>
      </c>
      <c r="BY21" s="276">
        <v>0</v>
      </c>
      <c r="BZ21" s="587">
        <f t="shared" si="52"/>
        <v>0</v>
      </c>
      <c r="CA21" s="278">
        <f t="shared" si="11"/>
        <v>0</v>
      </c>
      <c r="CB21" s="279">
        <v>0</v>
      </c>
      <c r="CC21" s="586">
        <f t="shared" si="53"/>
        <v>0</v>
      </c>
      <c r="CD21" s="279">
        <v>0</v>
      </c>
      <c r="CE21" s="586">
        <f t="shared" si="54"/>
        <v>0</v>
      </c>
      <c r="CF21" s="279">
        <v>0</v>
      </c>
      <c r="CG21" s="586">
        <f t="shared" si="55"/>
        <v>0</v>
      </c>
      <c r="CH21" s="279">
        <v>0</v>
      </c>
      <c r="CI21" s="586">
        <f t="shared" si="56"/>
        <v>0</v>
      </c>
      <c r="CJ21" s="279">
        <v>0</v>
      </c>
      <c r="CK21" s="586">
        <f t="shared" si="57"/>
        <v>0</v>
      </c>
      <c r="CL21" s="281">
        <f t="shared" si="12"/>
        <v>0</v>
      </c>
      <c r="CM21" s="282">
        <v>0</v>
      </c>
      <c r="CN21" s="585">
        <f t="shared" si="58"/>
        <v>0</v>
      </c>
      <c r="CO21" s="282">
        <v>0</v>
      </c>
      <c r="CP21" s="585">
        <f t="shared" si="59"/>
        <v>0</v>
      </c>
      <c r="CQ21" s="282">
        <v>0</v>
      </c>
      <c r="CR21" s="585">
        <f t="shared" si="60"/>
        <v>0</v>
      </c>
      <c r="CS21" s="282">
        <v>0</v>
      </c>
      <c r="CT21" s="585">
        <f t="shared" si="61"/>
        <v>0</v>
      </c>
      <c r="CU21" s="282">
        <v>0</v>
      </c>
      <c r="CV21" s="585">
        <f t="shared" si="62"/>
        <v>0</v>
      </c>
      <c r="CW21" s="284">
        <f t="shared" si="13"/>
        <v>0</v>
      </c>
      <c r="CX21" s="285">
        <v>0</v>
      </c>
      <c r="CY21" s="584">
        <f t="shared" si="63"/>
        <v>0</v>
      </c>
      <c r="CZ21" s="285">
        <v>0</v>
      </c>
      <c r="DA21" s="584">
        <f t="shared" si="64"/>
        <v>0</v>
      </c>
      <c r="DB21" s="285">
        <v>0</v>
      </c>
      <c r="DC21" s="584">
        <f t="shared" si="65"/>
        <v>0</v>
      </c>
      <c r="DD21" s="285">
        <v>0</v>
      </c>
      <c r="DE21" s="584">
        <f t="shared" si="66"/>
        <v>0</v>
      </c>
      <c r="DF21" s="285">
        <v>0</v>
      </c>
      <c r="DG21" s="584">
        <f t="shared" si="67"/>
        <v>0</v>
      </c>
      <c r="DH21" s="287">
        <f t="shared" si="14"/>
        <v>0</v>
      </c>
      <c r="DI21" s="288">
        <v>0</v>
      </c>
      <c r="DJ21" s="583">
        <f t="shared" si="68"/>
        <v>0</v>
      </c>
      <c r="DK21" s="288">
        <v>0</v>
      </c>
      <c r="DL21" s="583">
        <f t="shared" si="69"/>
        <v>0</v>
      </c>
      <c r="DM21" s="288">
        <v>0</v>
      </c>
      <c r="DN21" s="583">
        <f t="shared" si="70"/>
        <v>0</v>
      </c>
      <c r="DO21" s="288">
        <v>0</v>
      </c>
      <c r="DP21" s="583">
        <f t="shared" si="71"/>
        <v>0</v>
      </c>
      <c r="DQ21" s="288">
        <v>0</v>
      </c>
      <c r="DR21" s="583">
        <f t="shared" si="72"/>
        <v>0</v>
      </c>
      <c r="DS21" s="290">
        <f t="shared" si="15"/>
        <v>0</v>
      </c>
      <c r="DT21" s="293">
        <f t="shared" si="16"/>
        <v>0</v>
      </c>
      <c r="DU21" s="293">
        <f t="shared" si="17"/>
        <v>0</v>
      </c>
      <c r="DV21" s="293">
        <f t="shared" si="18"/>
        <v>0</v>
      </c>
      <c r="DW21" s="293">
        <f t="shared" si="19"/>
        <v>0</v>
      </c>
      <c r="DX21" s="293">
        <f t="shared" si="20"/>
        <v>0</v>
      </c>
      <c r="DY21" s="294">
        <f t="shared" si="21"/>
        <v>0</v>
      </c>
    </row>
    <row r="22" spans="1:129" ht="15" customHeight="1">
      <c r="C22" s="114">
        <f t="shared" si="4"/>
        <v>0</v>
      </c>
      <c r="D22" s="68"/>
      <c r="E22" s="699" t="s">
        <v>294</v>
      </c>
      <c r="F22" s="699"/>
      <c r="G22" s="699"/>
      <c r="H22" s="699"/>
      <c r="I22" s="699"/>
      <c r="J22" s="699"/>
      <c r="K22" s="115">
        <v>0</v>
      </c>
      <c r="L22" s="116">
        <f t="shared" si="5"/>
        <v>0</v>
      </c>
      <c r="M22" s="69">
        <f t="shared" si="6"/>
        <v>0</v>
      </c>
      <c r="N22" s="261">
        <v>0</v>
      </c>
      <c r="O22" s="262">
        <f t="shared" si="22"/>
        <v>0</v>
      </c>
      <c r="P22" s="261">
        <v>0</v>
      </c>
      <c r="Q22" s="262">
        <f t="shared" si="23"/>
        <v>0</v>
      </c>
      <c r="R22" s="261">
        <v>0</v>
      </c>
      <c r="S22" s="262">
        <f t="shared" si="24"/>
        <v>0</v>
      </c>
      <c r="T22" s="261">
        <v>0</v>
      </c>
      <c r="U22" s="262">
        <f t="shared" si="25"/>
        <v>0</v>
      </c>
      <c r="V22" s="261">
        <v>0</v>
      </c>
      <c r="W22" s="262">
        <f t="shared" si="26"/>
        <v>0</v>
      </c>
      <c r="X22" s="263">
        <f t="shared" si="7"/>
        <v>0</v>
      </c>
      <c r="Y22" s="264">
        <v>0</v>
      </c>
      <c r="Z22" s="580">
        <f t="shared" si="27"/>
        <v>0</v>
      </c>
      <c r="AA22" s="264">
        <v>0</v>
      </c>
      <c r="AB22" s="580">
        <f t="shared" si="28"/>
        <v>0</v>
      </c>
      <c r="AC22" s="264">
        <v>0</v>
      </c>
      <c r="AD22" s="580">
        <f t="shared" si="29"/>
        <v>0</v>
      </c>
      <c r="AE22" s="264">
        <v>0</v>
      </c>
      <c r="AF22" s="580">
        <f t="shared" si="30"/>
        <v>0</v>
      </c>
      <c r="AG22" s="264">
        <v>0</v>
      </c>
      <c r="AH22" s="580">
        <f t="shared" si="31"/>
        <v>0</v>
      </c>
      <c r="AI22" s="266">
        <f t="shared" si="32"/>
        <v>0</v>
      </c>
      <c r="AJ22" s="267">
        <v>0</v>
      </c>
      <c r="AK22" s="588">
        <f t="shared" si="33"/>
        <v>0</v>
      </c>
      <c r="AL22" s="267">
        <v>0</v>
      </c>
      <c r="AM22" s="588">
        <f t="shared" si="34"/>
        <v>0</v>
      </c>
      <c r="AN22" s="267">
        <v>0</v>
      </c>
      <c r="AO22" s="588">
        <f t="shared" si="35"/>
        <v>0</v>
      </c>
      <c r="AP22" s="267">
        <v>0</v>
      </c>
      <c r="AQ22" s="588">
        <f t="shared" si="36"/>
        <v>0</v>
      </c>
      <c r="AR22" s="267">
        <v>0</v>
      </c>
      <c r="AS22" s="588">
        <f t="shared" si="37"/>
        <v>0</v>
      </c>
      <c r="AT22" s="269">
        <f t="shared" si="8"/>
        <v>0</v>
      </c>
      <c r="AU22" s="270">
        <v>0</v>
      </c>
      <c r="AV22" s="582">
        <f t="shared" si="38"/>
        <v>0</v>
      </c>
      <c r="AW22" s="270">
        <v>0</v>
      </c>
      <c r="AX22" s="582">
        <f t="shared" si="39"/>
        <v>0</v>
      </c>
      <c r="AY22" s="270">
        <v>0</v>
      </c>
      <c r="AZ22" s="582">
        <f t="shared" si="40"/>
        <v>0</v>
      </c>
      <c r="BA22" s="270">
        <v>0</v>
      </c>
      <c r="BB22" s="582">
        <f t="shared" si="41"/>
        <v>0</v>
      </c>
      <c r="BC22" s="270">
        <v>0</v>
      </c>
      <c r="BD22" s="582">
        <f t="shared" si="42"/>
        <v>0</v>
      </c>
      <c r="BE22" s="272">
        <f t="shared" si="9"/>
        <v>0</v>
      </c>
      <c r="BF22" s="273">
        <v>0</v>
      </c>
      <c r="BG22" s="581">
        <f t="shared" si="43"/>
        <v>0</v>
      </c>
      <c r="BH22" s="273">
        <v>0</v>
      </c>
      <c r="BI22" s="581">
        <f t="shared" si="44"/>
        <v>0</v>
      </c>
      <c r="BJ22" s="273">
        <v>0</v>
      </c>
      <c r="BK22" s="581">
        <f t="shared" si="45"/>
        <v>0</v>
      </c>
      <c r="BL22" s="273">
        <v>0</v>
      </c>
      <c r="BM22" s="581">
        <f t="shared" si="46"/>
        <v>0</v>
      </c>
      <c r="BN22" s="273">
        <v>0</v>
      </c>
      <c r="BO22" s="581">
        <f t="shared" si="47"/>
        <v>0</v>
      </c>
      <c r="BP22" s="275">
        <f t="shared" si="10"/>
        <v>0</v>
      </c>
      <c r="BQ22" s="276">
        <v>0</v>
      </c>
      <c r="BR22" s="587">
        <f t="shared" si="48"/>
        <v>0</v>
      </c>
      <c r="BS22" s="276">
        <v>0</v>
      </c>
      <c r="BT22" s="587">
        <f t="shared" si="49"/>
        <v>0</v>
      </c>
      <c r="BU22" s="276">
        <v>0</v>
      </c>
      <c r="BV22" s="587">
        <f t="shared" si="50"/>
        <v>0</v>
      </c>
      <c r="BW22" s="276">
        <v>0</v>
      </c>
      <c r="BX22" s="587">
        <f t="shared" si="51"/>
        <v>0</v>
      </c>
      <c r="BY22" s="276">
        <v>0</v>
      </c>
      <c r="BZ22" s="587">
        <f t="shared" si="52"/>
        <v>0</v>
      </c>
      <c r="CA22" s="278">
        <f t="shared" si="11"/>
        <v>0</v>
      </c>
      <c r="CB22" s="279">
        <v>0</v>
      </c>
      <c r="CC22" s="586">
        <f t="shared" si="53"/>
        <v>0</v>
      </c>
      <c r="CD22" s="279">
        <v>0</v>
      </c>
      <c r="CE22" s="586">
        <f t="shared" si="54"/>
        <v>0</v>
      </c>
      <c r="CF22" s="279">
        <v>0</v>
      </c>
      <c r="CG22" s="586">
        <f t="shared" si="55"/>
        <v>0</v>
      </c>
      <c r="CH22" s="279">
        <v>0</v>
      </c>
      <c r="CI22" s="586">
        <f t="shared" si="56"/>
        <v>0</v>
      </c>
      <c r="CJ22" s="279">
        <v>0</v>
      </c>
      <c r="CK22" s="586">
        <f t="shared" si="57"/>
        <v>0</v>
      </c>
      <c r="CL22" s="281">
        <f t="shared" si="12"/>
        <v>0</v>
      </c>
      <c r="CM22" s="282">
        <v>0</v>
      </c>
      <c r="CN22" s="585">
        <f t="shared" si="58"/>
        <v>0</v>
      </c>
      <c r="CO22" s="282">
        <v>0</v>
      </c>
      <c r="CP22" s="585">
        <f t="shared" si="59"/>
        <v>0</v>
      </c>
      <c r="CQ22" s="282">
        <v>0</v>
      </c>
      <c r="CR22" s="585">
        <f t="shared" si="60"/>
        <v>0</v>
      </c>
      <c r="CS22" s="282">
        <v>0</v>
      </c>
      <c r="CT22" s="585">
        <f t="shared" si="61"/>
        <v>0</v>
      </c>
      <c r="CU22" s="282">
        <v>0</v>
      </c>
      <c r="CV22" s="585">
        <f t="shared" si="62"/>
        <v>0</v>
      </c>
      <c r="CW22" s="284">
        <f t="shared" si="13"/>
        <v>0</v>
      </c>
      <c r="CX22" s="285">
        <v>0</v>
      </c>
      <c r="CY22" s="584">
        <f t="shared" si="63"/>
        <v>0</v>
      </c>
      <c r="CZ22" s="285">
        <v>0</v>
      </c>
      <c r="DA22" s="584">
        <f t="shared" si="64"/>
        <v>0</v>
      </c>
      <c r="DB22" s="285">
        <v>0</v>
      </c>
      <c r="DC22" s="584">
        <f t="shared" si="65"/>
        <v>0</v>
      </c>
      <c r="DD22" s="285">
        <v>0</v>
      </c>
      <c r="DE22" s="584">
        <f t="shared" si="66"/>
        <v>0</v>
      </c>
      <c r="DF22" s="285">
        <v>0</v>
      </c>
      <c r="DG22" s="584">
        <f t="shared" si="67"/>
        <v>0</v>
      </c>
      <c r="DH22" s="287">
        <f t="shared" si="14"/>
        <v>0</v>
      </c>
      <c r="DI22" s="288">
        <v>0</v>
      </c>
      <c r="DJ22" s="583">
        <f t="shared" si="68"/>
        <v>0</v>
      </c>
      <c r="DK22" s="288">
        <v>0</v>
      </c>
      <c r="DL22" s="583">
        <f t="shared" si="69"/>
        <v>0</v>
      </c>
      <c r="DM22" s="288">
        <v>0</v>
      </c>
      <c r="DN22" s="583">
        <f t="shared" si="70"/>
        <v>0</v>
      </c>
      <c r="DO22" s="288">
        <v>0</v>
      </c>
      <c r="DP22" s="583">
        <f t="shared" si="71"/>
        <v>0</v>
      </c>
      <c r="DQ22" s="288">
        <v>0</v>
      </c>
      <c r="DR22" s="583">
        <f t="shared" si="72"/>
        <v>0</v>
      </c>
      <c r="DS22" s="290">
        <f t="shared" si="15"/>
        <v>0</v>
      </c>
      <c r="DT22" s="293">
        <f t="shared" si="16"/>
        <v>0</v>
      </c>
      <c r="DU22" s="293">
        <f t="shared" si="17"/>
        <v>0</v>
      </c>
      <c r="DV22" s="293">
        <f t="shared" si="18"/>
        <v>0</v>
      </c>
      <c r="DW22" s="293">
        <f t="shared" si="19"/>
        <v>0</v>
      </c>
      <c r="DX22" s="293">
        <f t="shared" si="20"/>
        <v>0</v>
      </c>
      <c r="DY22" s="294">
        <f t="shared" si="21"/>
        <v>0</v>
      </c>
    </row>
    <row r="23" spans="1:129" ht="15" customHeight="1">
      <c r="C23" s="114">
        <f t="shared" si="4"/>
        <v>0</v>
      </c>
      <c r="D23" s="68"/>
      <c r="E23" s="699" t="s">
        <v>294</v>
      </c>
      <c r="F23" s="699"/>
      <c r="G23" s="699"/>
      <c r="H23" s="699"/>
      <c r="I23" s="699"/>
      <c r="J23" s="699"/>
      <c r="K23" s="115">
        <v>0</v>
      </c>
      <c r="L23" s="116">
        <f t="shared" si="5"/>
        <v>0</v>
      </c>
      <c r="M23" s="69">
        <f t="shared" si="6"/>
        <v>0</v>
      </c>
      <c r="N23" s="261">
        <v>0</v>
      </c>
      <c r="O23" s="262">
        <f t="shared" si="22"/>
        <v>0</v>
      </c>
      <c r="P23" s="261">
        <v>0</v>
      </c>
      <c r="Q23" s="262">
        <f t="shared" si="23"/>
        <v>0</v>
      </c>
      <c r="R23" s="261">
        <v>0</v>
      </c>
      <c r="S23" s="262">
        <f t="shared" si="24"/>
        <v>0</v>
      </c>
      <c r="T23" s="261">
        <v>0</v>
      </c>
      <c r="U23" s="262">
        <f t="shared" si="25"/>
        <v>0</v>
      </c>
      <c r="V23" s="261">
        <v>0</v>
      </c>
      <c r="W23" s="262">
        <f t="shared" si="26"/>
        <v>0</v>
      </c>
      <c r="X23" s="263">
        <f t="shared" si="7"/>
        <v>0</v>
      </c>
      <c r="Y23" s="264">
        <v>0</v>
      </c>
      <c r="Z23" s="580">
        <f t="shared" si="27"/>
        <v>0</v>
      </c>
      <c r="AA23" s="264">
        <v>0</v>
      </c>
      <c r="AB23" s="580">
        <f t="shared" si="28"/>
        <v>0</v>
      </c>
      <c r="AC23" s="264">
        <v>0</v>
      </c>
      <c r="AD23" s="580">
        <f t="shared" si="29"/>
        <v>0</v>
      </c>
      <c r="AE23" s="264">
        <v>0</v>
      </c>
      <c r="AF23" s="580">
        <f t="shared" si="30"/>
        <v>0</v>
      </c>
      <c r="AG23" s="264">
        <v>0</v>
      </c>
      <c r="AH23" s="580">
        <f t="shared" si="31"/>
        <v>0</v>
      </c>
      <c r="AI23" s="266">
        <f t="shared" si="32"/>
        <v>0</v>
      </c>
      <c r="AJ23" s="267">
        <v>0</v>
      </c>
      <c r="AK23" s="588">
        <f t="shared" si="33"/>
        <v>0</v>
      </c>
      <c r="AL23" s="267">
        <v>0</v>
      </c>
      <c r="AM23" s="588">
        <f t="shared" si="34"/>
        <v>0</v>
      </c>
      <c r="AN23" s="267">
        <v>0</v>
      </c>
      <c r="AO23" s="588">
        <f t="shared" si="35"/>
        <v>0</v>
      </c>
      <c r="AP23" s="267">
        <v>0</v>
      </c>
      <c r="AQ23" s="588">
        <f t="shared" si="36"/>
        <v>0</v>
      </c>
      <c r="AR23" s="267">
        <v>0</v>
      </c>
      <c r="AS23" s="588">
        <f t="shared" si="37"/>
        <v>0</v>
      </c>
      <c r="AT23" s="269">
        <f t="shared" si="8"/>
        <v>0</v>
      </c>
      <c r="AU23" s="270">
        <v>0</v>
      </c>
      <c r="AV23" s="582">
        <f t="shared" si="38"/>
        <v>0</v>
      </c>
      <c r="AW23" s="270">
        <v>0</v>
      </c>
      <c r="AX23" s="582">
        <f t="shared" si="39"/>
        <v>0</v>
      </c>
      <c r="AY23" s="270">
        <v>0</v>
      </c>
      <c r="AZ23" s="582">
        <f t="shared" si="40"/>
        <v>0</v>
      </c>
      <c r="BA23" s="270">
        <v>0</v>
      </c>
      <c r="BB23" s="582">
        <f t="shared" si="41"/>
        <v>0</v>
      </c>
      <c r="BC23" s="270">
        <v>0</v>
      </c>
      <c r="BD23" s="582">
        <f t="shared" si="42"/>
        <v>0</v>
      </c>
      <c r="BE23" s="272">
        <f t="shared" si="9"/>
        <v>0</v>
      </c>
      <c r="BF23" s="273">
        <v>0</v>
      </c>
      <c r="BG23" s="581">
        <f t="shared" si="43"/>
        <v>0</v>
      </c>
      <c r="BH23" s="273">
        <v>0</v>
      </c>
      <c r="BI23" s="581">
        <f t="shared" si="44"/>
        <v>0</v>
      </c>
      <c r="BJ23" s="273">
        <v>0</v>
      </c>
      <c r="BK23" s="581">
        <f t="shared" si="45"/>
        <v>0</v>
      </c>
      <c r="BL23" s="273">
        <v>0</v>
      </c>
      <c r="BM23" s="581">
        <f t="shared" si="46"/>
        <v>0</v>
      </c>
      <c r="BN23" s="273">
        <v>0</v>
      </c>
      <c r="BO23" s="581">
        <f t="shared" si="47"/>
        <v>0</v>
      </c>
      <c r="BP23" s="275">
        <f t="shared" si="10"/>
        <v>0</v>
      </c>
      <c r="BQ23" s="276">
        <v>0</v>
      </c>
      <c r="BR23" s="587">
        <f t="shared" si="48"/>
        <v>0</v>
      </c>
      <c r="BS23" s="276">
        <v>0</v>
      </c>
      <c r="BT23" s="587">
        <f t="shared" si="49"/>
        <v>0</v>
      </c>
      <c r="BU23" s="276">
        <v>0</v>
      </c>
      <c r="BV23" s="587">
        <f t="shared" si="50"/>
        <v>0</v>
      </c>
      <c r="BW23" s="276">
        <v>0</v>
      </c>
      <c r="BX23" s="587">
        <f t="shared" si="51"/>
        <v>0</v>
      </c>
      <c r="BY23" s="276">
        <v>0</v>
      </c>
      <c r="BZ23" s="587">
        <f t="shared" si="52"/>
        <v>0</v>
      </c>
      <c r="CA23" s="278">
        <f t="shared" si="11"/>
        <v>0</v>
      </c>
      <c r="CB23" s="279">
        <v>0</v>
      </c>
      <c r="CC23" s="586">
        <f t="shared" si="53"/>
        <v>0</v>
      </c>
      <c r="CD23" s="279">
        <v>0</v>
      </c>
      <c r="CE23" s="586">
        <f t="shared" si="54"/>
        <v>0</v>
      </c>
      <c r="CF23" s="279">
        <v>0</v>
      </c>
      <c r="CG23" s="586">
        <f t="shared" si="55"/>
        <v>0</v>
      </c>
      <c r="CH23" s="279">
        <v>0</v>
      </c>
      <c r="CI23" s="586">
        <f t="shared" si="56"/>
        <v>0</v>
      </c>
      <c r="CJ23" s="279">
        <v>0</v>
      </c>
      <c r="CK23" s="586">
        <f t="shared" si="57"/>
        <v>0</v>
      </c>
      <c r="CL23" s="281">
        <f t="shared" si="12"/>
        <v>0</v>
      </c>
      <c r="CM23" s="282">
        <v>0</v>
      </c>
      <c r="CN23" s="585">
        <f t="shared" si="58"/>
        <v>0</v>
      </c>
      <c r="CO23" s="282">
        <v>0</v>
      </c>
      <c r="CP23" s="585">
        <f t="shared" si="59"/>
        <v>0</v>
      </c>
      <c r="CQ23" s="282">
        <v>0</v>
      </c>
      <c r="CR23" s="585">
        <f t="shared" si="60"/>
        <v>0</v>
      </c>
      <c r="CS23" s="282">
        <v>0</v>
      </c>
      <c r="CT23" s="585">
        <f t="shared" si="61"/>
        <v>0</v>
      </c>
      <c r="CU23" s="282">
        <v>0</v>
      </c>
      <c r="CV23" s="585">
        <f t="shared" si="62"/>
        <v>0</v>
      </c>
      <c r="CW23" s="284">
        <f t="shared" si="13"/>
        <v>0</v>
      </c>
      <c r="CX23" s="285">
        <v>0</v>
      </c>
      <c r="CY23" s="584">
        <f t="shared" si="63"/>
        <v>0</v>
      </c>
      <c r="CZ23" s="285">
        <v>0</v>
      </c>
      <c r="DA23" s="584">
        <f t="shared" si="64"/>
        <v>0</v>
      </c>
      <c r="DB23" s="285">
        <v>0</v>
      </c>
      <c r="DC23" s="584">
        <f t="shared" si="65"/>
        <v>0</v>
      </c>
      <c r="DD23" s="285">
        <v>0</v>
      </c>
      <c r="DE23" s="584">
        <f t="shared" si="66"/>
        <v>0</v>
      </c>
      <c r="DF23" s="285">
        <v>0</v>
      </c>
      <c r="DG23" s="584">
        <f t="shared" si="67"/>
        <v>0</v>
      </c>
      <c r="DH23" s="287">
        <f t="shared" si="14"/>
        <v>0</v>
      </c>
      <c r="DI23" s="288">
        <v>0</v>
      </c>
      <c r="DJ23" s="583">
        <f t="shared" si="68"/>
        <v>0</v>
      </c>
      <c r="DK23" s="288">
        <v>0</v>
      </c>
      <c r="DL23" s="583">
        <f t="shared" si="69"/>
        <v>0</v>
      </c>
      <c r="DM23" s="288">
        <v>0</v>
      </c>
      <c r="DN23" s="583">
        <f t="shared" si="70"/>
        <v>0</v>
      </c>
      <c r="DO23" s="288">
        <v>0</v>
      </c>
      <c r="DP23" s="583">
        <f t="shared" si="71"/>
        <v>0</v>
      </c>
      <c r="DQ23" s="288">
        <v>0</v>
      </c>
      <c r="DR23" s="583">
        <f t="shared" si="72"/>
        <v>0</v>
      </c>
      <c r="DS23" s="290">
        <f t="shared" si="15"/>
        <v>0</v>
      </c>
      <c r="DT23" s="293">
        <f t="shared" si="16"/>
        <v>0</v>
      </c>
      <c r="DU23" s="293">
        <f t="shared" si="17"/>
        <v>0</v>
      </c>
      <c r="DV23" s="293">
        <f t="shared" si="18"/>
        <v>0</v>
      </c>
      <c r="DW23" s="293">
        <f t="shared" si="19"/>
        <v>0</v>
      </c>
      <c r="DX23" s="293">
        <f t="shared" si="20"/>
        <v>0</v>
      </c>
      <c r="DY23" s="294">
        <f t="shared" si="21"/>
        <v>0</v>
      </c>
    </row>
    <row r="24" spans="1:129" ht="15" customHeight="1">
      <c r="C24" s="114">
        <f t="shared" si="4"/>
        <v>0</v>
      </c>
      <c r="D24" s="68"/>
      <c r="E24" s="699" t="s">
        <v>294</v>
      </c>
      <c r="F24" s="699"/>
      <c r="G24" s="699"/>
      <c r="H24" s="699"/>
      <c r="I24" s="699"/>
      <c r="J24" s="699"/>
      <c r="K24" s="115">
        <v>0</v>
      </c>
      <c r="L24" s="116">
        <f t="shared" si="5"/>
        <v>0</v>
      </c>
      <c r="M24" s="69">
        <f t="shared" si="6"/>
        <v>0</v>
      </c>
      <c r="N24" s="261">
        <v>0</v>
      </c>
      <c r="O24" s="262">
        <f t="shared" si="22"/>
        <v>0</v>
      </c>
      <c r="P24" s="261">
        <v>0</v>
      </c>
      <c r="Q24" s="262">
        <f t="shared" si="23"/>
        <v>0</v>
      </c>
      <c r="R24" s="261">
        <v>0</v>
      </c>
      <c r="S24" s="262">
        <f t="shared" si="24"/>
        <v>0</v>
      </c>
      <c r="T24" s="261">
        <v>0</v>
      </c>
      <c r="U24" s="262">
        <f t="shared" si="25"/>
        <v>0</v>
      </c>
      <c r="V24" s="261">
        <v>0</v>
      </c>
      <c r="W24" s="262">
        <f t="shared" si="26"/>
        <v>0</v>
      </c>
      <c r="X24" s="263">
        <f t="shared" si="7"/>
        <v>0</v>
      </c>
      <c r="Y24" s="264">
        <v>0</v>
      </c>
      <c r="Z24" s="580">
        <f t="shared" si="27"/>
        <v>0</v>
      </c>
      <c r="AA24" s="264">
        <v>0</v>
      </c>
      <c r="AB24" s="580">
        <f t="shared" si="28"/>
        <v>0</v>
      </c>
      <c r="AC24" s="264">
        <v>0</v>
      </c>
      <c r="AD24" s="580">
        <f t="shared" si="29"/>
        <v>0</v>
      </c>
      <c r="AE24" s="264">
        <v>0</v>
      </c>
      <c r="AF24" s="580">
        <f t="shared" si="30"/>
        <v>0</v>
      </c>
      <c r="AG24" s="264">
        <v>0</v>
      </c>
      <c r="AH24" s="580">
        <f t="shared" si="31"/>
        <v>0</v>
      </c>
      <c r="AI24" s="266">
        <f t="shared" si="32"/>
        <v>0</v>
      </c>
      <c r="AJ24" s="267">
        <v>0</v>
      </c>
      <c r="AK24" s="588">
        <f t="shared" si="33"/>
        <v>0</v>
      </c>
      <c r="AL24" s="267">
        <v>0</v>
      </c>
      <c r="AM24" s="588">
        <f t="shared" si="34"/>
        <v>0</v>
      </c>
      <c r="AN24" s="267">
        <v>0</v>
      </c>
      <c r="AO24" s="588">
        <f t="shared" si="35"/>
        <v>0</v>
      </c>
      <c r="AP24" s="267">
        <v>0</v>
      </c>
      <c r="AQ24" s="588">
        <f t="shared" si="36"/>
        <v>0</v>
      </c>
      <c r="AR24" s="267">
        <v>0</v>
      </c>
      <c r="AS24" s="588">
        <f t="shared" si="37"/>
        <v>0</v>
      </c>
      <c r="AT24" s="269">
        <f t="shared" si="8"/>
        <v>0</v>
      </c>
      <c r="AU24" s="270">
        <v>0</v>
      </c>
      <c r="AV24" s="582">
        <f t="shared" si="38"/>
        <v>0</v>
      </c>
      <c r="AW24" s="270">
        <v>0</v>
      </c>
      <c r="AX24" s="582">
        <f t="shared" si="39"/>
        <v>0</v>
      </c>
      <c r="AY24" s="270">
        <v>0</v>
      </c>
      <c r="AZ24" s="582">
        <f t="shared" si="40"/>
        <v>0</v>
      </c>
      <c r="BA24" s="270">
        <v>0</v>
      </c>
      <c r="BB24" s="582">
        <f t="shared" si="41"/>
        <v>0</v>
      </c>
      <c r="BC24" s="270">
        <v>0</v>
      </c>
      <c r="BD24" s="582">
        <f t="shared" si="42"/>
        <v>0</v>
      </c>
      <c r="BE24" s="272">
        <f t="shared" si="9"/>
        <v>0</v>
      </c>
      <c r="BF24" s="273">
        <v>0</v>
      </c>
      <c r="BG24" s="581">
        <f t="shared" si="43"/>
        <v>0</v>
      </c>
      <c r="BH24" s="273">
        <v>0</v>
      </c>
      <c r="BI24" s="581">
        <f t="shared" si="44"/>
        <v>0</v>
      </c>
      <c r="BJ24" s="273">
        <v>0</v>
      </c>
      <c r="BK24" s="581">
        <f t="shared" si="45"/>
        <v>0</v>
      </c>
      <c r="BL24" s="273">
        <v>0</v>
      </c>
      <c r="BM24" s="581">
        <f t="shared" si="46"/>
        <v>0</v>
      </c>
      <c r="BN24" s="273">
        <v>0</v>
      </c>
      <c r="BO24" s="581">
        <f t="shared" si="47"/>
        <v>0</v>
      </c>
      <c r="BP24" s="275">
        <f t="shared" si="10"/>
        <v>0</v>
      </c>
      <c r="BQ24" s="276">
        <v>0</v>
      </c>
      <c r="BR24" s="587">
        <f t="shared" si="48"/>
        <v>0</v>
      </c>
      <c r="BS24" s="276">
        <v>0</v>
      </c>
      <c r="BT24" s="587">
        <f t="shared" si="49"/>
        <v>0</v>
      </c>
      <c r="BU24" s="276">
        <v>0</v>
      </c>
      <c r="BV24" s="587">
        <f t="shared" si="50"/>
        <v>0</v>
      </c>
      <c r="BW24" s="276">
        <v>0</v>
      </c>
      <c r="BX24" s="587">
        <f t="shared" si="51"/>
        <v>0</v>
      </c>
      <c r="BY24" s="276">
        <v>0</v>
      </c>
      <c r="BZ24" s="587">
        <f t="shared" si="52"/>
        <v>0</v>
      </c>
      <c r="CA24" s="278">
        <f t="shared" si="11"/>
        <v>0</v>
      </c>
      <c r="CB24" s="279">
        <v>0</v>
      </c>
      <c r="CC24" s="586">
        <f t="shared" si="53"/>
        <v>0</v>
      </c>
      <c r="CD24" s="279">
        <v>0</v>
      </c>
      <c r="CE24" s="586">
        <f t="shared" si="54"/>
        <v>0</v>
      </c>
      <c r="CF24" s="279">
        <v>0</v>
      </c>
      <c r="CG24" s="586">
        <f t="shared" si="55"/>
        <v>0</v>
      </c>
      <c r="CH24" s="279">
        <v>0</v>
      </c>
      <c r="CI24" s="586">
        <f t="shared" si="56"/>
        <v>0</v>
      </c>
      <c r="CJ24" s="279">
        <v>0</v>
      </c>
      <c r="CK24" s="586">
        <f t="shared" si="57"/>
        <v>0</v>
      </c>
      <c r="CL24" s="281">
        <f t="shared" si="12"/>
        <v>0</v>
      </c>
      <c r="CM24" s="282">
        <v>0</v>
      </c>
      <c r="CN24" s="585">
        <f t="shared" si="58"/>
        <v>0</v>
      </c>
      <c r="CO24" s="282">
        <v>0</v>
      </c>
      <c r="CP24" s="585">
        <f t="shared" si="59"/>
        <v>0</v>
      </c>
      <c r="CQ24" s="282">
        <v>0</v>
      </c>
      <c r="CR24" s="585">
        <f t="shared" si="60"/>
        <v>0</v>
      </c>
      <c r="CS24" s="282">
        <v>0</v>
      </c>
      <c r="CT24" s="585">
        <f t="shared" si="61"/>
        <v>0</v>
      </c>
      <c r="CU24" s="282">
        <v>0</v>
      </c>
      <c r="CV24" s="585">
        <f t="shared" si="62"/>
        <v>0</v>
      </c>
      <c r="CW24" s="284">
        <f t="shared" si="13"/>
        <v>0</v>
      </c>
      <c r="CX24" s="285">
        <v>0</v>
      </c>
      <c r="CY24" s="584">
        <f t="shared" si="63"/>
        <v>0</v>
      </c>
      <c r="CZ24" s="285">
        <v>0</v>
      </c>
      <c r="DA24" s="584">
        <f t="shared" si="64"/>
        <v>0</v>
      </c>
      <c r="DB24" s="285">
        <v>0</v>
      </c>
      <c r="DC24" s="584">
        <f t="shared" si="65"/>
        <v>0</v>
      </c>
      <c r="DD24" s="285">
        <v>0</v>
      </c>
      <c r="DE24" s="584">
        <f t="shared" si="66"/>
        <v>0</v>
      </c>
      <c r="DF24" s="285">
        <v>0</v>
      </c>
      <c r="DG24" s="584">
        <f t="shared" si="67"/>
        <v>0</v>
      </c>
      <c r="DH24" s="287">
        <f t="shared" si="14"/>
        <v>0</v>
      </c>
      <c r="DI24" s="288">
        <v>0</v>
      </c>
      <c r="DJ24" s="583">
        <f t="shared" si="68"/>
        <v>0</v>
      </c>
      <c r="DK24" s="288">
        <v>0</v>
      </c>
      <c r="DL24" s="583">
        <f t="shared" si="69"/>
        <v>0</v>
      </c>
      <c r="DM24" s="288">
        <v>0</v>
      </c>
      <c r="DN24" s="583">
        <f t="shared" si="70"/>
        <v>0</v>
      </c>
      <c r="DO24" s="288">
        <v>0</v>
      </c>
      <c r="DP24" s="583">
        <f t="shared" si="71"/>
        <v>0</v>
      </c>
      <c r="DQ24" s="288">
        <v>0</v>
      </c>
      <c r="DR24" s="583">
        <f t="shared" si="72"/>
        <v>0</v>
      </c>
      <c r="DS24" s="290">
        <f t="shared" si="15"/>
        <v>0</v>
      </c>
      <c r="DT24" s="293">
        <f t="shared" si="16"/>
        <v>0</v>
      </c>
      <c r="DU24" s="293">
        <f t="shared" si="17"/>
        <v>0</v>
      </c>
      <c r="DV24" s="293">
        <f t="shared" si="18"/>
        <v>0</v>
      </c>
      <c r="DW24" s="293">
        <f t="shared" si="19"/>
        <v>0</v>
      </c>
      <c r="DX24" s="293">
        <f t="shared" si="20"/>
        <v>0</v>
      </c>
      <c r="DY24" s="294">
        <f t="shared" si="21"/>
        <v>0</v>
      </c>
    </row>
    <row r="25" spans="1:129" ht="15" customHeight="1">
      <c r="C25" s="114">
        <f t="shared" si="4"/>
        <v>0</v>
      </c>
      <c r="D25" s="68"/>
      <c r="E25" s="699" t="s">
        <v>294</v>
      </c>
      <c r="F25" s="699"/>
      <c r="G25" s="699"/>
      <c r="H25" s="699"/>
      <c r="I25" s="699"/>
      <c r="J25" s="699"/>
      <c r="K25" s="115">
        <v>0</v>
      </c>
      <c r="L25" s="116">
        <f t="shared" si="5"/>
        <v>0</v>
      </c>
      <c r="M25" s="69">
        <f t="shared" si="6"/>
        <v>0</v>
      </c>
      <c r="N25" s="261">
        <v>0</v>
      </c>
      <c r="O25" s="262">
        <f t="shared" si="22"/>
        <v>0</v>
      </c>
      <c r="P25" s="261">
        <v>0</v>
      </c>
      <c r="Q25" s="262">
        <f t="shared" si="23"/>
        <v>0</v>
      </c>
      <c r="R25" s="261">
        <v>0</v>
      </c>
      <c r="S25" s="262">
        <f t="shared" si="24"/>
        <v>0</v>
      </c>
      <c r="T25" s="261">
        <v>0</v>
      </c>
      <c r="U25" s="262">
        <f t="shared" si="25"/>
        <v>0</v>
      </c>
      <c r="V25" s="261">
        <v>0</v>
      </c>
      <c r="W25" s="262">
        <f t="shared" si="26"/>
        <v>0</v>
      </c>
      <c r="X25" s="263">
        <f t="shared" si="7"/>
        <v>0</v>
      </c>
      <c r="Y25" s="264">
        <v>0</v>
      </c>
      <c r="Z25" s="580">
        <f t="shared" si="27"/>
        <v>0</v>
      </c>
      <c r="AA25" s="264">
        <v>0</v>
      </c>
      <c r="AB25" s="580">
        <f t="shared" si="28"/>
        <v>0</v>
      </c>
      <c r="AC25" s="264">
        <v>0</v>
      </c>
      <c r="AD25" s="580">
        <f t="shared" si="29"/>
        <v>0</v>
      </c>
      <c r="AE25" s="264">
        <v>0</v>
      </c>
      <c r="AF25" s="580">
        <f t="shared" si="30"/>
        <v>0</v>
      </c>
      <c r="AG25" s="264">
        <v>0</v>
      </c>
      <c r="AH25" s="580">
        <f t="shared" si="31"/>
        <v>0</v>
      </c>
      <c r="AI25" s="266">
        <f t="shared" si="32"/>
        <v>0</v>
      </c>
      <c r="AJ25" s="267">
        <v>0</v>
      </c>
      <c r="AK25" s="588">
        <f t="shared" si="33"/>
        <v>0</v>
      </c>
      <c r="AL25" s="267">
        <v>0</v>
      </c>
      <c r="AM25" s="588">
        <f t="shared" si="34"/>
        <v>0</v>
      </c>
      <c r="AN25" s="267">
        <v>0</v>
      </c>
      <c r="AO25" s="588">
        <f t="shared" si="35"/>
        <v>0</v>
      </c>
      <c r="AP25" s="267">
        <v>0</v>
      </c>
      <c r="AQ25" s="588">
        <f t="shared" si="36"/>
        <v>0</v>
      </c>
      <c r="AR25" s="267">
        <v>0</v>
      </c>
      <c r="AS25" s="588">
        <f t="shared" si="37"/>
        <v>0</v>
      </c>
      <c r="AT25" s="269">
        <f t="shared" si="8"/>
        <v>0</v>
      </c>
      <c r="AU25" s="270">
        <v>0</v>
      </c>
      <c r="AV25" s="582">
        <f t="shared" si="38"/>
        <v>0</v>
      </c>
      <c r="AW25" s="270">
        <v>0</v>
      </c>
      <c r="AX25" s="582">
        <f t="shared" si="39"/>
        <v>0</v>
      </c>
      <c r="AY25" s="270">
        <v>0</v>
      </c>
      <c r="AZ25" s="582">
        <f t="shared" si="40"/>
        <v>0</v>
      </c>
      <c r="BA25" s="270">
        <v>0</v>
      </c>
      <c r="BB25" s="582">
        <f t="shared" si="41"/>
        <v>0</v>
      </c>
      <c r="BC25" s="270">
        <v>0</v>
      </c>
      <c r="BD25" s="582">
        <f t="shared" si="42"/>
        <v>0</v>
      </c>
      <c r="BE25" s="272">
        <f t="shared" si="9"/>
        <v>0</v>
      </c>
      <c r="BF25" s="273">
        <v>0</v>
      </c>
      <c r="BG25" s="581">
        <f t="shared" si="43"/>
        <v>0</v>
      </c>
      <c r="BH25" s="273">
        <v>0</v>
      </c>
      <c r="BI25" s="581">
        <f t="shared" si="44"/>
        <v>0</v>
      </c>
      <c r="BJ25" s="273">
        <v>0</v>
      </c>
      <c r="BK25" s="581">
        <f t="shared" si="45"/>
        <v>0</v>
      </c>
      <c r="BL25" s="273">
        <v>0</v>
      </c>
      <c r="BM25" s="581">
        <f t="shared" si="46"/>
        <v>0</v>
      </c>
      <c r="BN25" s="273">
        <v>0</v>
      </c>
      <c r="BO25" s="581">
        <f t="shared" si="47"/>
        <v>0</v>
      </c>
      <c r="BP25" s="275">
        <f t="shared" si="10"/>
        <v>0</v>
      </c>
      <c r="BQ25" s="276">
        <v>0</v>
      </c>
      <c r="BR25" s="587">
        <f t="shared" si="48"/>
        <v>0</v>
      </c>
      <c r="BS25" s="276">
        <v>0</v>
      </c>
      <c r="BT25" s="587">
        <f t="shared" si="49"/>
        <v>0</v>
      </c>
      <c r="BU25" s="276">
        <v>0</v>
      </c>
      <c r="BV25" s="587">
        <f t="shared" si="50"/>
        <v>0</v>
      </c>
      <c r="BW25" s="276">
        <v>0</v>
      </c>
      <c r="BX25" s="587">
        <f t="shared" si="51"/>
        <v>0</v>
      </c>
      <c r="BY25" s="276">
        <v>0</v>
      </c>
      <c r="BZ25" s="587">
        <f t="shared" si="52"/>
        <v>0</v>
      </c>
      <c r="CA25" s="278">
        <f t="shared" si="11"/>
        <v>0</v>
      </c>
      <c r="CB25" s="279">
        <v>0</v>
      </c>
      <c r="CC25" s="586">
        <f t="shared" si="53"/>
        <v>0</v>
      </c>
      <c r="CD25" s="279">
        <v>0</v>
      </c>
      <c r="CE25" s="586">
        <f t="shared" si="54"/>
        <v>0</v>
      </c>
      <c r="CF25" s="279">
        <v>0</v>
      </c>
      <c r="CG25" s="586">
        <f t="shared" si="55"/>
        <v>0</v>
      </c>
      <c r="CH25" s="279">
        <v>0</v>
      </c>
      <c r="CI25" s="586">
        <f t="shared" si="56"/>
        <v>0</v>
      </c>
      <c r="CJ25" s="279">
        <v>0</v>
      </c>
      <c r="CK25" s="586">
        <f t="shared" si="57"/>
        <v>0</v>
      </c>
      <c r="CL25" s="281">
        <f t="shared" si="12"/>
        <v>0</v>
      </c>
      <c r="CM25" s="282">
        <v>0</v>
      </c>
      <c r="CN25" s="585">
        <f t="shared" si="58"/>
        <v>0</v>
      </c>
      <c r="CO25" s="282">
        <v>0</v>
      </c>
      <c r="CP25" s="585">
        <f t="shared" si="59"/>
        <v>0</v>
      </c>
      <c r="CQ25" s="282">
        <v>0</v>
      </c>
      <c r="CR25" s="585">
        <f t="shared" si="60"/>
        <v>0</v>
      </c>
      <c r="CS25" s="282">
        <v>0</v>
      </c>
      <c r="CT25" s="585">
        <f t="shared" si="61"/>
        <v>0</v>
      </c>
      <c r="CU25" s="282">
        <v>0</v>
      </c>
      <c r="CV25" s="585">
        <f t="shared" si="62"/>
        <v>0</v>
      </c>
      <c r="CW25" s="284">
        <f t="shared" si="13"/>
        <v>0</v>
      </c>
      <c r="CX25" s="285">
        <v>0</v>
      </c>
      <c r="CY25" s="584">
        <f t="shared" si="63"/>
        <v>0</v>
      </c>
      <c r="CZ25" s="285">
        <v>0</v>
      </c>
      <c r="DA25" s="584">
        <f t="shared" si="64"/>
        <v>0</v>
      </c>
      <c r="DB25" s="285">
        <v>0</v>
      </c>
      <c r="DC25" s="584">
        <f t="shared" si="65"/>
        <v>0</v>
      </c>
      <c r="DD25" s="285">
        <v>0</v>
      </c>
      <c r="DE25" s="584">
        <f t="shared" si="66"/>
        <v>0</v>
      </c>
      <c r="DF25" s="285">
        <v>0</v>
      </c>
      <c r="DG25" s="584">
        <f t="shared" si="67"/>
        <v>0</v>
      </c>
      <c r="DH25" s="287">
        <f t="shared" si="14"/>
        <v>0</v>
      </c>
      <c r="DI25" s="288">
        <v>0</v>
      </c>
      <c r="DJ25" s="583">
        <f t="shared" si="68"/>
        <v>0</v>
      </c>
      <c r="DK25" s="288">
        <v>0</v>
      </c>
      <c r="DL25" s="583">
        <f t="shared" si="69"/>
        <v>0</v>
      </c>
      <c r="DM25" s="288">
        <v>0</v>
      </c>
      <c r="DN25" s="583">
        <f t="shared" si="70"/>
        <v>0</v>
      </c>
      <c r="DO25" s="288">
        <v>0</v>
      </c>
      <c r="DP25" s="583">
        <f t="shared" si="71"/>
        <v>0</v>
      </c>
      <c r="DQ25" s="288">
        <v>0</v>
      </c>
      <c r="DR25" s="583">
        <f t="shared" si="72"/>
        <v>0</v>
      </c>
      <c r="DS25" s="290">
        <f t="shared" si="15"/>
        <v>0</v>
      </c>
      <c r="DT25" s="293">
        <f t="shared" si="16"/>
        <v>0</v>
      </c>
      <c r="DU25" s="293">
        <f t="shared" si="17"/>
        <v>0</v>
      </c>
      <c r="DV25" s="293">
        <f t="shared" si="18"/>
        <v>0</v>
      </c>
      <c r="DW25" s="293">
        <f t="shared" si="19"/>
        <v>0</v>
      </c>
      <c r="DX25" s="293">
        <f t="shared" si="20"/>
        <v>0</v>
      </c>
      <c r="DY25" s="294">
        <f t="shared" si="21"/>
        <v>0</v>
      </c>
    </row>
    <row r="26" spans="1:129" ht="15" customHeight="1">
      <c r="C26" s="114">
        <f t="shared" si="4"/>
        <v>0</v>
      </c>
      <c r="D26" s="68"/>
      <c r="E26" s="699" t="s">
        <v>294</v>
      </c>
      <c r="F26" s="699"/>
      <c r="G26" s="699"/>
      <c r="H26" s="699"/>
      <c r="I26" s="699"/>
      <c r="J26" s="699"/>
      <c r="K26" s="115">
        <v>0</v>
      </c>
      <c r="L26" s="116">
        <f t="shared" si="5"/>
        <v>0</v>
      </c>
      <c r="M26" s="69">
        <f t="shared" si="6"/>
        <v>0</v>
      </c>
      <c r="N26" s="261">
        <v>0</v>
      </c>
      <c r="O26" s="262">
        <f t="shared" si="22"/>
        <v>0</v>
      </c>
      <c r="P26" s="261">
        <v>0</v>
      </c>
      <c r="Q26" s="262">
        <f t="shared" si="23"/>
        <v>0</v>
      </c>
      <c r="R26" s="261">
        <v>0</v>
      </c>
      <c r="S26" s="262">
        <f t="shared" si="24"/>
        <v>0</v>
      </c>
      <c r="T26" s="261">
        <v>0</v>
      </c>
      <c r="U26" s="262">
        <f t="shared" si="25"/>
        <v>0</v>
      </c>
      <c r="V26" s="261">
        <v>0</v>
      </c>
      <c r="W26" s="262">
        <f t="shared" si="26"/>
        <v>0</v>
      </c>
      <c r="X26" s="263">
        <f t="shared" si="7"/>
        <v>0</v>
      </c>
      <c r="Y26" s="264">
        <v>0</v>
      </c>
      <c r="Z26" s="580">
        <f t="shared" si="27"/>
        <v>0</v>
      </c>
      <c r="AA26" s="264">
        <v>0</v>
      </c>
      <c r="AB26" s="580">
        <f t="shared" si="28"/>
        <v>0</v>
      </c>
      <c r="AC26" s="264">
        <v>0</v>
      </c>
      <c r="AD26" s="580">
        <f t="shared" si="29"/>
        <v>0</v>
      </c>
      <c r="AE26" s="264">
        <v>0</v>
      </c>
      <c r="AF26" s="580">
        <f t="shared" si="30"/>
        <v>0</v>
      </c>
      <c r="AG26" s="264">
        <v>0</v>
      </c>
      <c r="AH26" s="580">
        <f t="shared" si="31"/>
        <v>0</v>
      </c>
      <c r="AI26" s="266">
        <f t="shared" si="32"/>
        <v>0</v>
      </c>
      <c r="AJ26" s="267">
        <v>0</v>
      </c>
      <c r="AK26" s="588">
        <f t="shared" si="33"/>
        <v>0</v>
      </c>
      <c r="AL26" s="267">
        <v>0</v>
      </c>
      <c r="AM26" s="588">
        <f t="shared" si="34"/>
        <v>0</v>
      </c>
      <c r="AN26" s="267">
        <v>0</v>
      </c>
      <c r="AO26" s="588">
        <f t="shared" si="35"/>
        <v>0</v>
      </c>
      <c r="AP26" s="267">
        <v>0</v>
      </c>
      <c r="AQ26" s="588">
        <f t="shared" si="36"/>
        <v>0</v>
      </c>
      <c r="AR26" s="267">
        <v>0</v>
      </c>
      <c r="AS26" s="588">
        <f t="shared" si="37"/>
        <v>0</v>
      </c>
      <c r="AT26" s="269">
        <f t="shared" si="8"/>
        <v>0</v>
      </c>
      <c r="AU26" s="270">
        <v>0</v>
      </c>
      <c r="AV26" s="582">
        <f t="shared" si="38"/>
        <v>0</v>
      </c>
      <c r="AW26" s="270">
        <v>0</v>
      </c>
      <c r="AX26" s="582">
        <f t="shared" si="39"/>
        <v>0</v>
      </c>
      <c r="AY26" s="270">
        <v>0</v>
      </c>
      <c r="AZ26" s="582">
        <f t="shared" si="40"/>
        <v>0</v>
      </c>
      <c r="BA26" s="270">
        <v>0</v>
      </c>
      <c r="BB26" s="582">
        <f t="shared" si="41"/>
        <v>0</v>
      </c>
      <c r="BC26" s="270">
        <v>0</v>
      </c>
      <c r="BD26" s="582">
        <f t="shared" si="42"/>
        <v>0</v>
      </c>
      <c r="BE26" s="272">
        <f t="shared" si="9"/>
        <v>0</v>
      </c>
      <c r="BF26" s="273">
        <v>0</v>
      </c>
      <c r="BG26" s="581">
        <f t="shared" si="43"/>
        <v>0</v>
      </c>
      <c r="BH26" s="273">
        <v>0</v>
      </c>
      <c r="BI26" s="581">
        <f t="shared" si="44"/>
        <v>0</v>
      </c>
      <c r="BJ26" s="273">
        <v>0</v>
      </c>
      <c r="BK26" s="581">
        <f t="shared" si="45"/>
        <v>0</v>
      </c>
      <c r="BL26" s="273">
        <v>0</v>
      </c>
      <c r="BM26" s="581">
        <f t="shared" si="46"/>
        <v>0</v>
      </c>
      <c r="BN26" s="273">
        <v>0</v>
      </c>
      <c r="BO26" s="581">
        <f t="shared" si="47"/>
        <v>0</v>
      </c>
      <c r="BP26" s="275">
        <f t="shared" si="10"/>
        <v>0</v>
      </c>
      <c r="BQ26" s="276">
        <v>0</v>
      </c>
      <c r="BR26" s="587">
        <f t="shared" si="48"/>
        <v>0</v>
      </c>
      <c r="BS26" s="276">
        <v>0</v>
      </c>
      <c r="BT26" s="587">
        <f t="shared" si="49"/>
        <v>0</v>
      </c>
      <c r="BU26" s="276">
        <v>0</v>
      </c>
      <c r="BV26" s="587">
        <f t="shared" si="50"/>
        <v>0</v>
      </c>
      <c r="BW26" s="276">
        <v>0</v>
      </c>
      <c r="BX26" s="587">
        <f t="shared" si="51"/>
        <v>0</v>
      </c>
      <c r="BY26" s="276">
        <v>0</v>
      </c>
      <c r="BZ26" s="587">
        <f t="shared" si="52"/>
        <v>0</v>
      </c>
      <c r="CA26" s="278">
        <f t="shared" si="11"/>
        <v>0</v>
      </c>
      <c r="CB26" s="279">
        <v>0</v>
      </c>
      <c r="CC26" s="586">
        <f t="shared" si="53"/>
        <v>0</v>
      </c>
      <c r="CD26" s="279">
        <v>0</v>
      </c>
      <c r="CE26" s="586">
        <f t="shared" si="54"/>
        <v>0</v>
      </c>
      <c r="CF26" s="279">
        <v>0</v>
      </c>
      <c r="CG26" s="586">
        <f t="shared" si="55"/>
        <v>0</v>
      </c>
      <c r="CH26" s="279">
        <v>0</v>
      </c>
      <c r="CI26" s="586">
        <f t="shared" si="56"/>
        <v>0</v>
      </c>
      <c r="CJ26" s="279">
        <v>0</v>
      </c>
      <c r="CK26" s="586">
        <f t="shared" si="57"/>
        <v>0</v>
      </c>
      <c r="CL26" s="281">
        <f t="shared" si="12"/>
        <v>0</v>
      </c>
      <c r="CM26" s="282">
        <v>0</v>
      </c>
      <c r="CN26" s="585">
        <f t="shared" si="58"/>
        <v>0</v>
      </c>
      <c r="CO26" s="282">
        <v>0</v>
      </c>
      <c r="CP26" s="585">
        <f t="shared" si="59"/>
        <v>0</v>
      </c>
      <c r="CQ26" s="282">
        <v>0</v>
      </c>
      <c r="CR26" s="585">
        <f t="shared" si="60"/>
        <v>0</v>
      </c>
      <c r="CS26" s="282">
        <v>0</v>
      </c>
      <c r="CT26" s="585">
        <f t="shared" si="61"/>
        <v>0</v>
      </c>
      <c r="CU26" s="282">
        <v>0</v>
      </c>
      <c r="CV26" s="585">
        <f t="shared" si="62"/>
        <v>0</v>
      </c>
      <c r="CW26" s="284">
        <f t="shared" si="13"/>
        <v>0</v>
      </c>
      <c r="CX26" s="285">
        <v>0</v>
      </c>
      <c r="CY26" s="584">
        <f t="shared" si="63"/>
        <v>0</v>
      </c>
      <c r="CZ26" s="285">
        <v>0</v>
      </c>
      <c r="DA26" s="584">
        <f t="shared" si="64"/>
        <v>0</v>
      </c>
      <c r="DB26" s="285">
        <v>0</v>
      </c>
      <c r="DC26" s="584">
        <f t="shared" si="65"/>
        <v>0</v>
      </c>
      <c r="DD26" s="285">
        <v>0</v>
      </c>
      <c r="DE26" s="584">
        <f t="shared" si="66"/>
        <v>0</v>
      </c>
      <c r="DF26" s="285">
        <v>0</v>
      </c>
      <c r="DG26" s="584">
        <f t="shared" si="67"/>
        <v>0</v>
      </c>
      <c r="DH26" s="287">
        <f t="shared" si="14"/>
        <v>0</v>
      </c>
      <c r="DI26" s="288">
        <v>0</v>
      </c>
      <c r="DJ26" s="583">
        <f t="shared" si="68"/>
        <v>0</v>
      </c>
      <c r="DK26" s="288">
        <v>0</v>
      </c>
      <c r="DL26" s="583">
        <f t="shared" si="69"/>
        <v>0</v>
      </c>
      <c r="DM26" s="288">
        <v>0</v>
      </c>
      <c r="DN26" s="583">
        <f t="shared" si="70"/>
        <v>0</v>
      </c>
      <c r="DO26" s="288">
        <v>0</v>
      </c>
      <c r="DP26" s="583">
        <f t="shared" si="71"/>
        <v>0</v>
      </c>
      <c r="DQ26" s="288">
        <v>0</v>
      </c>
      <c r="DR26" s="583">
        <f t="shared" si="72"/>
        <v>0</v>
      </c>
      <c r="DS26" s="290">
        <f t="shared" si="15"/>
        <v>0</v>
      </c>
      <c r="DT26" s="293">
        <f t="shared" si="16"/>
        <v>0</v>
      </c>
      <c r="DU26" s="293">
        <f t="shared" si="17"/>
        <v>0</v>
      </c>
      <c r="DV26" s="293">
        <f t="shared" si="18"/>
        <v>0</v>
      </c>
      <c r="DW26" s="293">
        <f t="shared" si="19"/>
        <v>0</v>
      </c>
      <c r="DX26" s="293">
        <f t="shared" si="20"/>
        <v>0</v>
      </c>
      <c r="DY26" s="294">
        <f t="shared" si="21"/>
        <v>0</v>
      </c>
    </row>
    <row r="27" spans="1:129" ht="15" customHeight="1">
      <c r="C27" s="114">
        <f t="shared" si="4"/>
        <v>0</v>
      </c>
      <c r="D27" s="68"/>
      <c r="E27" s="699" t="s">
        <v>294</v>
      </c>
      <c r="F27" s="699"/>
      <c r="G27" s="699"/>
      <c r="H27" s="699"/>
      <c r="I27" s="699"/>
      <c r="J27" s="699"/>
      <c r="K27" s="115">
        <v>0</v>
      </c>
      <c r="L27" s="116">
        <f t="shared" si="5"/>
        <v>0</v>
      </c>
      <c r="M27" s="69">
        <f t="shared" si="6"/>
        <v>0</v>
      </c>
      <c r="N27" s="261">
        <v>0</v>
      </c>
      <c r="O27" s="262">
        <f t="shared" si="22"/>
        <v>0</v>
      </c>
      <c r="P27" s="261">
        <v>0</v>
      </c>
      <c r="Q27" s="262">
        <f t="shared" si="23"/>
        <v>0</v>
      </c>
      <c r="R27" s="261">
        <v>0</v>
      </c>
      <c r="S27" s="262">
        <f t="shared" si="24"/>
        <v>0</v>
      </c>
      <c r="T27" s="261">
        <v>0</v>
      </c>
      <c r="U27" s="262">
        <f t="shared" si="25"/>
        <v>0</v>
      </c>
      <c r="V27" s="261">
        <v>0</v>
      </c>
      <c r="W27" s="262">
        <f t="shared" si="26"/>
        <v>0</v>
      </c>
      <c r="X27" s="263">
        <f t="shared" si="7"/>
        <v>0</v>
      </c>
      <c r="Y27" s="264">
        <v>0</v>
      </c>
      <c r="Z27" s="580">
        <f t="shared" si="27"/>
        <v>0</v>
      </c>
      <c r="AA27" s="264">
        <v>0</v>
      </c>
      <c r="AB27" s="580">
        <f t="shared" si="28"/>
        <v>0</v>
      </c>
      <c r="AC27" s="264">
        <v>0</v>
      </c>
      <c r="AD27" s="580">
        <f t="shared" si="29"/>
        <v>0</v>
      </c>
      <c r="AE27" s="264">
        <v>0</v>
      </c>
      <c r="AF27" s="580">
        <f t="shared" si="30"/>
        <v>0</v>
      </c>
      <c r="AG27" s="264">
        <v>0</v>
      </c>
      <c r="AH27" s="580">
        <f t="shared" si="31"/>
        <v>0</v>
      </c>
      <c r="AI27" s="266">
        <f t="shared" si="32"/>
        <v>0</v>
      </c>
      <c r="AJ27" s="267">
        <v>0</v>
      </c>
      <c r="AK27" s="588">
        <f t="shared" si="33"/>
        <v>0</v>
      </c>
      <c r="AL27" s="267">
        <v>0</v>
      </c>
      <c r="AM27" s="588">
        <f t="shared" si="34"/>
        <v>0</v>
      </c>
      <c r="AN27" s="267">
        <v>0</v>
      </c>
      <c r="AO27" s="588">
        <f t="shared" si="35"/>
        <v>0</v>
      </c>
      <c r="AP27" s="267">
        <v>0</v>
      </c>
      <c r="AQ27" s="588">
        <f t="shared" si="36"/>
        <v>0</v>
      </c>
      <c r="AR27" s="267">
        <v>0</v>
      </c>
      <c r="AS27" s="588">
        <f t="shared" si="37"/>
        <v>0</v>
      </c>
      <c r="AT27" s="269">
        <f t="shared" si="8"/>
        <v>0</v>
      </c>
      <c r="AU27" s="270">
        <v>0</v>
      </c>
      <c r="AV27" s="582">
        <f t="shared" si="38"/>
        <v>0</v>
      </c>
      <c r="AW27" s="270">
        <v>0</v>
      </c>
      <c r="AX27" s="582">
        <f t="shared" si="39"/>
        <v>0</v>
      </c>
      <c r="AY27" s="270">
        <v>0</v>
      </c>
      <c r="AZ27" s="582">
        <f t="shared" si="40"/>
        <v>0</v>
      </c>
      <c r="BA27" s="270">
        <v>0</v>
      </c>
      <c r="BB27" s="582">
        <f t="shared" si="41"/>
        <v>0</v>
      </c>
      <c r="BC27" s="270">
        <v>0</v>
      </c>
      <c r="BD27" s="582">
        <f t="shared" si="42"/>
        <v>0</v>
      </c>
      <c r="BE27" s="272">
        <f t="shared" si="9"/>
        <v>0</v>
      </c>
      <c r="BF27" s="273">
        <v>0</v>
      </c>
      <c r="BG27" s="581">
        <f t="shared" si="43"/>
        <v>0</v>
      </c>
      <c r="BH27" s="273">
        <v>0</v>
      </c>
      <c r="BI27" s="581">
        <f t="shared" si="44"/>
        <v>0</v>
      </c>
      <c r="BJ27" s="273">
        <v>0</v>
      </c>
      <c r="BK27" s="581">
        <f t="shared" si="45"/>
        <v>0</v>
      </c>
      <c r="BL27" s="273">
        <v>0</v>
      </c>
      <c r="BM27" s="581">
        <f t="shared" si="46"/>
        <v>0</v>
      </c>
      <c r="BN27" s="273">
        <v>0</v>
      </c>
      <c r="BO27" s="581">
        <f t="shared" si="47"/>
        <v>0</v>
      </c>
      <c r="BP27" s="275">
        <f t="shared" si="10"/>
        <v>0</v>
      </c>
      <c r="BQ27" s="276">
        <v>0</v>
      </c>
      <c r="BR27" s="587">
        <f t="shared" si="48"/>
        <v>0</v>
      </c>
      <c r="BS27" s="276">
        <v>0</v>
      </c>
      <c r="BT27" s="587">
        <f t="shared" si="49"/>
        <v>0</v>
      </c>
      <c r="BU27" s="276">
        <v>0</v>
      </c>
      <c r="BV27" s="587">
        <f t="shared" si="50"/>
        <v>0</v>
      </c>
      <c r="BW27" s="276">
        <v>0</v>
      </c>
      <c r="BX27" s="587">
        <f t="shared" si="51"/>
        <v>0</v>
      </c>
      <c r="BY27" s="276">
        <v>0</v>
      </c>
      <c r="BZ27" s="587">
        <f t="shared" si="52"/>
        <v>0</v>
      </c>
      <c r="CA27" s="278">
        <f t="shared" si="11"/>
        <v>0</v>
      </c>
      <c r="CB27" s="279">
        <v>0</v>
      </c>
      <c r="CC27" s="586">
        <f t="shared" si="53"/>
        <v>0</v>
      </c>
      <c r="CD27" s="279">
        <v>0</v>
      </c>
      <c r="CE27" s="586">
        <f t="shared" si="54"/>
        <v>0</v>
      </c>
      <c r="CF27" s="279">
        <v>0</v>
      </c>
      <c r="CG27" s="586">
        <f t="shared" si="55"/>
        <v>0</v>
      </c>
      <c r="CH27" s="279">
        <v>0</v>
      </c>
      <c r="CI27" s="586">
        <f t="shared" si="56"/>
        <v>0</v>
      </c>
      <c r="CJ27" s="279">
        <v>0</v>
      </c>
      <c r="CK27" s="586">
        <f t="shared" si="57"/>
        <v>0</v>
      </c>
      <c r="CL27" s="281">
        <f t="shared" si="12"/>
        <v>0</v>
      </c>
      <c r="CM27" s="282">
        <v>0</v>
      </c>
      <c r="CN27" s="585">
        <f t="shared" si="58"/>
        <v>0</v>
      </c>
      <c r="CO27" s="282">
        <v>0</v>
      </c>
      <c r="CP27" s="585">
        <f t="shared" si="59"/>
        <v>0</v>
      </c>
      <c r="CQ27" s="282">
        <v>0</v>
      </c>
      <c r="CR27" s="585">
        <f t="shared" si="60"/>
        <v>0</v>
      </c>
      <c r="CS27" s="282">
        <v>0</v>
      </c>
      <c r="CT27" s="585">
        <f t="shared" si="61"/>
        <v>0</v>
      </c>
      <c r="CU27" s="282">
        <v>0</v>
      </c>
      <c r="CV27" s="585">
        <f t="shared" si="62"/>
        <v>0</v>
      </c>
      <c r="CW27" s="284">
        <f t="shared" si="13"/>
        <v>0</v>
      </c>
      <c r="CX27" s="285">
        <v>0</v>
      </c>
      <c r="CY27" s="584">
        <f t="shared" si="63"/>
        <v>0</v>
      </c>
      <c r="CZ27" s="285">
        <v>0</v>
      </c>
      <c r="DA27" s="584">
        <f t="shared" si="64"/>
        <v>0</v>
      </c>
      <c r="DB27" s="285">
        <v>0</v>
      </c>
      <c r="DC27" s="584">
        <f t="shared" si="65"/>
        <v>0</v>
      </c>
      <c r="DD27" s="285">
        <v>0</v>
      </c>
      <c r="DE27" s="584">
        <f t="shared" si="66"/>
        <v>0</v>
      </c>
      <c r="DF27" s="285">
        <v>0</v>
      </c>
      <c r="DG27" s="584">
        <f t="shared" si="67"/>
        <v>0</v>
      </c>
      <c r="DH27" s="287">
        <f t="shared" si="14"/>
        <v>0</v>
      </c>
      <c r="DI27" s="288">
        <v>0</v>
      </c>
      <c r="DJ27" s="583">
        <f t="shared" si="68"/>
        <v>0</v>
      </c>
      <c r="DK27" s="288">
        <v>0</v>
      </c>
      <c r="DL27" s="583">
        <f t="shared" si="69"/>
        <v>0</v>
      </c>
      <c r="DM27" s="288">
        <v>0</v>
      </c>
      <c r="DN27" s="583">
        <f t="shared" si="70"/>
        <v>0</v>
      </c>
      <c r="DO27" s="288">
        <v>0</v>
      </c>
      <c r="DP27" s="583">
        <f t="shared" si="71"/>
        <v>0</v>
      </c>
      <c r="DQ27" s="288">
        <v>0</v>
      </c>
      <c r="DR27" s="583">
        <f t="shared" si="72"/>
        <v>0</v>
      </c>
      <c r="DS27" s="290">
        <f t="shared" si="15"/>
        <v>0</v>
      </c>
      <c r="DT27" s="293">
        <f t="shared" si="16"/>
        <v>0</v>
      </c>
      <c r="DU27" s="293">
        <f t="shared" si="17"/>
        <v>0</v>
      </c>
      <c r="DV27" s="293">
        <f t="shared" si="18"/>
        <v>0</v>
      </c>
      <c r="DW27" s="293">
        <f t="shared" si="19"/>
        <v>0</v>
      </c>
      <c r="DX27" s="293">
        <f t="shared" si="20"/>
        <v>0</v>
      </c>
      <c r="DY27" s="294">
        <f t="shared" si="21"/>
        <v>0</v>
      </c>
    </row>
    <row r="28" spans="1:129" s="52" customFormat="1" ht="15" customHeight="1">
      <c r="A28" s="76"/>
      <c r="B28" s="76"/>
      <c r="C28" s="121"/>
      <c r="D28" s="9"/>
      <c r="E28" s="810"/>
      <c r="F28" s="810"/>
      <c r="G28" s="810"/>
      <c r="H28" s="810"/>
      <c r="I28" s="810"/>
      <c r="J28" s="888" t="s">
        <v>245</v>
      </c>
      <c r="K28" s="889"/>
      <c r="L28" s="889"/>
      <c r="M28" s="890"/>
      <c r="N28" s="927">
        <f>SUM(O13:O27)</f>
        <v>0</v>
      </c>
      <c r="O28" s="928"/>
      <c r="P28" s="927">
        <f>SUM(Q13:Q27)</f>
        <v>0</v>
      </c>
      <c r="Q28" s="928"/>
      <c r="R28" s="927">
        <f>SUM(S13:S27)</f>
        <v>0</v>
      </c>
      <c r="S28" s="928"/>
      <c r="T28" s="927">
        <f>SUM(U13:U27)</f>
        <v>0</v>
      </c>
      <c r="U28" s="928"/>
      <c r="V28" s="927">
        <f>SUM(W13:W27)</f>
        <v>0</v>
      </c>
      <c r="W28" s="928"/>
      <c r="X28" s="122">
        <f>SUM(N28:W28)</f>
        <v>0</v>
      </c>
      <c r="Y28" s="927">
        <f>SUM(Z13:Z27)</f>
        <v>0</v>
      </c>
      <c r="Z28" s="928"/>
      <c r="AA28" s="927">
        <f>SUM(AB13:AB27)</f>
        <v>0</v>
      </c>
      <c r="AB28" s="928"/>
      <c r="AC28" s="927">
        <f>SUM(AD13:AD27)</f>
        <v>0</v>
      </c>
      <c r="AD28" s="928"/>
      <c r="AE28" s="927">
        <f>SUM(AF13:AF27)</f>
        <v>0</v>
      </c>
      <c r="AF28" s="928"/>
      <c r="AG28" s="927">
        <f>SUM(AH13:AH27)</f>
        <v>0</v>
      </c>
      <c r="AH28" s="928"/>
      <c r="AI28" s="122">
        <f>SUM(Y28:AG28)</f>
        <v>0</v>
      </c>
      <c r="AJ28" s="927">
        <f>SUM(AK13:AK27)</f>
        <v>0</v>
      </c>
      <c r="AK28" s="928"/>
      <c r="AL28" s="927">
        <f>SUM(AM13:AM27)</f>
        <v>0</v>
      </c>
      <c r="AM28" s="928"/>
      <c r="AN28" s="927">
        <f>SUM(AO13:AO27)</f>
        <v>0</v>
      </c>
      <c r="AO28" s="928"/>
      <c r="AP28" s="927">
        <f>SUM(AQ13:AQ27)</f>
        <v>0</v>
      </c>
      <c r="AQ28" s="928"/>
      <c r="AR28" s="927">
        <f>SUM(AS13:AS27)</f>
        <v>0</v>
      </c>
      <c r="AS28" s="928"/>
      <c r="AT28" s="122">
        <f>SUM(AJ28:AS28)</f>
        <v>0</v>
      </c>
      <c r="AU28" s="927">
        <f>SUM(AV13:AV27)</f>
        <v>0</v>
      </c>
      <c r="AV28" s="928"/>
      <c r="AW28" s="927">
        <f>SUM(AX13:AX27)</f>
        <v>0</v>
      </c>
      <c r="AX28" s="928"/>
      <c r="AY28" s="927">
        <f>SUM(AZ13:AZ27)</f>
        <v>0</v>
      </c>
      <c r="AZ28" s="928"/>
      <c r="BA28" s="927">
        <f>SUM(BB13:BB27)</f>
        <v>0</v>
      </c>
      <c r="BB28" s="928"/>
      <c r="BC28" s="927">
        <f>SUM(BD13:BD27)</f>
        <v>0</v>
      </c>
      <c r="BD28" s="928"/>
      <c r="BE28" s="122">
        <f>SUM(AU28:BD28)</f>
        <v>0</v>
      </c>
      <c r="BF28" s="927">
        <f>SUM(BG13:BG27)</f>
        <v>0</v>
      </c>
      <c r="BG28" s="928"/>
      <c r="BH28" s="927">
        <f>SUM(BI13:BI27)</f>
        <v>0</v>
      </c>
      <c r="BI28" s="928"/>
      <c r="BJ28" s="927">
        <f>SUM(BK13:BK27)</f>
        <v>0</v>
      </c>
      <c r="BK28" s="928"/>
      <c r="BL28" s="927">
        <f>SUM(BM13:BM27)</f>
        <v>0</v>
      </c>
      <c r="BM28" s="928"/>
      <c r="BN28" s="927">
        <f>SUM(BO13:BO27)</f>
        <v>0</v>
      </c>
      <c r="BO28" s="928"/>
      <c r="BP28" s="122">
        <f>SUM(BF28:BO28)</f>
        <v>0</v>
      </c>
      <c r="BQ28" s="927">
        <f>SUM(BR13:BR27)</f>
        <v>0</v>
      </c>
      <c r="BR28" s="928"/>
      <c r="BS28" s="927">
        <f>SUM(BT13:BT27)</f>
        <v>0</v>
      </c>
      <c r="BT28" s="928"/>
      <c r="BU28" s="927">
        <f>SUM(BV13:BV27)</f>
        <v>0</v>
      </c>
      <c r="BV28" s="928"/>
      <c r="BW28" s="927">
        <f>SUM(BX13:BX27)</f>
        <v>0</v>
      </c>
      <c r="BX28" s="928"/>
      <c r="BY28" s="927">
        <f>SUM(BZ13:BZ27)</f>
        <v>0</v>
      </c>
      <c r="BZ28" s="928"/>
      <c r="CA28" s="122">
        <f>SUM(BQ28:BZ28)</f>
        <v>0</v>
      </c>
      <c r="CB28" s="927">
        <f>SUM(CC13:CC27)</f>
        <v>0</v>
      </c>
      <c r="CC28" s="928"/>
      <c r="CD28" s="927">
        <f>SUM(CE13:CE27)</f>
        <v>0</v>
      </c>
      <c r="CE28" s="928"/>
      <c r="CF28" s="927">
        <f>SUM(CG13:CG27)</f>
        <v>0</v>
      </c>
      <c r="CG28" s="928"/>
      <c r="CH28" s="927">
        <f>SUM(CI13:CI27)</f>
        <v>0</v>
      </c>
      <c r="CI28" s="928"/>
      <c r="CJ28" s="927">
        <f>SUM(CK13:CK27)</f>
        <v>0</v>
      </c>
      <c r="CK28" s="928"/>
      <c r="CL28" s="122">
        <f>SUM(CB28:CK28)</f>
        <v>0</v>
      </c>
      <c r="CM28" s="927">
        <f>SUM(CN13:CN27)</f>
        <v>0</v>
      </c>
      <c r="CN28" s="928"/>
      <c r="CO28" s="927">
        <f>SUM(CP13:CP27)</f>
        <v>0</v>
      </c>
      <c r="CP28" s="928"/>
      <c r="CQ28" s="927">
        <f>SUM(CR13:CR27)</f>
        <v>0</v>
      </c>
      <c r="CR28" s="928"/>
      <c r="CS28" s="927">
        <f>SUM(CT13:CT27)</f>
        <v>0</v>
      </c>
      <c r="CT28" s="928"/>
      <c r="CU28" s="927">
        <f>SUM(CV13:CV27)</f>
        <v>0</v>
      </c>
      <c r="CV28" s="928"/>
      <c r="CW28" s="122">
        <f>SUM(CM28:CV28)</f>
        <v>0</v>
      </c>
      <c r="CX28" s="927">
        <f>SUM(CY13:CY27)</f>
        <v>0</v>
      </c>
      <c r="CY28" s="928"/>
      <c r="CZ28" s="927">
        <f>SUM(DA13:DA27)</f>
        <v>0</v>
      </c>
      <c r="DA28" s="928"/>
      <c r="DB28" s="927">
        <f>SUM(DC13:DC27)</f>
        <v>0</v>
      </c>
      <c r="DC28" s="928"/>
      <c r="DD28" s="927">
        <f>SUM(DE13:DE27)</f>
        <v>0</v>
      </c>
      <c r="DE28" s="928"/>
      <c r="DF28" s="927">
        <f>SUM(DG13:DG27)</f>
        <v>0</v>
      </c>
      <c r="DG28" s="928"/>
      <c r="DH28" s="122">
        <f>SUM(CX28:DG28)</f>
        <v>0</v>
      </c>
      <c r="DI28" s="927">
        <f>SUM(DJ13:DJ27)</f>
        <v>0</v>
      </c>
      <c r="DJ28" s="928"/>
      <c r="DK28" s="927">
        <f>SUM(DL13:DL27)</f>
        <v>0</v>
      </c>
      <c r="DL28" s="928"/>
      <c r="DM28" s="927">
        <f>SUM(DN13:DN27)</f>
        <v>0</v>
      </c>
      <c r="DN28" s="928"/>
      <c r="DO28" s="927">
        <f>SUM(DP13:DP27)</f>
        <v>0</v>
      </c>
      <c r="DP28" s="928"/>
      <c r="DQ28" s="927">
        <f>SUM(DR13:DR27)</f>
        <v>0</v>
      </c>
      <c r="DR28" s="928"/>
      <c r="DS28" s="295">
        <f>SUM(DI28:DR28)</f>
        <v>0</v>
      </c>
      <c r="DT28" s="296">
        <f>SUM(DT13:DT27)</f>
        <v>0</v>
      </c>
      <c r="DU28" s="296">
        <f>SUM(DU13:DU27)</f>
        <v>0</v>
      </c>
      <c r="DV28" s="296">
        <f>SUM(DV13:DV27)</f>
        <v>0</v>
      </c>
      <c r="DW28" s="296">
        <f>SUM(DW13:DW27)</f>
        <v>0</v>
      </c>
      <c r="DX28" s="296">
        <f>SUM(DX13:DX27)</f>
        <v>0</v>
      </c>
      <c r="DY28" s="297">
        <f t="shared" si="21"/>
        <v>0</v>
      </c>
    </row>
    <row r="29" spans="1:129" s="52" customFormat="1" ht="15" customHeight="1">
      <c r="A29" s="76">
        <v>1000</v>
      </c>
      <c r="B29" s="76"/>
      <c r="C29" s="123" t="s">
        <v>26</v>
      </c>
      <c r="D29" s="77"/>
      <c r="E29" s="789"/>
      <c r="F29" s="658"/>
      <c r="G29" s="658"/>
      <c r="H29" s="658"/>
      <c r="I29" s="658"/>
      <c r="J29" s="658"/>
      <c r="K29" s="658"/>
      <c r="L29" s="658"/>
      <c r="M29" s="659"/>
      <c r="N29" s="124"/>
      <c r="O29" s="125"/>
      <c r="P29" s="124"/>
      <c r="Q29" s="126"/>
      <c r="R29" s="124"/>
      <c r="S29" s="126"/>
      <c r="T29" s="124"/>
      <c r="U29" s="126"/>
      <c r="V29" s="124"/>
      <c r="W29" s="126"/>
      <c r="X29" s="127"/>
      <c r="Y29" s="124"/>
      <c r="Z29" s="125"/>
      <c r="AA29" s="124"/>
      <c r="AB29" s="126"/>
      <c r="AC29" s="124"/>
      <c r="AD29" s="126"/>
      <c r="AE29" s="124"/>
      <c r="AF29" s="126"/>
      <c r="AG29" s="124"/>
      <c r="AH29" s="126"/>
      <c r="AI29" s="127"/>
      <c r="AJ29" s="124"/>
      <c r="AK29" s="125"/>
      <c r="AL29" s="124"/>
      <c r="AM29" s="126"/>
      <c r="AN29" s="124"/>
      <c r="AO29" s="126"/>
      <c r="AP29" s="124"/>
      <c r="AQ29" s="126"/>
      <c r="AR29" s="124"/>
      <c r="AS29" s="126"/>
      <c r="AT29" s="127"/>
      <c r="AU29" s="124"/>
      <c r="AV29" s="125"/>
      <c r="AW29" s="124"/>
      <c r="AX29" s="126"/>
      <c r="AY29" s="124"/>
      <c r="AZ29" s="126"/>
      <c r="BA29" s="124"/>
      <c r="BB29" s="126"/>
      <c r="BC29" s="124"/>
      <c r="BD29" s="126"/>
      <c r="BE29" s="127"/>
      <c r="BF29" s="124"/>
      <c r="BG29" s="125"/>
      <c r="BH29" s="124"/>
      <c r="BI29" s="126"/>
      <c r="BJ29" s="124"/>
      <c r="BK29" s="126"/>
      <c r="BL29" s="124"/>
      <c r="BM29" s="126"/>
      <c r="BN29" s="124"/>
      <c r="BO29" s="126"/>
      <c r="BP29" s="127"/>
      <c r="BQ29" s="124"/>
      <c r="BR29" s="125"/>
      <c r="BS29" s="124"/>
      <c r="BT29" s="126"/>
      <c r="BU29" s="124"/>
      <c r="BV29" s="126"/>
      <c r="BW29" s="124"/>
      <c r="BX29" s="126"/>
      <c r="BY29" s="124"/>
      <c r="BZ29" s="126"/>
      <c r="CA29" s="127"/>
      <c r="CB29" s="124"/>
      <c r="CC29" s="125"/>
      <c r="CD29" s="124"/>
      <c r="CE29" s="126"/>
      <c r="CF29" s="124"/>
      <c r="CG29" s="126"/>
      <c r="CH29" s="124"/>
      <c r="CI29" s="126"/>
      <c r="CJ29" s="124"/>
      <c r="CK29" s="126"/>
      <c r="CL29" s="127"/>
      <c r="CM29" s="124"/>
      <c r="CN29" s="125"/>
      <c r="CO29" s="124"/>
      <c r="CP29" s="126"/>
      <c r="CQ29" s="124"/>
      <c r="CR29" s="126"/>
      <c r="CS29" s="124"/>
      <c r="CT29" s="126"/>
      <c r="CU29" s="124"/>
      <c r="CV29" s="126"/>
      <c r="CW29" s="127"/>
      <c r="CX29" s="124"/>
      <c r="CY29" s="125"/>
      <c r="CZ29" s="124"/>
      <c r="DA29" s="126"/>
      <c r="DB29" s="124"/>
      <c r="DC29" s="126"/>
      <c r="DD29" s="124"/>
      <c r="DE29" s="126"/>
      <c r="DF29" s="124"/>
      <c r="DG29" s="126"/>
      <c r="DH29" s="127"/>
      <c r="DI29" s="124"/>
      <c r="DJ29" s="125"/>
      <c r="DK29" s="124"/>
      <c r="DL29" s="126"/>
      <c r="DM29" s="124"/>
      <c r="DN29" s="126"/>
      <c r="DO29" s="124"/>
      <c r="DP29" s="126"/>
      <c r="DQ29" s="124"/>
      <c r="DR29" s="126"/>
      <c r="DS29" s="127"/>
      <c r="DT29" s="298"/>
      <c r="DU29" s="298"/>
      <c r="DV29" s="298"/>
      <c r="DW29" s="298"/>
      <c r="DX29" s="298"/>
      <c r="DY29" s="260"/>
    </row>
    <row r="30" spans="1:129" s="52" customFormat="1" ht="15" customHeight="1">
      <c r="A30" s="76"/>
      <c r="B30" s="76"/>
      <c r="C30" s="10" t="s">
        <v>137</v>
      </c>
      <c r="D30" s="68"/>
      <c r="E30" s="645"/>
      <c r="F30" s="705"/>
      <c r="G30" s="705"/>
      <c r="H30" s="705"/>
      <c r="I30" s="705"/>
      <c r="J30" s="705"/>
      <c r="K30" s="11"/>
      <c r="L30" s="91"/>
      <c r="M30" s="111"/>
      <c r="N30" s="124"/>
      <c r="O30" s="125"/>
      <c r="P30" s="124"/>
      <c r="Q30" s="126"/>
      <c r="R30" s="124"/>
      <c r="S30" s="126"/>
      <c r="T30" s="124"/>
      <c r="U30" s="126"/>
      <c r="V30" s="124"/>
      <c r="W30" s="126"/>
      <c r="X30" s="127"/>
      <c r="Y30" s="124"/>
      <c r="Z30" s="125"/>
      <c r="AA30" s="124"/>
      <c r="AB30" s="126"/>
      <c r="AC30" s="124"/>
      <c r="AD30" s="126"/>
      <c r="AE30" s="124"/>
      <c r="AF30" s="126"/>
      <c r="AG30" s="124"/>
      <c r="AH30" s="126"/>
      <c r="AI30" s="127"/>
      <c r="AJ30" s="124"/>
      <c r="AK30" s="125"/>
      <c r="AL30" s="124"/>
      <c r="AM30" s="126"/>
      <c r="AN30" s="124"/>
      <c r="AO30" s="126"/>
      <c r="AP30" s="124"/>
      <c r="AQ30" s="126"/>
      <c r="AR30" s="124"/>
      <c r="AS30" s="126"/>
      <c r="AT30" s="127"/>
      <c r="AU30" s="124"/>
      <c r="AV30" s="125"/>
      <c r="AW30" s="124"/>
      <c r="AX30" s="126"/>
      <c r="AY30" s="124"/>
      <c r="AZ30" s="126"/>
      <c r="BA30" s="124"/>
      <c r="BB30" s="126"/>
      <c r="BC30" s="124"/>
      <c r="BD30" s="126"/>
      <c r="BE30" s="127"/>
      <c r="BF30" s="124"/>
      <c r="BG30" s="125"/>
      <c r="BH30" s="124"/>
      <c r="BI30" s="126"/>
      <c r="BJ30" s="124"/>
      <c r="BK30" s="126"/>
      <c r="BL30" s="124"/>
      <c r="BM30" s="126"/>
      <c r="BN30" s="124"/>
      <c r="BO30" s="126"/>
      <c r="BP30" s="127"/>
      <c r="BQ30" s="124"/>
      <c r="BR30" s="125"/>
      <c r="BS30" s="124"/>
      <c r="BT30" s="126"/>
      <c r="BU30" s="124"/>
      <c r="BV30" s="126"/>
      <c r="BW30" s="124"/>
      <c r="BX30" s="126"/>
      <c r="BY30" s="124"/>
      <c r="BZ30" s="126"/>
      <c r="CA30" s="127"/>
      <c r="CB30" s="124"/>
      <c r="CC30" s="125"/>
      <c r="CD30" s="124"/>
      <c r="CE30" s="126"/>
      <c r="CF30" s="124"/>
      <c r="CG30" s="126"/>
      <c r="CH30" s="124"/>
      <c r="CI30" s="126"/>
      <c r="CJ30" s="124"/>
      <c r="CK30" s="126"/>
      <c r="CL30" s="127"/>
      <c r="CM30" s="124"/>
      <c r="CN30" s="125"/>
      <c r="CO30" s="124"/>
      <c r="CP30" s="126"/>
      <c r="CQ30" s="124"/>
      <c r="CR30" s="126"/>
      <c r="CS30" s="124"/>
      <c r="CT30" s="126"/>
      <c r="CU30" s="124"/>
      <c r="CV30" s="126"/>
      <c r="CW30" s="127"/>
      <c r="CX30" s="124"/>
      <c r="CY30" s="125"/>
      <c r="CZ30" s="124"/>
      <c r="DA30" s="126"/>
      <c r="DB30" s="124"/>
      <c r="DC30" s="126"/>
      <c r="DD30" s="124"/>
      <c r="DE30" s="126"/>
      <c r="DF30" s="124"/>
      <c r="DG30" s="126"/>
      <c r="DH30" s="127"/>
      <c r="DI30" s="124"/>
      <c r="DJ30" s="125"/>
      <c r="DK30" s="124"/>
      <c r="DL30" s="126"/>
      <c r="DM30" s="124"/>
      <c r="DN30" s="126"/>
      <c r="DO30" s="124"/>
      <c r="DP30" s="126"/>
      <c r="DQ30" s="124"/>
      <c r="DR30" s="126"/>
      <c r="DS30" s="127"/>
      <c r="DT30" s="298"/>
      <c r="DU30" s="298"/>
      <c r="DV30" s="298"/>
      <c r="DW30" s="298"/>
      <c r="DX30" s="298"/>
      <c r="DY30" s="260"/>
    </row>
    <row r="31" spans="1:129" s="52" customFormat="1" ht="15" customHeight="1">
      <c r="A31" s="76"/>
      <c r="B31" s="76"/>
      <c r="C31" s="12">
        <f t="shared" ref="C31:C57" si="73">N31+P31+R31+T31+V31+Y31+AA31+AC31+AE31+AG31+AJ31+AL31+AN31+AP31+AU31+AW31+AY31+BA31+AR31+BC31+BF31+BH31+BJ31+BL31+BN31+BQ31+BS31+BU31+BW31+BY31+CB31+CD31+CF31+CH31+CJ31+CM31+CO31+CQ31+CS31+CU31+CX31+CZ31+DB31+DD31+DF31+DI31+DK31+DM31+DO31+DQ31</f>
        <v>0</v>
      </c>
      <c r="D31" s="68"/>
      <c r="E31" s="699" t="s">
        <v>294</v>
      </c>
      <c r="F31" s="699"/>
      <c r="G31" s="699"/>
      <c r="H31" s="699"/>
      <c r="I31" s="699"/>
      <c r="J31" s="699"/>
      <c r="K31" s="115">
        <v>0</v>
      </c>
      <c r="L31" s="116">
        <f t="shared" ref="L31:L57" si="74">VLOOKUP(E31,Leave_Benefits,2,0)</f>
        <v>0</v>
      </c>
      <c r="M31" s="69">
        <f t="shared" ref="M31:M57" si="75">VLOOKUP(E31,Leave_Benefits,4,0)</f>
        <v>0</v>
      </c>
      <c r="N31" s="117">
        <v>0</v>
      </c>
      <c r="O31" s="118">
        <f>$K31*(1+$L31)*(N31)*M31</f>
        <v>0</v>
      </c>
      <c r="P31" s="117">
        <v>0</v>
      </c>
      <c r="Q31" s="118">
        <f>$K31*(1+$L31)*(P31)*($M31^2)</f>
        <v>0</v>
      </c>
      <c r="R31" s="117">
        <v>0</v>
      </c>
      <c r="S31" s="118">
        <f>$K31*(1+$L31)*(R31)*($M31^3)</f>
        <v>0</v>
      </c>
      <c r="T31" s="117">
        <v>0</v>
      </c>
      <c r="U31" s="118">
        <f>$K31*(1+$L31)*(T31)*($M31^4)</f>
        <v>0</v>
      </c>
      <c r="V31" s="117">
        <v>0</v>
      </c>
      <c r="W31" s="118">
        <f>$K31*(1+$L31)*(V31)*($M31^5)</f>
        <v>0</v>
      </c>
      <c r="X31" s="119">
        <f t="shared" ref="X31:X57" si="76">O31+Q31+S31+U31+W31</f>
        <v>0</v>
      </c>
      <c r="Y31" s="264">
        <v>0</v>
      </c>
      <c r="Z31" s="513">
        <f>$K31*(1+$L31)*(Y31)*M31</f>
        <v>0</v>
      </c>
      <c r="AA31" s="264">
        <v>0</v>
      </c>
      <c r="AB31" s="513">
        <f>$K31*(1+$L31)*(AA31)*($M31^2)</f>
        <v>0</v>
      </c>
      <c r="AC31" s="264">
        <v>0</v>
      </c>
      <c r="AD31" s="513">
        <f>$K31*(1+$L31)*(AC31)*($M31^3)</f>
        <v>0</v>
      </c>
      <c r="AE31" s="264">
        <v>0</v>
      </c>
      <c r="AF31" s="513">
        <f>$K31*(1+$L31)*(AE31)*($M31^4)</f>
        <v>0</v>
      </c>
      <c r="AG31" s="264">
        <v>0</v>
      </c>
      <c r="AH31" s="513">
        <f>$K31*(1+$L31)*(AG31)*($M31^5)</f>
        <v>0</v>
      </c>
      <c r="AI31" s="266">
        <f>Z31+AB31+AD31+AF31+AH31</f>
        <v>0</v>
      </c>
      <c r="AJ31" s="267">
        <v>0</v>
      </c>
      <c r="AK31" s="268">
        <f>$K31*(1+$L31)*(AJ31)*M31</f>
        <v>0</v>
      </c>
      <c r="AL31" s="267">
        <v>0</v>
      </c>
      <c r="AM31" s="268">
        <f>$K31*(1+$L31)*(AL31)*($M31^2)</f>
        <v>0</v>
      </c>
      <c r="AN31" s="267">
        <v>0</v>
      </c>
      <c r="AO31" s="268">
        <f>$K31*(1+$L31)*(AN31)*($M31^3)</f>
        <v>0</v>
      </c>
      <c r="AP31" s="267">
        <v>0</v>
      </c>
      <c r="AQ31" s="268">
        <f>$K31*(1+$L31)*(AP31)*($M31^4)</f>
        <v>0</v>
      </c>
      <c r="AR31" s="267">
        <v>0</v>
      </c>
      <c r="AS31" s="268">
        <f>$K31*(1+$L31)*(AR31)*($M31^5)</f>
        <v>0</v>
      </c>
      <c r="AT31" s="269">
        <f t="shared" ref="AT31:AT57" si="77">AK31+AM31+AO31+AQ31+AS31</f>
        <v>0</v>
      </c>
      <c r="AU31" s="270">
        <v>0</v>
      </c>
      <c r="AV31" s="271">
        <f>$K31*(1+$L31)*(AU31)*M31</f>
        <v>0</v>
      </c>
      <c r="AW31" s="270">
        <v>0</v>
      </c>
      <c r="AX31" s="271">
        <f>$K31*(1+$L31)*(AW31)*($M31^2)</f>
        <v>0</v>
      </c>
      <c r="AY31" s="270">
        <v>0</v>
      </c>
      <c r="AZ31" s="271">
        <f>$K31*(1+$L31)*(AY31)*($M31^3)</f>
        <v>0</v>
      </c>
      <c r="BA31" s="270">
        <v>0</v>
      </c>
      <c r="BB31" s="271">
        <f>$K31*(1+$L31)*(BA31)*($M31^4)</f>
        <v>0</v>
      </c>
      <c r="BC31" s="270">
        <v>0</v>
      </c>
      <c r="BD31" s="271">
        <f>$K31*(1+$L31)*(BC31)*($M31^5)</f>
        <v>0</v>
      </c>
      <c r="BE31" s="272">
        <f t="shared" ref="BE31:BE57" si="78">AV31+AX31+AZ31+BB31+BD31</f>
        <v>0</v>
      </c>
      <c r="BF31" s="273">
        <v>0</v>
      </c>
      <c r="BG31" s="274">
        <f>$K31*(1+$L31)*(BF31)*M31</f>
        <v>0</v>
      </c>
      <c r="BH31" s="273">
        <v>0</v>
      </c>
      <c r="BI31" s="274">
        <f>$K31*(1+$L31)*(BH31)*($M31*2)</f>
        <v>0</v>
      </c>
      <c r="BJ31" s="273">
        <v>0</v>
      </c>
      <c r="BK31" s="274">
        <f>$K31*(1+$L31)*(BJ31)*($M31^3)</f>
        <v>0</v>
      </c>
      <c r="BL31" s="273">
        <v>0</v>
      </c>
      <c r="BM31" s="274">
        <f>$K31*(1+$L31)*(BL31)*($M31^4)</f>
        <v>0</v>
      </c>
      <c r="BN31" s="273">
        <v>0</v>
      </c>
      <c r="BO31" s="274">
        <f>$K31*(1+$L31)*(BN31)*($M31^5)</f>
        <v>0</v>
      </c>
      <c r="BP31" s="275">
        <f t="shared" ref="BP31:BP57" si="79">BG31+BI31+BK31+BM31+BO31</f>
        <v>0</v>
      </c>
      <c r="BQ31" s="276">
        <v>0</v>
      </c>
      <c r="BR31" s="277">
        <f>$K31*(1+$L31)*(BQ31)*M31</f>
        <v>0</v>
      </c>
      <c r="BS31" s="276">
        <v>0</v>
      </c>
      <c r="BT31" s="277">
        <f>$K31*(1+$L31)*(BS31)*($M31^2)</f>
        <v>0</v>
      </c>
      <c r="BU31" s="276">
        <v>0</v>
      </c>
      <c r="BV31" s="277">
        <f>$K31*(1+$L31)*(BU31)*($M31^3)</f>
        <v>0</v>
      </c>
      <c r="BW31" s="276">
        <v>0</v>
      </c>
      <c r="BX31" s="277">
        <f>$K31*(1+$L31)*(BW31)*($M31^4)</f>
        <v>0</v>
      </c>
      <c r="BY31" s="276">
        <v>0</v>
      </c>
      <c r="BZ31" s="277">
        <f>$K31*(1+$L31)*(BY31)*($M31^5)</f>
        <v>0</v>
      </c>
      <c r="CA31" s="278">
        <f t="shared" ref="CA31:CA57" si="80">BR31+BT31+BV31+BX31+BZ31</f>
        <v>0</v>
      </c>
      <c r="CB31" s="279">
        <v>0</v>
      </c>
      <c r="CC31" s="280">
        <f>$K31*(1+$L31)*(CB31)*M31</f>
        <v>0</v>
      </c>
      <c r="CD31" s="279">
        <v>0</v>
      </c>
      <c r="CE31" s="280">
        <f>$K31*(1+$L31)*(CD31)*($M31^2)</f>
        <v>0</v>
      </c>
      <c r="CF31" s="279">
        <v>0</v>
      </c>
      <c r="CG31" s="280">
        <f>$K31*(1+$L31)*(CF31)*($M31^3)</f>
        <v>0</v>
      </c>
      <c r="CH31" s="279">
        <v>0</v>
      </c>
      <c r="CI31" s="280">
        <f>$K31*(1+$L31)*(CH31)*($M31^4)</f>
        <v>0</v>
      </c>
      <c r="CJ31" s="279">
        <v>0</v>
      </c>
      <c r="CK31" s="280">
        <f>$K31*(1+$L31)*(CJ31)*($M31^5)</f>
        <v>0</v>
      </c>
      <c r="CL31" s="281">
        <f t="shared" ref="CL31:CL57" si="81">CC31+CE31+CG31+CI31+CK31</f>
        <v>0</v>
      </c>
      <c r="CM31" s="282">
        <v>0</v>
      </c>
      <c r="CN31" s="283">
        <f>$K31*(1+$L31)*(CM31)*M31</f>
        <v>0</v>
      </c>
      <c r="CO31" s="282">
        <v>0</v>
      </c>
      <c r="CP31" s="283">
        <f>$K31*(1+$L31)*(CO31)*($M31^2)</f>
        <v>0</v>
      </c>
      <c r="CQ31" s="282">
        <v>0</v>
      </c>
      <c r="CR31" s="283">
        <f>$K31*(1+$L31)*(CQ31)*($M31^3)</f>
        <v>0</v>
      </c>
      <c r="CS31" s="282">
        <v>0</v>
      </c>
      <c r="CT31" s="283">
        <f>$K31*(1+$L31)*(CS31)*($M31^4)</f>
        <v>0</v>
      </c>
      <c r="CU31" s="282">
        <v>0</v>
      </c>
      <c r="CV31" s="283">
        <f>$K31*(1+$L31)*(CU31)*($M31^5)</f>
        <v>0</v>
      </c>
      <c r="CW31" s="284">
        <f t="shared" ref="CW31:CW57" si="82">CN31+CP31+CR31+CT31+CV31</f>
        <v>0</v>
      </c>
      <c r="CX31" s="285">
        <v>0</v>
      </c>
      <c r="CY31" s="286">
        <f>$K31*(1+$L31)*(CX31)*M31</f>
        <v>0</v>
      </c>
      <c r="CZ31" s="285">
        <v>0</v>
      </c>
      <c r="DA31" s="286">
        <f>$K31*(1+$L31)*(CZ31)*($M31^2)</f>
        <v>0</v>
      </c>
      <c r="DB31" s="285">
        <v>0</v>
      </c>
      <c r="DC31" s="286">
        <f>$K31*(1+$L31)*(DB31)*($M31^3)</f>
        <v>0</v>
      </c>
      <c r="DD31" s="285">
        <v>0</v>
      </c>
      <c r="DE31" s="286">
        <f>$K31*(1+$L31)*(DD31)*($M31^4)</f>
        <v>0</v>
      </c>
      <c r="DF31" s="285">
        <v>0</v>
      </c>
      <c r="DG31" s="286">
        <f>$K31*(1+$L31)*(DF31)*($M31^5)</f>
        <v>0</v>
      </c>
      <c r="DH31" s="287">
        <f t="shared" ref="DH31:DH57" si="83">CY31+DA31+DC31+DE31+DG31</f>
        <v>0</v>
      </c>
      <c r="DI31" s="288">
        <v>0</v>
      </c>
      <c r="DJ31" s="289">
        <f>$K31*(1+$L31)*(DI31)*M31</f>
        <v>0</v>
      </c>
      <c r="DK31" s="288">
        <v>0</v>
      </c>
      <c r="DL31" s="289">
        <f>$K31*(1+$L31)*(DK31)*($M31^2)</f>
        <v>0</v>
      </c>
      <c r="DM31" s="288">
        <v>0</v>
      </c>
      <c r="DN31" s="289">
        <f>$K31*(1+$L31)*(DM31)*($M31^3)</f>
        <v>0</v>
      </c>
      <c r="DO31" s="288">
        <v>0</v>
      </c>
      <c r="DP31" s="289">
        <f>$K31*(1+$L31)*(DO31)*($M31^4)</f>
        <v>0</v>
      </c>
      <c r="DQ31" s="288">
        <v>0</v>
      </c>
      <c r="DR31" s="289">
        <f>$K31*(1+$L31)*(DQ31)*($M31^5)</f>
        <v>0</v>
      </c>
      <c r="DS31" s="299">
        <f t="shared" ref="DS31:DS57" si="84">DJ31+DL31+DN31+DP31+DR31</f>
        <v>0</v>
      </c>
      <c r="DT31" s="293">
        <f t="shared" ref="DT31:DT57" si="85">O31+Z31+AK31+AV31+BG31+BR31+CC31+CN31+CY31+DJ31</f>
        <v>0</v>
      </c>
      <c r="DU31" s="293">
        <f t="shared" ref="DU31:DU57" si="86">Q31+AB31+AM31+AX31+BI31+BT31+CE31+CP31+DA31+DL31</f>
        <v>0</v>
      </c>
      <c r="DV31" s="293">
        <f t="shared" ref="DV31:DV57" si="87">S31+AD31+AO31+AZ31+BK31+BV31+CG31+CR31+DC31+DN31</f>
        <v>0</v>
      </c>
      <c r="DW31" s="293">
        <f t="shared" ref="DW31:DW57" si="88">U31+AF31+AQ31+BB31+BM31+BX31+CI31+CT31+DE31+DP31</f>
        <v>0</v>
      </c>
      <c r="DX31" s="293">
        <f t="shared" ref="DX31:DX57" si="89">W31+AS31+BD31+BO31+BZ31+CK31+CV31+DG31+DR31</f>
        <v>0</v>
      </c>
      <c r="DY31" s="300">
        <f t="shared" ref="DY31:DY57" si="90">SUM(DT31:DX31)</f>
        <v>0</v>
      </c>
    </row>
    <row r="32" spans="1:129" s="52" customFormat="1" ht="15" customHeight="1">
      <c r="A32" s="76"/>
      <c r="B32" s="76"/>
      <c r="C32" s="12">
        <f t="shared" si="73"/>
        <v>0</v>
      </c>
      <c r="D32" s="68"/>
      <c r="E32" s="699" t="s">
        <v>294</v>
      </c>
      <c r="F32" s="699"/>
      <c r="G32" s="699"/>
      <c r="H32" s="699"/>
      <c r="I32" s="699"/>
      <c r="J32" s="699"/>
      <c r="K32" s="115">
        <v>0</v>
      </c>
      <c r="L32" s="116">
        <f t="shared" si="74"/>
        <v>0</v>
      </c>
      <c r="M32" s="69">
        <f t="shared" si="75"/>
        <v>0</v>
      </c>
      <c r="N32" s="117">
        <v>0</v>
      </c>
      <c r="O32" s="579">
        <f t="shared" ref="O32:O74" si="91">$K32*(1+$L32)*(N32)*M32</f>
        <v>0</v>
      </c>
      <c r="P32" s="117">
        <v>0</v>
      </c>
      <c r="Q32" s="579">
        <f t="shared" ref="Q32:Q74" si="92">$K32*(1+$L32)*(P32)*($M32^2)</f>
        <v>0</v>
      </c>
      <c r="R32" s="117">
        <v>0</v>
      </c>
      <c r="S32" s="579">
        <f t="shared" ref="S32:S74" si="93">$K32*(1+$L32)*(R32)*($M32^3)</f>
        <v>0</v>
      </c>
      <c r="T32" s="117">
        <v>0</v>
      </c>
      <c r="U32" s="579">
        <f t="shared" ref="U32:U74" si="94">$K32*(1+$L32)*(T32)*($M32^4)</f>
        <v>0</v>
      </c>
      <c r="V32" s="117">
        <v>0</v>
      </c>
      <c r="W32" s="579">
        <f t="shared" ref="W32:W74" si="95">$K32*(1+$L32)*(V32)*($M32^5)</f>
        <v>0</v>
      </c>
      <c r="X32" s="119">
        <f t="shared" si="76"/>
        <v>0</v>
      </c>
      <c r="Y32" s="264">
        <v>0</v>
      </c>
      <c r="Z32" s="580">
        <f t="shared" ref="Z32:Z74" si="96">$K32*(1+$L32)*(Y32)*M32</f>
        <v>0</v>
      </c>
      <c r="AA32" s="264">
        <v>0</v>
      </c>
      <c r="AB32" s="580">
        <f t="shared" ref="AB32:AB74" si="97">$K32*(1+$L32)*(AA32)*($M32^2)</f>
        <v>0</v>
      </c>
      <c r="AC32" s="264">
        <v>0</v>
      </c>
      <c r="AD32" s="580">
        <f t="shared" ref="AD32:AD74" si="98">$K32*(1+$L32)*(AC32)*($M32^3)</f>
        <v>0</v>
      </c>
      <c r="AE32" s="264">
        <v>0</v>
      </c>
      <c r="AF32" s="580">
        <f t="shared" ref="AF32:AF74" si="99">$K32*(1+$L32)*(AE32)*($M32^4)</f>
        <v>0</v>
      </c>
      <c r="AG32" s="264">
        <v>0</v>
      </c>
      <c r="AH32" s="580">
        <f t="shared" ref="AH32:AH74" si="100">$K32*(1+$L32)*(AG32)*($M32^5)</f>
        <v>0</v>
      </c>
      <c r="AI32" s="266">
        <f t="shared" ref="AI32:AI57" si="101">Z32+AB32+AD32+AF32+AH32</f>
        <v>0</v>
      </c>
      <c r="AJ32" s="267">
        <v>0</v>
      </c>
      <c r="AK32" s="588">
        <f t="shared" ref="AK32:AK74" si="102">$K32*(1+$L32)*(AJ32)*M32</f>
        <v>0</v>
      </c>
      <c r="AL32" s="267">
        <v>0</v>
      </c>
      <c r="AM32" s="588">
        <f t="shared" ref="AM32:AM74" si="103">$K32*(1+$L32)*(AL32)*($M32^2)</f>
        <v>0</v>
      </c>
      <c r="AN32" s="267">
        <v>0</v>
      </c>
      <c r="AO32" s="588">
        <f t="shared" ref="AO32:AO74" si="104">$K32*(1+$L32)*(AN32)*($M32^3)</f>
        <v>0</v>
      </c>
      <c r="AP32" s="267">
        <v>0</v>
      </c>
      <c r="AQ32" s="588">
        <f t="shared" ref="AQ32:AQ74" si="105">$K32*(1+$L32)*(AP32)*($M32^4)</f>
        <v>0</v>
      </c>
      <c r="AR32" s="267">
        <v>0</v>
      </c>
      <c r="AS32" s="588">
        <f t="shared" ref="AS32:AS74" si="106">$K32*(1+$L32)*(AR32)*($M32^5)</f>
        <v>0</v>
      </c>
      <c r="AT32" s="269">
        <f t="shared" si="77"/>
        <v>0</v>
      </c>
      <c r="AU32" s="270">
        <v>0</v>
      </c>
      <c r="AV32" s="582">
        <f t="shared" ref="AV32:AV74" si="107">$K32*(1+$L32)*(AU32)*M32</f>
        <v>0</v>
      </c>
      <c r="AW32" s="270">
        <v>0</v>
      </c>
      <c r="AX32" s="582">
        <f t="shared" ref="AX32:AX74" si="108">$K32*(1+$L32)*(AW32)*($M32^2)</f>
        <v>0</v>
      </c>
      <c r="AY32" s="270">
        <v>0</v>
      </c>
      <c r="AZ32" s="582">
        <f t="shared" ref="AZ32:AZ74" si="109">$K32*(1+$L32)*(AY32)*($M32^3)</f>
        <v>0</v>
      </c>
      <c r="BA32" s="270">
        <v>0</v>
      </c>
      <c r="BB32" s="582">
        <f t="shared" ref="BB32:BB74" si="110">$K32*(1+$L32)*(BA32)*($M32^4)</f>
        <v>0</v>
      </c>
      <c r="BC32" s="270">
        <v>0</v>
      </c>
      <c r="BD32" s="582">
        <f t="shared" ref="BD32:BD74" si="111">$K32*(1+$L32)*(BC32)*($M32^5)</f>
        <v>0</v>
      </c>
      <c r="BE32" s="272">
        <f t="shared" si="78"/>
        <v>0</v>
      </c>
      <c r="BF32" s="273">
        <v>0</v>
      </c>
      <c r="BG32" s="581">
        <f t="shared" ref="BG32:BG74" si="112">$K32*(1+$L32)*(BF32)*M32</f>
        <v>0</v>
      </c>
      <c r="BH32" s="273">
        <v>0</v>
      </c>
      <c r="BI32" s="581">
        <f t="shared" ref="BI32:BI74" si="113">$K32*(1+$L32)*(BH32)*($M32*2)</f>
        <v>0</v>
      </c>
      <c r="BJ32" s="273">
        <v>0</v>
      </c>
      <c r="BK32" s="581">
        <f t="shared" ref="BK32:BK74" si="114">$K32*(1+$L32)*(BJ32)*($M32^3)</f>
        <v>0</v>
      </c>
      <c r="BL32" s="273">
        <v>0</v>
      </c>
      <c r="BM32" s="581">
        <f t="shared" ref="BM32:BM74" si="115">$K32*(1+$L32)*(BL32)*($M32^4)</f>
        <v>0</v>
      </c>
      <c r="BN32" s="273">
        <v>0</v>
      </c>
      <c r="BO32" s="581">
        <f t="shared" ref="BO32:BO74" si="116">$K32*(1+$L32)*(BN32)*($M32^5)</f>
        <v>0</v>
      </c>
      <c r="BP32" s="275">
        <f t="shared" si="79"/>
        <v>0</v>
      </c>
      <c r="BQ32" s="276">
        <v>0</v>
      </c>
      <c r="BR32" s="587">
        <f t="shared" ref="BR32:BR74" si="117">$K32*(1+$L32)*(BQ32)*M32</f>
        <v>0</v>
      </c>
      <c r="BS32" s="276">
        <v>0</v>
      </c>
      <c r="BT32" s="587">
        <f t="shared" ref="BT32:BT74" si="118">$K32*(1+$L32)*(BS32)*($M32^2)</f>
        <v>0</v>
      </c>
      <c r="BU32" s="276">
        <v>0</v>
      </c>
      <c r="BV32" s="587">
        <f t="shared" ref="BV32:BV74" si="119">$K32*(1+$L32)*(BU32)*($M32^3)</f>
        <v>0</v>
      </c>
      <c r="BW32" s="276">
        <v>0</v>
      </c>
      <c r="BX32" s="587">
        <f t="shared" ref="BX32:BX74" si="120">$K32*(1+$L32)*(BW32)*($M32^4)</f>
        <v>0</v>
      </c>
      <c r="BY32" s="276">
        <v>0</v>
      </c>
      <c r="BZ32" s="587">
        <f t="shared" ref="BZ32:BZ74" si="121">$K32*(1+$L32)*(BY32)*($M32^5)</f>
        <v>0</v>
      </c>
      <c r="CA32" s="278">
        <f t="shared" si="80"/>
        <v>0</v>
      </c>
      <c r="CB32" s="279">
        <v>0</v>
      </c>
      <c r="CC32" s="586">
        <f t="shared" ref="CC32:CC74" si="122">$K32*(1+$L32)*(CB32)*M32</f>
        <v>0</v>
      </c>
      <c r="CD32" s="279">
        <v>0</v>
      </c>
      <c r="CE32" s="586">
        <f t="shared" ref="CE32:CE74" si="123">$K32*(1+$L32)*(CD32)*($M32^2)</f>
        <v>0</v>
      </c>
      <c r="CF32" s="279">
        <v>0</v>
      </c>
      <c r="CG32" s="586">
        <f t="shared" ref="CG32:CG74" si="124">$K32*(1+$L32)*(CF32)*($M32^3)</f>
        <v>0</v>
      </c>
      <c r="CH32" s="279">
        <v>0</v>
      </c>
      <c r="CI32" s="586">
        <f t="shared" ref="CI32:CI74" si="125">$K32*(1+$L32)*(CH32)*($M32^4)</f>
        <v>0</v>
      </c>
      <c r="CJ32" s="279">
        <v>0</v>
      </c>
      <c r="CK32" s="586">
        <f t="shared" ref="CK32:CK74" si="126">$K32*(1+$L32)*(CJ32)*($M32^5)</f>
        <v>0</v>
      </c>
      <c r="CL32" s="281">
        <f t="shared" si="81"/>
        <v>0</v>
      </c>
      <c r="CM32" s="282">
        <v>0</v>
      </c>
      <c r="CN32" s="585">
        <f t="shared" ref="CN32:CN74" si="127">$K32*(1+$L32)*(CM32)*M32</f>
        <v>0</v>
      </c>
      <c r="CO32" s="282">
        <v>0</v>
      </c>
      <c r="CP32" s="585">
        <f t="shared" ref="CP32:CP74" si="128">$K32*(1+$L32)*(CO32)*($M32^2)</f>
        <v>0</v>
      </c>
      <c r="CQ32" s="282">
        <v>0</v>
      </c>
      <c r="CR32" s="585">
        <f t="shared" ref="CR32:CR74" si="129">$K32*(1+$L32)*(CQ32)*($M32^3)</f>
        <v>0</v>
      </c>
      <c r="CS32" s="282">
        <v>0</v>
      </c>
      <c r="CT32" s="585">
        <f t="shared" ref="CT32:CT74" si="130">$K32*(1+$L32)*(CS32)*($M32^4)</f>
        <v>0</v>
      </c>
      <c r="CU32" s="282">
        <v>0</v>
      </c>
      <c r="CV32" s="585">
        <f t="shared" ref="CV32:CV74" si="131">$K32*(1+$L32)*(CU32)*($M32^5)</f>
        <v>0</v>
      </c>
      <c r="CW32" s="284">
        <f t="shared" si="82"/>
        <v>0</v>
      </c>
      <c r="CX32" s="285">
        <v>0</v>
      </c>
      <c r="CY32" s="584">
        <f t="shared" ref="CY32:CY74" si="132">$K32*(1+$L32)*(CX32)*M32</f>
        <v>0</v>
      </c>
      <c r="CZ32" s="285">
        <v>0</v>
      </c>
      <c r="DA32" s="584">
        <f t="shared" ref="DA32:DA74" si="133">$K32*(1+$L32)*(CZ32)*($M32^2)</f>
        <v>0</v>
      </c>
      <c r="DB32" s="285">
        <v>0</v>
      </c>
      <c r="DC32" s="584">
        <f t="shared" ref="DC32:DC74" si="134">$K32*(1+$L32)*(DB32)*($M32^3)</f>
        <v>0</v>
      </c>
      <c r="DD32" s="285">
        <v>0</v>
      </c>
      <c r="DE32" s="584">
        <f t="shared" ref="DE32:DE74" si="135">$K32*(1+$L32)*(DD32)*($M32^4)</f>
        <v>0</v>
      </c>
      <c r="DF32" s="285">
        <v>0</v>
      </c>
      <c r="DG32" s="584">
        <f t="shared" ref="DG32:DG74" si="136">$K32*(1+$L32)*(DF32)*($M32^5)</f>
        <v>0</v>
      </c>
      <c r="DH32" s="287">
        <f t="shared" si="83"/>
        <v>0</v>
      </c>
      <c r="DI32" s="288">
        <v>0</v>
      </c>
      <c r="DJ32" s="583">
        <f t="shared" ref="DJ32:DJ74" si="137">$K32*(1+$L32)*(DI32)*M32</f>
        <v>0</v>
      </c>
      <c r="DK32" s="288">
        <v>0</v>
      </c>
      <c r="DL32" s="583">
        <f t="shared" ref="DL32:DL74" si="138">$K32*(1+$L32)*(DK32)*($M32^2)</f>
        <v>0</v>
      </c>
      <c r="DM32" s="288">
        <v>0</v>
      </c>
      <c r="DN32" s="583">
        <f t="shared" ref="DN32:DN74" si="139">$K32*(1+$L32)*(DM32)*($M32^3)</f>
        <v>0</v>
      </c>
      <c r="DO32" s="288">
        <v>0</v>
      </c>
      <c r="DP32" s="583">
        <f t="shared" ref="DP32:DP74" si="140">$K32*(1+$L32)*(DO32)*($M32^4)</f>
        <v>0</v>
      </c>
      <c r="DQ32" s="288">
        <v>0</v>
      </c>
      <c r="DR32" s="583">
        <f t="shared" ref="DR32:DR74" si="141">$K32*(1+$L32)*(DQ32)*($M32^5)</f>
        <v>0</v>
      </c>
      <c r="DS32" s="299">
        <f t="shared" si="84"/>
        <v>0</v>
      </c>
      <c r="DT32" s="293">
        <f t="shared" si="85"/>
        <v>0</v>
      </c>
      <c r="DU32" s="293">
        <f t="shared" si="86"/>
        <v>0</v>
      </c>
      <c r="DV32" s="293">
        <f t="shared" si="87"/>
        <v>0</v>
      </c>
      <c r="DW32" s="293">
        <f t="shared" si="88"/>
        <v>0</v>
      </c>
      <c r="DX32" s="293">
        <f t="shared" si="89"/>
        <v>0</v>
      </c>
      <c r="DY32" s="300">
        <f t="shared" si="90"/>
        <v>0</v>
      </c>
    </row>
    <row r="33" spans="1:129" s="52" customFormat="1" ht="15" customHeight="1">
      <c r="A33" s="76"/>
      <c r="B33" s="76"/>
      <c r="C33" s="12">
        <f t="shared" si="73"/>
        <v>0</v>
      </c>
      <c r="D33" s="68"/>
      <c r="E33" s="699" t="s">
        <v>294</v>
      </c>
      <c r="F33" s="699"/>
      <c r="G33" s="699"/>
      <c r="H33" s="699"/>
      <c r="I33" s="699"/>
      <c r="J33" s="699"/>
      <c r="K33" s="115">
        <v>0</v>
      </c>
      <c r="L33" s="116">
        <f t="shared" si="74"/>
        <v>0</v>
      </c>
      <c r="M33" s="69">
        <f t="shared" si="75"/>
        <v>0</v>
      </c>
      <c r="N33" s="117">
        <v>0</v>
      </c>
      <c r="O33" s="579">
        <f t="shared" si="91"/>
        <v>0</v>
      </c>
      <c r="P33" s="117">
        <v>0</v>
      </c>
      <c r="Q33" s="579">
        <f t="shared" si="92"/>
        <v>0</v>
      </c>
      <c r="R33" s="117">
        <v>0</v>
      </c>
      <c r="S33" s="579">
        <f t="shared" si="93"/>
        <v>0</v>
      </c>
      <c r="T33" s="117">
        <v>0</v>
      </c>
      <c r="U33" s="579">
        <f t="shared" si="94"/>
        <v>0</v>
      </c>
      <c r="V33" s="117">
        <v>0</v>
      </c>
      <c r="W33" s="579">
        <f t="shared" si="95"/>
        <v>0</v>
      </c>
      <c r="X33" s="119">
        <f t="shared" si="76"/>
        <v>0</v>
      </c>
      <c r="Y33" s="264">
        <v>0</v>
      </c>
      <c r="Z33" s="580">
        <f t="shared" si="96"/>
        <v>0</v>
      </c>
      <c r="AA33" s="264">
        <v>0</v>
      </c>
      <c r="AB33" s="580">
        <f t="shared" si="97"/>
        <v>0</v>
      </c>
      <c r="AC33" s="264">
        <v>0</v>
      </c>
      <c r="AD33" s="580">
        <f t="shared" si="98"/>
        <v>0</v>
      </c>
      <c r="AE33" s="264">
        <v>0</v>
      </c>
      <c r="AF33" s="580">
        <f t="shared" si="99"/>
        <v>0</v>
      </c>
      <c r="AG33" s="264">
        <v>0</v>
      </c>
      <c r="AH33" s="580">
        <f t="shared" si="100"/>
        <v>0</v>
      </c>
      <c r="AI33" s="266">
        <f t="shared" si="101"/>
        <v>0</v>
      </c>
      <c r="AJ33" s="267">
        <v>0</v>
      </c>
      <c r="AK33" s="588">
        <f t="shared" si="102"/>
        <v>0</v>
      </c>
      <c r="AL33" s="267">
        <v>0</v>
      </c>
      <c r="AM33" s="588">
        <f t="shared" si="103"/>
        <v>0</v>
      </c>
      <c r="AN33" s="267">
        <v>0</v>
      </c>
      <c r="AO33" s="588">
        <f t="shared" si="104"/>
        <v>0</v>
      </c>
      <c r="AP33" s="267">
        <v>0</v>
      </c>
      <c r="AQ33" s="588">
        <f t="shared" si="105"/>
        <v>0</v>
      </c>
      <c r="AR33" s="267">
        <v>0</v>
      </c>
      <c r="AS33" s="588">
        <f t="shared" si="106"/>
        <v>0</v>
      </c>
      <c r="AT33" s="269">
        <f t="shared" si="77"/>
        <v>0</v>
      </c>
      <c r="AU33" s="270">
        <v>0</v>
      </c>
      <c r="AV33" s="582">
        <f t="shared" si="107"/>
        <v>0</v>
      </c>
      <c r="AW33" s="270">
        <v>0</v>
      </c>
      <c r="AX33" s="582">
        <f t="shared" si="108"/>
        <v>0</v>
      </c>
      <c r="AY33" s="270">
        <v>0</v>
      </c>
      <c r="AZ33" s="582">
        <f t="shared" si="109"/>
        <v>0</v>
      </c>
      <c r="BA33" s="270">
        <v>0</v>
      </c>
      <c r="BB33" s="582">
        <f t="shared" si="110"/>
        <v>0</v>
      </c>
      <c r="BC33" s="270">
        <v>0</v>
      </c>
      <c r="BD33" s="582">
        <f t="shared" si="111"/>
        <v>0</v>
      </c>
      <c r="BE33" s="272">
        <f t="shared" si="78"/>
        <v>0</v>
      </c>
      <c r="BF33" s="273">
        <v>0</v>
      </c>
      <c r="BG33" s="581">
        <f t="shared" si="112"/>
        <v>0</v>
      </c>
      <c r="BH33" s="273">
        <v>0</v>
      </c>
      <c r="BI33" s="581">
        <f t="shared" si="113"/>
        <v>0</v>
      </c>
      <c r="BJ33" s="273">
        <v>0</v>
      </c>
      <c r="BK33" s="581">
        <f t="shared" si="114"/>
        <v>0</v>
      </c>
      <c r="BL33" s="273">
        <v>0</v>
      </c>
      <c r="BM33" s="581">
        <f t="shared" si="115"/>
        <v>0</v>
      </c>
      <c r="BN33" s="273">
        <v>0</v>
      </c>
      <c r="BO33" s="581">
        <f t="shared" si="116"/>
        <v>0</v>
      </c>
      <c r="BP33" s="275">
        <f t="shared" si="79"/>
        <v>0</v>
      </c>
      <c r="BQ33" s="276">
        <v>0</v>
      </c>
      <c r="BR33" s="587">
        <f t="shared" si="117"/>
        <v>0</v>
      </c>
      <c r="BS33" s="276">
        <v>0</v>
      </c>
      <c r="BT33" s="587">
        <f t="shared" si="118"/>
        <v>0</v>
      </c>
      <c r="BU33" s="276">
        <v>0</v>
      </c>
      <c r="BV33" s="587">
        <f t="shared" si="119"/>
        <v>0</v>
      </c>
      <c r="BW33" s="276">
        <v>0</v>
      </c>
      <c r="BX33" s="587">
        <f t="shared" si="120"/>
        <v>0</v>
      </c>
      <c r="BY33" s="276">
        <v>0</v>
      </c>
      <c r="BZ33" s="587">
        <f t="shared" si="121"/>
        <v>0</v>
      </c>
      <c r="CA33" s="278">
        <f t="shared" si="80"/>
        <v>0</v>
      </c>
      <c r="CB33" s="279">
        <v>0</v>
      </c>
      <c r="CC33" s="586">
        <f t="shared" si="122"/>
        <v>0</v>
      </c>
      <c r="CD33" s="279">
        <v>0</v>
      </c>
      <c r="CE33" s="586">
        <f t="shared" si="123"/>
        <v>0</v>
      </c>
      <c r="CF33" s="279">
        <v>0</v>
      </c>
      <c r="CG33" s="586">
        <f t="shared" si="124"/>
        <v>0</v>
      </c>
      <c r="CH33" s="279">
        <v>0</v>
      </c>
      <c r="CI33" s="586">
        <f t="shared" si="125"/>
        <v>0</v>
      </c>
      <c r="CJ33" s="279">
        <v>0</v>
      </c>
      <c r="CK33" s="586">
        <f t="shared" si="126"/>
        <v>0</v>
      </c>
      <c r="CL33" s="281">
        <f t="shared" si="81"/>
        <v>0</v>
      </c>
      <c r="CM33" s="282">
        <v>0</v>
      </c>
      <c r="CN33" s="585">
        <f t="shared" si="127"/>
        <v>0</v>
      </c>
      <c r="CO33" s="282">
        <v>0</v>
      </c>
      <c r="CP33" s="585">
        <f t="shared" si="128"/>
        <v>0</v>
      </c>
      <c r="CQ33" s="282">
        <v>0</v>
      </c>
      <c r="CR33" s="585">
        <f t="shared" si="129"/>
        <v>0</v>
      </c>
      <c r="CS33" s="282">
        <v>0</v>
      </c>
      <c r="CT33" s="585">
        <f t="shared" si="130"/>
        <v>0</v>
      </c>
      <c r="CU33" s="282">
        <v>0</v>
      </c>
      <c r="CV33" s="585">
        <f t="shared" si="131"/>
        <v>0</v>
      </c>
      <c r="CW33" s="284">
        <f t="shared" si="82"/>
        <v>0</v>
      </c>
      <c r="CX33" s="285">
        <v>0</v>
      </c>
      <c r="CY33" s="584">
        <f t="shared" si="132"/>
        <v>0</v>
      </c>
      <c r="CZ33" s="285">
        <v>0</v>
      </c>
      <c r="DA33" s="584">
        <f t="shared" si="133"/>
        <v>0</v>
      </c>
      <c r="DB33" s="285">
        <v>0</v>
      </c>
      <c r="DC33" s="584">
        <f t="shared" si="134"/>
        <v>0</v>
      </c>
      <c r="DD33" s="285">
        <v>0</v>
      </c>
      <c r="DE33" s="584">
        <f t="shared" si="135"/>
        <v>0</v>
      </c>
      <c r="DF33" s="285">
        <v>0</v>
      </c>
      <c r="DG33" s="584">
        <f t="shared" si="136"/>
        <v>0</v>
      </c>
      <c r="DH33" s="287">
        <f t="shared" si="83"/>
        <v>0</v>
      </c>
      <c r="DI33" s="288">
        <v>0</v>
      </c>
      <c r="DJ33" s="583">
        <f t="shared" si="137"/>
        <v>0</v>
      </c>
      <c r="DK33" s="288">
        <v>0</v>
      </c>
      <c r="DL33" s="583">
        <f t="shared" si="138"/>
        <v>0</v>
      </c>
      <c r="DM33" s="288">
        <v>0</v>
      </c>
      <c r="DN33" s="583">
        <f t="shared" si="139"/>
        <v>0</v>
      </c>
      <c r="DO33" s="288">
        <v>0</v>
      </c>
      <c r="DP33" s="583">
        <f t="shared" si="140"/>
        <v>0</v>
      </c>
      <c r="DQ33" s="288">
        <v>0</v>
      </c>
      <c r="DR33" s="583">
        <f t="shared" si="141"/>
        <v>0</v>
      </c>
      <c r="DS33" s="299">
        <f t="shared" si="84"/>
        <v>0</v>
      </c>
      <c r="DT33" s="293">
        <f t="shared" si="85"/>
        <v>0</v>
      </c>
      <c r="DU33" s="293">
        <f t="shared" si="86"/>
        <v>0</v>
      </c>
      <c r="DV33" s="293">
        <f t="shared" si="87"/>
        <v>0</v>
      </c>
      <c r="DW33" s="293">
        <f t="shared" si="88"/>
        <v>0</v>
      </c>
      <c r="DX33" s="293">
        <f t="shared" si="89"/>
        <v>0</v>
      </c>
      <c r="DY33" s="300">
        <f t="shared" si="90"/>
        <v>0</v>
      </c>
    </row>
    <row r="34" spans="1:129" s="52" customFormat="1" ht="15" customHeight="1">
      <c r="A34" s="76"/>
      <c r="B34" s="76"/>
      <c r="C34" s="12">
        <f t="shared" si="73"/>
        <v>0</v>
      </c>
      <c r="D34" s="68"/>
      <c r="E34" s="699" t="s">
        <v>294</v>
      </c>
      <c r="F34" s="699"/>
      <c r="G34" s="699"/>
      <c r="H34" s="699"/>
      <c r="I34" s="699"/>
      <c r="J34" s="699"/>
      <c r="K34" s="115">
        <v>0</v>
      </c>
      <c r="L34" s="116">
        <f t="shared" si="74"/>
        <v>0</v>
      </c>
      <c r="M34" s="69">
        <f t="shared" si="75"/>
        <v>0</v>
      </c>
      <c r="N34" s="117">
        <v>0</v>
      </c>
      <c r="O34" s="579">
        <f t="shared" si="91"/>
        <v>0</v>
      </c>
      <c r="P34" s="117">
        <v>0</v>
      </c>
      <c r="Q34" s="579">
        <f t="shared" si="92"/>
        <v>0</v>
      </c>
      <c r="R34" s="117">
        <v>0</v>
      </c>
      <c r="S34" s="579">
        <f t="shared" si="93"/>
        <v>0</v>
      </c>
      <c r="T34" s="117">
        <v>0</v>
      </c>
      <c r="U34" s="579">
        <f t="shared" si="94"/>
        <v>0</v>
      </c>
      <c r="V34" s="117">
        <v>0</v>
      </c>
      <c r="W34" s="579">
        <f t="shared" si="95"/>
        <v>0</v>
      </c>
      <c r="X34" s="119">
        <f t="shared" si="76"/>
        <v>0</v>
      </c>
      <c r="Y34" s="264">
        <v>0</v>
      </c>
      <c r="Z34" s="580">
        <f t="shared" si="96"/>
        <v>0</v>
      </c>
      <c r="AA34" s="264">
        <v>0</v>
      </c>
      <c r="AB34" s="580">
        <f t="shared" si="97"/>
        <v>0</v>
      </c>
      <c r="AC34" s="264">
        <v>0</v>
      </c>
      <c r="AD34" s="580">
        <f t="shared" si="98"/>
        <v>0</v>
      </c>
      <c r="AE34" s="264">
        <v>0</v>
      </c>
      <c r="AF34" s="580">
        <f t="shared" si="99"/>
        <v>0</v>
      </c>
      <c r="AG34" s="264">
        <v>0</v>
      </c>
      <c r="AH34" s="580">
        <f t="shared" si="100"/>
        <v>0</v>
      </c>
      <c r="AI34" s="266">
        <f t="shared" si="101"/>
        <v>0</v>
      </c>
      <c r="AJ34" s="267">
        <v>0</v>
      </c>
      <c r="AK34" s="588">
        <f t="shared" si="102"/>
        <v>0</v>
      </c>
      <c r="AL34" s="267">
        <v>0</v>
      </c>
      <c r="AM34" s="588">
        <f t="shared" si="103"/>
        <v>0</v>
      </c>
      <c r="AN34" s="267">
        <v>0</v>
      </c>
      <c r="AO34" s="588">
        <f t="shared" si="104"/>
        <v>0</v>
      </c>
      <c r="AP34" s="267">
        <v>0</v>
      </c>
      <c r="AQ34" s="588">
        <f t="shared" si="105"/>
        <v>0</v>
      </c>
      <c r="AR34" s="267">
        <v>0</v>
      </c>
      <c r="AS34" s="588">
        <f t="shared" si="106"/>
        <v>0</v>
      </c>
      <c r="AT34" s="269">
        <f t="shared" si="77"/>
        <v>0</v>
      </c>
      <c r="AU34" s="270">
        <v>0</v>
      </c>
      <c r="AV34" s="582">
        <f t="shared" si="107"/>
        <v>0</v>
      </c>
      <c r="AW34" s="270">
        <v>0</v>
      </c>
      <c r="AX34" s="582">
        <f t="shared" si="108"/>
        <v>0</v>
      </c>
      <c r="AY34" s="270">
        <v>0</v>
      </c>
      <c r="AZ34" s="582">
        <f t="shared" si="109"/>
        <v>0</v>
      </c>
      <c r="BA34" s="270">
        <v>0</v>
      </c>
      <c r="BB34" s="582">
        <f t="shared" si="110"/>
        <v>0</v>
      </c>
      <c r="BC34" s="270">
        <v>0</v>
      </c>
      <c r="BD34" s="582">
        <f t="shared" si="111"/>
        <v>0</v>
      </c>
      <c r="BE34" s="272">
        <f t="shared" si="78"/>
        <v>0</v>
      </c>
      <c r="BF34" s="273">
        <v>0</v>
      </c>
      <c r="BG34" s="581">
        <f t="shared" si="112"/>
        <v>0</v>
      </c>
      <c r="BH34" s="273">
        <v>0</v>
      </c>
      <c r="BI34" s="581">
        <f t="shared" si="113"/>
        <v>0</v>
      </c>
      <c r="BJ34" s="273">
        <v>0</v>
      </c>
      <c r="BK34" s="581">
        <f t="shared" si="114"/>
        <v>0</v>
      </c>
      <c r="BL34" s="273">
        <v>0</v>
      </c>
      <c r="BM34" s="581">
        <f t="shared" si="115"/>
        <v>0</v>
      </c>
      <c r="BN34" s="273">
        <v>0</v>
      </c>
      <c r="BO34" s="581">
        <f t="shared" si="116"/>
        <v>0</v>
      </c>
      <c r="BP34" s="275">
        <f t="shared" si="79"/>
        <v>0</v>
      </c>
      <c r="BQ34" s="276">
        <v>0</v>
      </c>
      <c r="BR34" s="587">
        <f t="shared" si="117"/>
        <v>0</v>
      </c>
      <c r="BS34" s="276">
        <v>0</v>
      </c>
      <c r="BT34" s="587">
        <f t="shared" si="118"/>
        <v>0</v>
      </c>
      <c r="BU34" s="276">
        <v>0</v>
      </c>
      <c r="BV34" s="587">
        <f t="shared" si="119"/>
        <v>0</v>
      </c>
      <c r="BW34" s="276">
        <v>0</v>
      </c>
      <c r="BX34" s="587">
        <f t="shared" si="120"/>
        <v>0</v>
      </c>
      <c r="BY34" s="276">
        <v>0</v>
      </c>
      <c r="BZ34" s="587">
        <f t="shared" si="121"/>
        <v>0</v>
      </c>
      <c r="CA34" s="278">
        <f t="shared" si="80"/>
        <v>0</v>
      </c>
      <c r="CB34" s="279">
        <v>0</v>
      </c>
      <c r="CC34" s="586">
        <f t="shared" si="122"/>
        <v>0</v>
      </c>
      <c r="CD34" s="279">
        <v>0</v>
      </c>
      <c r="CE34" s="586">
        <f t="shared" si="123"/>
        <v>0</v>
      </c>
      <c r="CF34" s="279">
        <v>0</v>
      </c>
      <c r="CG34" s="586">
        <f t="shared" si="124"/>
        <v>0</v>
      </c>
      <c r="CH34" s="279">
        <v>0</v>
      </c>
      <c r="CI34" s="586">
        <f t="shared" si="125"/>
        <v>0</v>
      </c>
      <c r="CJ34" s="279">
        <v>0</v>
      </c>
      <c r="CK34" s="586">
        <f t="shared" si="126"/>
        <v>0</v>
      </c>
      <c r="CL34" s="281">
        <f t="shared" si="81"/>
        <v>0</v>
      </c>
      <c r="CM34" s="282">
        <v>0</v>
      </c>
      <c r="CN34" s="585">
        <f t="shared" si="127"/>
        <v>0</v>
      </c>
      <c r="CO34" s="282">
        <v>0</v>
      </c>
      <c r="CP34" s="585">
        <f t="shared" si="128"/>
        <v>0</v>
      </c>
      <c r="CQ34" s="282">
        <v>0</v>
      </c>
      <c r="CR34" s="585">
        <f t="shared" si="129"/>
        <v>0</v>
      </c>
      <c r="CS34" s="282">
        <v>0</v>
      </c>
      <c r="CT34" s="585">
        <f t="shared" si="130"/>
        <v>0</v>
      </c>
      <c r="CU34" s="282">
        <v>0</v>
      </c>
      <c r="CV34" s="585">
        <f t="shared" si="131"/>
        <v>0</v>
      </c>
      <c r="CW34" s="284">
        <f t="shared" si="82"/>
        <v>0</v>
      </c>
      <c r="CX34" s="285">
        <v>0</v>
      </c>
      <c r="CY34" s="584">
        <f t="shared" si="132"/>
        <v>0</v>
      </c>
      <c r="CZ34" s="285">
        <v>0</v>
      </c>
      <c r="DA34" s="584">
        <f t="shared" si="133"/>
        <v>0</v>
      </c>
      <c r="DB34" s="285">
        <v>0</v>
      </c>
      <c r="DC34" s="584">
        <f t="shared" si="134"/>
        <v>0</v>
      </c>
      <c r="DD34" s="285">
        <v>0</v>
      </c>
      <c r="DE34" s="584">
        <f t="shared" si="135"/>
        <v>0</v>
      </c>
      <c r="DF34" s="285">
        <v>0</v>
      </c>
      <c r="DG34" s="584">
        <f t="shared" si="136"/>
        <v>0</v>
      </c>
      <c r="DH34" s="287">
        <f t="shared" si="83"/>
        <v>0</v>
      </c>
      <c r="DI34" s="288">
        <v>0</v>
      </c>
      <c r="DJ34" s="583">
        <f t="shared" si="137"/>
        <v>0</v>
      </c>
      <c r="DK34" s="288">
        <v>0</v>
      </c>
      <c r="DL34" s="583">
        <f t="shared" si="138"/>
        <v>0</v>
      </c>
      <c r="DM34" s="288">
        <v>0</v>
      </c>
      <c r="DN34" s="583">
        <f t="shared" si="139"/>
        <v>0</v>
      </c>
      <c r="DO34" s="288">
        <v>0</v>
      </c>
      <c r="DP34" s="583">
        <f t="shared" si="140"/>
        <v>0</v>
      </c>
      <c r="DQ34" s="288">
        <v>0</v>
      </c>
      <c r="DR34" s="583">
        <f t="shared" si="141"/>
        <v>0</v>
      </c>
      <c r="DS34" s="299">
        <f t="shared" si="84"/>
        <v>0</v>
      </c>
      <c r="DT34" s="293">
        <f t="shared" si="85"/>
        <v>0</v>
      </c>
      <c r="DU34" s="293">
        <f t="shared" si="86"/>
        <v>0</v>
      </c>
      <c r="DV34" s="293">
        <f t="shared" si="87"/>
        <v>0</v>
      </c>
      <c r="DW34" s="293">
        <f t="shared" si="88"/>
        <v>0</v>
      </c>
      <c r="DX34" s="293">
        <f t="shared" si="89"/>
        <v>0</v>
      </c>
      <c r="DY34" s="300">
        <f t="shared" si="90"/>
        <v>0</v>
      </c>
    </row>
    <row r="35" spans="1:129" ht="15" customHeight="1">
      <c r="C35" s="12">
        <f t="shared" si="73"/>
        <v>0</v>
      </c>
      <c r="D35" s="68"/>
      <c r="E35" s="699" t="s">
        <v>294</v>
      </c>
      <c r="F35" s="699"/>
      <c r="G35" s="699"/>
      <c r="H35" s="699"/>
      <c r="I35" s="699"/>
      <c r="J35" s="699"/>
      <c r="K35" s="115">
        <v>0</v>
      </c>
      <c r="L35" s="116">
        <f t="shared" si="74"/>
        <v>0</v>
      </c>
      <c r="M35" s="69">
        <f t="shared" si="75"/>
        <v>0</v>
      </c>
      <c r="N35" s="117">
        <v>0</v>
      </c>
      <c r="O35" s="579">
        <f t="shared" si="91"/>
        <v>0</v>
      </c>
      <c r="P35" s="117">
        <v>0</v>
      </c>
      <c r="Q35" s="579">
        <f t="shared" si="92"/>
        <v>0</v>
      </c>
      <c r="R35" s="117">
        <v>0</v>
      </c>
      <c r="S35" s="579">
        <f t="shared" si="93"/>
        <v>0</v>
      </c>
      <c r="T35" s="117">
        <v>0</v>
      </c>
      <c r="U35" s="579">
        <f t="shared" si="94"/>
        <v>0</v>
      </c>
      <c r="V35" s="117">
        <v>0</v>
      </c>
      <c r="W35" s="579">
        <f t="shared" si="95"/>
        <v>0</v>
      </c>
      <c r="X35" s="119">
        <f t="shared" si="76"/>
        <v>0</v>
      </c>
      <c r="Y35" s="264">
        <v>0</v>
      </c>
      <c r="Z35" s="580">
        <f t="shared" si="96"/>
        <v>0</v>
      </c>
      <c r="AA35" s="264">
        <v>0</v>
      </c>
      <c r="AB35" s="580">
        <f t="shared" si="97"/>
        <v>0</v>
      </c>
      <c r="AC35" s="264">
        <v>0</v>
      </c>
      <c r="AD35" s="580">
        <f t="shared" si="98"/>
        <v>0</v>
      </c>
      <c r="AE35" s="264">
        <v>0</v>
      </c>
      <c r="AF35" s="580">
        <f t="shared" si="99"/>
        <v>0</v>
      </c>
      <c r="AG35" s="264">
        <v>0</v>
      </c>
      <c r="AH35" s="580">
        <f t="shared" si="100"/>
        <v>0</v>
      </c>
      <c r="AI35" s="266">
        <f t="shared" si="101"/>
        <v>0</v>
      </c>
      <c r="AJ35" s="267">
        <v>0</v>
      </c>
      <c r="AK35" s="588">
        <f t="shared" si="102"/>
        <v>0</v>
      </c>
      <c r="AL35" s="267">
        <v>0</v>
      </c>
      <c r="AM35" s="588">
        <f t="shared" si="103"/>
        <v>0</v>
      </c>
      <c r="AN35" s="267">
        <v>0</v>
      </c>
      <c r="AO35" s="588">
        <f t="shared" si="104"/>
        <v>0</v>
      </c>
      <c r="AP35" s="267">
        <v>0</v>
      </c>
      <c r="AQ35" s="588">
        <f t="shared" si="105"/>
        <v>0</v>
      </c>
      <c r="AR35" s="267">
        <v>0</v>
      </c>
      <c r="AS35" s="588">
        <f t="shared" si="106"/>
        <v>0</v>
      </c>
      <c r="AT35" s="269">
        <f t="shared" si="77"/>
        <v>0</v>
      </c>
      <c r="AU35" s="270">
        <v>0</v>
      </c>
      <c r="AV35" s="582">
        <f t="shared" si="107"/>
        <v>0</v>
      </c>
      <c r="AW35" s="270">
        <v>0</v>
      </c>
      <c r="AX35" s="582">
        <f t="shared" si="108"/>
        <v>0</v>
      </c>
      <c r="AY35" s="270">
        <v>0</v>
      </c>
      <c r="AZ35" s="582">
        <f t="shared" si="109"/>
        <v>0</v>
      </c>
      <c r="BA35" s="270">
        <v>0</v>
      </c>
      <c r="BB35" s="582">
        <f t="shared" si="110"/>
        <v>0</v>
      </c>
      <c r="BC35" s="270">
        <v>0</v>
      </c>
      <c r="BD35" s="582">
        <f t="shared" si="111"/>
        <v>0</v>
      </c>
      <c r="BE35" s="272">
        <f t="shared" si="78"/>
        <v>0</v>
      </c>
      <c r="BF35" s="273">
        <v>0</v>
      </c>
      <c r="BG35" s="581">
        <f t="shared" si="112"/>
        <v>0</v>
      </c>
      <c r="BH35" s="273">
        <v>0</v>
      </c>
      <c r="BI35" s="581">
        <f t="shared" si="113"/>
        <v>0</v>
      </c>
      <c r="BJ35" s="273">
        <v>0</v>
      </c>
      <c r="BK35" s="581">
        <f t="shared" si="114"/>
        <v>0</v>
      </c>
      <c r="BL35" s="273">
        <v>0</v>
      </c>
      <c r="BM35" s="581">
        <f t="shared" si="115"/>
        <v>0</v>
      </c>
      <c r="BN35" s="273">
        <v>0</v>
      </c>
      <c r="BO35" s="581">
        <f t="shared" si="116"/>
        <v>0</v>
      </c>
      <c r="BP35" s="275">
        <f t="shared" si="79"/>
        <v>0</v>
      </c>
      <c r="BQ35" s="276">
        <v>0</v>
      </c>
      <c r="BR35" s="587">
        <f t="shared" si="117"/>
        <v>0</v>
      </c>
      <c r="BS35" s="276">
        <v>0</v>
      </c>
      <c r="BT35" s="587">
        <f t="shared" si="118"/>
        <v>0</v>
      </c>
      <c r="BU35" s="276">
        <v>0</v>
      </c>
      <c r="BV35" s="587">
        <f t="shared" si="119"/>
        <v>0</v>
      </c>
      <c r="BW35" s="276">
        <v>0</v>
      </c>
      <c r="BX35" s="587">
        <f t="shared" si="120"/>
        <v>0</v>
      </c>
      <c r="BY35" s="276">
        <v>0</v>
      </c>
      <c r="BZ35" s="587">
        <f t="shared" si="121"/>
        <v>0</v>
      </c>
      <c r="CA35" s="278">
        <f t="shared" si="80"/>
        <v>0</v>
      </c>
      <c r="CB35" s="279">
        <v>0</v>
      </c>
      <c r="CC35" s="586">
        <f t="shared" si="122"/>
        <v>0</v>
      </c>
      <c r="CD35" s="279">
        <v>0</v>
      </c>
      <c r="CE35" s="586">
        <f t="shared" si="123"/>
        <v>0</v>
      </c>
      <c r="CF35" s="279">
        <v>0</v>
      </c>
      <c r="CG35" s="586">
        <f t="shared" si="124"/>
        <v>0</v>
      </c>
      <c r="CH35" s="279">
        <v>0</v>
      </c>
      <c r="CI35" s="586">
        <f t="shared" si="125"/>
        <v>0</v>
      </c>
      <c r="CJ35" s="279">
        <v>0</v>
      </c>
      <c r="CK35" s="586">
        <f t="shared" si="126"/>
        <v>0</v>
      </c>
      <c r="CL35" s="281">
        <f t="shared" si="81"/>
        <v>0</v>
      </c>
      <c r="CM35" s="282">
        <v>0</v>
      </c>
      <c r="CN35" s="585">
        <f t="shared" si="127"/>
        <v>0</v>
      </c>
      <c r="CO35" s="282">
        <v>0</v>
      </c>
      <c r="CP35" s="585">
        <f t="shared" si="128"/>
        <v>0</v>
      </c>
      <c r="CQ35" s="282">
        <v>0</v>
      </c>
      <c r="CR35" s="585">
        <f t="shared" si="129"/>
        <v>0</v>
      </c>
      <c r="CS35" s="282">
        <v>0</v>
      </c>
      <c r="CT35" s="585">
        <f t="shared" si="130"/>
        <v>0</v>
      </c>
      <c r="CU35" s="282">
        <v>0</v>
      </c>
      <c r="CV35" s="585">
        <f t="shared" si="131"/>
        <v>0</v>
      </c>
      <c r="CW35" s="284">
        <f t="shared" si="82"/>
        <v>0</v>
      </c>
      <c r="CX35" s="285">
        <v>0</v>
      </c>
      <c r="CY35" s="584">
        <f t="shared" si="132"/>
        <v>0</v>
      </c>
      <c r="CZ35" s="285">
        <v>0</v>
      </c>
      <c r="DA35" s="584">
        <f t="shared" si="133"/>
        <v>0</v>
      </c>
      <c r="DB35" s="285">
        <v>0</v>
      </c>
      <c r="DC35" s="584">
        <f t="shared" si="134"/>
        <v>0</v>
      </c>
      <c r="DD35" s="285">
        <v>0</v>
      </c>
      <c r="DE35" s="584">
        <f t="shared" si="135"/>
        <v>0</v>
      </c>
      <c r="DF35" s="285">
        <v>0</v>
      </c>
      <c r="DG35" s="584">
        <f t="shared" si="136"/>
        <v>0</v>
      </c>
      <c r="DH35" s="287">
        <f t="shared" si="83"/>
        <v>0</v>
      </c>
      <c r="DI35" s="288">
        <v>0</v>
      </c>
      <c r="DJ35" s="583">
        <f t="shared" si="137"/>
        <v>0</v>
      </c>
      <c r="DK35" s="288">
        <v>0</v>
      </c>
      <c r="DL35" s="583">
        <f t="shared" si="138"/>
        <v>0</v>
      </c>
      <c r="DM35" s="288">
        <v>0</v>
      </c>
      <c r="DN35" s="583">
        <f t="shared" si="139"/>
        <v>0</v>
      </c>
      <c r="DO35" s="288">
        <v>0</v>
      </c>
      <c r="DP35" s="583">
        <f t="shared" si="140"/>
        <v>0</v>
      </c>
      <c r="DQ35" s="288">
        <v>0</v>
      </c>
      <c r="DR35" s="583">
        <f t="shared" si="141"/>
        <v>0</v>
      </c>
      <c r="DS35" s="299">
        <f t="shared" si="84"/>
        <v>0</v>
      </c>
      <c r="DT35" s="293">
        <f t="shared" si="85"/>
        <v>0</v>
      </c>
      <c r="DU35" s="293">
        <f t="shared" si="86"/>
        <v>0</v>
      </c>
      <c r="DV35" s="293">
        <f t="shared" si="87"/>
        <v>0</v>
      </c>
      <c r="DW35" s="293">
        <f t="shared" si="88"/>
        <v>0</v>
      </c>
      <c r="DX35" s="293">
        <f t="shared" si="89"/>
        <v>0</v>
      </c>
      <c r="DY35" s="300">
        <f t="shared" si="90"/>
        <v>0</v>
      </c>
    </row>
    <row r="36" spans="1:129" ht="15" customHeight="1">
      <c r="C36" s="12">
        <f t="shared" si="73"/>
        <v>0</v>
      </c>
      <c r="D36" s="68"/>
      <c r="E36" s="699" t="s">
        <v>294</v>
      </c>
      <c r="F36" s="699"/>
      <c r="G36" s="699"/>
      <c r="H36" s="699"/>
      <c r="I36" s="699"/>
      <c r="J36" s="699"/>
      <c r="K36" s="115">
        <v>0</v>
      </c>
      <c r="L36" s="116">
        <f t="shared" si="74"/>
        <v>0</v>
      </c>
      <c r="M36" s="69">
        <f t="shared" si="75"/>
        <v>0</v>
      </c>
      <c r="N36" s="117">
        <v>0</v>
      </c>
      <c r="O36" s="579">
        <f t="shared" si="91"/>
        <v>0</v>
      </c>
      <c r="P36" s="117">
        <v>0</v>
      </c>
      <c r="Q36" s="579">
        <f t="shared" si="92"/>
        <v>0</v>
      </c>
      <c r="R36" s="117">
        <v>0</v>
      </c>
      <c r="S36" s="579">
        <f t="shared" si="93"/>
        <v>0</v>
      </c>
      <c r="T36" s="117">
        <v>0</v>
      </c>
      <c r="U36" s="579">
        <f t="shared" si="94"/>
        <v>0</v>
      </c>
      <c r="V36" s="117">
        <v>0</v>
      </c>
      <c r="W36" s="579">
        <f t="shared" si="95"/>
        <v>0</v>
      </c>
      <c r="X36" s="119">
        <f t="shared" si="76"/>
        <v>0</v>
      </c>
      <c r="Y36" s="264">
        <v>0</v>
      </c>
      <c r="Z36" s="580">
        <f t="shared" si="96"/>
        <v>0</v>
      </c>
      <c r="AA36" s="264">
        <v>0</v>
      </c>
      <c r="AB36" s="580">
        <f t="shared" si="97"/>
        <v>0</v>
      </c>
      <c r="AC36" s="264">
        <v>0</v>
      </c>
      <c r="AD36" s="580">
        <f t="shared" si="98"/>
        <v>0</v>
      </c>
      <c r="AE36" s="264">
        <v>0</v>
      </c>
      <c r="AF36" s="580">
        <f t="shared" si="99"/>
        <v>0</v>
      </c>
      <c r="AG36" s="264">
        <v>0</v>
      </c>
      <c r="AH36" s="580">
        <f t="shared" si="100"/>
        <v>0</v>
      </c>
      <c r="AI36" s="266">
        <f t="shared" si="101"/>
        <v>0</v>
      </c>
      <c r="AJ36" s="267">
        <v>0</v>
      </c>
      <c r="AK36" s="588">
        <f t="shared" si="102"/>
        <v>0</v>
      </c>
      <c r="AL36" s="267">
        <v>0</v>
      </c>
      <c r="AM36" s="588">
        <f t="shared" si="103"/>
        <v>0</v>
      </c>
      <c r="AN36" s="267">
        <v>0</v>
      </c>
      <c r="AO36" s="588">
        <f t="shared" si="104"/>
        <v>0</v>
      </c>
      <c r="AP36" s="267">
        <v>0</v>
      </c>
      <c r="AQ36" s="588">
        <f t="shared" si="105"/>
        <v>0</v>
      </c>
      <c r="AR36" s="267">
        <v>0</v>
      </c>
      <c r="AS36" s="588">
        <f t="shared" si="106"/>
        <v>0</v>
      </c>
      <c r="AT36" s="269">
        <f t="shared" si="77"/>
        <v>0</v>
      </c>
      <c r="AU36" s="270">
        <v>0</v>
      </c>
      <c r="AV36" s="582">
        <f t="shared" si="107"/>
        <v>0</v>
      </c>
      <c r="AW36" s="270">
        <v>0</v>
      </c>
      <c r="AX36" s="582">
        <f t="shared" si="108"/>
        <v>0</v>
      </c>
      <c r="AY36" s="270">
        <v>0</v>
      </c>
      <c r="AZ36" s="582">
        <f t="shared" si="109"/>
        <v>0</v>
      </c>
      <c r="BA36" s="270">
        <v>0</v>
      </c>
      <c r="BB36" s="582">
        <f t="shared" si="110"/>
        <v>0</v>
      </c>
      <c r="BC36" s="270">
        <v>0</v>
      </c>
      <c r="BD36" s="582">
        <f t="shared" si="111"/>
        <v>0</v>
      </c>
      <c r="BE36" s="272">
        <f t="shared" si="78"/>
        <v>0</v>
      </c>
      <c r="BF36" s="273">
        <v>0</v>
      </c>
      <c r="BG36" s="581">
        <f t="shared" si="112"/>
        <v>0</v>
      </c>
      <c r="BH36" s="273">
        <v>0</v>
      </c>
      <c r="BI36" s="581">
        <f t="shared" si="113"/>
        <v>0</v>
      </c>
      <c r="BJ36" s="273">
        <v>0</v>
      </c>
      <c r="BK36" s="581">
        <f t="shared" si="114"/>
        <v>0</v>
      </c>
      <c r="BL36" s="273">
        <v>0</v>
      </c>
      <c r="BM36" s="581">
        <f t="shared" si="115"/>
        <v>0</v>
      </c>
      <c r="BN36" s="273">
        <v>0</v>
      </c>
      <c r="BO36" s="581">
        <f t="shared" si="116"/>
        <v>0</v>
      </c>
      <c r="BP36" s="275">
        <f t="shared" si="79"/>
        <v>0</v>
      </c>
      <c r="BQ36" s="276">
        <v>0</v>
      </c>
      <c r="BR36" s="587">
        <f t="shared" si="117"/>
        <v>0</v>
      </c>
      <c r="BS36" s="276">
        <v>0</v>
      </c>
      <c r="BT36" s="587">
        <f t="shared" si="118"/>
        <v>0</v>
      </c>
      <c r="BU36" s="276">
        <v>0</v>
      </c>
      <c r="BV36" s="587">
        <f t="shared" si="119"/>
        <v>0</v>
      </c>
      <c r="BW36" s="276">
        <v>0</v>
      </c>
      <c r="BX36" s="587">
        <f t="shared" si="120"/>
        <v>0</v>
      </c>
      <c r="BY36" s="276">
        <v>0</v>
      </c>
      <c r="BZ36" s="587">
        <f t="shared" si="121"/>
        <v>0</v>
      </c>
      <c r="CA36" s="278">
        <f t="shared" si="80"/>
        <v>0</v>
      </c>
      <c r="CB36" s="279">
        <v>0</v>
      </c>
      <c r="CC36" s="586">
        <f t="shared" si="122"/>
        <v>0</v>
      </c>
      <c r="CD36" s="279">
        <v>0</v>
      </c>
      <c r="CE36" s="586">
        <f t="shared" si="123"/>
        <v>0</v>
      </c>
      <c r="CF36" s="279">
        <v>0</v>
      </c>
      <c r="CG36" s="586">
        <f t="shared" si="124"/>
        <v>0</v>
      </c>
      <c r="CH36" s="279">
        <v>0</v>
      </c>
      <c r="CI36" s="586">
        <f t="shared" si="125"/>
        <v>0</v>
      </c>
      <c r="CJ36" s="279">
        <v>0</v>
      </c>
      <c r="CK36" s="586">
        <f t="shared" si="126"/>
        <v>0</v>
      </c>
      <c r="CL36" s="281">
        <f t="shared" si="81"/>
        <v>0</v>
      </c>
      <c r="CM36" s="282">
        <v>0</v>
      </c>
      <c r="CN36" s="585">
        <f t="shared" si="127"/>
        <v>0</v>
      </c>
      <c r="CO36" s="282">
        <v>0</v>
      </c>
      <c r="CP36" s="585">
        <f t="shared" si="128"/>
        <v>0</v>
      </c>
      <c r="CQ36" s="282">
        <v>0</v>
      </c>
      <c r="CR36" s="585">
        <f t="shared" si="129"/>
        <v>0</v>
      </c>
      <c r="CS36" s="282">
        <v>0</v>
      </c>
      <c r="CT36" s="585">
        <f t="shared" si="130"/>
        <v>0</v>
      </c>
      <c r="CU36" s="282">
        <v>0</v>
      </c>
      <c r="CV36" s="585">
        <f t="shared" si="131"/>
        <v>0</v>
      </c>
      <c r="CW36" s="284">
        <f t="shared" si="82"/>
        <v>0</v>
      </c>
      <c r="CX36" s="285">
        <v>0</v>
      </c>
      <c r="CY36" s="584">
        <f t="shared" si="132"/>
        <v>0</v>
      </c>
      <c r="CZ36" s="285">
        <v>0</v>
      </c>
      <c r="DA36" s="584">
        <f t="shared" si="133"/>
        <v>0</v>
      </c>
      <c r="DB36" s="285">
        <v>0</v>
      </c>
      <c r="DC36" s="584">
        <f t="shared" si="134"/>
        <v>0</v>
      </c>
      <c r="DD36" s="285">
        <v>0</v>
      </c>
      <c r="DE36" s="584">
        <f t="shared" si="135"/>
        <v>0</v>
      </c>
      <c r="DF36" s="285">
        <v>0</v>
      </c>
      <c r="DG36" s="584">
        <f t="shared" si="136"/>
        <v>0</v>
      </c>
      <c r="DH36" s="287">
        <f t="shared" si="83"/>
        <v>0</v>
      </c>
      <c r="DI36" s="288">
        <v>0</v>
      </c>
      <c r="DJ36" s="583">
        <f t="shared" si="137"/>
        <v>0</v>
      </c>
      <c r="DK36" s="288">
        <v>0</v>
      </c>
      <c r="DL36" s="583">
        <f t="shared" si="138"/>
        <v>0</v>
      </c>
      <c r="DM36" s="288">
        <v>0</v>
      </c>
      <c r="DN36" s="583">
        <f t="shared" si="139"/>
        <v>0</v>
      </c>
      <c r="DO36" s="288">
        <v>0</v>
      </c>
      <c r="DP36" s="583">
        <f t="shared" si="140"/>
        <v>0</v>
      </c>
      <c r="DQ36" s="288">
        <v>0</v>
      </c>
      <c r="DR36" s="583">
        <f t="shared" si="141"/>
        <v>0</v>
      </c>
      <c r="DS36" s="299">
        <f t="shared" si="84"/>
        <v>0</v>
      </c>
      <c r="DT36" s="293">
        <f t="shared" si="85"/>
        <v>0</v>
      </c>
      <c r="DU36" s="293">
        <f t="shared" si="86"/>
        <v>0</v>
      </c>
      <c r="DV36" s="293">
        <f t="shared" si="87"/>
        <v>0</v>
      </c>
      <c r="DW36" s="293">
        <f t="shared" si="88"/>
        <v>0</v>
      </c>
      <c r="DX36" s="293">
        <f t="shared" si="89"/>
        <v>0</v>
      </c>
      <c r="DY36" s="300">
        <f t="shared" si="90"/>
        <v>0</v>
      </c>
    </row>
    <row r="37" spans="1:129" ht="15" customHeight="1">
      <c r="C37" s="12">
        <f t="shared" si="73"/>
        <v>0</v>
      </c>
      <c r="D37" s="68"/>
      <c r="E37" s="699" t="s">
        <v>294</v>
      </c>
      <c r="F37" s="699"/>
      <c r="G37" s="699"/>
      <c r="H37" s="699"/>
      <c r="I37" s="699"/>
      <c r="J37" s="699"/>
      <c r="K37" s="115">
        <v>0</v>
      </c>
      <c r="L37" s="116">
        <f t="shared" si="74"/>
        <v>0</v>
      </c>
      <c r="M37" s="69">
        <f t="shared" si="75"/>
        <v>0</v>
      </c>
      <c r="N37" s="117">
        <v>0</v>
      </c>
      <c r="O37" s="579">
        <f t="shared" si="91"/>
        <v>0</v>
      </c>
      <c r="P37" s="117">
        <v>0</v>
      </c>
      <c r="Q37" s="579">
        <f t="shared" si="92"/>
        <v>0</v>
      </c>
      <c r="R37" s="117">
        <v>0</v>
      </c>
      <c r="S37" s="579">
        <f t="shared" si="93"/>
        <v>0</v>
      </c>
      <c r="T37" s="117">
        <v>0</v>
      </c>
      <c r="U37" s="579">
        <f t="shared" si="94"/>
        <v>0</v>
      </c>
      <c r="V37" s="117">
        <v>0</v>
      </c>
      <c r="W37" s="579">
        <f t="shared" si="95"/>
        <v>0</v>
      </c>
      <c r="X37" s="119">
        <f t="shared" si="76"/>
        <v>0</v>
      </c>
      <c r="Y37" s="264">
        <v>0</v>
      </c>
      <c r="Z37" s="580">
        <f t="shared" si="96"/>
        <v>0</v>
      </c>
      <c r="AA37" s="264">
        <v>0</v>
      </c>
      <c r="AB37" s="580">
        <f t="shared" si="97"/>
        <v>0</v>
      </c>
      <c r="AC37" s="264">
        <v>0</v>
      </c>
      <c r="AD37" s="580">
        <f t="shared" si="98"/>
        <v>0</v>
      </c>
      <c r="AE37" s="264">
        <v>0</v>
      </c>
      <c r="AF37" s="580">
        <f t="shared" si="99"/>
        <v>0</v>
      </c>
      <c r="AG37" s="264">
        <v>0</v>
      </c>
      <c r="AH37" s="580">
        <f t="shared" si="100"/>
        <v>0</v>
      </c>
      <c r="AI37" s="266">
        <f t="shared" si="101"/>
        <v>0</v>
      </c>
      <c r="AJ37" s="267">
        <v>0</v>
      </c>
      <c r="AK37" s="588">
        <f t="shared" si="102"/>
        <v>0</v>
      </c>
      <c r="AL37" s="267">
        <v>0</v>
      </c>
      <c r="AM37" s="588">
        <f t="shared" si="103"/>
        <v>0</v>
      </c>
      <c r="AN37" s="267">
        <v>0</v>
      </c>
      <c r="AO37" s="588">
        <f t="shared" si="104"/>
        <v>0</v>
      </c>
      <c r="AP37" s="267">
        <v>0</v>
      </c>
      <c r="AQ37" s="588">
        <f t="shared" si="105"/>
        <v>0</v>
      </c>
      <c r="AR37" s="267">
        <v>0</v>
      </c>
      <c r="AS37" s="588">
        <f t="shared" si="106"/>
        <v>0</v>
      </c>
      <c r="AT37" s="269">
        <f t="shared" si="77"/>
        <v>0</v>
      </c>
      <c r="AU37" s="270">
        <v>0</v>
      </c>
      <c r="AV37" s="582">
        <f t="shared" si="107"/>
        <v>0</v>
      </c>
      <c r="AW37" s="270">
        <v>0</v>
      </c>
      <c r="AX37" s="582">
        <f t="shared" si="108"/>
        <v>0</v>
      </c>
      <c r="AY37" s="270">
        <v>0</v>
      </c>
      <c r="AZ37" s="582">
        <f t="shared" si="109"/>
        <v>0</v>
      </c>
      <c r="BA37" s="270">
        <v>0</v>
      </c>
      <c r="BB37" s="582">
        <f t="shared" si="110"/>
        <v>0</v>
      </c>
      <c r="BC37" s="270">
        <v>0</v>
      </c>
      <c r="BD37" s="582">
        <f t="shared" si="111"/>
        <v>0</v>
      </c>
      <c r="BE37" s="272">
        <f t="shared" si="78"/>
        <v>0</v>
      </c>
      <c r="BF37" s="273">
        <v>0</v>
      </c>
      <c r="BG37" s="581">
        <f t="shared" si="112"/>
        <v>0</v>
      </c>
      <c r="BH37" s="273">
        <v>0</v>
      </c>
      <c r="BI37" s="581">
        <f t="shared" si="113"/>
        <v>0</v>
      </c>
      <c r="BJ37" s="273">
        <v>0</v>
      </c>
      <c r="BK37" s="581">
        <f t="shared" si="114"/>
        <v>0</v>
      </c>
      <c r="BL37" s="273">
        <v>0</v>
      </c>
      <c r="BM37" s="581">
        <f t="shared" si="115"/>
        <v>0</v>
      </c>
      <c r="BN37" s="273">
        <v>0</v>
      </c>
      <c r="BO37" s="581">
        <f t="shared" si="116"/>
        <v>0</v>
      </c>
      <c r="BP37" s="275">
        <f t="shared" si="79"/>
        <v>0</v>
      </c>
      <c r="BQ37" s="276">
        <v>0</v>
      </c>
      <c r="BR37" s="587">
        <f t="shared" si="117"/>
        <v>0</v>
      </c>
      <c r="BS37" s="276">
        <v>0</v>
      </c>
      <c r="BT37" s="587">
        <f t="shared" si="118"/>
        <v>0</v>
      </c>
      <c r="BU37" s="276">
        <v>0</v>
      </c>
      <c r="BV37" s="587">
        <f t="shared" si="119"/>
        <v>0</v>
      </c>
      <c r="BW37" s="276">
        <v>0</v>
      </c>
      <c r="BX37" s="587">
        <f t="shared" si="120"/>
        <v>0</v>
      </c>
      <c r="BY37" s="276">
        <v>0</v>
      </c>
      <c r="BZ37" s="587">
        <f t="shared" si="121"/>
        <v>0</v>
      </c>
      <c r="CA37" s="278">
        <f t="shared" si="80"/>
        <v>0</v>
      </c>
      <c r="CB37" s="279">
        <v>0</v>
      </c>
      <c r="CC37" s="586">
        <f t="shared" si="122"/>
        <v>0</v>
      </c>
      <c r="CD37" s="279">
        <v>0</v>
      </c>
      <c r="CE37" s="586">
        <f t="shared" si="123"/>
        <v>0</v>
      </c>
      <c r="CF37" s="279">
        <v>0</v>
      </c>
      <c r="CG37" s="586">
        <f t="shared" si="124"/>
        <v>0</v>
      </c>
      <c r="CH37" s="279">
        <v>0</v>
      </c>
      <c r="CI37" s="586">
        <f t="shared" si="125"/>
        <v>0</v>
      </c>
      <c r="CJ37" s="279">
        <v>0</v>
      </c>
      <c r="CK37" s="586">
        <f t="shared" si="126"/>
        <v>0</v>
      </c>
      <c r="CL37" s="281">
        <f t="shared" si="81"/>
        <v>0</v>
      </c>
      <c r="CM37" s="282">
        <v>0</v>
      </c>
      <c r="CN37" s="585">
        <f t="shared" si="127"/>
        <v>0</v>
      </c>
      <c r="CO37" s="282">
        <v>0</v>
      </c>
      <c r="CP37" s="585">
        <f t="shared" si="128"/>
        <v>0</v>
      </c>
      <c r="CQ37" s="282">
        <v>0</v>
      </c>
      <c r="CR37" s="585">
        <f t="shared" si="129"/>
        <v>0</v>
      </c>
      <c r="CS37" s="282">
        <v>0</v>
      </c>
      <c r="CT37" s="585">
        <f t="shared" si="130"/>
        <v>0</v>
      </c>
      <c r="CU37" s="282">
        <v>0</v>
      </c>
      <c r="CV37" s="585">
        <f t="shared" si="131"/>
        <v>0</v>
      </c>
      <c r="CW37" s="284">
        <f t="shared" si="82"/>
        <v>0</v>
      </c>
      <c r="CX37" s="285">
        <v>0</v>
      </c>
      <c r="CY37" s="584">
        <f t="shared" si="132"/>
        <v>0</v>
      </c>
      <c r="CZ37" s="285">
        <v>0</v>
      </c>
      <c r="DA37" s="584">
        <f t="shared" si="133"/>
        <v>0</v>
      </c>
      <c r="DB37" s="285">
        <v>0</v>
      </c>
      <c r="DC37" s="584">
        <f t="shared" si="134"/>
        <v>0</v>
      </c>
      <c r="DD37" s="285">
        <v>0</v>
      </c>
      <c r="DE37" s="584">
        <f t="shared" si="135"/>
        <v>0</v>
      </c>
      <c r="DF37" s="285">
        <v>0</v>
      </c>
      <c r="DG37" s="584">
        <f t="shared" si="136"/>
        <v>0</v>
      </c>
      <c r="DH37" s="287">
        <f t="shared" si="83"/>
        <v>0</v>
      </c>
      <c r="DI37" s="288">
        <v>0</v>
      </c>
      <c r="DJ37" s="583">
        <f t="shared" si="137"/>
        <v>0</v>
      </c>
      <c r="DK37" s="288">
        <v>0</v>
      </c>
      <c r="DL37" s="583">
        <f t="shared" si="138"/>
        <v>0</v>
      </c>
      <c r="DM37" s="288">
        <v>0</v>
      </c>
      <c r="DN37" s="583">
        <f t="shared" si="139"/>
        <v>0</v>
      </c>
      <c r="DO37" s="288">
        <v>0</v>
      </c>
      <c r="DP37" s="583">
        <f t="shared" si="140"/>
        <v>0</v>
      </c>
      <c r="DQ37" s="288">
        <v>0</v>
      </c>
      <c r="DR37" s="583">
        <f t="shared" si="141"/>
        <v>0</v>
      </c>
      <c r="DS37" s="299">
        <f t="shared" si="84"/>
        <v>0</v>
      </c>
      <c r="DT37" s="293">
        <f t="shared" si="85"/>
        <v>0</v>
      </c>
      <c r="DU37" s="293">
        <f t="shared" si="86"/>
        <v>0</v>
      </c>
      <c r="DV37" s="293">
        <f t="shared" si="87"/>
        <v>0</v>
      </c>
      <c r="DW37" s="293">
        <f t="shared" si="88"/>
        <v>0</v>
      </c>
      <c r="DX37" s="293">
        <f t="shared" si="89"/>
        <v>0</v>
      </c>
      <c r="DY37" s="300">
        <f t="shared" si="90"/>
        <v>0</v>
      </c>
    </row>
    <row r="38" spans="1:129" s="52" customFormat="1" ht="15" customHeight="1">
      <c r="A38" s="76"/>
      <c r="B38" s="76"/>
      <c r="C38" s="12">
        <f t="shared" si="73"/>
        <v>0</v>
      </c>
      <c r="D38" s="68"/>
      <c r="E38" s="699" t="s">
        <v>294</v>
      </c>
      <c r="F38" s="699"/>
      <c r="G38" s="699"/>
      <c r="H38" s="699"/>
      <c r="I38" s="699"/>
      <c r="J38" s="699"/>
      <c r="K38" s="115">
        <v>0</v>
      </c>
      <c r="L38" s="116">
        <f t="shared" si="74"/>
        <v>0</v>
      </c>
      <c r="M38" s="69">
        <f t="shared" si="75"/>
        <v>0</v>
      </c>
      <c r="N38" s="117">
        <v>0</v>
      </c>
      <c r="O38" s="579">
        <f t="shared" si="91"/>
        <v>0</v>
      </c>
      <c r="P38" s="117">
        <v>0</v>
      </c>
      <c r="Q38" s="579">
        <f t="shared" si="92"/>
        <v>0</v>
      </c>
      <c r="R38" s="117">
        <v>0</v>
      </c>
      <c r="S38" s="579">
        <f t="shared" si="93"/>
        <v>0</v>
      </c>
      <c r="T38" s="117">
        <v>0</v>
      </c>
      <c r="U38" s="579">
        <f t="shared" si="94"/>
        <v>0</v>
      </c>
      <c r="V38" s="117">
        <v>0</v>
      </c>
      <c r="W38" s="579">
        <f t="shared" si="95"/>
        <v>0</v>
      </c>
      <c r="X38" s="119">
        <f t="shared" si="76"/>
        <v>0</v>
      </c>
      <c r="Y38" s="264">
        <v>0</v>
      </c>
      <c r="Z38" s="580">
        <f t="shared" si="96"/>
        <v>0</v>
      </c>
      <c r="AA38" s="264">
        <v>0</v>
      </c>
      <c r="AB38" s="580">
        <f t="shared" si="97"/>
        <v>0</v>
      </c>
      <c r="AC38" s="264">
        <v>0</v>
      </c>
      <c r="AD38" s="580">
        <f t="shared" si="98"/>
        <v>0</v>
      </c>
      <c r="AE38" s="264">
        <v>0</v>
      </c>
      <c r="AF38" s="580">
        <f t="shared" si="99"/>
        <v>0</v>
      </c>
      <c r="AG38" s="264">
        <v>0</v>
      </c>
      <c r="AH38" s="580">
        <f t="shared" si="100"/>
        <v>0</v>
      </c>
      <c r="AI38" s="266">
        <f t="shared" si="101"/>
        <v>0</v>
      </c>
      <c r="AJ38" s="267">
        <v>0</v>
      </c>
      <c r="AK38" s="588">
        <f t="shared" si="102"/>
        <v>0</v>
      </c>
      <c r="AL38" s="267">
        <v>0</v>
      </c>
      <c r="AM38" s="588">
        <f t="shared" si="103"/>
        <v>0</v>
      </c>
      <c r="AN38" s="267">
        <v>0</v>
      </c>
      <c r="AO38" s="588">
        <f t="shared" si="104"/>
        <v>0</v>
      </c>
      <c r="AP38" s="267">
        <v>0</v>
      </c>
      <c r="AQ38" s="588">
        <f t="shared" si="105"/>
        <v>0</v>
      </c>
      <c r="AR38" s="267">
        <v>0</v>
      </c>
      <c r="AS38" s="588">
        <f t="shared" si="106"/>
        <v>0</v>
      </c>
      <c r="AT38" s="269">
        <f t="shared" si="77"/>
        <v>0</v>
      </c>
      <c r="AU38" s="270">
        <v>0</v>
      </c>
      <c r="AV38" s="582">
        <f t="shared" si="107"/>
        <v>0</v>
      </c>
      <c r="AW38" s="270">
        <v>0</v>
      </c>
      <c r="AX38" s="582">
        <f t="shared" si="108"/>
        <v>0</v>
      </c>
      <c r="AY38" s="270">
        <v>0</v>
      </c>
      <c r="AZ38" s="582">
        <f t="shared" si="109"/>
        <v>0</v>
      </c>
      <c r="BA38" s="270">
        <v>0</v>
      </c>
      <c r="BB38" s="582">
        <f t="shared" si="110"/>
        <v>0</v>
      </c>
      <c r="BC38" s="270">
        <v>0</v>
      </c>
      <c r="BD38" s="582">
        <f t="shared" si="111"/>
        <v>0</v>
      </c>
      <c r="BE38" s="272">
        <f t="shared" si="78"/>
        <v>0</v>
      </c>
      <c r="BF38" s="273">
        <v>0</v>
      </c>
      <c r="BG38" s="581">
        <f t="shared" si="112"/>
        <v>0</v>
      </c>
      <c r="BH38" s="273">
        <v>0</v>
      </c>
      <c r="BI38" s="581">
        <f t="shared" si="113"/>
        <v>0</v>
      </c>
      <c r="BJ38" s="273">
        <v>0</v>
      </c>
      <c r="BK38" s="581">
        <f t="shared" si="114"/>
        <v>0</v>
      </c>
      <c r="BL38" s="273">
        <v>0</v>
      </c>
      <c r="BM38" s="581">
        <f t="shared" si="115"/>
        <v>0</v>
      </c>
      <c r="BN38" s="273">
        <v>0</v>
      </c>
      <c r="BO38" s="581">
        <f t="shared" si="116"/>
        <v>0</v>
      </c>
      <c r="BP38" s="275">
        <f t="shared" si="79"/>
        <v>0</v>
      </c>
      <c r="BQ38" s="276">
        <v>0</v>
      </c>
      <c r="BR38" s="587">
        <f t="shared" si="117"/>
        <v>0</v>
      </c>
      <c r="BS38" s="276">
        <v>0</v>
      </c>
      <c r="BT38" s="587">
        <f t="shared" si="118"/>
        <v>0</v>
      </c>
      <c r="BU38" s="276">
        <v>0</v>
      </c>
      <c r="BV38" s="587">
        <f t="shared" si="119"/>
        <v>0</v>
      </c>
      <c r="BW38" s="276">
        <v>0</v>
      </c>
      <c r="BX38" s="587">
        <f t="shared" si="120"/>
        <v>0</v>
      </c>
      <c r="BY38" s="276">
        <v>0</v>
      </c>
      <c r="BZ38" s="587">
        <f t="shared" si="121"/>
        <v>0</v>
      </c>
      <c r="CA38" s="278">
        <f t="shared" si="80"/>
        <v>0</v>
      </c>
      <c r="CB38" s="279">
        <v>0</v>
      </c>
      <c r="CC38" s="586">
        <f t="shared" si="122"/>
        <v>0</v>
      </c>
      <c r="CD38" s="279">
        <v>0</v>
      </c>
      <c r="CE38" s="586">
        <f t="shared" si="123"/>
        <v>0</v>
      </c>
      <c r="CF38" s="279">
        <v>0</v>
      </c>
      <c r="CG38" s="586">
        <f t="shared" si="124"/>
        <v>0</v>
      </c>
      <c r="CH38" s="279">
        <v>0</v>
      </c>
      <c r="CI38" s="586">
        <f t="shared" si="125"/>
        <v>0</v>
      </c>
      <c r="CJ38" s="279">
        <v>0</v>
      </c>
      <c r="CK38" s="586">
        <f t="shared" si="126"/>
        <v>0</v>
      </c>
      <c r="CL38" s="281">
        <f t="shared" si="81"/>
        <v>0</v>
      </c>
      <c r="CM38" s="282">
        <v>0</v>
      </c>
      <c r="CN38" s="585">
        <f t="shared" si="127"/>
        <v>0</v>
      </c>
      <c r="CO38" s="282">
        <v>0</v>
      </c>
      <c r="CP38" s="585">
        <f t="shared" si="128"/>
        <v>0</v>
      </c>
      <c r="CQ38" s="282">
        <v>0</v>
      </c>
      <c r="CR38" s="585">
        <f t="shared" si="129"/>
        <v>0</v>
      </c>
      <c r="CS38" s="282">
        <v>0</v>
      </c>
      <c r="CT38" s="585">
        <f t="shared" si="130"/>
        <v>0</v>
      </c>
      <c r="CU38" s="282">
        <v>0</v>
      </c>
      <c r="CV38" s="585">
        <f t="shared" si="131"/>
        <v>0</v>
      </c>
      <c r="CW38" s="284">
        <f t="shared" si="82"/>
        <v>0</v>
      </c>
      <c r="CX38" s="285">
        <v>0</v>
      </c>
      <c r="CY38" s="584">
        <f t="shared" si="132"/>
        <v>0</v>
      </c>
      <c r="CZ38" s="285">
        <v>0</v>
      </c>
      <c r="DA38" s="584">
        <f t="shared" si="133"/>
        <v>0</v>
      </c>
      <c r="DB38" s="285">
        <v>0</v>
      </c>
      <c r="DC38" s="584">
        <f t="shared" si="134"/>
        <v>0</v>
      </c>
      <c r="DD38" s="285">
        <v>0</v>
      </c>
      <c r="DE38" s="584">
        <f t="shared" si="135"/>
        <v>0</v>
      </c>
      <c r="DF38" s="285">
        <v>0</v>
      </c>
      <c r="DG38" s="584">
        <f t="shared" si="136"/>
        <v>0</v>
      </c>
      <c r="DH38" s="287">
        <f t="shared" si="83"/>
        <v>0</v>
      </c>
      <c r="DI38" s="288">
        <v>0</v>
      </c>
      <c r="DJ38" s="583">
        <f t="shared" si="137"/>
        <v>0</v>
      </c>
      <c r="DK38" s="288">
        <v>0</v>
      </c>
      <c r="DL38" s="583">
        <f t="shared" si="138"/>
        <v>0</v>
      </c>
      <c r="DM38" s="288">
        <v>0</v>
      </c>
      <c r="DN38" s="583">
        <f t="shared" si="139"/>
        <v>0</v>
      </c>
      <c r="DO38" s="288">
        <v>0</v>
      </c>
      <c r="DP38" s="583">
        <f t="shared" si="140"/>
        <v>0</v>
      </c>
      <c r="DQ38" s="288">
        <v>0</v>
      </c>
      <c r="DR38" s="583">
        <f t="shared" si="141"/>
        <v>0</v>
      </c>
      <c r="DS38" s="299">
        <f t="shared" si="84"/>
        <v>0</v>
      </c>
      <c r="DT38" s="293">
        <f t="shared" si="85"/>
        <v>0</v>
      </c>
      <c r="DU38" s="293">
        <f t="shared" si="86"/>
        <v>0</v>
      </c>
      <c r="DV38" s="293">
        <f t="shared" si="87"/>
        <v>0</v>
      </c>
      <c r="DW38" s="293">
        <f t="shared" si="88"/>
        <v>0</v>
      </c>
      <c r="DX38" s="293">
        <f t="shared" si="89"/>
        <v>0</v>
      </c>
      <c r="DY38" s="300">
        <f t="shared" si="90"/>
        <v>0</v>
      </c>
    </row>
    <row r="39" spans="1:129" s="52" customFormat="1" ht="15" customHeight="1">
      <c r="A39" s="76"/>
      <c r="B39" s="76"/>
      <c r="C39" s="12">
        <f t="shared" si="73"/>
        <v>0</v>
      </c>
      <c r="D39" s="68"/>
      <c r="E39" s="699" t="s">
        <v>294</v>
      </c>
      <c r="F39" s="699"/>
      <c r="G39" s="699"/>
      <c r="H39" s="699"/>
      <c r="I39" s="699"/>
      <c r="J39" s="699"/>
      <c r="K39" s="115">
        <v>0</v>
      </c>
      <c r="L39" s="116">
        <f t="shared" si="74"/>
        <v>0</v>
      </c>
      <c r="M39" s="69">
        <f t="shared" si="75"/>
        <v>0</v>
      </c>
      <c r="N39" s="117">
        <v>0</v>
      </c>
      <c r="O39" s="579">
        <f t="shared" si="91"/>
        <v>0</v>
      </c>
      <c r="P39" s="117">
        <v>0</v>
      </c>
      <c r="Q39" s="579">
        <f t="shared" si="92"/>
        <v>0</v>
      </c>
      <c r="R39" s="117">
        <v>0</v>
      </c>
      <c r="S39" s="579">
        <f t="shared" si="93"/>
        <v>0</v>
      </c>
      <c r="T39" s="117">
        <v>0</v>
      </c>
      <c r="U39" s="579">
        <f t="shared" si="94"/>
        <v>0</v>
      </c>
      <c r="V39" s="117">
        <v>0</v>
      </c>
      <c r="W39" s="579">
        <f t="shared" si="95"/>
        <v>0</v>
      </c>
      <c r="X39" s="119">
        <f t="shared" si="76"/>
        <v>0</v>
      </c>
      <c r="Y39" s="264">
        <v>0</v>
      </c>
      <c r="Z39" s="580">
        <f t="shared" si="96"/>
        <v>0</v>
      </c>
      <c r="AA39" s="264">
        <v>0</v>
      </c>
      <c r="AB39" s="580">
        <f t="shared" si="97"/>
        <v>0</v>
      </c>
      <c r="AC39" s="264">
        <v>0</v>
      </c>
      <c r="AD39" s="580">
        <f t="shared" si="98"/>
        <v>0</v>
      </c>
      <c r="AE39" s="264">
        <v>0</v>
      </c>
      <c r="AF39" s="580">
        <f t="shared" si="99"/>
        <v>0</v>
      </c>
      <c r="AG39" s="264">
        <v>0</v>
      </c>
      <c r="AH39" s="580">
        <f t="shared" si="100"/>
        <v>0</v>
      </c>
      <c r="AI39" s="266">
        <f t="shared" si="101"/>
        <v>0</v>
      </c>
      <c r="AJ39" s="267">
        <v>0</v>
      </c>
      <c r="AK39" s="588">
        <f t="shared" si="102"/>
        <v>0</v>
      </c>
      <c r="AL39" s="267">
        <v>0</v>
      </c>
      <c r="AM39" s="588">
        <f t="shared" si="103"/>
        <v>0</v>
      </c>
      <c r="AN39" s="267">
        <v>0</v>
      </c>
      <c r="AO39" s="588">
        <f t="shared" si="104"/>
        <v>0</v>
      </c>
      <c r="AP39" s="267">
        <v>0</v>
      </c>
      <c r="AQ39" s="588">
        <f t="shared" si="105"/>
        <v>0</v>
      </c>
      <c r="AR39" s="267">
        <v>0</v>
      </c>
      <c r="AS39" s="588">
        <f t="shared" si="106"/>
        <v>0</v>
      </c>
      <c r="AT39" s="269">
        <f t="shared" si="77"/>
        <v>0</v>
      </c>
      <c r="AU39" s="270">
        <v>0</v>
      </c>
      <c r="AV39" s="582">
        <f t="shared" si="107"/>
        <v>0</v>
      </c>
      <c r="AW39" s="270">
        <v>0</v>
      </c>
      <c r="AX39" s="582">
        <f t="shared" si="108"/>
        <v>0</v>
      </c>
      <c r="AY39" s="270">
        <v>0</v>
      </c>
      <c r="AZ39" s="582">
        <f t="shared" si="109"/>
        <v>0</v>
      </c>
      <c r="BA39" s="270">
        <v>0</v>
      </c>
      <c r="BB39" s="582">
        <f t="shared" si="110"/>
        <v>0</v>
      </c>
      <c r="BC39" s="270">
        <v>0</v>
      </c>
      <c r="BD39" s="582">
        <f t="shared" si="111"/>
        <v>0</v>
      </c>
      <c r="BE39" s="272">
        <f t="shared" si="78"/>
        <v>0</v>
      </c>
      <c r="BF39" s="273">
        <v>0</v>
      </c>
      <c r="BG39" s="581">
        <f t="shared" si="112"/>
        <v>0</v>
      </c>
      <c r="BH39" s="273">
        <v>0</v>
      </c>
      <c r="BI39" s="581">
        <f t="shared" si="113"/>
        <v>0</v>
      </c>
      <c r="BJ39" s="273">
        <v>0</v>
      </c>
      <c r="BK39" s="581">
        <f t="shared" si="114"/>
        <v>0</v>
      </c>
      <c r="BL39" s="273">
        <v>0</v>
      </c>
      <c r="BM39" s="581">
        <f t="shared" si="115"/>
        <v>0</v>
      </c>
      <c r="BN39" s="273">
        <v>0</v>
      </c>
      <c r="BO39" s="581">
        <f t="shared" si="116"/>
        <v>0</v>
      </c>
      <c r="BP39" s="275">
        <f t="shared" si="79"/>
        <v>0</v>
      </c>
      <c r="BQ39" s="276">
        <v>0</v>
      </c>
      <c r="BR39" s="587">
        <f t="shared" si="117"/>
        <v>0</v>
      </c>
      <c r="BS39" s="276">
        <v>0</v>
      </c>
      <c r="BT39" s="587">
        <f t="shared" si="118"/>
        <v>0</v>
      </c>
      <c r="BU39" s="276">
        <v>0</v>
      </c>
      <c r="BV39" s="587">
        <f t="shared" si="119"/>
        <v>0</v>
      </c>
      <c r="BW39" s="276">
        <v>0</v>
      </c>
      <c r="BX39" s="587">
        <f t="shared" si="120"/>
        <v>0</v>
      </c>
      <c r="BY39" s="276">
        <v>0</v>
      </c>
      <c r="BZ39" s="587">
        <f t="shared" si="121"/>
        <v>0</v>
      </c>
      <c r="CA39" s="278">
        <f t="shared" si="80"/>
        <v>0</v>
      </c>
      <c r="CB39" s="279">
        <v>0</v>
      </c>
      <c r="CC39" s="586">
        <f t="shared" si="122"/>
        <v>0</v>
      </c>
      <c r="CD39" s="279">
        <v>0</v>
      </c>
      <c r="CE39" s="586">
        <f t="shared" si="123"/>
        <v>0</v>
      </c>
      <c r="CF39" s="279">
        <v>0</v>
      </c>
      <c r="CG39" s="586">
        <f t="shared" si="124"/>
        <v>0</v>
      </c>
      <c r="CH39" s="279">
        <v>0</v>
      </c>
      <c r="CI39" s="586">
        <f t="shared" si="125"/>
        <v>0</v>
      </c>
      <c r="CJ39" s="279">
        <v>0</v>
      </c>
      <c r="CK39" s="586">
        <f t="shared" si="126"/>
        <v>0</v>
      </c>
      <c r="CL39" s="281">
        <f t="shared" si="81"/>
        <v>0</v>
      </c>
      <c r="CM39" s="282">
        <v>0</v>
      </c>
      <c r="CN39" s="585">
        <f t="shared" si="127"/>
        <v>0</v>
      </c>
      <c r="CO39" s="282">
        <v>0</v>
      </c>
      <c r="CP39" s="585">
        <f t="shared" si="128"/>
        <v>0</v>
      </c>
      <c r="CQ39" s="282">
        <v>0</v>
      </c>
      <c r="CR39" s="585">
        <f t="shared" si="129"/>
        <v>0</v>
      </c>
      <c r="CS39" s="282">
        <v>0</v>
      </c>
      <c r="CT39" s="585">
        <f t="shared" si="130"/>
        <v>0</v>
      </c>
      <c r="CU39" s="282">
        <v>0</v>
      </c>
      <c r="CV39" s="585">
        <f t="shared" si="131"/>
        <v>0</v>
      </c>
      <c r="CW39" s="284">
        <f t="shared" si="82"/>
        <v>0</v>
      </c>
      <c r="CX39" s="285">
        <v>0</v>
      </c>
      <c r="CY39" s="584">
        <f t="shared" si="132"/>
        <v>0</v>
      </c>
      <c r="CZ39" s="285">
        <v>0</v>
      </c>
      <c r="DA39" s="584">
        <f t="shared" si="133"/>
        <v>0</v>
      </c>
      <c r="DB39" s="285">
        <v>0</v>
      </c>
      <c r="DC39" s="584">
        <f t="shared" si="134"/>
        <v>0</v>
      </c>
      <c r="DD39" s="285">
        <v>0</v>
      </c>
      <c r="DE39" s="584">
        <f t="shared" si="135"/>
        <v>0</v>
      </c>
      <c r="DF39" s="285">
        <v>0</v>
      </c>
      <c r="DG39" s="584">
        <f t="shared" si="136"/>
        <v>0</v>
      </c>
      <c r="DH39" s="287">
        <f t="shared" si="83"/>
        <v>0</v>
      </c>
      <c r="DI39" s="288">
        <v>0</v>
      </c>
      <c r="DJ39" s="583">
        <f t="shared" si="137"/>
        <v>0</v>
      </c>
      <c r="DK39" s="288">
        <v>0</v>
      </c>
      <c r="DL39" s="583">
        <f t="shared" si="138"/>
        <v>0</v>
      </c>
      <c r="DM39" s="288">
        <v>0</v>
      </c>
      <c r="DN39" s="583">
        <f t="shared" si="139"/>
        <v>0</v>
      </c>
      <c r="DO39" s="288">
        <v>0</v>
      </c>
      <c r="DP39" s="583">
        <f t="shared" si="140"/>
        <v>0</v>
      </c>
      <c r="DQ39" s="288">
        <v>0</v>
      </c>
      <c r="DR39" s="583">
        <f t="shared" si="141"/>
        <v>0</v>
      </c>
      <c r="DS39" s="299">
        <f t="shared" si="84"/>
        <v>0</v>
      </c>
      <c r="DT39" s="293">
        <f t="shared" si="85"/>
        <v>0</v>
      </c>
      <c r="DU39" s="293">
        <f t="shared" si="86"/>
        <v>0</v>
      </c>
      <c r="DV39" s="293">
        <f t="shared" si="87"/>
        <v>0</v>
      </c>
      <c r="DW39" s="293">
        <f t="shared" si="88"/>
        <v>0</v>
      </c>
      <c r="DX39" s="293">
        <f t="shared" si="89"/>
        <v>0</v>
      </c>
      <c r="DY39" s="300">
        <f t="shared" si="90"/>
        <v>0</v>
      </c>
    </row>
    <row r="40" spans="1:129" s="52" customFormat="1" ht="15" customHeight="1">
      <c r="A40" s="76"/>
      <c r="B40" s="76"/>
      <c r="C40" s="12">
        <f t="shared" si="73"/>
        <v>0</v>
      </c>
      <c r="D40" s="68"/>
      <c r="E40" s="699" t="s">
        <v>294</v>
      </c>
      <c r="F40" s="699"/>
      <c r="G40" s="699"/>
      <c r="H40" s="699"/>
      <c r="I40" s="699"/>
      <c r="J40" s="699"/>
      <c r="K40" s="115">
        <v>0</v>
      </c>
      <c r="L40" s="116">
        <f t="shared" si="74"/>
        <v>0</v>
      </c>
      <c r="M40" s="69">
        <f t="shared" si="75"/>
        <v>0</v>
      </c>
      <c r="N40" s="117">
        <v>0</v>
      </c>
      <c r="O40" s="579">
        <f t="shared" si="91"/>
        <v>0</v>
      </c>
      <c r="P40" s="117">
        <v>0</v>
      </c>
      <c r="Q40" s="579">
        <f t="shared" si="92"/>
        <v>0</v>
      </c>
      <c r="R40" s="117">
        <v>0</v>
      </c>
      <c r="S40" s="579">
        <f t="shared" si="93"/>
        <v>0</v>
      </c>
      <c r="T40" s="117">
        <v>0</v>
      </c>
      <c r="U40" s="579">
        <f t="shared" si="94"/>
        <v>0</v>
      </c>
      <c r="V40" s="117">
        <v>0</v>
      </c>
      <c r="W40" s="579">
        <f t="shared" si="95"/>
        <v>0</v>
      </c>
      <c r="X40" s="119">
        <f t="shared" si="76"/>
        <v>0</v>
      </c>
      <c r="Y40" s="264">
        <v>0</v>
      </c>
      <c r="Z40" s="580">
        <f t="shared" si="96"/>
        <v>0</v>
      </c>
      <c r="AA40" s="264">
        <v>0</v>
      </c>
      <c r="AB40" s="580">
        <f t="shared" si="97"/>
        <v>0</v>
      </c>
      <c r="AC40" s="264">
        <v>0</v>
      </c>
      <c r="AD40" s="580">
        <f t="shared" si="98"/>
        <v>0</v>
      </c>
      <c r="AE40" s="264">
        <v>0</v>
      </c>
      <c r="AF40" s="580">
        <f t="shared" si="99"/>
        <v>0</v>
      </c>
      <c r="AG40" s="264">
        <v>0</v>
      </c>
      <c r="AH40" s="580">
        <f t="shared" si="100"/>
        <v>0</v>
      </c>
      <c r="AI40" s="266">
        <f t="shared" si="101"/>
        <v>0</v>
      </c>
      <c r="AJ40" s="267">
        <v>0</v>
      </c>
      <c r="AK40" s="588">
        <f t="shared" si="102"/>
        <v>0</v>
      </c>
      <c r="AL40" s="267">
        <v>0</v>
      </c>
      <c r="AM40" s="588">
        <f t="shared" si="103"/>
        <v>0</v>
      </c>
      <c r="AN40" s="267">
        <v>0</v>
      </c>
      <c r="AO40" s="588">
        <f t="shared" si="104"/>
        <v>0</v>
      </c>
      <c r="AP40" s="267">
        <v>0</v>
      </c>
      <c r="AQ40" s="588">
        <f t="shared" si="105"/>
        <v>0</v>
      </c>
      <c r="AR40" s="267">
        <v>0</v>
      </c>
      <c r="AS40" s="588">
        <f t="shared" si="106"/>
        <v>0</v>
      </c>
      <c r="AT40" s="269">
        <f t="shared" si="77"/>
        <v>0</v>
      </c>
      <c r="AU40" s="270">
        <v>0</v>
      </c>
      <c r="AV40" s="582">
        <f t="shared" si="107"/>
        <v>0</v>
      </c>
      <c r="AW40" s="270">
        <v>0</v>
      </c>
      <c r="AX40" s="582">
        <f t="shared" si="108"/>
        <v>0</v>
      </c>
      <c r="AY40" s="270">
        <v>0</v>
      </c>
      <c r="AZ40" s="582">
        <f t="shared" si="109"/>
        <v>0</v>
      </c>
      <c r="BA40" s="270">
        <v>0</v>
      </c>
      <c r="BB40" s="582">
        <f t="shared" si="110"/>
        <v>0</v>
      </c>
      <c r="BC40" s="270">
        <v>0</v>
      </c>
      <c r="BD40" s="582">
        <f t="shared" si="111"/>
        <v>0</v>
      </c>
      <c r="BE40" s="272">
        <f t="shared" si="78"/>
        <v>0</v>
      </c>
      <c r="BF40" s="273">
        <v>0</v>
      </c>
      <c r="BG40" s="581">
        <f t="shared" si="112"/>
        <v>0</v>
      </c>
      <c r="BH40" s="273">
        <v>0</v>
      </c>
      <c r="BI40" s="581">
        <f t="shared" si="113"/>
        <v>0</v>
      </c>
      <c r="BJ40" s="273">
        <v>0</v>
      </c>
      <c r="BK40" s="581">
        <f t="shared" si="114"/>
        <v>0</v>
      </c>
      <c r="BL40" s="273">
        <v>0</v>
      </c>
      <c r="BM40" s="581">
        <f t="shared" si="115"/>
        <v>0</v>
      </c>
      <c r="BN40" s="273">
        <v>0</v>
      </c>
      <c r="BO40" s="581">
        <f t="shared" si="116"/>
        <v>0</v>
      </c>
      <c r="BP40" s="275">
        <f t="shared" si="79"/>
        <v>0</v>
      </c>
      <c r="BQ40" s="276">
        <v>0</v>
      </c>
      <c r="BR40" s="587">
        <f t="shared" si="117"/>
        <v>0</v>
      </c>
      <c r="BS40" s="276">
        <v>0</v>
      </c>
      <c r="BT40" s="587">
        <f t="shared" si="118"/>
        <v>0</v>
      </c>
      <c r="BU40" s="276">
        <v>0</v>
      </c>
      <c r="BV40" s="587">
        <f t="shared" si="119"/>
        <v>0</v>
      </c>
      <c r="BW40" s="276">
        <v>0</v>
      </c>
      <c r="BX40" s="587">
        <f t="shared" si="120"/>
        <v>0</v>
      </c>
      <c r="BY40" s="276">
        <v>0</v>
      </c>
      <c r="BZ40" s="587">
        <f t="shared" si="121"/>
        <v>0</v>
      </c>
      <c r="CA40" s="278">
        <f t="shared" si="80"/>
        <v>0</v>
      </c>
      <c r="CB40" s="279">
        <v>0</v>
      </c>
      <c r="CC40" s="586">
        <f t="shared" si="122"/>
        <v>0</v>
      </c>
      <c r="CD40" s="279">
        <v>0</v>
      </c>
      <c r="CE40" s="586">
        <f t="shared" si="123"/>
        <v>0</v>
      </c>
      <c r="CF40" s="279">
        <v>0</v>
      </c>
      <c r="CG40" s="586">
        <f t="shared" si="124"/>
        <v>0</v>
      </c>
      <c r="CH40" s="279">
        <v>0</v>
      </c>
      <c r="CI40" s="586">
        <f t="shared" si="125"/>
        <v>0</v>
      </c>
      <c r="CJ40" s="279">
        <v>0</v>
      </c>
      <c r="CK40" s="586">
        <f t="shared" si="126"/>
        <v>0</v>
      </c>
      <c r="CL40" s="281">
        <f t="shared" si="81"/>
        <v>0</v>
      </c>
      <c r="CM40" s="282">
        <v>0</v>
      </c>
      <c r="CN40" s="585">
        <f t="shared" si="127"/>
        <v>0</v>
      </c>
      <c r="CO40" s="282">
        <v>0</v>
      </c>
      <c r="CP40" s="585">
        <f t="shared" si="128"/>
        <v>0</v>
      </c>
      <c r="CQ40" s="282">
        <v>0</v>
      </c>
      <c r="CR40" s="585">
        <f t="shared" si="129"/>
        <v>0</v>
      </c>
      <c r="CS40" s="282">
        <v>0</v>
      </c>
      <c r="CT40" s="585">
        <f t="shared" si="130"/>
        <v>0</v>
      </c>
      <c r="CU40" s="282">
        <v>0</v>
      </c>
      <c r="CV40" s="585">
        <f t="shared" si="131"/>
        <v>0</v>
      </c>
      <c r="CW40" s="284">
        <f t="shared" si="82"/>
        <v>0</v>
      </c>
      <c r="CX40" s="285">
        <v>0</v>
      </c>
      <c r="CY40" s="584">
        <f t="shared" si="132"/>
        <v>0</v>
      </c>
      <c r="CZ40" s="285">
        <v>0</v>
      </c>
      <c r="DA40" s="584">
        <f t="shared" si="133"/>
        <v>0</v>
      </c>
      <c r="DB40" s="285">
        <v>0</v>
      </c>
      <c r="DC40" s="584">
        <f t="shared" si="134"/>
        <v>0</v>
      </c>
      <c r="DD40" s="285">
        <v>0</v>
      </c>
      <c r="DE40" s="584">
        <f t="shared" si="135"/>
        <v>0</v>
      </c>
      <c r="DF40" s="285">
        <v>0</v>
      </c>
      <c r="DG40" s="584">
        <f t="shared" si="136"/>
        <v>0</v>
      </c>
      <c r="DH40" s="287">
        <f t="shared" si="83"/>
        <v>0</v>
      </c>
      <c r="DI40" s="288">
        <v>0</v>
      </c>
      <c r="DJ40" s="583">
        <f t="shared" si="137"/>
        <v>0</v>
      </c>
      <c r="DK40" s="288">
        <v>0</v>
      </c>
      <c r="DL40" s="583">
        <f t="shared" si="138"/>
        <v>0</v>
      </c>
      <c r="DM40" s="288">
        <v>0</v>
      </c>
      <c r="DN40" s="583">
        <f t="shared" si="139"/>
        <v>0</v>
      </c>
      <c r="DO40" s="288">
        <v>0</v>
      </c>
      <c r="DP40" s="583">
        <f t="shared" si="140"/>
        <v>0</v>
      </c>
      <c r="DQ40" s="288">
        <v>0</v>
      </c>
      <c r="DR40" s="583">
        <f t="shared" si="141"/>
        <v>0</v>
      </c>
      <c r="DS40" s="299">
        <f t="shared" si="84"/>
        <v>0</v>
      </c>
      <c r="DT40" s="293">
        <f t="shared" si="85"/>
        <v>0</v>
      </c>
      <c r="DU40" s="293">
        <f t="shared" si="86"/>
        <v>0</v>
      </c>
      <c r="DV40" s="293">
        <f t="shared" si="87"/>
        <v>0</v>
      </c>
      <c r="DW40" s="293">
        <f t="shared" si="88"/>
        <v>0</v>
      </c>
      <c r="DX40" s="293">
        <f t="shared" si="89"/>
        <v>0</v>
      </c>
      <c r="DY40" s="300">
        <f t="shared" si="90"/>
        <v>0</v>
      </c>
    </row>
    <row r="41" spans="1:129" ht="15" customHeight="1">
      <c r="C41" s="12">
        <f t="shared" si="73"/>
        <v>0</v>
      </c>
      <c r="D41" s="68"/>
      <c r="E41" s="699" t="s">
        <v>294</v>
      </c>
      <c r="F41" s="699"/>
      <c r="G41" s="699"/>
      <c r="H41" s="699"/>
      <c r="I41" s="699"/>
      <c r="J41" s="699"/>
      <c r="K41" s="115">
        <v>0</v>
      </c>
      <c r="L41" s="116">
        <f t="shared" si="74"/>
        <v>0</v>
      </c>
      <c r="M41" s="69">
        <f t="shared" si="75"/>
        <v>0</v>
      </c>
      <c r="N41" s="117">
        <v>0</v>
      </c>
      <c r="O41" s="579">
        <f t="shared" si="91"/>
        <v>0</v>
      </c>
      <c r="P41" s="117">
        <v>0</v>
      </c>
      <c r="Q41" s="579">
        <f t="shared" si="92"/>
        <v>0</v>
      </c>
      <c r="R41" s="117">
        <v>0</v>
      </c>
      <c r="S41" s="579">
        <f t="shared" si="93"/>
        <v>0</v>
      </c>
      <c r="T41" s="117">
        <v>0</v>
      </c>
      <c r="U41" s="579">
        <f t="shared" si="94"/>
        <v>0</v>
      </c>
      <c r="V41" s="117">
        <v>0</v>
      </c>
      <c r="W41" s="579">
        <f t="shared" si="95"/>
        <v>0</v>
      </c>
      <c r="X41" s="119">
        <f t="shared" si="76"/>
        <v>0</v>
      </c>
      <c r="Y41" s="264">
        <v>0</v>
      </c>
      <c r="Z41" s="580">
        <f t="shared" si="96"/>
        <v>0</v>
      </c>
      <c r="AA41" s="264">
        <v>0</v>
      </c>
      <c r="AB41" s="580">
        <f t="shared" si="97"/>
        <v>0</v>
      </c>
      <c r="AC41" s="264">
        <v>0</v>
      </c>
      <c r="AD41" s="580">
        <f t="shared" si="98"/>
        <v>0</v>
      </c>
      <c r="AE41" s="264">
        <v>0</v>
      </c>
      <c r="AF41" s="580">
        <f t="shared" si="99"/>
        <v>0</v>
      </c>
      <c r="AG41" s="264">
        <v>0</v>
      </c>
      <c r="AH41" s="580">
        <f t="shared" si="100"/>
        <v>0</v>
      </c>
      <c r="AI41" s="266">
        <f>Z41+AB41+AD41+AF41+AH41</f>
        <v>0</v>
      </c>
      <c r="AJ41" s="267">
        <v>0</v>
      </c>
      <c r="AK41" s="588">
        <f t="shared" si="102"/>
        <v>0</v>
      </c>
      <c r="AL41" s="267">
        <v>0</v>
      </c>
      <c r="AM41" s="588">
        <f t="shared" si="103"/>
        <v>0</v>
      </c>
      <c r="AN41" s="267">
        <v>0</v>
      </c>
      <c r="AO41" s="588">
        <f t="shared" si="104"/>
        <v>0</v>
      </c>
      <c r="AP41" s="267">
        <v>0</v>
      </c>
      <c r="AQ41" s="588">
        <f t="shared" si="105"/>
        <v>0</v>
      </c>
      <c r="AR41" s="267">
        <v>0</v>
      </c>
      <c r="AS41" s="588">
        <f t="shared" si="106"/>
        <v>0</v>
      </c>
      <c r="AT41" s="269">
        <f t="shared" si="77"/>
        <v>0</v>
      </c>
      <c r="AU41" s="270">
        <v>0</v>
      </c>
      <c r="AV41" s="582">
        <f t="shared" si="107"/>
        <v>0</v>
      </c>
      <c r="AW41" s="270">
        <v>0</v>
      </c>
      <c r="AX41" s="582">
        <f t="shared" si="108"/>
        <v>0</v>
      </c>
      <c r="AY41" s="270">
        <v>0</v>
      </c>
      <c r="AZ41" s="582">
        <f t="shared" si="109"/>
        <v>0</v>
      </c>
      <c r="BA41" s="270">
        <v>0</v>
      </c>
      <c r="BB41" s="582">
        <f t="shared" si="110"/>
        <v>0</v>
      </c>
      <c r="BC41" s="270">
        <v>0</v>
      </c>
      <c r="BD41" s="582">
        <f t="shared" si="111"/>
        <v>0</v>
      </c>
      <c r="BE41" s="272">
        <f t="shared" si="78"/>
        <v>0</v>
      </c>
      <c r="BF41" s="273">
        <v>0</v>
      </c>
      <c r="BG41" s="581">
        <f t="shared" si="112"/>
        <v>0</v>
      </c>
      <c r="BH41" s="273">
        <v>0</v>
      </c>
      <c r="BI41" s="581">
        <f t="shared" si="113"/>
        <v>0</v>
      </c>
      <c r="BJ41" s="273">
        <v>0</v>
      </c>
      <c r="BK41" s="581">
        <f t="shared" si="114"/>
        <v>0</v>
      </c>
      <c r="BL41" s="273">
        <v>0</v>
      </c>
      <c r="BM41" s="581">
        <f t="shared" si="115"/>
        <v>0</v>
      </c>
      <c r="BN41" s="273">
        <v>0</v>
      </c>
      <c r="BO41" s="581">
        <f t="shared" si="116"/>
        <v>0</v>
      </c>
      <c r="BP41" s="275">
        <f t="shared" si="79"/>
        <v>0</v>
      </c>
      <c r="BQ41" s="276">
        <v>0</v>
      </c>
      <c r="BR41" s="587">
        <f t="shared" si="117"/>
        <v>0</v>
      </c>
      <c r="BS41" s="276">
        <v>0</v>
      </c>
      <c r="BT41" s="587">
        <f t="shared" si="118"/>
        <v>0</v>
      </c>
      <c r="BU41" s="276">
        <v>0</v>
      </c>
      <c r="BV41" s="587">
        <f t="shared" si="119"/>
        <v>0</v>
      </c>
      <c r="BW41" s="276">
        <v>0</v>
      </c>
      <c r="BX41" s="587">
        <f t="shared" si="120"/>
        <v>0</v>
      </c>
      <c r="BY41" s="276">
        <v>0</v>
      </c>
      <c r="BZ41" s="587">
        <f t="shared" si="121"/>
        <v>0</v>
      </c>
      <c r="CA41" s="278">
        <f t="shared" si="80"/>
        <v>0</v>
      </c>
      <c r="CB41" s="279">
        <v>0</v>
      </c>
      <c r="CC41" s="586">
        <f t="shared" si="122"/>
        <v>0</v>
      </c>
      <c r="CD41" s="279">
        <v>0</v>
      </c>
      <c r="CE41" s="586">
        <f t="shared" si="123"/>
        <v>0</v>
      </c>
      <c r="CF41" s="279">
        <v>0</v>
      </c>
      <c r="CG41" s="586">
        <f t="shared" si="124"/>
        <v>0</v>
      </c>
      <c r="CH41" s="279">
        <v>0</v>
      </c>
      <c r="CI41" s="586">
        <f t="shared" si="125"/>
        <v>0</v>
      </c>
      <c r="CJ41" s="279">
        <v>0</v>
      </c>
      <c r="CK41" s="586">
        <f t="shared" si="126"/>
        <v>0</v>
      </c>
      <c r="CL41" s="281">
        <f t="shared" si="81"/>
        <v>0</v>
      </c>
      <c r="CM41" s="282">
        <v>0</v>
      </c>
      <c r="CN41" s="585">
        <f t="shared" si="127"/>
        <v>0</v>
      </c>
      <c r="CO41" s="282">
        <v>0</v>
      </c>
      <c r="CP41" s="585">
        <f t="shared" si="128"/>
        <v>0</v>
      </c>
      <c r="CQ41" s="282">
        <v>0</v>
      </c>
      <c r="CR41" s="585">
        <f t="shared" si="129"/>
        <v>0</v>
      </c>
      <c r="CS41" s="282">
        <v>0</v>
      </c>
      <c r="CT41" s="585">
        <f t="shared" si="130"/>
        <v>0</v>
      </c>
      <c r="CU41" s="282">
        <v>0</v>
      </c>
      <c r="CV41" s="585">
        <f t="shared" si="131"/>
        <v>0</v>
      </c>
      <c r="CW41" s="284">
        <f t="shared" si="82"/>
        <v>0</v>
      </c>
      <c r="CX41" s="285">
        <v>0</v>
      </c>
      <c r="CY41" s="584">
        <f t="shared" si="132"/>
        <v>0</v>
      </c>
      <c r="CZ41" s="285">
        <v>0</v>
      </c>
      <c r="DA41" s="584">
        <f t="shared" si="133"/>
        <v>0</v>
      </c>
      <c r="DB41" s="285">
        <v>0</v>
      </c>
      <c r="DC41" s="584">
        <f t="shared" si="134"/>
        <v>0</v>
      </c>
      <c r="DD41" s="285">
        <v>0</v>
      </c>
      <c r="DE41" s="584">
        <f t="shared" si="135"/>
        <v>0</v>
      </c>
      <c r="DF41" s="285">
        <v>0</v>
      </c>
      <c r="DG41" s="584">
        <f t="shared" si="136"/>
        <v>0</v>
      </c>
      <c r="DH41" s="287">
        <f t="shared" si="83"/>
        <v>0</v>
      </c>
      <c r="DI41" s="288">
        <v>0</v>
      </c>
      <c r="DJ41" s="583">
        <f t="shared" si="137"/>
        <v>0</v>
      </c>
      <c r="DK41" s="288">
        <v>0</v>
      </c>
      <c r="DL41" s="583">
        <f t="shared" si="138"/>
        <v>0</v>
      </c>
      <c r="DM41" s="288">
        <v>0</v>
      </c>
      <c r="DN41" s="583">
        <f t="shared" si="139"/>
        <v>0</v>
      </c>
      <c r="DO41" s="288">
        <v>0</v>
      </c>
      <c r="DP41" s="583">
        <f t="shared" si="140"/>
        <v>0</v>
      </c>
      <c r="DQ41" s="288">
        <v>0</v>
      </c>
      <c r="DR41" s="583">
        <f t="shared" si="141"/>
        <v>0</v>
      </c>
      <c r="DS41" s="299">
        <f t="shared" si="84"/>
        <v>0</v>
      </c>
      <c r="DT41" s="293">
        <f t="shared" si="85"/>
        <v>0</v>
      </c>
      <c r="DU41" s="293">
        <f t="shared" si="86"/>
        <v>0</v>
      </c>
      <c r="DV41" s="293">
        <f t="shared" si="87"/>
        <v>0</v>
      </c>
      <c r="DW41" s="293">
        <f t="shared" si="88"/>
        <v>0</v>
      </c>
      <c r="DX41" s="293">
        <f t="shared" si="89"/>
        <v>0</v>
      </c>
      <c r="DY41" s="300">
        <f t="shared" si="90"/>
        <v>0</v>
      </c>
    </row>
    <row r="42" spans="1:129" ht="15" customHeight="1">
      <c r="C42" s="12">
        <f t="shared" si="73"/>
        <v>0</v>
      </c>
      <c r="D42" s="68"/>
      <c r="E42" s="699" t="s">
        <v>294</v>
      </c>
      <c r="F42" s="699"/>
      <c r="G42" s="699"/>
      <c r="H42" s="699"/>
      <c r="I42" s="699"/>
      <c r="J42" s="699"/>
      <c r="K42" s="115">
        <v>0</v>
      </c>
      <c r="L42" s="116">
        <f t="shared" si="74"/>
        <v>0</v>
      </c>
      <c r="M42" s="69">
        <f t="shared" si="75"/>
        <v>0</v>
      </c>
      <c r="N42" s="117">
        <v>0</v>
      </c>
      <c r="O42" s="579">
        <f t="shared" si="91"/>
        <v>0</v>
      </c>
      <c r="P42" s="117">
        <v>0</v>
      </c>
      <c r="Q42" s="579">
        <f t="shared" si="92"/>
        <v>0</v>
      </c>
      <c r="R42" s="117">
        <v>0</v>
      </c>
      <c r="S42" s="579">
        <f t="shared" si="93"/>
        <v>0</v>
      </c>
      <c r="T42" s="117">
        <v>0</v>
      </c>
      <c r="U42" s="579">
        <f t="shared" si="94"/>
        <v>0</v>
      </c>
      <c r="V42" s="117">
        <v>0</v>
      </c>
      <c r="W42" s="579">
        <f t="shared" si="95"/>
        <v>0</v>
      </c>
      <c r="X42" s="119">
        <f t="shared" si="76"/>
        <v>0</v>
      </c>
      <c r="Y42" s="264">
        <v>0</v>
      </c>
      <c r="Z42" s="580">
        <f t="shared" si="96"/>
        <v>0</v>
      </c>
      <c r="AA42" s="264">
        <v>0</v>
      </c>
      <c r="AB42" s="580">
        <f t="shared" si="97"/>
        <v>0</v>
      </c>
      <c r="AC42" s="264">
        <v>0</v>
      </c>
      <c r="AD42" s="580">
        <f t="shared" si="98"/>
        <v>0</v>
      </c>
      <c r="AE42" s="264">
        <v>0</v>
      </c>
      <c r="AF42" s="580">
        <f t="shared" si="99"/>
        <v>0</v>
      </c>
      <c r="AG42" s="264">
        <v>0</v>
      </c>
      <c r="AH42" s="580">
        <f t="shared" si="100"/>
        <v>0</v>
      </c>
      <c r="AI42" s="266">
        <f t="shared" si="101"/>
        <v>0</v>
      </c>
      <c r="AJ42" s="267">
        <v>0</v>
      </c>
      <c r="AK42" s="588">
        <f t="shared" si="102"/>
        <v>0</v>
      </c>
      <c r="AL42" s="267">
        <v>0</v>
      </c>
      <c r="AM42" s="588">
        <f t="shared" si="103"/>
        <v>0</v>
      </c>
      <c r="AN42" s="267">
        <v>0</v>
      </c>
      <c r="AO42" s="588">
        <f t="shared" si="104"/>
        <v>0</v>
      </c>
      <c r="AP42" s="267">
        <v>0</v>
      </c>
      <c r="AQ42" s="588">
        <f t="shared" si="105"/>
        <v>0</v>
      </c>
      <c r="AR42" s="267">
        <v>0</v>
      </c>
      <c r="AS42" s="588">
        <f t="shared" si="106"/>
        <v>0</v>
      </c>
      <c r="AT42" s="269">
        <f t="shared" si="77"/>
        <v>0</v>
      </c>
      <c r="AU42" s="270">
        <v>0</v>
      </c>
      <c r="AV42" s="582">
        <f t="shared" si="107"/>
        <v>0</v>
      </c>
      <c r="AW42" s="270">
        <v>0</v>
      </c>
      <c r="AX42" s="582">
        <f t="shared" si="108"/>
        <v>0</v>
      </c>
      <c r="AY42" s="270">
        <v>0</v>
      </c>
      <c r="AZ42" s="582">
        <f t="shared" si="109"/>
        <v>0</v>
      </c>
      <c r="BA42" s="270">
        <v>0</v>
      </c>
      <c r="BB42" s="582">
        <f t="shared" si="110"/>
        <v>0</v>
      </c>
      <c r="BC42" s="270">
        <v>0</v>
      </c>
      <c r="BD42" s="582">
        <f t="shared" si="111"/>
        <v>0</v>
      </c>
      <c r="BE42" s="272">
        <f t="shared" si="78"/>
        <v>0</v>
      </c>
      <c r="BF42" s="273">
        <v>0</v>
      </c>
      <c r="BG42" s="581">
        <f t="shared" si="112"/>
        <v>0</v>
      </c>
      <c r="BH42" s="273">
        <v>0</v>
      </c>
      <c r="BI42" s="581">
        <f t="shared" si="113"/>
        <v>0</v>
      </c>
      <c r="BJ42" s="273">
        <v>0</v>
      </c>
      <c r="BK42" s="581">
        <f t="shared" si="114"/>
        <v>0</v>
      </c>
      <c r="BL42" s="273">
        <v>0</v>
      </c>
      <c r="BM42" s="581">
        <f t="shared" si="115"/>
        <v>0</v>
      </c>
      <c r="BN42" s="273">
        <v>0</v>
      </c>
      <c r="BO42" s="581">
        <f t="shared" si="116"/>
        <v>0</v>
      </c>
      <c r="BP42" s="275">
        <f t="shared" si="79"/>
        <v>0</v>
      </c>
      <c r="BQ42" s="276">
        <v>0</v>
      </c>
      <c r="BR42" s="587">
        <f t="shared" si="117"/>
        <v>0</v>
      </c>
      <c r="BS42" s="276">
        <v>0</v>
      </c>
      <c r="BT42" s="587">
        <f t="shared" si="118"/>
        <v>0</v>
      </c>
      <c r="BU42" s="276">
        <v>0</v>
      </c>
      <c r="BV42" s="587">
        <f t="shared" si="119"/>
        <v>0</v>
      </c>
      <c r="BW42" s="276">
        <v>0</v>
      </c>
      <c r="BX42" s="587">
        <f t="shared" si="120"/>
        <v>0</v>
      </c>
      <c r="BY42" s="276">
        <v>0</v>
      </c>
      <c r="BZ42" s="587">
        <f t="shared" si="121"/>
        <v>0</v>
      </c>
      <c r="CA42" s="278">
        <f t="shared" si="80"/>
        <v>0</v>
      </c>
      <c r="CB42" s="279">
        <v>0</v>
      </c>
      <c r="CC42" s="586">
        <f t="shared" si="122"/>
        <v>0</v>
      </c>
      <c r="CD42" s="279">
        <v>0</v>
      </c>
      <c r="CE42" s="586">
        <f t="shared" si="123"/>
        <v>0</v>
      </c>
      <c r="CF42" s="279">
        <v>0</v>
      </c>
      <c r="CG42" s="586">
        <f t="shared" si="124"/>
        <v>0</v>
      </c>
      <c r="CH42" s="279">
        <v>0</v>
      </c>
      <c r="CI42" s="586">
        <f t="shared" si="125"/>
        <v>0</v>
      </c>
      <c r="CJ42" s="279">
        <v>0</v>
      </c>
      <c r="CK42" s="586">
        <f t="shared" si="126"/>
        <v>0</v>
      </c>
      <c r="CL42" s="281">
        <f t="shared" si="81"/>
        <v>0</v>
      </c>
      <c r="CM42" s="282">
        <v>0</v>
      </c>
      <c r="CN42" s="585">
        <f t="shared" si="127"/>
        <v>0</v>
      </c>
      <c r="CO42" s="282">
        <v>0</v>
      </c>
      <c r="CP42" s="585">
        <f t="shared" si="128"/>
        <v>0</v>
      </c>
      <c r="CQ42" s="282">
        <v>0</v>
      </c>
      <c r="CR42" s="585">
        <f t="shared" si="129"/>
        <v>0</v>
      </c>
      <c r="CS42" s="282">
        <v>0</v>
      </c>
      <c r="CT42" s="585">
        <f t="shared" si="130"/>
        <v>0</v>
      </c>
      <c r="CU42" s="282">
        <v>0</v>
      </c>
      <c r="CV42" s="585">
        <f t="shared" si="131"/>
        <v>0</v>
      </c>
      <c r="CW42" s="284">
        <f t="shared" si="82"/>
        <v>0</v>
      </c>
      <c r="CX42" s="285">
        <v>0</v>
      </c>
      <c r="CY42" s="584">
        <f t="shared" si="132"/>
        <v>0</v>
      </c>
      <c r="CZ42" s="285">
        <v>0</v>
      </c>
      <c r="DA42" s="584">
        <f t="shared" si="133"/>
        <v>0</v>
      </c>
      <c r="DB42" s="285">
        <v>0</v>
      </c>
      <c r="DC42" s="584">
        <f t="shared" si="134"/>
        <v>0</v>
      </c>
      <c r="DD42" s="285">
        <v>0</v>
      </c>
      <c r="DE42" s="584">
        <f t="shared" si="135"/>
        <v>0</v>
      </c>
      <c r="DF42" s="285">
        <v>0</v>
      </c>
      <c r="DG42" s="584">
        <f t="shared" si="136"/>
        <v>0</v>
      </c>
      <c r="DH42" s="287">
        <f t="shared" si="83"/>
        <v>0</v>
      </c>
      <c r="DI42" s="288">
        <v>0</v>
      </c>
      <c r="DJ42" s="583">
        <f t="shared" si="137"/>
        <v>0</v>
      </c>
      <c r="DK42" s="288">
        <v>0</v>
      </c>
      <c r="DL42" s="583">
        <f t="shared" si="138"/>
        <v>0</v>
      </c>
      <c r="DM42" s="288">
        <v>0</v>
      </c>
      <c r="DN42" s="583">
        <f t="shared" si="139"/>
        <v>0</v>
      </c>
      <c r="DO42" s="288">
        <v>0</v>
      </c>
      <c r="DP42" s="583">
        <f t="shared" si="140"/>
        <v>0</v>
      </c>
      <c r="DQ42" s="288">
        <v>0</v>
      </c>
      <c r="DR42" s="583">
        <f t="shared" si="141"/>
        <v>0</v>
      </c>
      <c r="DS42" s="299">
        <f t="shared" si="84"/>
        <v>0</v>
      </c>
      <c r="DT42" s="293">
        <f t="shared" si="85"/>
        <v>0</v>
      </c>
      <c r="DU42" s="293">
        <f t="shared" si="86"/>
        <v>0</v>
      </c>
      <c r="DV42" s="293">
        <f t="shared" si="87"/>
        <v>0</v>
      </c>
      <c r="DW42" s="293">
        <f t="shared" si="88"/>
        <v>0</v>
      </c>
      <c r="DX42" s="293">
        <f t="shared" si="89"/>
        <v>0</v>
      </c>
      <c r="DY42" s="300">
        <f t="shared" si="90"/>
        <v>0</v>
      </c>
    </row>
    <row r="43" spans="1:129" ht="15" customHeight="1">
      <c r="C43" s="12">
        <f t="shared" si="73"/>
        <v>0</v>
      </c>
      <c r="D43" s="68"/>
      <c r="E43" s="699" t="s">
        <v>294</v>
      </c>
      <c r="F43" s="699"/>
      <c r="G43" s="699"/>
      <c r="H43" s="699"/>
      <c r="I43" s="699"/>
      <c r="J43" s="699"/>
      <c r="K43" s="115">
        <v>0</v>
      </c>
      <c r="L43" s="116">
        <f t="shared" si="74"/>
        <v>0</v>
      </c>
      <c r="M43" s="69">
        <f t="shared" si="75"/>
        <v>0</v>
      </c>
      <c r="N43" s="117">
        <v>0</v>
      </c>
      <c r="O43" s="579">
        <f t="shared" si="91"/>
        <v>0</v>
      </c>
      <c r="P43" s="117">
        <v>0</v>
      </c>
      <c r="Q43" s="579">
        <f t="shared" si="92"/>
        <v>0</v>
      </c>
      <c r="R43" s="117">
        <v>0</v>
      </c>
      <c r="S43" s="579">
        <f t="shared" si="93"/>
        <v>0</v>
      </c>
      <c r="T43" s="117">
        <v>0</v>
      </c>
      <c r="U43" s="579">
        <f t="shared" si="94"/>
        <v>0</v>
      </c>
      <c r="V43" s="117">
        <v>0</v>
      </c>
      <c r="W43" s="579">
        <f t="shared" si="95"/>
        <v>0</v>
      </c>
      <c r="X43" s="119">
        <f t="shared" si="76"/>
        <v>0</v>
      </c>
      <c r="Y43" s="264">
        <v>0</v>
      </c>
      <c r="Z43" s="580">
        <f t="shared" si="96"/>
        <v>0</v>
      </c>
      <c r="AA43" s="264">
        <v>0</v>
      </c>
      <c r="AB43" s="580">
        <f t="shared" si="97"/>
        <v>0</v>
      </c>
      <c r="AC43" s="264">
        <v>0</v>
      </c>
      <c r="AD43" s="580">
        <f t="shared" si="98"/>
        <v>0</v>
      </c>
      <c r="AE43" s="264">
        <v>0</v>
      </c>
      <c r="AF43" s="580">
        <f t="shared" si="99"/>
        <v>0</v>
      </c>
      <c r="AG43" s="264">
        <v>0</v>
      </c>
      <c r="AH43" s="580">
        <f t="shared" si="100"/>
        <v>0</v>
      </c>
      <c r="AI43" s="266">
        <f t="shared" si="101"/>
        <v>0</v>
      </c>
      <c r="AJ43" s="267">
        <v>0</v>
      </c>
      <c r="AK43" s="588">
        <f t="shared" si="102"/>
        <v>0</v>
      </c>
      <c r="AL43" s="267">
        <v>0</v>
      </c>
      <c r="AM43" s="588">
        <f t="shared" si="103"/>
        <v>0</v>
      </c>
      <c r="AN43" s="267">
        <v>0</v>
      </c>
      <c r="AO43" s="588">
        <f t="shared" si="104"/>
        <v>0</v>
      </c>
      <c r="AP43" s="267">
        <v>0</v>
      </c>
      <c r="AQ43" s="588">
        <f t="shared" si="105"/>
        <v>0</v>
      </c>
      <c r="AR43" s="267">
        <v>0</v>
      </c>
      <c r="AS43" s="588">
        <f t="shared" si="106"/>
        <v>0</v>
      </c>
      <c r="AT43" s="269">
        <f t="shared" si="77"/>
        <v>0</v>
      </c>
      <c r="AU43" s="270">
        <v>0</v>
      </c>
      <c r="AV43" s="582">
        <f t="shared" si="107"/>
        <v>0</v>
      </c>
      <c r="AW43" s="270">
        <v>0</v>
      </c>
      <c r="AX43" s="582">
        <f t="shared" si="108"/>
        <v>0</v>
      </c>
      <c r="AY43" s="270">
        <v>0</v>
      </c>
      <c r="AZ43" s="582">
        <f t="shared" si="109"/>
        <v>0</v>
      </c>
      <c r="BA43" s="270">
        <v>0</v>
      </c>
      <c r="BB43" s="582">
        <f t="shared" si="110"/>
        <v>0</v>
      </c>
      <c r="BC43" s="270">
        <v>0</v>
      </c>
      <c r="BD43" s="582">
        <f t="shared" si="111"/>
        <v>0</v>
      </c>
      <c r="BE43" s="272">
        <f t="shared" si="78"/>
        <v>0</v>
      </c>
      <c r="BF43" s="273">
        <v>0</v>
      </c>
      <c r="BG43" s="581">
        <f t="shared" si="112"/>
        <v>0</v>
      </c>
      <c r="BH43" s="273">
        <v>0</v>
      </c>
      <c r="BI43" s="581">
        <f t="shared" si="113"/>
        <v>0</v>
      </c>
      <c r="BJ43" s="273">
        <v>0</v>
      </c>
      <c r="BK43" s="581">
        <f t="shared" si="114"/>
        <v>0</v>
      </c>
      <c r="BL43" s="273">
        <v>0</v>
      </c>
      <c r="BM43" s="581">
        <f t="shared" si="115"/>
        <v>0</v>
      </c>
      <c r="BN43" s="273">
        <v>0</v>
      </c>
      <c r="BO43" s="581">
        <f t="shared" si="116"/>
        <v>0</v>
      </c>
      <c r="BP43" s="275">
        <f t="shared" si="79"/>
        <v>0</v>
      </c>
      <c r="BQ43" s="276">
        <v>0</v>
      </c>
      <c r="BR43" s="587">
        <f t="shared" si="117"/>
        <v>0</v>
      </c>
      <c r="BS43" s="276">
        <v>0</v>
      </c>
      <c r="BT43" s="587">
        <f t="shared" si="118"/>
        <v>0</v>
      </c>
      <c r="BU43" s="276">
        <v>0</v>
      </c>
      <c r="BV43" s="587">
        <f t="shared" si="119"/>
        <v>0</v>
      </c>
      <c r="BW43" s="276">
        <v>0</v>
      </c>
      <c r="BX43" s="587">
        <f t="shared" si="120"/>
        <v>0</v>
      </c>
      <c r="BY43" s="276">
        <v>0</v>
      </c>
      <c r="BZ43" s="587">
        <f t="shared" si="121"/>
        <v>0</v>
      </c>
      <c r="CA43" s="278">
        <f t="shared" si="80"/>
        <v>0</v>
      </c>
      <c r="CB43" s="279">
        <v>0</v>
      </c>
      <c r="CC43" s="586">
        <f t="shared" si="122"/>
        <v>0</v>
      </c>
      <c r="CD43" s="279">
        <v>0</v>
      </c>
      <c r="CE43" s="586">
        <f t="shared" si="123"/>
        <v>0</v>
      </c>
      <c r="CF43" s="279">
        <v>0</v>
      </c>
      <c r="CG43" s="586">
        <f t="shared" si="124"/>
        <v>0</v>
      </c>
      <c r="CH43" s="279">
        <v>0</v>
      </c>
      <c r="CI43" s="586">
        <f t="shared" si="125"/>
        <v>0</v>
      </c>
      <c r="CJ43" s="279">
        <v>0</v>
      </c>
      <c r="CK43" s="586">
        <f t="shared" si="126"/>
        <v>0</v>
      </c>
      <c r="CL43" s="281">
        <f t="shared" si="81"/>
        <v>0</v>
      </c>
      <c r="CM43" s="282">
        <v>0</v>
      </c>
      <c r="CN43" s="585">
        <f t="shared" si="127"/>
        <v>0</v>
      </c>
      <c r="CO43" s="282">
        <v>0</v>
      </c>
      <c r="CP43" s="585">
        <f t="shared" si="128"/>
        <v>0</v>
      </c>
      <c r="CQ43" s="282">
        <v>0</v>
      </c>
      <c r="CR43" s="585">
        <f t="shared" si="129"/>
        <v>0</v>
      </c>
      <c r="CS43" s="282">
        <v>0</v>
      </c>
      <c r="CT43" s="585">
        <f t="shared" si="130"/>
        <v>0</v>
      </c>
      <c r="CU43" s="282">
        <v>0</v>
      </c>
      <c r="CV43" s="585">
        <f t="shared" si="131"/>
        <v>0</v>
      </c>
      <c r="CW43" s="284">
        <f t="shared" si="82"/>
        <v>0</v>
      </c>
      <c r="CX43" s="285">
        <v>0</v>
      </c>
      <c r="CY43" s="584">
        <f t="shared" si="132"/>
        <v>0</v>
      </c>
      <c r="CZ43" s="285">
        <v>0</v>
      </c>
      <c r="DA43" s="584">
        <f t="shared" si="133"/>
        <v>0</v>
      </c>
      <c r="DB43" s="285">
        <v>0</v>
      </c>
      <c r="DC43" s="584">
        <f t="shared" si="134"/>
        <v>0</v>
      </c>
      <c r="DD43" s="285">
        <v>0</v>
      </c>
      <c r="DE43" s="584">
        <f t="shared" si="135"/>
        <v>0</v>
      </c>
      <c r="DF43" s="285">
        <v>0</v>
      </c>
      <c r="DG43" s="584">
        <f t="shared" si="136"/>
        <v>0</v>
      </c>
      <c r="DH43" s="287">
        <f t="shared" si="83"/>
        <v>0</v>
      </c>
      <c r="DI43" s="288">
        <v>0</v>
      </c>
      <c r="DJ43" s="583">
        <f t="shared" si="137"/>
        <v>0</v>
      </c>
      <c r="DK43" s="288">
        <v>0</v>
      </c>
      <c r="DL43" s="583">
        <f t="shared" si="138"/>
        <v>0</v>
      </c>
      <c r="DM43" s="288">
        <v>0</v>
      </c>
      <c r="DN43" s="583">
        <f t="shared" si="139"/>
        <v>0</v>
      </c>
      <c r="DO43" s="288">
        <v>0</v>
      </c>
      <c r="DP43" s="583">
        <f t="shared" si="140"/>
        <v>0</v>
      </c>
      <c r="DQ43" s="288">
        <v>0</v>
      </c>
      <c r="DR43" s="583">
        <f t="shared" si="141"/>
        <v>0</v>
      </c>
      <c r="DS43" s="299">
        <f t="shared" si="84"/>
        <v>0</v>
      </c>
      <c r="DT43" s="293">
        <f t="shared" si="85"/>
        <v>0</v>
      </c>
      <c r="DU43" s="293">
        <f t="shared" si="86"/>
        <v>0</v>
      </c>
      <c r="DV43" s="293">
        <f t="shared" si="87"/>
        <v>0</v>
      </c>
      <c r="DW43" s="293">
        <f t="shared" si="88"/>
        <v>0</v>
      </c>
      <c r="DX43" s="293">
        <f t="shared" si="89"/>
        <v>0</v>
      </c>
      <c r="DY43" s="300">
        <f t="shared" si="90"/>
        <v>0</v>
      </c>
    </row>
    <row r="44" spans="1:129" s="52" customFormat="1" ht="15" customHeight="1">
      <c r="A44" s="76"/>
      <c r="B44" s="76"/>
      <c r="C44" s="12">
        <f t="shared" si="73"/>
        <v>0</v>
      </c>
      <c r="D44" s="68"/>
      <c r="E44" s="699" t="s">
        <v>294</v>
      </c>
      <c r="F44" s="699"/>
      <c r="G44" s="699"/>
      <c r="H44" s="699"/>
      <c r="I44" s="699"/>
      <c r="J44" s="699"/>
      <c r="K44" s="115">
        <v>0</v>
      </c>
      <c r="L44" s="116">
        <f t="shared" si="74"/>
        <v>0</v>
      </c>
      <c r="M44" s="69">
        <f t="shared" si="75"/>
        <v>0</v>
      </c>
      <c r="N44" s="117">
        <v>0</v>
      </c>
      <c r="O44" s="579">
        <f t="shared" si="91"/>
        <v>0</v>
      </c>
      <c r="P44" s="117">
        <v>0</v>
      </c>
      <c r="Q44" s="579">
        <f t="shared" si="92"/>
        <v>0</v>
      </c>
      <c r="R44" s="117">
        <v>0</v>
      </c>
      <c r="S44" s="579">
        <f t="shared" si="93"/>
        <v>0</v>
      </c>
      <c r="T44" s="117">
        <v>0</v>
      </c>
      <c r="U44" s="579">
        <f t="shared" si="94"/>
        <v>0</v>
      </c>
      <c r="V44" s="117">
        <v>0</v>
      </c>
      <c r="W44" s="579">
        <f t="shared" si="95"/>
        <v>0</v>
      </c>
      <c r="X44" s="119">
        <f t="shared" si="76"/>
        <v>0</v>
      </c>
      <c r="Y44" s="264">
        <v>0</v>
      </c>
      <c r="Z44" s="580">
        <f t="shared" si="96"/>
        <v>0</v>
      </c>
      <c r="AA44" s="264">
        <v>0</v>
      </c>
      <c r="AB44" s="580">
        <f t="shared" si="97"/>
        <v>0</v>
      </c>
      <c r="AC44" s="264">
        <v>0</v>
      </c>
      <c r="AD44" s="580">
        <f t="shared" si="98"/>
        <v>0</v>
      </c>
      <c r="AE44" s="264">
        <v>0</v>
      </c>
      <c r="AF44" s="580">
        <f t="shared" si="99"/>
        <v>0</v>
      </c>
      <c r="AG44" s="264">
        <v>0</v>
      </c>
      <c r="AH44" s="580">
        <f t="shared" si="100"/>
        <v>0</v>
      </c>
      <c r="AI44" s="266">
        <f t="shared" si="101"/>
        <v>0</v>
      </c>
      <c r="AJ44" s="267">
        <v>0</v>
      </c>
      <c r="AK44" s="588">
        <f t="shared" si="102"/>
        <v>0</v>
      </c>
      <c r="AL44" s="267">
        <v>0</v>
      </c>
      <c r="AM44" s="588">
        <f t="shared" si="103"/>
        <v>0</v>
      </c>
      <c r="AN44" s="267">
        <v>0</v>
      </c>
      <c r="AO44" s="588">
        <f t="shared" si="104"/>
        <v>0</v>
      </c>
      <c r="AP44" s="267">
        <v>0</v>
      </c>
      <c r="AQ44" s="588">
        <f t="shared" si="105"/>
        <v>0</v>
      </c>
      <c r="AR44" s="267">
        <v>0</v>
      </c>
      <c r="AS44" s="588">
        <f t="shared" si="106"/>
        <v>0</v>
      </c>
      <c r="AT44" s="269">
        <f t="shared" si="77"/>
        <v>0</v>
      </c>
      <c r="AU44" s="270">
        <v>0</v>
      </c>
      <c r="AV44" s="582">
        <f t="shared" si="107"/>
        <v>0</v>
      </c>
      <c r="AW44" s="270">
        <v>0</v>
      </c>
      <c r="AX44" s="582">
        <f t="shared" si="108"/>
        <v>0</v>
      </c>
      <c r="AY44" s="270">
        <v>0</v>
      </c>
      <c r="AZ44" s="582">
        <f t="shared" si="109"/>
        <v>0</v>
      </c>
      <c r="BA44" s="270">
        <v>0</v>
      </c>
      <c r="BB44" s="582">
        <f t="shared" si="110"/>
        <v>0</v>
      </c>
      <c r="BC44" s="270">
        <v>0</v>
      </c>
      <c r="BD44" s="582">
        <f t="shared" si="111"/>
        <v>0</v>
      </c>
      <c r="BE44" s="272">
        <f t="shared" si="78"/>
        <v>0</v>
      </c>
      <c r="BF44" s="273">
        <v>0</v>
      </c>
      <c r="BG44" s="581">
        <f t="shared" si="112"/>
        <v>0</v>
      </c>
      <c r="BH44" s="273">
        <v>0</v>
      </c>
      <c r="BI44" s="581">
        <f t="shared" si="113"/>
        <v>0</v>
      </c>
      <c r="BJ44" s="273">
        <v>0</v>
      </c>
      <c r="BK44" s="581">
        <f t="shared" si="114"/>
        <v>0</v>
      </c>
      <c r="BL44" s="273">
        <v>0</v>
      </c>
      <c r="BM44" s="581">
        <f t="shared" si="115"/>
        <v>0</v>
      </c>
      <c r="BN44" s="273">
        <v>0</v>
      </c>
      <c r="BO44" s="581">
        <f t="shared" si="116"/>
        <v>0</v>
      </c>
      <c r="BP44" s="275">
        <f t="shared" si="79"/>
        <v>0</v>
      </c>
      <c r="BQ44" s="276">
        <v>0</v>
      </c>
      <c r="BR44" s="587">
        <f t="shared" si="117"/>
        <v>0</v>
      </c>
      <c r="BS44" s="276">
        <v>0</v>
      </c>
      <c r="BT44" s="587">
        <f t="shared" si="118"/>
        <v>0</v>
      </c>
      <c r="BU44" s="276">
        <v>0</v>
      </c>
      <c r="BV44" s="587">
        <f t="shared" si="119"/>
        <v>0</v>
      </c>
      <c r="BW44" s="276">
        <v>0</v>
      </c>
      <c r="BX44" s="587">
        <f t="shared" si="120"/>
        <v>0</v>
      </c>
      <c r="BY44" s="276">
        <v>0</v>
      </c>
      <c r="BZ44" s="587">
        <f t="shared" si="121"/>
        <v>0</v>
      </c>
      <c r="CA44" s="278">
        <f t="shared" si="80"/>
        <v>0</v>
      </c>
      <c r="CB44" s="279">
        <v>0</v>
      </c>
      <c r="CC44" s="586">
        <f t="shared" si="122"/>
        <v>0</v>
      </c>
      <c r="CD44" s="279">
        <v>0</v>
      </c>
      <c r="CE44" s="586">
        <f t="shared" si="123"/>
        <v>0</v>
      </c>
      <c r="CF44" s="279">
        <v>0</v>
      </c>
      <c r="CG44" s="586">
        <f t="shared" si="124"/>
        <v>0</v>
      </c>
      <c r="CH44" s="279">
        <v>0</v>
      </c>
      <c r="CI44" s="586">
        <f t="shared" si="125"/>
        <v>0</v>
      </c>
      <c r="CJ44" s="279">
        <v>0</v>
      </c>
      <c r="CK44" s="586">
        <f t="shared" si="126"/>
        <v>0</v>
      </c>
      <c r="CL44" s="281">
        <f t="shared" si="81"/>
        <v>0</v>
      </c>
      <c r="CM44" s="282">
        <v>0</v>
      </c>
      <c r="CN44" s="585">
        <f t="shared" si="127"/>
        <v>0</v>
      </c>
      <c r="CO44" s="282">
        <v>0</v>
      </c>
      <c r="CP44" s="585">
        <f t="shared" si="128"/>
        <v>0</v>
      </c>
      <c r="CQ44" s="282">
        <v>0</v>
      </c>
      <c r="CR44" s="585">
        <f t="shared" si="129"/>
        <v>0</v>
      </c>
      <c r="CS44" s="282">
        <v>0</v>
      </c>
      <c r="CT44" s="585">
        <f t="shared" si="130"/>
        <v>0</v>
      </c>
      <c r="CU44" s="282">
        <v>0</v>
      </c>
      <c r="CV44" s="585">
        <f t="shared" si="131"/>
        <v>0</v>
      </c>
      <c r="CW44" s="284">
        <f t="shared" si="82"/>
        <v>0</v>
      </c>
      <c r="CX44" s="285">
        <v>0</v>
      </c>
      <c r="CY44" s="584">
        <f t="shared" si="132"/>
        <v>0</v>
      </c>
      <c r="CZ44" s="285">
        <v>0</v>
      </c>
      <c r="DA44" s="584">
        <f t="shared" si="133"/>
        <v>0</v>
      </c>
      <c r="DB44" s="285">
        <v>0</v>
      </c>
      <c r="DC44" s="584">
        <f t="shared" si="134"/>
        <v>0</v>
      </c>
      <c r="DD44" s="285">
        <v>0</v>
      </c>
      <c r="DE44" s="584">
        <f t="shared" si="135"/>
        <v>0</v>
      </c>
      <c r="DF44" s="285">
        <v>0</v>
      </c>
      <c r="DG44" s="584">
        <f t="shared" si="136"/>
        <v>0</v>
      </c>
      <c r="DH44" s="287">
        <f t="shared" si="83"/>
        <v>0</v>
      </c>
      <c r="DI44" s="288">
        <v>0</v>
      </c>
      <c r="DJ44" s="583">
        <f t="shared" si="137"/>
        <v>0</v>
      </c>
      <c r="DK44" s="288">
        <v>0</v>
      </c>
      <c r="DL44" s="583">
        <f t="shared" si="138"/>
        <v>0</v>
      </c>
      <c r="DM44" s="288">
        <v>0</v>
      </c>
      <c r="DN44" s="583">
        <f t="shared" si="139"/>
        <v>0</v>
      </c>
      <c r="DO44" s="288">
        <v>0</v>
      </c>
      <c r="DP44" s="583">
        <f t="shared" si="140"/>
        <v>0</v>
      </c>
      <c r="DQ44" s="288">
        <v>0</v>
      </c>
      <c r="DR44" s="583">
        <f t="shared" si="141"/>
        <v>0</v>
      </c>
      <c r="DS44" s="299">
        <f t="shared" si="84"/>
        <v>0</v>
      </c>
      <c r="DT44" s="293">
        <f t="shared" si="85"/>
        <v>0</v>
      </c>
      <c r="DU44" s="293">
        <f t="shared" si="86"/>
        <v>0</v>
      </c>
      <c r="DV44" s="293">
        <f t="shared" si="87"/>
        <v>0</v>
      </c>
      <c r="DW44" s="293">
        <f t="shared" si="88"/>
        <v>0</v>
      </c>
      <c r="DX44" s="293">
        <f t="shared" si="89"/>
        <v>0</v>
      </c>
      <c r="DY44" s="300">
        <f t="shared" si="90"/>
        <v>0</v>
      </c>
    </row>
    <row r="45" spans="1:129" s="52" customFormat="1" ht="15" customHeight="1">
      <c r="A45" s="76"/>
      <c r="B45" s="76"/>
      <c r="C45" s="12">
        <f t="shared" si="73"/>
        <v>0</v>
      </c>
      <c r="D45" s="68"/>
      <c r="E45" s="699" t="s">
        <v>294</v>
      </c>
      <c r="F45" s="699"/>
      <c r="G45" s="699"/>
      <c r="H45" s="699"/>
      <c r="I45" s="699"/>
      <c r="J45" s="699"/>
      <c r="K45" s="115">
        <v>0</v>
      </c>
      <c r="L45" s="116">
        <f t="shared" si="74"/>
        <v>0</v>
      </c>
      <c r="M45" s="69">
        <f t="shared" si="75"/>
        <v>0</v>
      </c>
      <c r="N45" s="117">
        <v>0</v>
      </c>
      <c r="O45" s="579">
        <f t="shared" si="91"/>
        <v>0</v>
      </c>
      <c r="P45" s="117">
        <v>0</v>
      </c>
      <c r="Q45" s="579">
        <f t="shared" si="92"/>
        <v>0</v>
      </c>
      <c r="R45" s="117">
        <v>0</v>
      </c>
      <c r="S45" s="579">
        <f t="shared" si="93"/>
        <v>0</v>
      </c>
      <c r="T45" s="117">
        <v>0</v>
      </c>
      <c r="U45" s="579">
        <f t="shared" si="94"/>
        <v>0</v>
      </c>
      <c r="V45" s="117">
        <v>0</v>
      </c>
      <c r="W45" s="579">
        <f t="shared" si="95"/>
        <v>0</v>
      </c>
      <c r="X45" s="119">
        <f t="shared" si="76"/>
        <v>0</v>
      </c>
      <c r="Y45" s="264">
        <v>0</v>
      </c>
      <c r="Z45" s="580">
        <f t="shared" si="96"/>
        <v>0</v>
      </c>
      <c r="AA45" s="264">
        <v>0</v>
      </c>
      <c r="AB45" s="580">
        <f t="shared" si="97"/>
        <v>0</v>
      </c>
      <c r="AC45" s="264">
        <v>0</v>
      </c>
      <c r="AD45" s="580">
        <f t="shared" si="98"/>
        <v>0</v>
      </c>
      <c r="AE45" s="264">
        <v>0</v>
      </c>
      <c r="AF45" s="580">
        <f t="shared" si="99"/>
        <v>0</v>
      </c>
      <c r="AG45" s="264">
        <v>0</v>
      </c>
      <c r="AH45" s="580">
        <f t="shared" si="100"/>
        <v>0</v>
      </c>
      <c r="AI45" s="266">
        <f t="shared" si="101"/>
        <v>0</v>
      </c>
      <c r="AJ45" s="267">
        <v>0</v>
      </c>
      <c r="AK45" s="588">
        <f t="shared" si="102"/>
        <v>0</v>
      </c>
      <c r="AL45" s="267">
        <v>0</v>
      </c>
      <c r="AM45" s="588">
        <f t="shared" si="103"/>
        <v>0</v>
      </c>
      <c r="AN45" s="267">
        <v>0</v>
      </c>
      <c r="AO45" s="588">
        <f t="shared" si="104"/>
        <v>0</v>
      </c>
      <c r="AP45" s="267">
        <v>0</v>
      </c>
      <c r="AQ45" s="588">
        <f t="shared" si="105"/>
        <v>0</v>
      </c>
      <c r="AR45" s="267">
        <v>0</v>
      </c>
      <c r="AS45" s="588">
        <f t="shared" si="106"/>
        <v>0</v>
      </c>
      <c r="AT45" s="269">
        <f t="shared" si="77"/>
        <v>0</v>
      </c>
      <c r="AU45" s="270">
        <v>0</v>
      </c>
      <c r="AV45" s="582">
        <f t="shared" si="107"/>
        <v>0</v>
      </c>
      <c r="AW45" s="270">
        <v>0</v>
      </c>
      <c r="AX45" s="582">
        <f t="shared" si="108"/>
        <v>0</v>
      </c>
      <c r="AY45" s="270">
        <v>0</v>
      </c>
      <c r="AZ45" s="582">
        <f t="shared" si="109"/>
        <v>0</v>
      </c>
      <c r="BA45" s="270">
        <v>0</v>
      </c>
      <c r="BB45" s="582">
        <f t="shared" si="110"/>
        <v>0</v>
      </c>
      <c r="BC45" s="270">
        <v>0</v>
      </c>
      <c r="BD45" s="582">
        <f t="shared" si="111"/>
        <v>0</v>
      </c>
      <c r="BE45" s="272">
        <f t="shared" si="78"/>
        <v>0</v>
      </c>
      <c r="BF45" s="273">
        <v>0</v>
      </c>
      <c r="BG45" s="581">
        <f t="shared" si="112"/>
        <v>0</v>
      </c>
      <c r="BH45" s="273">
        <v>0</v>
      </c>
      <c r="BI45" s="581">
        <f t="shared" si="113"/>
        <v>0</v>
      </c>
      <c r="BJ45" s="273">
        <v>0</v>
      </c>
      <c r="BK45" s="581">
        <f t="shared" si="114"/>
        <v>0</v>
      </c>
      <c r="BL45" s="273">
        <v>0</v>
      </c>
      <c r="BM45" s="581">
        <f t="shared" si="115"/>
        <v>0</v>
      </c>
      <c r="BN45" s="273">
        <v>0</v>
      </c>
      <c r="BO45" s="581">
        <f t="shared" si="116"/>
        <v>0</v>
      </c>
      <c r="BP45" s="275">
        <f t="shared" si="79"/>
        <v>0</v>
      </c>
      <c r="BQ45" s="276">
        <v>0</v>
      </c>
      <c r="BR45" s="587">
        <f t="shared" si="117"/>
        <v>0</v>
      </c>
      <c r="BS45" s="276">
        <v>0</v>
      </c>
      <c r="BT45" s="587">
        <f t="shared" si="118"/>
        <v>0</v>
      </c>
      <c r="BU45" s="276">
        <v>0</v>
      </c>
      <c r="BV45" s="587">
        <f t="shared" si="119"/>
        <v>0</v>
      </c>
      <c r="BW45" s="276">
        <v>0</v>
      </c>
      <c r="BX45" s="587">
        <f t="shared" si="120"/>
        <v>0</v>
      </c>
      <c r="BY45" s="276">
        <v>0</v>
      </c>
      <c r="BZ45" s="587">
        <f t="shared" si="121"/>
        <v>0</v>
      </c>
      <c r="CA45" s="278">
        <f t="shared" si="80"/>
        <v>0</v>
      </c>
      <c r="CB45" s="279">
        <v>0</v>
      </c>
      <c r="CC45" s="586">
        <f t="shared" si="122"/>
        <v>0</v>
      </c>
      <c r="CD45" s="279">
        <v>0</v>
      </c>
      <c r="CE45" s="586">
        <f t="shared" si="123"/>
        <v>0</v>
      </c>
      <c r="CF45" s="279">
        <v>0</v>
      </c>
      <c r="CG45" s="586">
        <f t="shared" si="124"/>
        <v>0</v>
      </c>
      <c r="CH45" s="279">
        <v>0</v>
      </c>
      <c r="CI45" s="586">
        <f t="shared" si="125"/>
        <v>0</v>
      </c>
      <c r="CJ45" s="279">
        <v>0</v>
      </c>
      <c r="CK45" s="586">
        <f t="shared" si="126"/>
        <v>0</v>
      </c>
      <c r="CL45" s="281">
        <f t="shared" si="81"/>
        <v>0</v>
      </c>
      <c r="CM45" s="282">
        <v>0</v>
      </c>
      <c r="CN45" s="585">
        <f t="shared" si="127"/>
        <v>0</v>
      </c>
      <c r="CO45" s="282">
        <v>0</v>
      </c>
      <c r="CP45" s="585">
        <f t="shared" si="128"/>
        <v>0</v>
      </c>
      <c r="CQ45" s="282">
        <v>0</v>
      </c>
      <c r="CR45" s="585">
        <f t="shared" si="129"/>
        <v>0</v>
      </c>
      <c r="CS45" s="282">
        <v>0</v>
      </c>
      <c r="CT45" s="585">
        <f t="shared" si="130"/>
        <v>0</v>
      </c>
      <c r="CU45" s="282">
        <v>0</v>
      </c>
      <c r="CV45" s="585">
        <f t="shared" si="131"/>
        <v>0</v>
      </c>
      <c r="CW45" s="284">
        <f t="shared" si="82"/>
        <v>0</v>
      </c>
      <c r="CX45" s="285">
        <v>0</v>
      </c>
      <c r="CY45" s="584">
        <f t="shared" si="132"/>
        <v>0</v>
      </c>
      <c r="CZ45" s="285">
        <v>0</v>
      </c>
      <c r="DA45" s="584">
        <f t="shared" si="133"/>
        <v>0</v>
      </c>
      <c r="DB45" s="285">
        <v>0</v>
      </c>
      <c r="DC45" s="584">
        <f t="shared" si="134"/>
        <v>0</v>
      </c>
      <c r="DD45" s="285">
        <v>0</v>
      </c>
      <c r="DE45" s="584">
        <f t="shared" si="135"/>
        <v>0</v>
      </c>
      <c r="DF45" s="285">
        <v>0</v>
      </c>
      <c r="DG45" s="584">
        <f t="shared" si="136"/>
        <v>0</v>
      </c>
      <c r="DH45" s="287">
        <f t="shared" si="83"/>
        <v>0</v>
      </c>
      <c r="DI45" s="288">
        <v>0</v>
      </c>
      <c r="DJ45" s="583">
        <f t="shared" si="137"/>
        <v>0</v>
      </c>
      <c r="DK45" s="288">
        <v>0</v>
      </c>
      <c r="DL45" s="583">
        <f t="shared" si="138"/>
        <v>0</v>
      </c>
      <c r="DM45" s="288">
        <v>0</v>
      </c>
      <c r="DN45" s="583">
        <f t="shared" si="139"/>
        <v>0</v>
      </c>
      <c r="DO45" s="288">
        <v>0</v>
      </c>
      <c r="DP45" s="583">
        <f t="shared" si="140"/>
        <v>0</v>
      </c>
      <c r="DQ45" s="288">
        <v>0</v>
      </c>
      <c r="DR45" s="583">
        <f t="shared" si="141"/>
        <v>0</v>
      </c>
      <c r="DS45" s="299">
        <f t="shared" si="84"/>
        <v>0</v>
      </c>
      <c r="DT45" s="293">
        <f t="shared" si="85"/>
        <v>0</v>
      </c>
      <c r="DU45" s="293">
        <f t="shared" si="86"/>
        <v>0</v>
      </c>
      <c r="DV45" s="293">
        <f t="shared" si="87"/>
        <v>0</v>
      </c>
      <c r="DW45" s="293">
        <f t="shared" si="88"/>
        <v>0</v>
      </c>
      <c r="DX45" s="293">
        <f t="shared" si="89"/>
        <v>0</v>
      </c>
      <c r="DY45" s="300">
        <f t="shared" si="90"/>
        <v>0</v>
      </c>
    </row>
    <row r="46" spans="1:129" s="52" customFormat="1" ht="15" customHeight="1">
      <c r="A46" s="76"/>
      <c r="B46" s="76"/>
      <c r="C46" s="12">
        <f t="shared" si="73"/>
        <v>0</v>
      </c>
      <c r="D46" s="68"/>
      <c r="E46" s="699" t="s">
        <v>294</v>
      </c>
      <c r="F46" s="699"/>
      <c r="G46" s="699"/>
      <c r="H46" s="699"/>
      <c r="I46" s="699"/>
      <c r="J46" s="699"/>
      <c r="K46" s="115">
        <v>0</v>
      </c>
      <c r="L46" s="116">
        <f t="shared" si="74"/>
        <v>0</v>
      </c>
      <c r="M46" s="69">
        <f t="shared" si="75"/>
        <v>0</v>
      </c>
      <c r="N46" s="117">
        <v>0</v>
      </c>
      <c r="O46" s="579">
        <f t="shared" si="91"/>
        <v>0</v>
      </c>
      <c r="P46" s="117">
        <v>0</v>
      </c>
      <c r="Q46" s="579">
        <f t="shared" si="92"/>
        <v>0</v>
      </c>
      <c r="R46" s="117">
        <v>0</v>
      </c>
      <c r="S46" s="579">
        <f t="shared" si="93"/>
        <v>0</v>
      </c>
      <c r="T46" s="117">
        <v>0</v>
      </c>
      <c r="U46" s="579">
        <f t="shared" si="94"/>
        <v>0</v>
      </c>
      <c r="V46" s="117">
        <v>0</v>
      </c>
      <c r="W46" s="579">
        <f t="shared" si="95"/>
        <v>0</v>
      </c>
      <c r="X46" s="119">
        <f t="shared" si="76"/>
        <v>0</v>
      </c>
      <c r="Y46" s="264">
        <v>0</v>
      </c>
      <c r="Z46" s="580">
        <f t="shared" si="96"/>
        <v>0</v>
      </c>
      <c r="AA46" s="264">
        <v>0</v>
      </c>
      <c r="AB46" s="580">
        <f t="shared" si="97"/>
        <v>0</v>
      </c>
      <c r="AC46" s="264">
        <v>0</v>
      </c>
      <c r="AD46" s="580">
        <f t="shared" si="98"/>
        <v>0</v>
      </c>
      <c r="AE46" s="264">
        <v>0</v>
      </c>
      <c r="AF46" s="580">
        <f t="shared" si="99"/>
        <v>0</v>
      </c>
      <c r="AG46" s="264">
        <v>0</v>
      </c>
      <c r="AH46" s="580">
        <f t="shared" si="100"/>
        <v>0</v>
      </c>
      <c r="AI46" s="266">
        <f t="shared" si="101"/>
        <v>0</v>
      </c>
      <c r="AJ46" s="267">
        <v>0</v>
      </c>
      <c r="AK46" s="588">
        <f t="shared" si="102"/>
        <v>0</v>
      </c>
      <c r="AL46" s="267">
        <v>0</v>
      </c>
      <c r="AM46" s="588">
        <f t="shared" si="103"/>
        <v>0</v>
      </c>
      <c r="AN46" s="267">
        <v>0</v>
      </c>
      <c r="AO46" s="588">
        <f t="shared" si="104"/>
        <v>0</v>
      </c>
      <c r="AP46" s="267">
        <v>0</v>
      </c>
      <c r="AQ46" s="588">
        <f t="shared" si="105"/>
        <v>0</v>
      </c>
      <c r="AR46" s="267">
        <v>0</v>
      </c>
      <c r="AS46" s="588">
        <f t="shared" si="106"/>
        <v>0</v>
      </c>
      <c r="AT46" s="269">
        <f t="shared" si="77"/>
        <v>0</v>
      </c>
      <c r="AU46" s="270">
        <v>0</v>
      </c>
      <c r="AV46" s="582">
        <f t="shared" si="107"/>
        <v>0</v>
      </c>
      <c r="AW46" s="270">
        <v>0</v>
      </c>
      <c r="AX46" s="582">
        <f t="shared" si="108"/>
        <v>0</v>
      </c>
      <c r="AY46" s="270">
        <v>0</v>
      </c>
      <c r="AZ46" s="582">
        <f t="shared" si="109"/>
        <v>0</v>
      </c>
      <c r="BA46" s="270">
        <v>0</v>
      </c>
      <c r="BB46" s="582">
        <f t="shared" si="110"/>
        <v>0</v>
      </c>
      <c r="BC46" s="270">
        <v>0</v>
      </c>
      <c r="BD46" s="582">
        <f t="shared" si="111"/>
        <v>0</v>
      </c>
      <c r="BE46" s="272">
        <f t="shared" si="78"/>
        <v>0</v>
      </c>
      <c r="BF46" s="273">
        <v>0</v>
      </c>
      <c r="BG46" s="581">
        <f t="shared" si="112"/>
        <v>0</v>
      </c>
      <c r="BH46" s="273">
        <v>0</v>
      </c>
      <c r="BI46" s="581">
        <f t="shared" si="113"/>
        <v>0</v>
      </c>
      <c r="BJ46" s="273">
        <v>0</v>
      </c>
      <c r="BK46" s="581">
        <f t="shared" si="114"/>
        <v>0</v>
      </c>
      <c r="BL46" s="273">
        <v>0</v>
      </c>
      <c r="BM46" s="581">
        <f t="shared" si="115"/>
        <v>0</v>
      </c>
      <c r="BN46" s="273">
        <v>0</v>
      </c>
      <c r="BO46" s="581">
        <f t="shared" si="116"/>
        <v>0</v>
      </c>
      <c r="BP46" s="275">
        <f t="shared" si="79"/>
        <v>0</v>
      </c>
      <c r="BQ46" s="276">
        <v>0</v>
      </c>
      <c r="BR46" s="587">
        <f t="shared" si="117"/>
        <v>0</v>
      </c>
      <c r="BS46" s="276">
        <v>0</v>
      </c>
      <c r="BT46" s="587">
        <f t="shared" si="118"/>
        <v>0</v>
      </c>
      <c r="BU46" s="276">
        <v>0</v>
      </c>
      <c r="BV46" s="587">
        <f t="shared" si="119"/>
        <v>0</v>
      </c>
      <c r="BW46" s="276">
        <v>0</v>
      </c>
      <c r="BX46" s="587">
        <f t="shared" si="120"/>
        <v>0</v>
      </c>
      <c r="BY46" s="276">
        <v>0</v>
      </c>
      <c r="BZ46" s="587">
        <f t="shared" si="121"/>
        <v>0</v>
      </c>
      <c r="CA46" s="278">
        <f t="shared" si="80"/>
        <v>0</v>
      </c>
      <c r="CB46" s="279">
        <v>0</v>
      </c>
      <c r="CC46" s="586">
        <f t="shared" si="122"/>
        <v>0</v>
      </c>
      <c r="CD46" s="279">
        <v>0</v>
      </c>
      <c r="CE46" s="586">
        <f t="shared" si="123"/>
        <v>0</v>
      </c>
      <c r="CF46" s="279">
        <v>0</v>
      </c>
      <c r="CG46" s="586">
        <f t="shared" si="124"/>
        <v>0</v>
      </c>
      <c r="CH46" s="279">
        <v>0</v>
      </c>
      <c r="CI46" s="586">
        <f t="shared" si="125"/>
        <v>0</v>
      </c>
      <c r="CJ46" s="279">
        <v>0</v>
      </c>
      <c r="CK46" s="586">
        <f t="shared" si="126"/>
        <v>0</v>
      </c>
      <c r="CL46" s="281">
        <f t="shared" si="81"/>
        <v>0</v>
      </c>
      <c r="CM46" s="282">
        <v>0</v>
      </c>
      <c r="CN46" s="585">
        <f t="shared" si="127"/>
        <v>0</v>
      </c>
      <c r="CO46" s="282">
        <v>0</v>
      </c>
      <c r="CP46" s="585">
        <f t="shared" si="128"/>
        <v>0</v>
      </c>
      <c r="CQ46" s="282">
        <v>0</v>
      </c>
      <c r="CR46" s="585">
        <f t="shared" si="129"/>
        <v>0</v>
      </c>
      <c r="CS46" s="282">
        <v>0</v>
      </c>
      <c r="CT46" s="585">
        <f t="shared" si="130"/>
        <v>0</v>
      </c>
      <c r="CU46" s="282">
        <v>0</v>
      </c>
      <c r="CV46" s="585">
        <f t="shared" si="131"/>
        <v>0</v>
      </c>
      <c r="CW46" s="284">
        <f t="shared" si="82"/>
        <v>0</v>
      </c>
      <c r="CX46" s="285">
        <v>0</v>
      </c>
      <c r="CY46" s="584">
        <f t="shared" si="132"/>
        <v>0</v>
      </c>
      <c r="CZ46" s="285">
        <v>0</v>
      </c>
      <c r="DA46" s="584">
        <f t="shared" si="133"/>
        <v>0</v>
      </c>
      <c r="DB46" s="285">
        <v>0</v>
      </c>
      <c r="DC46" s="584">
        <f t="shared" si="134"/>
        <v>0</v>
      </c>
      <c r="DD46" s="285">
        <v>0</v>
      </c>
      <c r="DE46" s="584">
        <f t="shared" si="135"/>
        <v>0</v>
      </c>
      <c r="DF46" s="285">
        <v>0</v>
      </c>
      <c r="DG46" s="584">
        <f t="shared" si="136"/>
        <v>0</v>
      </c>
      <c r="DH46" s="287">
        <f t="shared" si="83"/>
        <v>0</v>
      </c>
      <c r="DI46" s="288">
        <v>0</v>
      </c>
      <c r="DJ46" s="583">
        <f t="shared" si="137"/>
        <v>0</v>
      </c>
      <c r="DK46" s="288">
        <v>0</v>
      </c>
      <c r="DL46" s="583">
        <f t="shared" si="138"/>
        <v>0</v>
      </c>
      <c r="DM46" s="288">
        <v>0</v>
      </c>
      <c r="DN46" s="583">
        <f t="shared" si="139"/>
        <v>0</v>
      </c>
      <c r="DO46" s="288">
        <v>0</v>
      </c>
      <c r="DP46" s="583">
        <f t="shared" si="140"/>
        <v>0</v>
      </c>
      <c r="DQ46" s="288">
        <v>0</v>
      </c>
      <c r="DR46" s="583">
        <f t="shared" si="141"/>
        <v>0</v>
      </c>
      <c r="DS46" s="299">
        <f t="shared" si="84"/>
        <v>0</v>
      </c>
      <c r="DT46" s="293">
        <f t="shared" si="85"/>
        <v>0</v>
      </c>
      <c r="DU46" s="293">
        <f t="shared" si="86"/>
        <v>0</v>
      </c>
      <c r="DV46" s="293">
        <f t="shared" si="87"/>
        <v>0</v>
      </c>
      <c r="DW46" s="293">
        <f t="shared" si="88"/>
        <v>0</v>
      </c>
      <c r="DX46" s="293">
        <f t="shared" si="89"/>
        <v>0</v>
      </c>
      <c r="DY46" s="300">
        <f t="shared" si="90"/>
        <v>0</v>
      </c>
    </row>
    <row r="47" spans="1:129" ht="15" customHeight="1">
      <c r="C47" s="12">
        <f t="shared" si="73"/>
        <v>0</v>
      </c>
      <c r="D47" s="68"/>
      <c r="E47" s="699" t="s">
        <v>294</v>
      </c>
      <c r="F47" s="699"/>
      <c r="G47" s="699"/>
      <c r="H47" s="699"/>
      <c r="I47" s="699"/>
      <c r="J47" s="699"/>
      <c r="K47" s="115">
        <v>0</v>
      </c>
      <c r="L47" s="116">
        <f t="shared" si="74"/>
        <v>0</v>
      </c>
      <c r="M47" s="69">
        <f t="shared" si="75"/>
        <v>0</v>
      </c>
      <c r="N47" s="117">
        <v>0</v>
      </c>
      <c r="O47" s="579">
        <f t="shared" si="91"/>
        <v>0</v>
      </c>
      <c r="P47" s="117">
        <v>0</v>
      </c>
      <c r="Q47" s="579">
        <f t="shared" si="92"/>
        <v>0</v>
      </c>
      <c r="R47" s="117">
        <v>0</v>
      </c>
      <c r="S47" s="579">
        <f t="shared" si="93"/>
        <v>0</v>
      </c>
      <c r="T47" s="117">
        <v>0</v>
      </c>
      <c r="U47" s="579">
        <f t="shared" si="94"/>
        <v>0</v>
      </c>
      <c r="V47" s="117">
        <v>0</v>
      </c>
      <c r="W47" s="579">
        <f t="shared" si="95"/>
        <v>0</v>
      </c>
      <c r="X47" s="119">
        <f t="shared" si="76"/>
        <v>0</v>
      </c>
      <c r="Y47" s="264">
        <v>0</v>
      </c>
      <c r="Z47" s="580">
        <f t="shared" si="96"/>
        <v>0</v>
      </c>
      <c r="AA47" s="264">
        <v>0</v>
      </c>
      <c r="AB47" s="580">
        <f t="shared" si="97"/>
        <v>0</v>
      </c>
      <c r="AC47" s="264">
        <v>0</v>
      </c>
      <c r="AD47" s="580">
        <f t="shared" si="98"/>
        <v>0</v>
      </c>
      <c r="AE47" s="264">
        <v>0</v>
      </c>
      <c r="AF47" s="580">
        <f t="shared" si="99"/>
        <v>0</v>
      </c>
      <c r="AG47" s="264">
        <v>0</v>
      </c>
      <c r="AH47" s="580">
        <f t="shared" si="100"/>
        <v>0</v>
      </c>
      <c r="AI47" s="266">
        <f t="shared" si="101"/>
        <v>0</v>
      </c>
      <c r="AJ47" s="267">
        <v>0</v>
      </c>
      <c r="AK47" s="588">
        <f t="shared" si="102"/>
        <v>0</v>
      </c>
      <c r="AL47" s="267">
        <v>0</v>
      </c>
      <c r="AM47" s="588">
        <f t="shared" si="103"/>
        <v>0</v>
      </c>
      <c r="AN47" s="267">
        <v>0</v>
      </c>
      <c r="AO47" s="588">
        <f t="shared" si="104"/>
        <v>0</v>
      </c>
      <c r="AP47" s="267">
        <v>0</v>
      </c>
      <c r="AQ47" s="588">
        <f t="shared" si="105"/>
        <v>0</v>
      </c>
      <c r="AR47" s="267">
        <v>0</v>
      </c>
      <c r="AS47" s="588">
        <f t="shared" si="106"/>
        <v>0</v>
      </c>
      <c r="AT47" s="269">
        <f t="shared" si="77"/>
        <v>0</v>
      </c>
      <c r="AU47" s="270">
        <v>0</v>
      </c>
      <c r="AV47" s="582">
        <f t="shared" si="107"/>
        <v>0</v>
      </c>
      <c r="AW47" s="270">
        <v>0</v>
      </c>
      <c r="AX47" s="582">
        <f t="shared" si="108"/>
        <v>0</v>
      </c>
      <c r="AY47" s="270">
        <v>0</v>
      </c>
      <c r="AZ47" s="582">
        <f t="shared" si="109"/>
        <v>0</v>
      </c>
      <c r="BA47" s="270">
        <v>0</v>
      </c>
      <c r="BB47" s="582">
        <f t="shared" si="110"/>
        <v>0</v>
      </c>
      <c r="BC47" s="270">
        <v>0</v>
      </c>
      <c r="BD47" s="582">
        <f t="shared" si="111"/>
        <v>0</v>
      </c>
      <c r="BE47" s="272">
        <f t="shared" si="78"/>
        <v>0</v>
      </c>
      <c r="BF47" s="273">
        <v>0</v>
      </c>
      <c r="BG47" s="581">
        <f t="shared" si="112"/>
        <v>0</v>
      </c>
      <c r="BH47" s="273">
        <v>0</v>
      </c>
      <c r="BI47" s="581">
        <f t="shared" si="113"/>
        <v>0</v>
      </c>
      <c r="BJ47" s="273">
        <v>0</v>
      </c>
      <c r="BK47" s="581">
        <f t="shared" si="114"/>
        <v>0</v>
      </c>
      <c r="BL47" s="273">
        <v>0</v>
      </c>
      <c r="BM47" s="581">
        <f t="shared" si="115"/>
        <v>0</v>
      </c>
      <c r="BN47" s="273">
        <v>0</v>
      </c>
      <c r="BO47" s="581">
        <f t="shared" si="116"/>
        <v>0</v>
      </c>
      <c r="BP47" s="275">
        <f t="shared" si="79"/>
        <v>0</v>
      </c>
      <c r="BQ47" s="276">
        <v>0</v>
      </c>
      <c r="BR47" s="587">
        <f t="shared" si="117"/>
        <v>0</v>
      </c>
      <c r="BS47" s="276">
        <v>0</v>
      </c>
      <c r="BT47" s="587">
        <f t="shared" si="118"/>
        <v>0</v>
      </c>
      <c r="BU47" s="276">
        <v>0</v>
      </c>
      <c r="BV47" s="587">
        <f t="shared" si="119"/>
        <v>0</v>
      </c>
      <c r="BW47" s="276">
        <v>0</v>
      </c>
      <c r="BX47" s="587">
        <f t="shared" si="120"/>
        <v>0</v>
      </c>
      <c r="BY47" s="276">
        <v>0</v>
      </c>
      <c r="BZ47" s="587">
        <f t="shared" si="121"/>
        <v>0</v>
      </c>
      <c r="CA47" s="278">
        <f t="shared" si="80"/>
        <v>0</v>
      </c>
      <c r="CB47" s="279">
        <v>0</v>
      </c>
      <c r="CC47" s="586">
        <f t="shared" si="122"/>
        <v>0</v>
      </c>
      <c r="CD47" s="279">
        <v>0</v>
      </c>
      <c r="CE47" s="586">
        <f t="shared" si="123"/>
        <v>0</v>
      </c>
      <c r="CF47" s="279">
        <v>0</v>
      </c>
      <c r="CG47" s="586">
        <f t="shared" si="124"/>
        <v>0</v>
      </c>
      <c r="CH47" s="279">
        <v>0</v>
      </c>
      <c r="CI47" s="586">
        <f t="shared" si="125"/>
        <v>0</v>
      </c>
      <c r="CJ47" s="279">
        <v>0</v>
      </c>
      <c r="CK47" s="586">
        <f t="shared" si="126"/>
        <v>0</v>
      </c>
      <c r="CL47" s="281">
        <f t="shared" si="81"/>
        <v>0</v>
      </c>
      <c r="CM47" s="282">
        <v>0</v>
      </c>
      <c r="CN47" s="585">
        <f t="shared" si="127"/>
        <v>0</v>
      </c>
      <c r="CO47" s="282">
        <v>0</v>
      </c>
      <c r="CP47" s="585">
        <f t="shared" si="128"/>
        <v>0</v>
      </c>
      <c r="CQ47" s="282">
        <v>0</v>
      </c>
      <c r="CR47" s="585">
        <f t="shared" si="129"/>
        <v>0</v>
      </c>
      <c r="CS47" s="282">
        <v>0</v>
      </c>
      <c r="CT47" s="585">
        <f t="shared" si="130"/>
        <v>0</v>
      </c>
      <c r="CU47" s="282">
        <v>0</v>
      </c>
      <c r="CV47" s="585">
        <f t="shared" si="131"/>
        <v>0</v>
      </c>
      <c r="CW47" s="284">
        <f t="shared" si="82"/>
        <v>0</v>
      </c>
      <c r="CX47" s="285">
        <v>0</v>
      </c>
      <c r="CY47" s="584">
        <f t="shared" si="132"/>
        <v>0</v>
      </c>
      <c r="CZ47" s="285">
        <v>0</v>
      </c>
      <c r="DA47" s="584">
        <f t="shared" si="133"/>
        <v>0</v>
      </c>
      <c r="DB47" s="285">
        <v>0</v>
      </c>
      <c r="DC47" s="584">
        <f t="shared" si="134"/>
        <v>0</v>
      </c>
      <c r="DD47" s="285">
        <v>0</v>
      </c>
      <c r="DE47" s="584">
        <f t="shared" si="135"/>
        <v>0</v>
      </c>
      <c r="DF47" s="285">
        <v>0</v>
      </c>
      <c r="DG47" s="584">
        <f t="shared" si="136"/>
        <v>0</v>
      </c>
      <c r="DH47" s="287">
        <f t="shared" si="83"/>
        <v>0</v>
      </c>
      <c r="DI47" s="288">
        <v>0</v>
      </c>
      <c r="DJ47" s="583">
        <f t="shared" si="137"/>
        <v>0</v>
      </c>
      <c r="DK47" s="288">
        <v>0</v>
      </c>
      <c r="DL47" s="583">
        <f t="shared" si="138"/>
        <v>0</v>
      </c>
      <c r="DM47" s="288">
        <v>0</v>
      </c>
      <c r="DN47" s="583">
        <f t="shared" si="139"/>
        <v>0</v>
      </c>
      <c r="DO47" s="288">
        <v>0</v>
      </c>
      <c r="DP47" s="583">
        <f t="shared" si="140"/>
        <v>0</v>
      </c>
      <c r="DQ47" s="288">
        <v>0</v>
      </c>
      <c r="DR47" s="583">
        <f t="shared" si="141"/>
        <v>0</v>
      </c>
      <c r="DS47" s="299">
        <f t="shared" si="84"/>
        <v>0</v>
      </c>
      <c r="DT47" s="293">
        <f t="shared" si="85"/>
        <v>0</v>
      </c>
      <c r="DU47" s="293">
        <f t="shared" si="86"/>
        <v>0</v>
      </c>
      <c r="DV47" s="293">
        <f t="shared" si="87"/>
        <v>0</v>
      </c>
      <c r="DW47" s="293">
        <f t="shared" si="88"/>
        <v>0</v>
      </c>
      <c r="DX47" s="293">
        <f t="shared" si="89"/>
        <v>0</v>
      </c>
      <c r="DY47" s="300">
        <f t="shared" si="90"/>
        <v>0</v>
      </c>
    </row>
    <row r="48" spans="1:129" ht="15" customHeight="1">
      <c r="C48" s="12">
        <f t="shared" si="73"/>
        <v>0</v>
      </c>
      <c r="D48" s="68"/>
      <c r="E48" s="699" t="s">
        <v>294</v>
      </c>
      <c r="F48" s="699"/>
      <c r="G48" s="699"/>
      <c r="H48" s="699"/>
      <c r="I48" s="699"/>
      <c r="J48" s="699"/>
      <c r="K48" s="115">
        <v>0</v>
      </c>
      <c r="L48" s="116">
        <f t="shared" si="74"/>
        <v>0</v>
      </c>
      <c r="M48" s="69">
        <f t="shared" si="75"/>
        <v>0</v>
      </c>
      <c r="N48" s="117">
        <v>0</v>
      </c>
      <c r="O48" s="579">
        <f t="shared" si="91"/>
        <v>0</v>
      </c>
      <c r="P48" s="117">
        <v>0</v>
      </c>
      <c r="Q48" s="579">
        <f t="shared" si="92"/>
        <v>0</v>
      </c>
      <c r="R48" s="117">
        <v>0</v>
      </c>
      <c r="S48" s="579">
        <f t="shared" si="93"/>
        <v>0</v>
      </c>
      <c r="T48" s="117">
        <v>0</v>
      </c>
      <c r="U48" s="579">
        <f t="shared" si="94"/>
        <v>0</v>
      </c>
      <c r="V48" s="117">
        <v>0</v>
      </c>
      <c r="W48" s="579">
        <f t="shared" si="95"/>
        <v>0</v>
      </c>
      <c r="X48" s="119">
        <f t="shared" si="76"/>
        <v>0</v>
      </c>
      <c r="Y48" s="264">
        <v>0</v>
      </c>
      <c r="Z48" s="580">
        <f t="shared" si="96"/>
        <v>0</v>
      </c>
      <c r="AA48" s="264">
        <v>0</v>
      </c>
      <c r="AB48" s="580">
        <f t="shared" si="97"/>
        <v>0</v>
      </c>
      <c r="AC48" s="264">
        <v>0</v>
      </c>
      <c r="AD48" s="580">
        <f t="shared" si="98"/>
        <v>0</v>
      </c>
      <c r="AE48" s="264">
        <v>0</v>
      </c>
      <c r="AF48" s="580">
        <f t="shared" si="99"/>
        <v>0</v>
      </c>
      <c r="AG48" s="264">
        <v>0</v>
      </c>
      <c r="AH48" s="580">
        <f t="shared" si="100"/>
        <v>0</v>
      </c>
      <c r="AI48" s="266">
        <f t="shared" si="101"/>
        <v>0</v>
      </c>
      <c r="AJ48" s="267">
        <v>0</v>
      </c>
      <c r="AK48" s="588">
        <f t="shared" si="102"/>
        <v>0</v>
      </c>
      <c r="AL48" s="267">
        <v>0</v>
      </c>
      <c r="AM48" s="588">
        <f t="shared" si="103"/>
        <v>0</v>
      </c>
      <c r="AN48" s="267">
        <v>0</v>
      </c>
      <c r="AO48" s="588">
        <f t="shared" si="104"/>
        <v>0</v>
      </c>
      <c r="AP48" s="267">
        <v>0</v>
      </c>
      <c r="AQ48" s="588">
        <f t="shared" si="105"/>
        <v>0</v>
      </c>
      <c r="AR48" s="267">
        <v>0</v>
      </c>
      <c r="AS48" s="588">
        <f t="shared" si="106"/>
        <v>0</v>
      </c>
      <c r="AT48" s="269">
        <f t="shared" si="77"/>
        <v>0</v>
      </c>
      <c r="AU48" s="270">
        <v>0</v>
      </c>
      <c r="AV48" s="582">
        <f t="shared" si="107"/>
        <v>0</v>
      </c>
      <c r="AW48" s="270">
        <v>0</v>
      </c>
      <c r="AX48" s="582">
        <f t="shared" si="108"/>
        <v>0</v>
      </c>
      <c r="AY48" s="270">
        <v>0</v>
      </c>
      <c r="AZ48" s="582">
        <f t="shared" si="109"/>
        <v>0</v>
      </c>
      <c r="BA48" s="270">
        <v>0</v>
      </c>
      <c r="BB48" s="582">
        <f t="shared" si="110"/>
        <v>0</v>
      </c>
      <c r="BC48" s="270">
        <v>0</v>
      </c>
      <c r="BD48" s="582">
        <f t="shared" si="111"/>
        <v>0</v>
      </c>
      <c r="BE48" s="272">
        <f t="shared" si="78"/>
        <v>0</v>
      </c>
      <c r="BF48" s="273">
        <v>0</v>
      </c>
      <c r="BG48" s="581">
        <f t="shared" si="112"/>
        <v>0</v>
      </c>
      <c r="BH48" s="273">
        <v>0</v>
      </c>
      <c r="BI48" s="581">
        <f t="shared" si="113"/>
        <v>0</v>
      </c>
      <c r="BJ48" s="273">
        <v>0</v>
      </c>
      <c r="BK48" s="581">
        <f t="shared" si="114"/>
        <v>0</v>
      </c>
      <c r="BL48" s="273">
        <v>0</v>
      </c>
      <c r="BM48" s="581">
        <f t="shared" si="115"/>
        <v>0</v>
      </c>
      <c r="BN48" s="273">
        <v>0</v>
      </c>
      <c r="BO48" s="581">
        <f t="shared" si="116"/>
        <v>0</v>
      </c>
      <c r="BP48" s="275">
        <f t="shared" si="79"/>
        <v>0</v>
      </c>
      <c r="BQ48" s="276">
        <v>0</v>
      </c>
      <c r="BR48" s="587">
        <f t="shared" si="117"/>
        <v>0</v>
      </c>
      <c r="BS48" s="276">
        <v>0</v>
      </c>
      <c r="BT48" s="587">
        <f t="shared" si="118"/>
        <v>0</v>
      </c>
      <c r="BU48" s="276">
        <v>0</v>
      </c>
      <c r="BV48" s="587">
        <f t="shared" si="119"/>
        <v>0</v>
      </c>
      <c r="BW48" s="276">
        <v>0</v>
      </c>
      <c r="BX48" s="587">
        <f t="shared" si="120"/>
        <v>0</v>
      </c>
      <c r="BY48" s="276">
        <v>0</v>
      </c>
      <c r="BZ48" s="587">
        <f t="shared" si="121"/>
        <v>0</v>
      </c>
      <c r="CA48" s="278">
        <f t="shared" si="80"/>
        <v>0</v>
      </c>
      <c r="CB48" s="279">
        <v>0</v>
      </c>
      <c r="CC48" s="586">
        <f t="shared" si="122"/>
        <v>0</v>
      </c>
      <c r="CD48" s="279">
        <v>0</v>
      </c>
      <c r="CE48" s="586">
        <f t="shared" si="123"/>
        <v>0</v>
      </c>
      <c r="CF48" s="279">
        <v>0</v>
      </c>
      <c r="CG48" s="586">
        <f t="shared" si="124"/>
        <v>0</v>
      </c>
      <c r="CH48" s="279">
        <v>0</v>
      </c>
      <c r="CI48" s="586">
        <f t="shared" si="125"/>
        <v>0</v>
      </c>
      <c r="CJ48" s="279">
        <v>0</v>
      </c>
      <c r="CK48" s="586">
        <f t="shared" si="126"/>
        <v>0</v>
      </c>
      <c r="CL48" s="281">
        <f t="shared" si="81"/>
        <v>0</v>
      </c>
      <c r="CM48" s="282">
        <v>0</v>
      </c>
      <c r="CN48" s="585">
        <f t="shared" si="127"/>
        <v>0</v>
      </c>
      <c r="CO48" s="282">
        <v>0</v>
      </c>
      <c r="CP48" s="585">
        <f t="shared" si="128"/>
        <v>0</v>
      </c>
      <c r="CQ48" s="282">
        <v>0</v>
      </c>
      <c r="CR48" s="585">
        <f t="shared" si="129"/>
        <v>0</v>
      </c>
      <c r="CS48" s="282">
        <v>0</v>
      </c>
      <c r="CT48" s="585">
        <f t="shared" si="130"/>
        <v>0</v>
      </c>
      <c r="CU48" s="282">
        <v>0</v>
      </c>
      <c r="CV48" s="585">
        <f t="shared" si="131"/>
        <v>0</v>
      </c>
      <c r="CW48" s="284">
        <f t="shared" si="82"/>
        <v>0</v>
      </c>
      <c r="CX48" s="285">
        <v>0</v>
      </c>
      <c r="CY48" s="584">
        <f t="shared" si="132"/>
        <v>0</v>
      </c>
      <c r="CZ48" s="285">
        <v>0</v>
      </c>
      <c r="DA48" s="584">
        <f t="shared" si="133"/>
        <v>0</v>
      </c>
      <c r="DB48" s="285">
        <v>0</v>
      </c>
      <c r="DC48" s="584">
        <f t="shared" si="134"/>
        <v>0</v>
      </c>
      <c r="DD48" s="285">
        <v>0</v>
      </c>
      <c r="DE48" s="584">
        <f t="shared" si="135"/>
        <v>0</v>
      </c>
      <c r="DF48" s="285">
        <v>0</v>
      </c>
      <c r="DG48" s="584">
        <f t="shared" si="136"/>
        <v>0</v>
      </c>
      <c r="DH48" s="287">
        <f t="shared" si="83"/>
        <v>0</v>
      </c>
      <c r="DI48" s="288">
        <v>0</v>
      </c>
      <c r="DJ48" s="583">
        <f t="shared" si="137"/>
        <v>0</v>
      </c>
      <c r="DK48" s="288">
        <v>0</v>
      </c>
      <c r="DL48" s="583">
        <f t="shared" si="138"/>
        <v>0</v>
      </c>
      <c r="DM48" s="288">
        <v>0</v>
      </c>
      <c r="DN48" s="583">
        <f t="shared" si="139"/>
        <v>0</v>
      </c>
      <c r="DO48" s="288">
        <v>0</v>
      </c>
      <c r="DP48" s="583">
        <f t="shared" si="140"/>
        <v>0</v>
      </c>
      <c r="DQ48" s="288">
        <v>0</v>
      </c>
      <c r="DR48" s="583">
        <f t="shared" si="141"/>
        <v>0</v>
      </c>
      <c r="DS48" s="299">
        <f t="shared" si="84"/>
        <v>0</v>
      </c>
      <c r="DT48" s="293">
        <f t="shared" si="85"/>
        <v>0</v>
      </c>
      <c r="DU48" s="293">
        <f t="shared" si="86"/>
        <v>0</v>
      </c>
      <c r="DV48" s="293">
        <f t="shared" si="87"/>
        <v>0</v>
      </c>
      <c r="DW48" s="293">
        <f t="shared" si="88"/>
        <v>0</v>
      </c>
      <c r="DX48" s="293">
        <f t="shared" si="89"/>
        <v>0</v>
      </c>
      <c r="DY48" s="300">
        <f t="shared" si="90"/>
        <v>0</v>
      </c>
    </row>
    <row r="49" spans="1:129" ht="15" customHeight="1">
      <c r="C49" s="12">
        <f t="shared" si="73"/>
        <v>0</v>
      </c>
      <c r="D49" s="68"/>
      <c r="E49" s="699" t="s">
        <v>294</v>
      </c>
      <c r="F49" s="699"/>
      <c r="G49" s="699"/>
      <c r="H49" s="699"/>
      <c r="I49" s="699"/>
      <c r="J49" s="699"/>
      <c r="K49" s="115">
        <v>0</v>
      </c>
      <c r="L49" s="116">
        <f t="shared" si="74"/>
        <v>0</v>
      </c>
      <c r="M49" s="69">
        <f t="shared" si="75"/>
        <v>0</v>
      </c>
      <c r="N49" s="117">
        <v>0</v>
      </c>
      <c r="O49" s="579">
        <f t="shared" si="91"/>
        <v>0</v>
      </c>
      <c r="P49" s="117">
        <v>0</v>
      </c>
      <c r="Q49" s="579">
        <f t="shared" si="92"/>
        <v>0</v>
      </c>
      <c r="R49" s="117">
        <v>0</v>
      </c>
      <c r="S49" s="579">
        <f t="shared" si="93"/>
        <v>0</v>
      </c>
      <c r="T49" s="117">
        <v>0</v>
      </c>
      <c r="U49" s="579">
        <f t="shared" si="94"/>
        <v>0</v>
      </c>
      <c r="V49" s="117">
        <v>0</v>
      </c>
      <c r="W49" s="579">
        <f t="shared" si="95"/>
        <v>0</v>
      </c>
      <c r="X49" s="119">
        <f t="shared" si="76"/>
        <v>0</v>
      </c>
      <c r="Y49" s="264">
        <v>0</v>
      </c>
      <c r="Z49" s="580">
        <f t="shared" si="96"/>
        <v>0</v>
      </c>
      <c r="AA49" s="264">
        <v>0</v>
      </c>
      <c r="AB49" s="580">
        <f t="shared" si="97"/>
        <v>0</v>
      </c>
      <c r="AC49" s="264">
        <v>0</v>
      </c>
      <c r="AD49" s="580">
        <f t="shared" si="98"/>
        <v>0</v>
      </c>
      <c r="AE49" s="264">
        <v>0</v>
      </c>
      <c r="AF49" s="580">
        <f t="shared" si="99"/>
        <v>0</v>
      </c>
      <c r="AG49" s="264">
        <v>0</v>
      </c>
      <c r="AH49" s="580">
        <f t="shared" si="100"/>
        <v>0</v>
      </c>
      <c r="AI49" s="266">
        <f t="shared" si="101"/>
        <v>0</v>
      </c>
      <c r="AJ49" s="267">
        <v>0</v>
      </c>
      <c r="AK49" s="588">
        <f t="shared" si="102"/>
        <v>0</v>
      </c>
      <c r="AL49" s="267">
        <v>0</v>
      </c>
      <c r="AM49" s="588">
        <f t="shared" si="103"/>
        <v>0</v>
      </c>
      <c r="AN49" s="267">
        <v>0</v>
      </c>
      <c r="AO49" s="588">
        <f t="shared" si="104"/>
        <v>0</v>
      </c>
      <c r="AP49" s="267">
        <v>0</v>
      </c>
      <c r="AQ49" s="588">
        <f t="shared" si="105"/>
        <v>0</v>
      </c>
      <c r="AR49" s="267">
        <v>0</v>
      </c>
      <c r="AS49" s="588">
        <f t="shared" si="106"/>
        <v>0</v>
      </c>
      <c r="AT49" s="269">
        <f t="shared" si="77"/>
        <v>0</v>
      </c>
      <c r="AU49" s="270">
        <v>0</v>
      </c>
      <c r="AV49" s="582">
        <f t="shared" si="107"/>
        <v>0</v>
      </c>
      <c r="AW49" s="270">
        <v>0</v>
      </c>
      <c r="AX49" s="582">
        <f t="shared" si="108"/>
        <v>0</v>
      </c>
      <c r="AY49" s="270">
        <v>0</v>
      </c>
      <c r="AZ49" s="582">
        <f t="shared" si="109"/>
        <v>0</v>
      </c>
      <c r="BA49" s="270">
        <v>0</v>
      </c>
      <c r="BB49" s="582">
        <f t="shared" si="110"/>
        <v>0</v>
      </c>
      <c r="BC49" s="270">
        <v>0</v>
      </c>
      <c r="BD49" s="582">
        <f t="shared" si="111"/>
        <v>0</v>
      </c>
      <c r="BE49" s="272">
        <f t="shared" si="78"/>
        <v>0</v>
      </c>
      <c r="BF49" s="273">
        <v>0</v>
      </c>
      <c r="BG49" s="581">
        <f t="shared" si="112"/>
        <v>0</v>
      </c>
      <c r="BH49" s="273">
        <v>0</v>
      </c>
      <c r="BI49" s="581">
        <f t="shared" si="113"/>
        <v>0</v>
      </c>
      <c r="BJ49" s="273">
        <v>0</v>
      </c>
      <c r="BK49" s="581">
        <f t="shared" si="114"/>
        <v>0</v>
      </c>
      <c r="BL49" s="273">
        <v>0</v>
      </c>
      <c r="BM49" s="581">
        <f t="shared" si="115"/>
        <v>0</v>
      </c>
      <c r="BN49" s="273">
        <v>0</v>
      </c>
      <c r="BO49" s="581">
        <f t="shared" si="116"/>
        <v>0</v>
      </c>
      <c r="BP49" s="275">
        <f t="shared" si="79"/>
        <v>0</v>
      </c>
      <c r="BQ49" s="276">
        <v>0</v>
      </c>
      <c r="BR49" s="587">
        <f t="shared" si="117"/>
        <v>0</v>
      </c>
      <c r="BS49" s="276">
        <v>0</v>
      </c>
      <c r="BT49" s="587">
        <f t="shared" si="118"/>
        <v>0</v>
      </c>
      <c r="BU49" s="276">
        <v>0</v>
      </c>
      <c r="BV49" s="587">
        <f t="shared" si="119"/>
        <v>0</v>
      </c>
      <c r="BW49" s="276">
        <v>0</v>
      </c>
      <c r="BX49" s="587">
        <f t="shared" si="120"/>
        <v>0</v>
      </c>
      <c r="BY49" s="276">
        <v>0</v>
      </c>
      <c r="BZ49" s="587">
        <f t="shared" si="121"/>
        <v>0</v>
      </c>
      <c r="CA49" s="278">
        <f t="shared" si="80"/>
        <v>0</v>
      </c>
      <c r="CB49" s="279">
        <v>0</v>
      </c>
      <c r="CC49" s="586">
        <f t="shared" si="122"/>
        <v>0</v>
      </c>
      <c r="CD49" s="279">
        <v>0</v>
      </c>
      <c r="CE49" s="586">
        <f t="shared" si="123"/>
        <v>0</v>
      </c>
      <c r="CF49" s="279">
        <v>0</v>
      </c>
      <c r="CG49" s="586">
        <f t="shared" si="124"/>
        <v>0</v>
      </c>
      <c r="CH49" s="279">
        <v>0</v>
      </c>
      <c r="CI49" s="586">
        <f t="shared" si="125"/>
        <v>0</v>
      </c>
      <c r="CJ49" s="279">
        <v>0</v>
      </c>
      <c r="CK49" s="586">
        <f t="shared" si="126"/>
        <v>0</v>
      </c>
      <c r="CL49" s="281">
        <f t="shared" si="81"/>
        <v>0</v>
      </c>
      <c r="CM49" s="282">
        <v>0</v>
      </c>
      <c r="CN49" s="585">
        <f t="shared" si="127"/>
        <v>0</v>
      </c>
      <c r="CO49" s="282">
        <v>0</v>
      </c>
      <c r="CP49" s="585">
        <f t="shared" si="128"/>
        <v>0</v>
      </c>
      <c r="CQ49" s="282">
        <v>0</v>
      </c>
      <c r="CR49" s="585">
        <f t="shared" si="129"/>
        <v>0</v>
      </c>
      <c r="CS49" s="282">
        <v>0</v>
      </c>
      <c r="CT49" s="585">
        <f t="shared" si="130"/>
        <v>0</v>
      </c>
      <c r="CU49" s="282">
        <v>0</v>
      </c>
      <c r="CV49" s="585">
        <f t="shared" si="131"/>
        <v>0</v>
      </c>
      <c r="CW49" s="284">
        <f t="shared" si="82"/>
        <v>0</v>
      </c>
      <c r="CX49" s="285">
        <v>0</v>
      </c>
      <c r="CY49" s="584">
        <f t="shared" si="132"/>
        <v>0</v>
      </c>
      <c r="CZ49" s="285">
        <v>0</v>
      </c>
      <c r="DA49" s="584">
        <f t="shared" si="133"/>
        <v>0</v>
      </c>
      <c r="DB49" s="285">
        <v>0</v>
      </c>
      <c r="DC49" s="584">
        <f t="shared" si="134"/>
        <v>0</v>
      </c>
      <c r="DD49" s="285">
        <v>0</v>
      </c>
      <c r="DE49" s="584">
        <f t="shared" si="135"/>
        <v>0</v>
      </c>
      <c r="DF49" s="285">
        <v>0</v>
      </c>
      <c r="DG49" s="584">
        <f t="shared" si="136"/>
        <v>0</v>
      </c>
      <c r="DH49" s="287">
        <f t="shared" si="83"/>
        <v>0</v>
      </c>
      <c r="DI49" s="288">
        <v>0</v>
      </c>
      <c r="DJ49" s="583">
        <f t="shared" si="137"/>
        <v>0</v>
      </c>
      <c r="DK49" s="288">
        <v>0</v>
      </c>
      <c r="DL49" s="583">
        <f t="shared" si="138"/>
        <v>0</v>
      </c>
      <c r="DM49" s="288">
        <v>0</v>
      </c>
      <c r="DN49" s="583">
        <f t="shared" si="139"/>
        <v>0</v>
      </c>
      <c r="DO49" s="288">
        <v>0</v>
      </c>
      <c r="DP49" s="583">
        <f t="shared" si="140"/>
        <v>0</v>
      </c>
      <c r="DQ49" s="288">
        <v>0</v>
      </c>
      <c r="DR49" s="583">
        <f t="shared" si="141"/>
        <v>0</v>
      </c>
      <c r="DS49" s="299">
        <f t="shared" si="84"/>
        <v>0</v>
      </c>
      <c r="DT49" s="293">
        <f t="shared" si="85"/>
        <v>0</v>
      </c>
      <c r="DU49" s="293">
        <f t="shared" si="86"/>
        <v>0</v>
      </c>
      <c r="DV49" s="293">
        <f t="shared" si="87"/>
        <v>0</v>
      </c>
      <c r="DW49" s="293">
        <f t="shared" si="88"/>
        <v>0</v>
      </c>
      <c r="DX49" s="293">
        <f t="shared" si="89"/>
        <v>0</v>
      </c>
      <c r="DY49" s="300">
        <f t="shared" si="90"/>
        <v>0</v>
      </c>
    </row>
    <row r="50" spans="1:129" s="52" customFormat="1" ht="15" customHeight="1">
      <c r="A50" s="76"/>
      <c r="B50" s="76"/>
      <c r="C50" s="12">
        <f t="shared" si="73"/>
        <v>0</v>
      </c>
      <c r="D50" s="68"/>
      <c r="E50" s="699" t="s">
        <v>294</v>
      </c>
      <c r="F50" s="699"/>
      <c r="G50" s="699"/>
      <c r="H50" s="699"/>
      <c r="I50" s="699"/>
      <c r="J50" s="699"/>
      <c r="K50" s="115">
        <v>0</v>
      </c>
      <c r="L50" s="116">
        <f t="shared" si="74"/>
        <v>0</v>
      </c>
      <c r="M50" s="69">
        <f t="shared" si="75"/>
        <v>0</v>
      </c>
      <c r="N50" s="117">
        <v>0</v>
      </c>
      <c r="O50" s="579">
        <f t="shared" si="91"/>
        <v>0</v>
      </c>
      <c r="P50" s="117">
        <v>0</v>
      </c>
      <c r="Q50" s="579">
        <f t="shared" si="92"/>
        <v>0</v>
      </c>
      <c r="R50" s="117">
        <v>0</v>
      </c>
      <c r="S50" s="579">
        <f t="shared" si="93"/>
        <v>0</v>
      </c>
      <c r="T50" s="117">
        <v>0</v>
      </c>
      <c r="U50" s="579">
        <f t="shared" si="94"/>
        <v>0</v>
      </c>
      <c r="V50" s="117">
        <v>0</v>
      </c>
      <c r="W50" s="579">
        <f t="shared" si="95"/>
        <v>0</v>
      </c>
      <c r="X50" s="119">
        <f t="shared" si="76"/>
        <v>0</v>
      </c>
      <c r="Y50" s="264">
        <v>0</v>
      </c>
      <c r="Z50" s="580">
        <f t="shared" si="96"/>
        <v>0</v>
      </c>
      <c r="AA50" s="264">
        <v>0</v>
      </c>
      <c r="AB50" s="580">
        <f t="shared" si="97"/>
        <v>0</v>
      </c>
      <c r="AC50" s="264">
        <v>0</v>
      </c>
      <c r="AD50" s="580">
        <f t="shared" si="98"/>
        <v>0</v>
      </c>
      <c r="AE50" s="264">
        <v>0</v>
      </c>
      <c r="AF50" s="580">
        <f t="shared" si="99"/>
        <v>0</v>
      </c>
      <c r="AG50" s="264">
        <v>0</v>
      </c>
      <c r="AH50" s="580">
        <f t="shared" si="100"/>
        <v>0</v>
      </c>
      <c r="AI50" s="266">
        <f t="shared" si="101"/>
        <v>0</v>
      </c>
      <c r="AJ50" s="267">
        <v>0</v>
      </c>
      <c r="AK50" s="588">
        <f t="shared" si="102"/>
        <v>0</v>
      </c>
      <c r="AL50" s="267">
        <v>0</v>
      </c>
      <c r="AM50" s="588">
        <f t="shared" si="103"/>
        <v>0</v>
      </c>
      <c r="AN50" s="267">
        <v>0</v>
      </c>
      <c r="AO50" s="588">
        <f t="shared" si="104"/>
        <v>0</v>
      </c>
      <c r="AP50" s="267">
        <v>0</v>
      </c>
      <c r="AQ50" s="588">
        <f t="shared" si="105"/>
        <v>0</v>
      </c>
      <c r="AR50" s="267">
        <v>0</v>
      </c>
      <c r="AS50" s="588">
        <f t="shared" si="106"/>
        <v>0</v>
      </c>
      <c r="AT50" s="269">
        <f t="shared" si="77"/>
        <v>0</v>
      </c>
      <c r="AU50" s="270">
        <v>0</v>
      </c>
      <c r="AV50" s="582">
        <f t="shared" si="107"/>
        <v>0</v>
      </c>
      <c r="AW50" s="270">
        <v>0</v>
      </c>
      <c r="AX50" s="582">
        <f t="shared" si="108"/>
        <v>0</v>
      </c>
      <c r="AY50" s="270">
        <v>0</v>
      </c>
      <c r="AZ50" s="582">
        <f t="shared" si="109"/>
        <v>0</v>
      </c>
      <c r="BA50" s="270">
        <v>0</v>
      </c>
      <c r="BB50" s="582">
        <f t="shared" si="110"/>
        <v>0</v>
      </c>
      <c r="BC50" s="270">
        <v>0</v>
      </c>
      <c r="BD50" s="582">
        <f t="shared" si="111"/>
        <v>0</v>
      </c>
      <c r="BE50" s="272">
        <f t="shared" si="78"/>
        <v>0</v>
      </c>
      <c r="BF50" s="273">
        <v>0</v>
      </c>
      <c r="BG50" s="581">
        <f t="shared" si="112"/>
        <v>0</v>
      </c>
      <c r="BH50" s="273">
        <v>0</v>
      </c>
      <c r="BI50" s="581">
        <f t="shared" si="113"/>
        <v>0</v>
      </c>
      <c r="BJ50" s="273">
        <v>0</v>
      </c>
      <c r="BK50" s="581">
        <f t="shared" si="114"/>
        <v>0</v>
      </c>
      <c r="BL50" s="273">
        <v>0</v>
      </c>
      <c r="BM50" s="581">
        <f t="shared" si="115"/>
        <v>0</v>
      </c>
      <c r="BN50" s="273">
        <v>0</v>
      </c>
      <c r="BO50" s="581">
        <f t="shared" si="116"/>
        <v>0</v>
      </c>
      <c r="BP50" s="275">
        <f t="shared" si="79"/>
        <v>0</v>
      </c>
      <c r="BQ50" s="276">
        <v>0</v>
      </c>
      <c r="BR50" s="587">
        <f t="shared" si="117"/>
        <v>0</v>
      </c>
      <c r="BS50" s="276">
        <v>0</v>
      </c>
      <c r="BT50" s="587">
        <f t="shared" si="118"/>
        <v>0</v>
      </c>
      <c r="BU50" s="276">
        <v>0</v>
      </c>
      <c r="BV50" s="587">
        <f t="shared" si="119"/>
        <v>0</v>
      </c>
      <c r="BW50" s="276">
        <v>0</v>
      </c>
      <c r="BX50" s="587">
        <f t="shared" si="120"/>
        <v>0</v>
      </c>
      <c r="BY50" s="276">
        <v>0</v>
      </c>
      <c r="BZ50" s="587">
        <f t="shared" si="121"/>
        <v>0</v>
      </c>
      <c r="CA50" s="278">
        <f t="shared" si="80"/>
        <v>0</v>
      </c>
      <c r="CB50" s="279">
        <v>0</v>
      </c>
      <c r="CC50" s="586">
        <f t="shared" si="122"/>
        <v>0</v>
      </c>
      <c r="CD50" s="279">
        <v>0</v>
      </c>
      <c r="CE50" s="586">
        <f t="shared" si="123"/>
        <v>0</v>
      </c>
      <c r="CF50" s="279">
        <v>0</v>
      </c>
      <c r="CG50" s="586">
        <f t="shared" si="124"/>
        <v>0</v>
      </c>
      <c r="CH50" s="279">
        <v>0</v>
      </c>
      <c r="CI50" s="586">
        <f t="shared" si="125"/>
        <v>0</v>
      </c>
      <c r="CJ50" s="279">
        <v>0</v>
      </c>
      <c r="CK50" s="586">
        <f t="shared" si="126"/>
        <v>0</v>
      </c>
      <c r="CL50" s="281">
        <f t="shared" si="81"/>
        <v>0</v>
      </c>
      <c r="CM50" s="282">
        <v>0</v>
      </c>
      <c r="CN50" s="585">
        <f t="shared" si="127"/>
        <v>0</v>
      </c>
      <c r="CO50" s="282">
        <v>0</v>
      </c>
      <c r="CP50" s="585">
        <f t="shared" si="128"/>
        <v>0</v>
      </c>
      <c r="CQ50" s="282">
        <v>0</v>
      </c>
      <c r="CR50" s="585">
        <f t="shared" si="129"/>
        <v>0</v>
      </c>
      <c r="CS50" s="282">
        <v>0</v>
      </c>
      <c r="CT50" s="585">
        <f t="shared" si="130"/>
        <v>0</v>
      </c>
      <c r="CU50" s="282">
        <v>0</v>
      </c>
      <c r="CV50" s="585">
        <f t="shared" si="131"/>
        <v>0</v>
      </c>
      <c r="CW50" s="284">
        <f t="shared" si="82"/>
        <v>0</v>
      </c>
      <c r="CX50" s="285">
        <v>0</v>
      </c>
      <c r="CY50" s="584">
        <f t="shared" si="132"/>
        <v>0</v>
      </c>
      <c r="CZ50" s="285">
        <v>0</v>
      </c>
      <c r="DA50" s="584">
        <f t="shared" si="133"/>
        <v>0</v>
      </c>
      <c r="DB50" s="285">
        <v>0</v>
      </c>
      <c r="DC50" s="584">
        <f t="shared" si="134"/>
        <v>0</v>
      </c>
      <c r="DD50" s="285">
        <v>0</v>
      </c>
      <c r="DE50" s="584">
        <f t="shared" si="135"/>
        <v>0</v>
      </c>
      <c r="DF50" s="285">
        <v>0</v>
      </c>
      <c r="DG50" s="584">
        <f t="shared" si="136"/>
        <v>0</v>
      </c>
      <c r="DH50" s="287">
        <f t="shared" si="83"/>
        <v>0</v>
      </c>
      <c r="DI50" s="288">
        <v>0</v>
      </c>
      <c r="DJ50" s="583">
        <f t="shared" si="137"/>
        <v>0</v>
      </c>
      <c r="DK50" s="288">
        <v>0</v>
      </c>
      <c r="DL50" s="583">
        <f t="shared" si="138"/>
        <v>0</v>
      </c>
      <c r="DM50" s="288">
        <v>0</v>
      </c>
      <c r="DN50" s="583">
        <f t="shared" si="139"/>
        <v>0</v>
      </c>
      <c r="DO50" s="288">
        <v>0</v>
      </c>
      <c r="DP50" s="583">
        <f t="shared" si="140"/>
        <v>0</v>
      </c>
      <c r="DQ50" s="288">
        <v>0</v>
      </c>
      <c r="DR50" s="583">
        <f t="shared" si="141"/>
        <v>0</v>
      </c>
      <c r="DS50" s="299">
        <f t="shared" si="84"/>
        <v>0</v>
      </c>
      <c r="DT50" s="293">
        <f t="shared" si="85"/>
        <v>0</v>
      </c>
      <c r="DU50" s="293">
        <f t="shared" si="86"/>
        <v>0</v>
      </c>
      <c r="DV50" s="293">
        <f t="shared" si="87"/>
        <v>0</v>
      </c>
      <c r="DW50" s="293">
        <f t="shared" si="88"/>
        <v>0</v>
      </c>
      <c r="DX50" s="293">
        <f t="shared" si="89"/>
        <v>0</v>
      </c>
      <c r="DY50" s="300">
        <f t="shared" si="90"/>
        <v>0</v>
      </c>
    </row>
    <row r="51" spans="1:129" s="52" customFormat="1" ht="15" customHeight="1">
      <c r="A51" s="76"/>
      <c r="B51" s="76"/>
      <c r="C51" s="12">
        <f t="shared" si="73"/>
        <v>0</v>
      </c>
      <c r="D51" s="68"/>
      <c r="E51" s="699" t="s">
        <v>294</v>
      </c>
      <c r="F51" s="699"/>
      <c r="G51" s="699"/>
      <c r="H51" s="699"/>
      <c r="I51" s="699"/>
      <c r="J51" s="699"/>
      <c r="K51" s="115">
        <v>0</v>
      </c>
      <c r="L51" s="116">
        <f t="shared" si="74"/>
        <v>0</v>
      </c>
      <c r="M51" s="69">
        <f t="shared" si="75"/>
        <v>0</v>
      </c>
      <c r="N51" s="117">
        <v>0</v>
      </c>
      <c r="O51" s="579">
        <f t="shared" si="91"/>
        <v>0</v>
      </c>
      <c r="P51" s="117">
        <v>0</v>
      </c>
      <c r="Q51" s="579">
        <f t="shared" si="92"/>
        <v>0</v>
      </c>
      <c r="R51" s="117">
        <v>0</v>
      </c>
      <c r="S51" s="579">
        <f t="shared" si="93"/>
        <v>0</v>
      </c>
      <c r="T51" s="117">
        <v>0</v>
      </c>
      <c r="U51" s="579">
        <f t="shared" si="94"/>
        <v>0</v>
      </c>
      <c r="V51" s="117">
        <v>0</v>
      </c>
      <c r="W51" s="579">
        <f t="shared" si="95"/>
        <v>0</v>
      </c>
      <c r="X51" s="119">
        <f t="shared" si="76"/>
        <v>0</v>
      </c>
      <c r="Y51" s="264">
        <v>0</v>
      </c>
      <c r="Z51" s="580">
        <f t="shared" si="96"/>
        <v>0</v>
      </c>
      <c r="AA51" s="264">
        <v>0</v>
      </c>
      <c r="AB51" s="580">
        <f t="shared" si="97"/>
        <v>0</v>
      </c>
      <c r="AC51" s="264">
        <v>0</v>
      </c>
      <c r="AD51" s="580">
        <f t="shared" si="98"/>
        <v>0</v>
      </c>
      <c r="AE51" s="264">
        <v>0</v>
      </c>
      <c r="AF51" s="580">
        <f t="shared" si="99"/>
        <v>0</v>
      </c>
      <c r="AG51" s="264">
        <v>0</v>
      </c>
      <c r="AH51" s="580">
        <f t="shared" si="100"/>
        <v>0</v>
      </c>
      <c r="AI51" s="266">
        <f t="shared" si="101"/>
        <v>0</v>
      </c>
      <c r="AJ51" s="267">
        <v>0</v>
      </c>
      <c r="AK51" s="588">
        <f t="shared" si="102"/>
        <v>0</v>
      </c>
      <c r="AL51" s="267">
        <v>0</v>
      </c>
      <c r="AM51" s="588">
        <f t="shared" si="103"/>
        <v>0</v>
      </c>
      <c r="AN51" s="267">
        <v>0</v>
      </c>
      <c r="AO51" s="588">
        <f t="shared" si="104"/>
        <v>0</v>
      </c>
      <c r="AP51" s="267">
        <v>0</v>
      </c>
      <c r="AQ51" s="588">
        <f t="shared" si="105"/>
        <v>0</v>
      </c>
      <c r="AR51" s="267">
        <v>0</v>
      </c>
      <c r="AS51" s="588">
        <f t="shared" si="106"/>
        <v>0</v>
      </c>
      <c r="AT51" s="269">
        <f t="shared" si="77"/>
        <v>0</v>
      </c>
      <c r="AU51" s="270">
        <v>0</v>
      </c>
      <c r="AV51" s="582">
        <f t="shared" si="107"/>
        <v>0</v>
      </c>
      <c r="AW51" s="270">
        <v>0</v>
      </c>
      <c r="AX51" s="582">
        <f t="shared" si="108"/>
        <v>0</v>
      </c>
      <c r="AY51" s="270">
        <v>0</v>
      </c>
      <c r="AZ51" s="582">
        <f t="shared" si="109"/>
        <v>0</v>
      </c>
      <c r="BA51" s="270">
        <v>0</v>
      </c>
      <c r="BB51" s="582">
        <f t="shared" si="110"/>
        <v>0</v>
      </c>
      <c r="BC51" s="270">
        <v>0</v>
      </c>
      <c r="BD51" s="582">
        <f t="shared" si="111"/>
        <v>0</v>
      </c>
      <c r="BE51" s="272">
        <f t="shared" si="78"/>
        <v>0</v>
      </c>
      <c r="BF51" s="273">
        <v>0</v>
      </c>
      <c r="BG51" s="581">
        <f t="shared" si="112"/>
        <v>0</v>
      </c>
      <c r="BH51" s="273">
        <v>0</v>
      </c>
      <c r="BI51" s="581">
        <f t="shared" si="113"/>
        <v>0</v>
      </c>
      <c r="BJ51" s="273">
        <v>0</v>
      </c>
      <c r="BK51" s="581">
        <f t="shared" si="114"/>
        <v>0</v>
      </c>
      <c r="BL51" s="273">
        <v>0</v>
      </c>
      <c r="BM51" s="581">
        <f t="shared" si="115"/>
        <v>0</v>
      </c>
      <c r="BN51" s="273">
        <v>0</v>
      </c>
      <c r="BO51" s="581">
        <f t="shared" si="116"/>
        <v>0</v>
      </c>
      <c r="BP51" s="275">
        <f t="shared" si="79"/>
        <v>0</v>
      </c>
      <c r="BQ51" s="276">
        <v>0</v>
      </c>
      <c r="BR51" s="587">
        <f t="shared" si="117"/>
        <v>0</v>
      </c>
      <c r="BS51" s="276">
        <v>0</v>
      </c>
      <c r="BT51" s="587">
        <f t="shared" si="118"/>
        <v>0</v>
      </c>
      <c r="BU51" s="276">
        <v>0</v>
      </c>
      <c r="BV51" s="587">
        <f t="shared" si="119"/>
        <v>0</v>
      </c>
      <c r="BW51" s="276">
        <v>0</v>
      </c>
      <c r="BX51" s="587">
        <f t="shared" si="120"/>
        <v>0</v>
      </c>
      <c r="BY51" s="276">
        <v>0</v>
      </c>
      <c r="BZ51" s="587">
        <f t="shared" si="121"/>
        <v>0</v>
      </c>
      <c r="CA51" s="278">
        <f t="shared" si="80"/>
        <v>0</v>
      </c>
      <c r="CB51" s="279">
        <v>0</v>
      </c>
      <c r="CC51" s="586">
        <f t="shared" si="122"/>
        <v>0</v>
      </c>
      <c r="CD51" s="279">
        <v>0</v>
      </c>
      <c r="CE51" s="586">
        <f t="shared" si="123"/>
        <v>0</v>
      </c>
      <c r="CF51" s="279">
        <v>0</v>
      </c>
      <c r="CG51" s="586">
        <f t="shared" si="124"/>
        <v>0</v>
      </c>
      <c r="CH51" s="279">
        <v>0</v>
      </c>
      <c r="CI51" s="586">
        <f t="shared" si="125"/>
        <v>0</v>
      </c>
      <c r="CJ51" s="279">
        <v>0</v>
      </c>
      <c r="CK51" s="586">
        <f t="shared" si="126"/>
        <v>0</v>
      </c>
      <c r="CL51" s="281">
        <f t="shared" si="81"/>
        <v>0</v>
      </c>
      <c r="CM51" s="282">
        <v>0</v>
      </c>
      <c r="CN51" s="585">
        <f t="shared" si="127"/>
        <v>0</v>
      </c>
      <c r="CO51" s="282">
        <v>0</v>
      </c>
      <c r="CP51" s="585">
        <f t="shared" si="128"/>
        <v>0</v>
      </c>
      <c r="CQ51" s="282">
        <v>0</v>
      </c>
      <c r="CR51" s="585">
        <f t="shared" si="129"/>
        <v>0</v>
      </c>
      <c r="CS51" s="282">
        <v>0</v>
      </c>
      <c r="CT51" s="585">
        <f t="shared" si="130"/>
        <v>0</v>
      </c>
      <c r="CU51" s="282">
        <v>0</v>
      </c>
      <c r="CV51" s="585">
        <f t="shared" si="131"/>
        <v>0</v>
      </c>
      <c r="CW51" s="284">
        <f t="shared" si="82"/>
        <v>0</v>
      </c>
      <c r="CX51" s="285">
        <v>0</v>
      </c>
      <c r="CY51" s="584">
        <f t="shared" si="132"/>
        <v>0</v>
      </c>
      <c r="CZ51" s="285">
        <v>0</v>
      </c>
      <c r="DA51" s="584">
        <f t="shared" si="133"/>
        <v>0</v>
      </c>
      <c r="DB51" s="285">
        <v>0</v>
      </c>
      <c r="DC51" s="584">
        <f t="shared" si="134"/>
        <v>0</v>
      </c>
      <c r="DD51" s="285">
        <v>0</v>
      </c>
      <c r="DE51" s="584">
        <f t="shared" si="135"/>
        <v>0</v>
      </c>
      <c r="DF51" s="285">
        <v>0</v>
      </c>
      <c r="DG51" s="584">
        <f t="shared" si="136"/>
        <v>0</v>
      </c>
      <c r="DH51" s="287">
        <f t="shared" si="83"/>
        <v>0</v>
      </c>
      <c r="DI51" s="288">
        <v>0</v>
      </c>
      <c r="DJ51" s="583">
        <f t="shared" si="137"/>
        <v>0</v>
      </c>
      <c r="DK51" s="288">
        <v>0</v>
      </c>
      <c r="DL51" s="583">
        <f t="shared" si="138"/>
        <v>0</v>
      </c>
      <c r="DM51" s="288">
        <v>0</v>
      </c>
      <c r="DN51" s="583">
        <f t="shared" si="139"/>
        <v>0</v>
      </c>
      <c r="DO51" s="288">
        <v>0</v>
      </c>
      <c r="DP51" s="583">
        <f t="shared" si="140"/>
        <v>0</v>
      </c>
      <c r="DQ51" s="288">
        <v>0</v>
      </c>
      <c r="DR51" s="583">
        <f t="shared" si="141"/>
        <v>0</v>
      </c>
      <c r="DS51" s="299">
        <f t="shared" si="84"/>
        <v>0</v>
      </c>
      <c r="DT51" s="293">
        <f t="shared" si="85"/>
        <v>0</v>
      </c>
      <c r="DU51" s="293">
        <f t="shared" si="86"/>
        <v>0</v>
      </c>
      <c r="DV51" s="293">
        <f t="shared" si="87"/>
        <v>0</v>
      </c>
      <c r="DW51" s="293">
        <f t="shared" si="88"/>
        <v>0</v>
      </c>
      <c r="DX51" s="293">
        <f t="shared" si="89"/>
        <v>0</v>
      </c>
      <c r="DY51" s="300">
        <f t="shared" si="90"/>
        <v>0</v>
      </c>
    </row>
    <row r="52" spans="1:129" s="52" customFormat="1" ht="15" customHeight="1">
      <c r="A52" s="76"/>
      <c r="B52" s="76"/>
      <c r="C52" s="12">
        <f t="shared" si="73"/>
        <v>0</v>
      </c>
      <c r="D52" s="68"/>
      <c r="E52" s="699" t="s">
        <v>294</v>
      </c>
      <c r="F52" s="699"/>
      <c r="G52" s="699"/>
      <c r="H52" s="699"/>
      <c r="I52" s="699"/>
      <c r="J52" s="699"/>
      <c r="K52" s="115">
        <v>0</v>
      </c>
      <c r="L52" s="116">
        <f t="shared" si="74"/>
        <v>0</v>
      </c>
      <c r="M52" s="69">
        <f t="shared" si="75"/>
        <v>0</v>
      </c>
      <c r="N52" s="117">
        <v>0</v>
      </c>
      <c r="O52" s="579">
        <f t="shared" si="91"/>
        <v>0</v>
      </c>
      <c r="P52" s="117">
        <v>0</v>
      </c>
      <c r="Q52" s="579">
        <f t="shared" si="92"/>
        <v>0</v>
      </c>
      <c r="R52" s="117">
        <v>0</v>
      </c>
      <c r="S52" s="579">
        <f t="shared" si="93"/>
        <v>0</v>
      </c>
      <c r="T52" s="117">
        <v>0</v>
      </c>
      <c r="U52" s="579">
        <f t="shared" si="94"/>
        <v>0</v>
      </c>
      <c r="V52" s="117">
        <v>0</v>
      </c>
      <c r="W52" s="579">
        <f t="shared" si="95"/>
        <v>0</v>
      </c>
      <c r="X52" s="119">
        <f t="shared" si="76"/>
        <v>0</v>
      </c>
      <c r="Y52" s="264">
        <v>0</v>
      </c>
      <c r="Z52" s="580">
        <f t="shared" si="96"/>
        <v>0</v>
      </c>
      <c r="AA52" s="264">
        <v>0</v>
      </c>
      <c r="AB52" s="580">
        <f t="shared" si="97"/>
        <v>0</v>
      </c>
      <c r="AC52" s="264">
        <v>0</v>
      </c>
      <c r="AD52" s="580">
        <f t="shared" si="98"/>
        <v>0</v>
      </c>
      <c r="AE52" s="264">
        <v>0</v>
      </c>
      <c r="AF52" s="580">
        <f t="shared" si="99"/>
        <v>0</v>
      </c>
      <c r="AG52" s="264">
        <v>0</v>
      </c>
      <c r="AH52" s="580">
        <f t="shared" si="100"/>
        <v>0</v>
      </c>
      <c r="AI52" s="266">
        <f t="shared" si="101"/>
        <v>0</v>
      </c>
      <c r="AJ52" s="267">
        <v>0</v>
      </c>
      <c r="AK52" s="588">
        <f t="shared" si="102"/>
        <v>0</v>
      </c>
      <c r="AL52" s="267">
        <v>0</v>
      </c>
      <c r="AM52" s="588">
        <f t="shared" si="103"/>
        <v>0</v>
      </c>
      <c r="AN52" s="267">
        <v>0</v>
      </c>
      <c r="AO52" s="588">
        <f t="shared" si="104"/>
        <v>0</v>
      </c>
      <c r="AP52" s="267">
        <v>0</v>
      </c>
      <c r="AQ52" s="588">
        <f t="shared" si="105"/>
        <v>0</v>
      </c>
      <c r="AR52" s="267">
        <v>0</v>
      </c>
      <c r="AS52" s="588">
        <f t="shared" si="106"/>
        <v>0</v>
      </c>
      <c r="AT52" s="269">
        <f t="shared" si="77"/>
        <v>0</v>
      </c>
      <c r="AU52" s="270">
        <v>0</v>
      </c>
      <c r="AV52" s="582">
        <f t="shared" si="107"/>
        <v>0</v>
      </c>
      <c r="AW52" s="270">
        <v>0</v>
      </c>
      <c r="AX52" s="582">
        <f t="shared" si="108"/>
        <v>0</v>
      </c>
      <c r="AY52" s="270">
        <v>0</v>
      </c>
      <c r="AZ52" s="582">
        <f t="shared" si="109"/>
        <v>0</v>
      </c>
      <c r="BA52" s="270">
        <v>0</v>
      </c>
      <c r="BB52" s="582">
        <f t="shared" si="110"/>
        <v>0</v>
      </c>
      <c r="BC52" s="270">
        <v>0</v>
      </c>
      <c r="BD52" s="582">
        <f t="shared" si="111"/>
        <v>0</v>
      </c>
      <c r="BE52" s="272">
        <f t="shared" si="78"/>
        <v>0</v>
      </c>
      <c r="BF52" s="273">
        <v>0</v>
      </c>
      <c r="BG52" s="581">
        <f t="shared" si="112"/>
        <v>0</v>
      </c>
      <c r="BH52" s="273">
        <v>0</v>
      </c>
      <c r="BI52" s="581">
        <f t="shared" si="113"/>
        <v>0</v>
      </c>
      <c r="BJ52" s="273">
        <v>0</v>
      </c>
      <c r="BK52" s="581">
        <f t="shared" si="114"/>
        <v>0</v>
      </c>
      <c r="BL52" s="273">
        <v>0</v>
      </c>
      <c r="BM52" s="581">
        <f t="shared" si="115"/>
        <v>0</v>
      </c>
      <c r="BN52" s="273">
        <v>0</v>
      </c>
      <c r="BO52" s="581">
        <f t="shared" si="116"/>
        <v>0</v>
      </c>
      <c r="BP52" s="275">
        <f t="shared" si="79"/>
        <v>0</v>
      </c>
      <c r="BQ52" s="276">
        <v>0</v>
      </c>
      <c r="BR52" s="587">
        <f t="shared" si="117"/>
        <v>0</v>
      </c>
      <c r="BS52" s="276">
        <v>0</v>
      </c>
      <c r="BT52" s="587">
        <f t="shared" si="118"/>
        <v>0</v>
      </c>
      <c r="BU52" s="276">
        <v>0</v>
      </c>
      <c r="BV52" s="587">
        <f t="shared" si="119"/>
        <v>0</v>
      </c>
      <c r="BW52" s="276">
        <v>0</v>
      </c>
      <c r="BX52" s="587">
        <f t="shared" si="120"/>
        <v>0</v>
      </c>
      <c r="BY52" s="276">
        <v>0</v>
      </c>
      <c r="BZ52" s="587">
        <f t="shared" si="121"/>
        <v>0</v>
      </c>
      <c r="CA52" s="278">
        <f t="shared" si="80"/>
        <v>0</v>
      </c>
      <c r="CB52" s="279">
        <v>0</v>
      </c>
      <c r="CC52" s="586">
        <f t="shared" si="122"/>
        <v>0</v>
      </c>
      <c r="CD52" s="279">
        <v>0</v>
      </c>
      <c r="CE52" s="586">
        <f t="shared" si="123"/>
        <v>0</v>
      </c>
      <c r="CF52" s="279">
        <v>0</v>
      </c>
      <c r="CG52" s="586">
        <f t="shared" si="124"/>
        <v>0</v>
      </c>
      <c r="CH52" s="279">
        <v>0</v>
      </c>
      <c r="CI52" s="586">
        <f t="shared" si="125"/>
        <v>0</v>
      </c>
      <c r="CJ52" s="279">
        <v>0</v>
      </c>
      <c r="CK52" s="586">
        <f t="shared" si="126"/>
        <v>0</v>
      </c>
      <c r="CL52" s="281">
        <f t="shared" si="81"/>
        <v>0</v>
      </c>
      <c r="CM52" s="282">
        <v>0</v>
      </c>
      <c r="CN52" s="585">
        <f t="shared" si="127"/>
        <v>0</v>
      </c>
      <c r="CO52" s="282">
        <v>0</v>
      </c>
      <c r="CP52" s="585">
        <f t="shared" si="128"/>
        <v>0</v>
      </c>
      <c r="CQ52" s="282">
        <v>0</v>
      </c>
      <c r="CR52" s="585">
        <f t="shared" si="129"/>
        <v>0</v>
      </c>
      <c r="CS52" s="282">
        <v>0</v>
      </c>
      <c r="CT52" s="585">
        <f t="shared" si="130"/>
        <v>0</v>
      </c>
      <c r="CU52" s="282">
        <v>0</v>
      </c>
      <c r="CV52" s="585">
        <f t="shared" si="131"/>
        <v>0</v>
      </c>
      <c r="CW52" s="284">
        <f t="shared" si="82"/>
        <v>0</v>
      </c>
      <c r="CX52" s="285">
        <v>0</v>
      </c>
      <c r="CY52" s="584">
        <f t="shared" si="132"/>
        <v>0</v>
      </c>
      <c r="CZ52" s="285">
        <v>0</v>
      </c>
      <c r="DA52" s="584">
        <f t="shared" si="133"/>
        <v>0</v>
      </c>
      <c r="DB52" s="285">
        <v>0</v>
      </c>
      <c r="DC52" s="584">
        <f t="shared" si="134"/>
        <v>0</v>
      </c>
      <c r="DD52" s="285">
        <v>0</v>
      </c>
      <c r="DE52" s="584">
        <f t="shared" si="135"/>
        <v>0</v>
      </c>
      <c r="DF52" s="285">
        <v>0</v>
      </c>
      <c r="DG52" s="584">
        <f t="shared" si="136"/>
        <v>0</v>
      </c>
      <c r="DH52" s="287">
        <f t="shared" si="83"/>
        <v>0</v>
      </c>
      <c r="DI52" s="288">
        <v>0</v>
      </c>
      <c r="DJ52" s="583">
        <f t="shared" si="137"/>
        <v>0</v>
      </c>
      <c r="DK52" s="288">
        <v>0</v>
      </c>
      <c r="DL52" s="583">
        <f t="shared" si="138"/>
        <v>0</v>
      </c>
      <c r="DM52" s="288">
        <v>0</v>
      </c>
      <c r="DN52" s="583">
        <f t="shared" si="139"/>
        <v>0</v>
      </c>
      <c r="DO52" s="288">
        <v>0</v>
      </c>
      <c r="DP52" s="583">
        <f t="shared" si="140"/>
        <v>0</v>
      </c>
      <c r="DQ52" s="288">
        <v>0</v>
      </c>
      <c r="DR52" s="583">
        <f t="shared" si="141"/>
        <v>0</v>
      </c>
      <c r="DS52" s="299">
        <f t="shared" si="84"/>
        <v>0</v>
      </c>
      <c r="DT52" s="293">
        <f t="shared" si="85"/>
        <v>0</v>
      </c>
      <c r="DU52" s="293">
        <f t="shared" si="86"/>
        <v>0</v>
      </c>
      <c r="DV52" s="293">
        <f t="shared" si="87"/>
        <v>0</v>
      </c>
      <c r="DW52" s="293">
        <f t="shared" si="88"/>
        <v>0</v>
      </c>
      <c r="DX52" s="293">
        <f t="shared" si="89"/>
        <v>0</v>
      </c>
      <c r="DY52" s="300">
        <f t="shared" si="90"/>
        <v>0</v>
      </c>
    </row>
    <row r="53" spans="1:129" ht="15" customHeight="1">
      <c r="C53" s="12">
        <f t="shared" si="73"/>
        <v>0</v>
      </c>
      <c r="D53" s="68"/>
      <c r="E53" s="699" t="s">
        <v>294</v>
      </c>
      <c r="F53" s="699"/>
      <c r="G53" s="699"/>
      <c r="H53" s="699"/>
      <c r="I53" s="699"/>
      <c r="J53" s="699"/>
      <c r="K53" s="115">
        <v>0</v>
      </c>
      <c r="L53" s="116">
        <f t="shared" si="74"/>
        <v>0</v>
      </c>
      <c r="M53" s="69">
        <f t="shared" si="75"/>
        <v>0</v>
      </c>
      <c r="N53" s="117">
        <v>0</v>
      </c>
      <c r="O53" s="579">
        <f t="shared" si="91"/>
        <v>0</v>
      </c>
      <c r="P53" s="117">
        <v>0</v>
      </c>
      <c r="Q53" s="579">
        <f t="shared" si="92"/>
        <v>0</v>
      </c>
      <c r="R53" s="117">
        <v>0</v>
      </c>
      <c r="S53" s="579">
        <f t="shared" si="93"/>
        <v>0</v>
      </c>
      <c r="T53" s="117">
        <v>0</v>
      </c>
      <c r="U53" s="579">
        <f t="shared" si="94"/>
        <v>0</v>
      </c>
      <c r="V53" s="117">
        <v>0</v>
      </c>
      <c r="W53" s="579">
        <f t="shared" si="95"/>
        <v>0</v>
      </c>
      <c r="X53" s="119">
        <f t="shared" si="76"/>
        <v>0</v>
      </c>
      <c r="Y53" s="264">
        <v>0</v>
      </c>
      <c r="Z53" s="580">
        <f t="shared" si="96"/>
        <v>0</v>
      </c>
      <c r="AA53" s="264">
        <v>0</v>
      </c>
      <c r="AB53" s="580">
        <f t="shared" si="97"/>
        <v>0</v>
      </c>
      <c r="AC53" s="264">
        <v>0</v>
      </c>
      <c r="AD53" s="580">
        <f t="shared" si="98"/>
        <v>0</v>
      </c>
      <c r="AE53" s="264">
        <v>0</v>
      </c>
      <c r="AF53" s="580">
        <f t="shared" si="99"/>
        <v>0</v>
      </c>
      <c r="AG53" s="264">
        <v>0</v>
      </c>
      <c r="AH53" s="580">
        <f t="shared" si="100"/>
        <v>0</v>
      </c>
      <c r="AI53" s="266">
        <f t="shared" si="101"/>
        <v>0</v>
      </c>
      <c r="AJ53" s="267">
        <v>0</v>
      </c>
      <c r="AK53" s="588">
        <f t="shared" si="102"/>
        <v>0</v>
      </c>
      <c r="AL53" s="267">
        <v>0</v>
      </c>
      <c r="AM53" s="588">
        <f t="shared" si="103"/>
        <v>0</v>
      </c>
      <c r="AN53" s="267">
        <v>0</v>
      </c>
      <c r="AO53" s="588">
        <f t="shared" si="104"/>
        <v>0</v>
      </c>
      <c r="AP53" s="267">
        <v>0</v>
      </c>
      <c r="AQ53" s="588">
        <f t="shared" si="105"/>
        <v>0</v>
      </c>
      <c r="AR53" s="267">
        <v>0</v>
      </c>
      <c r="AS53" s="588">
        <f t="shared" si="106"/>
        <v>0</v>
      </c>
      <c r="AT53" s="269">
        <f t="shared" si="77"/>
        <v>0</v>
      </c>
      <c r="AU53" s="270">
        <v>0</v>
      </c>
      <c r="AV53" s="582">
        <f t="shared" si="107"/>
        <v>0</v>
      </c>
      <c r="AW53" s="270">
        <v>0</v>
      </c>
      <c r="AX53" s="582">
        <f t="shared" si="108"/>
        <v>0</v>
      </c>
      <c r="AY53" s="270">
        <v>0</v>
      </c>
      <c r="AZ53" s="582">
        <f t="shared" si="109"/>
        <v>0</v>
      </c>
      <c r="BA53" s="270">
        <v>0</v>
      </c>
      <c r="BB53" s="582">
        <f t="shared" si="110"/>
        <v>0</v>
      </c>
      <c r="BC53" s="270">
        <v>0</v>
      </c>
      <c r="BD53" s="582">
        <f t="shared" si="111"/>
        <v>0</v>
      </c>
      <c r="BE53" s="272">
        <f t="shared" si="78"/>
        <v>0</v>
      </c>
      <c r="BF53" s="273">
        <v>0</v>
      </c>
      <c r="BG53" s="581">
        <f t="shared" si="112"/>
        <v>0</v>
      </c>
      <c r="BH53" s="273">
        <v>0</v>
      </c>
      <c r="BI53" s="581">
        <f t="shared" si="113"/>
        <v>0</v>
      </c>
      <c r="BJ53" s="273">
        <v>0</v>
      </c>
      <c r="BK53" s="581">
        <f t="shared" si="114"/>
        <v>0</v>
      </c>
      <c r="BL53" s="273">
        <v>0</v>
      </c>
      <c r="BM53" s="581">
        <f t="shared" si="115"/>
        <v>0</v>
      </c>
      <c r="BN53" s="273">
        <v>0</v>
      </c>
      <c r="BO53" s="581">
        <f t="shared" si="116"/>
        <v>0</v>
      </c>
      <c r="BP53" s="275">
        <f t="shared" si="79"/>
        <v>0</v>
      </c>
      <c r="BQ53" s="276">
        <v>0</v>
      </c>
      <c r="BR53" s="587">
        <f t="shared" si="117"/>
        <v>0</v>
      </c>
      <c r="BS53" s="276">
        <v>0</v>
      </c>
      <c r="BT53" s="587">
        <f t="shared" si="118"/>
        <v>0</v>
      </c>
      <c r="BU53" s="276">
        <v>0</v>
      </c>
      <c r="BV53" s="587">
        <f t="shared" si="119"/>
        <v>0</v>
      </c>
      <c r="BW53" s="276">
        <v>0</v>
      </c>
      <c r="BX53" s="587">
        <f t="shared" si="120"/>
        <v>0</v>
      </c>
      <c r="BY53" s="276">
        <v>0</v>
      </c>
      <c r="BZ53" s="587">
        <f t="shared" si="121"/>
        <v>0</v>
      </c>
      <c r="CA53" s="278">
        <f t="shared" si="80"/>
        <v>0</v>
      </c>
      <c r="CB53" s="279">
        <v>0</v>
      </c>
      <c r="CC53" s="586">
        <f t="shared" si="122"/>
        <v>0</v>
      </c>
      <c r="CD53" s="279">
        <v>0</v>
      </c>
      <c r="CE53" s="586">
        <f t="shared" si="123"/>
        <v>0</v>
      </c>
      <c r="CF53" s="279">
        <v>0</v>
      </c>
      <c r="CG53" s="586">
        <f t="shared" si="124"/>
        <v>0</v>
      </c>
      <c r="CH53" s="279">
        <v>0</v>
      </c>
      <c r="CI53" s="586">
        <f t="shared" si="125"/>
        <v>0</v>
      </c>
      <c r="CJ53" s="279">
        <v>0</v>
      </c>
      <c r="CK53" s="586">
        <f t="shared" si="126"/>
        <v>0</v>
      </c>
      <c r="CL53" s="281">
        <f t="shared" si="81"/>
        <v>0</v>
      </c>
      <c r="CM53" s="282">
        <v>0</v>
      </c>
      <c r="CN53" s="585">
        <f t="shared" si="127"/>
        <v>0</v>
      </c>
      <c r="CO53" s="282">
        <v>0</v>
      </c>
      <c r="CP53" s="585">
        <f t="shared" si="128"/>
        <v>0</v>
      </c>
      <c r="CQ53" s="282">
        <v>0</v>
      </c>
      <c r="CR53" s="585">
        <f t="shared" si="129"/>
        <v>0</v>
      </c>
      <c r="CS53" s="282">
        <v>0</v>
      </c>
      <c r="CT53" s="585">
        <f t="shared" si="130"/>
        <v>0</v>
      </c>
      <c r="CU53" s="282">
        <v>0</v>
      </c>
      <c r="CV53" s="585">
        <f t="shared" si="131"/>
        <v>0</v>
      </c>
      <c r="CW53" s="284">
        <f t="shared" si="82"/>
        <v>0</v>
      </c>
      <c r="CX53" s="285">
        <v>0</v>
      </c>
      <c r="CY53" s="584">
        <f t="shared" si="132"/>
        <v>0</v>
      </c>
      <c r="CZ53" s="285">
        <v>0</v>
      </c>
      <c r="DA53" s="584">
        <f t="shared" si="133"/>
        <v>0</v>
      </c>
      <c r="DB53" s="285">
        <v>0</v>
      </c>
      <c r="DC53" s="584">
        <f t="shared" si="134"/>
        <v>0</v>
      </c>
      <c r="DD53" s="285">
        <v>0</v>
      </c>
      <c r="DE53" s="584">
        <f t="shared" si="135"/>
        <v>0</v>
      </c>
      <c r="DF53" s="285">
        <v>0</v>
      </c>
      <c r="DG53" s="584">
        <f t="shared" si="136"/>
        <v>0</v>
      </c>
      <c r="DH53" s="287">
        <f t="shared" si="83"/>
        <v>0</v>
      </c>
      <c r="DI53" s="288">
        <v>0</v>
      </c>
      <c r="DJ53" s="583">
        <f t="shared" si="137"/>
        <v>0</v>
      </c>
      <c r="DK53" s="288">
        <v>0</v>
      </c>
      <c r="DL53" s="583">
        <f t="shared" si="138"/>
        <v>0</v>
      </c>
      <c r="DM53" s="288">
        <v>0</v>
      </c>
      <c r="DN53" s="583">
        <f t="shared" si="139"/>
        <v>0</v>
      </c>
      <c r="DO53" s="288">
        <v>0</v>
      </c>
      <c r="DP53" s="583">
        <f t="shared" si="140"/>
        <v>0</v>
      </c>
      <c r="DQ53" s="288">
        <v>0</v>
      </c>
      <c r="DR53" s="583">
        <f t="shared" si="141"/>
        <v>0</v>
      </c>
      <c r="DS53" s="299">
        <f t="shared" si="84"/>
        <v>0</v>
      </c>
      <c r="DT53" s="293">
        <f t="shared" si="85"/>
        <v>0</v>
      </c>
      <c r="DU53" s="293">
        <f t="shared" si="86"/>
        <v>0</v>
      </c>
      <c r="DV53" s="293">
        <f t="shared" si="87"/>
        <v>0</v>
      </c>
      <c r="DW53" s="293">
        <f t="shared" si="88"/>
        <v>0</v>
      </c>
      <c r="DX53" s="293">
        <f t="shared" si="89"/>
        <v>0</v>
      </c>
      <c r="DY53" s="300">
        <f t="shared" si="90"/>
        <v>0</v>
      </c>
    </row>
    <row r="54" spans="1:129" ht="15" customHeight="1">
      <c r="C54" s="12">
        <f t="shared" si="73"/>
        <v>0</v>
      </c>
      <c r="D54" s="68"/>
      <c r="E54" s="699" t="s">
        <v>294</v>
      </c>
      <c r="F54" s="699"/>
      <c r="G54" s="699"/>
      <c r="H54" s="699"/>
      <c r="I54" s="699"/>
      <c r="J54" s="699"/>
      <c r="K54" s="115">
        <v>0</v>
      </c>
      <c r="L54" s="116">
        <f t="shared" si="74"/>
        <v>0</v>
      </c>
      <c r="M54" s="69">
        <f t="shared" si="75"/>
        <v>0</v>
      </c>
      <c r="N54" s="117">
        <v>0</v>
      </c>
      <c r="O54" s="579">
        <f t="shared" si="91"/>
        <v>0</v>
      </c>
      <c r="P54" s="117">
        <v>0</v>
      </c>
      <c r="Q54" s="579">
        <f t="shared" si="92"/>
        <v>0</v>
      </c>
      <c r="R54" s="117">
        <v>0</v>
      </c>
      <c r="S54" s="579">
        <f t="shared" si="93"/>
        <v>0</v>
      </c>
      <c r="T54" s="117">
        <v>0</v>
      </c>
      <c r="U54" s="579">
        <f t="shared" si="94"/>
        <v>0</v>
      </c>
      <c r="V54" s="117">
        <v>0</v>
      </c>
      <c r="W54" s="579">
        <f t="shared" si="95"/>
        <v>0</v>
      </c>
      <c r="X54" s="119">
        <f t="shared" si="76"/>
        <v>0</v>
      </c>
      <c r="Y54" s="264">
        <v>0</v>
      </c>
      <c r="Z54" s="580">
        <f t="shared" si="96"/>
        <v>0</v>
      </c>
      <c r="AA54" s="264">
        <v>0</v>
      </c>
      <c r="AB54" s="580">
        <f t="shared" si="97"/>
        <v>0</v>
      </c>
      <c r="AC54" s="264">
        <v>0</v>
      </c>
      <c r="AD54" s="580">
        <f t="shared" si="98"/>
        <v>0</v>
      </c>
      <c r="AE54" s="264">
        <v>0</v>
      </c>
      <c r="AF54" s="580">
        <f t="shared" si="99"/>
        <v>0</v>
      </c>
      <c r="AG54" s="264">
        <v>0</v>
      </c>
      <c r="AH54" s="580">
        <f t="shared" si="100"/>
        <v>0</v>
      </c>
      <c r="AI54" s="266">
        <f t="shared" si="101"/>
        <v>0</v>
      </c>
      <c r="AJ54" s="267">
        <v>0</v>
      </c>
      <c r="AK54" s="588">
        <f t="shared" si="102"/>
        <v>0</v>
      </c>
      <c r="AL54" s="267">
        <v>0</v>
      </c>
      <c r="AM54" s="588">
        <f t="shared" si="103"/>
        <v>0</v>
      </c>
      <c r="AN54" s="267">
        <v>0</v>
      </c>
      <c r="AO54" s="588">
        <f t="shared" si="104"/>
        <v>0</v>
      </c>
      <c r="AP54" s="267">
        <v>0</v>
      </c>
      <c r="AQ54" s="588">
        <f t="shared" si="105"/>
        <v>0</v>
      </c>
      <c r="AR54" s="267">
        <v>0</v>
      </c>
      <c r="AS54" s="588">
        <f t="shared" si="106"/>
        <v>0</v>
      </c>
      <c r="AT54" s="269">
        <f t="shared" si="77"/>
        <v>0</v>
      </c>
      <c r="AU54" s="270">
        <v>0</v>
      </c>
      <c r="AV54" s="582">
        <f t="shared" si="107"/>
        <v>0</v>
      </c>
      <c r="AW54" s="270">
        <v>0</v>
      </c>
      <c r="AX54" s="582">
        <f t="shared" si="108"/>
        <v>0</v>
      </c>
      <c r="AY54" s="270">
        <v>0</v>
      </c>
      <c r="AZ54" s="582">
        <f t="shared" si="109"/>
        <v>0</v>
      </c>
      <c r="BA54" s="270">
        <v>0</v>
      </c>
      <c r="BB54" s="582">
        <f t="shared" si="110"/>
        <v>0</v>
      </c>
      <c r="BC54" s="270">
        <v>0</v>
      </c>
      <c r="BD54" s="582">
        <f t="shared" si="111"/>
        <v>0</v>
      </c>
      <c r="BE54" s="272">
        <f t="shared" si="78"/>
        <v>0</v>
      </c>
      <c r="BF54" s="273">
        <v>0</v>
      </c>
      <c r="BG54" s="581">
        <f t="shared" si="112"/>
        <v>0</v>
      </c>
      <c r="BH54" s="273">
        <v>0</v>
      </c>
      <c r="BI54" s="581">
        <f t="shared" si="113"/>
        <v>0</v>
      </c>
      <c r="BJ54" s="273">
        <v>0</v>
      </c>
      <c r="BK54" s="581">
        <f t="shared" si="114"/>
        <v>0</v>
      </c>
      <c r="BL54" s="273">
        <v>0</v>
      </c>
      <c r="BM54" s="581">
        <f t="shared" si="115"/>
        <v>0</v>
      </c>
      <c r="BN54" s="273">
        <v>0</v>
      </c>
      <c r="BO54" s="581">
        <f t="shared" si="116"/>
        <v>0</v>
      </c>
      <c r="BP54" s="275">
        <f t="shared" si="79"/>
        <v>0</v>
      </c>
      <c r="BQ54" s="276">
        <v>0</v>
      </c>
      <c r="BR54" s="587">
        <f t="shared" si="117"/>
        <v>0</v>
      </c>
      <c r="BS54" s="276">
        <v>0</v>
      </c>
      <c r="BT54" s="587">
        <f t="shared" si="118"/>
        <v>0</v>
      </c>
      <c r="BU54" s="276">
        <v>0</v>
      </c>
      <c r="BV54" s="587">
        <f t="shared" si="119"/>
        <v>0</v>
      </c>
      <c r="BW54" s="276">
        <v>0</v>
      </c>
      <c r="BX54" s="587">
        <f t="shared" si="120"/>
        <v>0</v>
      </c>
      <c r="BY54" s="276">
        <v>0</v>
      </c>
      <c r="BZ54" s="587">
        <f t="shared" si="121"/>
        <v>0</v>
      </c>
      <c r="CA54" s="278">
        <f t="shared" si="80"/>
        <v>0</v>
      </c>
      <c r="CB54" s="279">
        <v>0</v>
      </c>
      <c r="CC54" s="586">
        <f t="shared" si="122"/>
        <v>0</v>
      </c>
      <c r="CD54" s="279">
        <v>0</v>
      </c>
      <c r="CE54" s="586">
        <f t="shared" si="123"/>
        <v>0</v>
      </c>
      <c r="CF54" s="279">
        <v>0</v>
      </c>
      <c r="CG54" s="586">
        <f t="shared" si="124"/>
        <v>0</v>
      </c>
      <c r="CH54" s="279">
        <v>0</v>
      </c>
      <c r="CI54" s="586">
        <f t="shared" si="125"/>
        <v>0</v>
      </c>
      <c r="CJ54" s="279">
        <v>0</v>
      </c>
      <c r="CK54" s="586">
        <f t="shared" si="126"/>
        <v>0</v>
      </c>
      <c r="CL54" s="281">
        <f t="shared" si="81"/>
        <v>0</v>
      </c>
      <c r="CM54" s="282">
        <v>0</v>
      </c>
      <c r="CN54" s="585">
        <f t="shared" si="127"/>
        <v>0</v>
      </c>
      <c r="CO54" s="282">
        <v>0</v>
      </c>
      <c r="CP54" s="585">
        <f t="shared" si="128"/>
        <v>0</v>
      </c>
      <c r="CQ54" s="282">
        <v>0</v>
      </c>
      <c r="CR54" s="585">
        <f t="shared" si="129"/>
        <v>0</v>
      </c>
      <c r="CS54" s="282">
        <v>0</v>
      </c>
      <c r="CT54" s="585">
        <f t="shared" si="130"/>
        <v>0</v>
      </c>
      <c r="CU54" s="282">
        <v>0</v>
      </c>
      <c r="CV54" s="585">
        <f t="shared" si="131"/>
        <v>0</v>
      </c>
      <c r="CW54" s="284">
        <f t="shared" si="82"/>
        <v>0</v>
      </c>
      <c r="CX54" s="285">
        <v>0</v>
      </c>
      <c r="CY54" s="584">
        <f t="shared" si="132"/>
        <v>0</v>
      </c>
      <c r="CZ54" s="285">
        <v>0</v>
      </c>
      <c r="DA54" s="584">
        <f t="shared" si="133"/>
        <v>0</v>
      </c>
      <c r="DB54" s="285">
        <v>0</v>
      </c>
      <c r="DC54" s="584">
        <f t="shared" si="134"/>
        <v>0</v>
      </c>
      <c r="DD54" s="285">
        <v>0</v>
      </c>
      <c r="DE54" s="584">
        <f t="shared" si="135"/>
        <v>0</v>
      </c>
      <c r="DF54" s="285">
        <v>0</v>
      </c>
      <c r="DG54" s="584">
        <f t="shared" si="136"/>
        <v>0</v>
      </c>
      <c r="DH54" s="287">
        <f t="shared" si="83"/>
        <v>0</v>
      </c>
      <c r="DI54" s="288">
        <v>0</v>
      </c>
      <c r="DJ54" s="583">
        <f t="shared" si="137"/>
        <v>0</v>
      </c>
      <c r="DK54" s="288">
        <v>0</v>
      </c>
      <c r="DL54" s="583">
        <f t="shared" si="138"/>
        <v>0</v>
      </c>
      <c r="DM54" s="288">
        <v>0</v>
      </c>
      <c r="DN54" s="583">
        <f t="shared" si="139"/>
        <v>0</v>
      </c>
      <c r="DO54" s="288">
        <v>0</v>
      </c>
      <c r="DP54" s="583">
        <f t="shared" si="140"/>
        <v>0</v>
      </c>
      <c r="DQ54" s="288">
        <v>0</v>
      </c>
      <c r="DR54" s="583">
        <f t="shared" si="141"/>
        <v>0</v>
      </c>
      <c r="DS54" s="299">
        <f t="shared" si="84"/>
        <v>0</v>
      </c>
      <c r="DT54" s="293">
        <f t="shared" si="85"/>
        <v>0</v>
      </c>
      <c r="DU54" s="293">
        <f t="shared" si="86"/>
        <v>0</v>
      </c>
      <c r="DV54" s="293">
        <f t="shared" si="87"/>
        <v>0</v>
      </c>
      <c r="DW54" s="293">
        <f t="shared" si="88"/>
        <v>0</v>
      </c>
      <c r="DX54" s="293">
        <f t="shared" si="89"/>
        <v>0</v>
      </c>
      <c r="DY54" s="300">
        <f t="shared" si="90"/>
        <v>0</v>
      </c>
    </row>
    <row r="55" spans="1:129" ht="15" customHeight="1">
      <c r="C55" s="12">
        <f t="shared" si="73"/>
        <v>0</v>
      </c>
      <c r="D55" s="68"/>
      <c r="E55" s="699" t="s">
        <v>294</v>
      </c>
      <c r="F55" s="699"/>
      <c r="G55" s="699"/>
      <c r="H55" s="699"/>
      <c r="I55" s="699"/>
      <c r="J55" s="699"/>
      <c r="K55" s="115">
        <v>0</v>
      </c>
      <c r="L55" s="116">
        <f t="shared" si="74"/>
        <v>0</v>
      </c>
      <c r="M55" s="69">
        <f t="shared" si="75"/>
        <v>0</v>
      </c>
      <c r="N55" s="117">
        <v>0</v>
      </c>
      <c r="O55" s="579">
        <f t="shared" si="91"/>
        <v>0</v>
      </c>
      <c r="P55" s="117">
        <v>0</v>
      </c>
      <c r="Q55" s="579">
        <f t="shared" si="92"/>
        <v>0</v>
      </c>
      <c r="R55" s="117">
        <v>0</v>
      </c>
      <c r="S55" s="579">
        <f t="shared" si="93"/>
        <v>0</v>
      </c>
      <c r="T55" s="117">
        <v>0</v>
      </c>
      <c r="U55" s="579">
        <f t="shared" si="94"/>
        <v>0</v>
      </c>
      <c r="V55" s="117">
        <v>0</v>
      </c>
      <c r="W55" s="579">
        <f t="shared" si="95"/>
        <v>0</v>
      </c>
      <c r="X55" s="119">
        <f t="shared" si="76"/>
        <v>0</v>
      </c>
      <c r="Y55" s="264">
        <v>0</v>
      </c>
      <c r="Z55" s="580">
        <f t="shared" si="96"/>
        <v>0</v>
      </c>
      <c r="AA55" s="264">
        <v>0</v>
      </c>
      <c r="AB55" s="580">
        <f t="shared" si="97"/>
        <v>0</v>
      </c>
      <c r="AC55" s="264">
        <v>0</v>
      </c>
      <c r="AD55" s="580">
        <f t="shared" si="98"/>
        <v>0</v>
      </c>
      <c r="AE55" s="264">
        <v>0</v>
      </c>
      <c r="AF55" s="580">
        <f t="shared" si="99"/>
        <v>0</v>
      </c>
      <c r="AG55" s="264">
        <v>0</v>
      </c>
      <c r="AH55" s="580">
        <f t="shared" si="100"/>
        <v>0</v>
      </c>
      <c r="AI55" s="266">
        <f t="shared" si="101"/>
        <v>0</v>
      </c>
      <c r="AJ55" s="267">
        <v>0</v>
      </c>
      <c r="AK55" s="588">
        <f t="shared" si="102"/>
        <v>0</v>
      </c>
      <c r="AL55" s="267">
        <v>0</v>
      </c>
      <c r="AM55" s="588">
        <f t="shared" si="103"/>
        <v>0</v>
      </c>
      <c r="AN55" s="267">
        <v>0</v>
      </c>
      <c r="AO55" s="588">
        <f t="shared" si="104"/>
        <v>0</v>
      </c>
      <c r="AP55" s="267">
        <v>0</v>
      </c>
      <c r="AQ55" s="588">
        <f t="shared" si="105"/>
        <v>0</v>
      </c>
      <c r="AR55" s="267">
        <v>0</v>
      </c>
      <c r="AS55" s="588">
        <f t="shared" si="106"/>
        <v>0</v>
      </c>
      <c r="AT55" s="269">
        <f t="shared" si="77"/>
        <v>0</v>
      </c>
      <c r="AU55" s="270">
        <v>0</v>
      </c>
      <c r="AV55" s="582">
        <f t="shared" si="107"/>
        <v>0</v>
      </c>
      <c r="AW55" s="270">
        <v>0</v>
      </c>
      <c r="AX55" s="582">
        <f t="shared" si="108"/>
        <v>0</v>
      </c>
      <c r="AY55" s="270">
        <v>0</v>
      </c>
      <c r="AZ55" s="582">
        <f t="shared" si="109"/>
        <v>0</v>
      </c>
      <c r="BA55" s="270">
        <v>0</v>
      </c>
      <c r="BB55" s="582">
        <f t="shared" si="110"/>
        <v>0</v>
      </c>
      <c r="BC55" s="270">
        <v>0</v>
      </c>
      <c r="BD55" s="582">
        <f t="shared" si="111"/>
        <v>0</v>
      </c>
      <c r="BE55" s="272">
        <f t="shared" si="78"/>
        <v>0</v>
      </c>
      <c r="BF55" s="273">
        <v>0</v>
      </c>
      <c r="BG55" s="581">
        <f t="shared" si="112"/>
        <v>0</v>
      </c>
      <c r="BH55" s="273">
        <v>0</v>
      </c>
      <c r="BI55" s="581">
        <f t="shared" si="113"/>
        <v>0</v>
      </c>
      <c r="BJ55" s="273">
        <v>0</v>
      </c>
      <c r="BK55" s="581">
        <f t="shared" si="114"/>
        <v>0</v>
      </c>
      <c r="BL55" s="273">
        <v>0</v>
      </c>
      <c r="BM55" s="581">
        <f t="shared" si="115"/>
        <v>0</v>
      </c>
      <c r="BN55" s="273">
        <v>0</v>
      </c>
      <c r="BO55" s="581">
        <f t="shared" si="116"/>
        <v>0</v>
      </c>
      <c r="BP55" s="275">
        <f t="shared" si="79"/>
        <v>0</v>
      </c>
      <c r="BQ55" s="276">
        <v>0</v>
      </c>
      <c r="BR55" s="587">
        <f t="shared" si="117"/>
        <v>0</v>
      </c>
      <c r="BS55" s="276">
        <v>0</v>
      </c>
      <c r="BT55" s="587">
        <f t="shared" si="118"/>
        <v>0</v>
      </c>
      <c r="BU55" s="276">
        <v>0</v>
      </c>
      <c r="BV55" s="587">
        <f t="shared" si="119"/>
        <v>0</v>
      </c>
      <c r="BW55" s="276">
        <v>0</v>
      </c>
      <c r="BX55" s="587">
        <f t="shared" si="120"/>
        <v>0</v>
      </c>
      <c r="BY55" s="276">
        <v>0</v>
      </c>
      <c r="BZ55" s="587">
        <f t="shared" si="121"/>
        <v>0</v>
      </c>
      <c r="CA55" s="278">
        <f t="shared" si="80"/>
        <v>0</v>
      </c>
      <c r="CB55" s="279">
        <v>0</v>
      </c>
      <c r="CC55" s="586">
        <f t="shared" si="122"/>
        <v>0</v>
      </c>
      <c r="CD55" s="279">
        <v>0</v>
      </c>
      <c r="CE55" s="586">
        <f t="shared" si="123"/>
        <v>0</v>
      </c>
      <c r="CF55" s="279">
        <v>0</v>
      </c>
      <c r="CG55" s="586">
        <f t="shared" si="124"/>
        <v>0</v>
      </c>
      <c r="CH55" s="279">
        <v>0</v>
      </c>
      <c r="CI55" s="586">
        <f t="shared" si="125"/>
        <v>0</v>
      </c>
      <c r="CJ55" s="279">
        <v>0</v>
      </c>
      <c r="CK55" s="586">
        <f t="shared" si="126"/>
        <v>0</v>
      </c>
      <c r="CL55" s="281">
        <f t="shared" si="81"/>
        <v>0</v>
      </c>
      <c r="CM55" s="282">
        <v>0</v>
      </c>
      <c r="CN55" s="585">
        <f t="shared" si="127"/>
        <v>0</v>
      </c>
      <c r="CO55" s="282">
        <v>0</v>
      </c>
      <c r="CP55" s="585">
        <f t="shared" si="128"/>
        <v>0</v>
      </c>
      <c r="CQ55" s="282">
        <v>0</v>
      </c>
      <c r="CR55" s="585">
        <f t="shared" si="129"/>
        <v>0</v>
      </c>
      <c r="CS55" s="282">
        <v>0</v>
      </c>
      <c r="CT55" s="585">
        <f t="shared" si="130"/>
        <v>0</v>
      </c>
      <c r="CU55" s="282">
        <v>0</v>
      </c>
      <c r="CV55" s="585">
        <f t="shared" si="131"/>
        <v>0</v>
      </c>
      <c r="CW55" s="284">
        <f t="shared" si="82"/>
        <v>0</v>
      </c>
      <c r="CX55" s="285">
        <v>0</v>
      </c>
      <c r="CY55" s="584">
        <f t="shared" si="132"/>
        <v>0</v>
      </c>
      <c r="CZ55" s="285">
        <v>0</v>
      </c>
      <c r="DA55" s="584">
        <f t="shared" si="133"/>
        <v>0</v>
      </c>
      <c r="DB55" s="285">
        <v>0</v>
      </c>
      <c r="DC55" s="584">
        <f t="shared" si="134"/>
        <v>0</v>
      </c>
      <c r="DD55" s="285">
        <v>0</v>
      </c>
      <c r="DE55" s="584">
        <f t="shared" si="135"/>
        <v>0</v>
      </c>
      <c r="DF55" s="285">
        <v>0</v>
      </c>
      <c r="DG55" s="584">
        <f t="shared" si="136"/>
        <v>0</v>
      </c>
      <c r="DH55" s="287">
        <f t="shared" si="83"/>
        <v>0</v>
      </c>
      <c r="DI55" s="288">
        <v>0</v>
      </c>
      <c r="DJ55" s="583">
        <f t="shared" si="137"/>
        <v>0</v>
      </c>
      <c r="DK55" s="288">
        <v>0</v>
      </c>
      <c r="DL55" s="583">
        <f t="shared" si="138"/>
        <v>0</v>
      </c>
      <c r="DM55" s="288">
        <v>0</v>
      </c>
      <c r="DN55" s="583">
        <f t="shared" si="139"/>
        <v>0</v>
      </c>
      <c r="DO55" s="288">
        <v>0</v>
      </c>
      <c r="DP55" s="583">
        <f t="shared" si="140"/>
        <v>0</v>
      </c>
      <c r="DQ55" s="288">
        <v>0</v>
      </c>
      <c r="DR55" s="583">
        <f t="shared" si="141"/>
        <v>0</v>
      </c>
      <c r="DS55" s="299">
        <f t="shared" si="84"/>
        <v>0</v>
      </c>
      <c r="DT55" s="293">
        <f t="shared" si="85"/>
        <v>0</v>
      </c>
      <c r="DU55" s="293">
        <f t="shared" si="86"/>
        <v>0</v>
      </c>
      <c r="DV55" s="293">
        <f t="shared" si="87"/>
        <v>0</v>
      </c>
      <c r="DW55" s="293">
        <f t="shared" si="88"/>
        <v>0</v>
      </c>
      <c r="DX55" s="293">
        <f t="shared" si="89"/>
        <v>0</v>
      </c>
      <c r="DY55" s="300">
        <f t="shared" si="90"/>
        <v>0</v>
      </c>
    </row>
    <row r="56" spans="1:129" ht="15" customHeight="1">
      <c r="C56" s="12">
        <f t="shared" si="73"/>
        <v>0</v>
      </c>
      <c r="D56" s="49" t="s">
        <v>400</v>
      </c>
      <c r="E56" s="699" t="s">
        <v>389</v>
      </c>
      <c r="F56" s="699"/>
      <c r="G56" s="699"/>
      <c r="H56" s="699"/>
      <c r="I56" s="699"/>
      <c r="J56" s="699"/>
      <c r="K56" s="115">
        <v>0</v>
      </c>
      <c r="L56" s="116">
        <f t="shared" si="74"/>
        <v>5.8999999999999997E-2</v>
      </c>
      <c r="M56" s="69">
        <f t="shared" si="75"/>
        <v>1</v>
      </c>
      <c r="N56" s="117">
        <v>0</v>
      </c>
      <c r="O56" s="579">
        <f t="shared" si="91"/>
        <v>0</v>
      </c>
      <c r="P56" s="117">
        <v>0</v>
      </c>
      <c r="Q56" s="579">
        <f t="shared" si="92"/>
        <v>0</v>
      </c>
      <c r="R56" s="117">
        <v>0</v>
      </c>
      <c r="S56" s="579">
        <f t="shared" si="93"/>
        <v>0</v>
      </c>
      <c r="T56" s="117">
        <v>0</v>
      </c>
      <c r="U56" s="579">
        <f t="shared" si="94"/>
        <v>0</v>
      </c>
      <c r="V56" s="117">
        <v>0</v>
      </c>
      <c r="W56" s="579">
        <f t="shared" si="95"/>
        <v>0</v>
      </c>
      <c r="X56" s="119">
        <f t="shared" si="76"/>
        <v>0</v>
      </c>
      <c r="Y56" s="264">
        <v>0</v>
      </c>
      <c r="Z56" s="580">
        <f t="shared" si="96"/>
        <v>0</v>
      </c>
      <c r="AA56" s="264">
        <v>0</v>
      </c>
      <c r="AB56" s="580">
        <f t="shared" si="97"/>
        <v>0</v>
      </c>
      <c r="AC56" s="264">
        <v>0</v>
      </c>
      <c r="AD56" s="580">
        <f t="shared" si="98"/>
        <v>0</v>
      </c>
      <c r="AE56" s="264">
        <v>0</v>
      </c>
      <c r="AF56" s="580">
        <f t="shared" si="99"/>
        <v>0</v>
      </c>
      <c r="AG56" s="264">
        <v>0</v>
      </c>
      <c r="AH56" s="580">
        <f t="shared" si="100"/>
        <v>0</v>
      </c>
      <c r="AI56" s="266">
        <f t="shared" si="101"/>
        <v>0</v>
      </c>
      <c r="AJ56" s="267">
        <v>0</v>
      </c>
      <c r="AK56" s="588">
        <f t="shared" si="102"/>
        <v>0</v>
      </c>
      <c r="AL56" s="267">
        <v>0</v>
      </c>
      <c r="AM56" s="588">
        <f t="shared" si="103"/>
        <v>0</v>
      </c>
      <c r="AN56" s="267">
        <v>0</v>
      </c>
      <c r="AO56" s="588">
        <f t="shared" si="104"/>
        <v>0</v>
      </c>
      <c r="AP56" s="267">
        <v>0</v>
      </c>
      <c r="AQ56" s="588">
        <f t="shared" si="105"/>
        <v>0</v>
      </c>
      <c r="AR56" s="267">
        <v>0</v>
      </c>
      <c r="AS56" s="588">
        <f t="shared" si="106"/>
        <v>0</v>
      </c>
      <c r="AT56" s="269">
        <f t="shared" si="77"/>
        <v>0</v>
      </c>
      <c r="AU56" s="270">
        <v>0</v>
      </c>
      <c r="AV56" s="582">
        <f t="shared" si="107"/>
        <v>0</v>
      </c>
      <c r="AW56" s="270">
        <v>0</v>
      </c>
      <c r="AX56" s="582">
        <f t="shared" si="108"/>
        <v>0</v>
      </c>
      <c r="AY56" s="270">
        <v>0</v>
      </c>
      <c r="AZ56" s="582">
        <f t="shared" si="109"/>
        <v>0</v>
      </c>
      <c r="BA56" s="270">
        <v>0</v>
      </c>
      <c r="BB56" s="582">
        <f t="shared" si="110"/>
        <v>0</v>
      </c>
      <c r="BC56" s="270">
        <v>0</v>
      </c>
      <c r="BD56" s="582">
        <f t="shared" si="111"/>
        <v>0</v>
      </c>
      <c r="BE56" s="272">
        <f t="shared" si="78"/>
        <v>0</v>
      </c>
      <c r="BF56" s="273">
        <v>0</v>
      </c>
      <c r="BG56" s="581">
        <f t="shared" si="112"/>
        <v>0</v>
      </c>
      <c r="BH56" s="273">
        <v>0</v>
      </c>
      <c r="BI56" s="581">
        <f t="shared" si="113"/>
        <v>0</v>
      </c>
      <c r="BJ56" s="273">
        <v>0</v>
      </c>
      <c r="BK56" s="581">
        <f t="shared" si="114"/>
        <v>0</v>
      </c>
      <c r="BL56" s="273">
        <v>0</v>
      </c>
      <c r="BM56" s="581">
        <f t="shared" si="115"/>
        <v>0</v>
      </c>
      <c r="BN56" s="273">
        <v>0</v>
      </c>
      <c r="BO56" s="581">
        <f t="shared" si="116"/>
        <v>0</v>
      </c>
      <c r="BP56" s="275">
        <f t="shared" si="79"/>
        <v>0</v>
      </c>
      <c r="BQ56" s="276">
        <v>0</v>
      </c>
      <c r="BR56" s="587">
        <f t="shared" si="117"/>
        <v>0</v>
      </c>
      <c r="BS56" s="276">
        <v>0</v>
      </c>
      <c r="BT56" s="587">
        <f t="shared" si="118"/>
        <v>0</v>
      </c>
      <c r="BU56" s="276">
        <v>0</v>
      </c>
      <c r="BV56" s="587">
        <f t="shared" si="119"/>
        <v>0</v>
      </c>
      <c r="BW56" s="276">
        <v>0</v>
      </c>
      <c r="BX56" s="587">
        <f t="shared" si="120"/>
        <v>0</v>
      </c>
      <c r="BY56" s="276">
        <v>0</v>
      </c>
      <c r="BZ56" s="587">
        <f t="shared" si="121"/>
        <v>0</v>
      </c>
      <c r="CA56" s="278">
        <f t="shared" si="80"/>
        <v>0</v>
      </c>
      <c r="CB56" s="279">
        <v>0</v>
      </c>
      <c r="CC56" s="586">
        <f t="shared" si="122"/>
        <v>0</v>
      </c>
      <c r="CD56" s="279">
        <v>0</v>
      </c>
      <c r="CE56" s="586">
        <f t="shared" si="123"/>
        <v>0</v>
      </c>
      <c r="CF56" s="279">
        <v>0</v>
      </c>
      <c r="CG56" s="586">
        <f t="shared" si="124"/>
        <v>0</v>
      </c>
      <c r="CH56" s="279">
        <v>0</v>
      </c>
      <c r="CI56" s="586">
        <f t="shared" si="125"/>
        <v>0</v>
      </c>
      <c r="CJ56" s="279">
        <v>0</v>
      </c>
      <c r="CK56" s="586">
        <f t="shared" si="126"/>
        <v>0</v>
      </c>
      <c r="CL56" s="281">
        <f t="shared" si="81"/>
        <v>0</v>
      </c>
      <c r="CM56" s="282">
        <v>0</v>
      </c>
      <c r="CN56" s="585">
        <f t="shared" si="127"/>
        <v>0</v>
      </c>
      <c r="CO56" s="282">
        <v>0</v>
      </c>
      <c r="CP56" s="585">
        <f t="shared" si="128"/>
        <v>0</v>
      </c>
      <c r="CQ56" s="282">
        <v>0</v>
      </c>
      <c r="CR56" s="585">
        <f t="shared" si="129"/>
        <v>0</v>
      </c>
      <c r="CS56" s="282">
        <v>0</v>
      </c>
      <c r="CT56" s="585">
        <f t="shared" si="130"/>
        <v>0</v>
      </c>
      <c r="CU56" s="282">
        <v>0</v>
      </c>
      <c r="CV56" s="585">
        <f t="shared" si="131"/>
        <v>0</v>
      </c>
      <c r="CW56" s="284">
        <f t="shared" si="82"/>
        <v>0</v>
      </c>
      <c r="CX56" s="285">
        <v>0</v>
      </c>
      <c r="CY56" s="584">
        <f t="shared" si="132"/>
        <v>0</v>
      </c>
      <c r="CZ56" s="285">
        <v>0</v>
      </c>
      <c r="DA56" s="584">
        <f t="shared" si="133"/>
        <v>0</v>
      </c>
      <c r="DB56" s="285">
        <v>0</v>
      </c>
      <c r="DC56" s="584">
        <f t="shared" si="134"/>
        <v>0</v>
      </c>
      <c r="DD56" s="285">
        <v>0</v>
      </c>
      <c r="DE56" s="584">
        <f t="shared" si="135"/>
        <v>0</v>
      </c>
      <c r="DF56" s="285">
        <v>0</v>
      </c>
      <c r="DG56" s="584">
        <f t="shared" si="136"/>
        <v>0</v>
      </c>
      <c r="DH56" s="287">
        <f t="shared" si="83"/>
        <v>0</v>
      </c>
      <c r="DI56" s="288">
        <v>0</v>
      </c>
      <c r="DJ56" s="583">
        <f t="shared" si="137"/>
        <v>0</v>
      </c>
      <c r="DK56" s="288">
        <v>0</v>
      </c>
      <c r="DL56" s="583">
        <f t="shared" si="138"/>
        <v>0</v>
      </c>
      <c r="DM56" s="288">
        <v>0</v>
      </c>
      <c r="DN56" s="583">
        <f t="shared" si="139"/>
        <v>0</v>
      </c>
      <c r="DO56" s="288">
        <v>0</v>
      </c>
      <c r="DP56" s="583">
        <f t="shared" si="140"/>
        <v>0</v>
      </c>
      <c r="DQ56" s="288">
        <v>0</v>
      </c>
      <c r="DR56" s="583">
        <f t="shared" si="141"/>
        <v>0</v>
      </c>
      <c r="DS56" s="299">
        <f t="shared" si="84"/>
        <v>0</v>
      </c>
      <c r="DT56" s="293">
        <f t="shared" si="85"/>
        <v>0</v>
      </c>
      <c r="DU56" s="293">
        <f t="shared" si="86"/>
        <v>0</v>
      </c>
      <c r="DV56" s="293">
        <f t="shared" si="87"/>
        <v>0</v>
      </c>
      <c r="DW56" s="293">
        <f t="shared" si="88"/>
        <v>0</v>
      </c>
      <c r="DX56" s="293">
        <f t="shared" si="89"/>
        <v>0</v>
      </c>
      <c r="DY56" s="300">
        <f t="shared" si="90"/>
        <v>0</v>
      </c>
    </row>
    <row r="57" spans="1:129" ht="15" customHeight="1">
      <c r="C57" s="12">
        <f t="shared" si="73"/>
        <v>0</v>
      </c>
      <c r="D57" s="49" t="s">
        <v>401</v>
      </c>
      <c r="E57" s="699" t="s">
        <v>317</v>
      </c>
      <c r="F57" s="699"/>
      <c r="G57" s="699"/>
      <c r="H57" s="699"/>
      <c r="I57" s="699"/>
      <c r="J57" s="699"/>
      <c r="K57" s="115">
        <v>0</v>
      </c>
      <c r="L57" s="116">
        <f t="shared" si="74"/>
        <v>0.125</v>
      </c>
      <c r="M57" s="69">
        <f t="shared" si="75"/>
        <v>1</v>
      </c>
      <c r="N57" s="117">
        <v>0</v>
      </c>
      <c r="O57" s="579">
        <f t="shared" si="91"/>
        <v>0</v>
      </c>
      <c r="P57" s="117">
        <v>0</v>
      </c>
      <c r="Q57" s="579">
        <f t="shared" si="92"/>
        <v>0</v>
      </c>
      <c r="R57" s="117">
        <v>0</v>
      </c>
      <c r="S57" s="579">
        <f t="shared" si="93"/>
        <v>0</v>
      </c>
      <c r="T57" s="117">
        <v>0</v>
      </c>
      <c r="U57" s="579">
        <f t="shared" si="94"/>
        <v>0</v>
      </c>
      <c r="V57" s="117">
        <v>0</v>
      </c>
      <c r="W57" s="579">
        <f t="shared" si="95"/>
        <v>0</v>
      </c>
      <c r="X57" s="119">
        <f t="shared" si="76"/>
        <v>0</v>
      </c>
      <c r="Y57" s="264">
        <v>0</v>
      </c>
      <c r="Z57" s="580">
        <f t="shared" si="96"/>
        <v>0</v>
      </c>
      <c r="AA57" s="264">
        <v>0</v>
      </c>
      <c r="AB57" s="580">
        <f t="shared" si="97"/>
        <v>0</v>
      </c>
      <c r="AC57" s="264">
        <v>0</v>
      </c>
      <c r="AD57" s="580">
        <f t="shared" si="98"/>
        <v>0</v>
      </c>
      <c r="AE57" s="264">
        <v>0</v>
      </c>
      <c r="AF57" s="580">
        <f t="shared" si="99"/>
        <v>0</v>
      </c>
      <c r="AG57" s="264">
        <v>0</v>
      </c>
      <c r="AH57" s="580">
        <f t="shared" si="100"/>
        <v>0</v>
      </c>
      <c r="AI57" s="266">
        <f t="shared" si="101"/>
        <v>0</v>
      </c>
      <c r="AJ57" s="267">
        <v>0</v>
      </c>
      <c r="AK57" s="588">
        <f t="shared" si="102"/>
        <v>0</v>
      </c>
      <c r="AL57" s="267">
        <v>0</v>
      </c>
      <c r="AM57" s="588">
        <f t="shared" si="103"/>
        <v>0</v>
      </c>
      <c r="AN57" s="267">
        <v>0</v>
      </c>
      <c r="AO57" s="588">
        <f t="shared" si="104"/>
        <v>0</v>
      </c>
      <c r="AP57" s="267">
        <v>0</v>
      </c>
      <c r="AQ57" s="588">
        <f t="shared" si="105"/>
        <v>0</v>
      </c>
      <c r="AR57" s="267">
        <v>0</v>
      </c>
      <c r="AS57" s="588">
        <f t="shared" si="106"/>
        <v>0</v>
      </c>
      <c r="AT57" s="269">
        <f t="shared" si="77"/>
        <v>0</v>
      </c>
      <c r="AU57" s="270">
        <v>0</v>
      </c>
      <c r="AV57" s="582">
        <f t="shared" si="107"/>
        <v>0</v>
      </c>
      <c r="AW57" s="270">
        <v>0</v>
      </c>
      <c r="AX57" s="582">
        <f t="shared" si="108"/>
        <v>0</v>
      </c>
      <c r="AY57" s="270">
        <v>0</v>
      </c>
      <c r="AZ57" s="582">
        <f t="shared" si="109"/>
        <v>0</v>
      </c>
      <c r="BA57" s="270">
        <v>0</v>
      </c>
      <c r="BB57" s="582">
        <f t="shared" si="110"/>
        <v>0</v>
      </c>
      <c r="BC57" s="270">
        <v>0</v>
      </c>
      <c r="BD57" s="582">
        <f t="shared" si="111"/>
        <v>0</v>
      </c>
      <c r="BE57" s="272">
        <f t="shared" si="78"/>
        <v>0</v>
      </c>
      <c r="BF57" s="273">
        <v>0</v>
      </c>
      <c r="BG57" s="581">
        <f t="shared" si="112"/>
        <v>0</v>
      </c>
      <c r="BH57" s="273">
        <v>0</v>
      </c>
      <c r="BI57" s="581">
        <f t="shared" si="113"/>
        <v>0</v>
      </c>
      <c r="BJ57" s="273">
        <v>0</v>
      </c>
      <c r="BK57" s="581">
        <f t="shared" si="114"/>
        <v>0</v>
      </c>
      <c r="BL57" s="273">
        <v>0</v>
      </c>
      <c r="BM57" s="581">
        <f t="shared" si="115"/>
        <v>0</v>
      </c>
      <c r="BN57" s="273">
        <v>0</v>
      </c>
      <c r="BO57" s="581">
        <f t="shared" si="116"/>
        <v>0</v>
      </c>
      <c r="BP57" s="275">
        <f t="shared" si="79"/>
        <v>0</v>
      </c>
      <c r="BQ57" s="276">
        <v>0</v>
      </c>
      <c r="BR57" s="587">
        <f t="shared" si="117"/>
        <v>0</v>
      </c>
      <c r="BS57" s="276">
        <v>0</v>
      </c>
      <c r="BT57" s="587">
        <f t="shared" si="118"/>
        <v>0</v>
      </c>
      <c r="BU57" s="276">
        <v>0</v>
      </c>
      <c r="BV57" s="587">
        <f t="shared" si="119"/>
        <v>0</v>
      </c>
      <c r="BW57" s="276">
        <v>0</v>
      </c>
      <c r="BX57" s="587">
        <f t="shared" si="120"/>
        <v>0</v>
      </c>
      <c r="BY57" s="276">
        <v>0</v>
      </c>
      <c r="BZ57" s="587">
        <f t="shared" si="121"/>
        <v>0</v>
      </c>
      <c r="CA57" s="278">
        <f t="shared" si="80"/>
        <v>0</v>
      </c>
      <c r="CB57" s="279">
        <v>0</v>
      </c>
      <c r="CC57" s="586">
        <f t="shared" si="122"/>
        <v>0</v>
      </c>
      <c r="CD57" s="279">
        <v>0</v>
      </c>
      <c r="CE57" s="586">
        <f t="shared" si="123"/>
        <v>0</v>
      </c>
      <c r="CF57" s="279">
        <v>0</v>
      </c>
      <c r="CG57" s="586">
        <f t="shared" si="124"/>
        <v>0</v>
      </c>
      <c r="CH57" s="279">
        <v>0</v>
      </c>
      <c r="CI57" s="586">
        <f t="shared" si="125"/>
        <v>0</v>
      </c>
      <c r="CJ57" s="279">
        <v>0</v>
      </c>
      <c r="CK57" s="586">
        <f t="shared" si="126"/>
        <v>0</v>
      </c>
      <c r="CL57" s="281">
        <f t="shared" si="81"/>
        <v>0</v>
      </c>
      <c r="CM57" s="282">
        <v>0</v>
      </c>
      <c r="CN57" s="585">
        <f t="shared" si="127"/>
        <v>0</v>
      </c>
      <c r="CO57" s="282">
        <v>0</v>
      </c>
      <c r="CP57" s="585">
        <f t="shared" si="128"/>
        <v>0</v>
      </c>
      <c r="CQ57" s="282">
        <v>0</v>
      </c>
      <c r="CR57" s="585">
        <f t="shared" si="129"/>
        <v>0</v>
      </c>
      <c r="CS57" s="282">
        <v>0</v>
      </c>
      <c r="CT57" s="585">
        <f t="shared" si="130"/>
        <v>0</v>
      </c>
      <c r="CU57" s="282">
        <v>0</v>
      </c>
      <c r="CV57" s="585">
        <f t="shared" si="131"/>
        <v>0</v>
      </c>
      <c r="CW57" s="284">
        <f t="shared" si="82"/>
        <v>0</v>
      </c>
      <c r="CX57" s="285">
        <v>0</v>
      </c>
      <c r="CY57" s="584">
        <f t="shared" si="132"/>
        <v>0</v>
      </c>
      <c r="CZ57" s="285">
        <v>0</v>
      </c>
      <c r="DA57" s="584">
        <f t="shared" si="133"/>
        <v>0</v>
      </c>
      <c r="DB57" s="285">
        <v>0</v>
      </c>
      <c r="DC57" s="584">
        <f t="shared" si="134"/>
        <v>0</v>
      </c>
      <c r="DD57" s="285">
        <v>0</v>
      </c>
      <c r="DE57" s="584">
        <f t="shared" si="135"/>
        <v>0</v>
      </c>
      <c r="DF57" s="285">
        <v>0</v>
      </c>
      <c r="DG57" s="584">
        <f t="shared" si="136"/>
        <v>0</v>
      </c>
      <c r="DH57" s="287">
        <f t="shared" si="83"/>
        <v>0</v>
      </c>
      <c r="DI57" s="288">
        <v>0</v>
      </c>
      <c r="DJ57" s="583">
        <f t="shared" si="137"/>
        <v>0</v>
      </c>
      <c r="DK57" s="288">
        <v>0</v>
      </c>
      <c r="DL57" s="583">
        <f t="shared" si="138"/>
        <v>0</v>
      </c>
      <c r="DM57" s="288">
        <v>0</v>
      </c>
      <c r="DN57" s="583">
        <f t="shared" si="139"/>
        <v>0</v>
      </c>
      <c r="DO57" s="288">
        <v>0</v>
      </c>
      <c r="DP57" s="583">
        <f t="shared" si="140"/>
        <v>0</v>
      </c>
      <c r="DQ57" s="288">
        <v>0</v>
      </c>
      <c r="DR57" s="583">
        <f t="shared" si="141"/>
        <v>0</v>
      </c>
      <c r="DS57" s="299">
        <f t="shared" si="84"/>
        <v>0</v>
      </c>
      <c r="DT57" s="293">
        <f t="shared" si="85"/>
        <v>0</v>
      </c>
      <c r="DU57" s="293">
        <f t="shared" si="86"/>
        <v>0</v>
      </c>
      <c r="DV57" s="293">
        <f t="shared" si="87"/>
        <v>0</v>
      </c>
      <c r="DW57" s="293">
        <f t="shared" si="88"/>
        <v>0</v>
      </c>
      <c r="DX57" s="293">
        <f t="shared" si="89"/>
        <v>0</v>
      </c>
      <c r="DY57" s="300">
        <f t="shared" si="90"/>
        <v>0</v>
      </c>
    </row>
    <row r="58" spans="1:129" ht="15" customHeight="1">
      <c r="A58" s="76">
        <v>1000</v>
      </c>
      <c r="C58" s="128" t="s">
        <v>27</v>
      </c>
      <c r="D58" s="68"/>
      <c r="E58" s="716"/>
      <c r="F58" s="716"/>
      <c r="G58" s="716"/>
      <c r="H58" s="716"/>
      <c r="I58" s="716"/>
      <c r="J58" s="715"/>
      <c r="K58" s="68"/>
      <c r="L58" s="68"/>
      <c r="M58" s="69"/>
      <c r="N58" s="129"/>
      <c r="O58" s="131"/>
      <c r="P58" s="129"/>
      <c r="Q58" s="131"/>
      <c r="R58" s="129"/>
      <c r="S58" s="131"/>
      <c r="T58" s="129"/>
      <c r="U58" s="131"/>
      <c r="V58" s="129"/>
      <c r="W58" s="131"/>
      <c r="X58" s="132"/>
      <c r="Y58" s="129"/>
      <c r="Z58" s="131"/>
      <c r="AA58" s="129"/>
      <c r="AB58" s="131"/>
      <c r="AC58" s="129"/>
      <c r="AD58" s="131"/>
      <c r="AE58" s="129"/>
      <c r="AF58" s="131"/>
      <c r="AG58" s="129"/>
      <c r="AH58" s="131"/>
      <c r="AI58" s="132"/>
      <c r="AJ58" s="129"/>
      <c r="AK58" s="131"/>
      <c r="AL58" s="129"/>
      <c r="AM58" s="131"/>
      <c r="AN58" s="129"/>
      <c r="AO58" s="131"/>
      <c r="AP58" s="129"/>
      <c r="AQ58" s="131"/>
      <c r="AR58" s="129"/>
      <c r="AS58" s="131"/>
      <c r="AT58" s="132"/>
      <c r="AU58" s="129"/>
      <c r="AV58" s="131"/>
      <c r="AW58" s="129"/>
      <c r="AX58" s="131"/>
      <c r="AY58" s="129"/>
      <c r="AZ58" s="131"/>
      <c r="BA58" s="129"/>
      <c r="BB58" s="131"/>
      <c r="BC58" s="129"/>
      <c r="BD58" s="131"/>
      <c r="BE58" s="132"/>
      <c r="BF58" s="129"/>
      <c r="BG58" s="131"/>
      <c r="BH58" s="129"/>
      <c r="BI58" s="131"/>
      <c r="BJ58" s="129"/>
      <c r="BK58" s="131"/>
      <c r="BL58" s="129"/>
      <c r="BM58" s="131"/>
      <c r="BN58" s="129"/>
      <c r="BO58" s="131"/>
      <c r="BP58" s="132"/>
      <c r="BQ58" s="129"/>
      <c r="BR58" s="131"/>
      <c r="BS58" s="129"/>
      <c r="BT58" s="131"/>
      <c r="BU58" s="129"/>
      <c r="BV58" s="131"/>
      <c r="BW58" s="129"/>
      <c r="BX58" s="131"/>
      <c r="BY58" s="129"/>
      <c r="BZ58" s="131"/>
      <c r="CA58" s="132"/>
      <c r="CB58" s="129"/>
      <c r="CC58" s="131"/>
      <c r="CD58" s="129"/>
      <c r="CE58" s="131"/>
      <c r="CF58" s="129"/>
      <c r="CG58" s="131"/>
      <c r="CH58" s="129"/>
      <c r="CI58" s="131"/>
      <c r="CJ58" s="129"/>
      <c r="CK58" s="131"/>
      <c r="CL58" s="132"/>
      <c r="CM58" s="129"/>
      <c r="CN58" s="131"/>
      <c r="CO58" s="129"/>
      <c r="CP58" s="131"/>
      <c r="CQ58" s="129"/>
      <c r="CR58" s="131"/>
      <c r="CS58" s="129"/>
      <c r="CT58" s="131"/>
      <c r="CU58" s="129"/>
      <c r="CV58" s="131"/>
      <c r="CW58" s="132"/>
      <c r="CX58" s="129"/>
      <c r="CY58" s="131"/>
      <c r="CZ58" s="129"/>
      <c r="DA58" s="131"/>
      <c r="DB58" s="129"/>
      <c r="DC58" s="131"/>
      <c r="DD58" s="129"/>
      <c r="DE58" s="131"/>
      <c r="DF58" s="129"/>
      <c r="DG58" s="131"/>
      <c r="DH58" s="132"/>
      <c r="DI58" s="129"/>
      <c r="DJ58" s="131"/>
      <c r="DK58" s="129"/>
      <c r="DL58" s="131"/>
      <c r="DM58" s="129"/>
      <c r="DN58" s="131"/>
      <c r="DO58" s="129"/>
      <c r="DP58" s="131"/>
      <c r="DQ58" s="129"/>
      <c r="DR58" s="131"/>
      <c r="DS58" s="132"/>
      <c r="DT58" s="298"/>
      <c r="DU58" s="298"/>
      <c r="DV58" s="298"/>
      <c r="DW58" s="298"/>
      <c r="DX58" s="298"/>
      <c r="DY58" s="592"/>
    </row>
    <row r="59" spans="1:129" ht="30" customHeight="1">
      <c r="C59" s="302" t="s">
        <v>135</v>
      </c>
      <c r="D59" s="68"/>
      <c r="E59" s="704"/>
      <c r="F59" s="704"/>
      <c r="G59" s="704"/>
      <c r="H59" s="704"/>
      <c r="I59" s="704"/>
      <c r="J59" s="705"/>
      <c r="K59" s="484" t="s">
        <v>339</v>
      </c>
      <c r="L59" s="68"/>
      <c r="M59" s="69"/>
      <c r="N59" s="129"/>
      <c r="O59" s="131"/>
      <c r="P59" s="129"/>
      <c r="Q59" s="131"/>
      <c r="R59" s="129"/>
      <c r="S59" s="131"/>
      <c r="T59" s="129"/>
      <c r="U59" s="131"/>
      <c r="V59" s="129"/>
      <c r="W59" s="131"/>
      <c r="X59" s="132"/>
      <c r="Y59" s="129"/>
      <c r="Z59" s="131"/>
      <c r="AA59" s="129"/>
      <c r="AB59" s="131"/>
      <c r="AC59" s="129"/>
      <c r="AD59" s="131"/>
      <c r="AE59" s="129"/>
      <c r="AF59" s="131"/>
      <c r="AG59" s="129"/>
      <c r="AH59" s="131"/>
      <c r="AI59" s="132"/>
      <c r="AJ59" s="129"/>
      <c r="AK59" s="131"/>
      <c r="AL59" s="129"/>
      <c r="AM59" s="131"/>
      <c r="AN59" s="129"/>
      <c r="AO59" s="131"/>
      <c r="AP59" s="129"/>
      <c r="AQ59" s="131"/>
      <c r="AR59" s="129"/>
      <c r="AS59" s="131"/>
      <c r="AT59" s="132"/>
      <c r="AU59" s="129"/>
      <c r="AV59" s="131"/>
      <c r="AW59" s="129"/>
      <c r="AX59" s="131"/>
      <c r="AY59" s="129"/>
      <c r="AZ59" s="131"/>
      <c r="BA59" s="129"/>
      <c r="BB59" s="131"/>
      <c r="BC59" s="129"/>
      <c r="BD59" s="131"/>
      <c r="BE59" s="132"/>
      <c r="BF59" s="129"/>
      <c r="BG59" s="131"/>
      <c r="BH59" s="129"/>
      <c r="BI59" s="131"/>
      <c r="BJ59" s="129"/>
      <c r="BK59" s="131"/>
      <c r="BL59" s="129"/>
      <c r="BM59" s="131"/>
      <c r="BN59" s="129"/>
      <c r="BO59" s="131"/>
      <c r="BP59" s="132"/>
      <c r="BQ59" s="129"/>
      <c r="BR59" s="131"/>
      <c r="BS59" s="129"/>
      <c r="BT59" s="131"/>
      <c r="BU59" s="129"/>
      <c r="BV59" s="131"/>
      <c r="BW59" s="129"/>
      <c r="BX59" s="131"/>
      <c r="BY59" s="129"/>
      <c r="BZ59" s="131"/>
      <c r="CA59" s="132"/>
      <c r="CB59" s="129"/>
      <c r="CC59" s="131"/>
      <c r="CD59" s="129"/>
      <c r="CE59" s="131"/>
      <c r="CF59" s="129"/>
      <c r="CG59" s="131"/>
      <c r="CH59" s="129"/>
      <c r="CI59" s="131"/>
      <c r="CJ59" s="129"/>
      <c r="CK59" s="131"/>
      <c r="CL59" s="132"/>
      <c r="CM59" s="129"/>
      <c r="CN59" s="131"/>
      <c r="CO59" s="129"/>
      <c r="CP59" s="131"/>
      <c r="CQ59" s="129"/>
      <c r="CR59" s="131"/>
      <c r="CS59" s="129"/>
      <c r="CT59" s="131"/>
      <c r="CU59" s="129"/>
      <c r="CV59" s="131"/>
      <c r="CW59" s="132"/>
      <c r="CX59" s="129"/>
      <c r="CY59" s="131"/>
      <c r="CZ59" s="129"/>
      <c r="DA59" s="131"/>
      <c r="DB59" s="129"/>
      <c r="DC59" s="131"/>
      <c r="DD59" s="129"/>
      <c r="DE59" s="131"/>
      <c r="DF59" s="129"/>
      <c r="DG59" s="131"/>
      <c r="DH59" s="132"/>
      <c r="DI59" s="129"/>
      <c r="DJ59" s="131"/>
      <c r="DK59" s="129"/>
      <c r="DL59" s="131"/>
      <c r="DM59" s="129"/>
      <c r="DN59" s="131"/>
      <c r="DO59" s="129"/>
      <c r="DP59" s="131"/>
      <c r="DQ59" s="129"/>
      <c r="DR59" s="131"/>
      <c r="DS59" s="132"/>
      <c r="DT59" s="298"/>
      <c r="DU59" s="298"/>
      <c r="DV59" s="298"/>
      <c r="DW59" s="298"/>
      <c r="DX59" s="298"/>
      <c r="DY59" s="592"/>
    </row>
    <row r="60" spans="1:129" ht="15" customHeight="1">
      <c r="C60" s="302">
        <v>0</v>
      </c>
      <c r="D60" s="49" t="s">
        <v>376</v>
      </c>
      <c r="E60" s="707" t="s">
        <v>294</v>
      </c>
      <c r="F60" s="676"/>
      <c r="G60" s="676"/>
      <c r="H60" s="676"/>
      <c r="I60" s="676"/>
      <c r="J60" s="676"/>
      <c r="K60" s="133">
        <v>0</v>
      </c>
      <c r="L60" s="134">
        <f t="shared" ref="L60:L74" si="142">VLOOKUP(E60,Leave_Benefits,2,0)</f>
        <v>0</v>
      </c>
      <c r="M60" s="69">
        <f t="shared" ref="M60:M74" si="143">VLOOKUP(E60,Leave_Benefits,4,0)</f>
        <v>0</v>
      </c>
      <c r="N60" s="117">
        <v>0</v>
      </c>
      <c r="O60" s="579">
        <f t="shared" si="91"/>
        <v>0</v>
      </c>
      <c r="P60" s="117">
        <v>0</v>
      </c>
      <c r="Q60" s="579">
        <f t="shared" si="92"/>
        <v>0</v>
      </c>
      <c r="R60" s="117">
        <v>0</v>
      </c>
      <c r="S60" s="579">
        <f t="shared" si="93"/>
        <v>0</v>
      </c>
      <c r="T60" s="117">
        <v>0</v>
      </c>
      <c r="U60" s="579">
        <f t="shared" si="94"/>
        <v>0</v>
      </c>
      <c r="V60" s="117">
        <v>0</v>
      </c>
      <c r="W60" s="579">
        <f t="shared" si="95"/>
        <v>0</v>
      </c>
      <c r="X60" s="119">
        <f t="shared" ref="X60:X74" si="144">O60+Q60+S60+U60+W60</f>
        <v>0</v>
      </c>
      <c r="Y60" s="264">
        <v>0</v>
      </c>
      <c r="Z60" s="580">
        <f t="shared" si="96"/>
        <v>0</v>
      </c>
      <c r="AA60" s="264">
        <v>0</v>
      </c>
      <c r="AB60" s="580">
        <f t="shared" si="97"/>
        <v>0</v>
      </c>
      <c r="AC60" s="264">
        <v>0</v>
      </c>
      <c r="AD60" s="580">
        <f t="shared" si="98"/>
        <v>0</v>
      </c>
      <c r="AE60" s="264">
        <v>0</v>
      </c>
      <c r="AF60" s="580">
        <f t="shared" si="99"/>
        <v>0</v>
      </c>
      <c r="AG60" s="264">
        <v>0</v>
      </c>
      <c r="AH60" s="580">
        <f t="shared" si="100"/>
        <v>0</v>
      </c>
      <c r="AI60" s="266">
        <f>Z60+AB60+AD60+AF60+AH60</f>
        <v>0</v>
      </c>
      <c r="AJ60" s="267">
        <v>0</v>
      </c>
      <c r="AK60" s="588">
        <f t="shared" si="102"/>
        <v>0</v>
      </c>
      <c r="AL60" s="267">
        <v>0</v>
      </c>
      <c r="AM60" s="588">
        <f t="shared" si="103"/>
        <v>0</v>
      </c>
      <c r="AN60" s="267">
        <v>0</v>
      </c>
      <c r="AO60" s="588">
        <f t="shared" si="104"/>
        <v>0</v>
      </c>
      <c r="AP60" s="267">
        <v>0</v>
      </c>
      <c r="AQ60" s="588">
        <f t="shared" si="105"/>
        <v>0</v>
      </c>
      <c r="AR60" s="267">
        <v>0</v>
      </c>
      <c r="AS60" s="588">
        <f t="shared" si="106"/>
        <v>0</v>
      </c>
      <c r="AT60" s="269">
        <f t="shared" ref="AT60:AT74" si="145">AK60+AM60+AO60+AQ60+AS60</f>
        <v>0</v>
      </c>
      <c r="AU60" s="270">
        <v>0</v>
      </c>
      <c r="AV60" s="582">
        <f t="shared" si="107"/>
        <v>0</v>
      </c>
      <c r="AW60" s="270">
        <v>0</v>
      </c>
      <c r="AX60" s="582">
        <f t="shared" si="108"/>
        <v>0</v>
      </c>
      <c r="AY60" s="270">
        <v>0</v>
      </c>
      <c r="AZ60" s="582">
        <f t="shared" si="109"/>
        <v>0</v>
      </c>
      <c r="BA60" s="270">
        <v>0</v>
      </c>
      <c r="BB60" s="582">
        <f t="shared" si="110"/>
        <v>0</v>
      </c>
      <c r="BC60" s="270">
        <v>0</v>
      </c>
      <c r="BD60" s="582">
        <f t="shared" si="111"/>
        <v>0</v>
      </c>
      <c r="BE60" s="272">
        <f t="shared" ref="BE60:BE74" si="146">AV60+AX60+AZ60+BB60+BD60</f>
        <v>0</v>
      </c>
      <c r="BF60" s="273">
        <v>0</v>
      </c>
      <c r="BG60" s="581">
        <f t="shared" si="112"/>
        <v>0</v>
      </c>
      <c r="BH60" s="273">
        <v>0</v>
      </c>
      <c r="BI60" s="581">
        <f t="shared" si="113"/>
        <v>0</v>
      </c>
      <c r="BJ60" s="273">
        <v>0</v>
      </c>
      <c r="BK60" s="581">
        <f t="shared" si="114"/>
        <v>0</v>
      </c>
      <c r="BL60" s="273">
        <v>0</v>
      </c>
      <c r="BM60" s="581">
        <f t="shared" si="115"/>
        <v>0</v>
      </c>
      <c r="BN60" s="273">
        <v>0</v>
      </c>
      <c r="BO60" s="581">
        <f t="shared" si="116"/>
        <v>0</v>
      </c>
      <c r="BP60" s="275">
        <f t="shared" ref="BP60:BP74" si="147">BG60+BI60+BK60+BM60+BO60</f>
        <v>0</v>
      </c>
      <c r="BQ60" s="276">
        <v>0</v>
      </c>
      <c r="BR60" s="587">
        <f t="shared" si="117"/>
        <v>0</v>
      </c>
      <c r="BS60" s="276">
        <v>0</v>
      </c>
      <c r="BT60" s="587">
        <f t="shared" si="118"/>
        <v>0</v>
      </c>
      <c r="BU60" s="276">
        <v>0</v>
      </c>
      <c r="BV60" s="587">
        <f t="shared" si="119"/>
        <v>0</v>
      </c>
      <c r="BW60" s="276">
        <v>0</v>
      </c>
      <c r="BX60" s="587">
        <f t="shared" si="120"/>
        <v>0</v>
      </c>
      <c r="BY60" s="276">
        <v>0</v>
      </c>
      <c r="BZ60" s="587">
        <f t="shared" si="121"/>
        <v>0</v>
      </c>
      <c r="CA60" s="278">
        <f t="shared" ref="CA60:CA74" si="148">BR60+BT60+BV60+BX60+BZ60</f>
        <v>0</v>
      </c>
      <c r="CB60" s="279">
        <v>0</v>
      </c>
      <c r="CC60" s="586">
        <f t="shared" si="122"/>
        <v>0</v>
      </c>
      <c r="CD60" s="279">
        <v>0</v>
      </c>
      <c r="CE60" s="586">
        <f t="shared" si="123"/>
        <v>0</v>
      </c>
      <c r="CF60" s="279">
        <v>0</v>
      </c>
      <c r="CG60" s="586">
        <f t="shared" si="124"/>
        <v>0</v>
      </c>
      <c r="CH60" s="279">
        <v>0</v>
      </c>
      <c r="CI60" s="586">
        <f t="shared" si="125"/>
        <v>0</v>
      </c>
      <c r="CJ60" s="279">
        <v>0</v>
      </c>
      <c r="CK60" s="586">
        <f t="shared" si="126"/>
        <v>0</v>
      </c>
      <c r="CL60" s="281">
        <f t="shared" ref="CL60:CL74" si="149">CC60+CE60+CG60+CI60+CK60</f>
        <v>0</v>
      </c>
      <c r="CM60" s="282">
        <v>0</v>
      </c>
      <c r="CN60" s="585">
        <f t="shared" si="127"/>
        <v>0</v>
      </c>
      <c r="CO60" s="282">
        <v>0</v>
      </c>
      <c r="CP60" s="585">
        <f t="shared" si="128"/>
        <v>0</v>
      </c>
      <c r="CQ60" s="282">
        <v>0</v>
      </c>
      <c r="CR60" s="585">
        <f t="shared" si="129"/>
        <v>0</v>
      </c>
      <c r="CS60" s="282">
        <v>0</v>
      </c>
      <c r="CT60" s="585">
        <f t="shared" si="130"/>
        <v>0</v>
      </c>
      <c r="CU60" s="282">
        <v>0</v>
      </c>
      <c r="CV60" s="585">
        <f t="shared" si="131"/>
        <v>0</v>
      </c>
      <c r="CW60" s="284">
        <f t="shared" ref="CW60:CW74" si="150">CN60+CP60+CR60+CT60+CV60</f>
        <v>0</v>
      </c>
      <c r="CX60" s="285">
        <v>0</v>
      </c>
      <c r="CY60" s="584">
        <f t="shared" si="132"/>
        <v>0</v>
      </c>
      <c r="CZ60" s="285">
        <v>0</v>
      </c>
      <c r="DA60" s="584">
        <f t="shared" si="133"/>
        <v>0</v>
      </c>
      <c r="DB60" s="285">
        <v>0</v>
      </c>
      <c r="DC60" s="584">
        <f t="shared" si="134"/>
        <v>0</v>
      </c>
      <c r="DD60" s="285">
        <v>0</v>
      </c>
      <c r="DE60" s="584">
        <f t="shared" si="135"/>
        <v>0</v>
      </c>
      <c r="DF60" s="285">
        <v>0</v>
      </c>
      <c r="DG60" s="584">
        <f t="shared" si="136"/>
        <v>0</v>
      </c>
      <c r="DH60" s="287">
        <f t="shared" ref="DH60:DH74" si="151">CY60+DA60+DC60+DE60+DG60</f>
        <v>0</v>
      </c>
      <c r="DI60" s="288">
        <v>0</v>
      </c>
      <c r="DJ60" s="583">
        <f t="shared" si="137"/>
        <v>0</v>
      </c>
      <c r="DK60" s="288">
        <v>0</v>
      </c>
      <c r="DL60" s="583">
        <f t="shared" si="138"/>
        <v>0</v>
      </c>
      <c r="DM60" s="288">
        <v>0</v>
      </c>
      <c r="DN60" s="583">
        <f t="shared" si="139"/>
        <v>0</v>
      </c>
      <c r="DO60" s="288">
        <v>0</v>
      </c>
      <c r="DP60" s="583">
        <f t="shared" si="140"/>
        <v>0</v>
      </c>
      <c r="DQ60" s="288">
        <v>0</v>
      </c>
      <c r="DR60" s="583">
        <f t="shared" si="141"/>
        <v>0</v>
      </c>
      <c r="DS60" s="299">
        <f t="shared" ref="DS60:DS74" si="152">DJ60+DL60+DN60+DP60+DR60</f>
        <v>0</v>
      </c>
      <c r="DT60" s="293">
        <f t="shared" ref="DT60:DT74" si="153">O60+Z60+AK60+AV60+BG60+BR60+CC60+CN60+CY60+DJ60</f>
        <v>0</v>
      </c>
      <c r="DU60" s="293">
        <f t="shared" ref="DU60:DU74" si="154">Q60+AB60+AM60+AX60+BI60+BT60+CE60+CP60+DA60+DL60</f>
        <v>0</v>
      </c>
      <c r="DV60" s="293">
        <f t="shared" ref="DV60:DV74" si="155">S60+AD60+AO60+AZ60+BK60+BV60+CG60+CR60+DC60+DN60</f>
        <v>0</v>
      </c>
      <c r="DW60" s="293">
        <f t="shared" ref="DW60:DW74" si="156">U60+AF60+AQ60+BB60+BM60+BX60+CI60+CT60+DE60+DP60</f>
        <v>0</v>
      </c>
      <c r="DX60" s="293">
        <f t="shared" ref="DX60:DX74" si="157">W60+AS60+BD60+BO60+BZ60+CK60+CV60+DG60+DR60</f>
        <v>0</v>
      </c>
      <c r="DY60" s="294">
        <f t="shared" ref="DY60:DY76" si="158">SUM(DT60:DX60)</f>
        <v>0</v>
      </c>
    </row>
    <row r="61" spans="1:129" ht="15" customHeight="1">
      <c r="C61" s="302">
        <v>0</v>
      </c>
      <c r="D61" s="49" t="s">
        <v>376</v>
      </c>
      <c r="E61" s="707" t="s">
        <v>294</v>
      </c>
      <c r="F61" s="676"/>
      <c r="G61" s="676"/>
      <c r="H61" s="676"/>
      <c r="I61" s="676"/>
      <c r="J61" s="676"/>
      <c r="K61" s="133">
        <v>0</v>
      </c>
      <c r="L61" s="134">
        <f t="shared" si="142"/>
        <v>0</v>
      </c>
      <c r="M61" s="69">
        <f t="shared" si="143"/>
        <v>0</v>
      </c>
      <c r="N61" s="117">
        <v>0</v>
      </c>
      <c r="O61" s="579">
        <f t="shared" si="91"/>
        <v>0</v>
      </c>
      <c r="P61" s="117">
        <v>0</v>
      </c>
      <c r="Q61" s="579">
        <f t="shared" si="92"/>
        <v>0</v>
      </c>
      <c r="R61" s="117">
        <v>0</v>
      </c>
      <c r="S61" s="579">
        <f t="shared" si="93"/>
        <v>0</v>
      </c>
      <c r="T61" s="117">
        <v>0</v>
      </c>
      <c r="U61" s="579">
        <f t="shared" si="94"/>
        <v>0</v>
      </c>
      <c r="V61" s="117">
        <v>0</v>
      </c>
      <c r="W61" s="579">
        <f t="shared" si="95"/>
        <v>0</v>
      </c>
      <c r="X61" s="119">
        <f t="shared" si="144"/>
        <v>0</v>
      </c>
      <c r="Y61" s="264">
        <v>0</v>
      </c>
      <c r="Z61" s="580">
        <f t="shared" si="96"/>
        <v>0</v>
      </c>
      <c r="AA61" s="264">
        <v>0</v>
      </c>
      <c r="AB61" s="580">
        <f t="shared" si="97"/>
        <v>0</v>
      </c>
      <c r="AC61" s="264">
        <v>0</v>
      </c>
      <c r="AD61" s="580">
        <f t="shared" si="98"/>
        <v>0</v>
      </c>
      <c r="AE61" s="264">
        <v>0</v>
      </c>
      <c r="AF61" s="580">
        <f t="shared" si="99"/>
        <v>0</v>
      </c>
      <c r="AG61" s="264">
        <v>0</v>
      </c>
      <c r="AH61" s="580">
        <f t="shared" si="100"/>
        <v>0</v>
      </c>
      <c r="AI61" s="266">
        <f t="shared" ref="AI61:AI73" si="159">Z61+AB61+AD61+AF61+AH61</f>
        <v>0</v>
      </c>
      <c r="AJ61" s="267">
        <v>0</v>
      </c>
      <c r="AK61" s="588">
        <f t="shared" si="102"/>
        <v>0</v>
      </c>
      <c r="AL61" s="267">
        <v>0</v>
      </c>
      <c r="AM61" s="588">
        <f t="shared" si="103"/>
        <v>0</v>
      </c>
      <c r="AN61" s="267">
        <v>0</v>
      </c>
      <c r="AO61" s="588">
        <f t="shared" si="104"/>
        <v>0</v>
      </c>
      <c r="AP61" s="267">
        <v>0</v>
      </c>
      <c r="AQ61" s="588">
        <f t="shared" si="105"/>
        <v>0</v>
      </c>
      <c r="AR61" s="267">
        <v>0</v>
      </c>
      <c r="AS61" s="588">
        <f t="shared" si="106"/>
        <v>0</v>
      </c>
      <c r="AT61" s="269">
        <f t="shared" si="145"/>
        <v>0</v>
      </c>
      <c r="AU61" s="270">
        <v>0</v>
      </c>
      <c r="AV61" s="582">
        <f t="shared" si="107"/>
        <v>0</v>
      </c>
      <c r="AW61" s="270">
        <v>0</v>
      </c>
      <c r="AX61" s="582">
        <f t="shared" si="108"/>
        <v>0</v>
      </c>
      <c r="AY61" s="270">
        <v>0</v>
      </c>
      <c r="AZ61" s="582">
        <f t="shared" si="109"/>
        <v>0</v>
      </c>
      <c r="BA61" s="270">
        <v>0</v>
      </c>
      <c r="BB61" s="582">
        <f t="shared" si="110"/>
        <v>0</v>
      </c>
      <c r="BC61" s="270">
        <v>0</v>
      </c>
      <c r="BD61" s="582">
        <f t="shared" si="111"/>
        <v>0</v>
      </c>
      <c r="BE61" s="272">
        <f t="shared" si="146"/>
        <v>0</v>
      </c>
      <c r="BF61" s="273">
        <v>0</v>
      </c>
      <c r="BG61" s="581">
        <f t="shared" si="112"/>
        <v>0</v>
      </c>
      <c r="BH61" s="273">
        <v>0</v>
      </c>
      <c r="BI61" s="581">
        <f t="shared" si="113"/>
        <v>0</v>
      </c>
      <c r="BJ61" s="273">
        <v>0</v>
      </c>
      <c r="BK61" s="581">
        <f t="shared" si="114"/>
        <v>0</v>
      </c>
      <c r="BL61" s="273">
        <v>0</v>
      </c>
      <c r="BM61" s="581">
        <f t="shared" si="115"/>
        <v>0</v>
      </c>
      <c r="BN61" s="273">
        <v>0</v>
      </c>
      <c r="BO61" s="581">
        <f t="shared" si="116"/>
        <v>0</v>
      </c>
      <c r="BP61" s="275">
        <f t="shared" si="147"/>
        <v>0</v>
      </c>
      <c r="BQ61" s="276">
        <v>0</v>
      </c>
      <c r="BR61" s="587">
        <f t="shared" si="117"/>
        <v>0</v>
      </c>
      <c r="BS61" s="276">
        <v>0</v>
      </c>
      <c r="BT61" s="587">
        <f t="shared" si="118"/>
        <v>0</v>
      </c>
      <c r="BU61" s="276">
        <v>0</v>
      </c>
      <c r="BV61" s="587">
        <f t="shared" si="119"/>
        <v>0</v>
      </c>
      <c r="BW61" s="276">
        <v>0</v>
      </c>
      <c r="BX61" s="587">
        <f t="shared" si="120"/>
        <v>0</v>
      </c>
      <c r="BY61" s="276">
        <v>0</v>
      </c>
      <c r="BZ61" s="587">
        <f t="shared" si="121"/>
        <v>0</v>
      </c>
      <c r="CA61" s="278">
        <f t="shared" si="148"/>
        <v>0</v>
      </c>
      <c r="CB61" s="279">
        <v>0</v>
      </c>
      <c r="CC61" s="586">
        <f t="shared" si="122"/>
        <v>0</v>
      </c>
      <c r="CD61" s="279">
        <v>0</v>
      </c>
      <c r="CE61" s="586">
        <f t="shared" si="123"/>
        <v>0</v>
      </c>
      <c r="CF61" s="279">
        <v>0</v>
      </c>
      <c r="CG61" s="586">
        <f t="shared" si="124"/>
        <v>0</v>
      </c>
      <c r="CH61" s="279">
        <v>0</v>
      </c>
      <c r="CI61" s="586">
        <f t="shared" si="125"/>
        <v>0</v>
      </c>
      <c r="CJ61" s="279">
        <v>0</v>
      </c>
      <c r="CK61" s="586">
        <f t="shared" si="126"/>
        <v>0</v>
      </c>
      <c r="CL61" s="281">
        <f t="shared" si="149"/>
        <v>0</v>
      </c>
      <c r="CM61" s="282">
        <v>0</v>
      </c>
      <c r="CN61" s="585">
        <f t="shared" si="127"/>
        <v>0</v>
      </c>
      <c r="CO61" s="282">
        <v>0</v>
      </c>
      <c r="CP61" s="585">
        <f t="shared" si="128"/>
        <v>0</v>
      </c>
      <c r="CQ61" s="282">
        <v>0</v>
      </c>
      <c r="CR61" s="585">
        <f t="shared" si="129"/>
        <v>0</v>
      </c>
      <c r="CS61" s="282">
        <v>0</v>
      </c>
      <c r="CT61" s="585">
        <f t="shared" si="130"/>
        <v>0</v>
      </c>
      <c r="CU61" s="282">
        <v>0</v>
      </c>
      <c r="CV61" s="585">
        <f t="shared" si="131"/>
        <v>0</v>
      </c>
      <c r="CW61" s="284">
        <f t="shared" si="150"/>
        <v>0</v>
      </c>
      <c r="CX61" s="285">
        <v>0</v>
      </c>
      <c r="CY61" s="584">
        <f t="shared" si="132"/>
        <v>0</v>
      </c>
      <c r="CZ61" s="285">
        <v>0</v>
      </c>
      <c r="DA61" s="584">
        <f t="shared" si="133"/>
        <v>0</v>
      </c>
      <c r="DB61" s="285">
        <v>0</v>
      </c>
      <c r="DC61" s="584">
        <f t="shared" si="134"/>
        <v>0</v>
      </c>
      <c r="DD61" s="285">
        <v>0</v>
      </c>
      <c r="DE61" s="584">
        <f t="shared" si="135"/>
        <v>0</v>
      </c>
      <c r="DF61" s="285">
        <v>0</v>
      </c>
      <c r="DG61" s="584">
        <f t="shared" si="136"/>
        <v>0</v>
      </c>
      <c r="DH61" s="287">
        <f t="shared" si="151"/>
        <v>0</v>
      </c>
      <c r="DI61" s="288">
        <v>0</v>
      </c>
      <c r="DJ61" s="583">
        <f t="shared" si="137"/>
        <v>0</v>
      </c>
      <c r="DK61" s="288">
        <v>0</v>
      </c>
      <c r="DL61" s="583">
        <f t="shared" si="138"/>
        <v>0</v>
      </c>
      <c r="DM61" s="288">
        <v>0</v>
      </c>
      <c r="DN61" s="583">
        <f t="shared" si="139"/>
        <v>0</v>
      </c>
      <c r="DO61" s="288">
        <v>0</v>
      </c>
      <c r="DP61" s="583">
        <f t="shared" si="140"/>
        <v>0</v>
      </c>
      <c r="DQ61" s="288">
        <v>0</v>
      </c>
      <c r="DR61" s="583">
        <f t="shared" si="141"/>
        <v>0</v>
      </c>
      <c r="DS61" s="299">
        <f t="shared" si="152"/>
        <v>0</v>
      </c>
      <c r="DT61" s="293">
        <f t="shared" si="153"/>
        <v>0</v>
      </c>
      <c r="DU61" s="293">
        <f t="shared" si="154"/>
        <v>0</v>
      </c>
      <c r="DV61" s="293">
        <f t="shared" si="155"/>
        <v>0</v>
      </c>
      <c r="DW61" s="293">
        <f t="shared" si="156"/>
        <v>0</v>
      </c>
      <c r="DX61" s="293">
        <f t="shared" si="157"/>
        <v>0</v>
      </c>
      <c r="DY61" s="294">
        <f t="shared" si="158"/>
        <v>0</v>
      </c>
    </row>
    <row r="62" spans="1:129" ht="15" customHeight="1">
      <c r="C62" s="302">
        <v>0</v>
      </c>
      <c r="D62" s="49" t="s">
        <v>376</v>
      </c>
      <c r="E62" s="707" t="s">
        <v>294</v>
      </c>
      <c r="F62" s="676"/>
      <c r="G62" s="676"/>
      <c r="H62" s="676"/>
      <c r="I62" s="676"/>
      <c r="J62" s="676"/>
      <c r="K62" s="133">
        <v>0</v>
      </c>
      <c r="L62" s="134">
        <f t="shared" si="142"/>
        <v>0</v>
      </c>
      <c r="M62" s="69">
        <f t="shared" si="143"/>
        <v>0</v>
      </c>
      <c r="N62" s="117">
        <v>0</v>
      </c>
      <c r="O62" s="579">
        <f t="shared" si="91"/>
        <v>0</v>
      </c>
      <c r="P62" s="117">
        <v>0</v>
      </c>
      <c r="Q62" s="579">
        <f t="shared" si="92"/>
        <v>0</v>
      </c>
      <c r="R62" s="117">
        <v>0</v>
      </c>
      <c r="S62" s="579">
        <f t="shared" si="93"/>
        <v>0</v>
      </c>
      <c r="T62" s="117">
        <v>0</v>
      </c>
      <c r="U62" s="579">
        <f t="shared" si="94"/>
        <v>0</v>
      </c>
      <c r="V62" s="117">
        <v>0</v>
      </c>
      <c r="W62" s="579">
        <f t="shared" si="95"/>
        <v>0</v>
      </c>
      <c r="X62" s="119">
        <f t="shared" si="144"/>
        <v>0</v>
      </c>
      <c r="Y62" s="264">
        <v>0</v>
      </c>
      <c r="Z62" s="580">
        <f t="shared" si="96"/>
        <v>0</v>
      </c>
      <c r="AA62" s="264">
        <v>0</v>
      </c>
      <c r="AB62" s="580">
        <f t="shared" si="97"/>
        <v>0</v>
      </c>
      <c r="AC62" s="264">
        <v>0</v>
      </c>
      <c r="AD62" s="580">
        <f t="shared" si="98"/>
        <v>0</v>
      </c>
      <c r="AE62" s="264">
        <v>0</v>
      </c>
      <c r="AF62" s="580">
        <f t="shared" si="99"/>
        <v>0</v>
      </c>
      <c r="AG62" s="264">
        <v>0</v>
      </c>
      <c r="AH62" s="580">
        <f t="shared" si="100"/>
        <v>0</v>
      </c>
      <c r="AI62" s="266">
        <f t="shared" si="159"/>
        <v>0</v>
      </c>
      <c r="AJ62" s="267">
        <v>0</v>
      </c>
      <c r="AK62" s="588">
        <f t="shared" si="102"/>
        <v>0</v>
      </c>
      <c r="AL62" s="267">
        <v>0</v>
      </c>
      <c r="AM62" s="588">
        <f t="shared" si="103"/>
        <v>0</v>
      </c>
      <c r="AN62" s="267">
        <v>0</v>
      </c>
      <c r="AO62" s="588">
        <f t="shared" si="104"/>
        <v>0</v>
      </c>
      <c r="AP62" s="267">
        <v>0</v>
      </c>
      <c r="AQ62" s="588">
        <f t="shared" si="105"/>
        <v>0</v>
      </c>
      <c r="AR62" s="267">
        <v>0</v>
      </c>
      <c r="AS62" s="588">
        <f t="shared" si="106"/>
        <v>0</v>
      </c>
      <c r="AT62" s="269">
        <f t="shared" si="145"/>
        <v>0</v>
      </c>
      <c r="AU62" s="270">
        <v>0</v>
      </c>
      <c r="AV62" s="582">
        <f t="shared" si="107"/>
        <v>0</v>
      </c>
      <c r="AW62" s="270">
        <v>0</v>
      </c>
      <c r="AX62" s="582">
        <f t="shared" si="108"/>
        <v>0</v>
      </c>
      <c r="AY62" s="270">
        <v>0</v>
      </c>
      <c r="AZ62" s="582">
        <f t="shared" si="109"/>
        <v>0</v>
      </c>
      <c r="BA62" s="270">
        <v>0</v>
      </c>
      <c r="BB62" s="582">
        <f t="shared" si="110"/>
        <v>0</v>
      </c>
      <c r="BC62" s="270">
        <v>0</v>
      </c>
      <c r="BD62" s="582">
        <f t="shared" si="111"/>
        <v>0</v>
      </c>
      <c r="BE62" s="272">
        <f t="shared" si="146"/>
        <v>0</v>
      </c>
      <c r="BF62" s="273">
        <v>0</v>
      </c>
      <c r="BG62" s="581">
        <f t="shared" si="112"/>
        <v>0</v>
      </c>
      <c r="BH62" s="273">
        <v>0</v>
      </c>
      <c r="BI62" s="581">
        <f t="shared" si="113"/>
        <v>0</v>
      </c>
      <c r="BJ62" s="273">
        <v>0</v>
      </c>
      <c r="BK62" s="581">
        <f t="shared" si="114"/>
        <v>0</v>
      </c>
      <c r="BL62" s="273">
        <v>0</v>
      </c>
      <c r="BM62" s="581">
        <f t="shared" si="115"/>
        <v>0</v>
      </c>
      <c r="BN62" s="273">
        <v>0</v>
      </c>
      <c r="BO62" s="581">
        <f t="shared" si="116"/>
        <v>0</v>
      </c>
      <c r="BP62" s="275">
        <f t="shared" si="147"/>
        <v>0</v>
      </c>
      <c r="BQ62" s="276">
        <v>0</v>
      </c>
      <c r="BR62" s="587">
        <f t="shared" si="117"/>
        <v>0</v>
      </c>
      <c r="BS62" s="276">
        <v>0</v>
      </c>
      <c r="BT62" s="587">
        <f t="shared" si="118"/>
        <v>0</v>
      </c>
      <c r="BU62" s="276">
        <v>0</v>
      </c>
      <c r="BV62" s="587">
        <f t="shared" si="119"/>
        <v>0</v>
      </c>
      <c r="BW62" s="276">
        <v>0</v>
      </c>
      <c r="BX62" s="587">
        <f t="shared" si="120"/>
        <v>0</v>
      </c>
      <c r="BY62" s="276">
        <v>0</v>
      </c>
      <c r="BZ62" s="587">
        <f t="shared" si="121"/>
        <v>0</v>
      </c>
      <c r="CA62" s="278">
        <f t="shared" si="148"/>
        <v>0</v>
      </c>
      <c r="CB62" s="279">
        <v>0</v>
      </c>
      <c r="CC62" s="586">
        <f t="shared" si="122"/>
        <v>0</v>
      </c>
      <c r="CD62" s="279">
        <v>0</v>
      </c>
      <c r="CE62" s="586">
        <f t="shared" si="123"/>
        <v>0</v>
      </c>
      <c r="CF62" s="279">
        <v>0</v>
      </c>
      <c r="CG62" s="586">
        <f t="shared" si="124"/>
        <v>0</v>
      </c>
      <c r="CH62" s="279">
        <v>0</v>
      </c>
      <c r="CI62" s="586">
        <f t="shared" si="125"/>
        <v>0</v>
      </c>
      <c r="CJ62" s="279">
        <v>0</v>
      </c>
      <c r="CK62" s="586">
        <f t="shared" si="126"/>
        <v>0</v>
      </c>
      <c r="CL62" s="281">
        <f t="shared" si="149"/>
        <v>0</v>
      </c>
      <c r="CM62" s="282">
        <v>0</v>
      </c>
      <c r="CN62" s="585">
        <f t="shared" si="127"/>
        <v>0</v>
      </c>
      <c r="CO62" s="282">
        <v>0</v>
      </c>
      <c r="CP62" s="585">
        <f t="shared" si="128"/>
        <v>0</v>
      </c>
      <c r="CQ62" s="282">
        <v>0</v>
      </c>
      <c r="CR62" s="585">
        <f t="shared" si="129"/>
        <v>0</v>
      </c>
      <c r="CS62" s="282">
        <v>0</v>
      </c>
      <c r="CT62" s="585">
        <f t="shared" si="130"/>
        <v>0</v>
      </c>
      <c r="CU62" s="282">
        <v>0</v>
      </c>
      <c r="CV62" s="585">
        <f t="shared" si="131"/>
        <v>0</v>
      </c>
      <c r="CW62" s="284">
        <f t="shared" si="150"/>
        <v>0</v>
      </c>
      <c r="CX62" s="285">
        <v>0</v>
      </c>
      <c r="CY62" s="584">
        <f t="shared" si="132"/>
        <v>0</v>
      </c>
      <c r="CZ62" s="285">
        <v>0</v>
      </c>
      <c r="DA62" s="584">
        <f t="shared" si="133"/>
        <v>0</v>
      </c>
      <c r="DB62" s="285">
        <v>0</v>
      </c>
      <c r="DC62" s="584">
        <f t="shared" si="134"/>
        <v>0</v>
      </c>
      <c r="DD62" s="285">
        <v>0</v>
      </c>
      <c r="DE62" s="584">
        <f t="shared" si="135"/>
        <v>0</v>
      </c>
      <c r="DF62" s="285">
        <v>0</v>
      </c>
      <c r="DG62" s="584">
        <f t="shared" si="136"/>
        <v>0</v>
      </c>
      <c r="DH62" s="287">
        <f t="shared" si="151"/>
        <v>0</v>
      </c>
      <c r="DI62" s="288">
        <v>0</v>
      </c>
      <c r="DJ62" s="583">
        <f t="shared" si="137"/>
        <v>0</v>
      </c>
      <c r="DK62" s="288">
        <v>0</v>
      </c>
      <c r="DL62" s="583">
        <f t="shared" si="138"/>
        <v>0</v>
      </c>
      <c r="DM62" s="288">
        <v>0</v>
      </c>
      <c r="DN62" s="583">
        <f t="shared" si="139"/>
        <v>0</v>
      </c>
      <c r="DO62" s="288">
        <v>0</v>
      </c>
      <c r="DP62" s="583">
        <f t="shared" si="140"/>
        <v>0</v>
      </c>
      <c r="DQ62" s="288">
        <v>0</v>
      </c>
      <c r="DR62" s="583">
        <f t="shared" si="141"/>
        <v>0</v>
      </c>
      <c r="DS62" s="299">
        <f t="shared" si="152"/>
        <v>0</v>
      </c>
      <c r="DT62" s="293">
        <f t="shared" si="153"/>
        <v>0</v>
      </c>
      <c r="DU62" s="293">
        <f t="shared" si="154"/>
        <v>0</v>
      </c>
      <c r="DV62" s="293">
        <f t="shared" si="155"/>
        <v>0</v>
      </c>
      <c r="DW62" s="293">
        <f t="shared" si="156"/>
        <v>0</v>
      </c>
      <c r="DX62" s="293">
        <f t="shared" si="157"/>
        <v>0</v>
      </c>
      <c r="DY62" s="294">
        <f t="shared" si="158"/>
        <v>0</v>
      </c>
    </row>
    <row r="63" spans="1:129" ht="15" customHeight="1">
      <c r="C63" s="302">
        <v>0</v>
      </c>
      <c r="D63" s="49" t="s">
        <v>376</v>
      </c>
      <c r="E63" s="707" t="s">
        <v>294</v>
      </c>
      <c r="F63" s="676"/>
      <c r="G63" s="676"/>
      <c r="H63" s="676"/>
      <c r="I63" s="676"/>
      <c r="J63" s="676"/>
      <c r="K63" s="133">
        <v>0</v>
      </c>
      <c r="L63" s="134">
        <f t="shared" si="142"/>
        <v>0</v>
      </c>
      <c r="M63" s="69">
        <f t="shared" si="143"/>
        <v>0</v>
      </c>
      <c r="N63" s="117">
        <v>0</v>
      </c>
      <c r="O63" s="579">
        <f t="shared" si="91"/>
        <v>0</v>
      </c>
      <c r="P63" s="117">
        <v>0</v>
      </c>
      <c r="Q63" s="579">
        <f t="shared" si="92"/>
        <v>0</v>
      </c>
      <c r="R63" s="117">
        <v>0</v>
      </c>
      <c r="S63" s="579">
        <f t="shared" si="93"/>
        <v>0</v>
      </c>
      <c r="T63" s="117">
        <v>0</v>
      </c>
      <c r="U63" s="579">
        <f t="shared" si="94"/>
        <v>0</v>
      </c>
      <c r="V63" s="117">
        <v>0</v>
      </c>
      <c r="W63" s="579">
        <f t="shared" si="95"/>
        <v>0</v>
      </c>
      <c r="X63" s="119">
        <f t="shared" si="144"/>
        <v>0</v>
      </c>
      <c r="Y63" s="264">
        <v>0</v>
      </c>
      <c r="Z63" s="580">
        <f t="shared" si="96"/>
        <v>0</v>
      </c>
      <c r="AA63" s="264">
        <v>0</v>
      </c>
      <c r="AB63" s="580">
        <f t="shared" si="97"/>
        <v>0</v>
      </c>
      <c r="AC63" s="264">
        <v>0</v>
      </c>
      <c r="AD63" s="580">
        <f t="shared" si="98"/>
        <v>0</v>
      </c>
      <c r="AE63" s="264">
        <v>0</v>
      </c>
      <c r="AF63" s="580">
        <f t="shared" si="99"/>
        <v>0</v>
      </c>
      <c r="AG63" s="264">
        <v>0</v>
      </c>
      <c r="AH63" s="580">
        <f t="shared" si="100"/>
        <v>0</v>
      </c>
      <c r="AI63" s="266">
        <f>Z63+AB63+AD63+AF63+AH63</f>
        <v>0</v>
      </c>
      <c r="AJ63" s="267">
        <v>0</v>
      </c>
      <c r="AK63" s="588">
        <f t="shared" si="102"/>
        <v>0</v>
      </c>
      <c r="AL63" s="267">
        <v>0</v>
      </c>
      <c r="AM63" s="588">
        <f t="shared" si="103"/>
        <v>0</v>
      </c>
      <c r="AN63" s="267">
        <v>0</v>
      </c>
      <c r="AO63" s="588">
        <f t="shared" si="104"/>
        <v>0</v>
      </c>
      <c r="AP63" s="267">
        <v>0</v>
      </c>
      <c r="AQ63" s="588">
        <f t="shared" si="105"/>
        <v>0</v>
      </c>
      <c r="AR63" s="267">
        <v>0</v>
      </c>
      <c r="AS63" s="588">
        <f t="shared" si="106"/>
        <v>0</v>
      </c>
      <c r="AT63" s="269">
        <f t="shared" si="145"/>
        <v>0</v>
      </c>
      <c r="AU63" s="270">
        <v>0</v>
      </c>
      <c r="AV63" s="582">
        <f t="shared" si="107"/>
        <v>0</v>
      </c>
      <c r="AW63" s="270">
        <v>0</v>
      </c>
      <c r="AX63" s="582">
        <f t="shared" si="108"/>
        <v>0</v>
      </c>
      <c r="AY63" s="270">
        <v>0</v>
      </c>
      <c r="AZ63" s="582">
        <f t="shared" si="109"/>
        <v>0</v>
      </c>
      <c r="BA63" s="270">
        <v>0</v>
      </c>
      <c r="BB63" s="582">
        <f t="shared" si="110"/>
        <v>0</v>
      </c>
      <c r="BC63" s="270">
        <v>0</v>
      </c>
      <c r="BD63" s="582">
        <f t="shared" si="111"/>
        <v>0</v>
      </c>
      <c r="BE63" s="272">
        <f t="shared" si="146"/>
        <v>0</v>
      </c>
      <c r="BF63" s="273">
        <v>0</v>
      </c>
      <c r="BG63" s="581">
        <f t="shared" si="112"/>
        <v>0</v>
      </c>
      <c r="BH63" s="273">
        <v>0</v>
      </c>
      <c r="BI63" s="581">
        <f t="shared" si="113"/>
        <v>0</v>
      </c>
      <c r="BJ63" s="273">
        <v>0</v>
      </c>
      <c r="BK63" s="581">
        <f t="shared" si="114"/>
        <v>0</v>
      </c>
      <c r="BL63" s="273">
        <v>0</v>
      </c>
      <c r="BM63" s="581">
        <f t="shared" si="115"/>
        <v>0</v>
      </c>
      <c r="BN63" s="273">
        <v>0</v>
      </c>
      <c r="BO63" s="581">
        <f t="shared" si="116"/>
        <v>0</v>
      </c>
      <c r="BP63" s="275">
        <f t="shared" si="147"/>
        <v>0</v>
      </c>
      <c r="BQ63" s="276">
        <v>0</v>
      </c>
      <c r="BR63" s="587">
        <f t="shared" si="117"/>
        <v>0</v>
      </c>
      <c r="BS63" s="276">
        <v>0</v>
      </c>
      <c r="BT63" s="587">
        <f t="shared" si="118"/>
        <v>0</v>
      </c>
      <c r="BU63" s="276">
        <v>0</v>
      </c>
      <c r="BV63" s="587">
        <f t="shared" si="119"/>
        <v>0</v>
      </c>
      <c r="BW63" s="276">
        <v>0</v>
      </c>
      <c r="BX63" s="587">
        <f t="shared" si="120"/>
        <v>0</v>
      </c>
      <c r="BY63" s="276">
        <v>0</v>
      </c>
      <c r="BZ63" s="587">
        <f t="shared" si="121"/>
        <v>0</v>
      </c>
      <c r="CA63" s="278">
        <f t="shared" si="148"/>
        <v>0</v>
      </c>
      <c r="CB63" s="279">
        <v>0</v>
      </c>
      <c r="CC63" s="586">
        <f t="shared" si="122"/>
        <v>0</v>
      </c>
      <c r="CD63" s="279">
        <v>0</v>
      </c>
      <c r="CE63" s="586">
        <f t="shared" si="123"/>
        <v>0</v>
      </c>
      <c r="CF63" s="279">
        <v>0</v>
      </c>
      <c r="CG63" s="586">
        <f t="shared" si="124"/>
        <v>0</v>
      </c>
      <c r="CH63" s="279">
        <v>0</v>
      </c>
      <c r="CI63" s="586">
        <f t="shared" si="125"/>
        <v>0</v>
      </c>
      <c r="CJ63" s="279">
        <v>0</v>
      </c>
      <c r="CK63" s="586">
        <f t="shared" si="126"/>
        <v>0</v>
      </c>
      <c r="CL63" s="281">
        <f t="shared" si="149"/>
        <v>0</v>
      </c>
      <c r="CM63" s="282">
        <v>0</v>
      </c>
      <c r="CN63" s="585">
        <f t="shared" si="127"/>
        <v>0</v>
      </c>
      <c r="CO63" s="282">
        <v>0</v>
      </c>
      <c r="CP63" s="585">
        <f t="shared" si="128"/>
        <v>0</v>
      </c>
      <c r="CQ63" s="282">
        <v>0</v>
      </c>
      <c r="CR63" s="585">
        <f t="shared" si="129"/>
        <v>0</v>
      </c>
      <c r="CS63" s="282">
        <v>0</v>
      </c>
      <c r="CT63" s="585">
        <f t="shared" si="130"/>
        <v>0</v>
      </c>
      <c r="CU63" s="282">
        <v>0</v>
      </c>
      <c r="CV63" s="585">
        <f t="shared" si="131"/>
        <v>0</v>
      </c>
      <c r="CW63" s="284">
        <f t="shared" si="150"/>
        <v>0</v>
      </c>
      <c r="CX63" s="285">
        <v>0</v>
      </c>
      <c r="CY63" s="584">
        <f t="shared" si="132"/>
        <v>0</v>
      </c>
      <c r="CZ63" s="285">
        <v>0</v>
      </c>
      <c r="DA63" s="584">
        <f t="shared" si="133"/>
        <v>0</v>
      </c>
      <c r="DB63" s="285">
        <v>0</v>
      </c>
      <c r="DC63" s="584">
        <f t="shared" si="134"/>
        <v>0</v>
      </c>
      <c r="DD63" s="285">
        <v>0</v>
      </c>
      <c r="DE63" s="584">
        <f t="shared" si="135"/>
        <v>0</v>
      </c>
      <c r="DF63" s="285">
        <v>0</v>
      </c>
      <c r="DG63" s="584">
        <f t="shared" si="136"/>
        <v>0</v>
      </c>
      <c r="DH63" s="287">
        <f t="shared" si="151"/>
        <v>0</v>
      </c>
      <c r="DI63" s="288">
        <v>0</v>
      </c>
      <c r="DJ63" s="583">
        <f t="shared" si="137"/>
        <v>0</v>
      </c>
      <c r="DK63" s="288">
        <v>0</v>
      </c>
      <c r="DL63" s="583">
        <f t="shared" si="138"/>
        <v>0</v>
      </c>
      <c r="DM63" s="288">
        <v>0</v>
      </c>
      <c r="DN63" s="583">
        <f t="shared" si="139"/>
        <v>0</v>
      </c>
      <c r="DO63" s="288">
        <v>0</v>
      </c>
      <c r="DP63" s="583">
        <f t="shared" si="140"/>
        <v>0</v>
      </c>
      <c r="DQ63" s="288">
        <v>0</v>
      </c>
      <c r="DR63" s="583">
        <f t="shared" si="141"/>
        <v>0</v>
      </c>
      <c r="DS63" s="299">
        <f t="shared" si="152"/>
        <v>0</v>
      </c>
      <c r="DT63" s="293">
        <f t="shared" si="153"/>
        <v>0</v>
      </c>
      <c r="DU63" s="293">
        <f t="shared" si="154"/>
        <v>0</v>
      </c>
      <c r="DV63" s="293">
        <f t="shared" si="155"/>
        <v>0</v>
      </c>
      <c r="DW63" s="293">
        <f t="shared" si="156"/>
        <v>0</v>
      </c>
      <c r="DX63" s="293">
        <f t="shared" si="157"/>
        <v>0</v>
      </c>
      <c r="DY63" s="294">
        <f t="shared" si="158"/>
        <v>0</v>
      </c>
    </row>
    <row r="64" spans="1:129" ht="15" customHeight="1">
      <c r="C64" s="302">
        <v>0</v>
      </c>
      <c r="D64" s="49" t="s">
        <v>376</v>
      </c>
      <c r="E64" s="707" t="s">
        <v>294</v>
      </c>
      <c r="F64" s="676"/>
      <c r="G64" s="676"/>
      <c r="H64" s="676"/>
      <c r="I64" s="676"/>
      <c r="J64" s="676"/>
      <c r="K64" s="133">
        <v>0</v>
      </c>
      <c r="L64" s="134">
        <f t="shared" si="142"/>
        <v>0</v>
      </c>
      <c r="M64" s="69">
        <f t="shared" si="143"/>
        <v>0</v>
      </c>
      <c r="N64" s="117">
        <v>0</v>
      </c>
      <c r="O64" s="579">
        <f t="shared" si="91"/>
        <v>0</v>
      </c>
      <c r="P64" s="117">
        <v>0</v>
      </c>
      <c r="Q64" s="579">
        <f t="shared" si="92"/>
        <v>0</v>
      </c>
      <c r="R64" s="117">
        <v>0</v>
      </c>
      <c r="S64" s="579">
        <f t="shared" si="93"/>
        <v>0</v>
      </c>
      <c r="T64" s="117">
        <v>0</v>
      </c>
      <c r="U64" s="579">
        <f t="shared" si="94"/>
        <v>0</v>
      </c>
      <c r="V64" s="117">
        <v>0</v>
      </c>
      <c r="W64" s="579">
        <f t="shared" si="95"/>
        <v>0</v>
      </c>
      <c r="X64" s="119">
        <f t="shared" si="144"/>
        <v>0</v>
      </c>
      <c r="Y64" s="264">
        <v>0</v>
      </c>
      <c r="Z64" s="580">
        <f t="shared" si="96"/>
        <v>0</v>
      </c>
      <c r="AA64" s="264">
        <v>0</v>
      </c>
      <c r="AB64" s="580">
        <f t="shared" si="97"/>
        <v>0</v>
      </c>
      <c r="AC64" s="264">
        <v>0</v>
      </c>
      <c r="AD64" s="580">
        <f t="shared" si="98"/>
        <v>0</v>
      </c>
      <c r="AE64" s="264">
        <v>0</v>
      </c>
      <c r="AF64" s="580">
        <f t="shared" si="99"/>
        <v>0</v>
      </c>
      <c r="AG64" s="264">
        <v>0</v>
      </c>
      <c r="AH64" s="580">
        <f t="shared" si="100"/>
        <v>0</v>
      </c>
      <c r="AI64" s="266">
        <f t="shared" si="159"/>
        <v>0</v>
      </c>
      <c r="AJ64" s="267">
        <v>0</v>
      </c>
      <c r="AK64" s="588">
        <f t="shared" si="102"/>
        <v>0</v>
      </c>
      <c r="AL64" s="267">
        <v>0</v>
      </c>
      <c r="AM64" s="588">
        <f t="shared" si="103"/>
        <v>0</v>
      </c>
      <c r="AN64" s="267">
        <v>0</v>
      </c>
      <c r="AO64" s="588">
        <f t="shared" si="104"/>
        <v>0</v>
      </c>
      <c r="AP64" s="267">
        <v>0</v>
      </c>
      <c r="AQ64" s="588">
        <f t="shared" si="105"/>
        <v>0</v>
      </c>
      <c r="AR64" s="267">
        <v>0</v>
      </c>
      <c r="AS64" s="588">
        <f t="shared" si="106"/>
        <v>0</v>
      </c>
      <c r="AT64" s="269">
        <f t="shared" si="145"/>
        <v>0</v>
      </c>
      <c r="AU64" s="270">
        <v>0</v>
      </c>
      <c r="AV64" s="582">
        <f t="shared" si="107"/>
        <v>0</v>
      </c>
      <c r="AW64" s="270">
        <v>0</v>
      </c>
      <c r="AX64" s="582">
        <f t="shared" si="108"/>
        <v>0</v>
      </c>
      <c r="AY64" s="270">
        <v>0</v>
      </c>
      <c r="AZ64" s="582">
        <f t="shared" si="109"/>
        <v>0</v>
      </c>
      <c r="BA64" s="270">
        <v>0</v>
      </c>
      <c r="BB64" s="582">
        <f t="shared" si="110"/>
        <v>0</v>
      </c>
      <c r="BC64" s="270">
        <v>0</v>
      </c>
      <c r="BD64" s="582">
        <f t="shared" si="111"/>
        <v>0</v>
      </c>
      <c r="BE64" s="272">
        <f t="shared" si="146"/>
        <v>0</v>
      </c>
      <c r="BF64" s="273">
        <v>0</v>
      </c>
      <c r="BG64" s="581">
        <f t="shared" si="112"/>
        <v>0</v>
      </c>
      <c r="BH64" s="273">
        <v>0</v>
      </c>
      <c r="BI64" s="581">
        <f t="shared" si="113"/>
        <v>0</v>
      </c>
      <c r="BJ64" s="273">
        <v>0</v>
      </c>
      <c r="BK64" s="581">
        <f t="shared" si="114"/>
        <v>0</v>
      </c>
      <c r="BL64" s="273">
        <v>0</v>
      </c>
      <c r="BM64" s="581">
        <f t="shared" si="115"/>
        <v>0</v>
      </c>
      <c r="BN64" s="273">
        <v>0</v>
      </c>
      <c r="BO64" s="581">
        <f t="shared" si="116"/>
        <v>0</v>
      </c>
      <c r="BP64" s="275">
        <f t="shared" si="147"/>
        <v>0</v>
      </c>
      <c r="BQ64" s="276">
        <v>0</v>
      </c>
      <c r="BR64" s="587">
        <f t="shared" si="117"/>
        <v>0</v>
      </c>
      <c r="BS64" s="276">
        <v>0</v>
      </c>
      <c r="BT64" s="587">
        <f t="shared" si="118"/>
        <v>0</v>
      </c>
      <c r="BU64" s="276">
        <v>0</v>
      </c>
      <c r="BV64" s="587">
        <f t="shared" si="119"/>
        <v>0</v>
      </c>
      <c r="BW64" s="276">
        <v>0</v>
      </c>
      <c r="BX64" s="587">
        <f t="shared" si="120"/>
        <v>0</v>
      </c>
      <c r="BY64" s="276">
        <v>0</v>
      </c>
      <c r="BZ64" s="587">
        <f t="shared" si="121"/>
        <v>0</v>
      </c>
      <c r="CA64" s="278">
        <f t="shared" si="148"/>
        <v>0</v>
      </c>
      <c r="CB64" s="279">
        <v>0</v>
      </c>
      <c r="CC64" s="586">
        <f t="shared" si="122"/>
        <v>0</v>
      </c>
      <c r="CD64" s="279">
        <v>0</v>
      </c>
      <c r="CE64" s="586">
        <f t="shared" si="123"/>
        <v>0</v>
      </c>
      <c r="CF64" s="279">
        <v>0</v>
      </c>
      <c r="CG64" s="586">
        <f t="shared" si="124"/>
        <v>0</v>
      </c>
      <c r="CH64" s="279">
        <v>0</v>
      </c>
      <c r="CI64" s="586">
        <f t="shared" si="125"/>
        <v>0</v>
      </c>
      <c r="CJ64" s="279">
        <v>0</v>
      </c>
      <c r="CK64" s="586">
        <f t="shared" si="126"/>
        <v>0</v>
      </c>
      <c r="CL64" s="281">
        <f t="shared" si="149"/>
        <v>0</v>
      </c>
      <c r="CM64" s="282">
        <v>0</v>
      </c>
      <c r="CN64" s="585">
        <f t="shared" si="127"/>
        <v>0</v>
      </c>
      <c r="CO64" s="282">
        <v>0</v>
      </c>
      <c r="CP64" s="585">
        <f t="shared" si="128"/>
        <v>0</v>
      </c>
      <c r="CQ64" s="282">
        <v>0</v>
      </c>
      <c r="CR64" s="585">
        <f t="shared" si="129"/>
        <v>0</v>
      </c>
      <c r="CS64" s="282">
        <v>0</v>
      </c>
      <c r="CT64" s="585">
        <f t="shared" si="130"/>
        <v>0</v>
      </c>
      <c r="CU64" s="282">
        <v>0</v>
      </c>
      <c r="CV64" s="585">
        <f t="shared" si="131"/>
        <v>0</v>
      </c>
      <c r="CW64" s="284">
        <f t="shared" si="150"/>
        <v>0</v>
      </c>
      <c r="CX64" s="285">
        <v>0</v>
      </c>
      <c r="CY64" s="584">
        <f t="shared" si="132"/>
        <v>0</v>
      </c>
      <c r="CZ64" s="285">
        <v>0</v>
      </c>
      <c r="DA64" s="584">
        <f t="shared" si="133"/>
        <v>0</v>
      </c>
      <c r="DB64" s="285">
        <v>0</v>
      </c>
      <c r="DC64" s="584">
        <f t="shared" si="134"/>
        <v>0</v>
      </c>
      <c r="DD64" s="285">
        <v>0</v>
      </c>
      <c r="DE64" s="584">
        <f t="shared" si="135"/>
        <v>0</v>
      </c>
      <c r="DF64" s="285">
        <v>0</v>
      </c>
      <c r="DG64" s="584">
        <f t="shared" si="136"/>
        <v>0</v>
      </c>
      <c r="DH64" s="287">
        <f t="shared" si="151"/>
        <v>0</v>
      </c>
      <c r="DI64" s="288">
        <v>0</v>
      </c>
      <c r="DJ64" s="583">
        <f t="shared" si="137"/>
        <v>0</v>
      </c>
      <c r="DK64" s="288">
        <v>0</v>
      </c>
      <c r="DL64" s="583">
        <f t="shared" si="138"/>
        <v>0</v>
      </c>
      <c r="DM64" s="288">
        <v>0</v>
      </c>
      <c r="DN64" s="583">
        <f t="shared" si="139"/>
        <v>0</v>
      </c>
      <c r="DO64" s="288">
        <v>0</v>
      </c>
      <c r="DP64" s="583">
        <f t="shared" si="140"/>
        <v>0</v>
      </c>
      <c r="DQ64" s="288">
        <v>0</v>
      </c>
      <c r="DR64" s="583">
        <f t="shared" si="141"/>
        <v>0</v>
      </c>
      <c r="DS64" s="299">
        <f t="shared" si="152"/>
        <v>0</v>
      </c>
      <c r="DT64" s="293">
        <f t="shared" si="153"/>
        <v>0</v>
      </c>
      <c r="DU64" s="293">
        <f t="shared" si="154"/>
        <v>0</v>
      </c>
      <c r="DV64" s="293">
        <f t="shared" si="155"/>
        <v>0</v>
      </c>
      <c r="DW64" s="293">
        <f t="shared" si="156"/>
        <v>0</v>
      </c>
      <c r="DX64" s="293">
        <f t="shared" si="157"/>
        <v>0</v>
      </c>
      <c r="DY64" s="294">
        <f t="shared" si="158"/>
        <v>0</v>
      </c>
    </row>
    <row r="65" spans="1:129" ht="15" customHeight="1">
      <c r="C65" s="302">
        <v>0</v>
      </c>
      <c r="D65" s="49" t="s">
        <v>376</v>
      </c>
      <c r="E65" s="707" t="s">
        <v>294</v>
      </c>
      <c r="F65" s="676"/>
      <c r="G65" s="676"/>
      <c r="H65" s="676"/>
      <c r="I65" s="676"/>
      <c r="J65" s="676"/>
      <c r="K65" s="133">
        <v>0</v>
      </c>
      <c r="L65" s="134">
        <f t="shared" si="142"/>
        <v>0</v>
      </c>
      <c r="M65" s="69">
        <f t="shared" si="143"/>
        <v>0</v>
      </c>
      <c r="N65" s="117">
        <v>0</v>
      </c>
      <c r="O65" s="579">
        <f t="shared" si="91"/>
        <v>0</v>
      </c>
      <c r="P65" s="117">
        <v>0</v>
      </c>
      <c r="Q65" s="579">
        <f t="shared" si="92"/>
        <v>0</v>
      </c>
      <c r="R65" s="117">
        <v>0</v>
      </c>
      <c r="S65" s="579">
        <f t="shared" si="93"/>
        <v>0</v>
      </c>
      <c r="T65" s="117">
        <v>0</v>
      </c>
      <c r="U65" s="579">
        <f t="shared" si="94"/>
        <v>0</v>
      </c>
      <c r="V65" s="117">
        <v>0</v>
      </c>
      <c r="W65" s="579">
        <f t="shared" si="95"/>
        <v>0</v>
      </c>
      <c r="X65" s="119">
        <f t="shared" si="144"/>
        <v>0</v>
      </c>
      <c r="Y65" s="264">
        <v>0</v>
      </c>
      <c r="Z65" s="580">
        <f t="shared" si="96"/>
        <v>0</v>
      </c>
      <c r="AA65" s="264">
        <v>0</v>
      </c>
      <c r="AB65" s="580">
        <f t="shared" si="97"/>
        <v>0</v>
      </c>
      <c r="AC65" s="264">
        <v>0</v>
      </c>
      <c r="AD65" s="580">
        <f t="shared" si="98"/>
        <v>0</v>
      </c>
      <c r="AE65" s="264">
        <v>0</v>
      </c>
      <c r="AF65" s="580">
        <f t="shared" si="99"/>
        <v>0</v>
      </c>
      <c r="AG65" s="264">
        <v>0</v>
      </c>
      <c r="AH65" s="580">
        <f t="shared" si="100"/>
        <v>0</v>
      </c>
      <c r="AI65" s="266">
        <f t="shared" si="159"/>
        <v>0</v>
      </c>
      <c r="AJ65" s="267">
        <v>0</v>
      </c>
      <c r="AK65" s="588">
        <f t="shared" si="102"/>
        <v>0</v>
      </c>
      <c r="AL65" s="267">
        <v>0</v>
      </c>
      <c r="AM65" s="588">
        <f t="shared" si="103"/>
        <v>0</v>
      </c>
      <c r="AN65" s="267">
        <v>0</v>
      </c>
      <c r="AO65" s="588">
        <f t="shared" si="104"/>
        <v>0</v>
      </c>
      <c r="AP65" s="267">
        <v>0</v>
      </c>
      <c r="AQ65" s="588">
        <f t="shared" si="105"/>
        <v>0</v>
      </c>
      <c r="AR65" s="267">
        <v>0</v>
      </c>
      <c r="AS65" s="588">
        <f t="shared" si="106"/>
        <v>0</v>
      </c>
      <c r="AT65" s="269">
        <f t="shared" si="145"/>
        <v>0</v>
      </c>
      <c r="AU65" s="270">
        <v>0</v>
      </c>
      <c r="AV65" s="582">
        <f t="shared" si="107"/>
        <v>0</v>
      </c>
      <c r="AW65" s="270">
        <v>0</v>
      </c>
      <c r="AX65" s="582">
        <f t="shared" si="108"/>
        <v>0</v>
      </c>
      <c r="AY65" s="270">
        <v>0</v>
      </c>
      <c r="AZ65" s="582">
        <f t="shared" si="109"/>
        <v>0</v>
      </c>
      <c r="BA65" s="270">
        <v>0</v>
      </c>
      <c r="BB65" s="582">
        <f t="shared" si="110"/>
        <v>0</v>
      </c>
      <c r="BC65" s="270">
        <v>0</v>
      </c>
      <c r="BD65" s="582">
        <f t="shared" si="111"/>
        <v>0</v>
      </c>
      <c r="BE65" s="272">
        <f t="shared" si="146"/>
        <v>0</v>
      </c>
      <c r="BF65" s="273">
        <v>0</v>
      </c>
      <c r="BG65" s="581">
        <f t="shared" si="112"/>
        <v>0</v>
      </c>
      <c r="BH65" s="273">
        <v>0</v>
      </c>
      <c r="BI65" s="581">
        <f t="shared" si="113"/>
        <v>0</v>
      </c>
      <c r="BJ65" s="273">
        <v>0</v>
      </c>
      <c r="BK65" s="581">
        <f t="shared" si="114"/>
        <v>0</v>
      </c>
      <c r="BL65" s="273">
        <v>0</v>
      </c>
      <c r="BM65" s="581">
        <f t="shared" si="115"/>
        <v>0</v>
      </c>
      <c r="BN65" s="273">
        <v>0</v>
      </c>
      <c r="BO65" s="581">
        <f t="shared" si="116"/>
        <v>0</v>
      </c>
      <c r="BP65" s="275">
        <f t="shared" si="147"/>
        <v>0</v>
      </c>
      <c r="BQ65" s="276">
        <v>0</v>
      </c>
      <c r="BR65" s="587">
        <f t="shared" si="117"/>
        <v>0</v>
      </c>
      <c r="BS65" s="276">
        <v>0</v>
      </c>
      <c r="BT65" s="587">
        <f t="shared" si="118"/>
        <v>0</v>
      </c>
      <c r="BU65" s="276">
        <v>0</v>
      </c>
      <c r="BV65" s="587">
        <f t="shared" si="119"/>
        <v>0</v>
      </c>
      <c r="BW65" s="276">
        <v>0</v>
      </c>
      <c r="BX65" s="587">
        <f t="shared" si="120"/>
        <v>0</v>
      </c>
      <c r="BY65" s="276">
        <v>0</v>
      </c>
      <c r="BZ65" s="587">
        <f t="shared" si="121"/>
        <v>0</v>
      </c>
      <c r="CA65" s="278">
        <f t="shared" si="148"/>
        <v>0</v>
      </c>
      <c r="CB65" s="279">
        <v>0</v>
      </c>
      <c r="CC65" s="586">
        <f t="shared" si="122"/>
        <v>0</v>
      </c>
      <c r="CD65" s="279">
        <v>0</v>
      </c>
      <c r="CE65" s="586">
        <f t="shared" si="123"/>
        <v>0</v>
      </c>
      <c r="CF65" s="279">
        <v>0</v>
      </c>
      <c r="CG65" s="586">
        <f t="shared" si="124"/>
        <v>0</v>
      </c>
      <c r="CH65" s="279">
        <v>0</v>
      </c>
      <c r="CI65" s="586">
        <f t="shared" si="125"/>
        <v>0</v>
      </c>
      <c r="CJ65" s="279">
        <v>0</v>
      </c>
      <c r="CK65" s="586">
        <f t="shared" si="126"/>
        <v>0</v>
      </c>
      <c r="CL65" s="281">
        <f t="shared" si="149"/>
        <v>0</v>
      </c>
      <c r="CM65" s="282">
        <v>0</v>
      </c>
      <c r="CN65" s="585">
        <f t="shared" si="127"/>
        <v>0</v>
      </c>
      <c r="CO65" s="282">
        <v>0</v>
      </c>
      <c r="CP65" s="585">
        <f t="shared" si="128"/>
        <v>0</v>
      </c>
      <c r="CQ65" s="282">
        <v>0</v>
      </c>
      <c r="CR65" s="585">
        <f t="shared" si="129"/>
        <v>0</v>
      </c>
      <c r="CS65" s="282">
        <v>0</v>
      </c>
      <c r="CT65" s="585">
        <f t="shared" si="130"/>
        <v>0</v>
      </c>
      <c r="CU65" s="282">
        <v>0</v>
      </c>
      <c r="CV65" s="585">
        <f t="shared" si="131"/>
        <v>0</v>
      </c>
      <c r="CW65" s="284">
        <f t="shared" si="150"/>
        <v>0</v>
      </c>
      <c r="CX65" s="285">
        <v>0</v>
      </c>
      <c r="CY65" s="584">
        <f t="shared" si="132"/>
        <v>0</v>
      </c>
      <c r="CZ65" s="285">
        <v>0</v>
      </c>
      <c r="DA65" s="584">
        <f t="shared" si="133"/>
        <v>0</v>
      </c>
      <c r="DB65" s="285">
        <v>0</v>
      </c>
      <c r="DC65" s="584">
        <f t="shared" si="134"/>
        <v>0</v>
      </c>
      <c r="DD65" s="285">
        <v>0</v>
      </c>
      <c r="DE65" s="584">
        <f t="shared" si="135"/>
        <v>0</v>
      </c>
      <c r="DF65" s="285">
        <v>0</v>
      </c>
      <c r="DG65" s="584">
        <f t="shared" si="136"/>
        <v>0</v>
      </c>
      <c r="DH65" s="287">
        <f t="shared" si="151"/>
        <v>0</v>
      </c>
      <c r="DI65" s="288">
        <v>0</v>
      </c>
      <c r="DJ65" s="583">
        <f t="shared" si="137"/>
        <v>0</v>
      </c>
      <c r="DK65" s="288">
        <v>0</v>
      </c>
      <c r="DL65" s="583">
        <f t="shared" si="138"/>
        <v>0</v>
      </c>
      <c r="DM65" s="288">
        <v>0</v>
      </c>
      <c r="DN65" s="583">
        <f t="shared" si="139"/>
        <v>0</v>
      </c>
      <c r="DO65" s="288">
        <v>0</v>
      </c>
      <c r="DP65" s="583">
        <f t="shared" si="140"/>
        <v>0</v>
      </c>
      <c r="DQ65" s="288">
        <v>0</v>
      </c>
      <c r="DR65" s="583">
        <f t="shared" si="141"/>
        <v>0</v>
      </c>
      <c r="DS65" s="299">
        <f t="shared" si="152"/>
        <v>0</v>
      </c>
      <c r="DT65" s="293">
        <f t="shared" si="153"/>
        <v>0</v>
      </c>
      <c r="DU65" s="293">
        <f t="shared" si="154"/>
        <v>0</v>
      </c>
      <c r="DV65" s="293">
        <f t="shared" si="155"/>
        <v>0</v>
      </c>
      <c r="DW65" s="293">
        <f t="shared" si="156"/>
        <v>0</v>
      </c>
      <c r="DX65" s="293">
        <f t="shared" si="157"/>
        <v>0</v>
      </c>
      <c r="DY65" s="294">
        <f t="shared" si="158"/>
        <v>0</v>
      </c>
    </row>
    <row r="66" spans="1:129" ht="15" customHeight="1">
      <c r="C66" s="302">
        <v>0</v>
      </c>
      <c r="D66" s="49" t="s">
        <v>376</v>
      </c>
      <c r="E66" s="707" t="s">
        <v>294</v>
      </c>
      <c r="F66" s="676"/>
      <c r="G66" s="676"/>
      <c r="H66" s="676"/>
      <c r="I66" s="676"/>
      <c r="J66" s="676"/>
      <c r="K66" s="133">
        <v>0</v>
      </c>
      <c r="L66" s="134">
        <f t="shared" si="142"/>
        <v>0</v>
      </c>
      <c r="M66" s="69">
        <f t="shared" si="143"/>
        <v>0</v>
      </c>
      <c r="N66" s="117">
        <v>0</v>
      </c>
      <c r="O66" s="579">
        <f t="shared" si="91"/>
        <v>0</v>
      </c>
      <c r="P66" s="117">
        <v>0</v>
      </c>
      <c r="Q66" s="579">
        <f t="shared" si="92"/>
        <v>0</v>
      </c>
      <c r="R66" s="117">
        <v>0</v>
      </c>
      <c r="S66" s="579">
        <f t="shared" si="93"/>
        <v>0</v>
      </c>
      <c r="T66" s="117">
        <v>0</v>
      </c>
      <c r="U66" s="579">
        <f t="shared" si="94"/>
        <v>0</v>
      </c>
      <c r="V66" s="117">
        <v>0</v>
      </c>
      <c r="W66" s="579">
        <f t="shared" si="95"/>
        <v>0</v>
      </c>
      <c r="X66" s="119">
        <f t="shared" si="144"/>
        <v>0</v>
      </c>
      <c r="Y66" s="264">
        <v>0</v>
      </c>
      <c r="Z66" s="580">
        <f t="shared" si="96"/>
        <v>0</v>
      </c>
      <c r="AA66" s="264">
        <v>0</v>
      </c>
      <c r="AB66" s="580">
        <f t="shared" si="97"/>
        <v>0</v>
      </c>
      <c r="AC66" s="264">
        <v>0</v>
      </c>
      <c r="AD66" s="580">
        <f t="shared" si="98"/>
        <v>0</v>
      </c>
      <c r="AE66" s="264">
        <v>0</v>
      </c>
      <c r="AF66" s="580">
        <f t="shared" si="99"/>
        <v>0</v>
      </c>
      <c r="AG66" s="264">
        <v>0</v>
      </c>
      <c r="AH66" s="580">
        <f t="shared" si="100"/>
        <v>0</v>
      </c>
      <c r="AI66" s="266">
        <f t="shared" si="159"/>
        <v>0</v>
      </c>
      <c r="AJ66" s="267">
        <v>0</v>
      </c>
      <c r="AK66" s="588">
        <f t="shared" si="102"/>
        <v>0</v>
      </c>
      <c r="AL66" s="267">
        <v>0</v>
      </c>
      <c r="AM66" s="588">
        <f t="shared" si="103"/>
        <v>0</v>
      </c>
      <c r="AN66" s="267">
        <v>0</v>
      </c>
      <c r="AO66" s="588">
        <f t="shared" si="104"/>
        <v>0</v>
      </c>
      <c r="AP66" s="267">
        <v>0</v>
      </c>
      <c r="AQ66" s="588">
        <f t="shared" si="105"/>
        <v>0</v>
      </c>
      <c r="AR66" s="267">
        <v>0</v>
      </c>
      <c r="AS66" s="588">
        <f t="shared" si="106"/>
        <v>0</v>
      </c>
      <c r="AT66" s="269">
        <f t="shared" si="145"/>
        <v>0</v>
      </c>
      <c r="AU66" s="270">
        <v>0</v>
      </c>
      <c r="AV66" s="582">
        <f t="shared" si="107"/>
        <v>0</v>
      </c>
      <c r="AW66" s="270">
        <v>0</v>
      </c>
      <c r="AX66" s="582">
        <f t="shared" si="108"/>
        <v>0</v>
      </c>
      <c r="AY66" s="270">
        <v>0</v>
      </c>
      <c r="AZ66" s="582">
        <f t="shared" si="109"/>
        <v>0</v>
      </c>
      <c r="BA66" s="270">
        <v>0</v>
      </c>
      <c r="BB66" s="582">
        <f t="shared" si="110"/>
        <v>0</v>
      </c>
      <c r="BC66" s="270">
        <v>0</v>
      </c>
      <c r="BD66" s="582">
        <f t="shared" si="111"/>
        <v>0</v>
      </c>
      <c r="BE66" s="272">
        <f t="shared" si="146"/>
        <v>0</v>
      </c>
      <c r="BF66" s="273">
        <v>0</v>
      </c>
      <c r="BG66" s="581">
        <f t="shared" si="112"/>
        <v>0</v>
      </c>
      <c r="BH66" s="273">
        <v>0</v>
      </c>
      <c r="BI66" s="581">
        <f t="shared" si="113"/>
        <v>0</v>
      </c>
      <c r="BJ66" s="273">
        <v>0</v>
      </c>
      <c r="BK66" s="581">
        <f t="shared" si="114"/>
        <v>0</v>
      </c>
      <c r="BL66" s="273">
        <v>0</v>
      </c>
      <c r="BM66" s="581">
        <f t="shared" si="115"/>
        <v>0</v>
      </c>
      <c r="BN66" s="273">
        <v>0</v>
      </c>
      <c r="BO66" s="581">
        <f t="shared" si="116"/>
        <v>0</v>
      </c>
      <c r="BP66" s="275">
        <f t="shared" si="147"/>
        <v>0</v>
      </c>
      <c r="BQ66" s="276">
        <v>0</v>
      </c>
      <c r="BR66" s="587">
        <f t="shared" si="117"/>
        <v>0</v>
      </c>
      <c r="BS66" s="276">
        <v>0</v>
      </c>
      <c r="BT66" s="587">
        <f t="shared" si="118"/>
        <v>0</v>
      </c>
      <c r="BU66" s="276">
        <v>0</v>
      </c>
      <c r="BV66" s="587">
        <f t="shared" si="119"/>
        <v>0</v>
      </c>
      <c r="BW66" s="276">
        <v>0</v>
      </c>
      <c r="BX66" s="587">
        <f t="shared" si="120"/>
        <v>0</v>
      </c>
      <c r="BY66" s="276">
        <v>0</v>
      </c>
      <c r="BZ66" s="587">
        <f t="shared" si="121"/>
        <v>0</v>
      </c>
      <c r="CA66" s="278">
        <f t="shared" si="148"/>
        <v>0</v>
      </c>
      <c r="CB66" s="279">
        <v>0</v>
      </c>
      <c r="CC66" s="586">
        <f t="shared" si="122"/>
        <v>0</v>
      </c>
      <c r="CD66" s="279">
        <v>0</v>
      </c>
      <c r="CE66" s="586">
        <f t="shared" si="123"/>
        <v>0</v>
      </c>
      <c r="CF66" s="279">
        <v>0</v>
      </c>
      <c r="CG66" s="586">
        <f t="shared" si="124"/>
        <v>0</v>
      </c>
      <c r="CH66" s="279">
        <v>0</v>
      </c>
      <c r="CI66" s="586">
        <f t="shared" si="125"/>
        <v>0</v>
      </c>
      <c r="CJ66" s="279">
        <v>0</v>
      </c>
      <c r="CK66" s="586">
        <f t="shared" si="126"/>
        <v>0</v>
      </c>
      <c r="CL66" s="281">
        <f t="shared" si="149"/>
        <v>0</v>
      </c>
      <c r="CM66" s="282">
        <v>0</v>
      </c>
      <c r="CN66" s="585">
        <f t="shared" si="127"/>
        <v>0</v>
      </c>
      <c r="CO66" s="282">
        <v>0</v>
      </c>
      <c r="CP66" s="585">
        <f t="shared" si="128"/>
        <v>0</v>
      </c>
      <c r="CQ66" s="282">
        <v>0</v>
      </c>
      <c r="CR66" s="585">
        <f t="shared" si="129"/>
        <v>0</v>
      </c>
      <c r="CS66" s="282">
        <v>0</v>
      </c>
      <c r="CT66" s="585">
        <f t="shared" si="130"/>
        <v>0</v>
      </c>
      <c r="CU66" s="282">
        <v>0</v>
      </c>
      <c r="CV66" s="585">
        <f t="shared" si="131"/>
        <v>0</v>
      </c>
      <c r="CW66" s="284">
        <f t="shared" si="150"/>
        <v>0</v>
      </c>
      <c r="CX66" s="285">
        <v>0</v>
      </c>
      <c r="CY66" s="584">
        <f t="shared" si="132"/>
        <v>0</v>
      </c>
      <c r="CZ66" s="285">
        <v>0</v>
      </c>
      <c r="DA66" s="584">
        <f t="shared" si="133"/>
        <v>0</v>
      </c>
      <c r="DB66" s="285">
        <v>0</v>
      </c>
      <c r="DC66" s="584">
        <f t="shared" si="134"/>
        <v>0</v>
      </c>
      <c r="DD66" s="285">
        <v>0</v>
      </c>
      <c r="DE66" s="584">
        <f t="shared" si="135"/>
        <v>0</v>
      </c>
      <c r="DF66" s="285">
        <v>0</v>
      </c>
      <c r="DG66" s="584">
        <f t="shared" si="136"/>
        <v>0</v>
      </c>
      <c r="DH66" s="287">
        <f t="shared" si="151"/>
        <v>0</v>
      </c>
      <c r="DI66" s="288">
        <v>0</v>
      </c>
      <c r="DJ66" s="583">
        <f t="shared" si="137"/>
        <v>0</v>
      </c>
      <c r="DK66" s="288">
        <v>0</v>
      </c>
      <c r="DL66" s="583">
        <f t="shared" si="138"/>
        <v>0</v>
      </c>
      <c r="DM66" s="288">
        <v>0</v>
      </c>
      <c r="DN66" s="583">
        <f t="shared" si="139"/>
        <v>0</v>
      </c>
      <c r="DO66" s="288">
        <v>0</v>
      </c>
      <c r="DP66" s="583">
        <f t="shared" si="140"/>
        <v>0</v>
      </c>
      <c r="DQ66" s="288">
        <v>0</v>
      </c>
      <c r="DR66" s="583">
        <f t="shared" si="141"/>
        <v>0</v>
      </c>
      <c r="DS66" s="299">
        <f t="shared" si="152"/>
        <v>0</v>
      </c>
      <c r="DT66" s="293">
        <f t="shared" si="153"/>
        <v>0</v>
      </c>
      <c r="DU66" s="293">
        <f t="shared" si="154"/>
        <v>0</v>
      </c>
      <c r="DV66" s="293">
        <f t="shared" si="155"/>
        <v>0</v>
      </c>
      <c r="DW66" s="293">
        <f t="shared" si="156"/>
        <v>0</v>
      </c>
      <c r="DX66" s="293">
        <f t="shared" si="157"/>
        <v>0</v>
      </c>
      <c r="DY66" s="294">
        <f t="shared" si="158"/>
        <v>0</v>
      </c>
    </row>
    <row r="67" spans="1:129" ht="15" customHeight="1">
      <c r="C67" s="302">
        <v>0</v>
      </c>
      <c r="D67" s="49" t="s">
        <v>376</v>
      </c>
      <c r="E67" s="707" t="s">
        <v>294</v>
      </c>
      <c r="F67" s="676"/>
      <c r="G67" s="676"/>
      <c r="H67" s="676"/>
      <c r="I67" s="676"/>
      <c r="J67" s="676"/>
      <c r="K67" s="133">
        <v>0</v>
      </c>
      <c r="L67" s="134">
        <f t="shared" si="142"/>
        <v>0</v>
      </c>
      <c r="M67" s="69">
        <f t="shared" si="143"/>
        <v>0</v>
      </c>
      <c r="N67" s="117">
        <v>0</v>
      </c>
      <c r="O67" s="579">
        <f t="shared" si="91"/>
        <v>0</v>
      </c>
      <c r="P67" s="117">
        <v>0</v>
      </c>
      <c r="Q67" s="579">
        <f t="shared" si="92"/>
        <v>0</v>
      </c>
      <c r="R67" s="117">
        <v>0</v>
      </c>
      <c r="S67" s="579">
        <f t="shared" si="93"/>
        <v>0</v>
      </c>
      <c r="T67" s="117">
        <v>0</v>
      </c>
      <c r="U67" s="579">
        <f t="shared" si="94"/>
        <v>0</v>
      </c>
      <c r="V67" s="117">
        <v>0</v>
      </c>
      <c r="W67" s="579">
        <f t="shared" si="95"/>
        <v>0</v>
      </c>
      <c r="X67" s="119">
        <f t="shared" si="144"/>
        <v>0</v>
      </c>
      <c r="Y67" s="264">
        <v>0</v>
      </c>
      <c r="Z67" s="580">
        <f t="shared" si="96"/>
        <v>0</v>
      </c>
      <c r="AA67" s="264">
        <v>0</v>
      </c>
      <c r="AB67" s="580">
        <f t="shared" si="97"/>
        <v>0</v>
      </c>
      <c r="AC67" s="264">
        <v>0</v>
      </c>
      <c r="AD67" s="580">
        <f t="shared" si="98"/>
        <v>0</v>
      </c>
      <c r="AE67" s="264">
        <v>0</v>
      </c>
      <c r="AF67" s="580">
        <f t="shared" si="99"/>
        <v>0</v>
      </c>
      <c r="AG67" s="264">
        <v>0</v>
      </c>
      <c r="AH67" s="580">
        <f t="shared" si="100"/>
        <v>0</v>
      </c>
      <c r="AI67" s="266">
        <f t="shared" si="159"/>
        <v>0</v>
      </c>
      <c r="AJ67" s="267">
        <v>0</v>
      </c>
      <c r="AK67" s="588">
        <f t="shared" si="102"/>
        <v>0</v>
      </c>
      <c r="AL67" s="267">
        <v>0</v>
      </c>
      <c r="AM67" s="588">
        <f t="shared" si="103"/>
        <v>0</v>
      </c>
      <c r="AN67" s="267">
        <v>0</v>
      </c>
      <c r="AO67" s="588">
        <f t="shared" si="104"/>
        <v>0</v>
      </c>
      <c r="AP67" s="267">
        <v>0</v>
      </c>
      <c r="AQ67" s="588">
        <f t="shared" si="105"/>
        <v>0</v>
      </c>
      <c r="AR67" s="267">
        <v>0</v>
      </c>
      <c r="AS67" s="588">
        <f t="shared" si="106"/>
        <v>0</v>
      </c>
      <c r="AT67" s="269">
        <f t="shared" si="145"/>
        <v>0</v>
      </c>
      <c r="AU67" s="270">
        <v>0</v>
      </c>
      <c r="AV67" s="582">
        <f t="shared" si="107"/>
        <v>0</v>
      </c>
      <c r="AW67" s="270">
        <v>0</v>
      </c>
      <c r="AX67" s="582">
        <f t="shared" si="108"/>
        <v>0</v>
      </c>
      <c r="AY67" s="270">
        <v>0</v>
      </c>
      <c r="AZ67" s="582">
        <f t="shared" si="109"/>
        <v>0</v>
      </c>
      <c r="BA67" s="270">
        <v>0</v>
      </c>
      <c r="BB67" s="582">
        <f t="shared" si="110"/>
        <v>0</v>
      </c>
      <c r="BC67" s="270">
        <v>0</v>
      </c>
      <c r="BD67" s="582">
        <f t="shared" si="111"/>
        <v>0</v>
      </c>
      <c r="BE67" s="272">
        <f t="shared" si="146"/>
        <v>0</v>
      </c>
      <c r="BF67" s="273">
        <v>0</v>
      </c>
      <c r="BG67" s="581">
        <f t="shared" si="112"/>
        <v>0</v>
      </c>
      <c r="BH67" s="273">
        <v>0</v>
      </c>
      <c r="BI67" s="581">
        <f t="shared" si="113"/>
        <v>0</v>
      </c>
      <c r="BJ67" s="273">
        <v>0</v>
      </c>
      <c r="BK67" s="581">
        <f t="shared" si="114"/>
        <v>0</v>
      </c>
      <c r="BL67" s="273">
        <v>0</v>
      </c>
      <c r="BM67" s="581">
        <f t="shared" si="115"/>
        <v>0</v>
      </c>
      <c r="BN67" s="273">
        <v>0</v>
      </c>
      <c r="BO67" s="581">
        <f t="shared" si="116"/>
        <v>0</v>
      </c>
      <c r="BP67" s="275">
        <f t="shared" si="147"/>
        <v>0</v>
      </c>
      <c r="BQ67" s="276">
        <v>0</v>
      </c>
      <c r="BR67" s="587">
        <f t="shared" si="117"/>
        <v>0</v>
      </c>
      <c r="BS67" s="276">
        <v>0</v>
      </c>
      <c r="BT67" s="587">
        <f t="shared" si="118"/>
        <v>0</v>
      </c>
      <c r="BU67" s="276">
        <v>0</v>
      </c>
      <c r="BV67" s="587">
        <f t="shared" si="119"/>
        <v>0</v>
      </c>
      <c r="BW67" s="276">
        <v>0</v>
      </c>
      <c r="BX67" s="587">
        <f t="shared" si="120"/>
        <v>0</v>
      </c>
      <c r="BY67" s="276">
        <v>0</v>
      </c>
      <c r="BZ67" s="587">
        <f t="shared" si="121"/>
        <v>0</v>
      </c>
      <c r="CA67" s="278">
        <f t="shared" si="148"/>
        <v>0</v>
      </c>
      <c r="CB67" s="279">
        <v>0</v>
      </c>
      <c r="CC67" s="586">
        <f t="shared" si="122"/>
        <v>0</v>
      </c>
      <c r="CD67" s="279">
        <v>0</v>
      </c>
      <c r="CE67" s="586">
        <f t="shared" si="123"/>
        <v>0</v>
      </c>
      <c r="CF67" s="279">
        <v>0</v>
      </c>
      <c r="CG67" s="586">
        <f t="shared" si="124"/>
        <v>0</v>
      </c>
      <c r="CH67" s="279">
        <v>0</v>
      </c>
      <c r="CI67" s="586">
        <f t="shared" si="125"/>
        <v>0</v>
      </c>
      <c r="CJ67" s="279">
        <v>0</v>
      </c>
      <c r="CK67" s="586">
        <f t="shared" si="126"/>
        <v>0</v>
      </c>
      <c r="CL67" s="281">
        <f t="shared" si="149"/>
        <v>0</v>
      </c>
      <c r="CM67" s="282">
        <v>0</v>
      </c>
      <c r="CN67" s="585">
        <f t="shared" si="127"/>
        <v>0</v>
      </c>
      <c r="CO67" s="282">
        <v>0</v>
      </c>
      <c r="CP67" s="585">
        <f t="shared" si="128"/>
        <v>0</v>
      </c>
      <c r="CQ67" s="282">
        <v>0</v>
      </c>
      <c r="CR67" s="585">
        <f t="shared" si="129"/>
        <v>0</v>
      </c>
      <c r="CS67" s="282">
        <v>0</v>
      </c>
      <c r="CT67" s="585">
        <f t="shared" si="130"/>
        <v>0</v>
      </c>
      <c r="CU67" s="282">
        <v>0</v>
      </c>
      <c r="CV67" s="585">
        <f t="shared" si="131"/>
        <v>0</v>
      </c>
      <c r="CW67" s="284">
        <f t="shared" si="150"/>
        <v>0</v>
      </c>
      <c r="CX67" s="285">
        <v>0</v>
      </c>
      <c r="CY67" s="584">
        <f t="shared" si="132"/>
        <v>0</v>
      </c>
      <c r="CZ67" s="285">
        <v>0</v>
      </c>
      <c r="DA67" s="584">
        <f t="shared" si="133"/>
        <v>0</v>
      </c>
      <c r="DB67" s="285">
        <v>0</v>
      </c>
      <c r="DC67" s="584">
        <f t="shared" si="134"/>
        <v>0</v>
      </c>
      <c r="DD67" s="285">
        <v>0</v>
      </c>
      <c r="DE67" s="584">
        <f t="shared" si="135"/>
        <v>0</v>
      </c>
      <c r="DF67" s="285">
        <v>0</v>
      </c>
      <c r="DG67" s="584">
        <f t="shared" si="136"/>
        <v>0</v>
      </c>
      <c r="DH67" s="287">
        <f t="shared" si="151"/>
        <v>0</v>
      </c>
      <c r="DI67" s="288">
        <v>0</v>
      </c>
      <c r="DJ67" s="583">
        <f t="shared" si="137"/>
        <v>0</v>
      </c>
      <c r="DK67" s="288">
        <v>0</v>
      </c>
      <c r="DL67" s="583">
        <f t="shared" si="138"/>
        <v>0</v>
      </c>
      <c r="DM67" s="288">
        <v>0</v>
      </c>
      <c r="DN67" s="583">
        <f t="shared" si="139"/>
        <v>0</v>
      </c>
      <c r="DO67" s="288">
        <v>0</v>
      </c>
      <c r="DP67" s="583">
        <f t="shared" si="140"/>
        <v>0</v>
      </c>
      <c r="DQ67" s="288">
        <v>0</v>
      </c>
      <c r="DR67" s="583">
        <f t="shared" si="141"/>
        <v>0</v>
      </c>
      <c r="DS67" s="299">
        <f t="shared" si="152"/>
        <v>0</v>
      </c>
      <c r="DT67" s="293">
        <f t="shared" si="153"/>
        <v>0</v>
      </c>
      <c r="DU67" s="293">
        <f t="shared" si="154"/>
        <v>0</v>
      </c>
      <c r="DV67" s="293">
        <f t="shared" si="155"/>
        <v>0</v>
      </c>
      <c r="DW67" s="293">
        <f t="shared" si="156"/>
        <v>0</v>
      </c>
      <c r="DX67" s="293">
        <f t="shared" si="157"/>
        <v>0</v>
      </c>
      <c r="DY67" s="294">
        <f t="shared" si="158"/>
        <v>0</v>
      </c>
    </row>
    <row r="68" spans="1:129" ht="15" customHeight="1">
      <c r="C68" s="302">
        <v>0</v>
      </c>
      <c r="D68" s="49" t="s">
        <v>376</v>
      </c>
      <c r="E68" s="707" t="s">
        <v>294</v>
      </c>
      <c r="F68" s="676"/>
      <c r="G68" s="676"/>
      <c r="H68" s="676"/>
      <c r="I68" s="676"/>
      <c r="J68" s="676"/>
      <c r="K68" s="133">
        <v>0</v>
      </c>
      <c r="L68" s="134">
        <f t="shared" si="142"/>
        <v>0</v>
      </c>
      <c r="M68" s="69">
        <f t="shared" si="143"/>
        <v>0</v>
      </c>
      <c r="N68" s="117">
        <v>0</v>
      </c>
      <c r="O68" s="579">
        <f t="shared" si="91"/>
        <v>0</v>
      </c>
      <c r="P68" s="117">
        <v>0</v>
      </c>
      <c r="Q68" s="579">
        <f t="shared" si="92"/>
        <v>0</v>
      </c>
      <c r="R68" s="117">
        <v>0</v>
      </c>
      <c r="S68" s="579">
        <f t="shared" si="93"/>
        <v>0</v>
      </c>
      <c r="T68" s="117">
        <v>0</v>
      </c>
      <c r="U68" s="579">
        <f t="shared" si="94"/>
        <v>0</v>
      </c>
      <c r="V68" s="117">
        <v>0</v>
      </c>
      <c r="W68" s="579">
        <f t="shared" si="95"/>
        <v>0</v>
      </c>
      <c r="X68" s="119">
        <f t="shared" si="144"/>
        <v>0</v>
      </c>
      <c r="Y68" s="264">
        <v>0</v>
      </c>
      <c r="Z68" s="580">
        <f t="shared" si="96"/>
        <v>0</v>
      </c>
      <c r="AA68" s="264">
        <v>0</v>
      </c>
      <c r="AB68" s="580">
        <f t="shared" si="97"/>
        <v>0</v>
      </c>
      <c r="AC68" s="264">
        <v>0</v>
      </c>
      <c r="AD68" s="580">
        <f t="shared" si="98"/>
        <v>0</v>
      </c>
      <c r="AE68" s="264">
        <v>0</v>
      </c>
      <c r="AF68" s="580">
        <f t="shared" si="99"/>
        <v>0</v>
      </c>
      <c r="AG68" s="264">
        <v>0</v>
      </c>
      <c r="AH68" s="580">
        <f t="shared" si="100"/>
        <v>0</v>
      </c>
      <c r="AI68" s="266">
        <f t="shared" si="159"/>
        <v>0</v>
      </c>
      <c r="AJ68" s="267">
        <v>0</v>
      </c>
      <c r="AK68" s="588">
        <f t="shared" si="102"/>
        <v>0</v>
      </c>
      <c r="AL68" s="267">
        <v>0</v>
      </c>
      <c r="AM68" s="588">
        <f t="shared" si="103"/>
        <v>0</v>
      </c>
      <c r="AN68" s="267">
        <v>0</v>
      </c>
      <c r="AO68" s="588">
        <f t="shared" si="104"/>
        <v>0</v>
      </c>
      <c r="AP68" s="267">
        <v>0</v>
      </c>
      <c r="AQ68" s="588">
        <f t="shared" si="105"/>
        <v>0</v>
      </c>
      <c r="AR68" s="267">
        <v>0</v>
      </c>
      <c r="AS68" s="588">
        <f t="shared" si="106"/>
        <v>0</v>
      </c>
      <c r="AT68" s="269">
        <f t="shared" si="145"/>
        <v>0</v>
      </c>
      <c r="AU68" s="270">
        <v>0</v>
      </c>
      <c r="AV68" s="582">
        <f t="shared" si="107"/>
        <v>0</v>
      </c>
      <c r="AW68" s="270">
        <v>0</v>
      </c>
      <c r="AX68" s="582">
        <f t="shared" si="108"/>
        <v>0</v>
      </c>
      <c r="AY68" s="270">
        <v>0</v>
      </c>
      <c r="AZ68" s="582">
        <f t="shared" si="109"/>
        <v>0</v>
      </c>
      <c r="BA68" s="270">
        <v>0</v>
      </c>
      <c r="BB68" s="582">
        <f t="shared" si="110"/>
        <v>0</v>
      </c>
      <c r="BC68" s="270">
        <v>0</v>
      </c>
      <c r="BD68" s="582">
        <f t="shared" si="111"/>
        <v>0</v>
      </c>
      <c r="BE68" s="272">
        <f t="shared" si="146"/>
        <v>0</v>
      </c>
      <c r="BF68" s="273">
        <v>0</v>
      </c>
      <c r="BG68" s="581">
        <f t="shared" si="112"/>
        <v>0</v>
      </c>
      <c r="BH68" s="273">
        <v>0</v>
      </c>
      <c r="BI68" s="581">
        <f t="shared" si="113"/>
        <v>0</v>
      </c>
      <c r="BJ68" s="273">
        <v>0</v>
      </c>
      <c r="BK68" s="581">
        <f t="shared" si="114"/>
        <v>0</v>
      </c>
      <c r="BL68" s="273">
        <v>0</v>
      </c>
      <c r="BM68" s="581">
        <f t="shared" si="115"/>
        <v>0</v>
      </c>
      <c r="BN68" s="273">
        <v>0</v>
      </c>
      <c r="BO68" s="581">
        <f t="shared" si="116"/>
        <v>0</v>
      </c>
      <c r="BP68" s="275">
        <f t="shared" si="147"/>
        <v>0</v>
      </c>
      <c r="BQ68" s="276">
        <v>0</v>
      </c>
      <c r="BR68" s="587">
        <f t="shared" si="117"/>
        <v>0</v>
      </c>
      <c r="BS68" s="276">
        <v>0</v>
      </c>
      <c r="BT68" s="587">
        <f t="shared" si="118"/>
        <v>0</v>
      </c>
      <c r="BU68" s="276">
        <v>0</v>
      </c>
      <c r="BV68" s="587">
        <f t="shared" si="119"/>
        <v>0</v>
      </c>
      <c r="BW68" s="276">
        <v>0</v>
      </c>
      <c r="BX68" s="587">
        <f t="shared" si="120"/>
        <v>0</v>
      </c>
      <c r="BY68" s="276">
        <v>0</v>
      </c>
      <c r="BZ68" s="587">
        <f t="shared" si="121"/>
        <v>0</v>
      </c>
      <c r="CA68" s="278">
        <f t="shared" si="148"/>
        <v>0</v>
      </c>
      <c r="CB68" s="279">
        <v>0</v>
      </c>
      <c r="CC68" s="586">
        <f t="shared" si="122"/>
        <v>0</v>
      </c>
      <c r="CD68" s="279">
        <v>0</v>
      </c>
      <c r="CE68" s="586">
        <f t="shared" si="123"/>
        <v>0</v>
      </c>
      <c r="CF68" s="279">
        <v>0</v>
      </c>
      <c r="CG68" s="586">
        <f t="shared" si="124"/>
        <v>0</v>
      </c>
      <c r="CH68" s="279">
        <v>0</v>
      </c>
      <c r="CI68" s="586">
        <f t="shared" si="125"/>
        <v>0</v>
      </c>
      <c r="CJ68" s="279">
        <v>0</v>
      </c>
      <c r="CK68" s="586">
        <f t="shared" si="126"/>
        <v>0</v>
      </c>
      <c r="CL68" s="281">
        <f t="shared" si="149"/>
        <v>0</v>
      </c>
      <c r="CM68" s="282">
        <v>0</v>
      </c>
      <c r="CN68" s="585">
        <f t="shared" si="127"/>
        <v>0</v>
      </c>
      <c r="CO68" s="282">
        <v>0</v>
      </c>
      <c r="CP68" s="585">
        <f t="shared" si="128"/>
        <v>0</v>
      </c>
      <c r="CQ68" s="282">
        <v>0</v>
      </c>
      <c r="CR68" s="585">
        <f t="shared" si="129"/>
        <v>0</v>
      </c>
      <c r="CS68" s="282">
        <v>0</v>
      </c>
      <c r="CT68" s="585">
        <f t="shared" si="130"/>
        <v>0</v>
      </c>
      <c r="CU68" s="282">
        <v>0</v>
      </c>
      <c r="CV68" s="585">
        <f t="shared" si="131"/>
        <v>0</v>
      </c>
      <c r="CW68" s="284">
        <f t="shared" si="150"/>
        <v>0</v>
      </c>
      <c r="CX68" s="285">
        <v>0</v>
      </c>
      <c r="CY68" s="584">
        <f t="shared" si="132"/>
        <v>0</v>
      </c>
      <c r="CZ68" s="285">
        <v>0</v>
      </c>
      <c r="DA68" s="584">
        <f t="shared" si="133"/>
        <v>0</v>
      </c>
      <c r="DB68" s="285">
        <v>0</v>
      </c>
      <c r="DC68" s="584">
        <f t="shared" si="134"/>
        <v>0</v>
      </c>
      <c r="DD68" s="285">
        <v>0</v>
      </c>
      <c r="DE68" s="584">
        <f t="shared" si="135"/>
        <v>0</v>
      </c>
      <c r="DF68" s="285">
        <v>0</v>
      </c>
      <c r="DG68" s="584">
        <f t="shared" si="136"/>
        <v>0</v>
      </c>
      <c r="DH68" s="287">
        <f t="shared" si="151"/>
        <v>0</v>
      </c>
      <c r="DI68" s="288">
        <v>0</v>
      </c>
      <c r="DJ68" s="583">
        <f t="shared" si="137"/>
        <v>0</v>
      </c>
      <c r="DK68" s="288">
        <v>0</v>
      </c>
      <c r="DL68" s="583">
        <f t="shared" si="138"/>
        <v>0</v>
      </c>
      <c r="DM68" s="288">
        <v>0</v>
      </c>
      <c r="DN68" s="583">
        <f t="shared" si="139"/>
        <v>0</v>
      </c>
      <c r="DO68" s="288">
        <v>0</v>
      </c>
      <c r="DP68" s="583">
        <f t="shared" si="140"/>
        <v>0</v>
      </c>
      <c r="DQ68" s="288">
        <v>0</v>
      </c>
      <c r="DR68" s="583">
        <f t="shared" si="141"/>
        <v>0</v>
      </c>
      <c r="DS68" s="299">
        <f t="shared" si="152"/>
        <v>0</v>
      </c>
      <c r="DT68" s="293">
        <f t="shared" si="153"/>
        <v>0</v>
      </c>
      <c r="DU68" s="293">
        <f t="shared" si="154"/>
        <v>0</v>
      </c>
      <c r="DV68" s="293">
        <f t="shared" si="155"/>
        <v>0</v>
      </c>
      <c r="DW68" s="293">
        <f t="shared" si="156"/>
        <v>0</v>
      </c>
      <c r="DX68" s="293">
        <f t="shared" si="157"/>
        <v>0</v>
      </c>
      <c r="DY68" s="294">
        <f t="shared" si="158"/>
        <v>0</v>
      </c>
    </row>
    <row r="69" spans="1:129" ht="15" customHeight="1">
      <c r="C69" s="302">
        <v>0</v>
      </c>
      <c r="D69" s="49" t="s">
        <v>376</v>
      </c>
      <c r="E69" s="707" t="s">
        <v>294</v>
      </c>
      <c r="F69" s="676"/>
      <c r="G69" s="676"/>
      <c r="H69" s="676"/>
      <c r="I69" s="676"/>
      <c r="J69" s="676"/>
      <c r="K69" s="133">
        <v>0</v>
      </c>
      <c r="L69" s="134">
        <f t="shared" si="142"/>
        <v>0</v>
      </c>
      <c r="M69" s="69">
        <f t="shared" si="143"/>
        <v>0</v>
      </c>
      <c r="N69" s="117">
        <v>0</v>
      </c>
      <c r="O69" s="579">
        <f t="shared" si="91"/>
        <v>0</v>
      </c>
      <c r="P69" s="117">
        <v>0</v>
      </c>
      <c r="Q69" s="579">
        <f t="shared" si="92"/>
        <v>0</v>
      </c>
      <c r="R69" s="117">
        <v>0</v>
      </c>
      <c r="S69" s="579">
        <f t="shared" si="93"/>
        <v>0</v>
      </c>
      <c r="T69" s="117">
        <v>0</v>
      </c>
      <c r="U69" s="579">
        <f t="shared" si="94"/>
        <v>0</v>
      </c>
      <c r="V69" s="117">
        <v>0</v>
      </c>
      <c r="W69" s="579">
        <f t="shared" si="95"/>
        <v>0</v>
      </c>
      <c r="X69" s="119">
        <f t="shared" si="144"/>
        <v>0</v>
      </c>
      <c r="Y69" s="264">
        <v>0</v>
      </c>
      <c r="Z69" s="580">
        <f t="shared" si="96"/>
        <v>0</v>
      </c>
      <c r="AA69" s="264">
        <v>0</v>
      </c>
      <c r="AB69" s="580">
        <f t="shared" si="97"/>
        <v>0</v>
      </c>
      <c r="AC69" s="264">
        <v>0</v>
      </c>
      <c r="AD69" s="580">
        <f t="shared" si="98"/>
        <v>0</v>
      </c>
      <c r="AE69" s="264">
        <v>0</v>
      </c>
      <c r="AF69" s="580">
        <f t="shared" si="99"/>
        <v>0</v>
      </c>
      <c r="AG69" s="264">
        <v>0</v>
      </c>
      <c r="AH69" s="580">
        <f t="shared" si="100"/>
        <v>0</v>
      </c>
      <c r="AI69" s="266">
        <f t="shared" si="159"/>
        <v>0</v>
      </c>
      <c r="AJ69" s="267">
        <v>0</v>
      </c>
      <c r="AK69" s="588">
        <f t="shared" si="102"/>
        <v>0</v>
      </c>
      <c r="AL69" s="267">
        <v>0</v>
      </c>
      <c r="AM69" s="588">
        <f t="shared" si="103"/>
        <v>0</v>
      </c>
      <c r="AN69" s="267">
        <v>0</v>
      </c>
      <c r="AO69" s="588">
        <f t="shared" si="104"/>
        <v>0</v>
      </c>
      <c r="AP69" s="267">
        <v>0</v>
      </c>
      <c r="AQ69" s="588">
        <f t="shared" si="105"/>
        <v>0</v>
      </c>
      <c r="AR69" s="267">
        <v>0</v>
      </c>
      <c r="AS69" s="588">
        <f t="shared" si="106"/>
        <v>0</v>
      </c>
      <c r="AT69" s="269">
        <f t="shared" si="145"/>
        <v>0</v>
      </c>
      <c r="AU69" s="270">
        <v>0</v>
      </c>
      <c r="AV69" s="582">
        <f t="shared" si="107"/>
        <v>0</v>
      </c>
      <c r="AW69" s="270">
        <v>0</v>
      </c>
      <c r="AX69" s="582">
        <f t="shared" si="108"/>
        <v>0</v>
      </c>
      <c r="AY69" s="270">
        <v>0</v>
      </c>
      <c r="AZ69" s="582">
        <f t="shared" si="109"/>
        <v>0</v>
      </c>
      <c r="BA69" s="270">
        <v>0</v>
      </c>
      <c r="BB69" s="582">
        <f t="shared" si="110"/>
        <v>0</v>
      </c>
      <c r="BC69" s="270">
        <v>0</v>
      </c>
      <c r="BD69" s="582">
        <f t="shared" si="111"/>
        <v>0</v>
      </c>
      <c r="BE69" s="272">
        <f t="shared" si="146"/>
        <v>0</v>
      </c>
      <c r="BF69" s="273">
        <v>0</v>
      </c>
      <c r="BG69" s="581">
        <f t="shared" si="112"/>
        <v>0</v>
      </c>
      <c r="BH69" s="273">
        <v>0</v>
      </c>
      <c r="BI69" s="581">
        <f t="shared" si="113"/>
        <v>0</v>
      </c>
      <c r="BJ69" s="273">
        <v>0</v>
      </c>
      <c r="BK69" s="581">
        <f t="shared" si="114"/>
        <v>0</v>
      </c>
      <c r="BL69" s="273">
        <v>0</v>
      </c>
      <c r="BM69" s="581">
        <f t="shared" si="115"/>
        <v>0</v>
      </c>
      <c r="BN69" s="273">
        <v>0</v>
      </c>
      <c r="BO69" s="581">
        <f t="shared" si="116"/>
        <v>0</v>
      </c>
      <c r="BP69" s="275">
        <f t="shared" si="147"/>
        <v>0</v>
      </c>
      <c r="BQ69" s="276">
        <v>0</v>
      </c>
      <c r="BR69" s="587">
        <f t="shared" si="117"/>
        <v>0</v>
      </c>
      <c r="BS69" s="276">
        <v>0</v>
      </c>
      <c r="BT69" s="587">
        <f t="shared" si="118"/>
        <v>0</v>
      </c>
      <c r="BU69" s="276">
        <v>0</v>
      </c>
      <c r="BV69" s="587">
        <f t="shared" si="119"/>
        <v>0</v>
      </c>
      <c r="BW69" s="276">
        <v>0</v>
      </c>
      <c r="BX69" s="587">
        <f t="shared" si="120"/>
        <v>0</v>
      </c>
      <c r="BY69" s="276">
        <v>0</v>
      </c>
      <c r="BZ69" s="587">
        <f t="shared" si="121"/>
        <v>0</v>
      </c>
      <c r="CA69" s="278">
        <f t="shared" si="148"/>
        <v>0</v>
      </c>
      <c r="CB69" s="279">
        <v>0</v>
      </c>
      <c r="CC69" s="586">
        <f t="shared" si="122"/>
        <v>0</v>
      </c>
      <c r="CD69" s="279">
        <v>0</v>
      </c>
      <c r="CE69" s="586">
        <f t="shared" si="123"/>
        <v>0</v>
      </c>
      <c r="CF69" s="279">
        <v>0</v>
      </c>
      <c r="CG69" s="586">
        <f t="shared" si="124"/>
        <v>0</v>
      </c>
      <c r="CH69" s="279">
        <v>0</v>
      </c>
      <c r="CI69" s="586">
        <f t="shared" si="125"/>
        <v>0</v>
      </c>
      <c r="CJ69" s="279">
        <v>0</v>
      </c>
      <c r="CK69" s="586">
        <f t="shared" si="126"/>
        <v>0</v>
      </c>
      <c r="CL69" s="281">
        <f t="shared" si="149"/>
        <v>0</v>
      </c>
      <c r="CM69" s="282">
        <v>0</v>
      </c>
      <c r="CN69" s="585">
        <f t="shared" si="127"/>
        <v>0</v>
      </c>
      <c r="CO69" s="282">
        <v>0</v>
      </c>
      <c r="CP69" s="585">
        <f t="shared" si="128"/>
        <v>0</v>
      </c>
      <c r="CQ69" s="282">
        <v>0</v>
      </c>
      <c r="CR69" s="585">
        <f t="shared" si="129"/>
        <v>0</v>
      </c>
      <c r="CS69" s="282">
        <v>0</v>
      </c>
      <c r="CT69" s="585">
        <f t="shared" si="130"/>
        <v>0</v>
      </c>
      <c r="CU69" s="282">
        <v>0</v>
      </c>
      <c r="CV69" s="585">
        <f t="shared" si="131"/>
        <v>0</v>
      </c>
      <c r="CW69" s="284">
        <f t="shared" si="150"/>
        <v>0</v>
      </c>
      <c r="CX69" s="285">
        <v>0</v>
      </c>
      <c r="CY69" s="584">
        <f t="shared" si="132"/>
        <v>0</v>
      </c>
      <c r="CZ69" s="285">
        <v>0</v>
      </c>
      <c r="DA69" s="584">
        <f t="shared" si="133"/>
        <v>0</v>
      </c>
      <c r="DB69" s="285">
        <v>0</v>
      </c>
      <c r="DC69" s="584">
        <f t="shared" si="134"/>
        <v>0</v>
      </c>
      <c r="DD69" s="285">
        <v>0</v>
      </c>
      <c r="DE69" s="584">
        <f t="shared" si="135"/>
        <v>0</v>
      </c>
      <c r="DF69" s="285">
        <v>0</v>
      </c>
      <c r="DG69" s="584">
        <f t="shared" si="136"/>
        <v>0</v>
      </c>
      <c r="DH69" s="287">
        <f t="shared" si="151"/>
        <v>0</v>
      </c>
      <c r="DI69" s="288">
        <v>0</v>
      </c>
      <c r="DJ69" s="583">
        <f t="shared" si="137"/>
        <v>0</v>
      </c>
      <c r="DK69" s="288">
        <v>0</v>
      </c>
      <c r="DL69" s="583">
        <f t="shared" si="138"/>
        <v>0</v>
      </c>
      <c r="DM69" s="288">
        <v>0</v>
      </c>
      <c r="DN69" s="583">
        <f t="shared" si="139"/>
        <v>0</v>
      </c>
      <c r="DO69" s="288">
        <v>0</v>
      </c>
      <c r="DP69" s="583">
        <f t="shared" si="140"/>
        <v>0</v>
      </c>
      <c r="DQ69" s="288">
        <v>0</v>
      </c>
      <c r="DR69" s="583">
        <f t="shared" si="141"/>
        <v>0</v>
      </c>
      <c r="DS69" s="299">
        <f t="shared" si="152"/>
        <v>0</v>
      </c>
      <c r="DT69" s="293">
        <f t="shared" si="153"/>
        <v>0</v>
      </c>
      <c r="DU69" s="293">
        <f t="shared" si="154"/>
        <v>0</v>
      </c>
      <c r="DV69" s="293">
        <f t="shared" si="155"/>
        <v>0</v>
      </c>
      <c r="DW69" s="293">
        <f t="shared" si="156"/>
        <v>0</v>
      </c>
      <c r="DX69" s="293">
        <f t="shared" si="157"/>
        <v>0</v>
      </c>
      <c r="DY69" s="294">
        <f t="shared" si="158"/>
        <v>0</v>
      </c>
    </row>
    <row r="70" spans="1:129" ht="15" customHeight="1">
      <c r="C70" s="302">
        <v>0</v>
      </c>
      <c r="D70" s="49" t="s">
        <v>376</v>
      </c>
      <c r="E70" s="707" t="s">
        <v>294</v>
      </c>
      <c r="F70" s="676"/>
      <c r="G70" s="676"/>
      <c r="H70" s="676"/>
      <c r="I70" s="676"/>
      <c r="J70" s="676"/>
      <c r="K70" s="133">
        <v>0</v>
      </c>
      <c r="L70" s="134">
        <f t="shared" si="142"/>
        <v>0</v>
      </c>
      <c r="M70" s="69">
        <f t="shared" si="143"/>
        <v>0</v>
      </c>
      <c r="N70" s="117">
        <v>0</v>
      </c>
      <c r="O70" s="579">
        <f t="shared" si="91"/>
        <v>0</v>
      </c>
      <c r="P70" s="117">
        <v>0</v>
      </c>
      <c r="Q70" s="579">
        <f t="shared" si="92"/>
        <v>0</v>
      </c>
      <c r="R70" s="117">
        <v>0</v>
      </c>
      <c r="S70" s="579">
        <f t="shared" si="93"/>
        <v>0</v>
      </c>
      <c r="T70" s="117">
        <v>0</v>
      </c>
      <c r="U70" s="579">
        <f t="shared" si="94"/>
        <v>0</v>
      </c>
      <c r="V70" s="117">
        <v>0</v>
      </c>
      <c r="W70" s="579">
        <f t="shared" si="95"/>
        <v>0</v>
      </c>
      <c r="X70" s="119">
        <f t="shared" si="144"/>
        <v>0</v>
      </c>
      <c r="Y70" s="264">
        <v>0</v>
      </c>
      <c r="Z70" s="580">
        <f t="shared" si="96"/>
        <v>0</v>
      </c>
      <c r="AA70" s="264">
        <v>0</v>
      </c>
      <c r="AB70" s="580">
        <f t="shared" si="97"/>
        <v>0</v>
      </c>
      <c r="AC70" s="264">
        <v>0</v>
      </c>
      <c r="AD70" s="580">
        <f t="shared" si="98"/>
        <v>0</v>
      </c>
      <c r="AE70" s="264">
        <v>0</v>
      </c>
      <c r="AF70" s="580">
        <f t="shared" si="99"/>
        <v>0</v>
      </c>
      <c r="AG70" s="264">
        <v>0</v>
      </c>
      <c r="AH70" s="580">
        <f t="shared" si="100"/>
        <v>0</v>
      </c>
      <c r="AI70" s="266">
        <f t="shared" si="159"/>
        <v>0</v>
      </c>
      <c r="AJ70" s="267">
        <v>0</v>
      </c>
      <c r="AK70" s="588">
        <f t="shared" si="102"/>
        <v>0</v>
      </c>
      <c r="AL70" s="267">
        <v>0</v>
      </c>
      <c r="AM70" s="588">
        <f t="shared" si="103"/>
        <v>0</v>
      </c>
      <c r="AN70" s="267">
        <v>0</v>
      </c>
      <c r="AO70" s="588">
        <f t="shared" si="104"/>
        <v>0</v>
      </c>
      <c r="AP70" s="267">
        <v>0</v>
      </c>
      <c r="AQ70" s="588">
        <f t="shared" si="105"/>
        <v>0</v>
      </c>
      <c r="AR70" s="267">
        <v>0</v>
      </c>
      <c r="AS70" s="588">
        <f t="shared" si="106"/>
        <v>0</v>
      </c>
      <c r="AT70" s="269">
        <f t="shared" si="145"/>
        <v>0</v>
      </c>
      <c r="AU70" s="270">
        <v>0</v>
      </c>
      <c r="AV70" s="582">
        <f t="shared" si="107"/>
        <v>0</v>
      </c>
      <c r="AW70" s="270">
        <v>0</v>
      </c>
      <c r="AX70" s="582">
        <f t="shared" si="108"/>
        <v>0</v>
      </c>
      <c r="AY70" s="270">
        <v>0</v>
      </c>
      <c r="AZ70" s="582">
        <f t="shared" si="109"/>
        <v>0</v>
      </c>
      <c r="BA70" s="270">
        <v>0</v>
      </c>
      <c r="BB70" s="582">
        <f t="shared" si="110"/>
        <v>0</v>
      </c>
      <c r="BC70" s="270">
        <v>0</v>
      </c>
      <c r="BD70" s="582">
        <f t="shared" si="111"/>
        <v>0</v>
      </c>
      <c r="BE70" s="272">
        <f t="shared" si="146"/>
        <v>0</v>
      </c>
      <c r="BF70" s="273">
        <v>0</v>
      </c>
      <c r="BG70" s="581">
        <f t="shared" si="112"/>
        <v>0</v>
      </c>
      <c r="BH70" s="273">
        <v>0</v>
      </c>
      <c r="BI70" s="581">
        <f t="shared" si="113"/>
        <v>0</v>
      </c>
      <c r="BJ70" s="273">
        <v>0</v>
      </c>
      <c r="BK70" s="581">
        <f t="shared" si="114"/>
        <v>0</v>
      </c>
      <c r="BL70" s="273">
        <v>0</v>
      </c>
      <c r="BM70" s="581">
        <f t="shared" si="115"/>
        <v>0</v>
      </c>
      <c r="BN70" s="273">
        <v>0</v>
      </c>
      <c r="BO70" s="581">
        <f t="shared" si="116"/>
        <v>0</v>
      </c>
      <c r="BP70" s="275">
        <f t="shared" si="147"/>
        <v>0</v>
      </c>
      <c r="BQ70" s="276">
        <v>0</v>
      </c>
      <c r="BR70" s="587">
        <f t="shared" si="117"/>
        <v>0</v>
      </c>
      <c r="BS70" s="276">
        <v>0</v>
      </c>
      <c r="BT70" s="587">
        <f t="shared" si="118"/>
        <v>0</v>
      </c>
      <c r="BU70" s="276">
        <v>0</v>
      </c>
      <c r="BV70" s="587">
        <f t="shared" si="119"/>
        <v>0</v>
      </c>
      <c r="BW70" s="276">
        <v>0</v>
      </c>
      <c r="BX70" s="587">
        <f t="shared" si="120"/>
        <v>0</v>
      </c>
      <c r="BY70" s="276">
        <v>0</v>
      </c>
      <c r="BZ70" s="587">
        <f t="shared" si="121"/>
        <v>0</v>
      </c>
      <c r="CA70" s="278">
        <f t="shared" si="148"/>
        <v>0</v>
      </c>
      <c r="CB70" s="279">
        <v>0</v>
      </c>
      <c r="CC70" s="586">
        <f t="shared" si="122"/>
        <v>0</v>
      </c>
      <c r="CD70" s="279">
        <v>0</v>
      </c>
      <c r="CE70" s="586">
        <f t="shared" si="123"/>
        <v>0</v>
      </c>
      <c r="CF70" s="279">
        <v>0</v>
      </c>
      <c r="CG70" s="586">
        <f t="shared" si="124"/>
        <v>0</v>
      </c>
      <c r="CH70" s="279">
        <v>0</v>
      </c>
      <c r="CI70" s="586">
        <f t="shared" si="125"/>
        <v>0</v>
      </c>
      <c r="CJ70" s="279">
        <v>0</v>
      </c>
      <c r="CK70" s="586">
        <f t="shared" si="126"/>
        <v>0</v>
      </c>
      <c r="CL70" s="281">
        <f t="shared" si="149"/>
        <v>0</v>
      </c>
      <c r="CM70" s="282">
        <v>0</v>
      </c>
      <c r="CN70" s="585">
        <f t="shared" si="127"/>
        <v>0</v>
      </c>
      <c r="CO70" s="282">
        <v>0</v>
      </c>
      <c r="CP70" s="585">
        <f t="shared" si="128"/>
        <v>0</v>
      </c>
      <c r="CQ70" s="282">
        <v>0</v>
      </c>
      <c r="CR70" s="585">
        <f t="shared" si="129"/>
        <v>0</v>
      </c>
      <c r="CS70" s="282">
        <v>0</v>
      </c>
      <c r="CT70" s="585">
        <f t="shared" si="130"/>
        <v>0</v>
      </c>
      <c r="CU70" s="282">
        <v>0</v>
      </c>
      <c r="CV70" s="585">
        <f t="shared" si="131"/>
        <v>0</v>
      </c>
      <c r="CW70" s="284">
        <f t="shared" si="150"/>
        <v>0</v>
      </c>
      <c r="CX70" s="285">
        <v>0</v>
      </c>
      <c r="CY70" s="584">
        <f t="shared" si="132"/>
        <v>0</v>
      </c>
      <c r="CZ70" s="285">
        <v>0</v>
      </c>
      <c r="DA70" s="584">
        <f t="shared" si="133"/>
        <v>0</v>
      </c>
      <c r="DB70" s="285">
        <v>0</v>
      </c>
      <c r="DC70" s="584">
        <f t="shared" si="134"/>
        <v>0</v>
      </c>
      <c r="DD70" s="285">
        <v>0</v>
      </c>
      <c r="DE70" s="584">
        <f t="shared" si="135"/>
        <v>0</v>
      </c>
      <c r="DF70" s="285">
        <v>0</v>
      </c>
      <c r="DG70" s="584">
        <f t="shared" si="136"/>
        <v>0</v>
      </c>
      <c r="DH70" s="287">
        <f t="shared" si="151"/>
        <v>0</v>
      </c>
      <c r="DI70" s="288">
        <v>0</v>
      </c>
      <c r="DJ70" s="583">
        <f t="shared" si="137"/>
        <v>0</v>
      </c>
      <c r="DK70" s="288">
        <v>0</v>
      </c>
      <c r="DL70" s="583">
        <f t="shared" si="138"/>
        <v>0</v>
      </c>
      <c r="DM70" s="288">
        <v>0</v>
      </c>
      <c r="DN70" s="583">
        <f t="shared" si="139"/>
        <v>0</v>
      </c>
      <c r="DO70" s="288">
        <v>0</v>
      </c>
      <c r="DP70" s="583">
        <f t="shared" si="140"/>
        <v>0</v>
      </c>
      <c r="DQ70" s="288">
        <v>0</v>
      </c>
      <c r="DR70" s="583">
        <f t="shared" si="141"/>
        <v>0</v>
      </c>
      <c r="DS70" s="299">
        <f t="shared" si="152"/>
        <v>0</v>
      </c>
      <c r="DT70" s="293">
        <f t="shared" si="153"/>
        <v>0</v>
      </c>
      <c r="DU70" s="293">
        <f t="shared" si="154"/>
        <v>0</v>
      </c>
      <c r="DV70" s="293">
        <f t="shared" si="155"/>
        <v>0</v>
      </c>
      <c r="DW70" s="293">
        <f t="shared" si="156"/>
        <v>0</v>
      </c>
      <c r="DX70" s="293">
        <f t="shared" si="157"/>
        <v>0</v>
      </c>
      <c r="DY70" s="294">
        <f t="shared" si="158"/>
        <v>0</v>
      </c>
    </row>
    <row r="71" spans="1:129" ht="15" customHeight="1">
      <c r="C71" s="302">
        <v>0</v>
      </c>
      <c r="D71" s="49" t="s">
        <v>376</v>
      </c>
      <c r="E71" s="707" t="s">
        <v>294</v>
      </c>
      <c r="F71" s="676"/>
      <c r="G71" s="676"/>
      <c r="H71" s="676"/>
      <c r="I71" s="676"/>
      <c r="J71" s="676"/>
      <c r="K71" s="133">
        <v>0</v>
      </c>
      <c r="L71" s="134">
        <f t="shared" si="142"/>
        <v>0</v>
      </c>
      <c r="M71" s="69">
        <f t="shared" si="143"/>
        <v>0</v>
      </c>
      <c r="N71" s="117">
        <v>0</v>
      </c>
      <c r="O71" s="579">
        <f t="shared" si="91"/>
        <v>0</v>
      </c>
      <c r="P71" s="117">
        <v>0</v>
      </c>
      <c r="Q71" s="579">
        <f t="shared" si="92"/>
        <v>0</v>
      </c>
      <c r="R71" s="117">
        <v>0</v>
      </c>
      <c r="S71" s="579">
        <f t="shared" si="93"/>
        <v>0</v>
      </c>
      <c r="T71" s="117">
        <v>0</v>
      </c>
      <c r="U71" s="579">
        <f t="shared" si="94"/>
        <v>0</v>
      </c>
      <c r="V71" s="117">
        <v>0</v>
      </c>
      <c r="W71" s="579">
        <f t="shared" si="95"/>
        <v>0</v>
      </c>
      <c r="X71" s="119">
        <f t="shared" si="144"/>
        <v>0</v>
      </c>
      <c r="Y71" s="264">
        <v>0</v>
      </c>
      <c r="Z71" s="580">
        <f t="shared" si="96"/>
        <v>0</v>
      </c>
      <c r="AA71" s="264">
        <v>0</v>
      </c>
      <c r="AB71" s="580">
        <f t="shared" si="97"/>
        <v>0</v>
      </c>
      <c r="AC71" s="264">
        <v>0</v>
      </c>
      <c r="AD71" s="580">
        <f t="shared" si="98"/>
        <v>0</v>
      </c>
      <c r="AE71" s="264">
        <v>0</v>
      </c>
      <c r="AF71" s="580">
        <f t="shared" si="99"/>
        <v>0</v>
      </c>
      <c r="AG71" s="264">
        <v>0</v>
      </c>
      <c r="AH71" s="580">
        <f t="shared" si="100"/>
        <v>0</v>
      </c>
      <c r="AI71" s="266">
        <f t="shared" si="159"/>
        <v>0</v>
      </c>
      <c r="AJ71" s="267">
        <v>0</v>
      </c>
      <c r="AK71" s="588">
        <f t="shared" si="102"/>
        <v>0</v>
      </c>
      <c r="AL71" s="267">
        <v>0</v>
      </c>
      <c r="AM71" s="588">
        <f t="shared" si="103"/>
        <v>0</v>
      </c>
      <c r="AN71" s="267">
        <v>0</v>
      </c>
      <c r="AO71" s="588">
        <f t="shared" si="104"/>
        <v>0</v>
      </c>
      <c r="AP71" s="267">
        <v>0</v>
      </c>
      <c r="AQ71" s="588">
        <f t="shared" si="105"/>
        <v>0</v>
      </c>
      <c r="AR71" s="267">
        <v>0</v>
      </c>
      <c r="AS71" s="588">
        <f t="shared" si="106"/>
        <v>0</v>
      </c>
      <c r="AT71" s="269">
        <f t="shared" si="145"/>
        <v>0</v>
      </c>
      <c r="AU71" s="270">
        <v>0</v>
      </c>
      <c r="AV71" s="582">
        <f t="shared" si="107"/>
        <v>0</v>
      </c>
      <c r="AW71" s="270">
        <v>0</v>
      </c>
      <c r="AX71" s="582">
        <f t="shared" si="108"/>
        <v>0</v>
      </c>
      <c r="AY71" s="270">
        <v>0</v>
      </c>
      <c r="AZ71" s="582">
        <f t="shared" si="109"/>
        <v>0</v>
      </c>
      <c r="BA71" s="270">
        <v>0</v>
      </c>
      <c r="BB71" s="582">
        <f t="shared" si="110"/>
        <v>0</v>
      </c>
      <c r="BC71" s="270">
        <v>0</v>
      </c>
      <c r="BD71" s="582">
        <f t="shared" si="111"/>
        <v>0</v>
      </c>
      <c r="BE71" s="272">
        <f t="shared" si="146"/>
        <v>0</v>
      </c>
      <c r="BF71" s="273">
        <v>0</v>
      </c>
      <c r="BG71" s="581">
        <f t="shared" si="112"/>
        <v>0</v>
      </c>
      <c r="BH71" s="273">
        <v>0</v>
      </c>
      <c r="BI71" s="581">
        <f t="shared" si="113"/>
        <v>0</v>
      </c>
      <c r="BJ71" s="273">
        <v>0</v>
      </c>
      <c r="BK71" s="581">
        <f t="shared" si="114"/>
        <v>0</v>
      </c>
      <c r="BL71" s="273">
        <v>0</v>
      </c>
      <c r="BM71" s="581">
        <f t="shared" si="115"/>
        <v>0</v>
      </c>
      <c r="BN71" s="273">
        <v>0</v>
      </c>
      <c r="BO71" s="581">
        <f t="shared" si="116"/>
        <v>0</v>
      </c>
      <c r="BP71" s="275">
        <f t="shared" si="147"/>
        <v>0</v>
      </c>
      <c r="BQ71" s="276">
        <v>0</v>
      </c>
      <c r="BR71" s="587">
        <f t="shared" si="117"/>
        <v>0</v>
      </c>
      <c r="BS71" s="276">
        <v>0</v>
      </c>
      <c r="BT71" s="587">
        <f t="shared" si="118"/>
        <v>0</v>
      </c>
      <c r="BU71" s="276">
        <v>0</v>
      </c>
      <c r="BV71" s="587">
        <f t="shared" si="119"/>
        <v>0</v>
      </c>
      <c r="BW71" s="276">
        <v>0</v>
      </c>
      <c r="BX71" s="587">
        <f t="shared" si="120"/>
        <v>0</v>
      </c>
      <c r="BY71" s="276">
        <v>0</v>
      </c>
      <c r="BZ71" s="587">
        <f t="shared" si="121"/>
        <v>0</v>
      </c>
      <c r="CA71" s="278">
        <f t="shared" si="148"/>
        <v>0</v>
      </c>
      <c r="CB71" s="279">
        <v>0</v>
      </c>
      <c r="CC71" s="586">
        <f t="shared" si="122"/>
        <v>0</v>
      </c>
      <c r="CD71" s="279">
        <v>0</v>
      </c>
      <c r="CE71" s="586">
        <f t="shared" si="123"/>
        <v>0</v>
      </c>
      <c r="CF71" s="279">
        <v>0</v>
      </c>
      <c r="CG71" s="586">
        <f t="shared" si="124"/>
        <v>0</v>
      </c>
      <c r="CH71" s="279">
        <v>0</v>
      </c>
      <c r="CI71" s="586">
        <f t="shared" si="125"/>
        <v>0</v>
      </c>
      <c r="CJ71" s="279">
        <v>0</v>
      </c>
      <c r="CK71" s="586">
        <f t="shared" si="126"/>
        <v>0</v>
      </c>
      <c r="CL71" s="281">
        <f t="shared" si="149"/>
        <v>0</v>
      </c>
      <c r="CM71" s="282">
        <v>0</v>
      </c>
      <c r="CN71" s="585">
        <f t="shared" si="127"/>
        <v>0</v>
      </c>
      <c r="CO71" s="282">
        <v>0</v>
      </c>
      <c r="CP71" s="585">
        <f t="shared" si="128"/>
        <v>0</v>
      </c>
      <c r="CQ71" s="282">
        <v>0</v>
      </c>
      <c r="CR71" s="585">
        <f t="shared" si="129"/>
        <v>0</v>
      </c>
      <c r="CS71" s="282">
        <v>0</v>
      </c>
      <c r="CT71" s="585">
        <f t="shared" si="130"/>
        <v>0</v>
      </c>
      <c r="CU71" s="282">
        <v>0</v>
      </c>
      <c r="CV71" s="585">
        <f t="shared" si="131"/>
        <v>0</v>
      </c>
      <c r="CW71" s="284">
        <f t="shared" si="150"/>
        <v>0</v>
      </c>
      <c r="CX71" s="285">
        <v>0</v>
      </c>
      <c r="CY71" s="584">
        <f t="shared" si="132"/>
        <v>0</v>
      </c>
      <c r="CZ71" s="285">
        <v>0</v>
      </c>
      <c r="DA71" s="584">
        <f t="shared" si="133"/>
        <v>0</v>
      </c>
      <c r="DB71" s="285">
        <v>0</v>
      </c>
      <c r="DC71" s="584">
        <f t="shared" si="134"/>
        <v>0</v>
      </c>
      <c r="DD71" s="285">
        <v>0</v>
      </c>
      <c r="DE71" s="584">
        <f t="shared" si="135"/>
        <v>0</v>
      </c>
      <c r="DF71" s="285">
        <v>0</v>
      </c>
      <c r="DG71" s="584">
        <f t="shared" si="136"/>
        <v>0</v>
      </c>
      <c r="DH71" s="287">
        <f t="shared" si="151"/>
        <v>0</v>
      </c>
      <c r="DI71" s="288">
        <v>0</v>
      </c>
      <c r="DJ71" s="583">
        <f t="shared" si="137"/>
        <v>0</v>
      </c>
      <c r="DK71" s="288">
        <v>0</v>
      </c>
      <c r="DL71" s="583">
        <f t="shared" si="138"/>
        <v>0</v>
      </c>
      <c r="DM71" s="288">
        <v>0</v>
      </c>
      <c r="DN71" s="583">
        <f t="shared" si="139"/>
        <v>0</v>
      </c>
      <c r="DO71" s="288">
        <v>0</v>
      </c>
      <c r="DP71" s="583">
        <f t="shared" si="140"/>
        <v>0</v>
      </c>
      <c r="DQ71" s="288">
        <v>0</v>
      </c>
      <c r="DR71" s="583">
        <f t="shared" si="141"/>
        <v>0</v>
      </c>
      <c r="DS71" s="299">
        <f t="shared" si="152"/>
        <v>0</v>
      </c>
      <c r="DT71" s="293">
        <f t="shared" si="153"/>
        <v>0</v>
      </c>
      <c r="DU71" s="293">
        <f t="shared" si="154"/>
        <v>0</v>
      </c>
      <c r="DV71" s="293">
        <f t="shared" si="155"/>
        <v>0</v>
      </c>
      <c r="DW71" s="293">
        <f t="shared" si="156"/>
        <v>0</v>
      </c>
      <c r="DX71" s="293">
        <f t="shared" si="157"/>
        <v>0</v>
      </c>
      <c r="DY71" s="294">
        <f t="shared" si="158"/>
        <v>0</v>
      </c>
    </row>
    <row r="72" spans="1:129" ht="15" customHeight="1">
      <c r="C72" s="302">
        <v>0</v>
      </c>
      <c r="D72" s="49" t="s">
        <v>376</v>
      </c>
      <c r="E72" s="707" t="s">
        <v>294</v>
      </c>
      <c r="F72" s="676"/>
      <c r="G72" s="676"/>
      <c r="H72" s="676"/>
      <c r="I72" s="676"/>
      <c r="J72" s="676"/>
      <c r="K72" s="133">
        <v>0</v>
      </c>
      <c r="L72" s="134">
        <f t="shared" si="142"/>
        <v>0</v>
      </c>
      <c r="M72" s="69">
        <f t="shared" si="143"/>
        <v>0</v>
      </c>
      <c r="N72" s="117">
        <v>0</v>
      </c>
      <c r="O72" s="579">
        <f t="shared" si="91"/>
        <v>0</v>
      </c>
      <c r="P72" s="117">
        <v>0</v>
      </c>
      <c r="Q72" s="579">
        <f t="shared" si="92"/>
        <v>0</v>
      </c>
      <c r="R72" s="117">
        <v>0</v>
      </c>
      <c r="S72" s="579">
        <f t="shared" si="93"/>
        <v>0</v>
      </c>
      <c r="T72" s="117">
        <v>0</v>
      </c>
      <c r="U72" s="579">
        <f t="shared" si="94"/>
        <v>0</v>
      </c>
      <c r="V72" s="117">
        <v>0</v>
      </c>
      <c r="W72" s="579">
        <f t="shared" si="95"/>
        <v>0</v>
      </c>
      <c r="X72" s="119">
        <f t="shared" si="144"/>
        <v>0</v>
      </c>
      <c r="Y72" s="264">
        <v>0</v>
      </c>
      <c r="Z72" s="580">
        <f t="shared" si="96"/>
        <v>0</v>
      </c>
      <c r="AA72" s="264">
        <v>0</v>
      </c>
      <c r="AB72" s="580">
        <f t="shared" si="97"/>
        <v>0</v>
      </c>
      <c r="AC72" s="264">
        <v>0</v>
      </c>
      <c r="AD72" s="580">
        <f t="shared" si="98"/>
        <v>0</v>
      </c>
      <c r="AE72" s="264">
        <v>0</v>
      </c>
      <c r="AF72" s="580">
        <f t="shared" si="99"/>
        <v>0</v>
      </c>
      <c r="AG72" s="264">
        <v>0</v>
      </c>
      <c r="AH72" s="580">
        <f t="shared" si="100"/>
        <v>0</v>
      </c>
      <c r="AI72" s="266">
        <f t="shared" si="159"/>
        <v>0</v>
      </c>
      <c r="AJ72" s="267">
        <v>0</v>
      </c>
      <c r="AK72" s="588">
        <f t="shared" si="102"/>
        <v>0</v>
      </c>
      <c r="AL72" s="267">
        <v>0</v>
      </c>
      <c r="AM72" s="588">
        <f t="shared" si="103"/>
        <v>0</v>
      </c>
      <c r="AN72" s="267">
        <v>0</v>
      </c>
      <c r="AO72" s="588">
        <f t="shared" si="104"/>
        <v>0</v>
      </c>
      <c r="AP72" s="267">
        <v>0</v>
      </c>
      <c r="AQ72" s="588">
        <f t="shared" si="105"/>
        <v>0</v>
      </c>
      <c r="AR72" s="267">
        <v>0</v>
      </c>
      <c r="AS72" s="588">
        <f t="shared" si="106"/>
        <v>0</v>
      </c>
      <c r="AT72" s="269">
        <f t="shared" si="145"/>
        <v>0</v>
      </c>
      <c r="AU72" s="270">
        <v>0</v>
      </c>
      <c r="AV72" s="582">
        <f t="shared" si="107"/>
        <v>0</v>
      </c>
      <c r="AW72" s="270">
        <v>0</v>
      </c>
      <c r="AX72" s="582">
        <f t="shared" si="108"/>
        <v>0</v>
      </c>
      <c r="AY72" s="270">
        <v>0</v>
      </c>
      <c r="AZ72" s="582">
        <f t="shared" si="109"/>
        <v>0</v>
      </c>
      <c r="BA72" s="270">
        <v>0</v>
      </c>
      <c r="BB72" s="582">
        <f t="shared" si="110"/>
        <v>0</v>
      </c>
      <c r="BC72" s="270">
        <v>0</v>
      </c>
      <c r="BD72" s="582">
        <f t="shared" si="111"/>
        <v>0</v>
      </c>
      <c r="BE72" s="272">
        <f t="shared" si="146"/>
        <v>0</v>
      </c>
      <c r="BF72" s="273">
        <v>0</v>
      </c>
      <c r="BG72" s="581">
        <f t="shared" si="112"/>
        <v>0</v>
      </c>
      <c r="BH72" s="273">
        <v>0</v>
      </c>
      <c r="BI72" s="581">
        <f t="shared" si="113"/>
        <v>0</v>
      </c>
      <c r="BJ72" s="273">
        <v>0</v>
      </c>
      <c r="BK72" s="581">
        <f t="shared" si="114"/>
        <v>0</v>
      </c>
      <c r="BL72" s="273">
        <v>0</v>
      </c>
      <c r="BM72" s="581">
        <f t="shared" si="115"/>
        <v>0</v>
      </c>
      <c r="BN72" s="273">
        <v>0</v>
      </c>
      <c r="BO72" s="581">
        <f t="shared" si="116"/>
        <v>0</v>
      </c>
      <c r="BP72" s="275">
        <f t="shared" si="147"/>
        <v>0</v>
      </c>
      <c r="BQ72" s="276">
        <v>0</v>
      </c>
      <c r="BR72" s="587">
        <f t="shared" si="117"/>
        <v>0</v>
      </c>
      <c r="BS72" s="276">
        <v>0</v>
      </c>
      <c r="BT72" s="587">
        <f t="shared" si="118"/>
        <v>0</v>
      </c>
      <c r="BU72" s="276">
        <v>0</v>
      </c>
      <c r="BV72" s="587">
        <f t="shared" si="119"/>
        <v>0</v>
      </c>
      <c r="BW72" s="276">
        <v>0</v>
      </c>
      <c r="BX72" s="587">
        <f t="shared" si="120"/>
        <v>0</v>
      </c>
      <c r="BY72" s="276">
        <v>0</v>
      </c>
      <c r="BZ72" s="587">
        <f t="shared" si="121"/>
        <v>0</v>
      </c>
      <c r="CA72" s="278">
        <f t="shared" si="148"/>
        <v>0</v>
      </c>
      <c r="CB72" s="279">
        <v>0</v>
      </c>
      <c r="CC72" s="586">
        <f t="shared" si="122"/>
        <v>0</v>
      </c>
      <c r="CD72" s="279">
        <v>0</v>
      </c>
      <c r="CE72" s="586">
        <f t="shared" si="123"/>
        <v>0</v>
      </c>
      <c r="CF72" s="279">
        <v>0</v>
      </c>
      <c r="CG72" s="586">
        <f t="shared" si="124"/>
        <v>0</v>
      </c>
      <c r="CH72" s="279">
        <v>0</v>
      </c>
      <c r="CI72" s="586">
        <f t="shared" si="125"/>
        <v>0</v>
      </c>
      <c r="CJ72" s="279">
        <v>0</v>
      </c>
      <c r="CK72" s="586">
        <f t="shared" si="126"/>
        <v>0</v>
      </c>
      <c r="CL72" s="281">
        <f t="shared" si="149"/>
        <v>0</v>
      </c>
      <c r="CM72" s="282">
        <v>0</v>
      </c>
      <c r="CN72" s="585">
        <f t="shared" si="127"/>
        <v>0</v>
      </c>
      <c r="CO72" s="282">
        <v>0</v>
      </c>
      <c r="CP72" s="585">
        <f t="shared" si="128"/>
        <v>0</v>
      </c>
      <c r="CQ72" s="282">
        <v>0</v>
      </c>
      <c r="CR72" s="585">
        <f t="shared" si="129"/>
        <v>0</v>
      </c>
      <c r="CS72" s="282">
        <v>0</v>
      </c>
      <c r="CT72" s="585">
        <f t="shared" si="130"/>
        <v>0</v>
      </c>
      <c r="CU72" s="282">
        <v>0</v>
      </c>
      <c r="CV72" s="585">
        <f t="shared" si="131"/>
        <v>0</v>
      </c>
      <c r="CW72" s="284">
        <f t="shared" si="150"/>
        <v>0</v>
      </c>
      <c r="CX72" s="285">
        <v>0</v>
      </c>
      <c r="CY72" s="584">
        <f t="shared" si="132"/>
        <v>0</v>
      </c>
      <c r="CZ72" s="285">
        <v>0</v>
      </c>
      <c r="DA72" s="584">
        <f t="shared" si="133"/>
        <v>0</v>
      </c>
      <c r="DB72" s="285">
        <v>0</v>
      </c>
      <c r="DC72" s="584">
        <f t="shared" si="134"/>
        <v>0</v>
      </c>
      <c r="DD72" s="285">
        <v>0</v>
      </c>
      <c r="DE72" s="584">
        <f t="shared" si="135"/>
        <v>0</v>
      </c>
      <c r="DF72" s="285">
        <v>0</v>
      </c>
      <c r="DG72" s="584">
        <f t="shared" si="136"/>
        <v>0</v>
      </c>
      <c r="DH72" s="287">
        <f t="shared" si="151"/>
        <v>0</v>
      </c>
      <c r="DI72" s="288">
        <v>0</v>
      </c>
      <c r="DJ72" s="583">
        <f t="shared" si="137"/>
        <v>0</v>
      </c>
      <c r="DK72" s="288">
        <v>0</v>
      </c>
      <c r="DL72" s="583">
        <f t="shared" si="138"/>
        <v>0</v>
      </c>
      <c r="DM72" s="288">
        <v>0</v>
      </c>
      <c r="DN72" s="583">
        <f t="shared" si="139"/>
        <v>0</v>
      </c>
      <c r="DO72" s="288">
        <v>0</v>
      </c>
      <c r="DP72" s="583">
        <f t="shared" si="140"/>
        <v>0</v>
      </c>
      <c r="DQ72" s="288">
        <v>0</v>
      </c>
      <c r="DR72" s="583">
        <f t="shared" si="141"/>
        <v>0</v>
      </c>
      <c r="DS72" s="299">
        <f t="shared" si="152"/>
        <v>0</v>
      </c>
      <c r="DT72" s="293">
        <f t="shared" si="153"/>
        <v>0</v>
      </c>
      <c r="DU72" s="293">
        <f t="shared" si="154"/>
        <v>0</v>
      </c>
      <c r="DV72" s="293">
        <f t="shared" si="155"/>
        <v>0</v>
      </c>
      <c r="DW72" s="293">
        <f t="shared" si="156"/>
        <v>0</v>
      </c>
      <c r="DX72" s="293">
        <f t="shared" si="157"/>
        <v>0</v>
      </c>
      <c r="DY72" s="294">
        <f t="shared" si="158"/>
        <v>0</v>
      </c>
    </row>
    <row r="73" spans="1:129" ht="15" customHeight="1">
      <c r="C73" s="302">
        <v>0</v>
      </c>
      <c r="D73" s="49" t="s">
        <v>376</v>
      </c>
      <c r="E73" s="707" t="s">
        <v>294</v>
      </c>
      <c r="F73" s="676"/>
      <c r="G73" s="676"/>
      <c r="H73" s="676"/>
      <c r="I73" s="676"/>
      <c r="J73" s="676"/>
      <c r="K73" s="133">
        <v>0</v>
      </c>
      <c r="L73" s="134">
        <f t="shared" si="142"/>
        <v>0</v>
      </c>
      <c r="M73" s="69">
        <f t="shared" si="143"/>
        <v>0</v>
      </c>
      <c r="N73" s="117">
        <v>0</v>
      </c>
      <c r="O73" s="579">
        <f t="shared" si="91"/>
        <v>0</v>
      </c>
      <c r="P73" s="117">
        <v>0</v>
      </c>
      <c r="Q73" s="579">
        <f t="shared" si="92"/>
        <v>0</v>
      </c>
      <c r="R73" s="117">
        <v>0</v>
      </c>
      <c r="S73" s="579">
        <f t="shared" si="93"/>
        <v>0</v>
      </c>
      <c r="T73" s="117">
        <v>0</v>
      </c>
      <c r="U73" s="579">
        <f t="shared" si="94"/>
        <v>0</v>
      </c>
      <c r="V73" s="117">
        <v>0</v>
      </c>
      <c r="W73" s="579">
        <f t="shared" si="95"/>
        <v>0</v>
      </c>
      <c r="X73" s="119">
        <f t="shared" si="144"/>
        <v>0</v>
      </c>
      <c r="Y73" s="264">
        <v>0</v>
      </c>
      <c r="Z73" s="580">
        <f t="shared" si="96"/>
        <v>0</v>
      </c>
      <c r="AA73" s="264">
        <v>0</v>
      </c>
      <c r="AB73" s="580">
        <f t="shared" si="97"/>
        <v>0</v>
      </c>
      <c r="AC73" s="264">
        <v>0</v>
      </c>
      <c r="AD73" s="580">
        <f t="shared" si="98"/>
        <v>0</v>
      </c>
      <c r="AE73" s="264">
        <v>0</v>
      </c>
      <c r="AF73" s="580">
        <f t="shared" si="99"/>
        <v>0</v>
      </c>
      <c r="AG73" s="264">
        <v>0</v>
      </c>
      <c r="AH73" s="580">
        <f t="shared" si="100"/>
        <v>0</v>
      </c>
      <c r="AI73" s="266">
        <f t="shared" si="159"/>
        <v>0</v>
      </c>
      <c r="AJ73" s="267">
        <v>0</v>
      </c>
      <c r="AK73" s="588">
        <f t="shared" si="102"/>
        <v>0</v>
      </c>
      <c r="AL73" s="267">
        <v>0</v>
      </c>
      <c r="AM73" s="588">
        <f t="shared" si="103"/>
        <v>0</v>
      </c>
      <c r="AN73" s="267">
        <v>0</v>
      </c>
      <c r="AO73" s="588">
        <f t="shared" si="104"/>
        <v>0</v>
      </c>
      <c r="AP73" s="267">
        <v>0</v>
      </c>
      <c r="AQ73" s="588">
        <f t="shared" si="105"/>
        <v>0</v>
      </c>
      <c r="AR73" s="267">
        <v>0</v>
      </c>
      <c r="AS73" s="588">
        <f t="shared" si="106"/>
        <v>0</v>
      </c>
      <c r="AT73" s="269">
        <f t="shared" si="145"/>
        <v>0</v>
      </c>
      <c r="AU73" s="270">
        <v>0</v>
      </c>
      <c r="AV73" s="582">
        <f t="shared" si="107"/>
        <v>0</v>
      </c>
      <c r="AW73" s="270">
        <v>0</v>
      </c>
      <c r="AX73" s="582">
        <f t="shared" si="108"/>
        <v>0</v>
      </c>
      <c r="AY73" s="270">
        <v>0</v>
      </c>
      <c r="AZ73" s="582">
        <f t="shared" si="109"/>
        <v>0</v>
      </c>
      <c r="BA73" s="270">
        <v>0</v>
      </c>
      <c r="BB73" s="582">
        <f t="shared" si="110"/>
        <v>0</v>
      </c>
      <c r="BC73" s="270">
        <v>0</v>
      </c>
      <c r="BD73" s="582">
        <f t="shared" si="111"/>
        <v>0</v>
      </c>
      <c r="BE73" s="272">
        <f t="shared" si="146"/>
        <v>0</v>
      </c>
      <c r="BF73" s="273">
        <v>0</v>
      </c>
      <c r="BG73" s="581">
        <f t="shared" si="112"/>
        <v>0</v>
      </c>
      <c r="BH73" s="273">
        <v>0</v>
      </c>
      <c r="BI73" s="581">
        <f t="shared" si="113"/>
        <v>0</v>
      </c>
      <c r="BJ73" s="273">
        <v>0</v>
      </c>
      <c r="BK73" s="581">
        <f t="shared" si="114"/>
        <v>0</v>
      </c>
      <c r="BL73" s="273">
        <v>0</v>
      </c>
      <c r="BM73" s="581">
        <f t="shared" si="115"/>
        <v>0</v>
      </c>
      <c r="BN73" s="273">
        <v>0</v>
      </c>
      <c r="BO73" s="581">
        <f t="shared" si="116"/>
        <v>0</v>
      </c>
      <c r="BP73" s="275">
        <f t="shared" si="147"/>
        <v>0</v>
      </c>
      <c r="BQ73" s="276">
        <v>0</v>
      </c>
      <c r="BR73" s="587">
        <f t="shared" si="117"/>
        <v>0</v>
      </c>
      <c r="BS73" s="276">
        <v>0</v>
      </c>
      <c r="BT73" s="587">
        <f t="shared" si="118"/>
        <v>0</v>
      </c>
      <c r="BU73" s="276">
        <v>0</v>
      </c>
      <c r="BV73" s="587">
        <f t="shared" si="119"/>
        <v>0</v>
      </c>
      <c r="BW73" s="276">
        <v>0</v>
      </c>
      <c r="BX73" s="587">
        <f t="shared" si="120"/>
        <v>0</v>
      </c>
      <c r="BY73" s="276">
        <v>0</v>
      </c>
      <c r="BZ73" s="587">
        <f t="shared" si="121"/>
        <v>0</v>
      </c>
      <c r="CA73" s="278">
        <f t="shared" si="148"/>
        <v>0</v>
      </c>
      <c r="CB73" s="279">
        <v>0</v>
      </c>
      <c r="CC73" s="586">
        <f t="shared" si="122"/>
        <v>0</v>
      </c>
      <c r="CD73" s="279">
        <v>0</v>
      </c>
      <c r="CE73" s="586">
        <f t="shared" si="123"/>
        <v>0</v>
      </c>
      <c r="CF73" s="279">
        <v>0</v>
      </c>
      <c r="CG73" s="586">
        <f t="shared" si="124"/>
        <v>0</v>
      </c>
      <c r="CH73" s="279">
        <v>0</v>
      </c>
      <c r="CI73" s="586">
        <f t="shared" si="125"/>
        <v>0</v>
      </c>
      <c r="CJ73" s="279">
        <v>0</v>
      </c>
      <c r="CK73" s="586">
        <f t="shared" si="126"/>
        <v>0</v>
      </c>
      <c r="CL73" s="281">
        <f t="shared" si="149"/>
        <v>0</v>
      </c>
      <c r="CM73" s="282">
        <v>0</v>
      </c>
      <c r="CN73" s="585">
        <f t="shared" si="127"/>
        <v>0</v>
      </c>
      <c r="CO73" s="282">
        <v>0</v>
      </c>
      <c r="CP73" s="585">
        <f t="shared" si="128"/>
        <v>0</v>
      </c>
      <c r="CQ73" s="282">
        <v>0</v>
      </c>
      <c r="CR73" s="585">
        <f t="shared" si="129"/>
        <v>0</v>
      </c>
      <c r="CS73" s="282">
        <v>0</v>
      </c>
      <c r="CT73" s="585">
        <f t="shared" si="130"/>
        <v>0</v>
      </c>
      <c r="CU73" s="282">
        <v>0</v>
      </c>
      <c r="CV73" s="585">
        <f t="shared" si="131"/>
        <v>0</v>
      </c>
      <c r="CW73" s="284">
        <f t="shared" si="150"/>
        <v>0</v>
      </c>
      <c r="CX73" s="285">
        <v>0</v>
      </c>
      <c r="CY73" s="584">
        <f t="shared" si="132"/>
        <v>0</v>
      </c>
      <c r="CZ73" s="285">
        <v>0</v>
      </c>
      <c r="DA73" s="584">
        <f t="shared" si="133"/>
        <v>0</v>
      </c>
      <c r="DB73" s="285">
        <v>0</v>
      </c>
      <c r="DC73" s="584">
        <f t="shared" si="134"/>
        <v>0</v>
      </c>
      <c r="DD73" s="285">
        <v>0</v>
      </c>
      <c r="DE73" s="584">
        <f t="shared" si="135"/>
        <v>0</v>
      </c>
      <c r="DF73" s="285">
        <v>0</v>
      </c>
      <c r="DG73" s="584">
        <f t="shared" si="136"/>
        <v>0</v>
      </c>
      <c r="DH73" s="287">
        <f t="shared" si="151"/>
        <v>0</v>
      </c>
      <c r="DI73" s="288">
        <v>0</v>
      </c>
      <c r="DJ73" s="583">
        <f t="shared" si="137"/>
        <v>0</v>
      </c>
      <c r="DK73" s="288">
        <v>0</v>
      </c>
      <c r="DL73" s="583">
        <f t="shared" si="138"/>
        <v>0</v>
      </c>
      <c r="DM73" s="288">
        <v>0</v>
      </c>
      <c r="DN73" s="583">
        <f t="shared" si="139"/>
        <v>0</v>
      </c>
      <c r="DO73" s="288">
        <v>0</v>
      </c>
      <c r="DP73" s="583">
        <f t="shared" si="140"/>
        <v>0</v>
      </c>
      <c r="DQ73" s="288">
        <v>0</v>
      </c>
      <c r="DR73" s="583">
        <f t="shared" si="141"/>
        <v>0</v>
      </c>
      <c r="DS73" s="299">
        <f t="shared" si="152"/>
        <v>0</v>
      </c>
      <c r="DT73" s="293">
        <f t="shared" si="153"/>
        <v>0</v>
      </c>
      <c r="DU73" s="293">
        <f t="shared" si="154"/>
        <v>0</v>
      </c>
      <c r="DV73" s="293">
        <f t="shared" si="155"/>
        <v>0</v>
      </c>
      <c r="DW73" s="293">
        <f t="shared" si="156"/>
        <v>0</v>
      </c>
      <c r="DX73" s="293">
        <f t="shared" si="157"/>
        <v>0</v>
      </c>
      <c r="DY73" s="294">
        <f t="shared" si="158"/>
        <v>0</v>
      </c>
    </row>
    <row r="74" spans="1:129" ht="15" customHeight="1">
      <c r="C74" s="302">
        <v>0</v>
      </c>
      <c r="D74" s="49" t="s">
        <v>376</v>
      </c>
      <c r="E74" s="707" t="s">
        <v>294</v>
      </c>
      <c r="F74" s="676"/>
      <c r="G74" s="676"/>
      <c r="H74" s="676"/>
      <c r="I74" s="676"/>
      <c r="J74" s="676"/>
      <c r="K74" s="133">
        <v>0</v>
      </c>
      <c r="L74" s="134">
        <f t="shared" si="142"/>
        <v>0</v>
      </c>
      <c r="M74" s="69">
        <f t="shared" si="143"/>
        <v>0</v>
      </c>
      <c r="N74" s="117">
        <v>0</v>
      </c>
      <c r="O74" s="579">
        <f t="shared" si="91"/>
        <v>0</v>
      </c>
      <c r="P74" s="117">
        <v>0</v>
      </c>
      <c r="Q74" s="579">
        <f t="shared" si="92"/>
        <v>0</v>
      </c>
      <c r="R74" s="117">
        <v>0</v>
      </c>
      <c r="S74" s="579">
        <f t="shared" si="93"/>
        <v>0</v>
      </c>
      <c r="T74" s="117">
        <v>0</v>
      </c>
      <c r="U74" s="579">
        <f t="shared" si="94"/>
        <v>0</v>
      </c>
      <c r="V74" s="117">
        <v>0</v>
      </c>
      <c r="W74" s="579">
        <f t="shared" si="95"/>
        <v>0</v>
      </c>
      <c r="X74" s="119">
        <f t="shared" si="144"/>
        <v>0</v>
      </c>
      <c r="Y74" s="264">
        <v>0</v>
      </c>
      <c r="Z74" s="580">
        <f t="shared" si="96"/>
        <v>0</v>
      </c>
      <c r="AA74" s="264">
        <v>0</v>
      </c>
      <c r="AB74" s="580">
        <f t="shared" si="97"/>
        <v>0</v>
      </c>
      <c r="AC74" s="264">
        <v>0</v>
      </c>
      <c r="AD74" s="580">
        <f t="shared" si="98"/>
        <v>0</v>
      </c>
      <c r="AE74" s="264">
        <v>0</v>
      </c>
      <c r="AF74" s="580">
        <f t="shared" si="99"/>
        <v>0</v>
      </c>
      <c r="AG74" s="264">
        <v>0</v>
      </c>
      <c r="AH74" s="580">
        <f t="shared" si="100"/>
        <v>0</v>
      </c>
      <c r="AI74" s="266">
        <f>Z74+AB74+AD74+AF74+AH74</f>
        <v>0</v>
      </c>
      <c r="AJ74" s="267">
        <v>0</v>
      </c>
      <c r="AK74" s="588">
        <f t="shared" si="102"/>
        <v>0</v>
      </c>
      <c r="AL74" s="267">
        <v>0</v>
      </c>
      <c r="AM74" s="588">
        <f t="shared" si="103"/>
        <v>0</v>
      </c>
      <c r="AN74" s="267">
        <v>0</v>
      </c>
      <c r="AO74" s="588">
        <f t="shared" si="104"/>
        <v>0</v>
      </c>
      <c r="AP74" s="267">
        <v>0</v>
      </c>
      <c r="AQ74" s="588">
        <f t="shared" si="105"/>
        <v>0</v>
      </c>
      <c r="AR74" s="267">
        <v>0</v>
      </c>
      <c r="AS74" s="588">
        <f t="shared" si="106"/>
        <v>0</v>
      </c>
      <c r="AT74" s="269">
        <f t="shared" si="145"/>
        <v>0</v>
      </c>
      <c r="AU74" s="270">
        <v>0</v>
      </c>
      <c r="AV74" s="582">
        <f t="shared" si="107"/>
        <v>0</v>
      </c>
      <c r="AW74" s="270">
        <v>0</v>
      </c>
      <c r="AX74" s="582">
        <f t="shared" si="108"/>
        <v>0</v>
      </c>
      <c r="AY74" s="270">
        <v>0</v>
      </c>
      <c r="AZ74" s="582">
        <f t="shared" si="109"/>
        <v>0</v>
      </c>
      <c r="BA74" s="270">
        <v>0</v>
      </c>
      <c r="BB74" s="582">
        <f t="shared" si="110"/>
        <v>0</v>
      </c>
      <c r="BC74" s="270">
        <v>0</v>
      </c>
      <c r="BD74" s="582">
        <f t="shared" si="111"/>
        <v>0</v>
      </c>
      <c r="BE74" s="272">
        <f t="shared" si="146"/>
        <v>0</v>
      </c>
      <c r="BF74" s="273">
        <v>0</v>
      </c>
      <c r="BG74" s="581">
        <f t="shared" si="112"/>
        <v>0</v>
      </c>
      <c r="BH74" s="273">
        <v>0</v>
      </c>
      <c r="BI74" s="581">
        <f t="shared" si="113"/>
        <v>0</v>
      </c>
      <c r="BJ74" s="273">
        <v>0</v>
      </c>
      <c r="BK74" s="581">
        <f t="shared" si="114"/>
        <v>0</v>
      </c>
      <c r="BL74" s="273">
        <v>0</v>
      </c>
      <c r="BM74" s="581">
        <f t="shared" si="115"/>
        <v>0</v>
      </c>
      <c r="BN74" s="273">
        <v>0</v>
      </c>
      <c r="BO74" s="581">
        <f t="shared" si="116"/>
        <v>0</v>
      </c>
      <c r="BP74" s="275">
        <f t="shared" si="147"/>
        <v>0</v>
      </c>
      <c r="BQ74" s="276">
        <v>0</v>
      </c>
      <c r="BR74" s="587">
        <f t="shared" si="117"/>
        <v>0</v>
      </c>
      <c r="BS74" s="276">
        <v>0</v>
      </c>
      <c r="BT74" s="587">
        <f t="shared" si="118"/>
        <v>0</v>
      </c>
      <c r="BU74" s="276">
        <v>0</v>
      </c>
      <c r="BV74" s="587">
        <f t="shared" si="119"/>
        <v>0</v>
      </c>
      <c r="BW74" s="276">
        <v>0</v>
      </c>
      <c r="BX74" s="587">
        <f t="shared" si="120"/>
        <v>0</v>
      </c>
      <c r="BY74" s="276">
        <v>0</v>
      </c>
      <c r="BZ74" s="587">
        <f t="shared" si="121"/>
        <v>0</v>
      </c>
      <c r="CA74" s="278">
        <f t="shared" si="148"/>
        <v>0</v>
      </c>
      <c r="CB74" s="279">
        <v>0</v>
      </c>
      <c r="CC74" s="586">
        <f t="shared" si="122"/>
        <v>0</v>
      </c>
      <c r="CD74" s="279">
        <v>0</v>
      </c>
      <c r="CE74" s="586">
        <f t="shared" si="123"/>
        <v>0</v>
      </c>
      <c r="CF74" s="279">
        <v>0</v>
      </c>
      <c r="CG74" s="586">
        <f t="shared" si="124"/>
        <v>0</v>
      </c>
      <c r="CH74" s="279">
        <v>0</v>
      </c>
      <c r="CI74" s="586">
        <f t="shared" si="125"/>
        <v>0</v>
      </c>
      <c r="CJ74" s="279">
        <v>0</v>
      </c>
      <c r="CK74" s="586">
        <f t="shared" si="126"/>
        <v>0</v>
      </c>
      <c r="CL74" s="281">
        <f t="shared" si="149"/>
        <v>0</v>
      </c>
      <c r="CM74" s="282">
        <v>0</v>
      </c>
      <c r="CN74" s="585">
        <f t="shared" si="127"/>
        <v>0</v>
      </c>
      <c r="CO74" s="282">
        <v>0</v>
      </c>
      <c r="CP74" s="585">
        <f t="shared" si="128"/>
        <v>0</v>
      </c>
      <c r="CQ74" s="282">
        <v>0</v>
      </c>
      <c r="CR74" s="585">
        <f t="shared" si="129"/>
        <v>0</v>
      </c>
      <c r="CS74" s="282">
        <v>0</v>
      </c>
      <c r="CT74" s="585">
        <f t="shared" si="130"/>
        <v>0</v>
      </c>
      <c r="CU74" s="282">
        <v>0</v>
      </c>
      <c r="CV74" s="585">
        <f t="shared" si="131"/>
        <v>0</v>
      </c>
      <c r="CW74" s="284">
        <f t="shared" si="150"/>
        <v>0</v>
      </c>
      <c r="CX74" s="285">
        <v>0</v>
      </c>
      <c r="CY74" s="584">
        <f t="shared" si="132"/>
        <v>0</v>
      </c>
      <c r="CZ74" s="285">
        <v>0</v>
      </c>
      <c r="DA74" s="584">
        <f t="shared" si="133"/>
        <v>0</v>
      </c>
      <c r="DB74" s="285">
        <v>0</v>
      </c>
      <c r="DC74" s="584">
        <f t="shared" si="134"/>
        <v>0</v>
      </c>
      <c r="DD74" s="285">
        <v>0</v>
      </c>
      <c r="DE74" s="584">
        <f t="shared" si="135"/>
        <v>0</v>
      </c>
      <c r="DF74" s="285">
        <v>0</v>
      </c>
      <c r="DG74" s="584">
        <f t="shared" si="136"/>
        <v>0</v>
      </c>
      <c r="DH74" s="287">
        <f t="shared" si="151"/>
        <v>0</v>
      </c>
      <c r="DI74" s="288">
        <v>0</v>
      </c>
      <c r="DJ74" s="583">
        <f t="shared" si="137"/>
        <v>0</v>
      </c>
      <c r="DK74" s="288">
        <v>0</v>
      </c>
      <c r="DL74" s="583">
        <f t="shared" si="138"/>
        <v>0</v>
      </c>
      <c r="DM74" s="288">
        <v>0</v>
      </c>
      <c r="DN74" s="583">
        <f t="shared" si="139"/>
        <v>0</v>
      </c>
      <c r="DO74" s="288">
        <v>0</v>
      </c>
      <c r="DP74" s="583">
        <f t="shared" si="140"/>
        <v>0</v>
      </c>
      <c r="DQ74" s="288">
        <v>0</v>
      </c>
      <c r="DR74" s="583">
        <f t="shared" si="141"/>
        <v>0</v>
      </c>
      <c r="DS74" s="299">
        <f t="shared" si="152"/>
        <v>0</v>
      </c>
      <c r="DT74" s="293">
        <f t="shared" si="153"/>
        <v>0</v>
      </c>
      <c r="DU74" s="293">
        <f t="shared" si="154"/>
        <v>0</v>
      </c>
      <c r="DV74" s="293">
        <f t="shared" si="155"/>
        <v>0</v>
      </c>
      <c r="DW74" s="293">
        <f t="shared" si="156"/>
        <v>0</v>
      </c>
      <c r="DX74" s="293">
        <f t="shared" si="157"/>
        <v>0</v>
      </c>
      <c r="DY74" s="294">
        <f t="shared" si="158"/>
        <v>0</v>
      </c>
    </row>
    <row r="75" spans="1:129" ht="15" customHeight="1">
      <c r="C75" s="136"/>
      <c r="D75" s="49"/>
      <c r="E75" s="791"/>
      <c r="F75" s="791"/>
      <c r="G75" s="791"/>
      <c r="H75" s="791"/>
      <c r="I75" s="791"/>
      <c r="J75" s="888" t="s">
        <v>246</v>
      </c>
      <c r="K75" s="889"/>
      <c r="L75" s="889"/>
      <c r="M75" s="890"/>
      <c r="N75" s="927">
        <f>SUM(O31:O74)</f>
        <v>0</v>
      </c>
      <c r="O75" s="928"/>
      <c r="P75" s="927">
        <f>SUM(Q31:Q74)</f>
        <v>0</v>
      </c>
      <c r="Q75" s="928"/>
      <c r="R75" s="927">
        <f>SUM(S31:S74)</f>
        <v>0</v>
      </c>
      <c r="S75" s="928"/>
      <c r="T75" s="927">
        <f>SUM(U31:U74)</f>
        <v>0</v>
      </c>
      <c r="U75" s="928"/>
      <c r="V75" s="927">
        <f>SUM(W31:W74)</f>
        <v>0</v>
      </c>
      <c r="W75" s="928"/>
      <c r="X75" s="122">
        <f>SUM(N75:W75)</f>
        <v>0</v>
      </c>
      <c r="Y75" s="927">
        <f>SUM(Z31:Z74)</f>
        <v>0</v>
      </c>
      <c r="Z75" s="928"/>
      <c r="AA75" s="927">
        <f>SUM(AB31:AB74)</f>
        <v>0</v>
      </c>
      <c r="AB75" s="928"/>
      <c r="AC75" s="927">
        <f>SUM(AD31:AD74)</f>
        <v>0</v>
      </c>
      <c r="AD75" s="928"/>
      <c r="AE75" s="927">
        <f>SUM(AF31:AF74)</f>
        <v>0</v>
      </c>
      <c r="AF75" s="928"/>
      <c r="AG75" s="927">
        <f>SUM(AH31:AH74)</f>
        <v>0</v>
      </c>
      <c r="AH75" s="928"/>
      <c r="AI75" s="122">
        <f>SUM(Y75:AG75)</f>
        <v>0</v>
      </c>
      <c r="AJ75" s="927">
        <f>SUM(AK31:AK74)</f>
        <v>0</v>
      </c>
      <c r="AK75" s="928"/>
      <c r="AL75" s="927">
        <f>SUM(AM31:AM74)</f>
        <v>0</v>
      </c>
      <c r="AM75" s="928"/>
      <c r="AN75" s="927">
        <f>SUM(AO31:AO74)</f>
        <v>0</v>
      </c>
      <c r="AO75" s="928"/>
      <c r="AP75" s="927">
        <f>SUM(AQ31:AQ74)</f>
        <v>0</v>
      </c>
      <c r="AQ75" s="928"/>
      <c r="AR75" s="927">
        <f>SUM(AS31:AS74)</f>
        <v>0</v>
      </c>
      <c r="AS75" s="928"/>
      <c r="AT75" s="122">
        <f>SUM(AJ75:AS75)</f>
        <v>0</v>
      </c>
      <c r="AU75" s="927">
        <f>SUM(AV31:AV74)</f>
        <v>0</v>
      </c>
      <c r="AV75" s="928"/>
      <c r="AW75" s="927">
        <f>SUM(AX31:AX74)</f>
        <v>0</v>
      </c>
      <c r="AX75" s="928"/>
      <c r="AY75" s="927">
        <f>SUM(AZ31:AZ74)</f>
        <v>0</v>
      </c>
      <c r="AZ75" s="928"/>
      <c r="BA75" s="927">
        <f>SUM(BB31:BB74)</f>
        <v>0</v>
      </c>
      <c r="BB75" s="928"/>
      <c r="BC75" s="927">
        <f>SUM(BD31:BD74)</f>
        <v>0</v>
      </c>
      <c r="BD75" s="928"/>
      <c r="BE75" s="122">
        <f>SUM(AU75:BD75)</f>
        <v>0</v>
      </c>
      <c r="BF75" s="927">
        <f>SUM(BG31:BG74)</f>
        <v>0</v>
      </c>
      <c r="BG75" s="928"/>
      <c r="BH75" s="927">
        <f>SUM(BI31:BI74)</f>
        <v>0</v>
      </c>
      <c r="BI75" s="928"/>
      <c r="BJ75" s="927">
        <f>SUM(BK31:BK74)</f>
        <v>0</v>
      </c>
      <c r="BK75" s="928"/>
      <c r="BL75" s="927">
        <f>SUM(BM31:BM74)</f>
        <v>0</v>
      </c>
      <c r="BM75" s="928"/>
      <c r="BN75" s="927">
        <f>SUM(BO31:BO74)</f>
        <v>0</v>
      </c>
      <c r="BO75" s="928"/>
      <c r="BP75" s="122">
        <f>SUM(BF75:BO75)</f>
        <v>0</v>
      </c>
      <c r="BQ75" s="927">
        <f>SUM(BR31:BR74)</f>
        <v>0</v>
      </c>
      <c r="BR75" s="928"/>
      <c r="BS75" s="927">
        <f>SUM(BT31:BT74)</f>
        <v>0</v>
      </c>
      <c r="BT75" s="928"/>
      <c r="BU75" s="927">
        <f>SUM(BV31:BV74)</f>
        <v>0</v>
      </c>
      <c r="BV75" s="928"/>
      <c r="BW75" s="927">
        <f>SUM(BX31:BX74)</f>
        <v>0</v>
      </c>
      <c r="BX75" s="928"/>
      <c r="BY75" s="927">
        <f>SUM(BZ31:BZ74)</f>
        <v>0</v>
      </c>
      <c r="BZ75" s="928"/>
      <c r="CA75" s="122">
        <f>SUM(BQ75:BZ75)</f>
        <v>0</v>
      </c>
      <c r="CB75" s="927">
        <f>SUM(CC31:CC74)</f>
        <v>0</v>
      </c>
      <c r="CC75" s="928"/>
      <c r="CD75" s="927">
        <f>SUM(CE31:CE74)</f>
        <v>0</v>
      </c>
      <c r="CE75" s="928"/>
      <c r="CF75" s="927">
        <f>SUM(CG31:CG74)</f>
        <v>0</v>
      </c>
      <c r="CG75" s="928"/>
      <c r="CH75" s="927">
        <f>SUM(CI31:CI74)</f>
        <v>0</v>
      </c>
      <c r="CI75" s="928"/>
      <c r="CJ75" s="927">
        <f>SUM(CK31:CK74)</f>
        <v>0</v>
      </c>
      <c r="CK75" s="928"/>
      <c r="CL75" s="122">
        <f>SUM(CB75:CK75)</f>
        <v>0</v>
      </c>
      <c r="CM75" s="927">
        <f>SUM(CN31:CN74)</f>
        <v>0</v>
      </c>
      <c r="CN75" s="928"/>
      <c r="CO75" s="927">
        <f>SUM(CP31:CP74)</f>
        <v>0</v>
      </c>
      <c r="CP75" s="928"/>
      <c r="CQ75" s="927">
        <f>SUM(CR31:CR74)</f>
        <v>0</v>
      </c>
      <c r="CR75" s="928"/>
      <c r="CS75" s="927">
        <f>SUM(CT31:CT74)</f>
        <v>0</v>
      </c>
      <c r="CT75" s="928"/>
      <c r="CU75" s="927">
        <f>SUM(CV31:CV74)</f>
        <v>0</v>
      </c>
      <c r="CV75" s="928"/>
      <c r="CW75" s="122">
        <f>SUM(CM75:CV75)</f>
        <v>0</v>
      </c>
      <c r="CX75" s="927">
        <f>SUM(CY31:CY74)</f>
        <v>0</v>
      </c>
      <c r="CY75" s="928"/>
      <c r="CZ75" s="927">
        <f>SUM(DA31:DA74)</f>
        <v>0</v>
      </c>
      <c r="DA75" s="928"/>
      <c r="DB75" s="927">
        <f>SUM(DC31:DC74)</f>
        <v>0</v>
      </c>
      <c r="DC75" s="928"/>
      <c r="DD75" s="927">
        <f>SUM(DE31:DE74)</f>
        <v>0</v>
      </c>
      <c r="DE75" s="928"/>
      <c r="DF75" s="927">
        <f>SUM(DG31:DG74)</f>
        <v>0</v>
      </c>
      <c r="DG75" s="928"/>
      <c r="DH75" s="122">
        <f>SUM(CX75:DG75)</f>
        <v>0</v>
      </c>
      <c r="DI75" s="927">
        <f>SUM(DJ31:DJ74)</f>
        <v>0</v>
      </c>
      <c r="DJ75" s="928"/>
      <c r="DK75" s="927">
        <f>SUM(DL31:DL74)</f>
        <v>0</v>
      </c>
      <c r="DL75" s="928"/>
      <c r="DM75" s="927">
        <f>SUM(DN31:DN74)</f>
        <v>0</v>
      </c>
      <c r="DN75" s="928"/>
      <c r="DO75" s="927">
        <f>SUM(DP31:DP74)</f>
        <v>0</v>
      </c>
      <c r="DP75" s="928"/>
      <c r="DQ75" s="927">
        <f>SUM(DR31:DR74)</f>
        <v>0</v>
      </c>
      <c r="DR75" s="928"/>
      <c r="DS75" s="122">
        <f>SUM(DI75:DR75)</f>
        <v>0</v>
      </c>
      <c r="DT75" s="297">
        <f>SUM(DT31:DT74)</f>
        <v>0</v>
      </c>
      <c r="DU75" s="297">
        <f>SUM(DU31:DU74)</f>
        <v>0</v>
      </c>
      <c r="DV75" s="297">
        <f>SUM(DV31:DV74)</f>
        <v>0</v>
      </c>
      <c r="DW75" s="297">
        <f>SUM(DW31:DW74)</f>
        <v>0</v>
      </c>
      <c r="DX75" s="297">
        <f>SUM(DX31:DX74)</f>
        <v>0</v>
      </c>
      <c r="DY75" s="297">
        <f t="shared" si="158"/>
        <v>0</v>
      </c>
    </row>
    <row r="76" spans="1:129" s="52" customFormat="1" ht="15" customHeight="1">
      <c r="A76" s="76"/>
      <c r="B76" s="76"/>
      <c r="C76" s="891" t="s">
        <v>248</v>
      </c>
      <c r="D76" s="892"/>
      <c r="E76" s="892"/>
      <c r="F76" s="892"/>
      <c r="G76" s="892"/>
      <c r="H76" s="892"/>
      <c r="I76" s="892"/>
      <c r="J76" s="892"/>
      <c r="K76" s="892"/>
      <c r="L76" s="892"/>
      <c r="M76" s="893"/>
      <c r="N76" s="917">
        <f>SUM(N28,N75)</f>
        <v>0</v>
      </c>
      <c r="O76" s="919"/>
      <c r="P76" s="917">
        <f>SUM(P28,P75)</f>
        <v>0</v>
      </c>
      <c r="Q76" s="919"/>
      <c r="R76" s="917">
        <f>SUM(R28,R75)</f>
        <v>0</v>
      </c>
      <c r="S76" s="919"/>
      <c r="T76" s="917">
        <f>SUM(T28,T75)</f>
        <v>0</v>
      </c>
      <c r="U76" s="919"/>
      <c r="V76" s="917">
        <f>SUM(V28,V75)</f>
        <v>0</v>
      </c>
      <c r="W76" s="919"/>
      <c r="X76" s="137">
        <f>SUM(N76:W76)</f>
        <v>0</v>
      </c>
      <c r="Y76" s="917">
        <f>SUM(Y28,Y75)</f>
        <v>0</v>
      </c>
      <c r="Z76" s="919"/>
      <c r="AA76" s="917">
        <f>SUM(AA28,AA75)</f>
        <v>0</v>
      </c>
      <c r="AB76" s="919"/>
      <c r="AC76" s="917">
        <f>SUM(AC28,AC75)</f>
        <v>0</v>
      </c>
      <c r="AD76" s="919"/>
      <c r="AE76" s="917">
        <f>SUM(AE28,AE75)</f>
        <v>0</v>
      </c>
      <c r="AF76" s="919"/>
      <c r="AG76" s="917">
        <f>SUM(AG28,AG75)</f>
        <v>0</v>
      </c>
      <c r="AH76" s="919"/>
      <c r="AI76" s="137">
        <f>SUM(Y76:AG76)</f>
        <v>0</v>
      </c>
      <c r="AJ76" s="917">
        <f>SUM(AJ28,AJ75)</f>
        <v>0</v>
      </c>
      <c r="AK76" s="919"/>
      <c r="AL76" s="917">
        <f>SUM(AL28,AL75)</f>
        <v>0</v>
      </c>
      <c r="AM76" s="919"/>
      <c r="AN76" s="917">
        <f>SUM(AN28,AN75)</f>
        <v>0</v>
      </c>
      <c r="AO76" s="919"/>
      <c r="AP76" s="917">
        <f>SUM(AP28,AP75)</f>
        <v>0</v>
      </c>
      <c r="AQ76" s="919"/>
      <c r="AR76" s="917">
        <f>SUM(AR28,AR75)</f>
        <v>0</v>
      </c>
      <c r="AS76" s="919"/>
      <c r="AT76" s="137">
        <f>SUM(AJ76:AS76)</f>
        <v>0</v>
      </c>
      <c r="AU76" s="917">
        <f>SUM(AU28,AU75)</f>
        <v>0</v>
      </c>
      <c r="AV76" s="919"/>
      <c r="AW76" s="917">
        <f>SUM(AW28,AW75)</f>
        <v>0</v>
      </c>
      <c r="AX76" s="919"/>
      <c r="AY76" s="917">
        <f>SUM(AY28,AY75)</f>
        <v>0</v>
      </c>
      <c r="AZ76" s="919"/>
      <c r="BA76" s="917">
        <f>SUM(BA28,BA75)</f>
        <v>0</v>
      </c>
      <c r="BB76" s="919"/>
      <c r="BC76" s="917">
        <f>SUM(BC28,BC75)</f>
        <v>0</v>
      </c>
      <c r="BD76" s="919"/>
      <c r="BE76" s="137">
        <f>SUM(AU76:BD76)</f>
        <v>0</v>
      </c>
      <c r="BF76" s="917">
        <f>SUM(BF28,BF75)</f>
        <v>0</v>
      </c>
      <c r="BG76" s="919"/>
      <c r="BH76" s="917">
        <f>SUM(BH28,BH75)</f>
        <v>0</v>
      </c>
      <c r="BI76" s="919"/>
      <c r="BJ76" s="917">
        <f>SUM(BJ28,BJ75)</f>
        <v>0</v>
      </c>
      <c r="BK76" s="919"/>
      <c r="BL76" s="917">
        <f>SUM(BL28,BL75)</f>
        <v>0</v>
      </c>
      <c r="BM76" s="919"/>
      <c r="BN76" s="917">
        <f>SUM(BN28,BN75)</f>
        <v>0</v>
      </c>
      <c r="BO76" s="919"/>
      <c r="BP76" s="137">
        <f>SUM(BF76:BO76)</f>
        <v>0</v>
      </c>
      <c r="BQ76" s="917">
        <f>SUM(BQ28,BQ75)</f>
        <v>0</v>
      </c>
      <c r="BR76" s="919"/>
      <c r="BS76" s="917">
        <f>SUM(BS28,BS75)</f>
        <v>0</v>
      </c>
      <c r="BT76" s="919"/>
      <c r="BU76" s="917">
        <f>SUM(BU28,BU75)</f>
        <v>0</v>
      </c>
      <c r="BV76" s="919"/>
      <c r="BW76" s="917">
        <f>SUM(BW28,BW75)</f>
        <v>0</v>
      </c>
      <c r="BX76" s="919"/>
      <c r="BY76" s="917">
        <f>SUM(BY28,BY75)</f>
        <v>0</v>
      </c>
      <c r="BZ76" s="919"/>
      <c r="CA76" s="137">
        <f>SUM(BQ76:BZ76)</f>
        <v>0</v>
      </c>
      <c r="CB76" s="917">
        <f>SUM(CB28,CB75)</f>
        <v>0</v>
      </c>
      <c r="CC76" s="919"/>
      <c r="CD76" s="917">
        <f>SUM(CD28,CD75)</f>
        <v>0</v>
      </c>
      <c r="CE76" s="919"/>
      <c r="CF76" s="917">
        <f>SUM(CF28,CF75)</f>
        <v>0</v>
      </c>
      <c r="CG76" s="919"/>
      <c r="CH76" s="917">
        <f>SUM(CH28,CH75)</f>
        <v>0</v>
      </c>
      <c r="CI76" s="919"/>
      <c r="CJ76" s="917">
        <f>SUM(CJ28,CJ75)</f>
        <v>0</v>
      </c>
      <c r="CK76" s="919"/>
      <c r="CL76" s="137">
        <f>SUM(CB76:CK76)</f>
        <v>0</v>
      </c>
      <c r="CM76" s="917">
        <f>SUM(CM28,CM75)</f>
        <v>0</v>
      </c>
      <c r="CN76" s="919"/>
      <c r="CO76" s="917">
        <f>SUM(CO28,CO75)</f>
        <v>0</v>
      </c>
      <c r="CP76" s="919"/>
      <c r="CQ76" s="917">
        <f>SUM(CQ28,CQ75)</f>
        <v>0</v>
      </c>
      <c r="CR76" s="919"/>
      <c r="CS76" s="917">
        <f>SUM(CS28,CS75)</f>
        <v>0</v>
      </c>
      <c r="CT76" s="919"/>
      <c r="CU76" s="917">
        <f>SUM(CU28,CU75)</f>
        <v>0</v>
      </c>
      <c r="CV76" s="919"/>
      <c r="CW76" s="137">
        <f>SUM(CM76:CV76)</f>
        <v>0</v>
      </c>
      <c r="CX76" s="917">
        <f>SUM(CX28,CX75)</f>
        <v>0</v>
      </c>
      <c r="CY76" s="919"/>
      <c r="CZ76" s="917">
        <f>SUM(CZ28,CZ75)</f>
        <v>0</v>
      </c>
      <c r="DA76" s="919"/>
      <c r="DB76" s="917">
        <f>SUM(DB28,DB75)</f>
        <v>0</v>
      </c>
      <c r="DC76" s="919"/>
      <c r="DD76" s="917">
        <f>SUM(DD28,DD75)</f>
        <v>0</v>
      </c>
      <c r="DE76" s="919"/>
      <c r="DF76" s="917">
        <f>SUM(DF28,DF75)</f>
        <v>0</v>
      </c>
      <c r="DG76" s="919"/>
      <c r="DH76" s="137">
        <f>SUM(CX76:DG76)</f>
        <v>0</v>
      </c>
      <c r="DI76" s="917">
        <f>SUM(DI28,DI75)</f>
        <v>0</v>
      </c>
      <c r="DJ76" s="919"/>
      <c r="DK76" s="917">
        <f>SUM(DK28,DK75)</f>
        <v>0</v>
      </c>
      <c r="DL76" s="919"/>
      <c r="DM76" s="917">
        <f>SUM(DM28,DM75)</f>
        <v>0</v>
      </c>
      <c r="DN76" s="919"/>
      <c r="DO76" s="917">
        <f>SUM(DO28,DO75)</f>
        <v>0</v>
      </c>
      <c r="DP76" s="919"/>
      <c r="DQ76" s="917">
        <f>SUM(DQ28,DQ75)</f>
        <v>0</v>
      </c>
      <c r="DR76" s="919"/>
      <c r="DS76" s="137">
        <f>SUM(DI76:DR76)</f>
        <v>0</v>
      </c>
      <c r="DT76" s="137">
        <f>SUM(DT28+DT75)</f>
        <v>0</v>
      </c>
      <c r="DU76" s="137">
        <f>SUM(DU28+DU75)</f>
        <v>0</v>
      </c>
      <c r="DV76" s="137">
        <f>SUM(DV28+DV75)</f>
        <v>0</v>
      </c>
      <c r="DW76" s="137">
        <f>SUM(DW28+DW75)</f>
        <v>0</v>
      </c>
      <c r="DX76" s="137">
        <f>SUM(DX28+DX75)</f>
        <v>0</v>
      </c>
      <c r="DY76" s="137">
        <f t="shared" si="158"/>
        <v>0</v>
      </c>
    </row>
    <row r="77" spans="1:129" s="52" customFormat="1" ht="15" customHeight="1">
      <c r="A77" s="76">
        <v>1900</v>
      </c>
      <c r="B77" s="76"/>
      <c r="C77" s="107" t="s">
        <v>249</v>
      </c>
      <c r="D77" s="80"/>
      <c r="E77" s="709"/>
      <c r="F77" s="709"/>
      <c r="G77" s="709"/>
      <c r="H77" s="709"/>
      <c r="I77" s="709"/>
      <c r="J77" s="709"/>
      <c r="K77" s="80"/>
      <c r="L77" s="77"/>
      <c r="M77" s="33"/>
      <c r="N77" s="108"/>
      <c r="O77" s="125"/>
      <c r="P77" s="108"/>
      <c r="Q77" s="125"/>
      <c r="R77" s="108"/>
      <c r="S77" s="125"/>
      <c r="T77" s="108"/>
      <c r="U77" s="125"/>
      <c r="V77" s="108"/>
      <c r="W77" s="125"/>
      <c r="X77" s="127"/>
      <c r="Y77" s="108"/>
      <c r="Z77" s="125"/>
      <c r="AA77" s="108"/>
      <c r="AB77" s="125"/>
      <c r="AC77" s="108"/>
      <c r="AD77" s="125"/>
      <c r="AE77" s="108"/>
      <c r="AF77" s="125"/>
      <c r="AG77" s="108"/>
      <c r="AH77" s="125"/>
      <c r="AI77" s="127"/>
      <c r="AJ77" s="108"/>
      <c r="AK77" s="125"/>
      <c r="AL77" s="108"/>
      <c r="AM77" s="125"/>
      <c r="AN77" s="108"/>
      <c r="AO77" s="125"/>
      <c r="AP77" s="108"/>
      <c r="AQ77" s="125"/>
      <c r="AR77" s="108"/>
      <c r="AS77" s="125"/>
      <c r="AT77" s="127"/>
      <c r="AU77" s="108"/>
      <c r="AV77" s="125"/>
      <c r="AW77" s="108"/>
      <c r="AX77" s="125"/>
      <c r="AY77" s="108"/>
      <c r="AZ77" s="125"/>
      <c r="BA77" s="108"/>
      <c r="BB77" s="125"/>
      <c r="BC77" s="108"/>
      <c r="BD77" s="125"/>
      <c r="BE77" s="127"/>
      <c r="BF77" s="108"/>
      <c r="BG77" s="125"/>
      <c r="BH77" s="108"/>
      <c r="BI77" s="125"/>
      <c r="BJ77" s="108"/>
      <c r="BK77" s="125"/>
      <c r="BL77" s="108"/>
      <c r="BM77" s="125"/>
      <c r="BN77" s="108"/>
      <c r="BO77" s="125"/>
      <c r="BP77" s="127"/>
      <c r="BQ77" s="108"/>
      <c r="BR77" s="125"/>
      <c r="BS77" s="108"/>
      <c r="BT77" s="125"/>
      <c r="BU77" s="108"/>
      <c r="BV77" s="125"/>
      <c r="BW77" s="108"/>
      <c r="BX77" s="125"/>
      <c r="BY77" s="108"/>
      <c r="BZ77" s="125"/>
      <c r="CA77" s="127"/>
      <c r="CB77" s="108"/>
      <c r="CC77" s="125"/>
      <c r="CD77" s="108"/>
      <c r="CE77" s="125"/>
      <c r="CF77" s="108"/>
      <c r="CG77" s="125"/>
      <c r="CH77" s="108"/>
      <c r="CI77" s="125"/>
      <c r="CJ77" s="108"/>
      <c r="CK77" s="125"/>
      <c r="CL77" s="127"/>
      <c r="CM77" s="108"/>
      <c r="CN77" s="125"/>
      <c r="CO77" s="108"/>
      <c r="CP77" s="125"/>
      <c r="CQ77" s="108"/>
      <c r="CR77" s="125"/>
      <c r="CS77" s="108"/>
      <c r="CT77" s="125"/>
      <c r="CU77" s="108"/>
      <c r="CV77" s="125"/>
      <c r="CW77" s="127"/>
      <c r="CX77" s="108"/>
      <c r="CY77" s="125"/>
      <c r="CZ77" s="108"/>
      <c r="DA77" s="125"/>
      <c r="DB77" s="108"/>
      <c r="DC77" s="125"/>
      <c r="DD77" s="108"/>
      <c r="DE77" s="125"/>
      <c r="DF77" s="108"/>
      <c r="DG77" s="125"/>
      <c r="DH77" s="127"/>
      <c r="DI77" s="108"/>
      <c r="DJ77" s="125"/>
      <c r="DK77" s="108"/>
      <c r="DL77" s="125"/>
      <c r="DM77" s="108"/>
      <c r="DN77" s="125"/>
      <c r="DO77" s="108"/>
      <c r="DP77" s="125"/>
      <c r="DQ77" s="108"/>
      <c r="DR77" s="125"/>
      <c r="DS77" s="127"/>
      <c r="DT77" s="200"/>
      <c r="DU77" s="200"/>
      <c r="DV77" s="200"/>
      <c r="DW77" s="200"/>
      <c r="DX77" s="200"/>
      <c r="DY77" s="260"/>
    </row>
    <row r="78" spans="1:129" s="52" customFormat="1" ht="15" customHeight="1">
      <c r="A78" s="76"/>
      <c r="B78" s="76"/>
      <c r="C78" s="107" t="s">
        <v>25</v>
      </c>
      <c r="D78" s="13">
        <f t="shared" ref="D78:E92" si="160">D13</f>
        <v>0</v>
      </c>
      <c r="E78" s="706" t="str">
        <f t="shared" si="160"/>
        <v>Select E-Class</v>
      </c>
      <c r="F78" s="706"/>
      <c r="G78" s="706"/>
      <c r="H78" s="706"/>
      <c r="I78" s="706"/>
      <c r="J78" s="706"/>
      <c r="K78" s="138"/>
      <c r="L78" s="139">
        <f t="shared" ref="L78:L92" si="161">VLOOKUP(E78,Leave_Benefits,3,0)</f>
        <v>0</v>
      </c>
      <c r="M78" s="69"/>
      <c r="N78" s="140"/>
      <c r="O78" s="118">
        <f t="shared" ref="O78:O92" si="162">O13*$L78</f>
        <v>0</v>
      </c>
      <c r="P78" s="140"/>
      <c r="Q78" s="118">
        <f t="shared" ref="Q78:Q92" si="163">Q13*$L78</f>
        <v>0</v>
      </c>
      <c r="R78" s="140"/>
      <c r="S78" s="118">
        <f t="shared" ref="S78:S92" si="164">S13*$L78</f>
        <v>0</v>
      </c>
      <c r="T78" s="140"/>
      <c r="U78" s="118">
        <f t="shared" ref="U78:U92" si="165">U13*$L78</f>
        <v>0</v>
      </c>
      <c r="V78" s="140"/>
      <c r="W78" s="118">
        <f t="shared" ref="W78:W92" si="166">W13*$L78</f>
        <v>0</v>
      </c>
      <c r="X78" s="119">
        <f t="shared" ref="X78:X92" si="167">SUM(O78+Q78+S78+U78+W78)</f>
        <v>0</v>
      </c>
      <c r="Y78" s="303"/>
      <c r="Z78" s="513">
        <f t="shared" ref="Z78:Z92" si="168">Z13*$L78</f>
        <v>0</v>
      </c>
      <c r="AA78" s="303"/>
      <c r="AB78" s="513">
        <f t="shared" ref="AB78:AB92" si="169">AB13*$L78</f>
        <v>0</v>
      </c>
      <c r="AC78" s="303"/>
      <c r="AD78" s="513">
        <f t="shared" ref="AD78:AD92" si="170">AD13*$L78</f>
        <v>0</v>
      </c>
      <c r="AE78" s="303"/>
      <c r="AF78" s="513">
        <f t="shared" ref="AF78:AF92" si="171">AF13*$L78</f>
        <v>0</v>
      </c>
      <c r="AG78" s="303"/>
      <c r="AH78" s="513">
        <f t="shared" ref="AH78:AH92" si="172">AH13*$L78</f>
        <v>0</v>
      </c>
      <c r="AI78" s="266">
        <f>SUM(Z78+AB78+AD78+AF78+AH78)</f>
        <v>0</v>
      </c>
      <c r="AJ78" s="304"/>
      <c r="AK78" s="268">
        <f t="shared" ref="AK78:AK92" si="173">AK13*$L78</f>
        <v>0</v>
      </c>
      <c r="AL78" s="304"/>
      <c r="AM78" s="268">
        <f t="shared" ref="AM78:AM92" si="174">AM13*$L78</f>
        <v>0</v>
      </c>
      <c r="AN78" s="304"/>
      <c r="AO78" s="268">
        <f t="shared" ref="AO78:AO92" si="175">AO13*$L78</f>
        <v>0</v>
      </c>
      <c r="AP78" s="304"/>
      <c r="AQ78" s="268">
        <f t="shared" ref="AQ78:AQ92" si="176">AQ13*$L78</f>
        <v>0</v>
      </c>
      <c r="AR78" s="304"/>
      <c r="AS78" s="268">
        <f t="shared" ref="AS78:AS92" si="177">AS13*$L78</f>
        <v>0</v>
      </c>
      <c r="AT78" s="269">
        <f t="shared" ref="AT78:AT92" si="178">SUM(AK78+AM78+AO78+AQ78+AS78)</f>
        <v>0</v>
      </c>
      <c r="AU78" s="305"/>
      <c r="AV78" s="271">
        <f t="shared" ref="AV78:AV92" si="179">AV13*$L78</f>
        <v>0</v>
      </c>
      <c r="AW78" s="305"/>
      <c r="AX78" s="271">
        <f t="shared" ref="AX78:AX92" si="180">AX13*$L78</f>
        <v>0</v>
      </c>
      <c r="AY78" s="305"/>
      <c r="AZ78" s="271">
        <f t="shared" ref="AZ78:AZ92" si="181">AZ13*$L78</f>
        <v>0</v>
      </c>
      <c r="BA78" s="305"/>
      <c r="BB78" s="271">
        <f t="shared" ref="BB78:BB92" si="182">BB13*$L78</f>
        <v>0</v>
      </c>
      <c r="BC78" s="305"/>
      <c r="BD78" s="271">
        <f t="shared" ref="BD78:BD92" si="183">BD13*$L78</f>
        <v>0</v>
      </c>
      <c r="BE78" s="272">
        <f t="shared" ref="BE78:BE92" si="184">SUM(AV78+AX78+AZ78+BB78+BD78)</f>
        <v>0</v>
      </c>
      <c r="BF78" s="306"/>
      <c r="BG78" s="274">
        <f t="shared" ref="BG78:BG92" si="185">BG13*$L78</f>
        <v>0</v>
      </c>
      <c r="BH78" s="306"/>
      <c r="BI78" s="274">
        <f t="shared" ref="BI78:BI92" si="186">BI13*$L78</f>
        <v>0</v>
      </c>
      <c r="BJ78" s="306"/>
      <c r="BK78" s="274">
        <f t="shared" ref="BK78:BK92" si="187">BK13*$L78</f>
        <v>0</v>
      </c>
      <c r="BL78" s="306"/>
      <c r="BM78" s="274">
        <f t="shared" ref="BM78:BM92" si="188">BM13*$L78</f>
        <v>0</v>
      </c>
      <c r="BN78" s="306"/>
      <c r="BO78" s="274">
        <f t="shared" ref="BO78:BO92" si="189">BO13*$L78</f>
        <v>0</v>
      </c>
      <c r="BP78" s="275">
        <f t="shared" ref="BP78:BP92" si="190">SUM(BG78+BI78+BK78+BM78+BO78)</f>
        <v>0</v>
      </c>
      <c r="BQ78" s="307"/>
      <c r="BR78" s="277">
        <f t="shared" ref="BR78:BR92" si="191">BR13*$L78</f>
        <v>0</v>
      </c>
      <c r="BS78" s="307"/>
      <c r="BT78" s="277">
        <f t="shared" ref="BT78:BT92" si="192">BT13*$L78</f>
        <v>0</v>
      </c>
      <c r="BU78" s="307"/>
      <c r="BV78" s="277">
        <f t="shared" ref="BV78:BV92" si="193">BV13*$L78</f>
        <v>0</v>
      </c>
      <c r="BW78" s="307"/>
      <c r="BX78" s="277">
        <f t="shared" ref="BX78:BX92" si="194">BX13*$L78</f>
        <v>0</v>
      </c>
      <c r="BY78" s="307"/>
      <c r="BZ78" s="277">
        <f t="shared" ref="BZ78:BZ92" si="195">BZ13*$L78</f>
        <v>0</v>
      </c>
      <c r="CA78" s="278">
        <f t="shared" ref="CA78:CA92" si="196">SUM(BR78+BT78+BV78+BX78+BZ78)</f>
        <v>0</v>
      </c>
      <c r="CB78" s="308"/>
      <c r="CC78" s="280">
        <f t="shared" ref="CC78:CC92" si="197">CC13*$L78</f>
        <v>0</v>
      </c>
      <c r="CD78" s="308"/>
      <c r="CE78" s="280">
        <f t="shared" ref="CE78:CE92" si="198">CE13*$L78</f>
        <v>0</v>
      </c>
      <c r="CF78" s="308"/>
      <c r="CG78" s="280">
        <f t="shared" ref="CG78:CG92" si="199">CG13*$L78</f>
        <v>0</v>
      </c>
      <c r="CH78" s="308"/>
      <c r="CI78" s="280">
        <f t="shared" ref="CI78:CI92" si="200">CI13*$L78</f>
        <v>0</v>
      </c>
      <c r="CJ78" s="308"/>
      <c r="CK78" s="280">
        <f t="shared" ref="CK78:CK92" si="201">CK13*$L78</f>
        <v>0</v>
      </c>
      <c r="CL78" s="281">
        <f t="shared" ref="CL78:CL92" si="202">SUM(CC78+CE78+CG78+CI78+CK78)</f>
        <v>0</v>
      </c>
      <c r="CM78" s="309"/>
      <c r="CN78" s="283">
        <f t="shared" ref="CN78:CN92" si="203">CN13*$L78</f>
        <v>0</v>
      </c>
      <c r="CO78" s="309"/>
      <c r="CP78" s="283">
        <f t="shared" ref="CP78:CP92" si="204">CP13*$L78</f>
        <v>0</v>
      </c>
      <c r="CQ78" s="309"/>
      <c r="CR78" s="283">
        <f t="shared" ref="CR78:CR92" si="205">CR13*$L78</f>
        <v>0</v>
      </c>
      <c r="CS78" s="309"/>
      <c r="CT78" s="283">
        <f t="shared" ref="CT78:CT92" si="206">CT13*$L78</f>
        <v>0</v>
      </c>
      <c r="CU78" s="309"/>
      <c r="CV78" s="283">
        <f t="shared" ref="CV78:CV92" si="207">CV13*$L78</f>
        <v>0</v>
      </c>
      <c r="CW78" s="284">
        <f t="shared" ref="CW78:CW92" si="208">SUM(CN78+CP78+CR78+CT78+CV78)</f>
        <v>0</v>
      </c>
      <c r="CX78" s="310"/>
      <c r="CY78" s="286">
        <f t="shared" ref="CY78:CY92" si="209">CY13*$L78</f>
        <v>0</v>
      </c>
      <c r="CZ78" s="310"/>
      <c r="DA78" s="286">
        <f t="shared" ref="DA78:DA92" si="210">DA13*$L78</f>
        <v>0</v>
      </c>
      <c r="DB78" s="310"/>
      <c r="DC78" s="286">
        <f t="shared" ref="DC78:DC92" si="211">DC13*$L78</f>
        <v>0</v>
      </c>
      <c r="DD78" s="310"/>
      <c r="DE78" s="286">
        <f t="shared" ref="DE78:DE92" si="212">DE13*$L78</f>
        <v>0</v>
      </c>
      <c r="DF78" s="310"/>
      <c r="DG78" s="286">
        <f t="shared" ref="DG78:DG92" si="213">DG13*$L78</f>
        <v>0</v>
      </c>
      <c r="DH78" s="287">
        <f t="shared" ref="DH78:DH92" si="214">SUM(CY78+DA78+DC78+DE78+DG78)</f>
        <v>0</v>
      </c>
      <c r="DI78" s="311"/>
      <c r="DJ78" s="289">
        <f t="shared" ref="DJ78:DJ92" si="215">DJ13*$L78</f>
        <v>0</v>
      </c>
      <c r="DK78" s="311"/>
      <c r="DL78" s="289">
        <f t="shared" ref="DL78:DL92" si="216">DL13*$L78</f>
        <v>0</v>
      </c>
      <c r="DM78" s="311"/>
      <c r="DN78" s="289">
        <f t="shared" ref="DN78:DN92" si="217">DN13*$L78</f>
        <v>0</v>
      </c>
      <c r="DO78" s="311"/>
      <c r="DP78" s="289">
        <f t="shared" ref="DP78:DP92" si="218">DP13*$L78</f>
        <v>0</v>
      </c>
      <c r="DQ78" s="311"/>
      <c r="DR78" s="289">
        <f t="shared" ref="DR78:DR92" si="219">DR13*$L78</f>
        <v>0</v>
      </c>
      <c r="DS78" s="299">
        <f t="shared" ref="DS78:DS92" si="220">SUM(DJ78+DL78+DN78+DP78+DR78)</f>
        <v>0</v>
      </c>
      <c r="DT78" s="312">
        <f t="shared" ref="DT78:DT92" si="221">O78+Z78+AK78+AV78+BG78+BR78+CC78+CN78+CY78+DJ78</f>
        <v>0</v>
      </c>
      <c r="DU78" s="312">
        <f t="shared" ref="DU78:DU92" si="222">Q78+AB78+AM78+AX78+BI78+BT78+CE78+CP78+DA78+DL78</f>
        <v>0</v>
      </c>
      <c r="DV78" s="312">
        <f t="shared" ref="DV78:DV92" si="223">DN78+DC78+S78+AD78+AO78+AZ78+BK78+BV78+CG78+CR78</f>
        <v>0</v>
      </c>
      <c r="DW78" s="312">
        <f t="shared" ref="DW78:DW92" si="224">DP78+DE78+CT78+CI78+BX78+BB78+BM78+AQ78+U78+AF78</f>
        <v>0</v>
      </c>
      <c r="DX78" s="312">
        <f t="shared" ref="DX78:DX92" si="225">DR78+DG78+CV78+CK78+BZ78+BO78+BD78+AS78+W78</f>
        <v>0</v>
      </c>
      <c r="DY78" s="300">
        <f t="shared" ref="DY78:DY93" si="226">SUM(DT78:DX78)</f>
        <v>0</v>
      </c>
    </row>
    <row r="79" spans="1:129" s="52" customFormat="1" ht="15" customHeight="1">
      <c r="A79" s="76"/>
      <c r="B79" s="76"/>
      <c r="C79" s="107"/>
      <c r="D79" s="13">
        <f t="shared" si="160"/>
        <v>0</v>
      </c>
      <c r="E79" s="706" t="str">
        <f t="shared" si="160"/>
        <v>Select E-Class</v>
      </c>
      <c r="F79" s="706"/>
      <c r="G79" s="706"/>
      <c r="H79" s="706"/>
      <c r="I79" s="706"/>
      <c r="J79" s="706"/>
      <c r="K79" s="138"/>
      <c r="L79" s="139">
        <f t="shared" si="161"/>
        <v>0</v>
      </c>
      <c r="M79" s="69"/>
      <c r="N79" s="140"/>
      <c r="O79" s="118">
        <f t="shared" si="162"/>
        <v>0</v>
      </c>
      <c r="P79" s="140"/>
      <c r="Q79" s="118">
        <f t="shared" si="163"/>
        <v>0</v>
      </c>
      <c r="R79" s="140"/>
      <c r="S79" s="118">
        <f t="shared" si="164"/>
        <v>0</v>
      </c>
      <c r="T79" s="140"/>
      <c r="U79" s="118">
        <f t="shared" si="165"/>
        <v>0</v>
      </c>
      <c r="V79" s="140"/>
      <c r="W79" s="118">
        <f t="shared" si="166"/>
        <v>0</v>
      </c>
      <c r="X79" s="119">
        <f t="shared" si="167"/>
        <v>0</v>
      </c>
      <c r="Y79" s="303"/>
      <c r="Z79" s="513">
        <f t="shared" si="168"/>
        <v>0</v>
      </c>
      <c r="AA79" s="303"/>
      <c r="AB79" s="513">
        <f t="shared" si="169"/>
        <v>0</v>
      </c>
      <c r="AC79" s="303"/>
      <c r="AD79" s="513">
        <f t="shared" si="170"/>
        <v>0</v>
      </c>
      <c r="AE79" s="303"/>
      <c r="AF79" s="513">
        <f t="shared" si="171"/>
        <v>0</v>
      </c>
      <c r="AG79" s="303"/>
      <c r="AH79" s="513">
        <f t="shared" si="172"/>
        <v>0</v>
      </c>
      <c r="AI79" s="266">
        <f>SUM(Z79+AB79+AD79+AF79+AH79)</f>
        <v>0</v>
      </c>
      <c r="AJ79" s="304"/>
      <c r="AK79" s="268">
        <f t="shared" si="173"/>
        <v>0</v>
      </c>
      <c r="AL79" s="304"/>
      <c r="AM79" s="268">
        <f t="shared" si="174"/>
        <v>0</v>
      </c>
      <c r="AN79" s="304"/>
      <c r="AO79" s="268">
        <f t="shared" si="175"/>
        <v>0</v>
      </c>
      <c r="AP79" s="304"/>
      <c r="AQ79" s="268">
        <f t="shared" si="176"/>
        <v>0</v>
      </c>
      <c r="AR79" s="304"/>
      <c r="AS79" s="268">
        <f t="shared" si="177"/>
        <v>0</v>
      </c>
      <c r="AT79" s="269">
        <f t="shared" si="178"/>
        <v>0</v>
      </c>
      <c r="AU79" s="305"/>
      <c r="AV79" s="271">
        <f t="shared" si="179"/>
        <v>0</v>
      </c>
      <c r="AW79" s="305"/>
      <c r="AX79" s="271">
        <f t="shared" si="180"/>
        <v>0</v>
      </c>
      <c r="AY79" s="305"/>
      <c r="AZ79" s="271">
        <f t="shared" si="181"/>
        <v>0</v>
      </c>
      <c r="BA79" s="305"/>
      <c r="BB79" s="271">
        <f t="shared" si="182"/>
        <v>0</v>
      </c>
      <c r="BC79" s="305"/>
      <c r="BD79" s="271">
        <f t="shared" si="183"/>
        <v>0</v>
      </c>
      <c r="BE79" s="272">
        <f t="shared" si="184"/>
        <v>0</v>
      </c>
      <c r="BF79" s="306"/>
      <c r="BG79" s="274">
        <f t="shared" si="185"/>
        <v>0</v>
      </c>
      <c r="BH79" s="306"/>
      <c r="BI79" s="274">
        <f t="shared" si="186"/>
        <v>0</v>
      </c>
      <c r="BJ79" s="306"/>
      <c r="BK79" s="274">
        <f t="shared" si="187"/>
        <v>0</v>
      </c>
      <c r="BL79" s="306"/>
      <c r="BM79" s="274">
        <f t="shared" si="188"/>
        <v>0</v>
      </c>
      <c r="BN79" s="306"/>
      <c r="BO79" s="274">
        <f t="shared" si="189"/>
        <v>0</v>
      </c>
      <c r="BP79" s="275">
        <f t="shared" si="190"/>
        <v>0</v>
      </c>
      <c r="BQ79" s="307"/>
      <c r="BR79" s="277">
        <f t="shared" si="191"/>
        <v>0</v>
      </c>
      <c r="BS79" s="307"/>
      <c r="BT79" s="277">
        <f t="shared" si="192"/>
        <v>0</v>
      </c>
      <c r="BU79" s="307"/>
      <c r="BV79" s="277">
        <f t="shared" si="193"/>
        <v>0</v>
      </c>
      <c r="BW79" s="307"/>
      <c r="BX79" s="277">
        <f t="shared" si="194"/>
        <v>0</v>
      </c>
      <c r="BY79" s="307"/>
      <c r="BZ79" s="277">
        <f t="shared" si="195"/>
        <v>0</v>
      </c>
      <c r="CA79" s="278">
        <f t="shared" si="196"/>
        <v>0</v>
      </c>
      <c r="CB79" s="308"/>
      <c r="CC79" s="280">
        <f t="shared" si="197"/>
        <v>0</v>
      </c>
      <c r="CD79" s="308"/>
      <c r="CE79" s="280">
        <f t="shared" si="198"/>
        <v>0</v>
      </c>
      <c r="CF79" s="308"/>
      <c r="CG79" s="280">
        <f t="shared" si="199"/>
        <v>0</v>
      </c>
      <c r="CH79" s="308"/>
      <c r="CI79" s="280">
        <f t="shared" si="200"/>
        <v>0</v>
      </c>
      <c r="CJ79" s="308"/>
      <c r="CK79" s="280">
        <f t="shared" si="201"/>
        <v>0</v>
      </c>
      <c r="CL79" s="281">
        <f t="shared" si="202"/>
        <v>0</v>
      </c>
      <c r="CM79" s="309"/>
      <c r="CN79" s="283">
        <f t="shared" si="203"/>
        <v>0</v>
      </c>
      <c r="CO79" s="309"/>
      <c r="CP79" s="283">
        <f t="shared" si="204"/>
        <v>0</v>
      </c>
      <c r="CQ79" s="309"/>
      <c r="CR79" s="283">
        <f t="shared" si="205"/>
        <v>0</v>
      </c>
      <c r="CS79" s="309"/>
      <c r="CT79" s="283">
        <f t="shared" si="206"/>
        <v>0</v>
      </c>
      <c r="CU79" s="309"/>
      <c r="CV79" s="283">
        <f t="shared" si="207"/>
        <v>0</v>
      </c>
      <c r="CW79" s="284">
        <f t="shared" si="208"/>
        <v>0</v>
      </c>
      <c r="CX79" s="310"/>
      <c r="CY79" s="286">
        <f t="shared" si="209"/>
        <v>0</v>
      </c>
      <c r="CZ79" s="310"/>
      <c r="DA79" s="286">
        <f t="shared" si="210"/>
        <v>0</v>
      </c>
      <c r="DB79" s="310"/>
      <c r="DC79" s="286">
        <f t="shared" si="211"/>
        <v>0</v>
      </c>
      <c r="DD79" s="310"/>
      <c r="DE79" s="286">
        <f t="shared" si="212"/>
        <v>0</v>
      </c>
      <c r="DF79" s="310"/>
      <c r="DG79" s="286">
        <f t="shared" si="213"/>
        <v>0</v>
      </c>
      <c r="DH79" s="287">
        <f t="shared" si="214"/>
        <v>0</v>
      </c>
      <c r="DI79" s="311"/>
      <c r="DJ79" s="289">
        <f t="shared" si="215"/>
        <v>0</v>
      </c>
      <c r="DK79" s="311"/>
      <c r="DL79" s="289">
        <f t="shared" si="216"/>
        <v>0</v>
      </c>
      <c r="DM79" s="311"/>
      <c r="DN79" s="289">
        <f t="shared" si="217"/>
        <v>0</v>
      </c>
      <c r="DO79" s="311"/>
      <c r="DP79" s="289">
        <f t="shared" si="218"/>
        <v>0</v>
      </c>
      <c r="DQ79" s="311"/>
      <c r="DR79" s="289">
        <f t="shared" si="219"/>
        <v>0</v>
      </c>
      <c r="DS79" s="299">
        <f t="shared" si="220"/>
        <v>0</v>
      </c>
      <c r="DT79" s="312">
        <f t="shared" si="221"/>
        <v>0</v>
      </c>
      <c r="DU79" s="312">
        <f t="shared" si="222"/>
        <v>0</v>
      </c>
      <c r="DV79" s="312">
        <f t="shared" si="223"/>
        <v>0</v>
      </c>
      <c r="DW79" s="312">
        <f t="shared" si="224"/>
        <v>0</v>
      </c>
      <c r="DX79" s="312">
        <f t="shared" si="225"/>
        <v>0</v>
      </c>
      <c r="DY79" s="300">
        <f t="shared" si="226"/>
        <v>0</v>
      </c>
    </row>
    <row r="80" spans="1:129" s="52" customFormat="1" ht="15" customHeight="1">
      <c r="A80" s="76"/>
      <c r="B80" s="76"/>
      <c r="C80" s="107"/>
      <c r="D80" s="13">
        <f t="shared" si="160"/>
        <v>0</v>
      </c>
      <c r="E80" s="706" t="str">
        <f t="shared" si="160"/>
        <v>Select E-Class</v>
      </c>
      <c r="F80" s="706"/>
      <c r="G80" s="706"/>
      <c r="H80" s="706"/>
      <c r="I80" s="706"/>
      <c r="J80" s="706"/>
      <c r="K80" s="138"/>
      <c r="L80" s="139">
        <f t="shared" si="161"/>
        <v>0</v>
      </c>
      <c r="M80" s="69"/>
      <c r="N80" s="140"/>
      <c r="O80" s="118">
        <f t="shared" si="162"/>
        <v>0</v>
      </c>
      <c r="P80" s="140"/>
      <c r="Q80" s="118">
        <f t="shared" si="163"/>
        <v>0</v>
      </c>
      <c r="R80" s="140"/>
      <c r="S80" s="118">
        <f t="shared" si="164"/>
        <v>0</v>
      </c>
      <c r="T80" s="140"/>
      <c r="U80" s="118">
        <f t="shared" si="165"/>
        <v>0</v>
      </c>
      <c r="V80" s="140"/>
      <c r="W80" s="118">
        <f t="shared" si="166"/>
        <v>0</v>
      </c>
      <c r="X80" s="119">
        <f t="shared" si="167"/>
        <v>0</v>
      </c>
      <c r="Y80" s="303"/>
      <c r="Z80" s="513">
        <f t="shared" si="168"/>
        <v>0</v>
      </c>
      <c r="AA80" s="303"/>
      <c r="AB80" s="513">
        <f t="shared" si="169"/>
        <v>0</v>
      </c>
      <c r="AC80" s="303"/>
      <c r="AD80" s="513">
        <f t="shared" si="170"/>
        <v>0</v>
      </c>
      <c r="AE80" s="303"/>
      <c r="AF80" s="513">
        <f t="shared" si="171"/>
        <v>0</v>
      </c>
      <c r="AG80" s="303"/>
      <c r="AH80" s="513">
        <f t="shared" si="172"/>
        <v>0</v>
      </c>
      <c r="AI80" s="266">
        <f t="shared" ref="AI80:AI92" si="227">SUM(Z80+AB80+AD80+AF80+AH80)</f>
        <v>0</v>
      </c>
      <c r="AJ80" s="304"/>
      <c r="AK80" s="268">
        <f t="shared" si="173"/>
        <v>0</v>
      </c>
      <c r="AL80" s="304"/>
      <c r="AM80" s="268">
        <f t="shared" si="174"/>
        <v>0</v>
      </c>
      <c r="AN80" s="304"/>
      <c r="AO80" s="268">
        <f t="shared" si="175"/>
        <v>0</v>
      </c>
      <c r="AP80" s="304"/>
      <c r="AQ80" s="268">
        <f t="shared" si="176"/>
        <v>0</v>
      </c>
      <c r="AR80" s="304"/>
      <c r="AS80" s="268">
        <f t="shared" si="177"/>
        <v>0</v>
      </c>
      <c r="AT80" s="269">
        <f t="shared" si="178"/>
        <v>0</v>
      </c>
      <c r="AU80" s="305"/>
      <c r="AV80" s="271">
        <f t="shared" si="179"/>
        <v>0</v>
      </c>
      <c r="AW80" s="305"/>
      <c r="AX80" s="271">
        <f t="shared" si="180"/>
        <v>0</v>
      </c>
      <c r="AY80" s="305"/>
      <c r="AZ80" s="271">
        <f t="shared" si="181"/>
        <v>0</v>
      </c>
      <c r="BA80" s="305"/>
      <c r="BB80" s="271">
        <f t="shared" si="182"/>
        <v>0</v>
      </c>
      <c r="BC80" s="305"/>
      <c r="BD80" s="271">
        <f t="shared" si="183"/>
        <v>0</v>
      </c>
      <c r="BE80" s="272">
        <f t="shared" si="184"/>
        <v>0</v>
      </c>
      <c r="BF80" s="306"/>
      <c r="BG80" s="274">
        <f t="shared" si="185"/>
        <v>0</v>
      </c>
      <c r="BH80" s="306"/>
      <c r="BI80" s="274">
        <f t="shared" si="186"/>
        <v>0</v>
      </c>
      <c r="BJ80" s="306"/>
      <c r="BK80" s="274">
        <f t="shared" si="187"/>
        <v>0</v>
      </c>
      <c r="BL80" s="306"/>
      <c r="BM80" s="274">
        <f t="shared" si="188"/>
        <v>0</v>
      </c>
      <c r="BN80" s="306"/>
      <c r="BO80" s="274">
        <f t="shared" si="189"/>
        <v>0</v>
      </c>
      <c r="BP80" s="275">
        <f t="shared" si="190"/>
        <v>0</v>
      </c>
      <c r="BQ80" s="307"/>
      <c r="BR80" s="277">
        <f t="shared" si="191"/>
        <v>0</v>
      </c>
      <c r="BS80" s="307"/>
      <c r="BT80" s="277">
        <f t="shared" si="192"/>
        <v>0</v>
      </c>
      <c r="BU80" s="307"/>
      <c r="BV80" s="277">
        <f t="shared" si="193"/>
        <v>0</v>
      </c>
      <c r="BW80" s="307"/>
      <c r="BX80" s="277">
        <f t="shared" si="194"/>
        <v>0</v>
      </c>
      <c r="BY80" s="307"/>
      <c r="BZ80" s="277">
        <f t="shared" si="195"/>
        <v>0</v>
      </c>
      <c r="CA80" s="278">
        <f t="shared" si="196"/>
        <v>0</v>
      </c>
      <c r="CB80" s="308"/>
      <c r="CC80" s="280">
        <f t="shared" si="197"/>
        <v>0</v>
      </c>
      <c r="CD80" s="308"/>
      <c r="CE80" s="280">
        <f t="shared" si="198"/>
        <v>0</v>
      </c>
      <c r="CF80" s="308"/>
      <c r="CG80" s="280">
        <f t="shared" si="199"/>
        <v>0</v>
      </c>
      <c r="CH80" s="308"/>
      <c r="CI80" s="280">
        <f t="shared" si="200"/>
        <v>0</v>
      </c>
      <c r="CJ80" s="308"/>
      <c r="CK80" s="280">
        <f t="shared" si="201"/>
        <v>0</v>
      </c>
      <c r="CL80" s="281">
        <f t="shared" si="202"/>
        <v>0</v>
      </c>
      <c r="CM80" s="309"/>
      <c r="CN80" s="283">
        <f t="shared" si="203"/>
        <v>0</v>
      </c>
      <c r="CO80" s="309"/>
      <c r="CP80" s="283">
        <f t="shared" si="204"/>
        <v>0</v>
      </c>
      <c r="CQ80" s="309"/>
      <c r="CR80" s="283">
        <f t="shared" si="205"/>
        <v>0</v>
      </c>
      <c r="CS80" s="309"/>
      <c r="CT80" s="283">
        <f t="shared" si="206"/>
        <v>0</v>
      </c>
      <c r="CU80" s="309"/>
      <c r="CV80" s="283">
        <f t="shared" si="207"/>
        <v>0</v>
      </c>
      <c r="CW80" s="284">
        <f t="shared" si="208"/>
        <v>0</v>
      </c>
      <c r="CX80" s="310"/>
      <c r="CY80" s="286">
        <f t="shared" si="209"/>
        <v>0</v>
      </c>
      <c r="CZ80" s="310"/>
      <c r="DA80" s="286">
        <f t="shared" si="210"/>
        <v>0</v>
      </c>
      <c r="DB80" s="310"/>
      <c r="DC80" s="286">
        <f t="shared" si="211"/>
        <v>0</v>
      </c>
      <c r="DD80" s="310"/>
      <c r="DE80" s="286">
        <f t="shared" si="212"/>
        <v>0</v>
      </c>
      <c r="DF80" s="310"/>
      <c r="DG80" s="286">
        <f t="shared" si="213"/>
        <v>0</v>
      </c>
      <c r="DH80" s="287">
        <f t="shared" si="214"/>
        <v>0</v>
      </c>
      <c r="DI80" s="311"/>
      <c r="DJ80" s="289">
        <f t="shared" si="215"/>
        <v>0</v>
      </c>
      <c r="DK80" s="311"/>
      <c r="DL80" s="289">
        <f t="shared" si="216"/>
        <v>0</v>
      </c>
      <c r="DM80" s="311"/>
      <c r="DN80" s="289">
        <f t="shared" si="217"/>
        <v>0</v>
      </c>
      <c r="DO80" s="311"/>
      <c r="DP80" s="289">
        <f t="shared" si="218"/>
        <v>0</v>
      </c>
      <c r="DQ80" s="311"/>
      <c r="DR80" s="289">
        <f t="shared" si="219"/>
        <v>0</v>
      </c>
      <c r="DS80" s="299">
        <f t="shared" si="220"/>
        <v>0</v>
      </c>
      <c r="DT80" s="312">
        <f t="shared" si="221"/>
        <v>0</v>
      </c>
      <c r="DU80" s="312">
        <f t="shared" si="222"/>
        <v>0</v>
      </c>
      <c r="DV80" s="312">
        <f t="shared" si="223"/>
        <v>0</v>
      </c>
      <c r="DW80" s="312">
        <f t="shared" si="224"/>
        <v>0</v>
      </c>
      <c r="DX80" s="312">
        <f t="shared" si="225"/>
        <v>0</v>
      </c>
      <c r="DY80" s="300">
        <f t="shared" si="226"/>
        <v>0</v>
      </c>
    </row>
    <row r="81" spans="1:129" s="52" customFormat="1" ht="15" customHeight="1">
      <c r="A81" s="76"/>
      <c r="B81" s="76"/>
      <c r="C81" s="107"/>
      <c r="D81" s="13">
        <f t="shared" si="160"/>
        <v>0</v>
      </c>
      <c r="E81" s="706" t="str">
        <f t="shared" si="160"/>
        <v>Select E-Class</v>
      </c>
      <c r="F81" s="706"/>
      <c r="G81" s="706"/>
      <c r="H81" s="706"/>
      <c r="I81" s="706"/>
      <c r="J81" s="706"/>
      <c r="K81" s="138"/>
      <c r="L81" s="139">
        <f t="shared" si="161"/>
        <v>0</v>
      </c>
      <c r="M81" s="69"/>
      <c r="N81" s="140"/>
      <c r="O81" s="118">
        <f t="shared" si="162"/>
        <v>0</v>
      </c>
      <c r="P81" s="140"/>
      <c r="Q81" s="118">
        <f t="shared" si="163"/>
        <v>0</v>
      </c>
      <c r="R81" s="140"/>
      <c r="S81" s="118">
        <f t="shared" si="164"/>
        <v>0</v>
      </c>
      <c r="T81" s="140"/>
      <c r="U81" s="118">
        <f t="shared" si="165"/>
        <v>0</v>
      </c>
      <c r="V81" s="140"/>
      <c r="W81" s="118">
        <f t="shared" si="166"/>
        <v>0</v>
      </c>
      <c r="X81" s="119">
        <f t="shared" si="167"/>
        <v>0</v>
      </c>
      <c r="Y81" s="303"/>
      <c r="Z81" s="513">
        <f t="shared" si="168"/>
        <v>0</v>
      </c>
      <c r="AA81" s="303"/>
      <c r="AB81" s="513">
        <f t="shared" si="169"/>
        <v>0</v>
      </c>
      <c r="AC81" s="303"/>
      <c r="AD81" s="513">
        <f t="shared" si="170"/>
        <v>0</v>
      </c>
      <c r="AE81" s="303"/>
      <c r="AF81" s="513">
        <f t="shared" si="171"/>
        <v>0</v>
      </c>
      <c r="AG81" s="303"/>
      <c r="AH81" s="513">
        <f t="shared" si="172"/>
        <v>0</v>
      </c>
      <c r="AI81" s="266">
        <f t="shared" si="227"/>
        <v>0</v>
      </c>
      <c r="AJ81" s="304"/>
      <c r="AK81" s="268">
        <f t="shared" si="173"/>
        <v>0</v>
      </c>
      <c r="AL81" s="304"/>
      <c r="AM81" s="268">
        <f t="shared" si="174"/>
        <v>0</v>
      </c>
      <c r="AN81" s="304"/>
      <c r="AO81" s="268">
        <f t="shared" si="175"/>
        <v>0</v>
      </c>
      <c r="AP81" s="304"/>
      <c r="AQ81" s="268">
        <f t="shared" si="176"/>
        <v>0</v>
      </c>
      <c r="AR81" s="304"/>
      <c r="AS81" s="268">
        <f t="shared" si="177"/>
        <v>0</v>
      </c>
      <c r="AT81" s="269">
        <f t="shared" si="178"/>
        <v>0</v>
      </c>
      <c r="AU81" s="305"/>
      <c r="AV81" s="271">
        <f t="shared" si="179"/>
        <v>0</v>
      </c>
      <c r="AW81" s="305"/>
      <c r="AX81" s="271">
        <f t="shared" si="180"/>
        <v>0</v>
      </c>
      <c r="AY81" s="305"/>
      <c r="AZ81" s="271">
        <f t="shared" si="181"/>
        <v>0</v>
      </c>
      <c r="BA81" s="305"/>
      <c r="BB81" s="271">
        <f t="shared" si="182"/>
        <v>0</v>
      </c>
      <c r="BC81" s="305"/>
      <c r="BD81" s="271">
        <f t="shared" si="183"/>
        <v>0</v>
      </c>
      <c r="BE81" s="272">
        <f t="shared" si="184"/>
        <v>0</v>
      </c>
      <c r="BF81" s="306"/>
      <c r="BG81" s="274">
        <f t="shared" si="185"/>
        <v>0</v>
      </c>
      <c r="BH81" s="306"/>
      <c r="BI81" s="274">
        <f t="shared" si="186"/>
        <v>0</v>
      </c>
      <c r="BJ81" s="306"/>
      <c r="BK81" s="274">
        <f t="shared" si="187"/>
        <v>0</v>
      </c>
      <c r="BL81" s="306"/>
      <c r="BM81" s="274">
        <f t="shared" si="188"/>
        <v>0</v>
      </c>
      <c r="BN81" s="306"/>
      <c r="BO81" s="274">
        <f t="shared" si="189"/>
        <v>0</v>
      </c>
      <c r="BP81" s="275">
        <f t="shared" si="190"/>
        <v>0</v>
      </c>
      <c r="BQ81" s="307"/>
      <c r="BR81" s="277">
        <f t="shared" si="191"/>
        <v>0</v>
      </c>
      <c r="BS81" s="307"/>
      <c r="BT81" s="277">
        <f t="shared" si="192"/>
        <v>0</v>
      </c>
      <c r="BU81" s="307"/>
      <c r="BV81" s="277">
        <f t="shared" si="193"/>
        <v>0</v>
      </c>
      <c r="BW81" s="307"/>
      <c r="BX81" s="277">
        <f t="shared" si="194"/>
        <v>0</v>
      </c>
      <c r="BY81" s="307"/>
      <c r="BZ81" s="277">
        <f t="shared" si="195"/>
        <v>0</v>
      </c>
      <c r="CA81" s="278">
        <f t="shared" si="196"/>
        <v>0</v>
      </c>
      <c r="CB81" s="308"/>
      <c r="CC81" s="280">
        <f t="shared" si="197"/>
        <v>0</v>
      </c>
      <c r="CD81" s="308"/>
      <c r="CE81" s="280">
        <f t="shared" si="198"/>
        <v>0</v>
      </c>
      <c r="CF81" s="308"/>
      <c r="CG81" s="280">
        <f t="shared" si="199"/>
        <v>0</v>
      </c>
      <c r="CH81" s="308"/>
      <c r="CI81" s="280">
        <f t="shared" si="200"/>
        <v>0</v>
      </c>
      <c r="CJ81" s="308"/>
      <c r="CK81" s="280">
        <f t="shared" si="201"/>
        <v>0</v>
      </c>
      <c r="CL81" s="281">
        <f t="shared" si="202"/>
        <v>0</v>
      </c>
      <c r="CM81" s="309"/>
      <c r="CN81" s="283">
        <f t="shared" si="203"/>
        <v>0</v>
      </c>
      <c r="CO81" s="309"/>
      <c r="CP81" s="283">
        <f t="shared" si="204"/>
        <v>0</v>
      </c>
      <c r="CQ81" s="309"/>
      <c r="CR81" s="283">
        <f t="shared" si="205"/>
        <v>0</v>
      </c>
      <c r="CS81" s="309"/>
      <c r="CT81" s="283">
        <f t="shared" si="206"/>
        <v>0</v>
      </c>
      <c r="CU81" s="309"/>
      <c r="CV81" s="283">
        <f t="shared" si="207"/>
        <v>0</v>
      </c>
      <c r="CW81" s="284">
        <f t="shared" si="208"/>
        <v>0</v>
      </c>
      <c r="CX81" s="310"/>
      <c r="CY81" s="286">
        <f t="shared" si="209"/>
        <v>0</v>
      </c>
      <c r="CZ81" s="310"/>
      <c r="DA81" s="286">
        <f t="shared" si="210"/>
        <v>0</v>
      </c>
      <c r="DB81" s="310"/>
      <c r="DC81" s="286">
        <f t="shared" si="211"/>
        <v>0</v>
      </c>
      <c r="DD81" s="310"/>
      <c r="DE81" s="286">
        <f t="shared" si="212"/>
        <v>0</v>
      </c>
      <c r="DF81" s="310"/>
      <c r="DG81" s="286">
        <f t="shared" si="213"/>
        <v>0</v>
      </c>
      <c r="DH81" s="287">
        <f t="shared" si="214"/>
        <v>0</v>
      </c>
      <c r="DI81" s="311"/>
      <c r="DJ81" s="289">
        <f t="shared" si="215"/>
        <v>0</v>
      </c>
      <c r="DK81" s="311"/>
      <c r="DL81" s="289">
        <f t="shared" si="216"/>
        <v>0</v>
      </c>
      <c r="DM81" s="311"/>
      <c r="DN81" s="289">
        <f t="shared" si="217"/>
        <v>0</v>
      </c>
      <c r="DO81" s="311"/>
      <c r="DP81" s="289">
        <f t="shared" si="218"/>
        <v>0</v>
      </c>
      <c r="DQ81" s="311"/>
      <c r="DR81" s="289">
        <f t="shared" si="219"/>
        <v>0</v>
      </c>
      <c r="DS81" s="299">
        <f t="shared" si="220"/>
        <v>0</v>
      </c>
      <c r="DT81" s="312">
        <f t="shared" si="221"/>
        <v>0</v>
      </c>
      <c r="DU81" s="312">
        <f t="shared" si="222"/>
        <v>0</v>
      </c>
      <c r="DV81" s="312">
        <f t="shared" si="223"/>
        <v>0</v>
      </c>
      <c r="DW81" s="312">
        <f t="shared" si="224"/>
        <v>0</v>
      </c>
      <c r="DX81" s="312">
        <f t="shared" si="225"/>
        <v>0</v>
      </c>
      <c r="DY81" s="300">
        <f t="shared" si="226"/>
        <v>0</v>
      </c>
    </row>
    <row r="82" spans="1:129" s="52" customFormat="1" ht="15" customHeight="1">
      <c r="A82" s="76"/>
      <c r="B82" s="76"/>
      <c r="C82" s="107"/>
      <c r="D82" s="13">
        <f t="shared" si="160"/>
        <v>0</v>
      </c>
      <c r="E82" s="706" t="str">
        <f t="shared" si="160"/>
        <v>Select E-Class</v>
      </c>
      <c r="F82" s="706"/>
      <c r="G82" s="706"/>
      <c r="H82" s="706"/>
      <c r="I82" s="706"/>
      <c r="J82" s="706"/>
      <c r="K82" s="138"/>
      <c r="L82" s="139">
        <f t="shared" si="161"/>
        <v>0</v>
      </c>
      <c r="M82" s="69"/>
      <c r="N82" s="140"/>
      <c r="O82" s="118">
        <f t="shared" si="162"/>
        <v>0</v>
      </c>
      <c r="P82" s="140"/>
      <c r="Q82" s="118">
        <f t="shared" si="163"/>
        <v>0</v>
      </c>
      <c r="R82" s="140"/>
      <c r="S82" s="118">
        <f t="shared" si="164"/>
        <v>0</v>
      </c>
      <c r="T82" s="140"/>
      <c r="U82" s="118">
        <f t="shared" si="165"/>
        <v>0</v>
      </c>
      <c r="V82" s="140"/>
      <c r="W82" s="118">
        <f t="shared" si="166"/>
        <v>0</v>
      </c>
      <c r="X82" s="119">
        <f t="shared" si="167"/>
        <v>0</v>
      </c>
      <c r="Y82" s="303"/>
      <c r="Z82" s="513">
        <f t="shared" si="168"/>
        <v>0</v>
      </c>
      <c r="AA82" s="303"/>
      <c r="AB82" s="513">
        <f t="shared" si="169"/>
        <v>0</v>
      </c>
      <c r="AC82" s="303"/>
      <c r="AD82" s="513">
        <f t="shared" si="170"/>
        <v>0</v>
      </c>
      <c r="AE82" s="303"/>
      <c r="AF82" s="513">
        <f t="shared" si="171"/>
        <v>0</v>
      </c>
      <c r="AG82" s="303"/>
      <c r="AH82" s="513">
        <f t="shared" si="172"/>
        <v>0</v>
      </c>
      <c r="AI82" s="266">
        <f t="shared" si="227"/>
        <v>0</v>
      </c>
      <c r="AJ82" s="304"/>
      <c r="AK82" s="268">
        <f t="shared" si="173"/>
        <v>0</v>
      </c>
      <c r="AL82" s="304"/>
      <c r="AM82" s="268">
        <f t="shared" si="174"/>
        <v>0</v>
      </c>
      <c r="AN82" s="304"/>
      <c r="AO82" s="268">
        <f t="shared" si="175"/>
        <v>0</v>
      </c>
      <c r="AP82" s="304"/>
      <c r="AQ82" s="268">
        <f t="shared" si="176"/>
        <v>0</v>
      </c>
      <c r="AR82" s="304"/>
      <c r="AS82" s="268">
        <f t="shared" si="177"/>
        <v>0</v>
      </c>
      <c r="AT82" s="269">
        <f t="shared" si="178"/>
        <v>0</v>
      </c>
      <c r="AU82" s="305"/>
      <c r="AV82" s="271">
        <f t="shared" si="179"/>
        <v>0</v>
      </c>
      <c r="AW82" s="305"/>
      <c r="AX82" s="271">
        <f t="shared" si="180"/>
        <v>0</v>
      </c>
      <c r="AY82" s="305"/>
      <c r="AZ82" s="271">
        <f t="shared" si="181"/>
        <v>0</v>
      </c>
      <c r="BA82" s="305"/>
      <c r="BB82" s="271">
        <f t="shared" si="182"/>
        <v>0</v>
      </c>
      <c r="BC82" s="305"/>
      <c r="BD82" s="271">
        <f t="shared" si="183"/>
        <v>0</v>
      </c>
      <c r="BE82" s="272">
        <f t="shared" si="184"/>
        <v>0</v>
      </c>
      <c r="BF82" s="306"/>
      <c r="BG82" s="274">
        <f t="shared" si="185"/>
        <v>0</v>
      </c>
      <c r="BH82" s="306"/>
      <c r="BI82" s="274">
        <f t="shared" si="186"/>
        <v>0</v>
      </c>
      <c r="BJ82" s="306"/>
      <c r="BK82" s="274">
        <f t="shared" si="187"/>
        <v>0</v>
      </c>
      <c r="BL82" s="306"/>
      <c r="BM82" s="274">
        <f t="shared" si="188"/>
        <v>0</v>
      </c>
      <c r="BN82" s="306"/>
      <c r="BO82" s="274">
        <f t="shared" si="189"/>
        <v>0</v>
      </c>
      <c r="BP82" s="275">
        <f t="shared" si="190"/>
        <v>0</v>
      </c>
      <c r="BQ82" s="307"/>
      <c r="BR82" s="277">
        <f t="shared" si="191"/>
        <v>0</v>
      </c>
      <c r="BS82" s="307"/>
      <c r="BT82" s="277">
        <f t="shared" si="192"/>
        <v>0</v>
      </c>
      <c r="BU82" s="307"/>
      <c r="BV82" s="277">
        <f t="shared" si="193"/>
        <v>0</v>
      </c>
      <c r="BW82" s="307"/>
      <c r="BX82" s="277">
        <f t="shared" si="194"/>
        <v>0</v>
      </c>
      <c r="BY82" s="307"/>
      <c r="BZ82" s="277">
        <f t="shared" si="195"/>
        <v>0</v>
      </c>
      <c r="CA82" s="278">
        <f t="shared" si="196"/>
        <v>0</v>
      </c>
      <c r="CB82" s="308"/>
      <c r="CC82" s="280">
        <f t="shared" si="197"/>
        <v>0</v>
      </c>
      <c r="CD82" s="308"/>
      <c r="CE82" s="280">
        <f t="shared" si="198"/>
        <v>0</v>
      </c>
      <c r="CF82" s="308"/>
      <c r="CG82" s="280">
        <f t="shared" si="199"/>
        <v>0</v>
      </c>
      <c r="CH82" s="308"/>
      <c r="CI82" s="280">
        <f t="shared" si="200"/>
        <v>0</v>
      </c>
      <c r="CJ82" s="308"/>
      <c r="CK82" s="280">
        <f t="shared" si="201"/>
        <v>0</v>
      </c>
      <c r="CL82" s="281">
        <f t="shared" si="202"/>
        <v>0</v>
      </c>
      <c r="CM82" s="309"/>
      <c r="CN82" s="283">
        <f t="shared" si="203"/>
        <v>0</v>
      </c>
      <c r="CO82" s="309"/>
      <c r="CP82" s="283">
        <f t="shared" si="204"/>
        <v>0</v>
      </c>
      <c r="CQ82" s="309"/>
      <c r="CR82" s="283">
        <f t="shared" si="205"/>
        <v>0</v>
      </c>
      <c r="CS82" s="309"/>
      <c r="CT82" s="283">
        <f t="shared" si="206"/>
        <v>0</v>
      </c>
      <c r="CU82" s="309"/>
      <c r="CV82" s="283">
        <f t="shared" si="207"/>
        <v>0</v>
      </c>
      <c r="CW82" s="284">
        <f t="shared" si="208"/>
        <v>0</v>
      </c>
      <c r="CX82" s="310"/>
      <c r="CY82" s="286">
        <f t="shared" si="209"/>
        <v>0</v>
      </c>
      <c r="CZ82" s="310"/>
      <c r="DA82" s="286">
        <f t="shared" si="210"/>
        <v>0</v>
      </c>
      <c r="DB82" s="310"/>
      <c r="DC82" s="286">
        <f t="shared" si="211"/>
        <v>0</v>
      </c>
      <c r="DD82" s="310"/>
      <c r="DE82" s="286">
        <f t="shared" si="212"/>
        <v>0</v>
      </c>
      <c r="DF82" s="310"/>
      <c r="DG82" s="286">
        <f t="shared" si="213"/>
        <v>0</v>
      </c>
      <c r="DH82" s="287">
        <f t="shared" si="214"/>
        <v>0</v>
      </c>
      <c r="DI82" s="311"/>
      <c r="DJ82" s="289">
        <f t="shared" si="215"/>
        <v>0</v>
      </c>
      <c r="DK82" s="311"/>
      <c r="DL82" s="289">
        <f t="shared" si="216"/>
        <v>0</v>
      </c>
      <c r="DM82" s="311"/>
      <c r="DN82" s="289">
        <f t="shared" si="217"/>
        <v>0</v>
      </c>
      <c r="DO82" s="311"/>
      <c r="DP82" s="289">
        <f t="shared" si="218"/>
        <v>0</v>
      </c>
      <c r="DQ82" s="311"/>
      <c r="DR82" s="289">
        <f t="shared" si="219"/>
        <v>0</v>
      </c>
      <c r="DS82" s="299">
        <f t="shared" si="220"/>
        <v>0</v>
      </c>
      <c r="DT82" s="312">
        <f t="shared" si="221"/>
        <v>0</v>
      </c>
      <c r="DU82" s="312">
        <f t="shared" si="222"/>
        <v>0</v>
      </c>
      <c r="DV82" s="312">
        <f t="shared" si="223"/>
        <v>0</v>
      </c>
      <c r="DW82" s="312">
        <f t="shared" si="224"/>
        <v>0</v>
      </c>
      <c r="DX82" s="312">
        <f t="shared" si="225"/>
        <v>0</v>
      </c>
      <c r="DY82" s="300">
        <f t="shared" si="226"/>
        <v>0</v>
      </c>
    </row>
    <row r="83" spans="1:129" s="52" customFormat="1" ht="15" customHeight="1">
      <c r="A83" s="76"/>
      <c r="B83" s="76"/>
      <c r="C83" s="107"/>
      <c r="D83" s="13">
        <f t="shared" si="160"/>
        <v>0</v>
      </c>
      <c r="E83" s="706" t="str">
        <f t="shared" si="160"/>
        <v>Select E-Class</v>
      </c>
      <c r="F83" s="706"/>
      <c r="G83" s="706"/>
      <c r="H83" s="706"/>
      <c r="I83" s="706"/>
      <c r="J83" s="706"/>
      <c r="K83" s="138"/>
      <c r="L83" s="139">
        <f t="shared" si="161"/>
        <v>0</v>
      </c>
      <c r="M83" s="69"/>
      <c r="N83" s="140"/>
      <c r="O83" s="118">
        <f t="shared" si="162"/>
        <v>0</v>
      </c>
      <c r="P83" s="140"/>
      <c r="Q83" s="118">
        <f t="shared" si="163"/>
        <v>0</v>
      </c>
      <c r="R83" s="140"/>
      <c r="S83" s="118">
        <f t="shared" si="164"/>
        <v>0</v>
      </c>
      <c r="T83" s="140"/>
      <c r="U83" s="118">
        <f t="shared" si="165"/>
        <v>0</v>
      </c>
      <c r="V83" s="140"/>
      <c r="W83" s="118">
        <f t="shared" si="166"/>
        <v>0</v>
      </c>
      <c r="X83" s="119">
        <f t="shared" si="167"/>
        <v>0</v>
      </c>
      <c r="Y83" s="303"/>
      <c r="Z83" s="513">
        <f t="shared" si="168"/>
        <v>0</v>
      </c>
      <c r="AA83" s="303"/>
      <c r="AB83" s="513">
        <f t="shared" si="169"/>
        <v>0</v>
      </c>
      <c r="AC83" s="303"/>
      <c r="AD83" s="513">
        <f t="shared" si="170"/>
        <v>0</v>
      </c>
      <c r="AE83" s="303"/>
      <c r="AF83" s="513">
        <f t="shared" si="171"/>
        <v>0</v>
      </c>
      <c r="AG83" s="303"/>
      <c r="AH83" s="513">
        <f t="shared" si="172"/>
        <v>0</v>
      </c>
      <c r="AI83" s="266">
        <f t="shared" si="227"/>
        <v>0</v>
      </c>
      <c r="AJ83" s="304"/>
      <c r="AK83" s="268">
        <f t="shared" si="173"/>
        <v>0</v>
      </c>
      <c r="AL83" s="304"/>
      <c r="AM83" s="268">
        <f t="shared" si="174"/>
        <v>0</v>
      </c>
      <c r="AN83" s="304"/>
      <c r="AO83" s="268">
        <f t="shared" si="175"/>
        <v>0</v>
      </c>
      <c r="AP83" s="304"/>
      <c r="AQ83" s="268">
        <f t="shared" si="176"/>
        <v>0</v>
      </c>
      <c r="AR83" s="304"/>
      <c r="AS83" s="268">
        <f t="shared" si="177"/>
        <v>0</v>
      </c>
      <c r="AT83" s="269">
        <f t="shared" si="178"/>
        <v>0</v>
      </c>
      <c r="AU83" s="305"/>
      <c r="AV83" s="271">
        <f t="shared" si="179"/>
        <v>0</v>
      </c>
      <c r="AW83" s="305"/>
      <c r="AX83" s="271">
        <f t="shared" si="180"/>
        <v>0</v>
      </c>
      <c r="AY83" s="305"/>
      <c r="AZ83" s="271">
        <f t="shared" si="181"/>
        <v>0</v>
      </c>
      <c r="BA83" s="305"/>
      <c r="BB83" s="271">
        <f t="shared" si="182"/>
        <v>0</v>
      </c>
      <c r="BC83" s="305"/>
      <c r="BD83" s="271">
        <f t="shared" si="183"/>
        <v>0</v>
      </c>
      <c r="BE83" s="272">
        <f t="shared" si="184"/>
        <v>0</v>
      </c>
      <c r="BF83" s="306"/>
      <c r="BG83" s="274">
        <f t="shared" si="185"/>
        <v>0</v>
      </c>
      <c r="BH83" s="306"/>
      <c r="BI83" s="274">
        <f t="shared" si="186"/>
        <v>0</v>
      </c>
      <c r="BJ83" s="306"/>
      <c r="BK83" s="274">
        <f t="shared" si="187"/>
        <v>0</v>
      </c>
      <c r="BL83" s="306"/>
      <c r="BM83" s="274">
        <f t="shared" si="188"/>
        <v>0</v>
      </c>
      <c r="BN83" s="306"/>
      <c r="BO83" s="274">
        <f t="shared" si="189"/>
        <v>0</v>
      </c>
      <c r="BP83" s="275">
        <f t="shared" si="190"/>
        <v>0</v>
      </c>
      <c r="BQ83" s="307"/>
      <c r="BR83" s="277">
        <f t="shared" si="191"/>
        <v>0</v>
      </c>
      <c r="BS83" s="307"/>
      <c r="BT83" s="277">
        <f t="shared" si="192"/>
        <v>0</v>
      </c>
      <c r="BU83" s="307"/>
      <c r="BV83" s="277">
        <f t="shared" si="193"/>
        <v>0</v>
      </c>
      <c r="BW83" s="307"/>
      <c r="BX83" s="277">
        <f t="shared" si="194"/>
        <v>0</v>
      </c>
      <c r="BY83" s="307"/>
      <c r="BZ83" s="277">
        <f t="shared" si="195"/>
        <v>0</v>
      </c>
      <c r="CA83" s="278">
        <f t="shared" si="196"/>
        <v>0</v>
      </c>
      <c r="CB83" s="308"/>
      <c r="CC83" s="280">
        <f t="shared" si="197"/>
        <v>0</v>
      </c>
      <c r="CD83" s="308"/>
      <c r="CE83" s="280">
        <f t="shared" si="198"/>
        <v>0</v>
      </c>
      <c r="CF83" s="308"/>
      <c r="CG83" s="280">
        <f t="shared" si="199"/>
        <v>0</v>
      </c>
      <c r="CH83" s="308"/>
      <c r="CI83" s="280">
        <f t="shared" si="200"/>
        <v>0</v>
      </c>
      <c r="CJ83" s="308"/>
      <c r="CK83" s="280">
        <f t="shared" si="201"/>
        <v>0</v>
      </c>
      <c r="CL83" s="281">
        <f t="shared" si="202"/>
        <v>0</v>
      </c>
      <c r="CM83" s="309"/>
      <c r="CN83" s="283">
        <f t="shared" si="203"/>
        <v>0</v>
      </c>
      <c r="CO83" s="309"/>
      <c r="CP83" s="283">
        <f t="shared" si="204"/>
        <v>0</v>
      </c>
      <c r="CQ83" s="309"/>
      <c r="CR83" s="283">
        <f t="shared" si="205"/>
        <v>0</v>
      </c>
      <c r="CS83" s="309"/>
      <c r="CT83" s="283">
        <f t="shared" si="206"/>
        <v>0</v>
      </c>
      <c r="CU83" s="309"/>
      <c r="CV83" s="283">
        <f t="shared" si="207"/>
        <v>0</v>
      </c>
      <c r="CW83" s="284">
        <f t="shared" si="208"/>
        <v>0</v>
      </c>
      <c r="CX83" s="310"/>
      <c r="CY83" s="286">
        <f t="shared" si="209"/>
        <v>0</v>
      </c>
      <c r="CZ83" s="310"/>
      <c r="DA83" s="286">
        <f t="shared" si="210"/>
        <v>0</v>
      </c>
      <c r="DB83" s="310"/>
      <c r="DC83" s="286">
        <f t="shared" si="211"/>
        <v>0</v>
      </c>
      <c r="DD83" s="310"/>
      <c r="DE83" s="286">
        <f t="shared" si="212"/>
        <v>0</v>
      </c>
      <c r="DF83" s="310"/>
      <c r="DG83" s="286">
        <f t="shared" si="213"/>
        <v>0</v>
      </c>
      <c r="DH83" s="287">
        <f t="shared" si="214"/>
        <v>0</v>
      </c>
      <c r="DI83" s="311"/>
      <c r="DJ83" s="289">
        <f t="shared" si="215"/>
        <v>0</v>
      </c>
      <c r="DK83" s="311"/>
      <c r="DL83" s="289">
        <f t="shared" si="216"/>
        <v>0</v>
      </c>
      <c r="DM83" s="311"/>
      <c r="DN83" s="289">
        <f t="shared" si="217"/>
        <v>0</v>
      </c>
      <c r="DO83" s="311"/>
      <c r="DP83" s="289">
        <f t="shared" si="218"/>
        <v>0</v>
      </c>
      <c r="DQ83" s="311"/>
      <c r="DR83" s="289">
        <f t="shared" si="219"/>
        <v>0</v>
      </c>
      <c r="DS83" s="299">
        <f t="shared" si="220"/>
        <v>0</v>
      </c>
      <c r="DT83" s="312">
        <f t="shared" si="221"/>
        <v>0</v>
      </c>
      <c r="DU83" s="312">
        <f t="shared" si="222"/>
        <v>0</v>
      </c>
      <c r="DV83" s="312">
        <f t="shared" si="223"/>
        <v>0</v>
      </c>
      <c r="DW83" s="312">
        <f t="shared" si="224"/>
        <v>0</v>
      </c>
      <c r="DX83" s="312">
        <f t="shared" si="225"/>
        <v>0</v>
      </c>
      <c r="DY83" s="300">
        <f t="shared" si="226"/>
        <v>0</v>
      </c>
    </row>
    <row r="84" spans="1:129" s="52" customFormat="1" ht="15" customHeight="1">
      <c r="A84" s="76"/>
      <c r="B84" s="76"/>
      <c r="C84" s="107"/>
      <c r="D84" s="13">
        <f t="shared" si="160"/>
        <v>0</v>
      </c>
      <c r="E84" s="706" t="str">
        <f t="shared" si="160"/>
        <v>Select E-Class</v>
      </c>
      <c r="F84" s="706"/>
      <c r="G84" s="706"/>
      <c r="H84" s="706"/>
      <c r="I84" s="706"/>
      <c r="J84" s="706"/>
      <c r="K84" s="138"/>
      <c r="L84" s="139">
        <f t="shared" si="161"/>
        <v>0</v>
      </c>
      <c r="M84" s="69"/>
      <c r="N84" s="140"/>
      <c r="O84" s="118">
        <f t="shared" si="162"/>
        <v>0</v>
      </c>
      <c r="P84" s="140"/>
      <c r="Q84" s="118">
        <f t="shared" si="163"/>
        <v>0</v>
      </c>
      <c r="R84" s="140"/>
      <c r="S84" s="118">
        <f t="shared" si="164"/>
        <v>0</v>
      </c>
      <c r="T84" s="140"/>
      <c r="U84" s="118">
        <f t="shared" si="165"/>
        <v>0</v>
      </c>
      <c r="V84" s="140"/>
      <c r="W84" s="118">
        <f t="shared" si="166"/>
        <v>0</v>
      </c>
      <c r="X84" s="119">
        <f t="shared" si="167"/>
        <v>0</v>
      </c>
      <c r="Y84" s="303"/>
      <c r="Z84" s="513">
        <f t="shared" si="168"/>
        <v>0</v>
      </c>
      <c r="AA84" s="303"/>
      <c r="AB84" s="513">
        <f t="shared" si="169"/>
        <v>0</v>
      </c>
      <c r="AC84" s="303"/>
      <c r="AD84" s="513">
        <f t="shared" si="170"/>
        <v>0</v>
      </c>
      <c r="AE84" s="303"/>
      <c r="AF84" s="513">
        <f t="shared" si="171"/>
        <v>0</v>
      </c>
      <c r="AG84" s="303"/>
      <c r="AH84" s="513">
        <f t="shared" si="172"/>
        <v>0</v>
      </c>
      <c r="AI84" s="266">
        <f t="shared" si="227"/>
        <v>0</v>
      </c>
      <c r="AJ84" s="304"/>
      <c r="AK84" s="268">
        <f t="shared" si="173"/>
        <v>0</v>
      </c>
      <c r="AL84" s="304"/>
      <c r="AM84" s="268">
        <f t="shared" si="174"/>
        <v>0</v>
      </c>
      <c r="AN84" s="304"/>
      <c r="AO84" s="268">
        <f t="shared" si="175"/>
        <v>0</v>
      </c>
      <c r="AP84" s="304"/>
      <c r="AQ84" s="268">
        <f t="shared" si="176"/>
        <v>0</v>
      </c>
      <c r="AR84" s="304"/>
      <c r="AS84" s="268">
        <f t="shared" si="177"/>
        <v>0</v>
      </c>
      <c r="AT84" s="269">
        <f t="shared" si="178"/>
        <v>0</v>
      </c>
      <c r="AU84" s="305"/>
      <c r="AV84" s="271">
        <f t="shared" si="179"/>
        <v>0</v>
      </c>
      <c r="AW84" s="305"/>
      <c r="AX84" s="271">
        <f t="shared" si="180"/>
        <v>0</v>
      </c>
      <c r="AY84" s="305"/>
      <c r="AZ84" s="271">
        <f t="shared" si="181"/>
        <v>0</v>
      </c>
      <c r="BA84" s="305"/>
      <c r="BB84" s="271">
        <f t="shared" si="182"/>
        <v>0</v>
      </c>
      <c r="BC84" s="305"/>
      <c r="BD84" s="271">
        <f t="shared" si="183"/>
        <v>0</v>
      </c>
      <c r="BE84" s="272">
        <f t="shared" si="184"/>
        <v>0</v>
      </c>
      <c r="BF84" s="306"/>
      <c r="BG84" s="274">
        <f t="shared" si="185"/>
        <v>0</v>
      </c>
      <c r="BH84" s="306"/>
      <c r="BI84" s="274">
        <f t="shared" si="186"/>
        <v>0</v>
      </c>
      <c r="BJ84" s="306"/>
      <c r="BK84" s="274">
        <f t="shared" si="187"/>
        <v>0</v>
      </c>
      <c r="BL84" s="306"/>
      <c r="BM84" s="274">
        <f t="shared" si="188"/>
        <v>0</v>
      </c>
      <c r="BN84" s="306"/>
      <c r="BO84" s="274">
        <f t="shared" si="189"/>
        <v>0</v>
      </c>
      <c r="BP84" s="275">
        <f t="shared" si="190"/>
        <v>0</v>
      </c>
      <c r="BQ84" s="307"/>
      <c r="BR84" s="277">
        <f t="shared" si="191"/>
        <v>0</v>
      </c>
      <c r="BS84" s="307"/>
      <c r="BT84" s="277">
        <f t="shared" si="192"/>
        <v>0</v>
      </c>
      <c r="BU84" s="307"/>
      <c r="BV84" s="277">
        <f t="shared" si="193"/>
        <v>0</v>
      </c>
      <c r="BW84" s="307"/>
      <c r="BX84" s="277">
        <f t="shared" si="194"/>
        <v>0</v>
      </c>
      <c r="BY84" s="307"/>
      <c r="BZ84" s="277">
        <f t="shared" si="195"/>
        <v>0</v>
      </c>
      <c r="CA84" s="278">
        <f t="shared" si="196"/>
        <v>0</v>
      </c>
      <c r="CB84" s="308"/>
      <c r="CC84" s="280">
        <f t="shared" si="197"/>
        <v>0</v>
      </c>
      <c r="CD84" s="308"/>
      <c r="CE84" s="280">
        <f t="shared" si="198"/>
        <v>0</v>
      </c>
      <c r="CF84" s="308"/>
      <c r="CG84" s="280">
        <f t="shared" si="199"/>
        <v>0</v>
      </c>
      <c r="CH84" s="308"/>
      <c r="CI84" s="280">
        <f t="shared" si="200"/>
        <v>0</v>
      </c>
      <c r="CJ84" s="308"/>
      <c r="CK84" s="280">
        <f t="shared" si="201"/>
        <v>0</v>
      </c>
      <c r="CL84" s="281">
        <f t="shared" si="202"/>
        <v>0</v>
      </c>
      <c r="CM84" s="309"/>
      <c r="CN84" s="283">
        <f t="shared" si="203"/>
        <v>0</v>
      </c>
      <c r="CO84" s="309"/>
      <c r="CP84" s="283">
        <f t="shared" si="204"/>
        <v>0</v>
      </c>
      <c r="CQ84" s="309"/>
      <c r="CR84" s="283">
        <f t="shared" si="205"/>
        <v>0</v>
      </c>
      <c r="CS84" s="309"/>
      <c r="CT84" s="283">
        <f t="shared" si="206"/>
        <v>0</v>
      </c>
      <c r="CU84" s="309"/>
      <c r="CV84" s="283">
        <f t="shared" si="207"/>
        <v>0</v>
      </c>
      <c r="CW84" s="284">
        <f t="shared" si="208"/>
        <v>0</v>
      </c>
      <c r="CX84" s="310"/>
      <c r="CY84" s="286">
        <f t="shared" si="209"/>
        <v>0</v>
      </c>
      <c r="CZ84" s="310"/>
      <c r="DA84" s="286">
        <f t="shared" si="210"/>
        <v>0</v>
      </c>
      <c r="DB84" s="310"/>
      <c r="DC84" s="286">
        <f t="shared" si="211"/>
        <v>0</v>
      </c>
      <c r="DD84" s="310"/>
      <c r="DE84" s="286">
        <f t="shared" si="212"/>
        <v>0</v>
      </c>
      <c r="DF84" s="310"/>
      <c r="DG84" s="286">
        <f t="shared" si="213"/>
        <v>0</v>
      </c>
      <c r="DH84" s="287">
        <f t="shared" si="214"/>
        <v>0</v>
      </c>
      <c r="DI84" s="311"/>
      <c r="DJ84" s="289">
        <f t="shared" si="215"/>
        <v>0</v>
      </c>
      <c r="DK84" s="311"/>
      <c r="DL84" s="289">
        <f t="shared" si="216"/>
        <v>0</v>
      </c>
      <c r="DM84" s="311"/>
      <c r="DN84" s="289">
        <f t="shared" si="217"/>
        <v>0</v>
      </c>
      <c r="DO84" s="311"/>
      <c r="DP84" s="289">
        <f t="shared" si="218"/>
        <v>0</v>
      </c>
      <c r="DQ84" s="311"/>
      <c r="DR84" s="289">
        <f t="shared" si="219"/>
        <v>0</v>
      </c>
      <c r="DS84" s="299">
        <f t="shared" si="220"/>
        <v>0</v>
      </c>
      <c r="DT84" s="312">
        <f t="shared" si="221"/>
        <v>0</v>
      </c>
      <c r="DU84" s="312">
        <f t="shared" si="222"/>
        <v>0</v>
      </c>
      <c r="DV84" s="312">
        <f t="shared" si="223"/>
        <v>0</v>
      </c>
      <c r="DW84" s="312">
        <f t="shared" si="224"/>
        <v>0</v>
      </c>
      <c r="DX84" s="312">
        <f t="shared" si="225"/>
        <v>0</v>
      </c>
      <c r="DY84" s="300">
        <f t="shared" si="226"/>
        <v>0</v>
      </c>
    </row>
    <row r="85" spans="1:129" s="52" customFormat="1" ht="15" customHeight="1">
      <c r="A85" s="76"/>
      <c r="B85" s="76"/>
      <c r="C85" s="107"/>
      <c r="D85" s="13">
        <f t="shared" si="160"/>
        <v>0</v>
      </c>
      <c r="E85" s="706" t="str">
        <f t="shared" si="160"/>
        <v>Select E-Class</v>
      </c>
      <c r="F85" s="706"/>
      <c r="G85" s="706"/>
      <c r="H85" s="706"/>
      <c r="I85" s="706"/>
      <c r="J85" s="706"/>
      <c r="K85" s="138"/>
      <c r="L85" s="139">
        <f t="shared" si="161"/>
        <v>0</v>
      </c>
      <c r="M85" s="69"/>
      <c r="N85" s="140"/>
      <c r="O85" s="118">
        <f t="shared" si="162"/>
        <v>0</v>
      </c>
      <c r="P85" s="140"/>
      <c r="Q85" s="118">
        <f t="shared" si="163"/>
        <v>0</v>
      </c>
      <c r="R85" s="140"/>
      <c r="S85" s="118">
        <f t="shared" si="164"/>
        <v>0</v>
      </c>
      <c r="T85" s="140"/>
      <c r="U85" s="118">
        <f t="shared" si="165"/>
        <v>0</v>
      </c>
      <c r="V85" s="140"/>
      <c r="W85" s="118">
        <f t="shared" si="166"/>
        <v>0</v>
      </c>
      <c r="X85" s="119">
        <f t="shared" si="167"/>
        <v>0</v>
      </c>
      <c r="Y85" s="303"/>
      <c r="Z85" s="513">
        <f t="shared" si="168"/>
        <v>0</v>
      </c>
      <c r="AA85" s="303"/>
      <c r="AB85" s="513">
        <f t="shared" si="169"/>
        <v>0</v>
      </c>
      <c r="AC85" s="303"/>
      <c r="AD85" s="513">
        <f t="shared" si="170"/>
        <v>0</v>
      </c>
      <c r="AE85" s="303"/>
      <c r="AF85" s="513">
        <f t="shared" si="171"/>
        <v>0</v>
      </c>
      <c r="AG85" s="303"/>
      <c r="AH85" s="513">
        <f t="shared" si="172"/>
        <v>0</v>
      </c>
      <c r="AI85" s="266">
        <f t="shared" si="227"/>
        <v>0</v>
      </c>
      <c r="AJ85" s="304"/>
      <c r="AK85" s="268">
        <f t="shared" si="173"/>
        <v>0</v>
      </c>
      <c r="AL85" s="304"/>
      <c r="AM85" s="268">
        <f t="shared" si="174"/>
        <v>0</v>
      </c>
      <c r="AN85" s="304"/>
      <c r="AO85" s="268">
        <f t="shared" si="175"/>
        <v>0</v>
      </c>
      <c r="AP85" s="304"/>
      <c r="AQ85" s="268">
        <f t="shared" si="176"/>
        <v>0</v>
      </c>
      <c r="AR85" s="304"/>
      <c r="AS85" s="268">
        <f t="shared" si="177"/>
        <v>0</v>
      </c>
      <c r="AT85" s="269">
        <f t="shared" si="178"/>
        <v>0</v>
      </c>
      <c r="AU85" s="305"/>
      <c r="AV85" s="271">
        <f t="shared" si="179"/>
        <v>0</v>
      </c>
      <c r="AW85" s="305"/>
      <c r="AX85" s="271">
        <f t="shared" si="180"/>
        <v>0</v>
      </c>
      <c r="AY85" s="305"/>
      <c r="AZ85" s="271">
        <f t="shared" si="181"/>
        <v>0</v>
      </c>
      <c r="BA85" s="305"/>
      <c r="BB85" s="271">
        <f t="shared" si="182"/>
        <v>0</v>
      </c>
      <c r="BC85" s="305"/>
      <c r="BD85" s="271">
        <f t="shared" si="183"/>
        <v>0</v>
      </c>
      <c r="BE85" s="272">
        <f t="shared" si="184"/>
        <v>0</v>
      </c>
      <c r="BF85" s="306"/>
      <c r="BG85" s="274">
        <f t="shared" si="185"/>
        <v>0</v>
      </c>
      <c r="BH85" s="306"/>
      <c r="BI85" s="274">
        <f t="shared" si="186"/>
        <v>0</v>
      </c>
      <c r="BJ85" s="306"/>
      <c r="BK85" s="274">
        <f t="shared" si="187"/>
        <v>0</v>
      </c>
      <c r="BL85" s="306"/>
      <c r="BM85" s="274">
        <f t="shared" si="188"/>
        <v>0</v>
      </c>
      <c r="BN85" s="306"/>
      <c r="BO85" s="274">
        <f t="shared" si="189"/>
        <v>0</v>
      </c>
      <c r="BP85" s="275">
        <f t="shared" si="190"/>
        <v>0</v>
      </c>
      <c r="BQ85" s="307"/>
      <c r="BR85" s="277">
        <f t="shared" si="191"/>
        <v>0</v>
      </c>
      <c r="BS85" s="307"/>
      <c r="BT85" s="277">
        <f t="shared" si="192"/>
        <v>0</v>
      </c>
      <c r="BU85" s="307"/>
      <c r="BV85" s="277">
        <f t="shared" si="193"/>
        <v>0</v>
      </c>
      <c r="BW85" s="307"/>
      <c r="BX85" s="277">
        <f t="shared" si="194"/>
        <v>0</v>
      </c>
      <c r="BY85" s="307"/>
      <c r="BZ85" s="277">
        <f t="shared" si="195"/>
        <v>0</v>
      </c>
      <c r="CA85" s="278">
        <f t="shared" si="196"/>
        <v>0</v>
      </c>
      <c r="CB85" s="308"/>
      <c r="CC85" s="280">
        <f t="shared" si="197"/>
        <v>0</v>
      </c>
      <c r="CD85" s="308"/>
      <c r="CE85" s="280">
        <f t="shared" si="198"/>
        <v>0</v>
      </c>
      <c r="CF85" s="308"/>
      <c r="CG85" s="280">
        <f t="shared" si="199"/>
        <v>0</v>
      </c>
      <c r="CH85" s="308"/>
      <c r="CI85" s="280">
        <f t="shared" si="200"/>
        <v>0</v>
      </c>
      <c r="CJ85" s="308"/>
      <c r="CK85" s="280">
        <f t="shared" si="201"/>
        <v>0</v>
      </c>
      <c r="CL85" s="281">
        <f t="shared" si="202"/>
        <v>0</v>
      </c>
      <c r="CM85" s="309"/>
      <c r="CN85" s="283">
        <f t="shared" si="203"/>
        <v>0</v>
      </c>
      <c r="CO85" s="309"/>
      <c r="CP85" s="283">
        <f t="shared" si="204"/>
        <v>0</v>
      </c>
      <c r="CQ85" s="309"/>
      <c r="CR85" s="283">
        <f t="shared" si="205"/>
        <v>0</v>
      </c>
      <c r="CS85" s="309"/>
      <c r="CT85" s="283">
        <f t="shared" si="206"/>
        <v>0</v>
      </c>
      <c r="CU85" s="309"/>
      <c r="CV85" s="283">
        <f t="shared" si="207"/>
        <v>0</v>
      </c>
      <c r="CW85" s="284">
        <f t="shared" si="208"/>
        <v>0</v>
      </c>
      <c r="CX85" s="310"/>
      <c r="CY85" s="286">
        <f t="shared" si="209"/>
        <v>0</v>
      </c>
      <c r="CZ85" s="310"/>
      <c r="DA85" s="286">
        <f t="shared" si="210"/>
        <v>0</v>
      </c>
      <c r="DB85" s="310"/>
      <c r="DC85" s="286">
        <f t="shared" si="211"/>
        <v>0</v>
      </c>
      <c r="DD85" s="310"/>
      <c r="DE85" s="286">
        <f t="shared" si="212"/>
        <v>0</v>
      </c>
      <c r="DF85" s="310"/>
      <c r="DG85" s="286">
        <f t="shared" si="213"/>
        <v>0</v>
      </c>
      <c r="DH85" s="287">
        <f t="shared" si="214"/>
        <v>0</v>
      </c>
      <c r="DI85" s="311"/>
      <c r="DJ85" s="289">
        <f t="shared" si="215"/>
        <v>0</v>
      </c>
      <c r="DK85" s="311"/>
      <c r="DL85" s="289">
        <f t="shared" si="216"/>
        <v>0</v>
      </c>
      <c r="DM85" s="311"/>
      <c r="DN85" s="289">
        <f t="shared" si="217"/>
        <v>0</v>
      </c>
      <c r="DO85" s="311"/>
      <c r="DP85" s="289">
        <f t="shared" si="218"/>
        <v>0</v>
      </c>
      <c r="DQ85" s="311"/>
      <c r="DR85" s="289">
        <f t="shared" si="219"/>
        <v>0</v>
      </c>
      <c r="DS85" s="299">
        <f t="shared" si="220"/>
        <v>0</v>
      </c>
      <c r="DT85" s="312">
        <f t="shared" si="221"/>
        <v>0</v>
      </c>
      <c r="DU85" s="312">
        <f t="shared" si="222"/>
        <v>0</v>
      </c>
      <c r="DV85" s="312">
        <f t="shared" si="223"/>
        <v>0</v>
      </c>
      <c r="DW85" s="312">
        <f t="shared" si="224"/>
        <v>0</v>
      </c>
      <c r="DX85" s="312">
        <f t="shared" si="225"/>
        <v>0</v>
      </c>
      <c r="DY85" s="300">
        <f t="shared" si="226"/>
        <v>0</v>
      </c>
    </row>
    <row r="86" spans="1:129" s="52" customFormat="1" ht="15" customHeight="1">
      <c r="A86" s="76"/>
      <c r="B86" s="76"/>
      <c r="C86" s="107"/>
      <c r="D86" s="13">
        <f t="shared" si="160"/>
        <v>0</v>
      </c>
      <c r="E86" s="706" t="str">
        <f t="shared" si="160"/>
        <v>Select E-Class</v>
      </c>
      <c r="F86" s="706"/>
      <c r="G86" s="706"/>
      <c r="H86" s="706"/>
      <c r="I86" s="706"/>
      <c r="J86" s="706"/>
      <c r="K86" s="138"/>
      <c r="L86" s="139">
        <f t="shared" si="161"/>
        <v>0</v>
      </c>
      <c r="M86" s="69"/>
      <c r="N86" s="140"/>
      <c r="O86" s="118">
        <f t="shared" si="162"/>
        <v>0</v>
      </c>
      <c r="P86" s="140"/>
      <c r="Q86" s="118">
        <f t="shared" si="163"/>
        <v>0</v>
      </c>
      <c r="R86" s="140"/>
      <c r="S86" s="118">
        <f t="shared" si="164"/>
        <v>0</v>
      </c>
      <c r="T86" s="140"/>
      <c r="U86" s="118">
        <f t="shared" si="165"/>
        <v>0</v>
      </c>
      <c r="V86" s="140"/>
      <c r="W86" s="118">
        <f t="shared" si="166"/>
        <v>0</v>
      </c>
      <c r="X86" s="119">
        <f t="shared" si="167"/>
        <v>0</v>
      </c>
      <c r="Y86" s="303"/>
      <c r="Z86" s="513">
        <f t="shared" si="168"/>
        <v>0</v>
      </c>
      <c r="AA86" s="303"/>
      <c r="AB86" s="513">
        <f t="shared" si="169"/>
        <v>0</v>
      </c>
      <c r="AC86" s="303"/>
      <c r="AD86" s="513">
        <f t="shared" si="170"/>
        <v>0</v>
      </c>
      <c r="AE86" s="303"/>
      <c r="AF86" s="513">
        <f t="shared" si="171"/>
        <v>0</v>
      </c>
      <c r="AG86" s="303"/>
      <c r="AH86" s="513">
        <f t="shared" si="172"/>
        <v>0</v>
      </c>
      <c r="AI86" s="266">
        <f t="shared" si="227"/>
        <v>0</v>
      </c>
      <c r="AJ86" s="304"/>
      <c r="AK86" s="268">
        <f t="shared" si="173"/>
        <v>0</v>
      </c>
      <c r="AL86" s="304"/>
      <c r="AM86" s="268">
        <f t="shared" si="174"/>
        <v>0</v>
      </c>
      <c r="AN86" s="304"/>
      <c r="AO86" s="268">
        <f t="shared" si="175"/>
        <v>0</v>
      </c>
      <c r="AP86" s="304"/>
      <c r="AQ86" s="268">
        <f t="shared" si="176"/>
        <v>0</v>
      </c>
      <c r="AR86" s="304"/>
      <c r="AS86" s="268">
        <f t="shared" si="177"/>
        <v>0</v>
      </c>
      <c r="AT86" s="269">
        <f t="shared" si="178"/>
        <v>0</v>
      </c>
      <c r="AU86" s="305"/>
      <c r="AV86" s="271">
        <f t="shared" si="179"/>
        <v>0</v>
      </c>
      <c r="AW86" s="305"/>
      <c r="AX86" s="271">
        <f t="shared" si="180"/>
        <v>0</v>
      </c>
      <c r="AY86" s="305"/>
      <c r="AZ86" s="271">
        <f t="shared" si="181"/>
        <v>0</v>
      </c>
      <c r="BA86" s="305"/>
      <c r="BB86" s="271">
        <f t="shared" si="182"/>
        <v>0</v>
      </c>
      <c r="BC86" s="305"/>
      <c r="BD86" s="271">
        <f t="shared" si="183"/>
        <v>0</v>
      </c>
      <c r="BE86" s="272">
        <f t="shared" si="184"/>
        <v>0</v>
      </c>
      <c r="BF86" s="306"/>
      <c r="BG86" s="274">
        <f t="shared" si="185"/>
        <v>0</v>
      </c>
      <c r="BH86" s="306"/>
      <c r="BI86" s="274">
        <f t="shared" si="186"/>
        <v>0</v>
      </c>
      <c r="BJ86" s="306"/>
      <c r="BK86" s="274">
        <f t="shared" si="187"/>
        <v>0</v>
      </c>
      <c r="BL86" s="306"/>
      <c r="BM86" s="274">
        <f t="shared" si="188"/>
        <v>0</v>
      </c>
      <c r="BN86" s="306"/>
      <c r="BO86" s="274">
        <f t="shared" si="189"/>
        <v>0</v>
      </c>
      <c r="BP86" s="275">
        <f t="shared" si="190"/>
        <v>0</v>
      </c>
      <c r="BQ86" s="307"/>
      <c r="BR86" s="277">
        <f t="shared" si="191"/>
        <v>0</v>
      </c>
      <c r="BS86" s="307"/>
      <c r="BT86" s="277">
        <f t="shared" si="192"/>
        <v>0</v>
      </c>
      <c r="BU86" s="307"/>
      <c r="BV86" s="277">
        <f t="shared" si="193"/>
        <v>0</v>
      </c>
      <c r="BW86" s="307"/>
      <c r="BX86" s="277">
        <f t="shared" si="194"/>
        <v>0</v>
      </c>
      <c r="BY86" s="307"/>
      <c r="BZ86" s="277">
        <f t="shared" si="195"/>
        <v>0</v>
      </c>
      <c r="CA86" s="278">
        <f t="shared" si="196"/>
        <v>0</v>
      </c>
      <c r="CB86" s="308"/>
      <c r="CC86" s="280">
        <f t="shared" si="197"/>
        <v>0</v>
      </c>
      <c r="CD86" s="308"/>
      <c r="CE86" s="280">
        <f t="shared" si="198"/>
        <v>0</v>
      </c>
      <c r="CF86" s="308"/>
      <c r="CG86" s="280">
        <f t="shared" si="199"/>
        <v>0</v>
      </c>
      <c r="CH86" s="308"/>
      <c r="CI86" s="280">
        <f t="shared" si="200"/>
        <v>0</v>
      </c>
      <c r="CJ86" s="308"/>
      <c r="CK86" s="280">
        <f t="shared" si="201"/>
        <v>0</v>
      </c>
      <c r="CL86" s="281">
        <f t="shared" si="202"/>
        <v>0</v>
      </c>
      <c r="CM86" s="309"/>
      <c r="CN86" s="283">
        <f t="shared" si="203"/>
        <v>0</v>
      </c>
      <c r="CO86" s="309"/>
      <c r="CP86" s="283">
        <f t="shared" si="204"/>
        <v>0</v>
      </c>
      <c r="CQ86" s="309"/>
      <c r="CR86" s="283">
        <f t="shared" si="205"/>
        <v>0</v>
      </c>
      <c r="CS86" s="309"/>
      <c r="CT86" s="283">
        <f t="shared" si="206"/>
        <v>0</v>
      </c>
      <c r="CU86" s="309"/>
      <c r="CV86" s="283">
        <f t="shared" si="207"/>
        <v>0</v>
      </c>
      <c r="CW86" s="284">
        <f t="shared" si="208"/>
        <v>0</v>
      </c>
      <c r="CX86" s="310"/>
      <c r="CY86" s="286">
        <f t="shared" si="209"/>
        <v>0</v>
      </c>
      <c r="CZ86" s="310"/>
      <c r="DA86" s="286">
        <f t="shared" si="210"/>
        <v>0</v>
      </c>
      <c r="DB86" s="310"/>
      <c r="DC86" s="286">
        <f t="shared" si="211"/>
        <v>0</v>
      </c>
      <c r="DD86" s="310"/>
      <c r="DE86" s="286">
        <f t="shared" si="212"/>
        <v>0</v>
      </c>
      <c r="DF86" s="310"/>
      <c r="DG86" s="286">
        <f t="shared" si="213"/>
        <v>0</v>
      </c>
      <c r="DH86" s="287">
        <f t="shared" si="214"/>
        <v>0</v>
      </c>
      <c r="DI86" s="311"/>
      <c r="DJ86" s="289">
        <f t="shared" si="215"/>
        <v>0</v>
      </c>
      <c r="DK86" s="311"/>
      <c r="DL86" s="289">
        <f t="shared" si="216"/>
        <v>0</v>
      </c>
      <c r="DM86" s="311"/>
      <c r="DN86" s="289">
        <f t="shared" si="217"/>
        <v>0</v>
      </c>
      <c r="DO86" s="311"/>
      <c r="DP86" s="289">
        <f t="shared" si="218"/>
        <v>0</v>
      </c>
      <c r="DQ86" s="311"/>
      <c r="DR86" s="289">
        <f t="shared" si="219"/>
        <v>0</v>
      </c>
      <c r="DS86" s="299">
        <f t="shared" si="220"/>
        <v>0</v>
      </c>
      <c r="DT86" s="312">
        <f t="shared" si="221"/>
        <v>0</v>
      </c>
      <c r="DU86" s="312">
        <f t="shared" si="222"/>
        <v>0</v>
      </c>
      <c r="DV86" s="312">
        <f t="shared" si="223"/>
        <v>0</v>
      </c>
      <c r="DW86" s="312">
        <f t="shared" si="224"/>
        <v>0</v>
      </c>
      <c r="DX86" s="312">
        <f t="shared" si="225"/>
        <v>0</v>
      </c>
      <c r="DY86" s="300">
        <f t="shared" si="226"/>
        <v>0</v>
      </c>
    </row>
    <row r="87" spans="1:129" s="52" customFormat="1" ht="15" customHeight="1">
      <c r="A87" s="76"/>
      <c r="B87" s="76"/>
      <c r="C87" s="107"/>
      <c r="D87" s="13">
        <f t="shared" si="160"/>
        <v>0</v>
      </c>
      <c r="E87" s="706" t="str">
        <f t="shared" si="160"/>
        <v>Select E-Class</v>
      </c>
      <c r="F87" s="706"/>
      <c r="G87" s="706"/>
      <c r="H87" s="706"/>
      <c r="I87" s="706"/>
      <c r="J87" s="706"/>
      <c r="K87" s="138"/>
      <c r="L87" s="139">
        <f t="shared" si="161"/>
        <v>0</v>
      </c>
      <c r="M87" s="69"/>
      <c r="N87" s="140"/>
      <c r="O87" s="118">
        <f t="shared" si="162"/>
        <v>0</v>
      </c>
      <c r="P87" s="140"/>
      <c r="Q87" s="118">
        <f t="shared" si="163"/>
        <v>0</v>
      </c>
      <c r="R87" s="140"/>
      <c r="S87" s="118">
        <f t="shared" si="164"/>
        <v>0</v>
      </c>
      <c r="T87" s="140"/>
      <c r="U87" s="118">
        <f t="shared" si="165"/>
        <v>0</v>
      </c>
      <c r="V87" s="140"/>
      <c r="W87" s="118">
        <f t="shared" si="166"/>
        <v>0</v>
      </c>
      <c r="X87" s="119">
        <f t="shared" si="167"/>
        <v>0</v>
      </c>
      <c r="Y87" s="303"/>
      <c r="Z87" s="513">
        <f t="shared" si="168"/>
        <v>0</v>
      </c>
      <c r="AA87" s="303"/>
      <c r="AB87" s="513">
        <f t="shared" si="169"/>
        <v>0</v>
      </c>
      <c r="AC87" s="303"/>
      <c r="AD87" s="513">
        <f t="shared" si="170"/>
        <v>0</v>
      </c>
      <c r="AE87" s="303"/>
      <c r="AF87" s="513">
        <f t="shared" si="171"/>
        <v>0</v>
      </c>
      <c r="AG87" s="303"/>
      <c r="AH87" s="513">
        <f t="shared" si="172"/>
        <v>0</v>
      </c>
      <c r="AI87" s="266">
        <f t="shared" si="227"/>
        <v>0</v>
      </c>
      <c r="AJ87" s="304"/>
      <c r="AK87" s="268">
        <f t="shared" si="173"/>
        <v>0</v>
      </c>
      <c r="AL87" s="304"/>
      <c r="AM87" s="268">
        <f t="shared" si="174"/>
        <v>0</v>
      </c>
      <c r="AN87" s="304"/>
      <c r="AO87" s="268">
        <f t="shared" si="175"/>
        <v>0</v>
      </c>
      <c r="AP87" s="304"/>
      <c r="AQ87" s="268">
        <f t="shared" si="176"/>
        <v>0</v>
      </c>
      <c r="AR87" s="304"/>
      <c r="AS87" s="268">
        <f t="shared" si="177"/>
        <v>0</v>
      </c>
      <c r="AT87" s="269">
        <f t="shared" si="178"/>
        <v>0</v>
      </c>
      <c r="AU87" s="305"/>
      <c r="AV87" s="271">
        <f t="shared" si="179"/>
        <v>0</v>
      </c>
      <c r="AW87" s="305"/>
      <c r="AX87" s="271">
        <f t="shared" si="180"/>
        <v>0</v>
      </c>
      <c r="AY87" s="305"/>
      <c r="AZ87" s="271">
        <f t="shared" si="181"/>
        <v>0</v>
      </c>
      <c r="BA87" s="305"/>
      <c r="BB87" s="271">
        <f t="shared" si="182"/>
        <v>0</v>
      </c>
      <c r="BC87" s="305"/>
      <c r="BD87" s="271">
        <f t="shared" si="183"/>
        <v>0</v>
      </c>
      <c r="BE87" s="272">
        <f t="shared" si="184"/>
        <v>0</v>
      </c>
      <c r="BF87" s="306"/>
      <c r="BG87" s="274">
        <f t="shared" si="185"/>
        <v>0</v>
      </c>
      <c r="BH87" s="306"/>
      <c r="BI87" s="274">
        <f t="shared" si="186"/>
        <v>0</v>
      </c>
      <c r="BJ87" s="306"/>
      <c r="BK87" s="274">
        <f t="shared" si="187"/>
        <v>0</v>
      </c>
      <c r="BL87" s="306"/>
      <c r="BM87" s="274">
        <f t="shared" si="188"/>
        <v>0</v>
      </c>
      <c r="BN87" s="306"/>
      <c r="BO87" s="274">
        <f t="shared" si="189"/>
        <v>0</v>
      </c>
      <c r="BP87" s="275">
        <f t="shared" si="190"/>
        <v>0</v>
      </c>
      <c r="BQ87" s="307"/>
      <c r="BR87" s="277">
        <f t="shared" si="191"/>
        <v>0</v>
      </c>
      <c r="BS87" s="307"/>
      <c r="BT87" s="277">
        <f t="shared" si="192"/>
        <v>0</v>
      </c>
      <c r="BU87" s="307"/>
      <c r="BV87" s="277">
        <f t="shared" si="193"/>
        <v>0</v>
      </c>
      <c r="BW87" s="307"/>
      <c r="BX87" s="277">
        <f t="shared" si="194"/>
        <v>0</v>
      </c>
      <c r="BY87" s="307"/>
      <c r="BZ87" s="277">
        <f t="shared" si="195"/>
        <v>0</v>
      </c>
      <c r="CA87" s="278">
        <f t="shared" si="196"/>
        <v>0</v>
      </c>
      <c r="CB87" s="308"/>
      <c r="CC87" s="280">
        <f t="shared" si="197"/>
        <v>0</v>
      </c>
      <c r="CD87" s="308"/>
      <c r="CE87" s="280">
        <f t="shared" si="198"/>
        <v>0</v>
      </c>
      <c r="CF87" s="308"/>
      <c r="CG87" s="280">
        <f t="shared" si="199"/>
        <v>0</v>
      </c>
      <c r="CH87" s="308"/>
      <c r="CI87" s="280">
        <f t="shared" si="200"/>
        <v>0</v>
      </c>
      <c r="CJ87" s="308"/>
      <c r="CK87" s="280">
        <f t="shared" si="201"/>
        <v>0</v>
      </c>
      <c r="CL87" s="281">
        <f t="shared" si="202"/>
        <v>0</v>
      </c>
      <c r="CM87" s="309"/>
      <c r="CN87" s="283">
        <f t="shared" si="203"/>
        <v>0</v>
      </c>
      <c r="CO87" s="309"/>
      <c r="CP87" s="283">
        <f t="shared" si="204"/>
        <v>0</v>
      </c>
      <c r="CQ87" s="309"/>
      <c r="CR87" s="283">
        <f t="shared" si="205"/>
        <v>0</v>
      </c>
      <c r="CS87" s="309"/>
      <c r="CT87" s="283">
        <f t="shared" si="206"/>
        <v>0</v>
      </c>
      <c r="CU87" s="309"/>
      <c r="CV87" s="283">
        <f t="shared" si="207"/>
        <v>0</v>
      </c>
      <c r="CW87" s="284">
        <f t="shared" si="208"/>
        <v>0</v>
      </c>
      <c r="CX87" s="310"/>
      <c r="CY87" s="286">
        <f t="shared" si="209"/>
        <v>0</v>
      </c>
      <c r="CZ87" s="310"/>
      <c r="DA87" s="286">
        <f t="shared" si="210"/>
        <v>0</v>
      </c>
      <c r="DB87" s="310"/>
      <c r="DC87" s="286">
        <f t="shared" si="211"/>
        <v>0</v>
      </c>
      <c r="DD87" s="310"/>
      <c r="DE87" s="286">
        <f t="shared" si="212"/>
        <v>0</v>
      </c>
      <c r="DF87" s="310"/>
      <c r="DG87" s="286">
        <f t="shared" si="213"/>
        <v>0</v>
      </c>
      <c r="DH87" s="287">
        <f t="shared" si="214"/>
        <v>0</v>
      </c>
      <c r="DI87" s="311"/>
      <c r="DJ87" s="289">
        <f t="shared" si="215"/>
        <v>0</v>
      </c>
      <c r="DK87" s="311"/>
      <c r="DL87" s="289">
        <f t="shared" si="216"/>
        <v>0</v>
      </c>
      <c r="DM87" s="311"/>
      <c r="DN87" s="289">
        <f t="shared" si="217"/>
        <v>0</v>
      </c>
      <c r="DO87" s="311"/>
      <c r="DP87" s="289">
        <f t="shared" si="218"/>
        <v>0</v>
      </c>
      <c r="DQ87" s="311"/>
      <c r="DR87" s="289">
        <f t="shared" si="219"/>
        <v>0</v>
      </c>
      <c r="DS87" s="299">
        <f t="shared" si="220"/>
        <v>0</v>
      </c>
      <c r="DT87" s="312">
        <f t="shared" si="221"/>
        <v>0</v>
      </c>
      <c r="DU87" s="312">
        <f t="shared" si="222"/>
        <v>0</v>
      </c>
      <c r="DV87" s="312">
        <f t="shared" si="223"/>
        <v>0</v>
      </c>
      <c r="DW87" s="312">
        <f t="shared" si="224"/>
        <v>0</v>
      </c>
      <c r="DX87" s="312">
        <f t="shared" si="225"/>
        <v>0</v>
      </c>
      <c r="DY87" s="300">
        <f t="shared" si="226"/>
        <v>0</v>
      </c>
    </row>
    <row r="88" spans="1:129" s="52" customFormat="1" ht="15" customHeight="1">
      <c r="A88" s="76"/>
      <c r="B88" s="76"/>
      <c r="C88" s="107"/>
      <c r="D88" s="13">
        <f t="shared" si="160"/>
        <v>0</v>
      </c>
      <c r="E88" s="706" t="str">
        <f t="shared" si="160"/>
        <v>Select E-Class</v>
      </c>
      <c r="F88" s="706"/>
      <c r="G88" s="706"/>
      <c r="H88" s="706"/>
      <c r="I88" s="706"/>
      <c r="J88" s="706"/>
      <c r="K88" s="138"/>
      <c r="L88" s="139">
        <f t="shared" si="161"/>
        <v>0</v>
      </c>
      <c r="M88" s="69"/>
      <c r="N88" s="140"/>
      <c r="O88" s="118">
        <f t="shared" si="162"/>
        <v>0</v>
      </c>
      <c r="P88" s="140"/>
      <c r="Q88" s="118">
        <f t="shared" si="163"/>
        <v>0</v>
      </c>
      <c r="R88" s="140"/>
      <c r="S88" s="118">
        <f t="shared" si="164"/>
        <v>0</v>
      </c>
      <c r="T88" s="140"/>
      <c r="U88" s="118">
        <f t="shared" si="165"/>
        <v>0</v>
      </c>
      <c r="V88" s="140"/>
      <c r="W88" s="118">
        <f t="shared" si="166"/>
        <v>0</v>
      </c>
      <c r="X88" s="119">
        <f t="shared" si="167"/>
        <v>0</v>
      </c>
      <c r="Y88" s="303"/>
      <c r="Z88" s="513">
        <f t="shared" si="168"/>
        <v>0</v>
      </c>
      <c r="AA88" s="303"/>
      <c r="AB88" s="513">
        <f t="shared" si="169"/>
        <v>0</v>
      </c>
      <c r="AC88" s="303"/>
      <c r="AD88" s="513">
        <f t="shared" si="170"/>
        <v>0</v>
      </c>
      <c r="AE88" s="303"/>
      <c r="AF88" s="513">
        <f t="shared" si="171"/>
        <v>0</v>
      </c>
      <c r="AG88" s="303"/>
      <c r="AH88" s="513">
        <f t="shared" si="172"/>
        <v>0</v>
      </c>
      <c r="AI88" s="266">
        <f t="shared" si="227"/>
        <v>0</v>
      </c>
      <c r="AJ88" s="304"/>
      <c r="AK88" s="268">
        <f t="shared" si="173"/>
        <v>0</v>
      </c>
      <c r="AL88" s="304"/>
      <c r="AM88" s="268">
        <f t="shared" si="174"/>
        <v>0</v>
      </c>
      <c r="AN88" s="304"/>
      <c r="AO88" s="268">
        <f t="shared" si="175"/>
        <v>0</v>
      </c>
      <c r="AP88" s="304"/>
      <c r="AQ88" s="268">
        <f t="shared" si="176"/>
        <v>0</v>
      </c>
      <c r="AR88" s="304"/>
      <c r="AS88" s="268">
        <f t="shared" si="177"/>
        <v>0</v>
      </c>
      <c r="AT88" s="269">
        <f t="shared" si="178"/>
        <v>0</v>
      </c>
      <c r="AU88" s="305"/>
      <c r="AV88" s="271">
        <f t="shared" si="179"/>
        <v>0</v>
      </c>
      <c r="AW88" s="305"/>
      <c r="AX88" s="271">
        <f t="shared" si="180"/>
        <v>0</v>
      </c>
      <c r="AY88" s="305"/>
      <c r="AZ88" s="271">
        <f t="shared" si="181"/>
        <v>0</v>
      </c>
      <c r="BA88" s="305"/>
      <c r="BB88" s="271">
        <f t="shared" si="182"/>
        <v>0</v>
      </c>
      <c r="BC88" s="305"/>
      <c r="BD88" s="271">
        <f t="shared" si="183"/>
        <v>0</v>
      </c>
      <c r="BE88" s="272">
        <f t="shared" si="184"/>
        <v>0</v>
      </c>
      <c r="BF88" s="306"/>
      <c r="BG88" s="274">
        <f t="shared" si="185"/>
        <v>0</v>
      </c>
      <c r="BH88" s="306"/>
      <c r="BI88" s="274">
        <f t="shared" si="186"/>
        <v>0</v>
      </c>
      <c r="BJ88" s="306"/>
      <c r="BK88" s="274">
        <f t="shared" si="187"/>
        <v>0</v>
      </c>
      <c r="BL88" s="306"/>
      <c r="BM88" s="274">
        <f t="shared" si="188"/>
        <v>0</v>
      </c>
      <c r="BN88" s="306"/>
      <c r="BO88" s="274">
        <f t="shared" si="189"/>
        <v>0</v>
      </c>
      <c r="BP88" s="275">
        <f t="shared" si="190"/>
        <v>0</v>
      </c>
      <c r="BQ88" s="307"/>
      <c r="BR88" s="277">
        <f t="shared" si="191"/>
        <v>0</v>
      </c>
      <c r="BS88" s="307"/>
      <c r="BT88" s="277">
        <f t="shared" si="192"/>
        <v>0</v>
      </c>
      <c r="BU88" s="307"/>
      <c r="BV88" s="277">
        <f t="shared" si="193"/>
        <v>0</v>
      </c>
      <c r="BW88" s="307"/>
      <c r="BX88" s="277">
        <f t="shared" si="194"/>
        <v>0</v>
      </c>
      <c r="BY88" s="307"/>
      <c r="BZ88" s="277">
        <f t="shared" si="195"/>
        <v>0</v>
      </c>
      <c r="CA88" s="278">
        <f t="shared" si="196"/>
        <v>0</v>
      </c>
      <c r="CB88" s="308"/>
      <c r="CC88" s="280">
        <f t="shared" si="197"/>
        <v>0</v>
      </c>
      <c r="CD88" s="308"/>
      <c r="CE88" s="280">
        <f t="shared" si="198"/>
        <v>0</v>
      </c>
      <c r="CF88" s="308"/>
      <c r="CG88" s="280">
        <f t="shared" si="199"/>
        <v>0</v>
      </c>
      <c r="CH88" s="308"/>
      <c r="CI88" s="280">
        <f t="shared" si="200"/>
        <v>0</v>
      </c>
      <c r="CJ88" s="308"/>
      <c r="CK88" s="280">
        <f t="shared" si="201"/>
        <v>0</v>
      </c>
      <c r="CL88" s="281">
        <f t="shared" si="202"/>
        <v>0</v>
      </c>
      <c r="CM88" s="309"/>
      <c r="CN88" s="283">
        <f t="shared" si="203"/>
        <v>0</v>
      </c>
      <c r="CO88" s="309"/>
      <c r="CP88" s="283">
        <f t="shared" si="204"/>
        <v>0</v>
      </c>
      <c r="CQ88" s="309"/>
      <c r="CR88" s="283">
        <f t="shared" si="205"/>
        <v>0</v>
      </c>
      <c r="CS88" s="309"/>
      <c r="CT88" s="283">
        <f t="shared" si="206"/>
        <v>0</v>
      </c>
      <c r="CU88" s="309"/>
      <c r="CV88" s="283">
        <f t="shared" si="207"/>
        <v>0</v>
      </c>
      <c r="CW88" s="284">
        <f t="shared" si="208"/>
        <v>0</v>
      </c>
      <c r="CX88" s="310"/>
      <c r="CY88" s="286">
        <f t="shared" si="209"/>
        <v>0</v>
      </c>
      <c r="CZ88" s="310"/>
      <c r="DA88" s="286">
        <f t="shared" si="210"/>
        <v>0</v>
      </c>
      <c r="DB88" s="310"/>
      <c r="DC88" s="286">
        <f t="shared" si="211"/>
        <v>0</v>
      </c>
      <c r="DD88" s="310"/>
      <c r="DE88" s="286">
        <f t="shared" si="212"/>
        <v>0</v>
      </c>
      <c r="DF88" s="310"/>
      <c r="DG88" s="286">
        <f t="shared" si="213"/>
        <v>0</v>
      </c>
      <c r="DH88" s="287">
        <f t="shared" si="214"/>
        <v>0</v>
      </c>
      <c r="DI88" s="311"/>
      <c r="DJ88" s="289">
        <f t="shared" si="215"/>
        <v>0</v>
      </c>
      <c r="DK88" s="311"/>
      <c r="DL88" s="289">
        <f t="shared" si="216"/>
        <v>0</v>
      </c>
      <c r="DM88" s="311"/>
      <c r="DN88" s="289">
        <f t="shared" si="217"/>
        <v>0</v>
      </c>
      <c r="DO88" s="311"/>
      <c r="DP88" s="289">
        <f t="shared" si="218"/>
        <v>0</v>
      </c>
      <c r="DQ88" s="311"/>
      <c r="DR88" s="289">
        <f t="shared" si="219"/>
        <v>0</v>
      </c>
      <c r="DS88" s="299">
        <f t="shared" si="220"/>
        <v>0</v>
      </c>
      <c r="DT88" s="312">
        <f t="shared" si="221"/>
        <v>0</v>
      </c>
      <c r="DU88" s="312">
        <f t="shared" si="222"/>
        <v>0</v>
      </c>
      <c r="DV88" s="312">
        <f t="shared" si="223"/>
        <v>0</v>
      </c>
      <c r="DW88" s="312">
        <f t="shared" si="224"/>
        <v>0</v>
      </c>
      <c r="DX88" s="312">
        <f t="shared" si="225"/>
        <v>0</v>
      </c>
      <c r="DY88" s="300">
        <f t="shared" si="226"/>
        <v>0</v>
      </c>
    </row>
    <row r="89" spans="1:129" s="52" customFormat="1" ht="15" customHeight="1">
      <c r="A89" s="76"/>
      <c r="B89" s="76"/>
      <c r="C89" s="107"/>
      <c r="D89" s="13">
        <f t="shared" si="160"/>
        <v>0</v>
      </c>
      <c r="E89" s="706" t="str">
        <f t="shared" si="160"/>
        <v>Select E-Class</v>
      </c>
      <c r="F89" s="706"/>
      <c r="G89" s="706"/>
      <c r="H89" s="706"/>
      <c r="I89" s="706"/>
      <c r="J89" s="706"/>
      <c r="K89" s="138"/>
      <c r="L89" s="139">
        <f t="shared" si="161"/>
        <v>0</v>
      </c>
      <c r="M89" s="69"/>
      <c r="N89" s="140"/>
      <c r="O89" s="118">
        <f t="shared" si="162"/>
        <v>0</v>
      </c>
      <c r="P89" s="140"/>
      <c r="Q89" s="118">
        <f t="shared" si="163"/>
        <v>0</v>
      </c>
      <c r="R89" s="140"/>
      <c r="S89" s="118">
        <f t="shared" si="164"/>
        <v>0</v>
      </c>
      <c r="T89" s="140"/>
      <c r="U89" s="118">
        <f t="shared" si="165"/>
        <v>0</v>
      </c>
      <c r="V89" s="140"/>
      <c r="W89" s="118">
        <f t="shared" si="166"/>
        <v>0</v>
      </c>
      <c r="X89" s="119">
        <f t="shared" si="167"/>
        <v>0</v>
      </c>
      <c r="Y89" s="303"/>
      <c r="Z89" s="513">
        <f t="shared" si="168"/>
        <v>0</v>
      </c>
      <c r="AA89" s="303"/>
      <c r="AB89" s="513">
        <f t="shared" si="169"/>
        <v>0</v>
      </c>
      <c r="AC89" s="303"/>
      <c r="AD89" s="513">
        <f t="shared" si="170"/>
        <v>0</v>
      </c>
      <c r="AE89" s="303"/>
      <c r="AF89" s="513">
        <f t="shared" si="171"/>
        <v>0</v>
      </c>
      <c r="AG89" s="303"/>
      <c r="AH89" s="513">
        <f t="shared" si="172"/>
        <v>0</v>
      </c>
      <c r="AI89" s="266">
        <f t="shared" si="227"/>
        <v>0</v>
      </c>
      <c r="AJ89" s="304"/>
      <c r="AK89" s="268">
        <f t="shared" si="173"/>
        <v>0</v>
      </c>
      <c r="AL89" s="304"/>
      <c r="AM89" s="268">
        <f t="shared" si="174"/>
        <v>0</v>
      </c>
      <c r="AN89" s="304"/>
      <c r="AO89" s="268">
        <f t="shared" si="175"/>
        <v>0</v>
      </c>
      <c r="AP89" s="304"/>
      <c r="AQ89" s="268">
        <f t="shared" si="176"/>
        <v>0</v>
      </c>
      <c r="AR89" s="304"/>
      <c r="AS89" s="268">
        <f t="shared" si="177"/>
        <v>0</v>
      </c>
      <c r="AT89" s="269">
        <f t="shared" si="178"/>
        <v>0</v>
      </c>
      <c r="AU89" s="305"/>
      <c r="AV89" s="271">
        <f t="shared" si="179"/>
        <v>0</v>
      </c>
      <c r="AW89" s="305"/>
      <c r="AX89" s="271">
        <f t="shared" si="180"/>
        <v>0</v>
      </c>
      <c r="AY89" s="305"/>
      <c r="AZ89" s="271">
        <f t="shared" si="181"/>
        <v>0</v>
      </c>
      <c r="BA89" s="305"/>
      <c r="BB89" s="271">
        <f t="shared" si="182"/>
        <v>0</v>
      </c>
      <c r="BC89" s="305"/>
      <c r="BD89" s="271">
        <f t="shared" si="183"/>
        <v>0</v>
      </c>
      <c r="BE89" s="272">
        <f t="shared" si="184"/>
        <v>0</v>
      </c>
      <c r="BF89" s="306"/>
      <c r="BG89" s="274">
        <f t="shared" si="185"/>
        <v>0</v>
      </c>
      <c r="BH89" s="306"/>
      <c r="BI89" s="274">
        <f t="shared" si="186"/>
        <v>0</v>
      </c>
      <c r="BJ89" s="306"/>
      <c r="BK89" s="274">
        <f t="shared" si="187"/>
        <v>0</v>
      </c>
      <c r="BL89" s="306"/>
      <c r="BM89" s="274">
        <f t="shared" si="188"/>
        <v>0</v>
      </c>
      <c r="BN89" s="306"/>
      <c r="BO89" s="274">
        <f t="shared" si="189"/>
        <v>0</v>
      </c>
      <c r="BP89" s="275">
        <f t="shared" si="190"/>
        <v>0</v>
      </c>
      <c r="BQ89" s="307"/>
      <c r="BR89" s="277">
        <f t="shared" si="191"/>
        <v>0</v>
      </c>
      <c r="BS89" s="307"/>
      <c r="BT89" s="277">
        <f t="shared" si="192"/>
        <v>0</v>
      </c>
      <c r="BU89" s="307"/>
      <c r="BV89" s="277">
        <f t="shared" si="193"/>
        <v>0</v>
      </c>
      <c r="BW89" s="307"/>
      <c r="BX89" s="277">
        <f t="shared" si="194"/>
        <v>0</v>
      </c>
      <c r="BY89" s="307"/>
      <c r="BZ89" s="277">
        <f t="shared" si="195"/>
        <v>0</v>
      </c>
      <c r="CA89" s="278">
        <f t="shared" si="196"/>
        <v>0</v>
      </c>
      <c r="CB89" s="308"/>
      <c r="CC89" s="280">
        <f t="shared" si="197"/>
        <v>0</v>
      </c>
      <c r="CD89" s="308"/>
      <c r="CE89" s="280">
        <f t="shared" si="198"/>
        <v>0</v>
      </c>
      <c r="CF89" s="308"/>
      <c r="CG89" s="280">
        <f t="shared" si="199"/>
        <v>0</v>
      </c>
      <c r="CH89" s="308"/>
      <c r="CI89" s="280">
        <f t="shared" si="200"/>
        <v>0</v>
      </c>
      <c r="CJ89" s="308"/>
      <c r="CK89" s="280">
        <f t="shared" si="201"/>
        <v>0</v>
      </c>
      <c r="CL89" s="281">
        <f t="shared" si="202"/>
        <v>0</v>
      </c>
      <c r="CM89" s="309"/>
      <c r="CN89" s="283">
        <f t="shared" si="203"/>
        <v>0</v>
      </c>
      <c r="CO89" s="309"/>
      <c r="CP89" s="283">
        <f t="shared" si="204"/>
        <v>0</v>
      </c>
      <c r="CQ89" s="309"/>
      <c r="CR89" s="283">
        <f t="shared" si="205"/>
        <v>0</v>
      </c>
      <c r="CS89" s="309"/>
      <c r="CT89" s="283">
        <f t="shared" si="206"/>
        <v>0</v>
      </c>
      <c r="CU89" s="309"/>
      <c r="CV89" s="283">
        <f t="shared" si="207"/>
        <v>0</v>
      </c>
      <c r="CW89" s="284">
        <f t="shared" si="208"/>
        <v>0</v>
      </c>
      <c r="CX89" s="310"/>
      <c r="CY89" s="286">
        <f t="shared" si="209"/>
        <v>0</v>
      </c>
      <c r="CZ89" s="310"/>
      <c r="DA89" s="286">
        <f t="shared" si="210"/>
        <v>0</v>
      </c>
      <c r="DB89" s="310"/>
      <c r="DC89" s="286">
        <f t="shared" si="211"/>
        <v>0</v>
      </c>
      <c r="DD89" s="310"/>
      <c r="DE89" s="286">
        <f t="shared" si="212"/>
        <v>0</v>
      </c>
      <c r="DF89" s="310"/>
      <c r="DG89" s="286">
        <f t="shared" si="213"/>
        <v>0</v>
      </c>
      <c r="DH89" s="287">
        <f t="shared" si="214"/>
        <v>0</v>
      </c>
      <c r="DI89" s="311"/>
      <c r="DJ89" s="289">
        <f t="shared" si="215"/>
        <v>0</v>
      </c>
      <c r="DK89" s="311"/>
      <c r="DL89" s="289">
        <f t="shared" si="216"/>
        <v>0</v>
      </c>
      <c r="DM89" s="311"/>
      <c r="DN89" s="289">
        <f t="shared" si="217"/>
        <v>0</v>
      </c>
      <c r="DO89" s="311"/>
      <c r="DP89" s="289">
        <f t="shared" si="218"/>
        <v>0</v>
      </c>
      <c r="DQ89" s="311"/>
      <c r="DR89" s="289">
        <f t="shared" si="219"/>
        <v>0</v>
      </c>
      <c r="DS89" s="299">
        <f t="shared" si="220"/>
        <v>0</v>
      </c>
      <c r="DT89" s="312">
        <f t="shared" si="221"/>
        <v>0</v>
      </c>
      <c r="DU89" s="312">
        <f t="shared" si="222"/>
        <v>0</v>
      </c>
      <c r="DV89" s="312">
        <f t="shared" si="223"/>
        <v>0</v>
      </c>
      <c r="DW89" s="312">
        <f t="shared" si="224"/>
        <v>0</v>
      </c>
      <c r="DX89" s="312">
        <f t="shared" si="225"/>
        <v>0</v>
      </c>
      <c r="DY89" s="300">
        <f t="shared" si="226"/>
        <v>0</v>
      </c>
    </row>
    <row r="90" spans="1:129" s="52" customFormat="1" ht="15" customHeight="1">
      <c r="A90" s="76"/>
      <c r="B90" s="76"/>
      <c r="C90" s="107"/>
      <c r="D90" s="13">
        <f t="shared" si="160"/>
        <v>0</v>
      </c>
      <c r="E90" s="706" t="str">
        <f t="shared" si="160"/>
        <v>Select E-Class</v>
      </c>
      <c r="F90" s="706"/>
      <c r="G90" s="706"/>
      <c r="H90" s="706"/>
      <c r="I90" s="706"/>
      <c r="J90" s="706"/>
      <c r="K90" s="138"/>
      <c r="L90" s="139">
        <f t="shared" si="161"/>
        <v>0</v>
      </c>
      <c r="M90" s="69"/>
      <c r="N90" s="140"/>
      <c r="O90" s="118">
        <f t="shared" si="162"/>
        <v>0</v>
      </c>
      <c r="P90" s="140"/>
      <c r="Q90" s="118">
        <f t="shared" si="163"/>
        <v>0</v>
      </c>
      <c r="R90" s="140"/>
      <c r="S90" s="118">
        <f t="shared" si="164"/>
        <v>0</v>
      </c>
      <c r="T90" s="140"/>
      <c r="U90" s="118">
        <f t="shared" si="165"/>
        <v>0</v>
      </c>
      <c r="V90" s="140"/>
      <c r="W90" s="118">
        <f t="shared" si="166"/>
        <v>0</v>
      </c>
      <c r="X90" s="119">
        <f t="shared" si="167"/>
        <v>0</v>
      </c>
      <c r="Y90" s="303"/>
      <c r="Z90" s="513">
        <f t="shared" si="168"/>
        <v>0</v>
      </c>
      <c r="AA90" s="303"/>
      <c r="AB90" s="513">
        <f t="shared" si="169"/>
        <v>0</v>
      </c>
      <c r="AC90" s="303"/>
      <c r="AD90" s="513">
        <f t="shared" si="170"/>
        <v>0</v>
      </c>
      <c r="AE90" s="303"/>
      <c r="AF90" s="513">
        <f t="shared" si="171"/>
        <v>0</v>
      </c>
      <c r="AG90" s="303"/>
      <c r="AH90" s="513">
        <f t="shared" si="172"/>
        <v>0</v>
      </c>
      <c r="AI90" s="266">
        <f t="shared" si="227"/>
        <v>0</v>
      </c>
      <c r="AJ90" s="304"/>
      <c r="AK90" s="268">
        <f t="shared" si="173"/>
        <v>0</v>
      </c>
      <c r="AL90" s="304"/>
      <c r="AM90" s="268">
        <f t="shared" si="174"/>
        <v>0</v>
      </c>
      <c r="AN90" s="304"/>
      <c r="AO90" s="268">
        <f t="shared" si="175"/>
        <v>0</v>
      </c>
      <c r="AP90" s="304"/>
      <c r="AQ90" s="268">
        <f t="shared" si="176"/>
        <v>0</v>
      </c>
      <c r="AR90" s="304"/>
      <c r="AS90" s="268">
        <f t="shared" si="177"/>
        <v>0</v>
      </c>
      <c r="AT90" s="269">
        <f t="shared" si="178"/>
        <v>0</v>
      </c>
      <c r="AU90" s="305"/>
      <c r="AV90" s="271">
        <f t="shared" si="179"/>
        <v>0</v>
      </c>
      <c r="AW90" s="305"/>
      <c r="AX90" s="271">
        <f t="shared" si="180"/>
        <v>0</v>
      </c>
      <c r="AY90" s="305"/>
      <c r="AZ90" s="271">
        <f t="shared" si="181"/>
        <v>0</v>
      </c>
      <c r="BA90" s="305"/>
      <c r="BB90" s="271">
        <f t="shared" si="182"/>
        <v>0</v>
      </c>
      <c r="BC90" s="305"/>
      <c r="BD90" s="271">
        <f t="shared" si="183"/>
        <v>0</v>
      </c>
      <c r="BE90" s="272">
        <f t="shared" si="184"/>
        <v>0</v>
      </c>
      <c r="BF90" s="306"/>
      <c r="BG90" s="274">
        <f t="shared" si="185"/>
        <v>0</v>
      </c>
      <c r="BH90" s="306"/>
      <c r="BI90" s="274">
        <f t="shared" si="186"/>
        <v>0</v>
      </c>
      <c r="BJ90" s="306"/>
      <c r="BK90" s="274">
        <f t="shared" si="187"/>
        <v>0</v>
      </c>
      <c r="BL90" s="306"/>
      <c r="BM90" s="274">
        <f t="shared" si="188"/>
        <v>0</v>
      </c>
      <c r="BN90" s="306"/>
      <c r="BO90" s="274">
        <f t="shared" si="189"/>
        <v>0</v>
      </c>
      <c r="BP90" s="275">
        <f t="shared" si="190"/>
        <v>0</v>
      </c>
      <c r="BQ90" s="307"/>
      <c r="BR90" s="277">
        <f t="shared" si="191"/>
        <v>0</v>
      </c>
      <c r="BS90" s="307"/>
      <c r="BT90" s="277">
        <f t="shared" si="192"/>
        <v>0</v>
      </c>
      <c r="BU90" s="307"/>
      <c r="BV90" s="277">
        <f t="shared" si="193"/>
        <v>0</v>
      </c>
      <c r="BW90" s="307"/>
      <c r="BX90" s="277">
        <f t="shared" si="194"/>
        <v>0</v>
      </c>
      <c r="BY90" s="307"/>
      <c r="BZ90" s="277">
        <f t="shared" si="195"/>
        <v>0</v>
      </c>
      <c r="CA90" s="278">
        <f t="shared" si="196"/>
        <v>0</v>
      </c>
      <c r="CB90" s="308"/>
      <c r="CC90" s="280">
        <f t="shared" si="197"/>
        <v>0</v>
      </c>
      <c r="CD90" s="308"/>
      <c r="CE90" s="280">
        <f t="shared" si="198"/>
        <v>0</v>
      </c>
      <c r="CF90" s="308"/>
      <c r="CG90" s="280">
        <f t="shared" si="199"/>
        <v>0</v>
      </c>
      <c r="CH90" s="308"/>
      <c r="CI90" s="280">
        <f t="shared" si="200"/>
        <v>0</v>
      </c>
      <c r="CJ90" s="308"/>
      <c r="CK90" s="280">
        <f t="shared" si="201"/>
        <v>0</v>
      </c>
      <c r="CL90" s="281">
        <f t="shared" si="202"/>
        <v>0</v>
      </c>
      <c r="CM90" s="309"/>
      <c r="CN90" s="283">
        <f t="shared" si="203"/>
        <v>0</v>
      </c>
      <c r="CO90" s="309"/>
      <c r="CP90" s="283">
        <f t="shared" si="204"/>
        <v>0</v>
      </c>
      <c r="CQ90" s="309"/>
      <c r="CR90" s="283">
        <f t="shared" si="205"/>
        <v>0</v>
      </c>
      <c r="CS90" s="309"/>
      <c r="CT90" s="283">
        <f t="shared" si="206"/>
        <v>0</v>
      </c>
      <c r="CU90" s="309"/>
      <c r="CV90" s="283">
        <f t="shared" si="207"/>
        <v>0</v>
      </c>
      <c r="CW90" s="284">
        <f t="shared" si="208"/>
        <v>0</v>
      </c>
      <c r="CX90" s="310"/>
      <c r="CY90" s="286">
        <f t="shared" si="209"/>
        <v>0</v>
      </c>
      <c r="CZ90" s="310"/>
      <c r="DA90" s="286">
        <f t="shared" si="210"/>
        <v>0</v>
      </c>
      <c r="DB90" s="310"/>
      <c r="DC90" s="286">
        <f t="shared" si="211"/>
        <v>0</v>
      </c>
      <c r="DD90" s="310"/>
      <c r="DE90" s="286">
        <f t="shared" si="212"/>
        <v>0</v>
      </c>
      <c r="DF90" s="310"/>
      <c r="DG90" s="286">
        <f t="shared" si="213"/>
        <v>0</v>
      </c>
      <c r="DH90" s="287">
        <f t="shared" si="214"/>
        <v>0</v>
      </c>
      <c r="DI90" s="311"/>
      <c r="DJ90" s="289">
        <f t="shared" si="215"/>
        <v>0</v>
      </c>
      <c r="DK90" s="311"/>
      <c r="DL90" s="289">
        <f t="shared" si="216"/>
        <v>0</v>
      </c>
      <c r="DM90" s="311"/>
      <c r="DN90" s="289">
        <f t="shared" si="217"/>
        <v>0</v>
      </c>
      <c r="DO90" s="311"/>
      <c r="DP90" s="289">
        <f t="shared" si="218"/>
        <v>0</v>
      </c>
      <c r="DQ90" s="311"/>
      <c r="DR90" s="289">
        <f t="shared" si="219"/>
        <v>0</v>
      </c>
      <c r="DS90" s="299">
        <f t="shared" si="220"/>
        <v>0</v>
      </c>
      <c r="DT90" s="312">
        <f t="shared" si="221"/>
        <v>0</v>
      </c>
      <c r="DU90" s="312">
        <f t="shared" si="222"/>
        <v>0</v>
      </c>
      <c r="DV90" s="312">
        <f t="shared" si="223"/>
        <v>0</v>
      </c>
      <c r="DW90" s="312">
        <f t="shared" si="224"/>
        <v>0</v>
      </c>
      <c r="DX90" s="312">
        <f t="shared" si="225"/>
        <v>0</v>
      </c>
      <c r="DY90" s="300">
        <f t="shared" si="226"/>
        <v>0</v>
      </c>
    </row>
    <row r="91" spans="1:129" s="52" customFormat="1" ht="15" customHeight="1">
      <c r="A91" s="76"/>
      <c r="B91" s="76"/>
      <c r="C91" s="107"/>
      <c r="D91" s="13">
        <f t="shared" si="160"/>
        <v>0</v>
      </c>
      <c r="E91" s="706" t="str">
        <f t="shared" si="160"/>
        <v>Select E-Class</v>
      </c>
      <c r="F91" s="706"/>
      <c r="G91" s="706"/>
      <c r="H91" s="706"/>
      <c r="I91" s="706"/>
      <c r="J91" s="706"/>
      <c r="K91" s="138"/>
      <c r="L91" s="139">
        <f t="shared" si="161"/>
        <v>0</v>
      </c>
      <c r="M91" s="69"/>
      <c r="N91" s="140"/>
      <c r="O91" s="118">
        <f t="shared" si="162"/>
        <v>0</v>
      </c>
      <c r="P91" s="140"/>
      <c r="Q91" s="118">
        <f t="shared" si="163"/>
        <v>0</v>
      </c>
      <c r="R91" s="140"/>
      <c r="S91" s="118">
        <f t="shared" si="164"/>
        <v>0</v>
      </c>
      <c r="T91" s="140"/>
      <c r="U91" s="118">
        <f t="shared" si="165"/>
        <v>0</v>
      </c>
      <c r="V91" s="140"/>
      <c r="W91" s="118">
        <f t="shared" si="166"/>
        <v>0</v>
      </c>
      <c r="X91" s="119">
        <f t="shared" si="167"/>
        <v>0</v>
      </c>
      <c r="Y91" s="303"/>
      <c r="Z91" s="513">
        <f t="shared" si="168"/>
        <v>0</v>
      </c>
      <c r="AA91" s="303"/>
      <c r="AB91" s="513">
        <f t="shared" si="169"/>
        <v>0</v>
      </c>
      <c r="AC91" s="303"/>
      <c r="AD91" s="513">
        <f t="shared" si="170"/>
        <v>0</v>
      </c>
      <c r="AE91" s="303"/>
      <c r="AF91" s="513">
        <f t="shared" si="171"/>
        <v>0</v>
      </c>
      <c r="AG91" s="303"/>
      <c r="AH91" s="513">
        <f t="shared" si="172"/>
        <v>0</v>
      </c>
      <c r="AI91" s="266">
        <f t="shared" si="227"/>
        <v>0</v>
      </c>
      <c r="AJ91" s="304"/>
      <c r="AK91" s="268">
        <f t="shared" si="173"/>
        <v>0</v>
      </c>
      <c r="AL91" s="304"/>
      <c r="AM91" s="268">
        <f t="shared" si="174"/>
        <v>0</v>
      </c>
      <c r="AN91" s="304"/>
      <c r="AO91" s="268">
        <f t="shared" si="175"/>
        <v>0</v>
      </c>
      <c r="AP91" s="304"/>
      <c r="AQ91" s="268">
        <f t="shared" si="176"/>
        <v>0</v>
      </c>
      <c r="AR91" s="304"/>
      <c r="AS91" s="268">
        <f t="shared" si="177"/>
        <v>0</v>
      </c>
      <c r="AT91" s="269">
        <f t="shared" si="178"/>
        <v>0</v>
      </c>
      <c r="AU91" s="305"/>
      <c r="AV91" s="271">
        <f t="shared" si="179"/>
        <v>0</v>
      </c>
      <c r="AW91" s="305"/>
      <c r="AX91" s="271">
        <f t="shared" si="180"/>
        <v>0</v>
      </c>
      <c r="AY91" s="305"/>
      <c r="AZ91" s="271">
        <f t="shared" si="181"/>
        <v>0</v>
      </c>
      <c r="BA91" s="305"/>
      <c r="BB91" s="271">
        <f t="shared" si="182"/>
        <v>0</v>
      </c>
      <c r="BC91" s="305"/>
      <c r="BD91" s="271">
        <f t="shared" si="183"/>
        <v>0</v>
      </c>
      <c r="BE91" s="272">
        <f t="shared" si="184"/>
        <v>0</v>
      </c>
      <c r="BF91" s="306"/>
      <c r="BG91" s="274">
        <f t="shared" si="185"/>
        <v>0</v>
      </c>
      <c r="BH91" s="306"/>
      <c r="BI91" s="274">
        <f t="shared" si="186"/>
        <v>0</v>
      </c>
      <c r="BJ91" s="306"/>
      <c r="BK91" s="274">
        <f t="shared" si="187"/>
        <v>0</v>
      </c>
      <c r="BL91" s="306"/>
      <c r="BM91" s="274">
        <f t="shared" si="188"/>
        <v>0</v>
      </c>
      <c r="BN91" s="306"/>
      <c r="BO91" s="274">
        <f t="shared" si="189"/>
        <v>0</v>
      </c>
      <c r="BP91" s="275">
        <f t="shared" si="190"/>
        <v>0</v>
      </c>
      <c r="BQ91" s="307"/>
      <c r="BR91" s="277">
        <f t="shared" si="191"/>
        <v>0</v>
      </c>
      <c r="BS91" s="307"/>
      <c r="BT91" s="277">
        <f t="shared" si="192"/>
        <v>0</v>
      </c>
      <c r="BU91" s="307"/>
      <c r="BV91" s="277">
        <f t="shared" si="193"/>
        <v>0</v>
      </c>
      <c r="BW91" s="307"/>
      <c r="BX91" s="277">
        <f t="shared" si="194"/>
        <v>0</v>
      </c>
      <c r="BY91" s="307"/>
      <c r="BZ91" s="277">
        <f t="shared" si="195"/>
        <v>0</v>
      </c>
      <c r="CA91" s="278">
        <f t="shared" si="196"/>
        <v>0</v>
      </c>
      <c r="CB91" s="308"/>
      <c r="CC91" s="280">
        <f t="shared" si="197"/>
        <v>0</v>
      </c>
      <c r="CD91" s="308"/>
      <c r="CE91" s="280">
        <f t="shared" si="198"/>
        <v>0</v>
      </c>
      <c r="CF91" s="308"/>
      <c r="CG91" s="280">
        <f t="shared" si="199"/>
        <v>0</v>
      </c>
      <c r="CH91" s="308"/>
      <c r="CI91" s="280">
        <f t="shared" si="200"/>
        <v>0</v>
      </c>
      <c r="CJ91" s="308"/>
      <c r="CK91" s="280">
        <f t="shared" si="201"/>
        <v>0</v>
      </c>
      <c r="CL91" s="281">
        <f t="shared" si="202"/>
        <v>0</v>
      </c>
      <c r="CM91" s="309"/>
      <c r="CN91" s="283">
        <f t="shared" si="203"/>
        <v>0</v>
      </c>
      <c r="CO91" s="309"/>
      <c r="CP91" s="283">
        <f t="shared" si="204"/>
        <v>0</v>
      </c>
      <c r="CQ91" s="309"/>
      <c r="CR91" s="283">
        <f t="shared" si="205"/>
        <v>0</v>
      </c>
      <c r="CS91" s="309"/>
      <c r="CT91" s="283">
        <f t="shared" si="206"/>
        <v>0</v>
      </c>
      <c r="CU91" s="309"/>
      <c r="CV91" s="283">
        <f t="shared" si="207"/>
        <v>0</v>
      </c>
      <c r="CW91" s="284">
        <f t="shared" si="208"/>
        <v>0</v>
      </c>
      <c r="CX91" s="310"/>
      <c r="CY91" s="286">
        <f t="shared" si="209"/>
        <v>0</v>
      </c>
      <c r="CZ91" s="310"/>
      <c r="DA91" s="286">
        <f t="shared" si="210"/>
        <v>0</v>
      </c>
      <c r="DB91" s="310"/>
      <c r="DC91" s="286">
        <f t="shared" si="211"/>
        <v>0</v>
      </c>
      <c r="DD91" s="310"/>
      <c r="DE91" s="286">
        <f t="shared" si="212"/>
        <v>0</v>
      </c>
      <c r="DF91" s="310"/>
      <c r="DG91" s="286">
        <f t="shared" si="213"/>
        <v>0</v>
      </c>
      <c r="DH91" s="287">
        <f t="shared" si="214"/>
        <v>0</v>
      </c>
      <c r="DI91" s="311"/>
      <c r="DJ91" s="289">
        <f t="shared" si="215"/>
        <v>0</v>
      </c>
      <c r="DK91" s="311"/>
      <c r="DL91" s="289">
        <f t="shared" si="216"/>
        <v>0</v>
      </c>
      <c r="DM91" s="311"/>
      <c r="DN91" s="289">
        <f t="shared" si="217"/>
        <v>0</v>
      </c>
      <c r="DO91" s="311"/>
      <c r="DP91" s="289">
        <f t="shared" si="218"/>
        <v>0</v>
      </c>
      <c r="DQ91" s="311"/>
      <c r="DR91" s="289">
        <f t="shared" si="219"/>
        <v>0</v>
      </c>
      <c r="DS91" s="299">
        <f t="shared" si="220"/>
        <v>0</v>
      </c>
      <c r="DT91" s="312">
        <f t="shared" si="221"/>
        <v>0</v>
      </c>
      <c r="DU91" s="312">
        <f t="shared" si="222"/>
        <v>0</v>
      </c>
      <c r="DV91" s="312">
        <f t="shared" si="223"/>
        <v>0</v>
      </c>
      <c r="DW91" s="312">
        <f t="shared" si="224"/>
        <v>0</v>
      </c>
      <c r="DX91" s="312">
        <f t="shared" si="225"/>
        <v>0</v>
      </c>
      <c r="DY91" s="300">
        <f t="shared" si="226"/>
        <v>0</v>
      </c>
    </row>
    <row r="92" spans="1:129" s="52" customFormat="1" ht="15" customHeight="1">
      <c r="A92" s="76"/>
      <c r="B92" s="76"/>
      <c r="C92" s="107"/>
      <c r="D92" s="13">
        <f t="shared" si="160"/>
        <v>0</v>
      </c>
      <c r="E92" s="706" t="str">
        <f t="shared" si="160"/>
        <v>Select E-Class</v>
      </c>
      <c r="F92" s="706"/>
      <c r="G92" s="706"/>
      <c r="H92" s="706"/>
      <c r="I92" s="706"/>
      <c r="J92" s="706"/>
      <c r="K92" s="138"/>
      <c r="L92" s="139">
        <f t="shared" si="161"/>
        <v>0</v>
      </c>
      <c r="M92" s="69"/>
      <c r="N92" s="140"/>
      <c r="O92" s="118">
        <f t="shared" si="162"/>
        <v>0</v>
      </c>
      <c r="P92" s="140"/>
      <c r="Q92" s="118">
        <f t="shared" si="163"/>
        <v>0</v>
      </c>
      <c r="R92" s="140"/>
      <c r="S92" s="118">
        <f t="shared" si="164"/>
        <v>0</v>
      </c>
      <c r="T92" s="140"/>
      <c r="U92" s="118">
        <f t="shared" si="165"/>
        <v>0</v>
      </c>
      <c r="V92" s="140"/>
      <c r="W92" s="118">
        <f t="shared" si="166"/>
        <v>0</v>
      </c>
      <c r="X92" s="119">
        <f t="shared" si="167"/>
        <v>0</v>
      </c>
      <c r="Y92" s="303"/>
      <c r="Z92" s="513">
        <f t="shared" si="168"/>
        <v>0</v>
      </c>
      <c r="AA92" s="303"/>
      <c r="AB92" s="513">
        <f t="shared" si="169"/>
        <v>0</v>
      </c>
      <c r="AC92" s="303"/>
      <c r="AD92" s="513">
        <f t="shared" si="170"/>
        <v>0</v>
      </c>
      <c r="AE92" s="303"/>
      <c r="AF92" s="513">
        <f t="shared" si="171"/>
        <v>0</v>
      </c>
      <c r="AG92" s="303"/>
      <c r="AH92" s="513">
        <f t="shared" si="172"/>
        <v>0</v>
      </c>
      <c r="AI92" s="266">
        <f t="shared" si="227"/>
        <v>0</v>
      </c>
      <c r="AJ92" s="304"/>
      <c r="AK92" s="268">
        <f t="shared" si="173"/>
        <v>0</v>
      </c>
      <c r="AL92" s="304"/>
      <c r="AM92" s="268">
        <f t="shared" si="174"/>
        <v>0</v>
      </c>
      <c r="AN92" s="304"/>
      <c r="AO92" s="268">
        <f t="shared" si="175"/>
        <v>0</v>
      </c>
      <c r="AP92" s="304"/>
      <c r="AQ92" s="268">
        <f t="shared" si="176"/>
        <v>0</v>
      </c>
      <c r="AR92" s="304"/>
      <c r="AS92" s="268">
        <f t="shared" si="177"/>
        <v>0</v>
      </c>
      <c r="AT92" s="269">
        <f t="shared" si="178"/>
        <v>0</v>
      </c>
      <c r="AU92" s="305"/>
      <c r="AV92" s="271">
        <f t="shared" si="179"/>
        <v>0</v>
      </c>
      <c r="AW92" s="305"/>
      <c r="AX92" s="271">
        <f t="shared" si="180"/>
        <v>0</v>
      </c>
      <c r="AY92" s="305"/>
      <c r="AZ92" s="271">
        <f t="shared" si="181"/>
        <v>0</v>
      </c>
      <c r="BA92" s="305"/>
      <c r="BB92" s="271">
        <f t="shared" si="182"/>
        <v>0</v>
      </c>
      <c r="BC92" s="305"/>
      <c r="BD92" s="271">
        <f t="shared" si="183"/>
        <v>0</v>
      </c>
      <c r="BE92" s="272">
        <f t="shared" si="184"/>
        <v>0</v>
      </c>
      <c r="BF92" s="306"/>
      <c r="BG92" s="274">
        <f t="shared" si="185"/>
        <v>0</v>
      </c>
      <c r="BH92" s="306"/>
      <c r="BI92" s="274">
        <f t="shared" si="186"/>
        <v>0</v>
      </c>
      <c r="BJ92" s="306"/>
      <c r="BK92" s="274">
        <f t="shared" si="187"/>
        <v>0</v>
      </c>
      <c r="BL92" s="306"/>
      <c r="BM92" s="274">
        <f t="shared" si="188"/>
        <v>0</v>
      </c>
      <c r="BN92" s="306"/>
      <c r="BO92" s="274">
        <f t="shared" si="189"/>
        <v>0</v>
      </c>
      <c r="BP92" s="275">
        <f t="shared" si="190"/>
        <v>0</v>
      </c>
      <c r="BQ92" s="307"/>
      <c r="BR92" s="277">
        <f t="shared" si="191"/>
        <v>0</v>
      </c>
      <c r="BS92" s="307"/>
      <c r="BT92" s="277">
        <f t="shared" si="192"/>
        <v>0</v>
      </c>
      <c r="BU92" s="307"/>
      <c r="BV92" s="277">
        <f t="shared" si="193"/>
        <v>0</v>
      </c>
      <c r="BW92" s="307"/>
      <c r="BX92" s="277">
        <f t="shared" si="194"/>
        <v>0</v>
      </c>
      <c r="BY92" s="307"/>
      <c r="BZ92" s="277">
        <f t="shared" si="195"/>
        <v>0</v>
      </c>
      <c r="CA92" s="278">
        <f t="shared" si="196"/>
        <v>0</v>
      </c>
      <c r="CB92" s="308"/>
      <c r="CC92" s="280">
        <f t="shared" si="197"/>
        <v>0</v>
      </c>
      <c r="CD92" s="308"/>
      <c r="CE92" s="280">
        <f t="shared" si="198"/>
        <v>0</v>
      </c>
      <c r="CF92" s="308"/>
      <c r="CG92" s="280">
        <f t="shared" si="199"/>
        <v>0</v>
      </c>
      <c r="CH92" s="308"/>
      <c r="CI92" s="280">
        <f t="shared" si="200"/>
        <v>0</v>
      </c>
      <c r="CJ92" s="308"/>
      <c r="CK92" s="280">
        <f t="shared" si="201"/>
        <v>0</v>
      </c>
      <c r="CL92" s="281">
        <f t="shared" si="202"/>
        <v>0</v>
      </c>
      <c r="CM92" s="309"/>
      <c r="CN92" s="283">
        <f t="shared" si="203"/>
        <v>0</v>
      </c>
      <c r="CO92" s="309"/>
      <c r="CP92" s="283">
        <f t="shared" si="204"/>
        <v>0</v>
      </c>
      <c r="CQ92" s="309"/>
      <c r="CR92" s="283">
        <f t="shared" si="205"/>
        <v>0</v>
      </c>
      <c r="CS92" s="309"/>
      <c r="CT92" s="283">
        <f t="shared" si="206"/>
        <v>0</v>
      </c>
      <c r="CU92" s="309"/>
      <c r="CV92" s="283">
        <f t="shared" si="207"/>
        <v>0</v>
      </c>
      <c r="CW92" s="284">
        <f t="shared" si="208"/>
        <v>0</v>
      </c>
      <c r="CX92" s="310"/>
      <c r="CY92" s="286">
        <f t="shared" si="209"/>
        <v>0</v>
      </c>
      <c r="CZ92" s="310"/>
      <c r="DA92" s="286">
        <f t="shared" si="210"/>
        <v>0</v>
      </c>
      <c r="DB92" s="310"/>
      <c r="DC92" s="286">
        <f t="shared" si="211"/>
        <v>0</v>
      </c>
      <c r="DD92" s="310"/>
      <c r="DE92" s="286">
        <f t="shared" si="212"/>
        <v>0</v>
      </c>
      <c r="DF92" s="310"/>
      <c r="DG92" s="286">
        <f t="shared" si="213"/>
        <v>0</v>
      </c>
      <c r="DH92" s="287">
        <f t="shared" si="214"/>
        <v>0</v>
      </c>
      <c r="DI92" s="311"/>
      <c r="DJ92" s="289">
        <f t="shared" si="215"/>
        <v>0</v>
      </c>
      <c r="DK92" s="311"/>
      <c r="DL92" s="289">
        <f t="shared" si="216"/>
        <v>0</v>
      </c>
      <c r="DM92" s="311"/>
      <c r="DN92" s="289">
        <f t="shared" si="217"/>
        <v>0</v>
      </c>
      <c r="DO92" s="311"/>
      <c r="DP92" s="289">
        <f t="shared" si="218"/>
        <v>0</v>
      </c>
      <c r="DQ92" s="311"/>
      <c r="DR92" s="289">
        <f t="shared" si="219"/>
        <v>0</v>
      </c>
      <c r="DS92" s="299">
        <f t="shared" si="220"/>
        <v>0</v>
      </c>
      <c r="DT92" s="312">
        <f t="shared" si="221"/>
        <v>0</v>
      </c>
      <c r="DU92" s="312">
        <f t="shared" si="222"/>
        <v>0</v>
      </c>
      <c r="DV92" s="312">
        <f t="shared" si="223"/>
        <v>0</v>
      </c>
      <c r="DW92" s="312">
        <f t="shared" si="224"/>
        <v>0</v>
      </c>
      <c r="DX92" s="312">
        <f t="shared" si="225"/>
        <v>0</v>
      </c>
      <c r="DY92" s="300">
        <f t="shared" si="226"/>
        <v>0</v>
      </c>
    </row>
    <row r="93" spans="1:129" s="52" customFormat="1" ht="15" customHeight="1">
      <c r="A93" s="76"/>
      <c r="B93" s="76"/>
      <c r="C93" s="107"/>
      <c r="D93" s="13"/>
      <c r="E93" s="710"/>
      <c r="F93" s="710"/>
      <c r="G93" s="710"/>
      <c r="H93" s="710"/>
      <c r="I93" s="710"/>
      <c r="J93" s="923" t="s">
        <v>245</v>
      </c>
      <c r="K93" s="924"/>
      <c r="L93" s="924"/>
      <c r="M93" s="925"/>
      <c r="N93" s="927">
        <f>SUM(O78:O92)</f>
        <v>0</v>
      </c>
      <c r="O93" s="928"/>
      <c r="P93" s="927">
        <f>SUM(Q78:Q92)</f>
        <v>0</v>
      </c>
      <c r="Q93" s="928"/>
      <c r="R93" s="927">
        <f>SUM(S78:S92)</f>
        <v>0</v>
      </c>
      <c r="S93" s="928"/>
      <c r="T93" s="927">
        <f>SUM(U78:U92)</f>
        <v>0</v>
      </c>
      <c r="U93" s="928"/>
      <c r="V93" s="927">
        <f>SUM(W78:W92)</f>
        <v>0</v>
      </c>
      <c r="W93" s="928"/>
      <c r="X93" s="141">
        <f>SUM(N93:W93)</f>
        <v>0</v>
      </c>
      <c r="Y93" s="927">
        <f>SUM(Z78:Z92)</f>
        <v>0</v>
      </c>
      <c r="Z93" s="928"/>
      <c r="AA93" s="927">
        <f>SUM(AB78:AB92)</f>
        <v>0</v>
      </c>
      <c r="AB93" s="928"/>
      <c r="AC93" s="927">
        <f>SUM(AD78:AD92)</f>
        <v>0</v>
      </c>
      <c r="AD93" s="928"/>
      <c r="AE93" s="927">
        <f>SUM(AF78:AF92)</f>
        <v>0</v>
      </c>
      <c r="AF93" s="928"/>
      <c r="AG93" s="927">
        <f>SUM(AH78:AH92)</f>
        <v>0</v>
      </c>
      <c r="AH93" s="928"/>
      <c r="AI93" s="141">
        <f>SUM(Y93:AG93)</f>
        <v>0</v>
      </c>
      <c r="AJ93" s="927">
        <f>SUM(AK78:AK92)</f>
        <v>0</v>
      </c>
      <c r="AK93" s="928"/>
      <c r="AL93" s="927">
        <f>SUM(AM78:AM92)</f>
        <v>0</v>
      </c>
      <c r="AM93" s="928"/>
      <c r="AN93" s="927">
        <f>SUM(AO78:AO92)</f>
        <v>0</v>
      </c>
      <c r="AO93" s="928"/>
      <c r="AP93" s="927">
        <f>SUM(AQ78:AQ92)</f>
        <v>0</v>
      </c>
      <c r="AQ93" s="928"/>
      <c r="AR93" s="927">
        <f>SUM(AS78:AS92)</f>
        <v>0</v>
      </c>
      <c r="AS93" s="928"/>
      <c r="AT93" s="141">
        <f>SUM(AJ93:AS93)</f>
        <v>0</v>
      </c>
      <c r="AU93" s="927">
        <f>SUM(AV78:AV92)</f>
        <v>0</v>
      </c>
      <c r="AV93" s="928"/>
      <c r="AW93" s="927">
        <f>SUM(AX78:AX92)</f>
        <v>0</v>
      </c>
      <c r="AX93" s="928"/>
      <c r="AY93" s="927">
        <f>SUM(AZ78:AZ92)</f>
        <v>0</v>
      </c>
      <c r="AZ93" s="928"/>
      <c r="BA93" s="927">
        <f>SUM(BB78:BB92)</f>
        <v>0</v>
      </c>
      <c r="BB93" s="928"/>
      <c r="BC93" s="927">
        <f>SUM(BD78:BD92)</f>
        <v>0</v>
      </c>
      <c r="BD93" s="928"/>
      <c r="BE93" s="141">
        <f>SUM(AU93:BD93)</f>
        <v>0</v>
      </c>
      <c r="BF93" s="927">
        <f>SUM(BG78:BG92)</f>
        <v>0</v>
      </c>
      <c r="BG93" s="928"/>
      <c r="BH93" s="927">
        <f>SUM(BI78:BI92)</f>
        <v>0</v>
      </c>
      <c r="BI93" s="928"/>
      <c r="BJ93" s="927">
        <f>SUM(BK78:BK92)</f>
        <v>0</v>
      </c>
      <c r="BK93" s="928"/>
      <c r="BL93" s="927">
        <f>SUM(BM78:BM92)</f>
        <v>0</v>
      </c>
      <c r="BM93" s="928"/>
      <c r="BN93" s="927">
        <f>SUM(BO78:BO92)</f>
        <v>0</v>
      </c>
      <c r="BO93" s="928"/>
      <c r="BP93" s="141">
        <f>SUM(BF93:BO93)</f>
        <v>0</v>
      </c>
      <c r="BQ93" s="927">
        <f>SUM(BR78:BR92)</f>
        <v>0</v>
      </c>
      <c r="BR93" s="928"/>
      <c r="BS93" s="927">
        <f>SUM(BT78:BT92)</f>
        <v>0</v>
      </c>
      <c r="BT93" s="928"/>
      <c r="BU93" s="927">
        <f>SUM(BV78:BV92)</f>
        <v>0</v>
      </c>
      <c r="BV93" s="928"/>
      <c r="BW93" s="927">
        <f>SUM(BX78:BX92)</f>
        <v>0</v>
      </c>
      <c r="BX93" s="928"/>
      <c r="BY93" s="927">
        <f>SUM(BZ78:BZ92)</f>
        <v>0</v>
      </c>
      <c r="BZ93" s="928"/>
      <c r="CA93" s="141">
        <f>SUM(BQ93:BZ93)</f>
        <v>0</v>
      </c>
      <c r="CB93" s="927">
        <f>SUM(CC78:CC92)</f>
        <v>0</v>
      </c>
      <c r="CC93" s="928"/>
      <c r="CD93" s="927">
        <f>SUM(CE78:CE92)</f>
        <v>0</v>
      </c>
      <c r="CE93" s="928"/>
      <c r="CF93" s="927">
        <f>SUM(CG78:CG92)</f>
        <v>0</v>
      </c>
      <c r="CG93" s="928"/>
      <c r="CH93" s="927">
        <f>SUM(CI78:CI92)</f>
        <v>0</v>
      </c>
      <c r="CI93" s="928"/>
      <c r="CJ93" s="927">
        <f>SUM(CK78:CK92)</f>
        <v>0</v>
      </c>
      <c r="CK93" s="928"/>
      <c r="CL93" s="141">
        <f>SUM(CB93:CK93)</f>
        <v>0</v>
      </c>
      <c r="CM93" s="927">
        <f>SUM(CN78:CN92)</f>
        <v>0</v>
      </c>
      <c r="CN93" s="928"/>
      <c r="CO93" s="927">
        <f>SUM(CP78:CP92)</f>
        <v>0</v>
      </c>
      <c r="CP93" s="928"/>
      <c r="CQ93" s="927">
        <f>SUM(CR78:CR92)</f>
        <v>0</v>
      </c>
      <c r="CR93" s="928"/>
      <c r="CS93" s="927">
        <f>SUM(CT78:CT92)</f>
        <v>0</v>
      </c>
      <c r="CT93" s="928"/>
      <c r="CU93" s="927">
        <f>SUM(CV78:CV92)</f>
        <v>0</v>
      </c>
      <c r="CV93" s="928"/>
      <c r="CW93" s="141">
        <f>SUM(CM93:CV93)</f>
        <v>0</v>
      </c>
      <c r="CX93" s="927">
        <f>SUM(CY78:CY92)</f>
        <v>0</v>
      </c>
      <c r="CY93" s="928"/>
      <c r="CZ93" s="927">
        <f>SUM(DA78:DA92)</f>
        <v>0</v>
      </c>
      <c r="DA93" s="928"/>
      <c r="DB93" s="927">
        <f>SUM(DC78:DC92)</f>
        <v>0</v>
      </c>
      <c r="DC93" s="928"/>
      <c r="DD93" s="927">
        <f>SUM(DE78:DE92)</f>
        <v>0</v>
      </c>
      <c r="DE93" s="928"/>
      <c r="DF93" s="927">
        <f>SUM(DG78:DG92)</f>
        <v>0</v>
      </c>
      <c r="DG93" s="928"/>
      <c r="DH93" s="141">
        <f>SUM(CX93:DG93)</f>
        <v>0</v>
      </c>
      <c r="DI93" s="927">
        <f>SUM(DJ78:DJ92)</f>
        <v>0</v>
      </c>
      <c r="DJ93" s="928"/>
      <c r="DK93" s="927">
        <f>SUM(DL78:DL92)</f>
        <v>0</v>
      </c>
      <c r="DL93" s="928"/>
      <c r="DM93" s="927">
        <f>SUM(DN78:DN92)</f>
        <v>0</v>
      </c>
      <c r="DN93" s="928"/>
      <c r="DO93" s="927">
        <f>SUM(DP78:DP92)</f>
        <v>0</v>
      </c>
      <c r="DP93" s="928"/>
      <c r="DQ93" s="927">
        <f>SUM(DR78:DR92)</f>
        <v>0</v>
      </c>
      <c r="DR93" s="928"/>
      <c r="DS93" s="141">
        <f>SUM(DI93:DR93)</f>
        <v>0</v>
      </c>
      <c r="DT93" s="141">
        <f>SUM(DT78:DT92)</f>
        <v>0</v>
      </c>
      <c r="DU93" s="141">
        <f>SUM(DU78:DU92)</f>
        <v>0</v>
      </c>
      <c r="DV93" s="141">
        <f>SUM(DV78:DV92)</f>
        <v>0</v>
      </c>
      <c r="DW93" s="141">
        <f>SUM(DW78:DW92)</f>
        <v>0</v>
      </c>
      <c r="DX93" s="141">
        <f>SUM(DX78:DX92)</f>
        <v>0</v>
      </c>
      <c r="DY93" s="313">
        <f t="shared" si="226"/>
        <v>0</v>
      </c>
    </row>
    <row r="94" spans="1:129" s="52" customFormat="1" ht="15" customHeight="1">
      <c r="A94" s="76"/>
      <c r="B94" s="76"/>
      <c r="C94" s="107" t="s">
        <v>26</v>
      </c>
      <c r="D94" s="68"/>
      <c r="E94" s="779"/>
      <c r="F94" s="779"/>
      <c r="G94" s="779"/>
      <c r="H94" s="779"/>
      <c r="I94" s="779"/>
      <c r="J94" s="715"/>
      <c r="K94" s="138"/>
      <c r="L94" s="142"/>
      <c r="M94" s="111"/>
      <c r="N94" s="143"/>
      <c r="O94" s="144"/>
      <c r="P94" s="143"/>
      <c r="Q94" s="144"/>
      <c r="R94" s="143"/>
      <c r="S94" s="144"/>
      <c r="T94" s="143"/>
      <c r="U94" s="144"/>
      <c r="V94" s="143"/>
      <c r="W94" s="144"/>
      <c r="X94" s="145"/>
      <c r="Y94" s="143"/>
      <c r="Z94" s="144"/>
      <c r="AA94" s="143"/>
      <c r="AB94" s="144"/>
      <c r="AC94" s="143"/>
      <c r="AD94" s="144"/>
      <c r="AE94" s="143"/>
      <c r="AF94" s="144"/>
      <c r="AG94" s="143"/>
      <c r="AH94" s="144"/>
      <c r="AI94" s="145"/>
      <c r="AJ94" s="143"/>
      <c r="AK94" s="144"/>
      <c r="AL94" s="143"/>
      <c r="AM94" s="144"/>
      <c r="AN94" s="143"/>
      <c r="AO94" s="144"/>
      <c r="AP94" s="143"/>
      <c r="AQ94" s="144"/>
      <c r="AR94" s="143"/>
      <c r="AS94" s="144"/>
      <c r="AT94" s="145"/>
      <c r="AU94" s="143"/>
      <c r="AV94" s="144"/>
      <c r="AW94" s="143"/>
      <c r="AX94" s="144"/>
      <c r="AY94" s="143"/>
      <c r="AZ94" s="144"/>
      <c r="BA94" s="143"/>
      <c r="BB94" s="144"/>
      <c r="BC94" s="143"/>
      <c r="BD94" s="144"/>
      <c r="BE94" s="145"/>
      <c r="BF94" s="143"/>
      <c r="BG94" s="144"/>
      <c r="BH94" s="143"/>
      <c r="BI94" s="144"/>
      <c r="BJ94" s="143"/>
      <c r="BK94" s="144"/>
      <c r="BL94" s="143"/>
      <c r="BM94" s="144"/>
      <c r="BN94" s="143"/>
      <c r="BO94" s="144"/>
      <c r="BP94" s="145"/>
      <c r="BQ94" s="143"/>
      <c r="BR94" s="144"/>
      <c r="BS94" s="143"/>
      <c r="BT94" s="144"/>
      <c r="BU94" s="143"/>
      <c r="BV94" s="144"/>
      <c r="BW94" s="143"/>
      <c r="BX94" s="144"/>
      <c r="BY94" s="143"/>
      <c r="BZ94" s="144"/>
      <c r="CA94" s="145"/>
      <c r="CB94" s="143"/>
      <c r="CC94" s="144"/>
      <c r="CD94" s="143"/>
      <c r="CE94" s="144"/>
      <c r="CF94" s="143"/>
      <c r="CG94" s="144"/>
      <c r="CH94" s="143"/>
      <c r="CI94" s="144"/>
      <c r="CJ94" s="143"/>
      <c r="CK94" s="144"/>
      <c r="CL94" s="145"/>
      <c r="CM94" s="143"/>
      <c r="CN94" s="144"/>
      <c r="CO94" s="143"/>
      <c r="CP94" s="144"/>
      <c r="CQ94" s="143"/>
      <c r="CR94" s="144"/>
      <c r="CS94" s="143"/>
      <c r="CT94" s="144"/>
      <c r="CU94" s="143"/>
      <c r="CV94" s="144"/>
      <c r="CW94" s="145"/>
      <c r="CX94" s="143"/>
      <c r="CY94" s="144"/>
      <c r="CZ94" s="143"/>
      <c r="DA94" s="144"/>
      <c r="DB94" s="143"/>
      <c r="DC94" s="144"/>
      <c r="DD94" s="143"/>
      <c r="DE94" s="144"/>
      <c r="DF94" s="143"/>
      <c r="DG94" s="144"/>
      <c r="DH94" s="145"/>
      <c r="DI94" s="143"/>
      <c r="DJ94" s="144"/>
      <c r="DK94" s="143"/>
      <c r="DL94" s="144"/>
      <c r="DM94" s="143"/>
      <c r="DN94" s="144"/>
      <c r="DO94" s="143"/>
      <c r="DP94" s="144"/>
      <c r="DQ94" s="143"/>
      <c r="DR94" s="144"/>
      <c r="DS94" s="145"/>
      <c r="DT94" s="314"/>
      <c r="DU94" s="314"/>
      <c r="DV94" s="314"/>
      <c r="DW94" s="314"/>
      <c r="DX94" s="314"/>
      <c r="DY94" s="315"/>
    </row>
    <row r="95" spans="1:129" s="52" customFormat="1" ht="15" customHeight="1">
      <c r="A95" s="76"/>
      <c r="B95" s="76"/>
      <c r="C95" s="107"/>
      <c r="D95" s="72">
        <f t="shared" ref="D95:E121" si="228">D31</f>
        <v>0</v>
      </c>
      <c r="E95" s="682" t="str">
        <f t="shared" si="228"/>
        <v>Select E-Class</v>
      </c>
      <c r="F95" s="682"/>
      <c r="G95" s="682"/>
      <c r="H95" s="682"/>
      <c r="I95" s="682"/>
      <c r="J95" s="682"/>
      <c r="K95" s="138"/>
      <c r="L95" s="139">
        <f t="shared" ref="L95:L121" si="229">VLOOKUP(E95,Leave_Benefits,3,0)</f>
        <v>0</v>
      </c>
      <c r="M95" s="69"/>
      <c r="N95" s="140"/>
      <c r="O95" s="118">
        <f t="shared" ref="O95:O121" si="230">O31*$L95</f>
        <v>0</v>
      </c>
      <c r="P95" s="140"/>
      <c r="Q95" s="118">
        <f t="shared" ref="Q95:Q121" si="231">Q31*$L95</f>
        <v>0</v>
      </c>
      <c r="R95" s="140"/>
      <c r="S95" s="118">
        <f t="shared" ref="S95:S121" si="232">S31*$L95</f>
        <v>0</v>
      </c>
      <c r="T95" s="140"/>
      <c r="U95" s="118">
        <f t="shared" ref="U95:U121" si="233">U31*$L95</f>
        <v>0</v>
      </c>
      <c r="V95" s="140"/>
      <c r="W95" s="118">
        <f t="shared" ref="W95:W121" si="234">W31*$L95</f>
        <v>0</v>
      </c>
      <c r="X95" s="119">
        <f t="shared" ref="X95:X121" si="235">SUM(O95+Q95+S95+U95+W95)</f>
        <v>0</v>
      </c>
      <c r="Y95" s="303"/>
      <c r="Z95" s="513">
        <f t="shared" ref="Z95:Z121" si="236">Z31*$L95</f>
        <v>0</v>
      </c>
      <c r="AA95" s="303"/>
      <c r="AB95" s="513">
        <f t="shared" ref="AB95:AB121" si="237">AB31*$L95</f>
        <v>0</v>
      </c>
      <c r="AC95" s="303"/>
      <c r="AD95" s="513">
        <f t="shared" ref="AD95:AD121" si="238">AD31*$L95</f>
        <v>0</v>
      </c>
      <c r="AE95" s="303"/>
      <c r="AF95" s="513">
        <f t="shared" ref="AF95:AF121" si="239">AF31*$L95</f>
        <v>0</v>
      </c>
      <c r="AG95" s="303"/>
      <c r="AH95" s="513">
        <f t="shared" ref="AH95:AH121" si="240">AH31*$L95</f>
        <v>0</v>
      </c>
      <c r="AI95" s="266">
        <f t="shared" ref="AI95:AI109" si="241">SUM(Z95+AB95+AD95+AF95+AH13+AH95)</f>
        <v>0</v>
      </c>
      <c r="AJ95" s="304"/>
      <c r="AK95" s="268">
        <f t="shared" ref="AK95:AK121" si="242">AK31*$L95</f>
        <v>0</v>
      </c>
      <c r="AL95" s="304"/>
      <c r="AM95" s="268">
        <f t="shared" ref="AM95:AM121" si="243">AM31*$L95</f>
        <v>0</v>
      </c>
      <c r="AN95" s="304"/>
      <c r="AO95" s="268">
        <f t="shared" ref="AO95:AO121" si="244">AO31*$L95</f>
        <v>0</v>
      </c>
      <c r="AP95" s="304"/>
      <c r="AQ95" s="268">
        <f t="shared" ref="AQ95:AQ121" si="245">AQ31*$L95</f>
        <v>0</v>
      </c>
      <c r="AR95" s="304"/>
      <c r="AS95" s="268">
        <f t="shared" ref="AS95:AS121" si="246">AS31*$L95</f>
        <v>0</v>
      </c>
      <c r="AT95" s="269">
        <f t="shared" ref="AT95:AT121" si="247">SUM(AK95+AM95+AO95+AQ95+AS95)</f>
        <v>0</v>
      </c>
      <c r="AU95" s="305"/>
      <c r="AV95" s="271">
        <f t="shared" ref="AV95:AV121" si="248">AV31*$L95</f>
        <v>0</v>
      </c>
      <c r="AW95" s="305"/>
      <c r="AX95" s="271">
        <f t="shared" ref="AX95:AX121" si="249">AX31*$L95</f>
        <v>0</v>
      </c>
      <c r="AY95" s="305"/>
      <c r="AZ95" s="271">
        <f t="shared" ref="AZ95:AZ121" si="250">AZ31*$L95</f>
        <v>0</v>
      </c>
      <c r="BA95" s="305"/>
      <c r="BB95" s="271">
        <f t="shared" ref="BB95:BB121" si="251">BB31*$L95</f>
        <v>0</v>
      </c>
      <c r="BC95" s="305"/>
      <c r="BD95" s="271">
        <f t="shared" ref="BD95:BD121" si="252">BD31*$L95</f>
        <v>0</v>
      </c>
      <c r="BE95" s="272">
        <f t="shared" ref="BE95:BE121" si="253">SUM(AV95+AX95+AZ95+BB95+BD95)</f>
        <v>0</v>
      </c>
      <c r="BF95" s="306"/>
      <c r="BG95" s="274">
        <f t="shared" ref="BG95:BG121" si="254">BG31*$L95</f>
        <v>0</v>
      </c>
      <c r="BH95" s="306"/>
      <c r="BI95" s="274">
        <f t="shared" ref="BI95:BI121" si="255">BI31*$L95</f>
        <v>0</v>
      </c>
      <c r="BJ95" s="306"/>
      <c r="BK95" s="274">
        <f t="shared" ref="BK95:BK121" si="256">BK31*$L95</f>
        <v>0</v>
      </c>
      <c r="BL95" s="306"/>
      <c r="BM95" s="274">
        <f t="shared" ref="BM95:BM121" si="257">BM31*$L95</f>
        <v>0</v>
      </c>
      <c r="BN95" s="306"/>
      <c r="BO95" s="274">
        <f t="shared" ref="BO95:BO121" si="258">BO31*$L95</f>
        <v>0</v>
      </c>
      <c r="BP95" s="275">
        <f t="shared" ref="BP95:BP121" si="259">SUM(BG95+BI95+BK95+BM95+BO95)</f>
        <v>0</v>
      </c>
      <c r="BQ95" s="307"/>
      <c r="BR95" s="277">
        <f t="shared" ref="BR95:BR121" si="260">BR31*$L95</f>
        <v>0</v>
      </c>
      <c r="BS95" s="307"/>
      <c r="BT95" s="277">
        <f t="shared" ref="BT95:BT121" si="261">BT31*$L95</f>
        <v>0</v>
      </c>
      <c r="BU95" s="307"/>
      <c r="BV95" s="277">
        <f t="shared" ref="BV95:BV121" si="262">BV31*$L95</f>
        <v>0</v>
      </c>
      <c r="BW95" s="307"/>
      <c r="BX95" s="277">
        <f t="shared" ref="BX95:BX121" si="263">BX31*$L95</f>
        <v>0</v>
      </c>
      <c r="BY95" s="307"/>
      <c r="BZ95" s="277">
        <f t="shared" ref="BZ95:BZ121" si="264">BZ31*$L95</f>
        <v>0</v>
      </c>
      <c r="CA95" s="278">
        <f t="shared" ref="CA95:CA121" si="265">SUM(BR95+BT95+BV95+BX95+BZ95)</f>
        <v>0</v>
      </c>
      <c r="CB95" s="308"/>
      <c r="CC95" s="280">
        <f t="shared" ref="CC95:CC121" si="266">CC31*$L95</f>
        <v>0</v>
      </c>
      <c r="CD95" s="308"/>
      <c r="CE95" s="280">
        <f t="shared" ref="CE95:CE121" si="267">CE31*$L95</f>
        <v>0</v>
      </c>
      <c r="CF95" s="308"/>
      <c r="CG95" s="280">
        <f t="shared" ref="CG95:CG121" si="268">CG31*$L95</f>
        <v>0</v>
      </c>
      <c r="CH95" s="308"/>
      <c r="CI95" s="280">
        <f t="shared" ref="CI95:CI121" si="269">CI31*$L95</f>
        <v>0</v>
      </c>
      <c r="CJ95" s="308"/>
      <c r="CK95" s="280">
        <f t="shared" ref="CK95:CK121" si="270">CK31*$L95</f>
        <v>0</v>
      </c>
      <c r="CL95" s="281">
        <f t="shared" ref="CL95:CL121" si="271">SUM(CC95+CE95+CG95+CI95+CK95)</f>
        <v>0</v>
      </c>
      <c r="CM95" s="309"/>
      <c r="CN95" s="283">
        <f t="shared" ref="CN95:CN121" si="272">CN31*$L95</f>
        <v>0</v>
      </c>
      <c r="CO95" s="309"/>
      <c r="CP95" s="283">
        <f t="shared" ref="CP95:CP121" si="273">CP31*$L95</f>
        <v>0</v>
      </c>
      <c r="CQ95" s="309"/>
      <c r="CR95" s="283">
        <f t="shared" ref="CR95:CR121" si="274">CR31*$L95</f>
        <v>0</v>
      </c>
      <c r="CS95" s="309"/>
      <c r="CT95" s="283">
        <f t="shared" ref="CT95:CT121" si="275">CT31*$L95</f>
        <v>0</v>
      </c>
      <c r="CU95" s="309"/>
      <c r="CV95" s="283">
        <f t="shared" ref="CV95:CV121" si="276">CV31*$L95</f>
        <v>0</v>
      </c>
      <c r="CW95" s="284">
        <f t="shared" ref="CW95:CW121" si="277">SUM(CN95+CP95+CR95+CT95+CV95)</f>
        <v>0</v>
      </c>
      <c r="CX95" s="310"/>
      <c r="CY95" s="286">
        <f t="shared" ref="CY95:CY121" si="278">CY31*$L95</f>
        <v>0</v>
      </c>
      <c r="CZ95" s="310"/>
      <c r="DA95" s="286">
        <f t="shared" ref="DA95:DA121" si="279">DA31*$L95</f>
        <v>0</v>
      </c>
      <c r="DB95" s="310"/>
      <c r="DC95" s="286">
        <f t="shared" ref="DC95:DC121" si="280">DC31*$L95</f>
        <v>0</v>
      </c>
      <c r="DD95" s="310"/>
      <c r="DE95" s="286">
        <f t="shared" ref="DE95:DE121" si="281">DE31*$L95</f>
        <v>0</v>
      </c>
      <c r="DF95" s="310"/>
      <c r="DG95" s="286">
        <f t="shared" ref="DG95:DG121" si="282">DG31*$L95</f>
        <v>0</v>
      </c>
      <c r="DH95" s="287">
        <f t="shared" ref="DH95:DH121" si="283">SUM(CY95+DA95+DC95+DE95+DG95)</f>
        <v>0</v>
      </c>
      <c r="DI95" s="311"/>
      <c r="DJ95" s="289">
        <f t="shared" ref="DJ95:DJ121" si="284">DJ31*$L95</f>
        <v>0</v>
      </c>
      <c r="DK95" s="311"/>
      <c r="DL95" s="289">
        <f t="shared" ref="DL95:DL121" si="285">DL31*$L95</f>
        <v>0</v>
      </c>
      <c r="DM95" s="311"/>
      <c r="DN95" s="289">
        <f t="shared" ref="DN95:DN121" si="286">DN31*$L95</f>
        <v>0</v>
      </c>
      <c r="DO95" s="311"/>
      <c r="DP95" s="289">
        <f t="shared" ref="DP95:DP121" si="287">DP31*$L95</f>
        <v>0</v>
      </c>
      <c r="DQ95" s="311"/>
      <c r="DR95" s="289">
        <f t="shared" ref="DR95:DR121" si="288">DR31*$L95</f>
        <v>0</v>
      </c>
      <c r="DS95" s="299">
        <f t="shared" ref="DS95:DS121" si="289">SUM(DJ95+DL95+DN95+DP95+DR95)</f>
        <v>0</v>
      </c>
      <c r="DT95" s="312">
        <f t="shared" ref="DT95:DT121" si="290">O95+Z95+AK95+AV95+BG95+BR95+CC95+CN95+CY95+DJ95</f>
        <v>0</v>
      </c>
      <c r="DU95" s="312">
        <f t="shared" ref="DU95:DU121" si="291">Q95+AB95+AM95+AX95+BI95+BT95+CE95+CP95+DA95+DL95</f>
        <v>0</v>
      </c>
      <c r="DV95" s="312">
        <f t="shared" ref="DV95:DV121" si="292">DN95+DC95+S95+AD95+AO95+AZ95+BK95+BV95+CG95+CR95</f>
        <v>0</v>
      </c>
      <c r="DW95" s="312">
        <f t="shared" ref="DW95:DW121" si="293">DP95+DE95+CT95+CI95+BX95+BB95+BM95+AQ95+U95+AF95</f>
        <v>0</v>
      </c>
      <c r="DX95" s="312">
        <f t="shared" ref="DX95:DX121" si="294">DR95+DG95+CV95+CK95+BZ95+BO95+BD95+AS95+W95</f>
        <v>0</v>
      </c>
      <c r="DY95" s="300">
        <f t="shared" ref="DY95:DY121" si="295">SUM(DT95:DX95)</f>
        <v>0</v>
      </c>
    </row>
    <row r="96" spans="1:129" s="52" customFormat="1" ht="15" customHeight="1">
      <c r="A96" s="76"/>
      <c r="B96" s="76"/>
      <c r="C96" s="107"/>
      <c r="D96" s="72">
        <f t="shared" si="228"/>
        <v>0</v>
      </c>
      <c r="E96" s="703" t="str">
        <f t="shared" si="228"/>
        <v>Select E-Class</v>
      </c>
      <c r="F96" s="703"/>
      <c r="G96" s="703"/>
      <c r="H96" s="703"/>
      <c r="I96" s="703"/>
      <c r="J96" s="682"/>
      <c r="K96" s="138"/>
      <c r="L96" s="139">
        <f t="shared" si="229"/>
        <v>0</v>
      </c>
      <c r="M96" s="69"/>
      <c r="N96" s="140"/>
      <c r="O96" s="118">
        <f t="shared" si="230"/>
        <v>0</v>
      </c>
      <c r="P96" s="140"/>
      <c r="Q96" s="118">
        <f t="shared" si="231"/>
        <v>0</v>
      </c>
      <c r="R96" s="140"/>
      <c r="S96" s="118">
        <f t="shared" si="232"/>
        <v>0</v>
      </c>
      <c r="T96" s="140"/>
      <c r="U96" s="118">
        <f t="shared" si="233"/>
        <v>0</v>
      </c>
      <c r="V96" s="140"/>
      <c r="W96" s="118">
        <f t="shared" si="234"/>
        <v>0</v>
      </c>
      <c r="X96" s="119">
        <f t="shared" si="235"/>
        <v>0</v>
      </c>
      <c r="Y96" s="303"/>
      <c r="Z96" s="513">
        <f t="shared" si="236"/>
        <v>0</v>
      </c>
      <c r="AA96" s="303"/>
      <c r="AB96" s="513">
        <f t="shared" si="237"/>
        <v>0</v>
      </c>
      <c r="AC96" s="303"/>
      <c r="AD96" s="513">
        <f t="shared" si="238"/>
        <v>0</v>
      </c>
      <c r="AE96" s="303"/>
      <c r="AF96" s="513">
        <f t="shared" si="239"/>
        <v>0</v>
      </c>
      <c r="AG96" s="303"/>
      <c r="AH96" s="513">
        <f t="shared" si="240"/>
        <v>0</v>
      </c>
      <c r="AI96" s="266">
        <f t="shared" si="241"/>
        <v>0</v>
      </c>
      <c r="AJ96" s="304"/>
      <c r="AK96" s="268">
        <f t="shared" si="242"/>
        <v>0</v>
      </c>
      <c r="AL96" s="304"/>
      <c r="AM96" s="268">
        <f t="shared" si="243"/>
        <v>0</v>
      </c>
      <c r="AN96" s="304"/>
      <c r="AO96" s="268">
        <f t="shared" si="244"/>
        <v>0</v>
      </c>
      <c r="AP96" s="304"/>
      <c r="AQ96" s="268">
        <f t="shared" si="245"/>
        <v>0</v>
      </c>
      <c r="AR96" s="304"/>
      <c r="AS96" s="268">
        <f t="shared" si="246"/>
        <v>0</v>
      </c>
      <c r="AT96" s="269">
        <f t="shared" si="247"/>
        <v>0</v>
      </c>
      <c r="AU96" s="305"/>
      <c r="AV96" s="271">
        <f t="shared" si="248"/>
        <v>0</v>
      </c>
      <c r="AW96" s="305"/>
      <c r="AX96" s="271">
        <f t="shared" si="249"/>
        <v>0</v>
      </c>
      <c r="AY96" s="305"/>
      <c r="AZ96" s="271">
        <f t="shared" si="250"/>
        <v>0</v>
      </c>
      <c r="BA96" s="305"/>
      <c r="BB96" s="271">
        <f t="shared" si="251"/>
        <v>0</v>
      </c>
      <c r="BC96" s="305"/>
      <c r="BD96" s="271">
        <f t="shared" si="252"/>
        <v>0</v>
      </c>
      <c r="BE96" s="272">
        <f t="shared" si="253"/>
        <v>0</v>
      </c>
      <c r="BF96" s="306"/>
      <c r="BG96" s="274">
        <f t="shared" si="254"/>
        <v>0</v>
      </c>
      <c r="BH96" s="306"/>
      <c r="BI96" s="274">
        <f t="shared" si="255"/>
        <v>0</v>
      </c>
      <c r="BJ96" s="306"/>
      <c r="BK96" s="274">
        <f t="shared" si="256"/>
        <v>0</v>
      </c>
      <c r="BL96" s="306"/>
      <c r="BM96" s="274">
        <f t="shared" si="257"/>
        <v>0</v>
      </c>
      <c r="BN96" s="306"/>
      <c r="BO96" s="274">
        <f t="shared" si="258"/>
        <v>0</v>
      </c>
      <c r="BP96" s="275">
        <f t="shared" si="259"/>
        <v>0</v>
      </c>
      <c r="BQ96" s="307"/>
      <c r="BR96" s="277">
        <f t="shared" si="260"/>
        <v>0</v>
      </c>
      <c r="BS96" s="307"/>
      <c r="BT96" s="277">
        <f t="shared" si="261"/>
        <v>0</v>
      </c>
      <c r="BU96" s="307"/>
      <c r="BV96" s="277">
        <f t="shared" si="262"/>
        <v>0</v>
      </c>
      <c r="BW96" s="307"/>
      <c r="BX96" s="277">
        <f t="shared" si="263"/>
        <v>0</v>
      </c>
      <c r="BY96" s="307"/>
      <c r="BZ96" s="277">
        <f t="shared" si="264"/>
        <v>0</v>
      </c>
      <c r="CA96" s="278">
        <f t="shared" si="265"/>
        <v>0</v>
      </c>
      <c r="CB96" s="308"/>
      <c r="CC96" s="280">
        <f t="shared" si="266"/>
        <v>0</v>
      </c>
      <c r="CD96" s="308"/>
      <c r="CE96" s="280">
        <f t="shared" si="267"/>
        <v>0</v>
      </c>
      <c r="CF96" s="308"/>
      <c r="CG96" s="280">
        <f t="shared" si="268"/>
        <v>0</v>
      </c>
      <c r="CH96" s="308"/>
      <c r="CI96" s="280">
        <f t="shared" si="269"/>
        <v>0</v>
      </c>
      <c r="CJ96" s="308"/>
      <c r="CK96" s="280">
        <f t="shared" si="270"/>
        <v>0</v>
      </c>
      <c r="CL96" s="281">
        <f t="shared" si="271"/>
        <v>0</v>
      </c>
      <c r="CM96" s="309"/>
      <c r="CN96" s="283">
        <f t="shared" si="272"/>
        <v>0</v>
      </c>
      <c r="CO96" s="309"/>
      <c r="CP96" s="283">
        <f t="shared" si="273"/>
        <v>0</v>
      </c>
      <c r="CQ96" s="309"/>
      <c r="CR96" s="283">
        <f t="shared" si="274"/>
        <v>0</v>
      </c>
      <c r="CS96" s="309"/>
      <c r="CT96" s="283">
        <f t="shared" si="275"/>
        <v>0</v>
      </c>
      <c r="CU96" s="309"/>
      <c r="CV96" s="283">
        <f t="shared" si="276"/>
        <v>0</v>
      </c>
      <c r="CW96" s="284">
        <f t="shared" si="277"/>
        <v>0</v>
      </c>
      <c r="CX96" s="310"/>
      <c r="CY96" s="286">
        <f t="shared" si="278"/>
        <v>0</v>
      </c>
      <c r="CZ96" s="310"/>
      <c r="DA96" s="286">
        <f t="shared" si="279"/>
        <v>0</v>
      </c>
      <c r="DB96" s="310"/>
      <c r="DC96" s="286">
        <f t="shared" si="280"/>
        <v>0</v>
      </c>
      <c r="DD96" s="310"/>
      <c r="DE96" s="286">
        <f t="shared" si="281"/>
        <v>0</v>
      </c>
      <c r="DF96" s="310"/>
      <c r="DG96" s="286">
        <f t="shared" si="282"/>
        <v>0</v>
      </c>
      <c r="DH96" s="287">
        <f t="shared" si="283"/>
        <v>0</v>
      </c>
      <c r="DI96" s="311"/>
      <c r="DJ96" s="289">
        <f t="shared" si="284"/>
        <v>0</v>
      </c>
      <c r="DK96" s="311"/>
      <c r="DL96" s="289">
        <f t="shared" si="285"/>
        <v>0</v>
      </c>
      <c r="DM96" s="311"/>
      <c r="DN96" s="289">
        <f t="shared" si="286"/>
        <v>0</v>
      </c>
      <c r="DO96" s="311"/>
      <c r="DP96" s="289">
        <f t="shared" si="287"/>
        <v>0</v>
      </c>
      <c r="DQ96" s="311"/>
      <c r="DR96" s="289">
        <f t="shared" si="288"/>
        <v>0</v>
      </c>
      <c r="DS96" s="299">
        <f t="shared" si="289"/>
        <v>0</v>
      </c>
      <c r="DT96" s="312">
        <f t="shared" si="290"/>
        <v>0</v>
      </c>
      <c r="DU96" s="312">
        <f t="shared" si="291"/>
        <v>0</v>
      </c>
      <c r="DV96" s="312">
        <f t="shared" si="292"/>
        <v>0</v>
      </c>
      <c r="DW96" s="312">
        <f t="shared" si="293"/>
        <v>0</v>
      </c>
      <c r="DX96" s="312">
        <f t="shared" si="294"/>
        <v>0</v>
      </c>
      <c r="DY96" s="300">
        <f t="shared" si="295"/>
        <v>0</v>
      </c>
    </row>
    <row r="97" spans="1:129" s="52" customFormat="1" ht="15" customHeight="1">
      <c r="A97" s="76"/>
      <c r="B97" s="76"/>
      <c r="C97" s="107"/>
      <c r="D97" s="72">
        <f t="shared" si="228"/>
        <v>0</v>
      </c>
      <c r="E97" s="703" t="str">
        <f t="shared" si="228"/>
        <v>Select E-Class</v>
      </c>
      <c r="F97" s="682"/>
      <c r="G97" s="682"/>
      <c r="H97" s="682"/>
      <c r="I97" s="682"/>
      <c r="J97" s="682"/>
      <c r="K97" s="138"/>
      <c r="L97" s="139">
        <f t="shared" si="229"/>
        <v>0</v>
      </c>
      <c r="M97" s="69"/>
      <c r="N97" s="140"/>
      <c r="O97" s="118">
        <f t="shared" si="230"/>
        <v>0</v>
      </c>
      <c r="P97" s="140"/>
      <c r="Q97" s="118">
        <f t="shared" si="231"/>
        <v>0</v>
      </c>
      <c r="R97" s="140"/>
      <c r="S97" s="118">
        <f t="shared" si="232"/>
        <v>0</v>
      </c>
      <c r="T97" s="140"/>
      <c r="U97" s="118">
        <f t="shared" si="233"/>
        <v>0</v>
      </c>
      <c r="V97" s="140"/>
      <c r="W97" s="118">
        <f t="shared" si="234"/>
        <v>0</v>
      </c>
      <c r="X97" s="119">
        <f t="shared" si="235"/>
        <v>0</v>
      </c>
      <c r="Y97" s="303"/>
      <c r="Z97" s="513">
        <f t="shared" si="236"/>
        <v>0</v>
      </c>
      <c r="AA97" s="303"/>
      <c r="AB97" s="513">
        <f t="shared" si="237"/>
        <v>0</v>
      </c>
      <c r="AC97" s="303"/>
      <c r="AD97" s="513">
        <f t="shared" si="238"/>
        <v>0</v>
      </c>
      <c r="AE97" s="303"/>
      <c r="AF97" s="513">
        <f t="shared" si="239"/>
        <v>0</v>
      </c>
      <c r="AG97" s="303"/>
      <c r="AH97" s="513">
        <f t="shared" si="240"/>
        <v>0</v>
      </c>
      <c r="AI97" s="266">
        <f t="shared" si="241"/>
        <v>0</v>
      </c>
      <c r="AJ97" s="304"/>
      <c r="AK97" s="268">
        <f t="shared" si="242"/>
        <v>0</v>
      </c>
      <c r="AL97" s="304"/>
      <c r="AM97" s="268">
        <f t="shared" si="243"/>
        <v>0</v>
      </c>
      <c r="AN97" s="304"/>
      <c r="AO97" s="268">
        <f t="shared" si="244"/>
        <v>0</v>
      </c>
      <c r="AP97" s="304"/>
      <c r="AQ97" s="268">
        <f t="shared" si="245"/>
        <v>0</v>
      </c>
      <c r="AR97" s="304"/>
      <c r="AS97" s="268">
        <f t="shared" si="246"/>
        <v>0</v>
      </c>
      <c r="AT97" s="269">
        <f t="shared" si="247"/>
        <v>0</v>
      </c>
      <c r="AU97" s="305"/>
      <c r="AV97" s="271">
        <f t="shared" si="248"/>
        <v>0</v>
      </c>
      <c r="AW97" s="305"/>
      <c r="AX97" s="271">
        <f t="shared" si="249"/>
        <v>0</v>
      </c>
      <c r="AY97" s="305"/>
      <c r="AZ97" s="271">
        <f t="shared" si="250"/>
        <v>0</v>
      </c>
      <c r="BA97" s="305"/>
      <c r="BB97" s="271">
        <f t="shared" si="251"/>
        <v>0</v>
      </c>
      <c r="BC97" s="305"/>
      <c r="BD97" s="271">
        <f t="shared" si="252"/>
        <v>0</v>
      </c>
      <c r="BE97" s="272">
        <f t="shared" si="253"/>
        <v>0</v>
      </c>
      <c r="BF97" s="306"/>
      <c r="BG97" s="274">
        <f t="shared" si="254"/>
        <v>0</v>
      </c>
      <c r="BH97" s="306"/>
      <c r="BI97" s="274">
        <f t="shared" si="255"/>
        <v>0</v>
      </c>
      <c r="BJ97" s="306"/>
      <c r="BK97" s="274">
        <f t="shared" si="256"/>
        <v>0</v>
      </c>
      <c r="BL97" s="306"/>
      <c r="BM97" s="274">
        <f t="shared" si="257"/>
        <v>0</v>
      </c>
      <c r="BN97" s="306"/>
      <c r="BO97" s="274">
        <f t="shared" si="258"/>
        <v>0</v>
      </c>
      <c r="BP97" s="275">
        <f t="shared" si="259"/>
        <v>0</v>
      </c>
      <c r="BQ97" s="307"/>
      <c r="BR97" s="277">
        <f t="shared" si="260"/>
        <v>0</v>
      </c>
      <c r="BS97" s="307"/>
      <c r="BT97" s="277">
        <f t="shared" si="261"/>
        <v>0</v>
      </c>
      <c r="BU97" s="307"/>
      <c r="BV97" s="277">
        <f t="shared" si="262"/>
        <v>0</v>
      </c>
      <c r="BW97" s="307"/>
      <c r="BX97" s="277">
        <f t="shared" si="263"/>
        <v>0</v>
      </c>
      <c r="BY97" s="307"/>
      <c r="BZ97" s="277">
        <f t="shared" si="264"/>
        <v>0</v>
      </c>
      <c r="CA97" s="278">
        <f t="shared" si="265"/>
        <v>0</v>
      </c>
      <c r="CB97" s="308"/>
      <c r="CC97" s="280">
        <f t="shared" si="266"/>
        <v>0</v>
      </c>
      <c r="CD97" s="308"/>
      <c r="CE97" s="280">
        <f t="shared" si="267"/>
        <v>0</v>
      </c>
      <c r="CF97" s="308"/>
      <c r="CG97" s="280">
        <f t="shared" si="268"/>
        <v>0</v>
      </c>
      <c r="CH97" s="308"/>
      <c r="CI97" s="280">
        <f t="shared" si="269"/>
        <v>0</v>
      </c>
      <c r="CJ97" s="308"/>
      <c r="CK97" s="280">
        <f t="shared" si="270"/>
        <v>0</v>
      </c>
      <c r="CL97" s="281">
        <f t="shared" si="271"/>
        <v>0</v>
      </c>
      <c r="CM97" s="309"/>
      <c r="CN97" s="283">
        <f t="shared" si="272"/>
        <v>0</v>
      </c>
      <c r="CO97" s="309"/>
      <c r="CP97" s="283">
        <f t="shared" si="273"/>
        <v>0</v>
      </c>
      <c r="CQ97" s="309"/>
      <c r="CR97" s="283">
        <f t="shared" si="274"/>
        <v>0</v>
      </c>
      <c r="CS97" s="309"/>
      <c r="CT97" s="283">
        <f t="shared" si="275"/>
        <v>0</v>
      </c>
      <c r="CU97" s="309"/>
      <c r="CV97" s="283">
        <f t="shared" si="276"/>
        <v>0</v>
      </c>
      <c r="CW97" s="284">
        <f t="shared" si="277"/>
        <v>0</v>
      </c>
      <c r="CX97" s="310"/>
      <c r="CY97" s="286">
        <f t="shared" si="278"/>
        <v>0</v>
      </c>
      <c r="CZ97" s="310"/>
      <c r="DA97" s="286">
        <f t="shared" si="279"/>
        <v>0</v>
      </c>
      <c r="DB97" s="310"/>
      <c r="DC97" s="286">
        <f t="shared" si="280"/>
        <v>0</v>
      </c>
      <c r="DD97" s="310"/>
      <c r="DE97" s="286">
        <f t="shared" si="281"/>
        <v>0</v>
      </c>
      <c r="DF97" s="310"/>
      <c r="DG97" s="286">
        <f t="shared" si="282"/>
        <v>0</v>
      </c>
      <c r="DH97" s="287">
        <f t="shared" si="283"/>
        <v>0</v>
      </c>
      <c r="DI97" s="311"/>
      <c r="DJ97" s="289">
        <f t="shared" si="284"/>
        <v>0</v>
      </c>
      <c r="DK97" s="311"/>
      <c r="DL97" s="289">
        <f t="shared" si="285"/>
        <v>0</v>
      </c>
      <c r="DM97" s="311"/>
      <c r="DN97" s="289">
        <f t="shared" si="286"/>
        <v>0</v>
      </c>
      <c r="DO97" s="311"/>
      <c r="DP97" s="289">
        <f t="shared" si="287"/>
        <v>0</v>
      </c>
      <c r="DQ97" s="311"/>
      <c r="DR97" s="289">
        <f t="shared" si="288"/>
        <v>0</v>
      </c>
      <c r="DS97" s="299">
        <f t="shared" si="289"/>
        <v>0</v>
      </c>
      <c r="DT97" s="312">
        <f t="shared" si="290"/>
        <v>0</v>
      </c>
      <c r="DU97" s="312">
        <f t="shared" si="291"/>
        <v>0</v>
      </c>
      <c r="DV97" s="312">
        <f t="shared" si="292"/>
        <v>0</v>
      </c>
      <c r="DW97" s="312">
        <f t="shared" si="293"/>
        <v>0</v>
      </c>
      <c r="DX97" s="312">
        <f t="shared" si="294"/>
        <v>0</v>
      </c>
      <c r="DY97" s="300">
        <f t="shared" si="295"/>
        <v>0</v>
      </c>
    </row>
    <row r="98" spans="1:129" s="52" customFormat="1" ht="15" customHeight="1">
      <c r="A98" s="76"/>
      <c r="B98" s="76"/>
      <c r="C98" s="107"/>
      <c r="D98" s="72">
        <f t="shared" si="228"/>
        <v>0</v>
      </c>
      <c r="E98" s="703" t="str">
        <f t="shared" si="228"/>
        <v>Select E-Class</v>
      </c>
      <c r="F98" s="682"/>
      <c r="G98" s="682"/>
      <c r="H98" s="682"/>
      <c r="I98" s="682"/>
      <c r="J98" s="682"/>
      <c r="K98" s="138"/>
      <c r="L98" s="139">
        <f t="shared" si="229"/>
        <v>0</v>
      </c>
      <c r="M98" s="69"/>
      <c r="N98" s="140"/>
      <c r="O98" s="118">
        <f t="shared" si="230"/>
        <v>0</v>
      </c>
      <c r="P98" s="140"/>
      <c r="Q98" s="118">
        <f t="shared" si="231"/>
        <v>0</v>
      </c>
      <c r="R98" s="146"/>
      <c r="S98" s="118">
        <f t="shared" si="232"/>
        <v>0</v>
      </c>
      <c r="T98" s="140"/>
      <c r="U98" s="118">
        <f t="shared" si="233"/>
        <v>0</v>
      </c>
      <c r="V98" s="140"/>
      <c r="W98" s="118">
        <f t="shared" si="234"/>
        <v>0</v>
      </c>
      <c r="X98" s="119">
        <f t="shared" si="235"/>
        <v>0</v>
      </c>
      <c r="Y98" s="303"/>
      <c r="Z98" s="513">
        <f t="shared" si="236"/>
        <v>0</v>
      </c>
      <c r="AA98" s="303"/>
      <c r="AB98" s="513">
        <f t="shared" si="237"/>
        <v>0</v>
      </c>
      <c r="AC98" s="316"/>
      <c r="AD98" s="513">
        <f t="shared" si="238"/>
        <v>0</v>
      </c>
      <c r="AE98" s="303"/>
      <c r="AF98" s="513">
        <f t="shared" si="239"/>
        <v>0</v>
      </c>
      <c r="AG98" s="303"/>
      <c r="AH98" s="513">
        <f t="shared" si="240"/>
        <v>0</v>
      </c>
      <c r="AI98" s="266">
        <f t="shared" si="241"/>
        <v>0</v>
      </c>
      <c r="AJ98" s="304"/>
      <c r="AK98" s="268">
        <f t="shared" si="242"/>
        <v>0</v>
      </c>
      <c r="AL98" s="304"/>
      <c r="AM98" s="268">
        <f t="shared" si="243"/>
        <v>0</v>
      </c>
      <c r="AN98" s="317"/>
      <c r="AO98" s="268">
        <f t="shared" si="244"/>
        <v>0</v>
      </c>
      <c r="AP98" s="304"/>
      <c r="AQ98" s="268">
        <f t="shared" si="245"/>
        <v>0</v>
      </c>
      <c r="AR98" s="304"/>
      <c r="AS98" s="268">
        <f t="shared" si="246"/>
        <v>0</v>
      </c>
      <c r="AT98" s="269">
        <f t="shared" si="247"/>
        <v>0</v>
      </c>
      <c r="AU98" s="305"/>
      <c r="AV98" s="271">
        <f t="shared" si="248"/>
        <v>0</v>
      </c>
      <c r="AW98" s="305"/>
      <c r="AX98" s="271">
        <f t="shared" si="249"/>
        <v>0</v>
      </c>
      <c r="AY98" s="318"/>
      <c r="AZ98" s="271">
        <f t="shared" si="250"/>
        <v>0</v>
      </c>
      <c r="BA98" s="305"/>
      <c r="BB98" s="271">
        <f t="shared" si="251"/>
        <v>0</v>
      </c>
      <c r="BC98" s="305"/>
      <c r="BD98" s="271">
        <f t="shared" si="252"/>
        <v>0</v>
      </c>
      <c r="BE98" s="272">
        <f t="shared" si="253"/>
        <v>0</v>
      </c>
      <c r="BF98" s="306"/>
      <c r="BG98" s="274">
        <f t="shared" si="254"/>
        <v>0</v>
      </c>
      <c r="BH98" s="306"/>
      <c r="BI98" s="274">
        <f t="shared" si="255"/>
        <v>0</v>
      </c>
      <c r="BJ98" s="319"/>
      <c r="BK98" s="274">
        <f t="shared" si="256"/>
        <v>0</v>
      </c>
      <c r="BL98" s="306"/>
      <c r="BM98" s="274">
        <f t="shared" si="257"/>
        <v>0</v>
      </c>
      <c r="BN98" s="306"/>
      <c r="BO98" s="274">
        <f t="shared" si="258"/>
        <v>0</v>
      </c>
      <c r="BP98" s="275">
        <f t="shared" si="259"/>
        <v>0</v>
      </c>
      <c r="BQ98" s="307"/>
      <c r="BR98" s="277">
        <f t="shared" si="260"/>
        <v>0</v>
      </c>
      <c r="BS98" s="307"/>
      <c r="BT98" s="277">
        <f t="shared" si="261"/>
        <v>0</v>
      </c>
      <c r="BU98" s="320"/>
      <c r="BV98" s="277">
        <f t="shared" si="262"/>
        <v>0</v>
      </c>
      <c r="BW98" s="307"/>
      <c r="BX98" s="277">
        <f t="shared" si="263"/>
        <v>0</v>
      </c>
      <c r="BY98" s="307"/>
      <c r="BZ98" s="277">
        <f t="shared" si="264"/>
        <v>0</v>
      </c>
      <c r="CA98" s="278">
        <f t="shared" si="265"/>
        <v>0</v>
      </c>
      <c r="CB98" s="308"/>
      <c r="CC98" s="280">
        <f t="shared" si="266"/>
        <v>0</v>
      </c>
      <c r="CD98" s="308"/>
      <c r="CE98" s="280">
        <f t="shared" si="267"/>
        <v>0</v>
      </c>
      <c r="CF98" s="321"/>
      <c r="CG98" s="280">
        <f t="shared" si="268"/>
        <v>0</v>
      </c>
      <c r="CH98" s="308"/>
      <c r="CI98" s="280">
        <f t="shared" si="269"/>
        <v>0</v>
      </c>
      <c r="CJ98" s="308"/>
      <c r="CK98" s="280">
        <f t="shared" si="270"/>
        <v>0</v>
      </c>
      <c r="CL98" s="281">
        <f t="shared" si="271"/>
        <v>0</v>
      </c>
      <c r="CM98" s="309"/>
      <c r="CN98" s="283">
        <f t="shared" si="272"/>
        <v>0</v>
      </c>
      <c r="CO98" s="309"/>
      <c r="CP98" s="283">
        <f t="shared" si="273"/>
        <v>0</v>
      </c>
      <c r="CQ98" s="322"/>
      <c r="CR98" s="283">
        <f t="shared" si="274"/>
        <v>0</v>
      </c>
      <c r="CS98" s="309"/>
      <c r="CT98" s="283">
        <f t="shared" si="275"/>
        <v>0</v>
      </c>
      <c r="CU98" s="309"/>
      <c r="CV98" s="283">
        <f t="shared" si="276"/>
        <v>0</v>
      </c>
      <c r="CW98" s="284">
        <f t="shared" si="277"/>
        <v>0</v>
      </c>
      <c r="CX98" s="310"/>
      <c r="CY98" s="286">
        <f t="shared" si="278"/>
        <v>0</v>
      </c>
      <c r="CZ98" s="310"/>
      <c r="DA98" s="286">
        <f t="shared" si="279"/>
        <v>0</v>
      </c>
      <c r="DB98" s="323"/>
      <c r="DC98" s="286">
        <f t="shared" si="280"/>
        <v>0</v>
      </c>
      <c r="DD98" s="310"/>
      <c r="DE98" s="286">
        <f t="shared" si="281"/>
        <v>0</v>
      </c>
      <c r="DF98" s="310"/>
      <c r="DG98" s="286">
        <f t="shared" si="282"/>
        <v>0</v>
      </c>
      <c r="DH98" s="287">
        <f t="shared" si="283"/>
        <v>0</v>
      </c>
      <c r="DI98" s="311"/>
      <c r="DJ98" s="289">
        <f t="shared" si="284"/>
        <v>0</v>
      </c>
      <c r="DK98" s="311"/>
      <c r="DL98" s="289">
        <f t="shared" si="285"/>
        <v>0</v>
      </c>
      <c r="DM98" s="324"/>
      <c r="DN98" s="289">
        <f t="shared" si="286"/>
        <v>0</v>
      </c>
      <c r="DO98" s="311"/>
      <c r="DP98" s="289">
        <f t="shared" si="287"/>
        <v>0</v>
      </c>
      <c r="DQ98" s="311"/>
      <c r="DR98" s="289">
        <f t="shared" si="288"/>
        <v>0</v>
      </c>
      <c r="DS98" s="299">
        <f t="shared" si="289"/>
        <v>0</v>
      </c>
      <c r="DT98" s="312">
        <f t="shared" si="290"/>
        <v>0</v>
      </c>
      <c r="DU98" s="312">
        <f t="shared" si="291"/>
        <v>0</v>
      </c>
      <c r="DV98" s="312">
        <f t="shared" si="292"/>
        <v>0</v>
      </c>
      <c r="DW98" s="312">
        <f t="shared" si="293"/>
        <v>0</v>
      </c>
      <c r="DX98" s="312">
        <f t="shared" si="294"/>
        <v>0</v>
      </c>
      <c r="DY98" s="300">
        <f t="shared" si="295"/>
        <v>0</v>
      </c>
    </row>
    <row r="99" spans="1:129" s="52" customFormat="1" ht="15" customHeight="1">
      <c r="A99" s="76"/>
      <c r="B99" s="76"/>
      <c r="C99" s="107"/>
      <c r="D99" s="72">
        <f t="shared" si="228"/>
        <v>0</v>
      </c>
      <c r="E99" s="703" t="str">
        <f t="shared" si="228"/>
        <v>Select E-Class</v>
      </c>
      <c r="F99" s="682"/>
      <c r="G99" s="682"/>
      <c r="H99" s="682"/>
      <c r="I99" s="682"/>
      <c r="J99" s="682"/>
      <c r="K99" s="138"/>
      <c r="L99" s="139">
        <f t="shared" si="229"/>
        <v>0</v>
      </c>
      <c r="M99" s="69"/>
      <c r="N99" s="140"/>
      <c r="O99" s="118">
        <f t="shared" si="230"/>
        <v>0</v>
      </c>
      <c r="P99" s="140"/>
      <c r="Q99" s="118">
        <f t="shared" si="231"/>
        <v>0</v>
      </c>
      <c r="R99" s="140"/>
      <c r="S99" s="118">
        <f t="shared" si="232"/>
        <v>0</v>
      </c>
      <c r="T99" s="140"/>
      <c r="U99" s="118">
        <f t="shared" si="233"/>
        <v>0</v>
      </c>
      <c r="V99" s="140"/>
      <c r="W99" s="118">
        <f t="shared" si="234"/>
        <v>0</v>
      </c>
      <c r="X99" s="119">
        <f t="shared" si="235"/>
        <v>0</v>
      </c>
      <c r="Y99" s="303"/>
      <c r="Z99" s="513">
        <f t="shared" si="236"/>
        <v>0</v>
      </c>
      <c r="AA99" s="303"/>
      <c r="AB99" s="513">
        <f t="shared" si="237"/>
        <v>0</v>
      </c>
      <c r="AC99" s="303"/>
      <c r="AD99" s="513">
        <f t="shared" si="238"/>
        <v>0</v>
      </c>
      <c r="AE99" s="303"/>
      <c r="AF99" s="513">
        <f t="shared" si="239"/>
        <v>0</v>
      </c>
      <c r="AG99" s="303"/>
      <c r="AH99" s="513">
        <f t="shared" si="240"/>
        <v>0</v>
      </c>
      <c r="AI99" s="266">
        <f t="shared" si="241"/>
        <v>0</v>
      </c>
      <c r="AJ99" s="304"/>
      <c r="AK99" s="268">
        <f t="shared" si="242"/>
        <v>0</v>
      </c>
      <c r="AL99" s="304"/>
      <c r="AM99" s="268">
        <f t="shared" si="243"/>
        <v>0</v>
      </c>
      <c r="AN99" s="304"/>
      <c r="AO99" s="268">
        <f t="shared" si="244"/>
        <v>0</v>
      </c>
      <c r="AP99" s="304"/>
      <c r="AQ99" s="268">
        <f t="shared" si="245"/>
        <v>0</v>
      </c>
      <c r="AR99" s="304"/>
      <c r="AS99" s="268">
        <f t="shared" si="246"/>
        <v>0</v>
      </c>
      <c r="AT99" s="269">
        <f t="shared" si="247"/>
        <v>0</v>
      </c>
      <c r="AU99" s="305"/>
      <c r="AV99" s="271">
        <f t="shared" si="248"/>
        <v>0</v>
      </c>
      <c r="AW99" s="305"/>
      <c r="AX99" s="271">
        <f t="shared" si="249"/>
        <v>0</v>
      </c>
      <c r="AY99" s="305"/>
      <c r="AZ99" s="271">
        <f t="shared" si="250"/>
        <v>0</v>
      </c>
      <c r="BA99" s="305"/>
      <c r="BB99" s="271">
        <f t="shared" si="251"/>
        <v>0</v>
      </c>
      <c r="BC99" s="305"/>
      <c r="BD99" s="271">
        <f t="shared" si="252"/>
        <v>0</v>
      </c>
      <c r="BE99" s="272">
        <f t="shared" si="253"/>
        <v>0</v>
      </c>
      <c r="BF99" s="306"/>
      <c r="BG99" s="274">
        <f t="shared" si="254"/>
        <v>0</v>
      </c>
      <c r="BH99" s="306"/>
      <c r="BI99" s="274">
        <f t="shared" si="255"/>
        <v>0</v>
      </c>
      <c r="BJ99" s="306"/>
      <c r="BK99" s="274">
        <f t="shared" si="256"/>
        <v>0</v>
      </c>
      <c r="BL99" s="306"/>
      <c r="BM99" s="274">
        <f t="shared" si="257"/>
        <v>0</v>
      </c>
      <c r="BN99" s="306"/>
      <c r="BO99" s="274">
        <f t="shared" si="258"/>
        <v>0</v>
      </c>
      <c r="BP99" s="275">
        <f t="shared" si="259"/>
        <v>0</v>
      </c>
      <c r="BQ99" s="307"/>
      <c r="BR99" s="277">
        <f t="shared" si="260"/>
        <v>0</v>
      </c>
      <c r="BS99" s="307"/>
      <c r="BT99" s="277">
        <f t="shared" si="261"/>
        <v>0</v>
      </c>
      <c r="BU99" s="307"/>
      <c r="BV99" s="277">
        <f t="shared" si="262"/>
        <v>0</v>
      </c>
      <c r="BW99" s="307"/>
      <c r="BX99" s="277">
        <f t="shared" si="263"/>
        <v>0</v>
      </c>
      <c r="BY99" s="307"/>
      <c r="BZ99" s="277">
        <f t="shared" si="264"/>
        <v>0</v>
      </c>
      <c r="CA99" s="278">
        <f t="shared" si="265"/>
        <v>0</v>
      </c>
      <c r="CB99" s="308"/>
      <c r="CC99" s="280">
        <f t="shared" si="266"/>
        <v>0</v>
      </c>
      <c r="CD99" s="308"/>
      <c r="CE99" s="280">
        <f t="shared" si="267"/>
        <v>0</v>
      </c>
      <c r="CF99" s="308"/>
      <c r="CG99" s="280">
        <f t="shared" si="268"/>
        <v>0</v>
      </c>
      <c r="CH99" s="308"/>
      <c r="CI99" s="280">
        <f t="shared" si="269"/>
        <v>0</v>
      </c>
      <c r="CJ99" s="308"/>
      <c r="CK99" s="280">
        <f t="shared" si="270"/>
        <v>0</v>
      </c>
      <c r="CL99" s="281">
        <f t="shared" si="271"/>
        <v>0</v>
      </c>
      <c r="CM99" s="309"/>
      <c r="CN99" s="283">
        <f t="shared" si="272"/>
        <v>0</v>
      </c>
      <c r="CO99" s="309"/>
      <c r="CP99" s="283">
        <f t="shared" si="273"/>
        <v>0</v>
      </c>
      <c r="CQ99" s="309"/>
      <c r="CR99" s="283">
        <f t="shared" si="274"/>
        <v>0</v>
      </c>
      <c r="CS99" s="309"/>
      <c r="CT99" s="283">
        <f t="shared" si="275"/>
        <v>0</v>
      </c>
      <c r="CU99" s="309"/>
      <c r="CV99" s="283">
        <f t="shared" si="276"/>
        <v>0</v>
      </c>
      <c r="CW99" s="284">
        <f t="shared" si="277"/>
        <v>0</v>
      </c>
      <c r="CX99" s="310"/>
      <c r="CY99" s="286">
        <f t="shared" si="278"/>
        <v>0</v>
      </c>
      <c r="CZ99" s="310"/>
      <c r="DA99" s="286">
        <f t="shared" si="279"/>
        <v>0</v>
      </c>
      <c r="DB99" s="310"/>
      <c r="DC99" s="286">
        <f t="shared" si="280"/>
        <v>0</v>
      </c>
      <c r="DD99" s="310"/>
      <c r="DE99" s="286">
        <f t="shared" si="281"/>
        <v>0</v>
      </c>
      <c r="DF99" s="310"/>
      <c r="DG99" s="286">
        <f t="shared" si="282"/>
        <v>0</v>
      </c>
      <c r="DH99" s="287">
        <f t="shared" si="283"/>
        <v>0</v>
      </c>
      <c r="DI99" s="311"/>
      <c r="DJ99" s="289">
        <f t="shared" si="284"/>
        <v>0</v>
      </c>
      <c r="DK99" s="311"/>
      <c r="DL99" s="289">
        <f t="shared" si="285"/>
        <v>0</v>
      </c>
      <c r="DM99" s="311"/>
      <c r="DN99" s="289">
        <f t="shared" si="286"/>
        <v>0</v>
      </c>
      <c r="DO99" s="311"/>
      <c r="DP99" s="289">
        <f t="shared" si="287"/>
        <v>0</v>
      </c>
      <c r="DQ99" s="311"/>
      <c r="DR99" s="289">
        <f t="shared" si="288"/>
        <v>0</v>
      </c>
      <c r="DS99" s="299">
        <f t="shared" si="289"/>
        <v>0</v>
      </c>
      <c r="DT99" s="312">
        <f t="shared" si="290"/>
        <v>0</v>
      </c>
      <c r="DU99" s="312">
        <f t="shared" si="291"/>
        <v>0</v>
      </c>
      <c r="DV99" s="312">
        <f t="shared" si="292"/>
        <v>0</v>
      </c>
      <c r="DW99" s="312">
        <f t="shared" si="293"/>
        <v>0</v>
      </c>
      <c r="DX99" s="312">
        <f t="shared" si="294"/>
        <v>0</v>
      </c>
      <c r="DY99" s="300">
        <f t="shared" si="295"/>
        <v>0</v>
      </c>
    </row>
    <row r="100" spans="1:129" s="52" customFormat="1" ht="15" customHeight="1">
      <c r="A100" s="76"/>
      <c r="B100" s="76"/>
      <c r="C100" s="107"/>
      <c r="D100" s="72">
        <f t="shared" si="228"/>
        <v>0</v>
      </c>
      <c r="E100" s="703" t="str">
        <f t="shared" si="228"/>
        <v>Select E-Class</v>
      </c>
      <c r="F100" s="682"/>
      <c r="G100" s="682"/>
      <c r="H100" s="682"/>
      <c r="I100" s="682"/>
      <c r="J100" s="682"/>
      <c r="K100" s="138"/>
      <c r="L100" s="139">
        <f t="shared" si="229"/>
        <v>0</v>
      </c>
      <c r="M100" s="69"/>
      <c r="N100" s="140"/>
      <c r="O100" s="118">
        <f t="shared" si="230"/>
        <v>0</v>
      </c>
      <c r="P100" s="140"/>
      <c r="Q100" s="118">
        <f t="shared" si="231"/>
        <v>0</v>
      </c>
      <c r="R100" s="140"/>
      <c r="S100" s="118">
        <f t="shared" si="232"/>
        <v>0</v>
      </c>
      <c r="T100" s="140"/>
      <c r="U100" s="118">
        <f t="shared" si="233"/>
        <v>0</v>
      </c>
      <c r="V100" s="140"/>
      <c r="W100" s="118">
        <f t="shared" si="234"/>
        <v>0</v>
      </c>
      <c r="X100" s="119">
        <f t="shared" si="235"/>
        <v>0</v>
      </c>
      <c r="Y100" s="303"/>
      <c r="Z100" s="513">
        <f t="shared" si="236"/>
        <v>0</v>
      </c>
      <c r="AA100" s="303"/>
      <c r="AB100" s="513">
        <f t="shared" si="237"/>
        <v>0</v>
      </c>
      <c r="AC100" s="303"/>
      <c r="AD100" s="513">
        <f t="shared" si="238"/>
        <v>0</v>
      </c>
      <c r="AE100" s="303"/>
      <c r="AF100" s="513">
        <f t="shared" si="239"/>
        <v>0</v>
      </c>
      <c r="AG100" s="303"/>
      <c r="AH100" s="513">
        <f t="shared" si="240"/>
        <v>0</v>
      </c>
      <c r="AI100" s="266">
        <f t="shared" si="241"/>
        <v>0</v>
      </c>
      <c r="AJ100" s="304"/>
      <c r="AK100" s="268">
        <f t="shared" si="242"/>
        <v>0</v>
      </c>
      <c r="AL100" s="304"/>
      <c r="AM100" s="268">
        <f t="shared" si="243"/>
        <v>0</v>
      </c>
      <c r="AN100" s="304"/>
      <c r="AO100" s="268">
        <f t="shared" si="244"/>
        <v>0</v>
      </c>
      <c r="AP100" s="304"/>
      <c r="AQ100" s="268">
        <f t="shared" si="245"/>
        <v>0</v>
      </c>
      <c r="AR100" s="304"/>
      <c r="AS100" s="268">
        <f t="shared" si="246"/>
        <v>0</v>
      </c>
      <c r="AT100" s="269">
        <f t="shared" si="247"/>
        <v>0</v>
      </c>
      <c r="AU100" s="305"/>
      <c r="AV100" s="271">
        <f t="shared" si="248"/>
        <v>0</v>
      </c>
      <c r="AW100" s="305"/>
      <c r="AX100" s="271">
        <f t="shared" si="249"/>
        <v>0</v>
      </c>
      <c r="AY100" s="305"/>
      <c r="AZ100" s="271">
        <f t="shared" si="250"/>
        <v>0</v>
      </c>
      <c r="BA100" s="305"/>
      <c r="BB100" s="271">
        <f t="shared" si="251"/>
        <v>0</v>
      </c>
      <c r="BC100" s="305"/>
      <c r="BD100" s="271">
        <f t="shared" si="252"/>
        <v>0</v>
      </c>
      <c r="BE100" s="272">
        <f t="shared" si="253"/>
        <v>0</v>
      </c>
      <c r="BF100" s="306"/>
      <c r="BG100" s="274">
        <f t="shared" si="254"/>
        <v>0</v>
      </c>
      <c r="BH100" s="306"/>
      <c r="BI100" s="274">
        <f t="shared" si="255"/>
        <v>0</v>
      </c>
      <c r="BJ100" s="306"/>
      <c r="BK100" s="274">
        <f t="shared" si="256"/>
        <v>0</v>
      </c>
      <c r="BL100" s="306"/>
      <c r="BM100" s="274">
        <f t="shared" si="257"/>
        <v>0</v>
      </c>
      <c r="BN100" s="306"/>
      <c r="BO100" s="274">
        <f t="shared" si="258"/>
        <v>0</v>
      </c>
      <c r="BP100" s="275">
        <f t="shared" si="259"/>
        <v>0</v>
      </c>
      <c r="BQ100" s="307"/>
      <c r="BR100" s="277">
        <f t="shared" si="260"/>
        <v>0</v>
      </c>
      <c r="BS100" s="307"/>
      <c r="BT100" s="277">
        <f t="shared" si="261"/>
        <v>0</v>
      </c>
      <c r="BU100" s="307"/>
      <c r="BV100" s="277">
        <f t="shared" si="262"/>
        <v>0</v>
      </c>
      <c r="BW100" s="307"/>
      <c r="BX100" s="277">
        <f t="shared" si="263"/>
        <v>0</v>
      </c>
      <c r="BY100" s="307"/>
      <c r="BZ100" s="277">
        <f t="shared" si="264"/>
        <v>0</v>
      </c>
      <c r="CA100" s="278">
        <f t="shared" si="265"/>
        <v>0</v>
      </c>
      <c r="CB100" s="308"/>
      <c r="CC100" s="280">
        <f t="shared" si="266"/>
        <v>0</v>
      </c>
      <c r="CD100" s="308"/>
      <c r="CE100" s="280">
        <f t="shared" si="267"/>
        <v>0</v>
      </c>
      <c r="CF100" s="308"/>
      <c r="CG100" s="280">
        <f t="shared" si="268"/>
        <v>0</v>
      </c>
      <c r="CH100" s="308"/>
      <c r="CI100" s="280">
        <f t="shared" si="269"/>
        <v>0</v>
      </c>
      <c r="CJ100" s="308"/>
      <c r="CK100" s="280">
        <f t="shared" si="270"/>
        <v>0</v>
      </c>
      <c r="CL100" s="281">
        <f t="shared" si="271"/>
        <v>0</v>
      </c>
      <c r="CM100" s="309"/>
      <c r="CN100" s="283">
        <f t="shared" si="272"/>
        <v>0</v>
      </c>
      <c r="CO100" s="309"/>
      <c r="CP100" s="283">
        <f t="shared" si="273"/>
        <v>0</v>
      </c>
      <c r="CQ100" s="309"/>
      <c r="CR100" s="283">
        <f t="shared" si="274"/>
        <v>0</v>
      </c>
      <c r="CS100" s="309"/>
      <c r="CT100" s="283">
        <f t="shared" si="275"/>
        <v>0</v>
      </c>
      <c r="CU100" s="309"/>
      <c r="CV100" s="283">
        <f t="shared" si="276"/>
        <v>0</v>
      </c>
      <c r="CW100" s="284">
        <f t="shared" si="277"/>
        <v>0</v>
      </c>
      <c r="CX100" s="310"/>
      <c r="CY100" s="286">
        <f t="shared" si="278"/>
        <v>0</v>
      </c>
      <c r="CZ100" s="310"/>
      <c r="DA100" s="286">
        <f t="shared" si="279"/>
        <v>0</v>
      </c>
      <c r="DB100" s="310"/>
      <c r="DC100" s="286">
        <f t="shared" si="280"/>
        <v>0</v>
      </c>
      <c r="DD100" s="310"/>
      <c r="DE100" s="286">
        <f t="shared" si="281"/>
        <v>0</v>
      </c>
      <c r="DF100" s="310"/>
      <c r="DG100" s="286">
        <f t="shared" si="282"/>
        <v>0</v>
      </c>
      <c r="DH100" s="287">
        <f t="shared" si="283"/>
        <v>0</v>
      </c>
      <c r="DI100" s="311"/>
      <c r="DJ100" s="289">
        <f t="shared" si="284"/>
        <v>0</v>
      </c>
      <c r="DK100" s="311"/>
      <c r="DL100" s="289">
        <f t="shared" si="285"/>
        <v>0</v>
      </c>
      <c r="DM100" s="311"/>
      <c r="DN100" s="289">
        <f t="shared" si="286"/>
        <v>0</v>
      </c>
      <c r="DO100" s="311"/>
      <c r="DP100" s="289">
        <f t="shared" si="287"/>
        <v>0</v>
      </c>
      <c r="DQ100" s="311"/>
      <c r="DR100" s="289">
        <f t="shared" si="288"/>
        <v>0</v>
      </c>
      <c r="DS100" s="299">
        <f t="shared" si="289"/>
        <v>0</v>
      </c>
      <c r="DT100" s="312">
        <f t="shared" si="290"/>
        <v>0</v>
      </c>
      <c r="DU100" s="312">
        <f t="shared" si="291"/>
        <v>0</v>
      </c>
      <c r="DV100" s="312">
        <f t="shared" si="292"/>
        <v>0</v>
      </c>
      <c r="DW100" s="312">
        <f t="shared" si="293"/>
        <v>0</v>
      </c>
      <c r="DX100" s="312">
        <f t="shared" si="294"/>
        <v>0</v>
      </c>
      <c r="DY100" s="300">
        <f t="shared" si="295"/>
        <v>0</v>
      </c>
    </row>
    <row r="101" spans="1:129" s="52" customFormat="1" ht="15" customHeight="1">
      <c r="A101" s="76"/>
      <c r="B101" s="76"/>
      <c r="C101" s="107"/>
      <c r="D101" s="72">
        <f t="shared" si="228"/>
        <v>0</v>
      </c>
      <c r="E101" s="703" t="str">
        <f t="shared" si="228"/>
        <v>Select E-Class</v>
      </c>
      <c r="F101" s="682"/>
      <c r="G101" s="682"/>
      <c r="H101" s="682"/>
      <c r="I101" s="682"/>
      <c r="J101" s="682"/>
      <c r="K101" s="138"/>
      <c r="L101" s="139">
        <f t="shared" si="229"/>
        <v>0</v>
      </c>
      <c r="M101" s="69"/>
      <c r="N101" s="140"/>
      <c r="O101" s="118">
        <f t="shared" si="230"/>
        <v>0</v>
      </c>
      <c r="P101" s="140"/>
      <c r="Q101" s="118">
        <f t="shared" si="231"/>
        <v>0</v>
      </c>
      <c r="R101" s="140"/>
      <c r="S101" s="118">
        <f t="shared" si="232"/>
        <v>0</v>
      </c>
      <c r="T101" s="140"/>
      <c r="U101" s="118">
        <f t="shared" si="233"/>
        <v>0</v>
      </c>
      <c r="V101" s="140"/>
      <c r="W101" s="118">
        <f t="shared" si="234"/>
        <v>0</v>
      </c>
      <c r="X101" s="119">
        <f t="shared" si="235"/>
        <v>0</v>
      </c>
      <c r="Y101" s="303"/>
      <c r="Z101" s="513">
        <f t="shared" si="236"/>
        <v>0</v>
      </c>
      <c r="AA101" s="303"/>
      <c r="AB101" s="513">
        <f t="shared" si="237"/>
        <v>0</v>
      </c>
      <c r="AC101" s="303"/>
      <c r="AD101" s="513">
        <f t="shared" si="238"/>
        <v>0</v>
      </c>
      <c r="AE101" s="303"/>
      <c r="AF101" s="513">
        <f t="shared" si="239"/>
        <v>0</v>
      </c>
      <c r="AG101" s="303"/>
      <c r="AH101" s="513">
        <f t="shared" si="240"/>
        <v>0</v>
      </c>
      <c r="AI101" s="266">
        <f t="shared" si="241"/>
        <v>0</v>
      </c>
      <c r="AJ101" s="304"/>
      <c r="AK101" s="268">
        <f t="shared" si="242"/>
        <v>0</v>
      </c>
      <c r="AL101" s="304"/>
      <c r="AM101" s="268">
        <f t="shared" si="243"/>
        <v>0</v>
      </c>
      <c r="AN101" s="304"/>
      <c r="AO101" s="268">
        <f t="shared" si="244"/>
        <v>0</v>
      </c>
      <c r="AP101" s="304"/>
      <c r="AQ101" s="268">
        <f t="shared" si="245"/>
        <v>0</v>
      </c>
      <c r="AR101" s="304"/>
      <c r="AS101" s="268">
        <f t="shared" si="246"/>
        <v>0</v>
      </c>
      <c r="AT101" s="269">
        <f t="shared" si="247"/>
        <v>0</v>
      </c>
      <c r="AU101" s="305"/>
      <c r="AV101" s="271">
        <f t="shared" si="248"/>
        <v>0</v>
      </c>
      <c r="AW101" s="305"/>
      <c r="AX101" s="271">
        <f t="shared" si="249"/>
        <v>0</v>
      </c>
      <c r="AY101" s="305"/>
      <c r="AZ101" s="271">
        <f t="shared" si="250"/>
        <v>0</v>
      </c>
      <c r="BA101" s="305"/>
      <c r="BB101" s="271">
        <f t="shared" si="251"/>
        <v>0</v>
      </c>
      <c r="BC101" s="305"/>
      <c r="BD101" s="271">
        <f t="shared" si="252"/>
        <v>0</v>
      </c>
      <c r="BE101" s="272">
        <f t="shared" si="253"/>
        <v>0</v>
      </c>
      <c r="BF101" s="306"/>
      <c r="BG101" s="274">
        <f t="shared" si="254"/>
        <v>0</v>
      </c>
      <c r="BH101" s="306"/>
      <c r="BI101" s="274">
        <f t="shared" si="255"/>
        <v>0</v>
      </c>
      <c r="BJ101" s="306"/>
      <c r="BK101" s="274">
        <f t="shared" si="256"/>
        <v>0</v>
      </c>
      <c r="BL101" s="306"/>
      <c r="BM101" s="274">
        <f t="shared" si="257"/>
        <v>0</v>
      </c>
      <c r="BN101" s="306"/>
      <c r="BO101" s="274">
        <f t="shared" si="258"/>
        <v>0</v>
      </c>
      <c r="BP101" s="275">
        <f t="shared" si="259"/>
        <v>0</v>
      </c>
      <c r="BQ101" s="307"/>
      <c r="BR101" s="277">
        <f t="shared" si="260"/>
        <v>0</v>
      </c>
      <c r="BS101" s="307"/>
      <c r="BT101" s="277">
        <f t="shared" si="261"/>
        <v>0</v>
      </c>
      <c r="BU101" s="307"/>
      <c r="BV101" s="277">
        <f t="shared" si="262"/>
        <v>0</v>
      </c>
      <c r="BW101" s="307"/>
      <c r="BX101" s="277">
        <f t="shared" si="263"/>
        <v>0</v>
      </c>
      <c r="BY101" s="307"/>
      <c r="BZ101" s="277">
        <f t="shared" si="264"/>
        <v>0</v>
      </c>
      <c r="CA101" s="278">
        <f t="shared" si="265"/>
        <v>0</v>
      </c>
      <c r="CB101" s="308"/>
      <c r="CC101" s="280">
        <f t="shared" si="266"/>
        <v>0</v>
      </c>
      <c r="CD101" s="308"/>
      <c r="CE101" s="280">
        <f t="shared" si="267"/>
        <v>0</v>
      </c>
      <c r="CF101" s="308"/>
      <c r="CG101" s="280">
        <f t="shared" si="268"/>
        <v>0</v>
      </c>
      <c r="CH101" s="308"/>
      <c r="CI101" s="280">
        <f t="shared" si="269"/>
        <v>0</v>
      </c>
      <c r="CJ101" s="308"/>
      <c r="CK101" s="280">
        <f t="shared" si="270"/>
        <v>0</v>
      </c>
      <c r="CL101" s="281">
        <f t="shared" si="271"/>
        <v>0</v>
      </c>
      <c r="CM101" s="309"/>
      <c r="CN101" s="283">
        <f t="shared" si="272"/>
        <v>0</v>
      </c>
      <c r="CO101" s="309"/>
      <c r="CP101" s="283">
        <f t="shared" si="273"/>
        <v>0</v>
      </c>
      <c r="CQ101" s="309"/>
      <c r="CR101" s="283">
        <f t="shared" si="274"/>
        <v>0</v>
      </c>
      <c r="CS101" s="309"/>
      <c r="CT101" s="283">
        <f t="shared" si="275"/>
        <v>0</v>
      </c>
      <c r="CU101" s="309"/>
      <c r="CV101" s="283">
        <f t="shared" si="276"/>
        <v>0</v>
      </c>
      <c r="CW101" s="284">
        <f t="shared" si="277"/>
        <v>0</v>
      </c>
      <c r="CX101" s="310"/>
      <c r="CY101" s="286">
        <f t="shared" si="278"/>
        <v>0</v>
      </c>
      <c r="CZ101" s="310"/>
      <c r="DA101" s="286">
        <f t="shared" si="279"/>
        <v>0</v>
      </c>
      <c r="DB101" s="310"/>
      <c r="DC101" s="286">
        <f t="shared" si="280"/>
        <v>0</v>
      </c>
      <c r="DD101" s="310"/>
      <c r="DE101" s="286">
        <f t="shared" si="281"/>
        <v>0</v>
      </c>
      <c r="DF101" s="310"/>
      <c r="DG101" s="286">
        <f t="shared" si="282"/>
        <v>0</v>
      </c>
      <c r="DH101" s="287">
        <f t="shared" si="283"/>
        <v>0</v>
      </c>
      <c r="DI101" s="311"/>
      <c r="DJ101" s="289">
        <f t="shared" si="284"/>
        <v>0</v>
      </c>
      <c r="DK101" s="311"/>
      <c r="DL101" s="289">
        <f t="shared" si="285"/>
        <v>0</v>
      </c>
      <c r="DM101" s="311"/>
      <c r="DN101" s="289">
        <f t="shared" si="286"/>
        <v>0</v>
      </c>
      <c r="DO101" s="311"/>
      <c r="DP101" s="289">
        <f t="shared" si="287"/>
        <v>0</v>
      </c>
      <c r="DQ101" s="311"/>
      <c r="DR101" s="289">
        <f t="shared" si="288"/>
        <v>0</v>
      </c>
      <c r="DS101" s="299">
        <f t="shared" si="289"/>
        <v>0</v>
      </c>
      <c r="DT101" s="312">
        <f t="shared" si="290"/>
        <v>0</v>
      </c>
      <c r="DU101" s="312">
        <f t="shared" si="291"/>
        <v>0</v>
      </c>
      <c r="DV101" s="312">
        <f t="shared" si="292"/>
        <v>0</v>
      </c>
      <c r="DW101" s="312">
        <f t="shared" si="293"/>
        <v>0</v>
      </c>
      <c r="DX101" s="312">
        <f t="shared" si="294"/>
        <v>0</v>
      </c>
      <c r="DY101" s="300">
        <f t="shared" si="295"/>
        <v>0</v>
      </c>
    </row>
    <row r="102" spans="1:129" s="52" customFormat="1" ht="15" customHeight="1">
      <c r="A102" s="76"/>
      <c r="B102" s="76"/>
      <c r="C102" s="107"/>
      <c r="D102" s="72">
        <f t="shared" si="228"/>
        <v>0</v>
      </c>
      <c r="E102" s="703" t="str">
        <f t="shared" si="228"/>
        <v>Select E-Class</v>
      </c>
      <c r="F102" s="703"/>
      <c r="G102" s="703"/>
      <c r="H102" s="703"/>
      <c r="I102" s="703"/>
      <c r="J102" s="682"/>
      <c r="K102" s="138"/>
      <c r="L102" s="139">
        <f t="shared" si="229"/>
        <v>0</v>
      </c>
      <c r="M102" s="69"/>
      <c r="N102" s="140"/>
      <c r="O102" s="118">
        <f t="shared" si="230"/>
        <v>0</v>
      </c>
      <c r="P102" s="140"/>
      <c r="Q102" s="118">
        <f t="shared" si="231"/>
        <v>0</v>
      </c>
      <c r="R102" s="140"/>
      <c r="S102" s="118">
        <f t="shared" si="232"/>
        <v>0</v>
      </c>
      <c r="T102" s="140"/>
      <c r="U102" s="118">
        <f t="shared" si="233"/>
        <v>0</v>
      </c>
      <c r="V102" s="140"/>
      <c r="W102" s="118">
        <f t="shared" si="234"/>
        <v>0</v>
      </c>
      <c r="X102" s="119">
        <f t="shared" si="235"/>
        <v>0</v>
      </c>
      <c r="Y102" s="303"/>
      <c r="Z102" s="513">
        <f t="shared" si="236"/>
        <v>0</v>
      </c>
      <c r="AA102" s="303"/>
      <c r="AB102" s="513">
        <f t="shared" si="237"/>
        <v>0</v>
      </c>
      <c r="AC102" s="303"/>
      <c r="AD102" s="513">
        <f t="shared" si="238"/>
        <v>0</v>
      </c>
      <c r="AE102" s="303"/>
      <c r="AF102" s="513">
        <f t="shared" si="239"/>
        <v>0</v>
      </c>
      <c r="AG102" s="303"/>
      <c r="AH102" s="513">
        <f t="shared" si="240"/>
        <v>0</v>
      </c>
      <c r="AI102" s="266">
        <f t="shared" si="241"/>
        <v>0</v>
      </c>
      <c r="AJ102" s="304"/>
      <c r="AK102" s="268">
        <f t="shared" si="242"/>
        <v>0</v>
      </c>
      <c r="AL102" s="304"/>
      <c r="AM102" s="268">
        <f t="shared" si="243"/>
        <v>0</v>
      </c>
      <c r="AN102" s="304"/>
      <c r="AO102" s="268">
        <f t="shared" si="244"/>
        <v>0</v>
      </c>
      <c r="AP102" s="304"/>
      <c r="AQ102" s="268">
        <f t="shared" si="245"/>
        <v>0</v>
      </c>
      <c r="AR102" s="304"/>
      <c r="AS102" s="268">
        <f t="shared" si="246"/>
        <v>0</v>
      </c>
      <c r="AT102" s="269">
        <f t="shared" si="247"/>
        <v>0</v>
      </c>
      <c r="AU102" s="305"/>
      <c r="AV102" s="271">
        <f t="shared" si="248"/>
        <v>0</v>
      </c>
      <c r="AW102" s="305"/>
      <c r="AX102" s="271">
        <f t="shared" si="249"/>
        <v>0</v>
      </c>
      <c r="AY102" s="305"/>
      <c r="AZ102" s="271">
        <f t="shared" si="250"/>
        <v>0</v>
      </c>
      <c r="BA102" s="305"/>
      <c r="BB102" s="271">
        <f t="shared" si="251"/>
        <v>0</v>
      </c>
      <c r="BC102" s="305"/>
      <c r="BD102" s="271">
        <f t="shared" si="252"/>
        <v>0</v>
      </c>
      <c r="BE102" s="272">
        <f t="shared" si="253"/>
        <v>0</v>
      </c>
      <c r="BF102" s="306"/>
      <c r="BG102" s="274">
        <f t="shared" si="254"/>
        <v>0</v>
      </c>
      <c r="BH102" s="306"/>
      <c r="BI102" s="274">
        <f t="shared" si="255"/>
        <v>0</v>
      </c>
      <c r="BJ102" s="306"/>
      <c r="BK102" s="274">
        <f t="shared" si="256"/>
        <v>0</v>
      </c>
      <c r="BL102" s="306"/>
      <c r="BM102" s="274">
        <f t="shared" si="257"/>
        <v>0</v>
      </c>
      <c r="BN102" s="306"/>
      <c r="BO102" s="274">
        <f t="shared" si="258"/>
        <v>0</v>
      </c>
      <c r="BP102" s="275">
        <f t="shared" si="259"/>
        <v>0</v>
      </c>
      <c r="BQ102" s="307"/>
      <c r="BR102" s="277">
        <f t="shared" si="260"/>
        <v>0</v>
      </c>
      <c r="BS102" s="307"/>
      <c r="BT102" s="277">
        <f t="shared" si="261"/>
        <v>0</v>
      </c>
      <c r="BU102" s="307"/>
      <c r="BV102" s="277">
        <f t="shared" si="262"/>
        <v>0</v>
      </c>
      <c r="BW102" s="307"/>
      <c r="BX102" s="277">
        <f t="shared" si="263"/>
        <v>0</v>
      </c>
      <c r="BY102" s="307"/>
      <c r="BZ102" s="277">
        <f t="shared" si="264"/>
        <v>0</v>
      </c>
      <c r="CA102" s="278">
        <f t="shared" si="265"/>
        <v>0</v>
      </c>
      <c r="CB102" s="308"/>
      <c r="CC102" s="280">
        <f t="shared" si="266"/>
        <v>0</v>
      </c>
      <c r="CD102" s="308"/>
      <c r="CE102" s="280">
        <f t="shared" si="267"/>
        <v>0</v>
      </c>
      <c r="CF102" s="308"/>
      <c r="CG102" s="280">
        <f t="shared" si="268"/>
        <v>0</v>
      </c>
      <c r="CH102" s="308"/>
      <c r="CI102" s="280">
        <f t="shared" si="269"/>
        <v>0</v>
      </c>
      <c r="CJ102" s="308"/>
      <c r="CK102" s="280">
        <f t="shared" si="270"/>
        <v>0</v>
      </c>
      <c r="CL102" s="281">
        <f t="shared" si="271"/>
        <v>0</v>
      </c>
      <c r="CM102" s="309"/>
      <c r="CN102" s="283">
        <f t="shared" si="272"/>
        <v>0</v>
      </c>
      <c r="CO102" s="309"/>
      <c r="CP102" s="283">
        <f t="shared" si="273"/>
        <v>0</v>
      </c>
      <c r="CQ102" s="309"/>
      <c r="CR102" s="283">
        <f t="shared" si="274"/>
        <v>0</v>
      </c>
      <c r="CS102" s="309"/>
      <c r="CT102" s="283">
        <f t="shared" si="275"/>
        <v>0</v>
      </c>
      <c r="CU102" s="309"/>
      <c r="CV102" s="283">
        <f t="shared" si="276"/>
        <v>0</v>
      </c>
      <c r="CW102" s="284">
        <f t="shared" si="277"/>
        <v>0</v>
      </c>
      <c r="CX102" s="310"/>
      <c r="CY102" s="286">
        <f t="shared" si="278"/>
        <v>0</v>
      </c>
      <c r="CZ102" s="310"/>
      <c r="DA102" s="286">
        <f t="shared" si="279"/>
        <v>0</v>
      </c>
      <c r="DB102" s="310"/>
      <c r="DC102" s="286">
        <f t="shared" si="280"/>
        <v>0</v>
      </c>
      <c r="DD102" s="310"/>
      <c r="DE102" s="286">
        <f t="shared" si="281"/>
        <v>0</v>
      </c>
      <c r="DF102" s="310"/>
      <c r="DG102" s="286">
        <f t="shared" si="282"/>
        <v>0</v>
      </c>
      <c r="DH102" s="287">
        <f t="shared" si="283"/>
        <v>0</v>
      </c>
      <c r="DI102" s="311"/>
      <c r="DJ102" s="289">
        <f t="shared" si="284"/>
        <v>0</v>
      </c>
      <c r="DK102" s="311"/>
      <c r="DL102" s="289">
        <f t="shared" si="285"/>
        <v>0</v>
      </c>
      <c r="DM102" s="311"/>
      <c r="DN102" s="289">
        <f t="shared" si="286"/>
        <v>0</v>
      </c>
      <c r="DO102" s="311"/>
      <c r="DP102" s="289">
        <f t="shared" si="287"/>
        <v>0</v>
      </c>
      <c r="DQ102" s="311"/>
      <c r="DR102" s="289">
        <f t="shared" si="288"/>
        <v>0</v>
      </c>
      <c r="DS102" s="299">
        <f t="shared" si="289"/>
        <v>0</v>
      </c>
      <c r="DT102" s="312">
        <f t="shared" si="290"/>
        <v>0</v>
      </c>
      <c r="DU102" s="312">
        <f t="shared" si="291"/>
        <v>0</v>
      </c>
      <c r="DV102" s="312">
        <f t="shared" si="292"/>
        <v>0</v>
      </c>
      <c r="DW102" s="312">
        <f t="shared" si="293"/>
        <v>0</v>
      </c>
      <c r="DX102" s="312">
        <f t="shared" si="294"/>
        <v>0</v>
      </c>
      <c r="DY102" s="300">
        <f t="shared" si="295"/>
        <v>0</v>
      </c>
    </row>
    <row r="103" spans="1:129" s="52" customFormat="1" ht="15" customHeight="1">
      <c r="A103" s="76"/>
      <c r="B103" s="76"/>
      <c r="C103" s="107"/>
      <c r="D103" s="72">
        <f t="shared" si="228"/>
        <v>0</v>
      </c>
      <c r="E103" s="703" t="str">
        <f t="shared" si="228"/>
        <v>Select E-Class</v>
      </c>
      <c r="F103" s="682"/>
      <c r="G103" s="682"/>
      <c r="H103" s="682"/>
      <c r="I103" s="682"/>
      <c r="J103" s="682"/>
      <c r="K103" s="138"/>
      <c r="L103" s="139">
        <f t="shared" si="229"/>
        <v>0</v>
      </c>
      <c r="M103" s="69"/>
      <c r="N103" s="140"/>
      <c r="O103" s="118">
        <f t="shared" si="230"/>
        <v>0</v>
      </c>
      <c r="P103" s="140"/>
      <c r="Q103" s="118">
        <f t="shared" si="231"/>
        <v>0</v>
      </c>
      <c r="R103" s="140"/>
      <c r="S103" s="118">
        <f t="shared" si="232"/>
        <v>0</v>
      </c>
      <c r="T103" s="140"/>
      <c r="U103" s="118">
        <f t="shared" si="233"/>
        <v>0</v>
      </c>
      <c r="V103" s="140"/>
      <c r="W103" s="118">
        <f t="shared" si="234"/>
        <v>0</v>
      </c>
      <c r="X103" s="119">
        <f t="shared" si="235"/>
        <v>0</v>
      </c>
      <c r="Y103" s="303"/>
      <c r="Z103" s="513">
        <f t="shared" si="236"/>
        <v>0</v>
      </c>
      <c r="AA103" s="303"/>
      <c r="AB103" s="513">
        <f t="shared" si="237"/>
        <v>0</v>
      </c>
      <c r="AC103" s="303"/>
      <c r="AD103" s="513">
        <f t="shared" si="238"/>
        <v>0</v>
      </c>
      <c r="AE103" s="303"/>
      <c r="AF103" s="513">
        <f t="shared" si="239"/>
        <v>0</v>
      </c>
      <c r="AG103" s="303"/>
      <c r="AH103" s="513">
        <f t="shared" si="240"/>
        <v>0</v>
      </c>
      <c r="AI103" s="266">
        <f t="shared" si="241"/>
        <v>0</v>
      </c>
      <c r="AJ103" s="304"/>
      <c r="AK103" s="268">
        <f t="shared" si="242"/>
        <v>0</v>
      </c>
      <c r="AL103" s="304"/>
      <c r="AM103" s="268">
        <f t="shared" si="243"/>
        <v>0</v>
      </c>
      <c r="AN103" s="304"/>
      <c r="AO103" s="268">
        <f t="shared" si="244"/>
        <v>0</v>
      </c>
      <c r="AP103" s="304"/>
      <c r="AQ103" s="268">
        <f t="shared" si="245"/>
        <v>0</v>
      </c>
      <c r="AR103" s="304"/>
      <c r="AS103" s="268">
        <f t="shared" si="246"/>
        <v>0</v>
      </c>
      <c r="AT103" s="269">
        <f t="shared" si="247"/>
        <v>0</v>
      </c>
      <c r="AU103" s="305"/>
      <c r="AV103" s="271">
        <f t="shared" si="248"/>
        <v>0</v>
      </c>
      <c r="AW103" s="305"/>
      <c r="AX103" s="271">
        <f t="shared" si="249"/>
        <v>0</v>
      </c>
      <c r="AY103" s="305"/>
      <c r="AZ103" s="271">
        <f t="shared" si="250"/>
        <v>0</v>
      </c>
      <c r="BA103" s="305"/>
      <c r="BB103" s="271">
        <f t="shared" si="251"/>
        <v>0</v>
      </c>
      <c r="BC103" s="305"/>
      <c r="BD103" s="271">
        <f t="shared" si="252"/>
        <v>0</v>
      </c>
      <c r="BE103" s="272">
        <f t="shared" si="253"/>
        <v>0</v>
      </c>
      <c r="BF103" s="306"/>
      <c r="BG103" s="274">
        <f t="shared" si="254"/>
        <v>0</v>
      </c>
      <c r="BH103" s="306"/>
      <c r="BI103" s="274">
        <f t="shared" si="255"/>
        <v>0</v>
      </c>
      <c r="BJ103" s="306"/>
      <c r="BK103" s="274">
        <f t="shared" si="256"/>
        <v>0</v>
      </c>
      <c r="BL103" s="306"/>
      <c r="BM103" s="274">
        <f t="shared" si="257"/>
        <v>0</v>
      </c>
      <c r="BN103" s="306"/>
      <c r="BO103" s="274">
        <f t="shared" si="258"/>
        <v>0</v>
      </c>
      <c r="BP103" s="275">
        <f t="shared" si="259"/>
        <v>0</v>
      </c>
      <c r="BQ103" s="307"/>
      <c r="BR103" s="277">
        <f t="shared" si="260"/>
        <v>0</v>
      </c>
      <c r="BS103" s="307"/>
      <c r="BT103" s="277">
        <f t="shared" si="261"/>
        <v>0</v>
      </c>
      <c r="BU103" s="307"/>
      <c r="BV103" s="277">
        <f t="shared" si="262"/>
        <v>0</v>
      </c>
      <c r="BW103" s="307"/>
      <c r="BX103" s="277">
        <f t="shared" si="263"/>
        <v>0</v>
      </c>
      <c r="BY103" s="307"/>
      <c r="BZ103" s="277">
        <f t="shared" si="264"/>
        <v>0</v>
      </c>
      <c r="CA103" s="278">
        <f t="shared" si="265"/>
        <v>0</v>
      </c>
      <c r="CB103" s="308"/>
      <c r="CC103" s="280">
        <f t="shared" si="266"/>
        <v>0</v>
      </c>
      <c r="CD103" s="308"/>
      <c r="CE103" s="280">
        <f t="shared" si="267"/>
        <v>0</v>
      </c>
      <c r="CF103" s="308"/>
      <c r="CG103" s="280">
        <f t="shared" si="268"/>
        <v>0</v>
      </c>
      <c r="CH103" s="308"/>
      <c r="CI103" s="280">
        <f t="shared" si="269"/>
        <v>0</v>
      </c>
      <c r="CJ103" s="308"/>
      <c r="CK103" s="280">
        <f t="shared" si="270"/>
        <v>0</v>
      </c>
      <c r="CL103" s="281">
        <f t="shared" si="271"/>
        <v>0</v>
      </c>
      <c r="CM103" s="309"/>
      <c r="CN103" s="283">
        <f t="shared" si="272"/>
        <v>0</v>
      </c>
      <c r="CO103" s="309"/>
      <c r="CP103" s="283">
        <f t="shared" si="273"/>
        <v>0</v>
      </c>
      <c r="CQ103" s="309"/>
      <c r="CR103" s="283">
        <f t="shared" si="274"/>
        <v>0</v>
      </c>
      <c r="CS103" s="309"/>
      <c r="CT103" s="283">
        <f t="shared" si="275"/>
        <v>0</v>
      </c>
      <c r="CU103" s="309"/>
      <c r="CV103" s="283">
        <f t="shared" si="276"/>
        <v>0</v>
      </c>
      <c r="CW103" s="284">
        <f t="shared" si="277"/>
        <v>0</v>
      </c>
      <c r="CX103" s="310"/>
      <c r="CY103" s="286">
        <f t="shared" si="278"/>
        <v>0</v>
      </c>
      <c r="CZ103" s="310"/>
      <c r="DA103" s="286">
        <f t="shared" si="279"/>
        <v>0</v>
      </c>
      <c r="DB103" s="310"/>
      <c r="DC103" s="286">
        <f t="shared" si="280"/>
        <v>0</v>
      </c>
      <c r="DD103" s="310"/>
      <c r="DE103" s="286">
        <f t="shared" si="281"/>
        <v>0</v>
      </c>
      <c r="DF103" s="310"/>
      <c r="DG103" s="286">
        <f t="shared" si="282"/>
        <v>0</v>
      </c>
      <c r="DH103" s="287">
        <f t="shared" si="283"/>
        <v>0</v>
      </c>
      <c r="DI103" s="311"/>
      <c r="DJ103" s="289">
        <f t="shared" si="284"/>
        <v>0</v>
      </c>
      <c r="DK103" s="311"/>
      <c r="DL103" s="289">
        <f t="shared" si="285"/>
        <v>0</v>
      </c>
      <c r="DM103" s="311"/>
      <c r="DN103" s="289">
        <f t="shared" si="286"/>
        <v>0</v>
      </c>
      <c r="DO103" s="311"/>
      <c r="DP103" s="289">
        <f t="shared" si="287"/>
        <v>0</v>
      </c>
      <c r="DQ103" s="311"/>
      <c r="DR103" s="289">
        <f t="shared" si="288"/>
        <v>0</v>
      </c>
      <c r="DS103" s="299">
        <f t="shared" si="289"/>
        <v>0</v>
      </c>
      <c r="DT103" s="312">
        <f t="shared" si="290"/>
        <v>0</v>
      </c>
      <c r="DU103" s="312">
        <f t="shared" si="291"/>
        <v>0</v>
      </c>
      <c r="DV103" s="312">
        <f t="shared" si="292"/>
        <v>0</v>
      </c>
      <c r="DW103" s="312">
        <f t="shared" si="293"/>
        <v>0</v>
      </c>
      <c r="DX103" s="312">
        <f t="shared" si="294"/>
        <v>0</v>
      </c>
      <c r="DY103" s="300">
        <f t="shared" si="295"/>
        <v>0</v>
      </c>
    </row>
    <row r="104" spans="1:129" s="52" customFormat="1" ht="15" customHeight="1">
      <c r="A104" s="76"/>
      <c r="B104" s="76"/>
      <c r="C104" s="107"/>
      <c r="D104" s="72">
        <f t="shared" si="228"/>
        <v>0</v>
      </c>
      <c r="E104" s="703" t="str">
        <f t="shared" si="228"/>
        <v>Select E-Class</v>
      </c>
      <c r="F104" s="682"/>
      <c r="G104" s="682"/>
      <c r="H104" s="682"/>
      <c r="I104" s="682"/>
      <c r="J104" s="682"/>
      <c r="K104" s="138"/>
      <c r="L104" s="139">
        <f t="shared" si="229"/>
        <v>0</v>
      </c>
      <c r="M104" s="69"/>
      <c r="N104" s="140"/>
      <c r="O104" s="118">
        <f t="shared" si="230"/>
        <v>0</v>
      </c>
      <c r="P104" s="140"/>
      <c r="Q104" s="118">
        <f t="shared" si="231"/>
        <v>0</v>
      </c>
      <c r="R104" s="146"/>
      <c r="S104" s="118">
        <f t="shared" si="232"/>
        <v>0</v>
      </c>
      <c r="T104" s="140"/>
      <c r="U104" s="118">
        <f t="shared" si="233"/>
        <v>0</v>
      </c>
      <c r="V104" s="140"/>
      <c r="W104" s="118">
        <f t="shared" si="234"/>
        <v>0</v>
      </c>
      <c r="X104" s="119">
        <f t="shared" si="235"/>
        <v>0</v>
      </c>
      <c r="Y104" s="303"/>
      <c r="Z104" s="513">
        <f t="shared" si="236"/>
        <v>0</v>
      </c>
      <c r="AA104" s="303"/>
      <c r="AB104" s="513">
        <f t="shared" si="237"/>
        <v>0</v>
      </c>
      <c r="AC104" s="316"/>
      <c r="AD104" s="513">
        <f t="shared" si="238"/>
        <v>0</v>
      </c>
      <c r="AE104" s="303"/>
      <c r="AF104" s="513">
        <f t="shared" si="239"/>
        <v>0</v>
      </c>
      <c r="AG104" s="303"/>
      <c r="AH104" s="513">
        <f t="shared" si="240"/>
        <v>0</v>
      </c>
      <c r="AI104" s="266">
        <f t="shared" si="241"/>
        <v>0</v>
      </c>
      <c r="AJ104" s="304"/>
      <c r="AK104" s="268">
        <f t="shared" si="242"/>
        <v>0</v>
      </c>
      <c r="AL104" s="304"/>
      <c r="AM104" s="268">
        <f t="shared" si="243"/>
        <v>0</v>
      </c>
      <c r="AN104" s="317"/>
      <c r="AO104" s="268">
        <f t="shared" si="244"/>
        <v>0</v>
      </c>
      <c r="AP104" s="304"/>
      <c r="AQ104" s="268">
        <f t="shared" si="245"/>
        <v>0</v>
      </c>
      <c r="AR104" s="304"/>
      <c r="AS104" s="268">
        <f t="shared" si="246"/>
        <v>0</v>
      </c>
      <c r="AT104" s="269">
        <f t="shared" si="247"/>
        <v>0</v>
      </c>
      <c r="AU104" s="305"/>
      <c r="AV104" s="271">
        <f t="shared" si="248"/>
        <v>0</v>
      </c>
      <c r="AW104" s="305"/>
      <c r="AX104" s="271">
        <f t="shared" si="249"/>
        <v>0</v>
      </c>
      <c r="AY104" s="318"/>
      <c r="AZ104" s="271">
        <f t="shared" si="250"/>
        <v>0</v>
      </c>
      <c r="BA104" s="305"/>
      <c r="BB104" s="271">
        <f t="shared" si="251"/>
        <v>0</v>
      </c>
      <c r="BC104" s="305"/>
      <c r="BD104" s="271">
        <f t="shared" si="252"/>
        <v>0</v>
      </c>
      <c r="BE104" s="272">
        <f t="shared" si="253"/>
        <v>0</v>
      </c>
      <c r="BF104" s="306"/>
      <c r="BG104" s="274">
        <f t="shared" si="254"/>
        <v>0</v>
      </c>
      <c r="BH104" s="306"/>
      <c r="BI104" s="274">
        <f t="shared" si="255"/>
        <v>0</v>
      </c>
      <c r="BJ104" s="319"/>
      <c r="BK104" s="274">
        <f t="shared" si="256"/>
        <v>0</v>
      </c>
      <c r="BL104" s="306"/>
      <c r="BM104" s="274">
        <f t="shared" si="257"/>
        <v>0</v>
      </c>
      <c r="BN104" s="306"/>
      <c r="BO104" s="274">
        <f t="shared" si="258"/>
        <v>0</v>
      </c>
      <c r="BP104" s="275">
        <f t="shared" si="259"/>
        <v>0</v>
      </c>
      <c r="BQ104" s="307"/>
      <c r="BR104" s="277">
        <f t="shared" si="260"/>
        <v>0</v>
      </c>
      <c r="BS104" s="307"/>
      <c r="BT104" s="277">
        <f t="shared" si="261"/>
        <v>0</v>
      </c>
      <c r="BU104" s="320"/>
      <c r="BV104" s="277">
        <f t="shared" si="262"/>
        <v>0</v>
      </c>
      <c r="BW104" s="307"/>
      <c r="BX104" s="277">
        <f t="shared" si="263"/>
        <v>0</v>
      </c>
      <c r="BY104" s="307"/>
      <c r="BZ104" s="277">
        <f t="shared" si="264"/>
        <v>0</v>
      </c>
      <c r="CA104" s="278">
        <f t="shared" si="265"/>
        <v>0</v>
      </c>
      <c r="CB104" s="308"/>
      <c r="CC104" s="280">
        <f t="shared" si="266"/>
        <v>0</v>
      </c>
      <c r="CD104" s="308"/>
      <c r="CE104" s="280">
        <f t="shared" si="267"/>
        <v>0</v>
      </c>
      <c r="CF104" s="321"/>
      <c r="CG104" s="280">
        <f t="shared" si="268"/>
        <v>0</v>
      </c>
      <c r="CH104" s="308"/>
      <c r="CI104" s="280">
        <f t="shared" si="269"/>
        <v>0</v>
      </c>
      <c r="CJ104" s="308"/>
      <c r="CK104" s="280">
        <f t="shared" si="270"/>
        <v>0</v>
      </c>
      <c r="CL104" s="281">
        <f t="shared" si="271"/>
        <v>0</v>
      </c>
      <c r="CM104" s="309"/>
      <c r="CN104" s="283">
        <f t="shared" si="272"/>
        <v>0</v>
      </c>
      <c r="CO104" s="309"/>
      <c r="CP104" s="283">
        <f t="shared" si="273"/>
        <v>0</v>
      </c>
      <c r="CQ104" s="322"/>
      <c r="CR104" s="283">
        <f t="shared" si="274"/>
        <v>0</v>
      </c>
      <c r="CS104" s="309"/>
      <c r="CT104" s="283">
        <f t="shared" si="275"/>
        <v>0</v>
      </c>
      <c r="CU104" s="309"/>
      <c r="CV104" s="283">
        <f t="shared" si="276"/>
        <v>0</v>
      </c>
      <c r="CW104" s="284">
        <f t="shared" si="277"/>
        <v>0</v>
      </c>
      <c r="CX104" s="310"/>
      <c r="CY104" s="286">
        <f t="shared" si="278"/>
        <v>0</v>
      </c>
      <c r="CZ104" s="310"/>
      <c r="DA104" s="286">
        <f t="shared" si="279"/>
        <v>0</v>
      </c>
      <c r="DB104" s="323"/>
      <c r="DC104" s="286">
        <f t="shared" si="280"/>
        <v>0</v>
      </c>
      <c r="DD104" s="310"/>
      <c r="DE104" s="286">
        <f t="shared" si="281"/>
        <v>0</v>
      </c>
      <c r="DF104" s="310"/>
      <c r="DG104" s="286">
        <f t="shared" si="282"/>
        <v>0</v>
      </c>
      <c r="DH104" s="287">
        <f t="shared" si="283"/>
        <v>0</v>
      </c>
      <c r="DI104" s="311"/>
      <c r="DJ104" s="289">
        <f t="shared" si="284"/>
        <v>0</v>
      </c>
      <c r="DK104" s="311"/>
      <c r="DL104" s="289">
        <f t="shared" si="285"/>
        <v>0</v>
      </c>
      <c r="DM104" s="324"/>
      <c r="DN104" s="289">
        <f t="shared" si="286"/>
        <v>0</v>
      </c>
      <c r="DO104" s="311"/>
      <c r="DP104" s="289">
        <f t="shared" si="287"/>
        <v>0</v>
      </c>
      <c r="DQ104" s="311"/>
      <c r="DR104" s="289">
        <f t="shared" si="288"/>
        <v>0</v>
      </c>
      <c r="DS104" s="299">
        <f t="shared" si="289"/>
        <v>0</v>
      </c>
      <c r="DT104" s="312">
        <f t="shared" si="290"/>
        <v>0</v>
      </c>
      <c r="DU104" s="312">
        <f t="shared" si="291"/>
        <v>0</v>
      </c>
      <c r="DV104" s="312">
        <f t="shared" si="292"/>
        <v>0</v>
      </c>
      <c r="DW104" s="312">
        <f t="shared" si="293"/>
        <v>0</v>
      </c>
      <c r="DX104" s="312">
        <f t="shared" si="294"/>
        <v>0</v>
      </c>
      <c r="DY104" s="300">
        <f t="shared" si="295"/>
        <v>0</v>
      </c>
    </row>
    <row r="105" spans="1:129" s="52" customFormat="1" ht="15" customHeight="1">
      <c r="A105" s="76"/>
      <c r="B105" s="76"/>
      <c r="C105" s="107"/>
      <c r="D105" s="72">
        <f t="shared" si="228"/>
        <v>0</v>
      </c>
      <c r="E105" s="703" t="str">
        <f t="shared" si="228"/>
        <v>Select E-Class</v>
      </c>
      <c r="F105" s="682"/>
      <c r="G105" s="682"/>
      <c r="H105" s="682"/>
      <c r="I105" s="682"/>
      <c r="J105" s="682"/>
      <c r="K105" s="138"/>
      <c r="L105" s="139">
        <f t="shared" si="229"/>
        <v>0</v>
      </c>
      <c r="M105" s="69"/>
      <c r="N105" s="140"/>
      <c r="O105" s="118">
        <f t="shared" si="230"/>
        <v>0</v>
      </c>
      <c r="P105" s="140"/>
      <c r="Q105" s="118">
        <f t="shared" si="231"/>
        <v>0</v>
      </c>
      <c r="R105" s="140"/>
      <c r="S105" s="118">
        <f t="shared" si="232"/>
        <v>0</v>
      </c>
      <c r="T105" s="140"/>
      <c r="U105" s="118">
        <f t="shared" si="233"/>
        <v>0</v>
      </c>
      <c r="V105" s="140"/>
      <c r="W105" s="118">
        <f t="shared" si="234"/>
        <v>0</v>
      </c>
      <c r="X105" s="119">
        <f t="shared" si="235"/>
        <v>0</v>
      </c>
      <c r="Y105" s="303"/>
      <c r="Z105" s="513">
        <f t="shared" si="236"/>
        <v>0</v>
      </c>
      <c r="AA105" s="303"/>
      <c r="AB105" s="513">
        <f t="shared" si="237"/>
        <v>0</v>
      </c>
      <c r="AC105" s="303"/>
      <c r="AD105" s="513">
        <f t="shared" si="238"/>
        <v>0</v>
      </c>
      <c r="AE105" s="303"/>
      <c r="AF105" s="513">
        <f t="shared" si="239"/>
        <v>0</v>
      </c>
      <c r="AG105" s="303"/>
      <c r="AH105" s="513">
        <f t="shared" si="240"/>
        <v>0</v>
      </c>
      <c r="AI105" s="266">
        <f t="shared" si="241"/>
        <v>0</v>
      </c>
      <c r="AJ105" s="304"/>
      <c r="AK105" s="268">
        <f t="shared" si="242"/>
        <v>0</v>
      </c>
      <c r="AL105" s="304"/>
      <c r="AM105" s="268">
        <f t="shared" si="243"/>
        <v>0</v>
      </c>
      <c r="AN105" s="304"/>
      <c r="AO105" s="268">
        <f t="shared" si="244"/>
        <v>0</v>
      </c>
      <c r="AP105" s="304"/>
      <c r="AQ105" s="268">
        <f t="shared" si="245"/>
        <v>0</v>
      </c>
      <c r="AR105" s="304"/>
      <c r="AS105" s="268">
        <f t="shared" si="246"/>
        <v>0</v>
      </c>
      <c r="AT105" s="269">
        <f t="shared" si="247"/>
        <v>0</v>
      </c>
      <c r="AU105" s="305"/>
      <c r="AV105" s="271">
        <f t="shared" si="248"/>
        <v>0</v>
      </c>
      <c r="AW105" s="305"/>
      <c r="AX105" s="271">
        <f t="shared" si="249"/>
        <v>0</v>
      </c>
      <c r="AY105" s="305"/>
      <c r="AZ105" s="271">
        <f t="shared" si="250"/>
        <v>0</v>
      </c>
      <c r="BA105" s="305"/>
      <c r="BB105" s="271">
        <f t="shared" si="251"/>
        <v>0</v>
      </c>
      <c r="BC105" s="305"/>
      <c r="BD105" s="271">
        <f t="shared" si="252"/>
        <v>0</v>
      </c>
      <c r="BE105" s="272">
        <f t="shared" si="253"/>
        <v>0</v>
      </c>
      <c r="BF105" s="306"/>
      <c r="BG105" s="274">
        <f t="shared" si="254"/>
        <v>0</v>
      </c>
      <c r="BH105" s="306"/>
      <c r="BI105" s="274">
        <f t="shared" si="255"/>
        <v>0</v>
      </c>
      <c r="BJ105" s="306"/>
      <c r="BK105" s="274">
        <f t="shared" si="256"/>
        <v>0</v>
      </c>
      <c r="BL105" s="306"/>
      <c r="BM105" s="274">
        <f t="shared" si="257"/>
        <v>0</v>
      </c>
      <c r="BN105" s="306"/>
      <c r="BO105" s="274">
        <f t="shared" si="258"/>
        <v>0</v>
      </c>
      <c r="BP105" s="275">
        <f t="shared" si="259"/>
        <v>0</v>
      </c>
      <c r="BQ105" s="307"/>
      <c r="BR105" s="277">
        <f t="shared" si="260"/>
        <v>0</v>
      </c>
      <c r="BS105" s="307"/>
      <c r="BT105" s="277">
        <f t="shared" si="261"/>
        <v>0</v>
      </c>
      <c r="BU105" s="307"/>
      <c r="BV105" s="277">
        <f t="shared" si="262"/>
        <v>0</v>
      </c>
      <c r="BW105" s="307"/>
      <c r="BX105" s="277">
        <f t="shared" si="263"/>
        <v>0</v>
      </c>
      <c r="BY105" s="307"/>
      <c r="BZ105" s="277">
        <f t="shared" si="264"/>
        <v>0</v>
      </c>
      <c r="CA105" s="278">
        <f t="shared" si="265"/>
        <v>0</v>
      </c>
      <c r="CB105" s="308"/>
      <c r="CC105" s="280">
        <f t="shared" si="266"/>
        <v>0</v>
      </c>
      <c r="CD105" s="308"/>
      <c r="CE105" s="280">
        <f t="shared" si="267"/>
        <v>0</v>
      </c>
      <c r="CF105" s="308"/>
      <c r="CG105" s="280">
        <f t="shared" si="268"/>
        <v>0</v>
      </c>
      <c r="CH105" s="308"/>
      <c r="CI105" s="280">
        <f t="shared" si="269"/>
        <v>0</v>
      </c>
      <c r="CJ105" s="308"/>
      <c r="CK105" s="280">
        <f t="shared" si="270"/>
        <v>0</v>
      </c>
      <c r="CL105" s="281">
        <f t="shared" si="271"/>
        <v>0</v>
      </c>
      <c r="CM105" s="309"/>
      <c r="CN105" s="283">
        <f t="shared" si="272"/>
        <v>0</v>
      </c>
      <c r="CO105" s="309"/>
      <c r="CP105" s="283">
        <f t="shared" si="273"/>
        <v>0</v>
      </c>
      <c r="CQ105" s="309"/>
      <c r="CR105" s="283">
        <f t="shared" si="274"/>
        <v>0</v>
      </c>
      <c r="CS105" s="309"/>
      <c r="CT105" s="283">
        <f t="shared" si="275"/>
        <v>0</v>
      </c>
      <c r="CU105" s="309"/>
      <c r="CV105" s="283">
        <f t="shared" si="276"/>
        <v>0</v>
      </c>
      <c r="CW105" s="284">
        <f t="shared" si="277"/>
        <v>0</v>
      </c>
      <c r="CX105" s="310"/>
      <c r="CY105" s="286">
        <f t="shared" si="278"/>
        <v>0</v>
      </c>
      <c r="CZ105" s="310"/>
      <c r="DA105" s="286">
        <f t="shared" si="279"/>
        <v>0</v>
      </c>
      <c r="DB105" s="310"/>
      <c r="DC105" s="286">
        <f t="shared" si="280"/>
        <v>0</v>
      </c>
      <c r="DD105" s="310"/>
      <c r="DE105" s="286">
        <f t="shared" si="281"/>
        <v>0</v>
      </c>
      <c r="DF105" s="310"/>
      <c r="DG105" s="286">
        <f t="shared" si="282"/>
        <v>0</v>
      </c>
      <c r="DH105" s="287">
        <f t="shared" si="283"/>
        <v>0</v>
      </c>
      <c r="DI105" s="311"/>
      <c r="DJ105" s="289">
        <f t="shared" si="284"/>
        <v>0</v>
      </c>
      <c r="DK105" s="311"/>
      <c r="DL105" s="289">
        <f t="shared" si="285"/>
        <v>0</v>
      </c>
      <c r="DM105" s="311"/>
      <c r="DN105" s="289">
        <f t="shared" si="286"/>
        <v>0</v>
      </c>
      <c r="DO105" s="311"/>
      <c r="DP105" s="289">
        <f t="shared" si="287"/>
        <v>0</v>
      </c>
      <c r="DQ105" s="311"/>
      <c r="DR105" s="289">
        <f t="shared" si="288"/>
        <v>0</v>
      </c>
      <c r="DS105" s="299">
        <f t="shared" si="289"/>
        <v>0</v>
      </c>
      <c r="DT105" s="312">
        <f t="shared" si="290"/>
        <v>0</v>
      </c>
      <c r="DU105" s="312">
        <f t="shared" si="291"/>
        <v>0</v>
      </c>
      <c r="DV105" s="312">
        <f t="shared" si="292"/>
        <v>0</v>
      </c>
      <c r="DW105" s="312">
        <f t="shared" si="293"/>
        <v>0</v>
      </c>
      <c r="DX105" s="312">
        <f t="shared" si="294"/>
        <v>0</v>
      </c>
      <c r="DY105" s="300">
        <f t="shared" si="295"/>
        <v>0</v>
      </c>
    </row>
    <row r="106" spans="1:129" s="52" customFormat="1" ht="15" customHeight="1">
      <c r="A106" s="76"/>
      <c r="B106" s="76"/>
      <c r="C106" s="107"/>
      <c r="D106" s="72">
        <f t="shared" si="228"/>
        <v>0</v>
      </c>
      <c r="E106" s="703" t="str">
        <f t="shared" si="228"/>
        <v>Select E-Class</v>
      </c>
      <c r="F106" s="682"/>
      <c r="G106" s="682"/>
      <c r="H106" s="682"/>
      <c r="I106" s="682"/>
      <c r="J106" s="682"/>
      <c r="K106" s="138"/>
      <c r="L106" s="139">
        <f t="shared" si="229"/>
        <v>0</v>
      </c>
      <c r="M106" s="69"/>
      <c r="N106" s="140"/>
      <c r="O106" s="118">
        <f t="shared" si="230"/>
        <v>0</v>
      </c>
      <c r="P106" s="140"/>
      <c r="Q106" s="118">
        <f t="shared" si="231"/>
        <v>0</v>
      </c>
      <c r="R106" s="140"/>
      <c r="S106" s="118">
        <f t="shared" si="232"/>
        <v>0</v>
      </c>
      <c r="T106" s="140"/>
      <c r="U106" s="118">
        <f t="shared" si="233"/>
        <v>0</v>
      </c>
      <c r="V106" s="140"/>
      <c r="W106" s="118">
        <f t="shared" si="234"/>
        <v>0</v>
      </c>
      <c r="X106" s="119">
        <f t="shared" si="235"/>
        <v>0</v>
      </c>
      <c r="Y106" s="303"/>
      <c r="Z106" s="513">
        <f t="shared" si="236"/>
        <v>0</v>
      </c>
      <c r="AA106" s="303"/>
      <c r="AB106" s="513">
        <f t="shared" si="237"/>
        <v>0</v>
      </c>
      <c r="AC106" s="303"/>
      <c r="AD106" s="513">
        <f t="shared" si="238"/>
        <v>0</v>
      </c>
      <c r="AE106" s="303"/>
      <c r="AF106" s="513">
        <f t="shared" si="239"/>
        <v>0</v>
      </c>
      <c r="AG106" s="303"/>
      <c r="AH106" s="513">
        <f t="shared" si="240"/>
        <v>0</v>
      </c>
      <c r="AI106" s="266">
        <f t="shared" si="241"/>
        <v>0</v>
      </c>
      <c r="AJ106" s="304"/>
      <c r="AK106" s="268">
        <f t="shared" si="242"/>
        <v>0</v>
      </c>
      <c r="AL106" s="304"/>
      <c r="AM106" s="268">
        <f t="shared" si="243"/>
        <v>0</v>
      </c>
      <c r="AN106" s="304"/>
      <c r="AO106" s="268">
        <f t="shared" si="244"/>
        <v>0</v>
      </c>
      <c r="AP106" s="304"/>
      <c r="AQ106" s="268">
        <f t="shared" si="245"/>
        <v>0</v>
      </c>
      <c r="AR106" s="304"/>
      <c r="AS106" s="268">
        <f t="shared" si="246"/>
        <v>0</v>
      </c>
      <c r="AT106" s="269">
        <f t="shared" si="247"/>
        <v>0</v>
      </c>
      <c r="AU106" s="305"/>
      <c r="AV106" s="271">
        <f t="shared" si="248"/>
        <v>0</v>
      </c>
      <c r="AW106" s="305"/>
      <c r="AX106" s="271">
        <f t="shared" si="249"/>
        <v>0</v>
      </c>
      <c r="AY106" s="305"/>
      <c r="AZ106" s="271">
        <f t="shared" si="250"/>
        <v>0</v>
      </c>
      <c r="BA106" s="305"/>
      <c r="BB106" s="271">
        <f t="shared" si="251"/>
        <v>0</v>
      </c>
      <c r="BC106" s="305"/>
      <c r="BD106" s="271">
        <f t="shared" si="252"/>
        <v>0</v>
      </c>
      <c r="BE106" s="272">
        <f t="shared" si="253"/>
        <v>0</v>
      </c>
      <c r="BF106" s="306"/>
      <c r="BG106" s="274">
        <f t="shared" si="254"/>
        <v>0</v>
      </c>
      <c r="BH106" s="306"/>
      <c r="BI106" s="274">
        <f t="shared" si="255"/>
        <v>0</v>
      </c>
      <c r="BJ106" s="306"/>
      <c r="BK106" s="274">
        <f t="shared" si="256"/>
        <v>0</v>
      </c>
      <c r="BL106" s="306"/>
      <c r="BM106" s="274">
        <f t="shared" si="257"/>
        <v>0</v>
      </c>
      <c r="BN106" s="306"/>
      <c r="BO106" s="274">
        <f t="shared" si="258"/>
        <v>0</v>
      </c>
      <c r="BP106" s="275">
        <f t="shared" si="259"/>
        <v>0</v>
      </c>
      <c r="BQ106" s="307"/>
      <c r="BR106" s="277">
        <f t="shared" si="260"/>
        <v>0</v>
      </c>
      <c r="BS106" s="307"/>
      <c r="BT106" s="277">
        <f t="shared" si="261"/>
        <v>0</v>
      </c>
      <c r="BU106" s="307"/>
      <c r="BV106" s="277">
        <f t="shared" si="262"/>
        <v>0</v>
      </c>
      <c r="BW106" s="307"/>
      <c r="BX106" s="277">
        <f t="shared" si="263"/>
        <v>0</v>
      </c>
      <c r="BY106" s="307"/>
      <c r="BZ106" s="277">
        <f t="shared" si="264"/>
        <v>0</v>
      </c>
      <c r="CA106" s="278">
        <f t="shared" si="265"/>
        <v>0</v>
      </c>
      <c r="CB106" s="308"/>
      <c r="CC106" s="280">
        <f t="shared" si="266"/>
        <v>0</v>
      </c>
      <c r="CD106" s="308"/>
      <c r="CE106" s="280">
        <f t="shared" si="267"/>
        <v>0</v>
      </c>
      <c r="CF106" s="308"/>
      <c r="CG106" s="280">
        <f t="shared" si="268"/>
        <v>0</v>
      </c>
      <c r="CH106" s="308"/>
      <c r="CI106" s="280">
        <f t="shared" si="269"/>
        <v>0</v>
      </c>
      <c r="CJ106" s="308"/>
      <c r="CK106" s="280">
        <f t="shared" si="270"/>
        <v>0</v>
      </c>
      <c r="CL106" s="281">
        <f t="shared" si="271"/>
        <v>0</v>
      </c>
      <c r="CM106" s="309"/>
      <c r="CN106" s="283">
        <f t="shared" si="272"/>
        <v>0</v>
      </c>
      <c r="CO106" s="309"/>
      <c r="CP106" s="283">
        <f t="shared" si="273"/>
        <v>0</v>
      </c>
      <c r="CQ106" s="309"/>
      <c r="CR106" s="283">
        <f t="shared" si="274"/>
        <v>0</v>
      </c>
      <c r="CS106" s="309"/>
      <c r="CT106" s="283">
        <f t="shared" si="275"/>
        <v>0</v>
      </c>
      <c r="CU106" s="309"/>
      <c r="CV106" s="283">
        <f t="shared" si="276"/>
        <v>0</v>
      </c>
      <c r="CW106" s="284">
        <f t="shared" si="277"/>
        <v>0</v>
      </c>
      <c r="CX106" s="310"/>
      <c r="CY106" s="286">
        <f t="shared" si="278"/>
        <v>0</v>
      </c>
      <c r="CZ106" s="310"/>
      <c r="DA106" s="286">
        <f t="shared" si="279"/>
        <v>0</v>
      </c>
      <c r="DB106" s="310"/>
      <c r="DC106" s="286">
        <f t="shared" si="280"/>
        <v>0</v>
      </c>
      <c r="DD106" s="310"/>
      <c r="DE106" s="286">
        <f t="shared" si="281"/>
        <v>0</v>
      </c>
      <c r="DF106" s="310"/>
      <c r="DG106" s="286">
        <f t="shared" si="282"/>
        <v>0</v>
      </c>
      <c r="DH106" s="287">
        <f t="shared" si="283"/>
        <v>0</v>
      </c>
      <c r="DI106" s="311"/>
      <c r="DJ106" s="289">
        <f t="shared" si="284"/>
        <v>0</v>
      </c>
      <c r="DK106" s="311"/>
      <c r="DL106" s="289">
        <f t="shared" si="285"/>
        <v>0</v>
      </c>
      <c r="DM106" s="311"/>
      <c r="DN106" s="289">
        <f t="shared" si="286"/>
        <v>0</v>
      </c>
      <c r="DO106" s="311"/>
      <c r="DP106" s="289">
        <f t="shared" si="287"/>
        <v>0</v>
      </c>
      <c r="DQ106" s="311"/>
      <c r="DR106" s="289">
        <f t="shared" si="288"/>
        <v>0</v>
      </c>
      <c r="DS106" s="299">
        <f t="shared" si="289"/>
        <v>0</v>
      </c>
      <c r="DT106" s="312">
        <f t="shared" si="290"/>
        <v>0</v>
      </c>
      <c r="DU106" s="312">
        <f t="shared" si="291"/>
        <v>0</v>
      </c>
      <c r="DV106" s="312">
        <f t="shared" si="292"/>
        <v>0</v>
      </c>
      <c r="DW106" s="312">
        <f t="shared" si="293"/>
        <v>0</v>
      </c>
      <c r="DX106" s="312">
        <f t="shared" si="294"/>
        <v>0</v>
      </c>
      <c r="DY106" s="300">
        <f t="shared" si="295"/>
        <v>0</v>
      </c>
    </row>
    <row r="107" spans="1:129" s="52" customFormat="1" ht="15" customHeight="1">
      <c r="A107" s="76"/>
      <c r="B107" s="76"/>
      <c r="C107" s="107"/>
      <c r="D107" s="72">
        <f t="shared" si="228"/>
        <v>0</v>
      </c>
      <c r="E107" s="703" t="str">
        <f t="shared" si="228"/>
        <v>Select E-Class</v>
      </c>
      <c r="F107" s="682"/>
      <c r="G107" s="682"/>
      <c r="H107" s="682"/>
      <c r="I107" s="682"/>
      <c r="J107" s="682"/>
      <c r="K107" s="138"/>
      <c r="L107" s="139">
        <f t="shared" si="229"/>
        <v>0</v>
      </c>
      <c r="M107" s="69"/>
      <c r="N107" s="140"/>
      <c r="O107" s="118">
        <f t="shared" si="230"/>
        <v>0</v>
      </c>
      <c r="P107" s="140"/>
      <c r="Q107" s="118">
        <f t="shared" si="231"/>
        <v>0</v>
      </c>
      <c r="R107" s="140"/>
      <c r="S107" s="118">
        <f t="shared" si="232"/>
        <v>0</v>
      </c>
      <c r="T107" s="140"/>
      <c r="U107" s="118">
        <f t="shared" si="233"/>
        <v>0</v>
      </c>
      <c r="V107" s="140"/>
      <c r="W107" s="118">
        <f t="shared" si="234"/>
        <v>0</v>
      </c>
      <c r="X107" s="119">
        <f t="shared" si="235"/>
        <v>0</v>
      </c>
      <c r="Y107" s="303"/>
      <c r="Z107" s="513">
        <f t="shared" si="236"/>
        <v>0</v>
      </c>
      <c r="AA107" s="303"/>
      <c r="AB107" s="513">
        <f t="shared" si="237"/>
        <v>0</v>
      </c>
      <c r="AC107" s="303"/>
      <c r="AD107" s="513">
        <f t="shared" si="238"/>
        <v>0</v>
      </c>
      <c r="AE107" s="303"/>
      <c r="AF107" s="513">
        <f t="shared" si="239"/>
        <v>0</v>
      </c>
      <c r="AG107" s="303"/>
      <c r="AH107" s="513">
        <f t="shared" si="240"/>
        <v>0</v>
      </c>
      <c r="AI107" s="266">
        <f t="shared" si="241"/>
        <v>0</v>
      </c>
      <c r="AJ107" s="304"/>
      <c r="AK107" s="268">
        <f t="shared" si="242"/>
        <v>0</v>
      </c>
      <c r="AL107" s="304"/>
      <c r="AM107" s="268">
        <f t="shared" si="243"/>
        <v>0</v>
      </c>
      <c r="AN107" s="304"/>
      <c r="AO107" s="268">
        <f t="shared" si="244"/>
        <v>0</v>
      </c>
      <c r="AP107" s="304"/>
      <c r="AQ107" s="268">
        <f t="shared" si="245"/>
        <v>0</v>
      </c>
      <c r="AR107" s="304"/>
      <c r="AS107" s="268">
        <f t="shared" si="246"/>
        <v>0</v>
      </c>
      <c r="AT107" s="269">
        <f t="shared" si="247"/>
        <v>0</v>
      </c>
      <c r="AU107" s="305"/>
      <c r="AV107" s="271">
        <f t="shared" si="248"/>
        <v>0</v>
      </c>
      <c r="AW107" s="305"/>
      <c r="AX107" s="271">
        <f t="shared" si="249"/>
        <v>0</v>
      </c>
      <c r="AY107" s="305"/>
      <c r="AZ107" s="271">
        <f t="shared" si="250"/>
        <v>0</v>
      </c>
      <c r="BA107" s="305"/>
      <c r="BB107" s="271">
        <f t="shared" si="251"/>
        <v>0</v>
      </c>
      <c r="BC107" s="305"/>
      <c r="BD107" s="271">
        <f t="shared" si="252"/>
        <v>0</v>
      </c>
      <c r="BE107" s="272">
        <f t="shared" si="253"/>
        <v>0</v>
      </c>
      <c r="BF107" s="306"/>
      <c r="BG107" s="274">
        <f t="shared" si="254"/>
        <v>0</v>
      </c>
      <c r="BH107" s="306"/>
      <c r="BI107" s="274">
        <f t="shared" si="255"/>
        <v>0</v>
      </c>
      <c r="BJ107" s="306"/>
      <c r="BK107" s="274">
        <f t="shared" si="256"/>
        <v>0</v>
      </c>
      <c r="BL107" s="306"/>
      <c r="BM107" s="274">
        <f t="shared" si="257"/>
        <v>0</v>
      </c>
      <c r="BN107" s="306"/>
      <c r="BO107" s="274">
        <f t="shared" si="258"/>
        <v>0</v>
      </c>
      <c r="BP107" s="275">
        <f t="shared" si="259"/>
        <v>0</v>
      </c>
      <c r="BQ107" s="307"/>
      <c r="BR107" s="277">
        <f t="shared" si="260"/>
        <v>0</v>
      </c>
      <c r="BS107" s="307"/>
      <c r="BT107" s="277">
        <f t="shared" si="261"/>
        <v>0</v>
      </c>
      <c r="BU107" s="307"/>
      <c r="BV107" s="277">
        <f t="shared" si="262"/>
        <v>0</v>
      </c>
      <c r="BW107" s="307"/>
      <c r="BX107" s="277">
        <f t="shared" si="263"/>
        <v>0</v>
      </c>
      <c r="BY107" s="307"/>
      <c r="BZ107" s="277">
        <f t="shared" si="264"/>
        <v>0</v>
      </c>
      <c r="CA107" s="278">
        <f t="shared" si="265"/>
        <v>0</v>
      </c>
      <c r="CB107" s="308"/>
      <c r="CC107" s="280">
        <f t="shared" si="266"/>
        <v>0</v>
      </c>
      <c r="CD107" s="308"/>
      <c r="CE107" s="280">
        <f t="shared" si="267"/>
        <v>0</v>
      </c>
      <c r="CF107" s="308"/>
      <c r="CG107" s="280">
        <f t="shared" si="268"/>
        <v>0</v>
      </c>
      <c r="CH107" s="308"/>
      <c r="CI107" s="280">
        <f t="shared" si="269"/>
        <v>0</v>
      </c>
      <c r="CJ107" s="308"/>
      <c r="CK107" s="280">
        <f t="shared" si="270"/>
        <v>0</v>
      </c>
      <c r="CL107" s="281">
        <f t="shared" si="271"/>
        <v>0</v>
      </c>
      <c r="CM107" s="309"/>
      <c r="CN107" s="283">
        <f t="shared" si="272"/>
        <v>0</v>
      </c>
      <c r="CO107" s="309"/>
      <c r="CP107" s="283">
        <f t="shared" si="273"/>
        <v>0</v>
      </c>
      <c r="CQ107" s="309"/>
      <c r="CR107" s="283">
        <f t="shared" si="274"/>
        <v>0</v>
      </c>
      <c r="CS107" s="309"/>
      <c r="CT107" s="283">
        <f t="shared" si="275"/>
        <v>0</v>
      </c>
      <c r="CU107" s="309"/>
      <c r="CV107" s="283">
        <f t="shared" si="276"/>
        <v>0</v>
      </c>
      <c r="CW107" s="284">
        <f t="shared" si="277"/>
        <v>0</v>
      </c>
      <c r="CX107" s="310"/>
      <c r="CY107" s="286">
        <f t="shared" si="278"/>
        <v>0</v>
      </c>
      <c r="CZ107" s="310"/>
      <c r="DA107" s="286">
        <f t="shared" si="279"/>
        <v>0</v>
      </c>
      <c r="DB107" s="310"/>
      <c r="DC107" s="286">
        <f t="shared" si="280"/>
        <v>0</v>
      </c>
      <c r="DD107" s="310"/>
      <c r="DE107" s="286">
        <f t="shared" si="281"/>
        <v>0</v>
      </c>
      <c r="DF107" s="310"/>
      <c r="DG107" s="286">
        <f t="shared" si="282"/>
        <v>0</v>
      </c>
      <c r="DH107" s="287">
        <f t="shared" si="283"/>
        <v>0</v>
      </c>
      <c r="DI107" s="311"/>
      <c r="DJ107" s="289">
        <f t="shared" si="284"/>
        <v>0</v>
      </c>
      <c r="DK107" s="311"/>
      <c r="DL107" s="289">
        <f t="shared" si="285"/>
        <v>0</v>
      </c>
      <c r="DM107" s="311"/>
      <c r="DN107" s="289">
        <f t="shared" si="286"/>
        <v>0</v>
      </c>
      <c r="DO107" s="311"/>
      <c r="DP107" s="289">
        <f t="shared" si="287"/>
        <v>0</v>
      </c>
      <c r="DQ107" s="311"/>
      <c r="DR107" s="289">
        <f t="shared" si="288"/>
        <v>0</v>
      </c>
      <c r="DS107" s="299">
        <f t="shared" si="289"/>
        <v>0</v>
      </c>
      <c r="DT107" s="312">
        <f t="shared" si="290"/>
        <v>0</v>
      </c>
      <c r="DU107" s="312">
        <f t="shared" si="291"/>
        <v>0</v>
      </c>
      <c r="DV107" s="312">
        <f t="shared" si="292"/>
        <v>0</v>
      </c>
      <c r="DW107" s="312">
        <f t="shared" si="293"/>
        <v>0</v>
      </c>
      <c r="DX107" s="312">
        <f t="shared" si="294"/>
        <v>0</v>
      </c>
      <c r="DY107" s="300">
        <f t="shared" si="295"/>
        <v>0</v>
      </c>
    </row>
    <row r="108" spans="1:129" s="52" customFormat="1" ht="15" customHeight="1">
      <c r="A108" s="76"/>
      <c r="B108" s="76"/>
      <c r="C108" s="107"/>
      <c r="D108" s="72">
        <f t="shared" si="228"/>
        <v>0</v>
      </c>
      <c r="E108" s="703" t="str">
        <f t="shared" si="228"/>
        <v>Select E-Class</v>
      </c>
      <c r="F108" s="703"/>
      <c r="G108" s="703"/>
      <c r="H108" s="703"/>
      <c r="I108" s="703"/>
      <c r="J108" s="682"/>
      <c r="K108" s="138"/>
      <c r="L108" s="139">
        <f t="shared" si="229"/>
        <v>0</v>
      </c>
      <c r="M108" s="69"/>
      <c r="N108" s="140"/>
      <c r="O108" s="118">
        <f t="shared" si="230"/>
        <v>0</v>
      </c>
      <c r="P108" s="140"/>
      <c r="Q108" s="118">
        <f t="shared" si="231"/>
        <v>0</v>
      </c>
      <c r="R108" s="140"/>
      <c r="S108" s="118">
        <f t="shared" si="232"/>
        <v>0</v>
      </c>
      <c r="T108" s="140"/>
      <c r="U108" s="118">
        <f t="shared" si="233"/>
        <v>0</v>
      </c>
      <c r="V108" s="140"/>
      <c r="W108" s="118">
        <f t="shared" si="234"/>
        <v>0</v>
      </c>
      <c r="X108" s="119">
        <f t="shared" si="235"/>
        <v>0</v>
      </c>
      <c r="Y108" s="303"/>
      <c r="Z108" s="513">
        <f t="shared" si="236"/>
        <v>0</v>
      </c>
      <c r="AA108" s="303"/>
      <c r="AB108" s="513">
        <f t="shared" si="237"/>
        <v>0</v>
      </c>
      <c r="AC108" s="303"/>
      <c r="AD108" s="513">
        <f t="shared" si="238"/>
        <v>0</v>
      </c>
      <c r="AE108" s="303"/>
      <c r="AF108" s="513">
        <f t="shared" si="239"/>
        <v>0</v>
      </c>
      <c r="AG108" s="303"/>
      <c r="AH108" s="513">
        <f t="shared" si="240"/>
        <v>0</v>
      </c>
      <c r="AI108" s="266">
        <f t="shared" si="241"/>
        <v>0</v>
      </c>
      <c r="AJ108" s="304"/>
      <c r="AK108" s="268">
        <f t="shared" si="242"/>
        <v>0</v>
      </c>
      <c r="AL108" s="304"/>
      <c r="AM108" s="268">
        <f t="shared" si="243"/>
        <v>0</v>
      </c>
      <c r="AN108" s="304"/>
      <c r="AO108" s="268">
        <f t="shared" si="244"/>
        <v>0</v>
      </c>
      <c r="AP108" s="304"/>
      <c r="AQ108" s="268">
        <f t="shared" si="245"/>
        <v>0</v>
      </c>
      <c r="AR108" s="304"/>
      <c r="AS108" s="268">
        <f t="shared" si="246"/>
        <v>0</v>
      </c>
      <c r="AT108" s="269">
        <f t="shared" si="247"/>
        <v>0</v>
      </c>
      <c r="AU108" s="305"/>
      <c r="AV108" s="271">
        <f t="shared" si="248"/>
        <v>0</v>
      </c>
      <c r="AW108" s="305"/>
      <c r="AX108" s="271">
        <f t="shared" si="249"/>
        <v>0</v>
      </c>
      <c r="AY108" s="305"/>
      <c r="AZ108" s="271">
        <f t="shared" si="250"/>
        <v>0</v>
      </c>
      <c r="BA108" s="305"/>
      <c r="BB108" s="271">
        <f t="shared" si="251"/>
        <v>0</v>
      </c>
      <c r="BC108" s="305"/>
      <c r="BD108" s="271">
        <f t="shared" si="252"/>
        <v>0</v>
      </c>
      <c r="BE108" s="272">
        <f t="shared" si="253"/>
        <v>0</v>
      </c>
      <c r="BF108" s="306"/>
      <c r="BG108" s="274">
        <f t="shared" si="254"/>
        <v>0</v>
      </c>
      <c r="BH108" s="306"/>
      <c r="BI108" s="274">
        <f t="shared" si="255"/>
        <v>0</v>
      </c>
      <c r="BJ108" s="306"/>
      <c r="BK108" s="274">
        <f t="shared" si="256"/>
        <v>0</v>
      </c>
      <c r="BL108" s="306"/>
      <c r="BM108" s="274">
        <f t="shared" si="257"/>
        <v>0</v>
      </c>
      <c r="BN108" s="306"/>
      <c r="BO108" s="274">
        <f t="shared" si="258"/>
        <v>0</v>
      </c>
      <c r="BP108" s="275">
        <f t="shared" si="259"/>
        <v>0</v>
      </c>
      <c r="BQ108" s="307"/>
      <c r="BR108" s="277">
        <f t="shared" si="260"/>
        <v>0</v>
      </c>
      <c r="BS108" s="307"/>
      <c r="BT108" s="277">
        <f t="shared" si="261"/>
        <v>0</v>
      </c>
      <c r="BU108" s="307"/>
      <c r="BV108" s="277">
        <f t="shared" si="262"/>
        <v>0</v>
      </c>
      <c r="BW108" s="307"/>
      <c r="BX108" s="277">
        <f t="shared" si="263"/>
        <v>0</v>
      </c>
      <c r="BY108" s="307"/>
      <c r="BZ108" s="277">
        <f t="shared" si="264"/>
        <v>0</v>
      </c>
      <c r="CA108" s="278">
        <f t="shared" si="265"/>
        <v>0</v>
      </c>
      <c r="CB108" s="308"/>
      <c r="CC108" s="280">
        <f t="shared" si="266"/>
        <v>0</v>
      </c>
      <c r="CD108" s="308"/>
      <c r="CE108" s="280">
        <f t="shared" si="267"/>
        <v>0</v>
      </c>
      <c r="CF108" s="308"/>
      <c r="CG108" s="280">
        <f t="shared" si="268"/>
        <v>0</v>
      </c>
      <c r="CH108" s="308"/>
      <c r="CI108" s="280">
        <f t="shared" si="269"/>
        <v>0</v>
      </c>
      <c r="CJ108" s="308"/>
      <c r="CK108" s="280">
        <f t="shared" si="270"/>
        <v>0</v>
      </c>
      <c r="CL108" s="281">
        <f t="shared" si="271"/>
        <v>0</v>
      </c>
      <c r="CM108" s="309"/>
      <c r="CN108" s="283">
        <f t="shared" si="272"/>
        <v>0</v>
      </c>
      <c r="CO108" s="309"/>
      <c r="CP108" s="283">
        <f t="shared" si="273"/>
        <v>0</v>
      </c>
      <c r="CQ108" s="309"/>
      <c r="CR108" s="283">
        <f t="shared" si="274"/>
        <v>0</v>
      </c>
      <c r="CS108" s="309"/>
      <c r="CT108" s="283">
        <f t="shared" si="275"/>
        <v>0</v>
      </c>
      <c r="CU108" s="309"/>
      <c r="CV108" s="283">
        <f t="shared" si="276"/>
        <v>0</v>
      </c>
      <c r="CW108" s="284">
        <f t="shared" si="277"/>
        <v>0</v>
      </c>
      <c r="CX108" s="310"/>
      <c r="CY108" s="286">
        <f t="shared" si="278"/>
        <v>0</v>
      </c>
      <c r="CZ108" s="310"/>
      <c r="DA108" s="286">
        <f t="shared" si="279"/>
        <v>0</v>
      </c>
      <c r="DB108" s="310"/>
      <c r="DC108" s="286">
        <f t="shared" si="280"/>
        <v>0</v>
      </c>
      <c r="DD108" s="310"/>
      <c r="DE108" s="286">
        <f t="shared" si="281"/>
        <v>0</v>
      </c>
      <c r="DF108" s="310"/>
      <c r="DG108" s="286">
        <f t="shared" si="282"/>
        <v>0</v>
      </c>
      <c r="DH108" s="287">
        <f t="shared" si="283"/>
        <v>0</v>
      </c>
      <c r="DI108" s="311"/>
      <c r="DJ108" s="289">
        <f t="shared" si="284"/>
        <v>0</v>
      </c>
      <c r="DK108" s="311"/>
      <c r="DL108" s="289">
        <f t="shared" si="285"/>
        <v>0</v>
      </c>
      <c r="DM108" s="311"/>
      <c r="DN108" s="289">
        <f t="shared" si="286"/>
        <v>0</v>
      </c>
      <c r="DO108" s="311"/>
      <c r="DP108" s="289">
        <f t="shared" si="287"/>
        <v>0</v>
      </c>
      <c r="DQ108" s="311"/>
      <c r="DR108" s="289">
        <f t="shared" si="288"/>
        <v>0</v>
      </c>
      <c r="DS108" s="299">
        <f t="shared" si="289"/>
        <v>0</v>
      </c>
      <c r="DT108" s="312">
        <f t="shared" si="290"/>
        <v>0</v>
      </c>
      <c r="DU108" s="312">
        <f t="shared" si="291"/>
        <v>0</v>
      </c>
      <c r="DV108" s="312">
        <f t="shared" si="292"/>
        <v>0</v>
      </c>
      <c r="DW108" s="312">
        <f t="shared" si="293"/>
        <v>0</v>
      </c>
      <c r="DX108" s="312">
        <f t="shared" si="294"/>
        <v>0</v>
      </c>
      <c r="DY108" s="300">
        <f t="shared" si="295"/>
        <v>0</v>
      </c>
    </row>
    <row r="109" spans="1:129" s="52" customFormat="1" ht="15" customHeight="1">
      <c r="A109" s="76"/>
      <c r="B109" s="76"/>
      <c r="C109" s="107"/>
      <c r="D109" s="72">
        <f t="shared" si="228"/>
        <v>0</v>
      </c>
      <c r="E109" s="703" t="str">
        <f t="shared" si="228"/>
        <v>Select E-Class</v>
      </c>
      <c r="F109" s="682"/>
      <c r="G109" s="682"/>
      <c r="H109" s="682"/>
      <c r="I109" s="682"/>
      <c r="J109" s="682"/>
      <c r="K109" s="138"/>
      <c r="L109" s="139">
        <f t="shared" si="229"/>
        <v>0</v>
      </c>
      <c r="M109" s="69"/>
      <c r="N109" s="140"/>
      <c r="O109" s="118">
        <f t="shared" si="230"/>
        <v>0</v>
      </c>
      <c r="P109" s="140"/>
      <c r="Q109" s="118">
        <f t="shared" si="231"/>
        <v>0</v>
      </c>
      <c r="R109" s="140"/>
      <c r="S109" s="118">
        <f t="shared" si="232"/>
        <v>0</v>
      </c>
      <c r="T109" s="140"/>
      <c r="U109" s="118">
        <f t="shared" si="233"/>
        <v>0</v>
      </c>
      <c r="V109" s="140"/>
      <c r="W109" s="118">
        <f t="shared" si="234"/>
        <v>0</v>
      </c>
      <c r="X109" s="119">
        <f t="shared" si="235"/>
        <v>0</v>
      </c>
      <c r="Y109" s="303"/>
      <c r="Z109" s="513">
        <f t="shared" si="236"/>
        <v>0</v>
      </c>
      <c r="AA109" s="303"/>
      <c r="AB109" s="513">
        <f t="shared" si="237"/>
        <v>0</v>
      </c>
      <c r="AC109" s="303"/>
      <c r="AD109" s="513">
        <f t="shared" si="238"/>
        <v>0</v>
      </c>
      <c r="AE109" s="303"/>
      <c r="AF109" s="513">
        <f t="shared" si="239"/>
        <v>0</v>
      </c>
      <c r="AG109" s="303"/>
      <c r="AH109" s="513">
        <f t="shared" si="240"/>
        <v>0</v>
      </c>
      <c r="AI109" s="266">
        <f t="shared" si="241"/>
        <v>0</v>
      </c>
      <c r="AJ109" s="304"/>
      <c r="AK109" s="268">
        <f t="shared" si="242"/>
        <v>0</v>
      </c>
      <c r="AL109" s="304"/>
      <c r="AM109" s="268">
        <f t="shared" si="243"/>
        <v>0</v>
      </c>
      <c r="AN109" s="304"/>
      <c r="AO109" s="268">
        <f t="shared" si="244"/>
        <v>0</v>
      </c>
      <c r="AP109" s="304"/>
      <c r="AQ109" s="268">
        <f t="shared" si="245"/>
        <v>0</v>
      </c>
      <c r="AR109" s="304"/>
      <c r="AS109" s="268">
        <f t="shared" si="246"/>
        <v>0</v>
      </c>
      <c r="AT109" s="269">
        <f t="shared" si="247"/>
        <v>0</v>
      </c>
      <c r="AU109" s="305"/>
      <c r="AV109" s="271">
        <f t="shared" si="248"/>
        <v>0</v>
      </c>
      <c r="AW109" s="305"/>
      <c r="AX109" s="271">
        <f t="shared" si="249"/>
        <v>0</v>
      </c>
      <c r="AY109" s="305"/>
      <c r="AZ109" s="271">
        <f t="shared" si="250"/>
        <v>0</v>
      </c>
      <c r="BA109" s="305"/>
      <c r="BB109" s="271">
        <f t="shared" si="251"/>
        <v>0</v>
      </c>
      <c r="BC109" s="305"/>
      <c r="BD109" s="271">
        <f t="shared" si="252"/>
        <v>0</v>
      </c>
      <c r="BE109" s="272">
        <f t="shared" si="253"/>
        <v>0</v>
      </c>
      <c r="BF109" s="306"/>
      <c r="BG109" s="274">
        <f t="shared" si="254"/>
        <v>0</v>
      </c>
      <c r="BH109" s="306"/>
      <c r="BI109" s="274">
        <f t="shared" si="255"/>
        <v>0</v>
      </c>
      <c r="BJ109" s="306"/>
      <c r="BK109" s="274">
        <f t="shared" si="256"/>
        <v>0</v>
      </c>
      <c r="BL109" s="306"/>
      <c r="BM109" s="274">
        <f t="shared" si="257"/>
        <v>0</v>
      </c>
      <c r="BN109" s="306"/>
      <c r="BO109" s="274">
        <f t="shared" si="258"/>
        <v>0</v>
      </c>
      <c r="BP109" s="275">
        <f t="shared" si="259"/>
        <v>0</v>
      </c>
      <c r="BQ109" s="307"/>
      <c r="BR109" s="277">
        <f t="shared" si="260"/>
        <v>0</v>
      </c>
      <c r="BS109" s="307"/>
      <c r="BT109" s="277">
        <f t="shared" si="261"/>
        <v>0</v>
      </c>
      <c r="BU109" s="307"/>
      <c r="BV109" s="277">
        <f t="shared" si="262"/>
        <v>0</v>
      </c>
      <c r="BW109" s="307"/>
      <c r="BX109" s="277">
        <f t="shared" si="263"/>
        <v>0</v>
      </c>
      <c r="BY109" s="307"/>
      <c r="BZ109" s="277">
        <f t="shared" si="264"/>
        <v>0</v>
      </c>
      <c r="CA109" s="278">
        <f t="shared" si="265"/>
        <v>0</v>
      </c>
      <c r="CB109" s="308"/>
      <c r="CC109" s="280">
        <f t="shared" si="266"/>
        <v>0</v>
      </c>
      <c r="CD109" s="308"/>
      <c r="CE109" s="280">
        <f t="shared" si="267"/>
        <v>0</v>
      </c>
      <c r="CF109" s="308"/>
      <c r="CG109" s="280">
        <f t="shared" si="268"/>
        <v>0</v>
      </c>
      <c r="CH109" s="308"/>
      <c r="CI109" s="280">
        <f t="shared" si="269"/>
        <v>0</v>
      </c>
      <c r="CJ109" s="308"/>
      <c r="CK109" s="280">
        <f t="shared" si="270"/>
        <v>0</v>
      </c>
      <c r="CL109" s="281">
        <f t="shared" si="271"/>
        <v>0</v>
      </c>
      <c r="CM109" s="309"/>
      <c r="CN109" s="283">
        <f t="shared" si="272"/>
        <v>0</v>
      </c>
      <c r="CO109" s="309"/>
      <c r="CP109" s="283">
        <f t="shared" si="273"/>
        <v>0</v>
      </c>
      <c r="CQ109" s="309"/>
      <c r="CR109" s="283">
        <f t="shared" si="274"/>
        <v>0</v>
      </c>
      <c r="CS109" s="309"/>
      <c r="CT109" s="283">
        <f t="shared" si="275"/>
        <v>0</v>
      </c>
      <c r="CU109" s="309"/>
      <c r="CV109" s="283">
        <f t="shared" si="276"/>
        <v>0</v>
      </c>
      <c r="CW109" s="284">
        <f t="shared" si="277"/>
        <v>0</v>
      </c>
      <c r="CX109" s="310"/>
      <c r="CY109" s="286">
        <f t="shared" si="278"/>
        <v>0</v>
      </c>
      <c r="CZ109" s="310"/>
      <c r="DA109" s="286">
        <f t="shared" si="279"/>
        <v>0</v>
      </c>
      <c r="DB109" s="310"/>
      <c r="DC109" s="286">
        <f t="shared" si="280"/>
        <v>0</v>
      </c>
      <c r="DD109" s="310"/>
      <c r="DE109" s="286">
        <f t="shared" si="281"/>
        <v>0</v>
      </c>
      <c r="DF109" s="310"/>
      <c r="DG109" s="286">
        <f t="shared" si="282"/>
        <v>0</v>
      </c>
      <c r="DH109" s="287">
        <f t="shared" si="283"/>
        <v>0</v>
      </c>
      <c r="DI109" s="311"/>
      <c r="DJ109" s="289">
        <f t="shared" si="284"/>
        <v>0</v>
      </c>
      <c r="DK109" s="311"/>
      <c r="DL109" s="289">
        <f t="shared" si="285"/>
        <v>0</v>
      </c>
      <c r="DM109" s="311"/>
      <c r="DN109" s="289">
        <f t="shared" si="286"/>
        <v>0</v>
      </c>
      <c r="DO109" s="311"/>
      <c r="DP109" s="289">
        <f t="shared" si="287"/>
        <v>0</v>
      </c>
      <c r="DQ109" s="311"/>
      <c r="DR109" s="289">
        <f t="shared" si="288"/>
        <v>0</v>
      </c>
      <c r="DS109" s="299">
        <f t="shared" si="289"/>
        <v>0</v>
      </c>
      <c r="DT109" s="312">
        <f t="shared" si="290"/>
        <v>0</v>
      </c>
      <c r="DU109" s="312">
        <f t="shared" si="291"/>
        <v>0</v>
      </c>
      <c r="DV109" s="312">
        <f t="shared" si="292"/>
        <v>0</v>
      </c>
      <c r="DW109" s="312">
        <f t="shared" si="293"/>
        <v>0</v>
      </c>
      <c r="DX109" s="312">
        <f t="shared" si="294"/>
        <v>0</v>
      </c>
      <c r="DY109" s="300">
        <f t="shared" si="295"/>
        <v>0</v>
      </c>
    </row>
    <row r="110" spans="1:129" s="52" customFormat="1" ht="15" customHeight="1">
      <c r="A110" s="76"/>
      <c r="B110" s="76"/>
      <c r="C110" s="107"/>
      <c r="D110" s="72">
        <f t="shared" si="228"/>
        <v>0</v>
      </c>
      <c r="E110" s="703" t="str">
        <f t="shared" si="228"/>
        <v>Select E-Class</v>
      </c>
      <c r="F110" s="682"/>
      <c r="G110" s="682"/>
      <c r="H110" s="682"/>
      <c r="I110" s="682"/>
      <c r="J110" s="682"/>
      <c r="K110" s="138"/>
      <c r="L110" s="139">
        <f t="shared" si="229"/>
        <v>0</v>
      </c>
      <c r="M110" s="69"/>
      <c r="N110" s="140"/>
      <c r="O110" s="118">
        <f t="shared" si="230"/>
        <v>0</v>
      </c>
      <c r="P110" s="140"/>
      <c r="Q110" s="118">
        <f t="shared" si="231"/>
        <v>0</v>
      </c>
      <c r="R110" s="146"/>
      <c r="S110" s="118">
        <f t="shared" si="232"/>
        <v>0</v>
      </c>
      <c r="T110" s="140"/>
      <c r="U110" s="118">
        <f t="shared" si="233"/>
        <v>0</v>
      </c>
      <c r="V110" s="140"/>
      <c r="W110" s="118">
        <f t="shared" si="234"/>
        <v>0</v>
      </c>
      <c r="X110" s="119">
        <f t="shared" si="235"/>
        <v>0</v>
      </c>
      <c r="Y110" s="303"/>
      <c r="Z110" s="513">
        <f t="shared" si="236"/>
        <v>0</v>
      </c>
      <c r="AA110" s="303"/>
      <c r="AB110" s="513">
        <f t="shared" si="237"/>
        <v>0</v>
      </c>
      <c r="AC110" s="316"/>
      <c r="AD110" s="513">
        <f t="shared" si="238"/>
        <v>0</v>
      </c>
      <c r="AE110" s="303"/>
      <c r="AF110" s="513">
        <f t="shared" si="239"/>
        <v>0</v>
      </c>
      <c r="AG110" s="303"/>
      <c r="AH110" s="513">
        <f t="shared" si="240"/>
        <v>0</v>
      </c>
      <c r="AI110" s="266">
        <f t="shared" ref="AI110:AI116" si="296">SUM(Z110+AB110+AD110+AF110+AH110)</f>
        <v>0</v>
      </c>
      <c r="AJ110" s="304"/>
      <c r="AK110" s="268">
        <f t="shared" si="242"/>
        <v>0</v>
      </c>
      <c r="AL110" s="304"/>
      <c r="AM110" s="268">
        <f t="shared" si="243"/>
        <v>0</v>
      </c>
      <c r="AN110" s="317"/>
      <c r="AO110" s="268">
        <f t="shared" si="244"/>
        <v>0</v>
      </c>
      <c r="AP110" s="304"/>
      <c r="AQ110" s="268">
        <f t="shared" si="245"/>
        <v>0</v>
      </c>
      <c r="AR110" s="304"/>
      <c r="AS110" s="268">
        <f t="shared" si="246"/>
        <v>0</v>
      </c>
      <c r="AT110" s="269">
        <f t="shared" si="247"/>
        <v>0</v>
      </c>
      <c r="AU110" s="305"/>
      <c r="AV110" s="271">
        <f t="shared" si="248"/>
        <v>0</v>
      </c>
      <c r="AW110" s="305"/>
      <c r="AX110" s="271">
        <f t="shared" si="249"/>
        <v>0</v>
      </c>
      <c r="AY110" s="318"/>
      <c r="AZ110" s="271">
        <f t="shared" si="250"/>
        <v>0</v>
      </c>
      <c r="BA110" s="305"/>
      <c r="BB110" s="271">
        <f t="shared" si="251"/>
        <v>0</v>
      </c>
      <c r="BC110" s="305"/>
      <c r="BD110" s="271">
        <f t="shared" si="252"/>
        <v>0</v>
      </c>
      <c r="BE110" s="272">
        <f t="shared" si="253"/>
        <v>0</v>
      </c>
      <c r="BF110" s="306"/>
      <c r="BG110" s="274">
        <f t="shared" si="254"/>
        <v>0</v>
      </c>
      <c r="BH110" s="306"/>
      <c r="BI110" s="274">
        <f t="shared" si="255"/>
        <v>0</v>
      </c>
      <c r="BJ110" s="319"/>
      <c r="BK110" s="274">
        <f t="shared" si="256"/>
        <v>0</v>
      </c>
      <c r="BL110" s="306"/>
      <c r="BM110" s="274">
        <f t="shared" si="257"/>
        <v>0</v>
      </c>
      <c r="BN110" s="306"/>
      <c r="BO110" s="274">
        <f t="shared" si="258"/>
        <v>0</v>
      </c>
      <c r="BP110" s="275">
        <f t="shared" si="259"/>
        <v>0</v>
      </c>
      <c r="BQ110" s="307"/>
      <c r="BR110" s="277">
        <f t="shared" si="260"/>
        <v>0</v>
      </c>
      <c r="BS110" s="307"/>
      <c r="BT110" s="277">
        <f t="shared" si="261"/>
        <v>0</v>
      </c>
      <c r="BU110" s="320"/>
      <c r="BV110" s="277">
        <f t="shared" si="262"/>
        <v>0</v>
      </c>
      <c r="BW110" s="307"/>
      <c r="BX110" s="277">
        <f t="shared" si="263"/>
        <v>0</v>
      </c>
      <c r="BY110" s="307"/>
      <c r="BZ110" s="277">
        <f t="shared" si="264"/>
        <v>0</v>
      </c>
      <c r="CA110" s="278">
        <f t="shared" si="265"/>
        <v>0</v>
      </c>
      <c r="CB110" s="308"/>
      <c r="CC110" s="280">
        <f t="shared" si="266"/>
        <v>0</v>
      </c>
      <c r="CD110" s="308"/>
      <c r="CE110" s="280">
        <f t="shared" si="267"/>
        <v>0</v>
      </c>
      <c r="CF110" s="321"/>
      <c r="CG110" s="280">
        <f t="shared" si="268"/>
        <v>0</v>
      </c>
      <c r="CH110" s="308"/>
      <c r="CI110" s="280">
        <f t="shared" si="269"/>
        <v>0</v>
      </c>
      <c r="CJ110" s="308"/>
      <c r="CK110" s="280">
        <f t="shared" si="270"/>
        <v>0</v>
      </c>
      <c r="CL110" s="281">
        <f t="shared" si="271"/>
        <v>0</v>
      </c>
      <c r="CM110" s="309"/>
      <c r="CN110" s="283">
        <f t="shared" si="272"/>
        <v>0</v>
      </c>
      <c r="CO110" s="309"/>
      <c r="CP110" s="283">
        <f t="shared" si="273"/>
        <v>0</v>
      </c>
      <c r="CQ110" s="322"/>
      <c r="CR110" s="283">
        <f t="shared" si="274"/>
        <v>0</v>
      </c>
      <c r="CS110" s="309"/>
      <c r="CT110" s="283">
        <f t="shared" si="275"/>
        <v>0</v>
      </c>
      <c r="CU110" s="309"/>
      <c r="CV110" s="283">
        <f t="shared" si="276"/>
        <v>0</v>
      </c>
      <c r="CW110" s="284">
        <f t="shared" si="277"/>
        <v>0</v>
      </c>
      <c r="CX110" s="310"/>
      <c r="CY110" s="286">
        <f t="shared" si="278"/>
        <v>0</v>
      </c>
      <c r="CZ110" s="310"/>
      <c r="DA110" s="286">
        <f t="shared" si="279"/>
        <v>0</v>
      </c>
      <c r="DB110" s="323"/>
      <c r="DC110" s="286">
        <f t="shared" si="280"/>
        <v>0</v>
      </c>
      <c r="DD110" s="310"/>
      <c r="DE110" s="286">
        <f t="shared" si="281"/>
        <v>0</v>
      </c>
      <c r="DF110" s="310"/>
      <c r="DG110" s="286">
        <f t="shared" si="282"/>
        <v>0</v>
      </c>
      <c r="DH110" s="287">
        <f t="shared" si="283"/>
        <v>0</v>
      </c>
      <c r="DI110" s="311"/>
      <c r="DJ110" s="289">
        <f t="shared" si="284"/>
        <v>0</v>
      </c>
      <c r="DK110" s="311"/>
      <c r="DL110" s="289">
        <f t="shared" si="285"/>
        <v>0</v>
      </c>
      <c r="DM110" s="324"/>
      <c r="DN110" s="289">
        <f t="shared" si="286"/>
        <v>0</v>
      </c>
      <c r="DO110" s="311"/>
      <c r="DP110" s="289">
        <f t="shared" si="287"/>
        <v>0</v>
      </c>
      <c r="DQ110" s="311"/>
      <c r="DR110" s="289">
        <f t="shared" si="288"/>
        <v>0</v>
      </c>
      <c r="DS110" s="299">
        <f t="shared" si="289"/>
        <v>0</v>
      </c>
      <c r="DT110" s="312">
        <f t="shared" si="290"/>
        <v>0</v>
      </c>
      <c r="DU110" s="312">
        <f t="shared" si="291"/>
        <v>0</v>
      </c>
      <c r="DV110" s="312">
        <f t="shared" si="292"/>
        <v>0</v>
      </c>
      <c r="DW110" s="312">
        <f t="shared" si="293"/>
        <v>0</v>
      </c>
      <c r="DX110" s="312">
        <f t="shared" si="294"/>
        <v>0</v>
      </c>
      <c r="DY110" s="300">
        <f t="shared" si="295"/>
        <v>0</v>
      </c>
    </row>
    <row r="111" spans="1:129" s="52" customFormat="1" ht="15" customHeight="1">
      <c r="A111" s="76"/>
      <c r="B111" s="76"/>
      <c r="C111" s="107"/>
      <c r="D111" s="72">
        <f t="shared" si="228"/>
        <v>0</v>
      </c>
      <c r="E111" s="703" t="str">
        <f t="shared" si="228"/>
        <v>Select E-Class</v>
      </c>
      <c r="F111" s="682"/>
      <c r="G111" s="682"/>
      <c r="H111" s="682"/>
      <c r="I111" s="682"/>
      <c r="J111" s="682"/>
      <c r="K111" s="138"/>
      <c r="L111" s="139">
        <f t="shared" si="229"/>
        <v>0</v>
      </c>
      <c r="M111" s="69"/>
      <c r="N111" s="140"/>
      <c r="O111" s="118">
        <f t="shared" si="230"/>
        <v>0</v>
      </c>
      <c r="P111" s="140"/>
      <c r="Q111" s="118">
        <f t="shared" si="231"/>
        <v>0</v>
      </c>
      <c r="R111" s="140"/>
      <c r="S111" s="118">
        <f t="shared" si="232"/>
        <v>0</v>
      </c>
      <c r="T111" s="140"/>
      <c r="U111" s="118">
        <f t="shared" si="233"/>
        <v>0</v>
      </c>
      <c r="V111" s="140"/>
      <c r="W111" s="118">
        <f t="shared" si="234"/>
        <v>0</v>
      </c>
      <c r="X111" s="119">
        <f t="shared" si="235"/>
        <v>0</v>
      </c>
      <c r="Y111" s="303"/>
      <c r="Z111" s="513">
        <f t="shared" si="236"/>
        <v>0</v>
      </c>
      <c r="AA111" s="303"/>
      <c r="AB111" s="513">
        <f t="shared" si="237"/>
        <v>0</v>
      </c>
      <c r="AC111" s="303"/>
      <c r="AD111" s="513">
        <f t="shared" si="238"/>
        <v>0</v>
      </c>
      <c r="AE111" s="303"/>
      <c r="AF111" s="513">
        <f t="shared" si="239"/>
        <v>0</v>
      </c>
      <c r="AG111" s="303"/>
      <c r="AH111" s="513">
        <f t="shared" si="240"/>
        <v>0</v>
      </c>
      <c r="AI111" s="266">
        <f t="shared" si="296"/>
        <v>0</v>
      </c>
      <c r="AJ111" s="304"/>
      <c r="AK111" s="268">
        <f t="shared" si="242"/>
        <v>0</v>
      </c>
      <c r="AL111" s="304"/>
      <c r="AM111" s="268">
        <f t="shared" si="243"/>
        <v>0</v>
      </c>
      <c r="AN111" s="304"/>
      <c r="AO111" s="268">
        <f t="shared" si="244"/>
        <v>0</v>
      </c>
      <c r="AP111" s="304"/>
      <c r="AQ111" s="268">
        <f t="shared" si="245"/>
        <v>0</v>
      </c>
      <c r="AR111" s="304"/>
      <c r="AS111" s="268">
        <f t="shared" si="246"/>
        <v>0</v>
      </c>
      <c r="AT111" s="269">
        <f t="shared" si="247"/>
        <v>0</v>
      </c>
      <c r="AU111" s="305"/>
      <c r="AV111" s="271">
        <f t="shared" si="248"/>
        <v>0</v>
      </c>
      <c r="AW111" s="305"/>
      <c r="AX111" s="271">
        <f t="shared" si="249"/>
        <v>0</v>
      </c>
      <c r="AY111" s="305"/>
      <c r="AZ111" s="271">
        <f t="shared" si="250"/>
        <v>0</v>
      </c>
      <c r="BA111" s="305"/>
      <c r="BB111" s="271">
        <f t="shared" si="251"/>
        <v>0</v>
      </c>
      <c r="BC111" s="305"/>
      <c r="BD111" s="271">
        <f t="shared" si="252"/>
        <v>0</v>
      </c>
      <c r="BE111" s="272">
        <f t="shared" si="253"/>
        <v>0</v>
      </c>
      <c r="BF111" s="306"/>
      <c r="BG111" s="274">
        <f t="shared" si="254"/>
        <v>0</v>
      </c>
      <c r="BH111" s="306"/>
      <c r="BI111" s="274">
        <f t="shared" si="255"/>
        <v>0</v>
      </c>
      <c r="BJ111" s="306"/>
      <c r="BK111" s="274">
        <f t="shared" si="256"/>
        <v>0</v>
      </c>
      <c r="BL111" s="306"/>
      <c r="BM111" s="274">
        <f t="shared" si="257"/>
        <v>0</v>
      </c>
      <c r="BN111" s="306"/>
      <c r="BO111" s="274">
        <f t="shared" si="258"/>
        <v>0</v>
      </c>
      <c r="BP111" s="275">
        <f t="shared" si="259"/>
        <v>0</v>
      </c>
      <c r="BQ111" s="307"/>
      <c r="BR111" s="277">
        <f t="shared" si="260"/>
        <v>0</v>
      </c>
      <c r="BS111" s="307"/>
      <c r="BT111" s="277">
        <f t="shared" si="261"/>
        <v>0</v>
      </c>
      <c r="BU111" s="307"/>
      <c r="BV111" s="277">
        <f t="shared" si="262"/>
        <v>0</v>
      </c>
      <c r="BW111" s="307"/>
      <c r="BX111" s="277">
        <f t="shared" si="263"/>
        <v>0</v>
      </c>
      <c r="BY111" s="307"/>
      <c r="BZ111" s="277">
        <f t="shared" si="264"/>
        <v>0</v>
      </c>
      <c r="CA111" s="278">
        <f t="shared" si="265"/>
        <v>0</v>
      </c>
      <c r="CB111" s="308"/>
      <c r="CC111" s="280">
        <f t="shared" si="266"/>
        <v>0</v>
      </c>
      <c r="CD111" s="308"/>
      <c r="CE111" s="280">
        <f t="shared" si="267"/>
        <v>0</v>
      </c>
      <c r="CF111" s="308"/>
      <c r="CG111" s="280">
        <f t="shared" si="268"/>
        <v>0</v>
      </c>
      <c r="CH111" s="308"/>
      <c r="CI111" s="280">
        <f t="shared" si="269"/>
        <v>0</v>
      </c>
      <c r="CJ111" s="308"/>
      <c r="CK111" s="280">
        <f t="shared" si="270"/>
        <v>0</v>
      </c>
      <c r="CL111" s="281">
        <f t="shared" si="271"/>
        <v>0</v>
      </c>
      <c r="CM111" s="309"/>
      <c r="CN111" s="283">
        <f t="shared" si="272"/>
        <v>0</v>
      </c>
      <c r="CO111" s="309"/>
      <c r="CP111" s="283">
        <f t="shared" si="273"/>
        <v>0</v>
      </c>
      <c r="CQ111" s="309"/>
      <c r="CR111" s="283">
        <f t="shared" si="274"/>
        <v>0</v>
      </c>
      <c r="CS111" s="309"/>
      <c r="CT111" s="283">
        <f t="shared" si="275"/>
        <v>0</v>
      </c>
      <c r="CU111" s="309"/>
      <c r="CV111" s="283">
        <f t="shared" si="276"/>
        <v>0</v>
      </c>
      <c r="CW111" s="284">
        <f t="shared" si="277"/>
        <v>0</v>
      </c>
      <c r="CX111" s="310"/>
      <c r="CY111" s="286">
        <f t="shared" si="278"/>
        <v>0</v>
      </c>
      <c r="CZ111" s="310"/>
      <c r="DA111" s="286">
        <f t="shared" si="279"/>
        <v>0</v>
      </c>
      <c r="DB111" s="310"/>
      <c r="DC111" s="286">
        <f t="shared" si="280"/>
        <v>0</v>
      </c>
      <c r="DD111" s="310"/>
      <c r="DE111" s="286">
        <f t="shared" si="281"/>
        <v>0</v>
      </c>
      <c r="DF111" s="310"/>
      <c r="DG111" s="286">
        <f t="shared" si="282"/>
        <v>0</v>
      </c>
      <c r="DH111" s="287">
        <f t="shared" si="283"/>
        <v>0</v>
      </c>
      <c r="DI111" s="311"/>
      <c r="DJ111" s="289">
        <f t="shared" si="284"/>
        <v>0</v>
      </c>
      <c r="DK111" s="311"/>
      <c r="DL111" s="289">
        <f t="shared" si="285"/>
        <v>0</v>
      </c>
      <c r="DM111" s="311"/>
      <c r="DN111" s="289">
        <f t="shared" si="286"/>
        <v>0</v>
      </c>
      <c r="DO111" s="311"/>
      <c r="DP111" s="289">
        <f t="shared" si="287"/>
        <v>0</v>
      </c>
      <c r="DQ111" s="311"/>
      <c r="DR111" s="289">
        <f t="shared" si="288"/>
        <v>0</v>
      </c>
      <c r="DS111" s="299">
        <f t="shared" si="289"/>
        <v>0</v>
      </c>
      <c r="DT111" s="312">
        <f t="shared" si="290"/>
        <v>0</v>
      </c>
      <c r="DU111" s="312">
        <f t="shared" si="291"/>
        <v>0</v>
      </c>
      <c r="DV111" s="312">
        <f t="shared" si="292"/>
        <v>0</v>
      </c>
      <c r="DW111" s="312">
        <f t="shared" si="293"/>
        <v>0</v>
      </c>
      <c r="DX111" s="312">
        <f t="shared" si="294"/>
        <v>0</v>
      </c>
      <c r="DY111" s="300">
        <f t="shared" si="295"/>
        <v>0</v>
      </c>
    </row>
    <row r="112" spans="1:129" s="52" customFormat="1" ht="15" customHeight="1">
      <c r="A112" s="76"/>
      <c r="B112" s="76"/>
      <c r="C112" s="107"/>
      <c r="D112" s="72">
        <f t="shared" si="228"/>
        <v>0</v>
      </c>
      <c r="E112" s="703" t="str">
        <f t="shared" si="228"/>
        <v>Select E-Class</v>
      </c>
      <c r="F112" s="682"/>
      <c r="G112" s="682"/>
      <c r="H112" s="682"/>
      <c r="I112" s="682"/>
      <c r="J112" s="682"/>
      <c r="K112" s="138"/>
      <c r="L112" s="139">
        <f t="shared" si="229"/>
        <v>0</v>
      </c>
      <c r="M112" s="69"/>
      <c r="N112" s="140"/>
      <c r="O112" s="118">
        <f t="shared" si="230"/>
        <v>0</v>
      </c>
      <c r="P112" s="140"/>
      <c r="Q112" s="118">
        <f t="shared" si="231"/>
        <v>0</v>
      </c>
      <c r="R112" s="140"/>
      <c r="S112" s="118">
        <f t="shared" si="232"/>
        <v>0</v>
      </c>
      <c r="T112" s="140"/>
      <c r="U112" s="118">
        <f t="shared" si="233"/>
        <v>0</v>
      </c>
      <c r="V112" s="140"/>
      <c r="W112" s="118">
        <f t="shared" si="234"/>
        <v>0</v>
      </c>
      <c r="X112" s="119">
        <f t="shared" si="235"/>
        <v>0</v>
      </c>
      <c r="Y112" s="303"/>
      <c r="Z112" s="513">
        <f t="shared" si="236"/>
        <v>0</v>
      </c>
      <c r="AA112" s="303"/>
      <c r="AB112" s="513">
        <f t="shared" si="237"/>
        <v>0</v>
      </c>
      <c r="AC112" s="303"/>
      <c r="AD112" s="513">
        <f t="shared" si="238"/>
        <v>0</v>
      </c>
      <c r="AE112" s="303"/>
      <c r="AF112" s="513">
        <f t="shared" si="239"/>
        <v>0</v>
      </c>
      <c r="AG112" s="303"/>
      <c r="AH112" s="513">
        <f t="shared" si="240"/>
        <v>0</v>
      </c>
      <c r="AI112" s="266">
        <f t="shared" si="296"/>
        <v>0</v>
      </c>
      <c r="AJ112" s="304"/>
      <c r="AK112" s="268">
        <f t="shared" si="242"/>
        <v>0</v>
      </c>
      <c r="AL112" s="304"/>
      <c r="AM112" s="268">
        <f t="shared" si="243"/>
        <v>0</v>
      </c>
      <c r="AN112" s="304"/>
      <c r="AO112" s="268">
        <f t="shared" si="244"/>
        <v>0</v>
      </c>
      <c r="AP112" s="304"/>
      <c r="AQ112" s="268">
        <f t="shared" si="245"/>
        <v>0</v>
      </c>
      <c r="AR112" s="304"/>
      <c r="AS112" s="268">
        <f t="shared" si="246"/>
        <v>0</v>
      </c>
      <c r="AT112" s="269">
        <f t="shared" si="247"/>
        <v>0</v>
      </c>
      <c r="AU112" s="305"/>
      <c r="AV112" s="271">
        <f t="shared" si="248"/>
        <v>0</v>
      </c>
      <c r="AW112" s="305"/>
      <c r="AX112" s="271">
        <f t="shared" si="249"/>
        <v>0</v>
      </c>
      <c r="AY112" s="305"/>
      <c r="AZ112" s="271">
        <f t="shared" si="250"/>
        <v>0</v>
      </c>
      <c r="BA112" s="305"/>
      <c r="BB112" s="271">
        <f t="shared" si="251"/>
        <v>0</v>
      </c>
      <c r="BC112" s="305"/>
      <c r="BD112" s="271">
        <f t="shared" si="252"/>
        <v>0</v>
      </c>
      <c r="BE112" s="272">
        <f t="shared" si="253"/>
        <v>0</v>
      </c>
      <c r="BF112" s="306"/>
      <c r="BG112" s="274">
        <f t="shared" si="254"/>
        <v>0</v>
      </c>
      <c r="BH112" s="306"/>
      <c r="BI112" s="274">
        <f t="shared" si="255"/>
        <v>0</v>
      </c>
      <c r="BJ112" s="306"/>
      <c r="BK112" s="274">
        <f t="shared" si="256"/>
        <v>0</v>
      </c>
      <c r="BL112" s="306"/>
      <c r="BM112" s="274">
        <f t="shared" si="257"/>
        <v>0</v>
      </c>
      <c r="BN112" s="306"/>
      <c r="BO112" s="274">
        <f t="shared" si="258"/>
        <v>0</v>
      </c>
      <c r="BP112" s="275">
        <f t="shared" si="259"/>
        <v>0</v>
      </c>
      <c r="BQ112" s="307"/>
      <c r="BR112" s="277">
        <f t="shared" si="260"/>
        <v>0</v>
      </c>
      <c r="BS112" s="307"/>
      <c r="BT112" s="277">
        <f t="shared" si="261"/>
        <v>0</v>
      </c>
      <c r="BU112" s="307"/>
      <c r="BV112" s="277">
        <f t="shared" si="262"/>
        <v>0</v>
      </c>
      <c r="BW112" s="307"/>
      <c r="BX112" s="277">
        <f t="shared" si="263"/>
        <v>0</v>
      </c>
      <c r="BY112" s="307"/>
      <c r="BZ112" s="277">
        <f t="shared" si="264"/>
        <v>0</v>
      </c>
      <c r="CA112" s="278">
        <f t="shared" si="265"/>
        <v>0</v>
      </c>
      <c r="CB112" s="308"/>
      <c r="CC112" s="280">
        <f t="shared" si="266"/>
        <v>0</v>
      </c>
      <c r="CD112" s="308"/>
      <c r="CE112" s="280">
        <f t="shared" si="267"/>
        <v>0</v>
      </c>
      <c r="CF112" s="308"/>
      <c r="CG112" s="280">
        <f t="shared" si="268"/>
        <v>0</v>
      </c>
      <c r="CH112" s="308"/>
      <c r="CI112" s="280">
        <f t="shared" si="269"/>
        <v>0</v>
      </c>
      <c r="CJ112" s="308"/>
      <c r="CK112" s="280">
        <f t="shared" si="270"/>
        <v>0</v>
      </c>
      <c r="CL112" s="281">
        <f t="shared" si="271"/>
        <v>0</v>
      </c>
      <c r="CM112" s="309"/>
      <c r="CN112" s="283">
        <f t="shared" si="272"/>
        <v>0</v>
      </c>
      <c r="CO112" s="309"/>
      <c r="CP112" s="283">
        <f t="shared" si="273"/>
        <v>0</v>
      </c>
      <c r="CQ112" s="309"/>
      <c r="CR112" s="283">
        <f t="shared" si="274"/>
        <v>0</v>
      </c>
      <c r="CS112" s="309"/>
      <c r="CT112" s="283">
        <f t="shared" si="275"/>
        <v>0</v>
      </c>
      <c r="CU112" s="309"/>
      <c r="CV112" s="283">
        <f t="shared" si="276"/>
        <v>0</v>
      </c>
      <c r="CW112" s="284">
        <f t="shared" si="277"/>
        <v>0</v>
      </c>
      <c r="CX112" s="310"/>
      <c r="CY112" s="286">
        <f t="shared" si="278"/>
        <v>0</v>
      </c>
      <c r="CZ112" s="310"/>
      <c r="DA112" s="286">
        <f t="shared" si="279"/>
        <v>0</v>
      </c>
      <c r="DB112" s="310"/>
      <c r="DC112" s="286">
        <f t="shared" si="280"/>
        <v>0</v>
      </c>
      <c r="DD112" s="310"/>
      <c r="DE112" s="286">
        <f t="shared" si="281"/>
        <v>0</v>
      </c>
      <c r="DF112" s="310"/>
      <c r="DG112" s="286">
        <f t="shared" si="282"/>
        <v>0</v>
      </c>
      <c r="DH112" s="287">
        <f t="shared" si="283"/>
        <v>0</v>
      </c>
      <c r="DI112" s="311"/>
      <c r="DJ112" s="289">
        <f t="shared" si="284"/>
        <v>0</v>
      </c>
      <c r="DK112" s="311"/>
      <c r="DL112" s="289">
        <f t="shared" si="285"/>
        <v>0</v>
      </c>
      <c r="DM112" s="311"/>
      <c r="DN112" s="289">
        <f t="shared" si="286"/>
        <v>0</v>
      </c>
      <c r="DO112" s="311"/>
      <c r="DP112" s="289">
        <f t="shared" si="287"/>
        <v>0</v>
      </c>
      <c r="DQ112" s="311"/>
      <c r="DR112" s="289">
        <f t="shared" si="288"/>
        <v>0</v>
      </c>
      <c r="DS112" s="299">
        <f t="shared" si="289"/>
        <v>0</v>
      </c>
      <c r="DT112" s="312">
        <f t="shared" si="290"/>
        <v>0</v>
      </c>
      <c r="DU112" s="312">
        <f t="shared" si="291"/>
        <v>0</v>
      </c>
      <c r="DV112" s="312">
        <f t="shared" si="292"/>
        <v>0</v>
      </c>
      <c r="DW112" s="312">
        <f t="shared" si="293"/>
        <v>0</v>
      </c>
      <c r="DX112" s="312">
        <f t="shared" si="294"/>
        <v>0</v>
      </c>
      <c r="DY112" s="300">
        <f t="shared" si="295"/>
        <v>0</v>
      </c>
    </row>
    <row r="113" spans="1:129" s="52" customFormat="1" ht="15" customHeight="1">
      <c r="A113" s="76"/>
      <c r="B113" s="76"/>
      <c r="C113" s="107"/>
      <c r="D113" s="72">
        <f t="shared" si="228"/>
        <v>0</v>
      </c>
      <c r="E113" s="703" t="str">
        <f t="shared" si="228"/>
        <v>Select E-Class</v>
      </c>
      <c r="F113" s="682"/>
      <c r="G113" s="682"/>
      <c r="H113" s="682"/>
      <c r="I113" s="682"/>
      <c r="J113" s="682"/>
      <c r="K113" s="138"/>
      <c r="L113" s="139">
        <f t="shared" si="229"/>
        <v>0</v>
      </c>
      <c r="M113" s="69"/>
      <c r="N113" s="140"/>
      <c r="O113" s="118">
        <f t="shared" si="230"/>
        <v>0</v>
      </c>
      <c r="P113" s="140"/>
      <c r="Q113" s="118">
        <f t="shared" si="231"/>
        <v>0</v>
      </c>
      <c r="R113" s="140"/>
      <c r="S113" s="118">
        <f t="shared" si="232"/>
        <v>0</v>
      </c>
      <c r="T113" s="140"/>
      <c r="U113" s="118">
        <f t="shared" si="233"/>
        <v>0</v>
      </c>
      <c r="V113" s="140"/>
      <c r="W113" s="118">
        <f t="shared" si="234"/>
        <v>0</v>
      </c>
      <c r="X113" s="119">
        <f t="shared" si="235"/>
        <v>0</v>
      </c>
      <c r="Y113" s="303"/>
      <c r="Z113" s="513">
        <f t="shared" si="236"/>
        <v>0</v>
      </c>
      <c r="AA113" s="303"/>
      <c r="AB113" s="513">
        <f t="shared" si="237"/>
        <v>0</v>
      </c>
      <c r="AC113" s="303"/>
      <c r="AD113" s="513">
        <f t="shared" si="238"/>
        <v>0</v>
      </c>
      <c r="AE113" s="303"/>
      <c r="AF113" s="513">
        <f t="shared" si="239"/>
        <v>0</v>
      </c>
      <c r="AG113" s="303"/>
      <c r="AH113" s="513">
        <f t="shared" si="240"/>
        <v>0</v>
      </c>
      <c r="AI113" s="266">
        <f t="shared" si="296"/>
        <v>0</v>
      </c>
      <c r="AJ113" s="304"/>
      <c r="AK113" s="268">
        <f t="shared" si="242"/>
        <v>0</v>
      </c>
      <c r="AL113" s="304"/>
      <c r="AM113" s="268">
        <f t="shared" si="243"/>
        <v>0</v>
      </c>
      <c r="AN113" s="304"/>
      <c r="AO113" s="268">
        <f t="shared" si="244"/>
        <v>0</v>
      </c>
      <c r="AP113" s="304"/>
      <c r="AQ113" s="268">
        <f t="shared" si="245"/>
        <v>0</v>
      </c>
      <c r="AR113" s="304"/>
      <c r="AS113" s="268">
        <f t="shared" si="246"/>
        <v>0</v>
      </c>
      <c r="AT113" s="269">
        <f t="shared" si="247"/>
        <v>0</v>
      </c>
      <c r="AU113" s="305"/>
      <c r="AV113" s="271">
        <f t="shared" si="248"/>
        <v>0</v>
      </c>
      <c r="AW113" s="305"/>
      <c r="AX113" s="271">
        <f t="shared" si="249"/>
        <v>0</v>
      </c>
      <c r="AY113" s="305"/>
      <c r="AZ113" s="271">
        <f t="shared" si="250"/>
        <v>0</v>
      </c>
      <c r="BA113" s="305"/>
      <c r="BB113" s="271">
        <f t="shared" si="251"/>
        <v>0</v>
      </c>
      <c r="BC113" s="305"/>
      <c r="BD113" s="271">
        <f t="shared" si="252"/>
        <v>0</v>
      </c>
      <c r="BE113" s="272">
        <f t="shared" si="253"/>
        <v>0</v>
      </c>
      <c r="BF113" s="306"/>
      <c r="BG113" s="274">
        <f t="shared" si="254"/>
        <v>0</v>
      </c>
      <c r="BH113" s="306"/>
      <c r="BI113" s="274">
        <f t="shared" si="255"/>
        <v>0</v>
      </c>
      <c r="BJ113" s="306"/>
      <c r="BK113" s="274">
        <f t="shared" si="256"/>
        <v>0</v>
      </c>
      <c r="BL113" s="306"/>
      <c r="BM113" s="274">
        <f t="shared" si="257"/>
        <v>0</v>
      </c>
      <c r="BN113" s="306"/>
      <c r="BO113" s="274">
        <f t="shared" si="258"/>
        <v>0</v>
      </c>
      <c r="BP113" s="275">
        <f t="shared" si="259"/>
        <v>0</v>
      </c>
      <c r="BQ113" s="307"/>
      <c r="BR113" s="277">
        <f t="shared" si="260"/>
        <v>0</v>
      </c>
      <c r="BS113" s="307"/>
      <c r="BT113" s="277">
        <f t="shared" si="261"/>
        <v>0</v>
      </c>
      <c r="BU113" s="307"/>
      <c r="BV113" s="277">
        <f t="shared" si="262"/>
        <v>0</v>
      </c>
      <c r="BW113" s="307"/>
      <c r="BX113" s="277">
        <f t="shared" si="263"/>
        <v>0</v>
      </c>
      <c r="BY113" s="307"/>
      <c r="BZ113" s="277">
        <f t="shared" si="264"/>
        <v>0</v>
      </c>
      <c r="CA113" s="278">
        <f t="shared" si="265"/>
        <v>0</v>
      </c>
      <c r="CB113" s="308"/>
      <c r="CC113" s="280">
        <f t="shared" si="266"/>
        <v>0</v>
      </c>
      <c r="CD113" s="308"/>
      <c r="CE113" s="280">
        <f t="shared" si="267"/>
        <v>0</v>
      </c>
      <c r="CF113" s="308"/>
      <c r="CG113" s="280">
        <f t="shared" si="268"/>
        <v>0</v>
      </c>
      <c r="CH113" s="308"/>
      <c r="CI113" s="280">
        <f t="shared" si="269"/>
        <v>0</v>
      </c>
      <c r="CJ113" s="308"/>
      <c r="CK113" s="280">
        <f t="shared" si="270"/>
        <v>0</v>
      </c>
      <c r="CL113" s="281">
        <f t="shared" si="271"/>
        <v>0</v>
      </c>
      <c r="CM113" s="309"/>
      <c r="CN113" s="283">
        <f t="shared" si="272"/>
        <v>0</v>
      </c>
      <c r="CO113" s="309"/>
      <c r="CP113" s="283">
        <f t="shared" si="273"/>
        <v>0</v>
      </c>
      <c r="CQ113" s="309"/>
      <c r="CR113" s="283">
        <f t="shared" si="274"/>
        <v>0</v>
      </c>
      <c r="CS113" s="309"/>
      <c r="CT113" s="283">
        <f t="shared" si="275"/>
        <v>0</v>
      </c>
      <c r="CU113" s="309"/>
      <c r="CV113" s="283">
        <f t="shared" si="276"/>
        <v>0</v>
      </c>
      <c r="CW113" s="284">
        <f t="shared" si="277"/>
        <v>0</v>
      </c>
      <c r="CX113" s="310"/>
      <c r="CY113" s="286">
        <f t="shared" si="278"/>
        <v>0</v>
      </c>
      <c r="CZ113" s="310"/>
      <c r="DA113" s="286">
        <f t="shared" si="279"/>
        <v>0</v>
      </c>
      <c r="DB113" s="310"/>
      <c r="DC113" s="286">
        <f t="shared" si="280"/>
        <v>0</v>
      </c>
      <c r="DD113" s="310"/>
      <c r="DE113" s="286">
        <f t="shared" si="281"/>
        <v>0</v>
      </c>
      <c r="DF113" s="310"/>
      <c r="DG113" s="286">
        <f t="shared" si="282"/>
        <v>0</v>
      </c>
      <c r="DH113" s="287">
        <f t="shared" si="283"/>
        <v>0</v>
      </c>
      <c r="DI113" s="311"/>
      <c r="DJ113" s="289">
        <f t="shared" si="284"/>
        <v>0</v>
      </c>
      <c r="DK113" s="311"/>
      <c r="DL113" s="289">
        <f t="shared" si="285"/>
        <v>0</v>
      </c>
      <c r="DM113" s="311"/>
      <c r="DN113" s="289">
        <f t="shared" si="286"/>
        <v>0</v>
      </c>
      <c r="DO113" s="311"/>
      <c r="DP113" s="289">
        <f t="shared" si="287"/>
        <v>0</v>
      </c>
      <c r="DQ113" s="311"/>
      <c r="DR113" s="289">
        <f t="shared" si="288"/>
        <v>0</v>
      </c>
      <c r="DS113" s="299">
        <f t="shared" si="289"/>
        <v>0</v>
      </c>
      <c r="DT113" s="312">
        <f t="shared" si="290"/>
        <v>0</v>
      </c>
      <c r="DU113" s="312">
        <f t="shared" si="291"/>
        <v>0</v>
      </c>
      <c r="DV113" s="312">
        <f t="shared" si="292"/>
        <v>0</v>
      </c>
      <c r="DW113" s="312">
        <f t="shared" si="293"/>
        <v>0</v>
      </c>
      <c r="DX113" s="312">
        <f t="shared" si="294"/>
        <v>0</v>
      </c>
      <c r="DY113" s="300">
        <f t="shared" si="295"/>
        <v>0</v>
      </c>
    </row>
    <row r="114" spans="1:129" s="52" customFormat="1" ht="15" customHeight="1">
      <c r="A114" s="76"/>
      <c r="B114" s="76"/>
      <c r="C114" s="107"/>
      <c r="D114" s="72">
        <f t="shared" si="228"/>
        <v>0</v>
      </c>
      <c r="E114" s="703" t="str">
        <f t="shared" si="228"/>
        <v>Select E-Class</v>
      </c>
      <c r="F114" s="703"/>
      <c r="G114" s="703"/>
      <c r="H114" s="703"/>
      <c r="I114" s="703"/>
      <c r="J114" s="682"/>
      <c r="K114" s="138"/>
      <c r="L114" s="139">
        <f t="shared" si="229"/>
        <v>0</v>
      </c>
      <c r="M114" s="69"/>
      <c r="N114" s="140"/>
      <c r="O114" s="118">
        <f t="shared" si="230"/>
        <v>0</v>
      </c>
      <c r="P114" s="140"/>
      <c r="Q114" s="118">
        <f t="shared" si="231"/>
        <v>0</v>
      </c>
      <c r="R114" s="140"/>
      <c r="S114" s="118">
        <f t="shared" si="232"/>
        <v>0</v>
      </c>
      <c r="T114" s="140"/>
      <c r="U114" s="118">
        <f t="shared" si="233"/>
        <v>0</v>
      </c>
      <c r="V114" s="140"/>
      <c r="W114" s="118">
        <f t="shared" si="234"/>
        <v>0</v>
      </c>
      <c r="X114" s="119">
        <f t="shared" si="235"/>
        <v>0</v>
      </c>
      <c r="Y114" s="303"/>
      <c r="Z114" s="513">
        <f t="shared" si="236"/>
        <v>0</v>
      </c>
      <c r="AA114" s="303"/>
      <c r="AB114" s="513">
        <f t="shared" si="237"/>
        <v>0</v>
      </c>
      <c r="AC114" s="303"/>
      <c r="AD114" s="513">
        <f t="shared" si="238"/>
        <v>0</v>
      </c>
      <c r="AE114" s="303"/>
      <c r="AF114" s="513">
        <f t="shared" si="239"/>
        <v>0</v>
      </c>
      <c r="AG114" s="303"/>
      <c r="AH114" s="513">
        <f t="shared" si="240"/>
        <v>0</v>
      </c>
      <c r="AI114" s="266">
        <f t="shared" si="296"/>
        <v>0</v>
      </c>
      <c r="AJ114" s="304"/>
      <c r="AK114" s="268">
        <f t="shared" si="242"/>
        <v>0</v>
      </c>
      <c r="AL114" s="304"/>
      <c r="AM114" s="268">
        <f t="shared" si="243"/>
        <v>0</v>
      </c>
      <c r="AN114" s="304"/>
      <c r="AO114" s="268">
        <f t="shared" si="244"/>
        <v>0</v>
      </c>
      <c r="AP114" s="304"/>
      <c r="AQ114" s="268">
        <f t="shared" si="245"/>
        <v>0</v>
      </c>
      <c r="AR114" s="304"/>
      <c r="AS114" s="268">
        <f t="shared" si="246"/>
        <v>0</v>
      </c>
      <c r="AT114" s="269">
        <f t="shared" si="247"/>
        <v>0</v>
      </c>
      <c r="AU114" s="305"/>
      <c r="AV114" s="271">
        <f t="shared" si="248"/>
        <v>0</v>
      </c>
      <c r="AW114" s="305"/>
      <c r="AX114" s="271">
        <f t="shared" si="249"/>
        <v>0</v>
      </c>
      <c r="AY114" s="305"/>
      <c r="AZ114" s="271">
        <f t="shared" si="250"/>
        <v>0</v>
      </c>
      <c r="BA114" s="305"/>
      <c r="BB114" s="271">
        <f t="shared" si="251"/>
        <v>0</v>
      </c>
      <c r="BC114" s="305"/>
      <c r="BD114" s="271">
        <f t="shared" si="252"/>
        <v>0</v>
      </c>
      <c r="BE114" s="272">
        <f t="shared" si="253"/>
        <v>0</v>
      </c>
      <c r="BF114" s="306"/>
      <c r="BG114" s="274">
        <f t="shared" si="254"/>
        <v>0</v>
      </c>
      <c r="BH114" s="306"/>
      <c r="BI114" s="274">
        <f t="shared" si="255"/>
        <v>0</v>
      </c>
      <c r="BJ114" s="306"/>
      <c r="BK114" s="274">
        <f t="shared" si="256"/>
        <v>0</v>
      </c>
      <c r="BL114" s="306"/>
      <c r="BM114" s="274">
        <f t="shared" si="257"/>
        <v>0</v>
      </c>
      <c r="BN114" s="306"/>
      <c r="BO114" s="274">
        <f t="shared" si="258"/>
        <v>0</v>
      </c>
      <c r="BP114" s="275">
        <f t="shared" si="259"/>
        <v>0</v>
      </c>
      <c r="BQ114" s="307"/>
      <c r="BR114" s="277">
        <f t="shared" si="260"/>
        <v>0</v>
      </c>
      <c r="BS114" s="307"/>
      <c r="BT114" s="277">
        <f t="shared" si="261"/>
        <v>0</v>
      </c>
      <c r="BU114" s="307"/>
      <c r="BV114" s="277">
        <f t="shared" si="262"/>
        <v>0</v>
      </c>
      <c r="BW114" s="307"/>
      <c r="BX114" s="277">
        <f t="shared" si="263"/>
        <v>0</v>
      </c>
      <c r="BY114" s="307"/>
      <c r="BZ114" s="277">
        <f t="shared" si="264"/>
        <v>0</v>
      </c>
      <c r="CA114" s="278">
        <f t="shared" si="265"/>
        <v>0</v>
      </c>
      <c r="CB114" s="308"/>
      <c r="CC114" s="280">
        <f t="shared" si="266"/>
        <v>0</v>
      </c>
      <c r="CD114" s="308"/>
      <c r="CE114" s="280">
        <f t="shared" si="267"/>
        <v>0</v>
      </c>
      <c r="CF114" s="308"/>
      <c r="CG114" s="280">
        <f t="shared" si="268"/>
        <v>0</v>
      </c>
      <c r="CH114" s="308"/>
      <c r="CI114" s="280">
        <f t="shared" si="269"/>
        <v>0</v>
      </c>
      <c r="CJ114" s="308"/>
      <c r="CK114" s="280">
        <f t="shared" si="270"/>
        <v>0</v>
      </c>
      <c r="CL114" s="281">
        <f t="shared" si="271"/>
        <v>0</v>
      </c>
      <c r="CM114" s="309"/>
      <c r="CN114" s="283">
        <f t="shared" si="272"/>
        <v>0</v>
      </c>
      <c r="CO114" s="309"/>
      <c r="CP114" s="283">
        <f t="shared" si="273"/>
        <v>0</v>
      </c>
      <c r="CQ114" s="309"/>
      <c r="CR114" s="283">
        <f t="shared" si="274"/>
        <v>0</v>
      </c>
      <c r="CS114" s="309"/>
      <c r="CT114" s="283">
        <f t="shared" si="275"/>
        <v>0</v>
      </c>
      <c r="CU114" s="309"/>
      <c r="CV114" s="283">
        <f t="shared" si="276"/>
        <v>0</v>
      </c>
      <c r="CW114" s="284">
        <f t="shared" si="277"/>
        <v>0</v>
      </c>
      <c r="CX114" s="310"/>
      <c r="CY114" s="286">
        <f t="shared" si="278"/>
        <v>0</v>
      </c>
      <c r="CZ114" s="310"/>
      <c r="DA114" s="286">
        <f t="shared" si="279"/>
        <v>0</v>
      </c>
      <c r="DB114" s="310"/>
      <c r="DC114" s="286">
        <f t="shared" si="280"/>
        <v>0</v>
      </c>
      <c r="DD114" s="310"/>
      <c r="DE114" s="286">
        <f t="shared" si="281"/>
        <v>0</v>
      </c>
      <c r="DF114" s="310"/>
      <c r="DG114" s="286">
        <f t="shared" si="282"/>
        <v>0</v>
      </c>
      <c r="DH114" s="287">
        <f t="shared" si="283"/>
        <v>0</v>
      </c>
      <c r="DI114" s="311"/>
      <c r="DJ114" s="289">
        <f t="shared" si="284"/>
        <v>0</v>
      </c>
      <c r="DK114" s="311"/>
      <c r="DL114" s="289">
        <f t="shared" si="285"/>
        <v>0</v>
      </c>
      <c r="DM114" s="311"/>
      <c r="DN114" s="289">
        <f t="shared" si="286"/>
        <v>0</v>
      </c>
      <c r="DO114" s="311"/>
      <c r="DP114" s="289">
        <f t="shared" si="287"/>
        <v>0</v>
      </c>
      <c r="DQ114" s="311"/>
      <c r="DR114" s="289">
        <f t="shared" si="288"/>
        <v>0</v>
      </c>
      <c r="DS114" s="299">
        <f t="shared" si="289"/>
        <v>0</v>
      </c>
      <c r="DT114" s="312">
        <f t="shared" si="290"/>
        <v>0</v>
      </c>
      <c r="DU114" s="312">
        <f t="shared" si="291"/>
        <v>0</v>
      </c>
      <c r="DV114" s="312">
        <f t="shared" si="292"/>
        <v>0</v>
      </c>
      <c r="DW114" s="312">
        <f t="shared" si="293"/>
        <v>0</v>
      </c>
      <c r="DX114" s="312">
        <f t="shared" si="294"/>
        <v>0</v>
      </c>
      <c r="DY114" s="300">
        <f t="shared" si="295"/>
        <v>0</v>
      </c>
    </row>
    <row r="115" spans="1:129" s="52" customFormat="1" ht="15" customHeight="1">
      <c r="A115" s="76"/>
      <c r="B115" s="76"/>
      <c r="C115" s="107"/>
      <c r="D115" s="72">
        <f t="shared" si="228"/>
        <v>0</v>
      </c>
      <c r="E115" s="703" t="str">
        <f t="shared" si="228"/>
        <v>Select E-Class</v>
      </c>
      <c r="F115" s="682"/>
      <c r="G115" s="682"/>
      <c r="H115" s="682"/>
      <c r="I115" s="682"/>
      <c r="J115" s="682"/>
      <c r="K115" s="138"/>
      <c r="L115" s="139">
        <f t="shared" si="229"/>
        <v>0</v>
      </c>
      <c r="M115" s="69"/>
      <c r="N115" s="140"/>
      <c r="O115" s="118">
        <f t="shared" si="230"/>
        <v>0</v>
      </c>
      <c r="P115" s="140"/>
      <c r="Q115" s="118">
        <f t="shared" si="231"/>
        <v>0</v>
      </c>
      <c r="R115" s="140"/>
      <c r="S115" s="118">
        <f t="shared" si="232"/>
        <v>0</v>
      </c>
      <c r="T115" s="140"/>
      <c r="U115" s="118">
        <f t="shared" si="233"/>
        <v>0</v>
      </c>
      <c r="V115" s="140"/>
      <c r="W115" s="118">
        <f t="shared" si="234"/>
        <v>0</v>
      </c>
      <c r="X115" s="119">
        <f t="shared" si="235"/>
        <v>0</v>
      </c>
      <c r="Y115" s="303"/>
      <c r="Z115" s="513">
        <f t="shared" si="236"/>
        <v>0</v>
      </c>
      <c r="AA115" s="303"/>
      <c r="AB115" s="513">
        <f t="shared" si="237"/>
        <v>0</v>
      </c>
      <c r="AC115" s="303"/>
      <c r="AD115" s="513">
        <f t="shared" si="238"/>
        <v>0</v>
      </c>
      <c r="AE115" s="303"/>
      <c r="AF115" s="513">
        <f t="shared" si="239"/>
        <v>0</v>
      </c>
      <c r="AG115" s="303"/>
      <c r="AH115" s="513">
        <f t="shared" si="240"/>
        <v>0</v>
      </c>
      <c r="AI115" s="266">
        <f t="shared" si="296"/>
        <v>0</v>
      </c>
      <c r="AJ115" s="304"/>
      <c r="AK115" s="268">
        <f t="shared" si="242"/>
        <v>0</v>
      </c>
      <c r="AL115" s="304"/>
      <c r="AM115" s="268">
        <f t="shared" si="243"/>
        <v>0</v>
      </c>
      <c r="AN115" s="304"/>
      <c r="AO115" s="268">
        <f t="shared" si="244"/>
        <v>0</v>
      </c>
      <c r="AP115" s="304"/>
      <c r="AQ115" s="268">
        <f t="shared" si="245"/>
        <v>0</v>
      </c>
      <c r="AR115" s="304"/>
      <c r="AS115" s="268">
        <f t="shared" si="246"/>
        <v>0</v>
      </c>
      <c r="AT115" s="269">
        <f t="shared" si="247"/>
        <v>0</v>
      </c>
      <c r="AU115" s="305"/>
      <c r="AV115" s="271">
        <f t="shared" si="248"/>
        <v>0</v>
      </c>
      <c r="AW115" s="305"/>
      <c r="AX115" s="271">
        <f t="shared" si="249"/>
        <v>0</v>
      </c>
      <c r="AY115" s="305"/>
      <c r="AZ115" s="271">
        <f t="shared" si="250"/>
        <v>0</v>
      </c>
      <c r="BA115" s="305"/>
      <c r="BB115" s="271">
        <f t="shared" si="251"/>
        <v>0</v>
      </c>
      <c r="BC115" s="305"/>
      <c r="BD115" s="271">
        <f t="shared" si="252"/>
        <v>0</v>
      </c>
      <c r="BE115" s="272">
        <f t="shared" si="253"/>
        <v>0</v>
      </c>
      <c r="BF115" s="306"/>
      <c r="BG115" s="274">
        <f t="shared" si="254"/>
        <v>0</v>
      </c>
      <c r="BH115" s="306"/>
      <c r="BI115" s="274">
        <f t="shared" si="255"/>
        <v>0</v>
      </c>
      <c r="BJ115" s="306"/>
      <c r="BK115" s="274">
        <f t="shared" si="256"/>
        <v>0</v>
      </c>
      <c r="BL115" s="306"/>
      <c r="BM115" s="274">
        <f t="shared" si="257"/>
        <v>0</v>
      </c>
      <c r="BN115" s="306"/>
      <c r="BO115" s="274">
        <f t="shared" si="258"/>
        <v>0</v>
      </c>
      <c r="BP115" s="275">
        <f t="shared" si="259"/>
        <v>0</v>
      </c>
      <c r="BQ115" s="307"/>
      <c r="BR115" s="277">
        <f t="shared" si="260"/>
        <v>0</v>
      </c>
      <c r="BS115" s="307"/>
      <c r="BT115" s="277">
        <f t="shared" si="261"/>
        <v>0</v>
      </c>
      <c r="BU115" s="307"/>
      <c r="BV115" s="277">
        <f t="shared" si="262"/>
        <v>0</v>
      </c>
      <c r="BW115" s="307"/>
      <c r="BX115" s="277">
        <f t="shared" si="263"/>
        <v>0</v>
      </c>
      <c r="BY115" s="307"/>
      <c r="BZ115" s="277">
        <f t="shared" si="264"/>
        <v>0</v>
      </c>
      <c r="CA115" s="278">
        <f t="shared" si="265"/>
        <v>0</v>
      </c>
      <c r="CB115" s="308"/>
      <c r="CC115" s="280">
        <f t="shared" si="266"/>
        <v>0</v>
      </c>
      <c r="CD115" s="308"/>
      <c r="CE115" s="280">
        <f t="shared" si="267"/>
        <v>0</v>
      </c>
      <c r="CF115" s="308"/>
      <c r="CG115" s="280">
        <f t="shared" si="268"/>
        <v>0</v>
      </c>
      <c r="CH115" s="308"/>
      <c r="CI115" s="280">
        <f t="shared" si="269"/>
        <v>0</v>
      </c>
      <c r="CJ115" s="308"/>
      <c r="CK115" s="280">
        <f t="shared" si="270"/>
        <v>0</v>
      </c>
      <c r="CL115" s="281">
        <f t="shared" si="271"/>
        <v>0</v>
      </c>
      <c r="CM115" s="309"/>
      <c r="CN115" s="283">
        <f t="shared" si="272"/>
        <v>0</v>
      </c>
      <c r="CO115" s="309"/>
      <c r="CP115" s="283">
        <f t="shared" si="273"/>
        <v>0</v>
      </c>
      <c r="CQ115" s="309"/>
      <c r="CR115" s="283">
        <f t="shared" si="274"/>
        <v>0</v>
      </c>
      <c r="CS115" s="309"/>
      <c r="CT115" s="283">
        <f t="shared" si="275"/>
        <v>0</v>
      </c>
      <c r="CU115" s="309"/>
      <c r="CV115" s="283">
        <f t="shared" si="276"/>
        <v>0</v>
      </c>
      <c r="CW115" s="284">
        <f t="shared" si="277"/>
        <v>0</v>
      </c>
      <c r="CX115" s="310"/>
      <c r="CY115" s="286">
        <f t="shared" si="278"/>
        <v>0</v>
      </c>
      <c r="CZ115" s="310"/>
      <c r="DA115" s="286">
        <f t="shared" si="279"/>
        <v>0</v>
      </c>
      <c r="DB115" s="310"/>
      <c r="DC115" s="286">
        <f t="shared" si="280"/>
        <v>0</v>
      </c>
      <c r="DD115" s="310"/>
      <c r="DE115" s="286">
        <f t="shared" si="281"/>
        <v>0</v>
      </c>
      <c r="DF115" s="310"/>
      <c r="DG115" s="286">
        <f t="shared" si="282"/>
        <v>0</v>
      </c>
      <c r="DH115" s="287">
        <f t="shared" si="283"/>
        <v>0</v>
      </c>
      <c r="DI115" s="311"/>
      <c r="DJ115" s="289">
        <f t="shared" si="284"/>
        <v>0</v>
      </c>
      <c r="DK115" s="311"/>
      <c r="DL115" s="289">
        <f t="shared" si="285"/>
        <v>0</v>
      </c>
      <c r="DM115" s="311"/>
      <c r="DN115" s="289">
        <f t="shared" si="286"/>
        <v>0</v>
      </c>
      <c r="DO115" s="311"/>
      <c r="DP115" s="289">
        <f t="shared" si="287"/>
        <v>0</v>
      </c>
      <c r="DQ115" s="311"/>
      <c r="DR115" s="289">
        <f t="shared" si="288"/>
        <v>0</v>
      </c>
      <c r="DS115" s="299">
        <f t="shared" si="289"/>
        <v>0</v>
      </c>
      <c r="DT115" s="312">
        <f t="shared" si="290"/>
        <v>0</v>
      </c>
      <c r="DU115" s="312">
        <f t="shared" si="291"/>
        <v>0</v>
      </c>
      <c r="DV115" s="312">
        <f t="shared" si="292"/>
        <v>0</v>
      </c>
      <c r="DW115" s="312">
        <f t="shared" si="293"/>
        <v>0</v>
      </c>
      <c r="DX115" s="312">
        <f t="shared" si="294"/>
        <v>0</v>
      </c>
      <c r="DY115" s="300">
        <f t="shared" si="295"/>
        <v>0</v>
      </c>
    </row>
    <row r="116" spans="1:129" s="52" customFormat="1" ht="15" customHeight="1">
      <c r="A116" s="76"/>
      <c r="B116" s="76"/>
      <c r="C116" s="107"/>
      <c r="D116" s="72">
        <f t="shared" si="228"/>
        <v>0</v>
      </c>
      <c r="E116" s="703" t="str">
        <f t="shared" si="228"/>
        <v>Select E-Class</v>
      </c>
      <c r="F116" s="682"/>
      <c r="G116" s="682"/>
      <c r="H116" s="682"/>
      <c r="I116" s="682"/>
      <c r="J116" s="682"/>
      <c r="K116" s="138"/>
      <c r="L116" s="139">
        <f t="shared" si="229"/>
        <v>0</v>
      </c>
      <c r="M116" s="69"/>
      <c r="N116" s="140"/>
      <c r="O116" s="118">
        <f t="shared" si="230"/>
        <v>0</v>
      </c>
      <c r="P116" s="140"/>
      <c r="Q116" s="118">
        <f t="shared" si="231"/>
        <v>0</v>
      </c>
      <c r="R116" s="146"/>
      <c r="S116" s="118">
        <f t="shared" si="232"/>
        <v>0</v>
      </c>
      <c r="T116" s="140"/>
      <c r="U116" s="118">
        <f t="shared" si="233"/>
        <v>0</v>
      </c>
      <c r="V116" s="140"/>
      <c r="W116" s="118">
        <f t="shared" si="234"/>
        <v>0</v>
      </c>
      <c r="X116" s="119">
        <f t="shared" si="235"/>
        <v>0</v>
      </c>
      <c r="Y116" s="303"/>
      <c r="Z116" s="513">
        <f t="shared" si="236"/>
        <v>0</v>
      </c>
      <c r="AA116" s="303"/>
      <c r="AB116" s="513">
        <f t="shared" si="237"/>
        <v>0</v>
      </c>
      <c r="AC116" s="316"/>
      <c r="AD116" s="513">
        <f t="shared" si="238"/>
        <v>0</v>
      </c>
      <c r="AE116" s="303"/>
      <c r="AF116" s="513">
        <f t="shared" si="239"/>
        <v>0</v>
      </c>
      <c r="AG116" s="303"/>
      <c r="AH116" s="513">
        <f t="shared" si="240"/>
        <v>0</v>
      </c>
      <c r="AI116" s="266">
        <f t="shared" si="296"/>
        <v>0</v>
      </c>
      <c r="AJ116" s="304"/>
      <c r="AK116" s="268">
        <f t="shared" si="242"/>
        <v>0</v>
      </c>
      <c r="AL116" s="304"/>
      <c r="AM116" s="268">
        <f t="shared" si="243"/>
        <v>0</v>
      </c>
      <c r="AN116" s="317"/>
      <c r="AO116" s="268">
        <f t="shared" si="244"/>
        <v>0</v>
      </c>
      <c r="AP116" s="304"/>
      <c r="AQ116" s="268">
        <f t="shared" si="245"/>
        <v>0</v>
      </c>
      <c r="AR116" s="304"/>
      <c r="AS116" s="268">
        <f t="shared" si="246"/>
        <v>0</v>
      </c>
      <c r="AT116" s="269">
        <f t="shared" si="247"/>
        <v>0</v>
      </c>
      <c r="AU116" s="305"/>
      <c r="AV116" s="271">
        <f t="shared" si="248"/>
        <v>0</v>
      </c>
      <c r="AW116" s="305"/>
      <c r="AX116" s="271">
        <f t="shared" si="249"/>
        <v>0</v>
      </c>
      <c r="AY116" s="318"/>
      <c r="AZ116" s="271">
        <f t="shared" si="250"/>
        <v>0</v>
      </c>
      <c r="BA116" s="305"/>
      <c r="BB116" s="271">
        <f t="shared" si="251"/>
        <v>0</v>
      </c>
      <c r="BC116" s="305"/>
      <c r="BD116" s="271">
        <f t="shared" si="252"/>
        <v>0</v>
      </c>
      <c r="BE116" s="272">
        <f t="shared" si="253"/>
        <v>0</v>
      </c>
      <c r="BF116" s="306"/>
      <c r="BG116" s="274">
        <f t="shared" si="254"/>
        <v>0</v>
      </c>
      <c r="BH116" s="306"/>
      <c r="BI116" s="274">
        <f t="shared" si="255"/>
        <v>0</v>
      </c>
      <c r="BJ116" s="319"/>
      <c r="BK116" s="274">
        <f t="shared" si="256"/>
        <v>0</v>
      </c>
      <c r="BL116" s="306"/>
      <c r="BM116" s="274">
        <f t="shared" si="257"/>
        <v>0</v>
      </c>
      <c r="BN116" s="306"/>
      <c r="BO116" s="274">
        <f t="shared" si="258"/>
        <v>0</v>
      </c>
      <c r="BP116" s="275">
        <f t="shared" si="259"/>
        <v>0</v>
      </c>
      <c r="BQ116" s="307"/>
      <c r="BR116" s="277">
        <f t="shared" si="260"/>
        <v>0</v>
      </c>
      <c r="BS116" s="307"/>
      <c r="BT116" s="277">
        <f t="shared" si="261"/>
        <v>0</v>
      </c>
      <c r="BU116" s="320"/>
      <c r="BV116" s="277">
        <f t="shared" si="262"/>
        <v>0</v>
      </c>
      <c r="BW116" s="307"/>
      <c r="BX116" s="277">
        <f t="shared" si="263"/>
        <v>0</v>
      </c>
      <c r="BY116" s="307"/>
      <c r="BZ116" s="277">
        <f t="shared" si="264"/>
        <v>0</v>
      </c>
      <c r="CA116" s="278">
        <f t="shared" si="265"/>
        <v>0</v>
      </c>
      <c r="CB116" s="308"/>
      <c r="CC116" s="280">
        <f t="shared" si="266"/>
        <v>0</v>
      </c>
      <c r="CD116" s="308"/>
      <c r="CE116" s="280">
        <f t="shared" si="267"/>
        <v>0</v>
      </c>
      <c r="CF116" s="321"/>
      <c r="CG116" s="280">
        <f t="shared" si="268"/>
        <v>0</v>
      </c>
      <c r="CH116" s="308"/>
      <c r="CI116" s="280">
        <f t="shared" si="269"/>
        <v>0</v>
      </c>
      <c r="CJ116" s="308"/>
      <c r="CK116" s="280">
        <f t="shared" si="270"/>
        <v>0</v>
      </c>
      <c r="CL116" s="281">
        <f t="shared" si="271"/>
        <v>0</v>
      </c>
      <c r="CM116" s="309"/>
      <c r="CN116" s="283">
        <f t="shared" si="272"/>
        <v>0</v>
      </c>
      <c r="CO116" s="309"/>
      <c r="CP116" s="283">
        <f t="shared" si="273"/>
        <v>0</v>
      </c>
      <c r="CQ116" s="322"/>
      <c r="CR116" s="283">
        <f t="shared" si="274"/>
        <v>0</v>
      </c>
      <c r="CS116" s="309"/>
      <c r="CT116" s="283">
        <f t="shared" si="275"/>
        <v>0</v>
      </c>
      <c r="CU116" s="309"/>
      <c r="CV116" s="283">
        <f t="shared" si="276"/>
        <v>0</v>
      </c>
      <c r="CW116" s="284">
        <f t="shared" si="277"/>
        <v>0</v>
      </c>
      <c r="CX116" s="310"/>
      <c r="CY116" s="286">
        <f t="shared" si="278"/>
        <v>0</v>
      </c>
      <c r="CZ116" s="310"/>
      <c r="DA116" s="286">
        <f t="shared" si="279"/>
        <v>0</v>
      </c>
      <c r="DB116" s="323"/>
      <c r="DC116" s="286">
        <f t="shared" si="280"/>
        <v>0</v>
      </c>
      <c r="DD116" s="310"/>
      <c r="DE116" s="286">
        <f t="shared" si="281"/>
        <v>0</v>
      </c>
      <c r="DF116" s="310"/>
      <c r="DG116" s="286">
        <f t="shared" si="282"/>
        <v>0</v>
      </c>
      <c r="DH116" s="287">
        <f t="shared" si="283"/>
        <v>0</v>
      </c>
      <c r="DI116" s="311"/>
      <c r="DJ116" s="289">
        <f t="shared" si="284"/>
        <v>0</v>
      </c>
      <c r="DK116" s="311"/>
      <c r="DL116" s="289">
        <f t="shared" si="285"/>
        <v>0</v>
      </c>
      <c r="DM116" s="324"/>
      <c r="DN116" s="289">
        <f t="shared" si="286"/>
        <v>0</v>
      </c>
      <c r="DO116" s="311"/>
      <c r="DP116" s="289">
        <f t="shared" si="287"/>
        <v>0</v>
      </c>
      <c r="DQ116" s="311"/>
      <c r="DR116" s="289">
        <f t="shared" si="288"/>
        <v>0</v>
      </c>
      <c r="DS116" s="299">
        <f t="shared" si="289"/>
        <v>0</v>
      </c>
      <c r="DT116" s="312">
        <f t="shared" si="290"/>
        <v>0</v>
      </c>
      <c r="DU116" s="312">
        <f t="shared" si="291"/>
        <v>0</v>
      </c>
      <c r="DV116" s="312">
        <f t="shared" si="292"/>
        <v>0</v>
      </c>
      <c r="DW116" s="312">
        <f t="shared" si="293"/>
        <v>0</v>
      </c>
      <c r="DX116" s="312">
        <f t="shared" si="294"/>
        <v>0</v>
      </c>
      <c r="DY116" s="300">
        <f t="shared" si="295"/>
        <v>0</v>
      </c>
    </row>
    <row r="117" spans="1:129" s="52" customFormat="1" ht="15" customHeight="1">
      <c r="A117" s="76"/>
      <c r="B117" s="76"/>
      <c r="C117" s="107"/>
      <c r="D117" s="72">
        <f t="shared" si="228"/>
        <v>0</v>
      </c>
      <c r="E117" s="703" t="str">
        <f t="shared" si="228"/>
        <v>Select E-Class</v>
      </c>
      <c r="F117" s="682"/>
      <c r="G117" s="682"/>
      <c r="H117" s="682"/>
      <c r="I117" s="682"/>
      <c r="J117" s="682"/>
      <c r="K117" s="138"/>
      <c r="L117" s="139">
        <f t="shared" si="229"/>
        <v>0</v>
      </c>
      <c r="M117" s="69"/>
      <c r="N117" s="140"/>
      <c r="O117" s="118">
        <f t="shared" si="230"/>
        <v>0</v>
      </c>
      <c r="P117" s="140"/>
      <c r="Q117" s="118">
        <f t="shared" si="231"/>
        <v>0</v>
      </c>
      <c r="R117" s="140"/>
      <c r="S117" s="118">
        <f t="shared" si="232"/>
        <v>0</v>
      </c>
      <c r="T117" s="140"/>
      <c r="U117" s="118">
        <f t="shared" si="233"/>
        <v>0</v>
      </c>
      <c r="V117" s="140"/>
      <c r="W117" s="118">
        <f t="shared" si="234"/>
        <v>0</v>
      </c>
      <c r="X117" s="119">
        <f t="shared" si="235"/>
        <v>0</v>
      </c>
      <c r="Y117" s="303"/>
      <c r="Z117" s="513">
        <f t="shared" si="236"/>
        <v>0</v>
      </c>
      <c r="AA117" s="303"/>
      <c r="AB117" s="513">
        <f t="shared" si="237"/>
        <v>0</v>
      </c>
      <c r="AC117" s="303"/>
      <c r="AD117" s="513">
        <f t="shared" si="238"/>
        <v>0</v>
      </c>
      <c r="AE117" s="303"/>
      <c r="AF117" s="513">
        <f t="shared" si="239"/>
        <v>0</v>
      </c>
      <c r="AG117" s="303"/>
      <c r="AH117" s="513">
        <f t="shared" si="240"/>
        <v>0</v>
      </c>
      <c r="AI117" s="266">
        <f>SUM(Z117+AB117+AD117+AF117+AH28+AH117)</f>
        <v>0</v>
      </c>
      <c r="AJ117" s="304"/>
      <c r="AK117" s="268">
        <f t="shared" si="242"/>
        <v>0</v>
      </c>
      <c r="AL117" s="304"/>
      <c r="AM117" s="268">
        <f t="shared" si="243"/>
        <v>0</v>
      </c>
      <c r="AN117" s="304"/>
      <c r="AO117" s="268">
        <f t="shared" si="244"/>
        <v>0</v>
      </c>
      <c r="AP117" s="304"/>
      <c r="AQ117" s="268">
        <f t="shared" si="245"/>
        <v>0</v>
      </c>
      <c r="AR117" s="304"/>
      <c r="AS117" s="268">
        <f t="shared" si="246"/>
        <v>0</v>
      </c>
      <c r="AT117" s="269">
        <f t="shared" si="247"/>
        <v>0</v>
      </c>
      <c r="AU117" s="305"/>
      <c r="AV117" s="271">
        <f t="shared" si="248"/>
        <v>0</v>
      </c>
      <c r="AW117" s="305"/>
      <c r="AX117" s="271">
        <f t="shared" si="249"/>
        <v>0</v>
      </c>
      <c r="AY117" s="305"/>
      <c r="AZ117" s="271">
        <f t="shared" si="250"/>
        <v>0</v>
      </c>
      <c r="BA117" s="305"/>
      <c r="BB117" s="271">
        <f t="shared" si="251"/>
        <v>0</v>
      </c>
      <c r="BC117" s="305"/>
      <c r="BD117" s="271">
        <f t="shared" si="252"/>
        <v>0</v>
      </c>
      <c r="BE117" s="272">
        <f t="shared" si="253"/>
        <v>0</v>
      </c>
      <c r="BF117" s="306"/>
      <c r="BG117" s="274">
        <f t="shared" si="254"/>
        <v>0</v>
      </c>
      <c r="BH117" s="306"/>
      <c r="BI117" s="274">
        <f t="shared" si="255"/>
        <v>0</v>
      </c>
      <c r="BJ117" s="306"/>
      <c r="BK117" s="274">
        <f t="shared" si="256"/>
        <v>0</v>
      </c>
      <c r="BL117" s="306"/>
      <c r="BM117" s="274">
        <f t="shared" si="257"/>
        <v>0</v>
      </c>
      <c r="BN117" s="306"/>
      <c r="BO117" s="274">
        <f t="shared" si="258"/>
        <v>0</v>
      </c>
      <c r="BP117" s="275">
        <f t="shared" si="259"/>
        <v>0</v>
      </c>
      <c r="BQ117" s="307"/>
      <c r="BR117" s="277">
        <f t="shared" si="260"/>
        <v>0</v>
      </c>
      <c r="BS117" s="307"/>
      <c r="BT117" s="277">
        <f t="shared" si="261"/>
        <v>0</v>
      </c>
      <c r="BU117" s="307"/>
      <c r="BV117" s="277">
        <f t="shared" si="262"/>
        <v>0</v>
      </c>
      <c r="BW117" s="307"/>
      <c r="BX117" s="277">
        <f t="shared" si="263"/>
        <v>0</v>
      </c>
      <c r="BY117" s="307"/>
      <c r="BZ117" s="277">
        <f t="shared" si="264"/>
        <v>0</v>
      </c>
      <c r="CA117" s="278">
        <f t="shared" si="265"/>
        <v>0</v>
      </c>
      <c r="CB117" s="308"/>
      <c r="CC117" s="280">
        <f t="shared" si="266"/>
        <v>0</v>
      </c>
      <c r="CD117" s="308"/>
      <c r="CE117" s="280">
        <f t="shared" si="267"/>
        <v>0</v>
      </c>
      <c r="CF117" s="308"/>
      <c r="CG117" s="280">
        <f t="shared" si="268"/>
        <v>0</v>
      </c>
      <c r="CH117" s="308"/>
      <c r="CI117" s="280">
        <f t="shared" si="269"/>
        <v>0</v>
      </c>
      <c r="CJ117" s="308"/>
      <c r="CK117" s="280">
        <f t="shared" si="270"/>
        <v>0</v>
      </c>
      <c r="CL117" s="281">
        <f t="shared" si="271"/>
        <v>0</v>
      </c>
      <c r="CM117" s="309"/>
      <c r="CN117" s="283">
        <f t="shared" si="272"/>
        <v>0</v>
      </c>
      <c r="CO117" s="309"/>
      <c r="CP117" s="283">
        <f t="shared" si="273"/>
        <v>0</v>
      </c>
      <c r="CQ117" s="309"/>
      <c r="CR117" s="283">
        <f t="shared" si="274"/>
        <v>0</v>
      </c>
      <c r="CS117" s="309"/>
      <c r="CT117" s="283">
        <f t="shared" si="275"/>
        <v>0</v>
      </c>
      <c r="CU117" s="309"/>
      <c r="CV117" s="283">
        <f t="shared" si="276"/>
        <v>0</v>
      </c>
      <c r="CW117" s="284">
        <f t="shared" si="277"/>
        <v>0</v>
      </c>
      <c r="CX117" s="310"/>
      <c r="CY117" s="286">
        <f t="shared" si="278"/>
        <v>0</v>
      </c>
      <c r="CZ117" s="310"/>
      <c r="DA117" s="286">
        <f t="shared" si="279"/>
        <v>0</v>
      </c>
      <c r="DB117" s="310"/>
      <c r="DC117" s="286">
        <f t="shared" si="280"/>
        <v>0</v>
      </c>
      <c r="DD117" s="310"/>
      <c r="DE117" s="286">
        <f t="shared" si="281"/>
        <v>0</v>
      </c>
      <c r="DF117" s="310"/>
      <c r="DG117" s="286">
        <f t="shared" si="282"/>
        <v>0</v>
      </c>
      <c r="DH117" s="287">
        <f t="shared" si="283"/>
        <v>0</v>
      </c>
      <c r="DI117" s="311"/>
      <c r="DJ117" s="289">
        <f t="shared" si="284"/>
        <v>0</v>
      </c>
      <c r="DK117" s="311"/>
      <c r="DL117" s="289">
        <f t="shared" si="285"/>
        <v>0</v>
      </c>
      <c r="DM117" s="311"/>
      <c r="DN117" s="289">
        <f t="shared" si="286"/>
        <v>0</v>
      </c>
      <c r="DO117" s="311"/>
      <c r="DP117" s="289">
        <f t="shared" si="287"/>
        <v>0</v>
      </c>
      <c r="DQ117" s="311"/>
      <c r="DR117" s="289">
        <f t="shared" si="288"/>
        <v>0</v>
      </c>
      <c r="DS117" s="299">
        <f t="shared" si="289"/>
        <v>0</v>
      </c>
      <c r="DT117" s="312">
        <f t="shared" si="290"/>
        <v>0</v>
      </c>
      <c r="DU117" s="312">
        <f t="shared" si="291"/>
        <v>0</v>
      </c>
      <c r="DV117" s="312">
        <f t="shared" si="292"/>
        <v>0</v>
      </c>
      <c r="DW117" s="312">
        <f t="shared" si="293"/>
        <v>0</v>
      </c>
      <c r="DX117" s="312">
        <f t="shared" si="294"/>
        <v>0</v>
      </c>
      <c r="DY117" s="300">
        <f t="shared" si="295"/>
        <v>0</v>
      </c>
    </row>
    <row r="118" spans="1:129" s="52" customFormat="1" ht="15" customHeight="1">
      <c r="A118" s="76"/>
      <c r="B118" s="76"/>
      <c r="C118" s="107"/>
      <c r="D118" s="72">
        <f t="shared" si="228"/>
        <v>0</v>
      </c>
      <c r="E118" s="703" t="str">
        <f t="shared" si="228"/>
        <v>Select E-Class</v>
      </c>
      <c r="F118" s="682"/>
      <c r="G118" s="682"/>
      <c r="H118" s="682"/>
      <c r="I118" s="682"/>
      <c r="J118" s="682"/>
      <c r="K118" s="138"/>
      <c r="L118" s="139">
        <f t="shared" si="229"/>
        <v>0</v>
      </c>
      <c r="M118" s="69"/>
      <c r="N118" s="140"/>
      <c r="O118" s="118">
        <f t="shared" si="230"/>
        <v>0</v>
      </c>
      <c r="P118" s="140"/>
      <c r="Q118" s="118">
        <f t="shared" si="231"/>
        <v>0</v>
      </c>
      <c r="R118" s="140"/>
      <c r="S118" s="118">
        <f t="shared" si="232"/>
        <v>0</v>
      </c>
      <c r="T118" s="140"/>
      <c r="U118" s="118">
        <f t="shared" si="233"/>
        <v>0</v>
      </c>
      <c r="V118" s="140"/>
      <c r="W118" s="118">
        <f t="shared" si="234"/>
        <v>0</v>
      </c>
      <c r="X118" s="119">
        <f t="shared" si="235"/>
        <v>0</v>
      </c>
      <c r="Y118" s="303"/>
      <c r="Z118" s="513">
        <f t="shared" si="236"/>
        <v>0</v>
      </c>
      <c r="AA118" s="303"/>
      <c r="AB118" s="513">
        <f t="shared" si="237"/>
        <v>0</v>
      </c>
      <c r="AC118" s="303"/>
      <c r="AD118" s="513">
        <f t="shared" si="238"/>
        <v>0</v>
      </c>
      <c r="AE118" s="303"/>
      <c r="AF118" s="513">
        <f t="shared" si="239"/>
        <v>0</v>
      </c>
      <c r="AG118" s="303"/>
      <c r="AH118" s="513">
        <f t="shared" si="240"/>
        <v>0</v>
      </c>
      <c r="AI118" s="266">
        <f>SUM(Z118+AB118+AD118+AF118+AH29+AH118)</f>
        <v>0</v>
      </c>
      <c r="AJ118" s="304"/>
      <c r="AK118" s="268">
        <f t="shared" si="242"/>
        <v>0</v>
      </c>
      <c r="AL118" s="304"/>
      <c r="AM118" s="268">
        <f t="shared" si="243"/>
        <v>0</v>
      </c>
      <c r="AN118" s="304"/>
      <c r="AO118" s="268">
        <f t="shared" si="244"/>
        <v>0</v>
      </c>
      <c r="AP118" s="304"/>
      <c r="AQ118" s="268">
        <f t="shared" si="245"/>
        <v>0</v>
      </c>
      <c r="AR118" s="304"/>
      <c r="AS118" s="268">
        <f t="shared" si="246"/>
        <v>0</v>
      </c>
      <c r="AT118" s="269">
        <f t="shared" si="247"/>
        <v>0</v>
      </c>
      <c r="AU118" s="305"/>
      <c r="AV118" s="271">
        <f t="shared" si="248"/>
        <v>0</v>
      </c>
      <c r="AW118" s="305"/>
      <c r="AX118" s="271">
        <f t="shared" si="249"/>
        <v>0</v>
      </c>
      <c r="AY118" s="305"/>
      <c r="AZ118" s="271">
        <f t="shared" si="250"/>
        <v>0</v>
      </c>
      <c r="BA118" s="305"/>
      <c r="BB118" s="271">
        <f t="shared" si="251"/>
        <v>0</v>
      </c>
      <c r="BC118" s="305"/>
      <c r="BD118" s="271">
        <f t="shared" si="252"/>
        <v>0</v>
      </c>
      <c r="BE118" s="272">
        <f t="shared" si="253"/>
        <v>0</v>
      </c>
      <c r="BF118" s="306"/>
      <c r="BG118" s="274">
        <f t="shared" si="254"/>
        <v>0</v>
      </c>
      <c r="BH118" s="306"/>
      <c r="BI118" s="274">
        <f t="shared" si="255"/>
        <v>0</v>
      </c>
      <c r="BJ118" s="306"/>
      <c r="BK118" s="274">
        <f t="shared" si="256"/>
        <v>0</v>
      </c>
      <c r="BL118" s="306"/>
      <c r="BM118" s="274">
        <f t="shared" si="257"/>
        <v>0</v>
      </c>
      <c r="BN118" s="306"/>
      <c r="BO118" s="274">
        <f t="shared" si="258"/>
        <v>0</v>
      </c>
      <c r="BP118" s="275">
        <f t="shared" si="259"/>
        <v>0</v>
      </c>
      <c r="BQ118" s="307"/>
      <c r="BR118" s="277">
        <f t="shared" si="260"/>
        <v>0</v>
      </c>
      <c r="BS118" s="307"/>
      <c r="BT118" s="277">
        <f t="shared" si="261"/>
        <v>0</v>
      </c>
      <c r="BU118" s="307"/>
      <c r="BV118" s="277">
        <f t="shared" si="262"/>
        <v>0</v>
      </c>
      <c r="BW118" s="307"/>
      <c r="BX118" s="277">
        <f t="shared" si="263"/>
        <v>0</v>
      </c>
      <c r="BY118" s="307"/>
      <c r="BZ118" s="277">
        <f t="shared" si="264"/>
        <v>0</v>
      </c>
      <c r="CA118" s="278">
        <f t="shared" si="265"/>
        <v>0</v>
      </c>
      <c r="CB118" s="308"/>
      <c r="CC118" s="280">
        <f t="shared" si="266"/>
        <v>0</v>
      </c>
      <c r="CD118" s="308"/>
      <c r="CE118" s="280">
        <f t="shared" si="267"/>
        <v>0</v>
      </c>
      <c r="CF118" s="308"/>
      <c r="CG118" s="280">
        <f t="shared" si="268"/>
        <v>0</v>
      </c>
      <c r="CH118" s="308"/>
      <c r="CI118" s="280">
        <f t="shared" si="269"/>
        <v>0</v>
      </c>
      <c r="CJ118" s="308"/>
      <c r="CK118" s="280">
        <f t="shared" si="270"/>
        <v>0</v>
      </c>
      <c r="CL118" s="281">
        <f t="shared" si="271"/>
        <v>0</v>
      </c>
      <c r="CM118" s="309"/>
      <c r="CN118" s="283">
        <f t="shared" si="272"/>
        <v>0</v>
      </c>
      <c r="CO118" s="309"/>
      <c r="CP118" s="283">
        <f t="shared" si="273"/>
        <v>0</v>
      </c>
      <c r="CQ118" s="309"/>
      <c r="CR118" s="283">
        <f t="shared" si="274"/>
        <v>0</v>
      </c>
      <c r="CS118" s="309"/>
      <c r="CT118" s="283">
        <f t="shared" si="275"/>
        <v>0</v>
      </c>
      <c r="CU118" s="309"/>
      <c r="CV118" s="283">
        <f t="shared" si="276"/>
        <v>0</v>
      </c>
      <c r="CW118" s="284">
        <f t="shared" si="277"/>
        <v>0</v>
      </c>
      <c r="CX118" s="310"/>
      <c r="CY118" s="286">
        <f t="shared" si="278"/>
        <v>0</v>
      </c>
      <c r="CZ118" s="310"/>
      <c r="DA118" s="286">
        <f t="shared" si="279"/>
        <v>0</v>
      </c>
      <c r="DB118" s="310"/>
      <c r="DC118" s="286">
        <f t="shared" si="280"/>
        <v>0</v>
      </c>
      <c r="DD118" s="310"/>
      <c r="DE118" s="286">
        <f t="shared" si="281"/>
        <v>0</v>
      </c>
      <c r="DF118" s="310"/>
      <c r="DG118" s="286">
        <f t="shared" si="282"/>
        <v>0</v>
      </c>
      <c r="DH118" s="287">
        <f t="shared" si="283"/>
        <v>0</v>
      </c>
      <c r="DI118" s="311"/>
      <c r="DJ118" s="289">
        <f t="shared" si="284"/>
        <v>0</v>
      </c>
      <c r="DK118" s="311"/>
      <c r="DL118" s="289">
        <f t="shared" si="285"/>
        <v>0</v>
      </c>
      <c r="DM118" s="311"/>
      <c r="DN118" s="289">
        <f t="shared" si="286"/>
        <v>0</v>
      </c>
      <c r="DO118" s="311"/>
      <c r="DP118" s="289">
        <f t="shared" si="287"/>
        <v>0</v>
      </c>
      <c r="DQ118" s="311"/>
      <c r="DR118" s="289">
        <f t="shared" si="288"/>
        <v>0</v>
      </c>
      <c r="DS118" s="299">
        <f t="shared" si="289"/>
        <v>0</v>
      </c>
      <c r="DT118" s="312">
        <f t="shared" si="290"/>
        <v>0</v>
      </c>
      <c r="DU118" s="312">
        <f t="shared" si="291"/>
        <v>0</v>
      </c>
      <c r="DV118" s="312">
        <f t="shared" si="292"/>
        <v>0</v>
      </c>
      <c r="DW118" s="312">
        <f t="shared" si="293"/>
        <v>0</v>
      </c>
      <c r="DX118" s="312">
        <f t="shared" si="294"/>
        <v>0</v>
      </c>
      <c r="DY118" s="300">
        <f t="shared" si="295"/>
        <v>0</v>
      </c>
    </row>
    <row r="119" spans="1:129" s="52" customFormat="1" ht="15" customHeight="1">
      <c r="A119" s="76"/>
      <c r="B119" s="76"/>
      <c r="C119" s="107"/>
      <c r="D119" s="72">
        <f t="shared" si="228"/>
        <v>0</v>
      </c>
      <c r="E119" s="703" t="str">
        <f t="shared" si="228"/>
        <v>Select E-Class</v>
      </c>
      <c r="F119" s="682"/>
      <c r="G119" s="682"/>
      <c r="H119" s="682"/>
      <c r="I119" s="682"/>
      <c r="J119" s="682"/>
      <c r="K119" s="138"/>
      <c r="L119" s="139">
        <f t="shared" si="229"/>
        <v>0</v>
      </c>
      <c r="M119" s="69"/>
      <c r="N119" s="140"/>
      <c r="O119" s="118">
        <f t="shared" si="230"/>
        <v>0</v>
      </c>
      <c r="P119" s="140"/>
      <c r="Q119" s="118">
        <f t="shared" si="231"/>
        <v>0</v>
      </c>
      <c r="R119" s="140"/>
      <c r="S119" s="118">
        <f t="shared" si="232"/>
        <v>0</v>
      </c>
      <c r="T119" s="140"/>
      <c r="U119" s="118">
        <f t="shared" si="233"/>
        <v>0</v>
      </c>
      <c r="V119" s="140"/>
      <c r="W119" s="118">
        <f t="shared" si="234"/>
        <v>0</v>
      </c>
      <c r="X119" s="119">
        <f t="shared" si="235"/>
        <v>0</v>
      </c>
      <c r="Y119" s="303"/>
      <c r="Z119" s="513">
        <f t="shared" si="236"/>
        <v>0</v>
      </c>
      <c r="AA119" s="303"/>
      <c r="AB119" s="513">
        <f t="shared" si="237"/>
        <v>0</v>
      </c>
      <c r="AC119" s="303"/>
      <c r="AD119" s="513">
        <f t="shared" si="238"/>
        <v>0</v>
      </c>
      <c r="AE119" s="303"/>
      <c r="AF119" s="513">
        <f t="shared" si="239"/>
        <v>0</v>
      </c>
      <c r="AG119" s="303"/>
      <c r="AH119" s="513">
        <f t="shared" si="240"/>
        <v>0</v>
      </c>
      <c r="AI119" s="266">
        <f>SUM(Z119+AB119+AD119+AF119+AH30+AH119)</f>
        <v>0</v>
      </c>
      <c r="AJ119" s="304"/>
      <c r="AK119" s="268">
        <f t="shared" si="242"/>
        <v>0</v>
      </c>
      <c r="AL119" s="304"/>
      <c r="AM119" s="268">
        <f t="shared" si="243"/>
        <v>0</v>
      </c>
      <c r="AN119" s="304"/>
      <c r="AO119" s="268">
        <f t="shared" si="244"/>
        <v>0</v>
      </c>
      <c r="AP119" s="304"/>
      <c r="AQ119" s="268">
        <f t="shared" si="245"/>
        <v>0</v>
      </c>
      <c r="AR119" s="304"/>
      <c r="AS119" s="268">
        <f t="shared" si="246"/>
        <v>0</v>
      </c>
      <c r="AT119" s="269">
        <f t="shared" si="247"/>
        <v>0</v>
      </c>
      <c r="AU119" s="305"/>
      <c r="AV119" s="271">
        <f t="shared" si="248"/>
        <v>0</v>
      </c>
      <c r="AW119" s="305"/>
      <c r="AX119" s="271">
        <f t="shared" si="249"/>
        <v>0</v>
      </c>
      <c r="AY119" s="305"/>
      <c r="AZ119" s="271">
        <f t="shared" si="250"/>
        <v>0</v>
      </c>
      <c r="BA119" s="305"/>
      <c r="BB119" s="271">
        <f t="shared" si="251"/>
        <v>0</v>
      </c>
      <c r="BC119" s="305"/>
      <c r="BD119" s="271">
        <f t="shared" si="252"/>
        <v>0</v>
      </c>
      <c r="BE119" s="272">
        <f t="shared" si="253"/>
        <v>0</v>
      </c>
      <c r="BF119" s="306"/>
      <c r="BG119" s="274">
        <f t="shared" si="254"/>
        <v>0</v>
      </c>
      <c r="BH119" s="306"/>
      <c r="BI119" s="274">
        <f t="shared" si="255"/>
        <v>0</v>
      </c>
      <c r="BJ119" s="306"/>
      <c r="BK119" s="274">
        <f t="shared" si="256"/>
        <v>0</v>
      </c>
      <c r="BL119" s="306"/>
      <c r="BM119" s="274">
        <f t="shared" si="257"/>
        <v>0</v>
      </c>
      <c r="BN119" s="306"/>
      <c r="BO119" s="274">
        <f t="shared" si="258"/>
        <v>0</v>
      </c>
      <c r="BP119" s="275">
        <f t="shared" si="259"/>
        <v>0</v>
      </c>
      <c r="BQ119" s="307"/>
      <c r="BR119" s="277">
        <f t="shared" si="260"/>
        <v>0</v>
      </c>
      <c r="BS119" s="307"/>
      <c r="BT119" s="277">
        <f t="shared" si="261"/>
        <v>0</v>
      </c>
      <c r="BU119" s="307"/>
      <c r="BV119" s="277">
        <f t="shared" si="262"/>
        <v>0</v>
      </c>
      <c r="BW119" s="307"/>
      <c r="BX119" s="277">
        <f t="shared" si="263"/>
        <v>0</v>
      </c>
      <c r="BY119" s="307"/>
      <c r="BZ119" s="277">
        <f t="shared" si="264"/>
        <v>0</v>
      </c>
      <c r="CA119" s="278">
        <f t="shared" si="265"/>
        <v>0</v>
      </c>
      <c r="CB119" s="308"/>
      <c r="CC119" s="280">
        <f t="shared" si="266"/>
        <v>0</v>
      </c>
      <c r="CD119" s="308"/>
      <c r="CE119" s="280">
        <f t="shared" si="267"/>
        <v>0</v>
      </c>
      <c r="CF119" s="308"/>
      <c r="CG119" s="280">
        <f t="shared" si="268"/>
        <v>0</v>
      </c>
      <c r="CH119" s="308"/>
      <c r="CI119" s="280">
        <f t="shared" si="269"/>
        <v>0</v>
      </c>
      <c r="CJ119" s="308"/>
      <c r="CK119" s="280">
        <f t="shared" si="270"/>
        <v>0</v>
      </c>
      <c r="CL119" s="281">
        <f t="shared" si="271"/>
        <v>0</v>
      </c>
      <c r="CM119" s="309"/>
      <c r="CN119" s="283">
        <f t="shared" si="272"/>
        <v>0</v>
      </c>
      <c r="CO119" s="309"/>
      <c r="CP119" s="283">
        <f t="shared" si="273"/>
        <v>0</v>
      </c>
      <c r="CQ119" s="309"/>
      <c r="CR119" s="283">
        <f t="shared" si="274"/>
        <v>0</v>
      </c>
      <c r="CS119" s="309"/>
      <c r="CT119" s="283">
        <f t="shared" si="275"/>
        <v>0</v>
      </c>
      <c r="CU119" s="309"/>
      <c r="CV119" s="283">
        <f t="shared" si="276"/>
        <v>0</v>
      </c>
      <c r="CW119" s="284">
        <f t="shared" si="277"/>
        <v>0</v>
      </c>
      <c r="CX119" s="310"/>
      <c r="CY119" s="286">
        <f t="shared" si="278"/>
        <v>0</v>
      </c>
      <c r="CZ119" s="310"/>
      <c r="DA119" s="286">
        <f t="shared" si="279"/>
        <v>0</v>
      </c>
      <c r="DB119" s="310"/>
      <c r="DC119" s="286">
        <f t="shared" si="280"/>
        <v>0</v>
      </c>
      <c r="DD119" s="310"/>
      <c r="DE119" s="286">
        <f t="shared" si="281"/>
        <v>0</v>
      </c>
      <c r="DF119" s="310"/>
      <c r="DG119" s="286">
        <f t="shared" si="282"/>
        <v>0</v>
      </c>
      <c r="DH119" s="287">
        <f t="shared" si="283"/>
        <v>0</v>
      </c>
      <c r="DI119" s="311"/>
      <c r="DJ119" s="289">
        <f t="shared" si="284"/>
        <v>0</v>
      </c>
      <c r="DK119" s="311"/>
      <c r="DL119" s="289">
        <f t="shared" si="285"/>
        <v>0</v>
      </c>
      <c r="DM119" s="311"/>
      <c r="DN119" s="289">
        <f t="shared" si="286"/>
        <v>0</v>
      </c>
      <c r="DO119" s="311"/>
      <c r="DP119" s="289">
        <f t="shared" si="287"/>
        <v>0</v>
      </c>
      <c r="DQ119" s="311"/>
      <c r="DR119" s="289">
        <f t="shared" si="288"/>
        <v>0</v>
      </c>
      <c r="DS119" s="299">
        <f t="shared" si="289"/>
        <v>0</v>
      </c>
      <c r="DT119" s="312">
        <f t="shared" si="290"/>
        <v>0</v>
      </c>
      <c r="DU119" s="312">
        <f t="shared" si="291"/>
        <v>0</v>
      </c>
      <c r="DV119" s="312">
        <f t="shared" si="292"/>
        <v>0</v>
      </c>
      <c r="DW119" s="312">
        <f t="shared" si="293"/>
        <v>0</v>
      </c>
      <c r="DX119" s="312">
        <f t="shared" si="294"/>
        <v>0</v>
      </c>
      <c r="DY119" s="300">
        <f t="shared" si="295"/>
        <v>0</v>
      </c>
    </row>
    <row r="120" spans="1:129" s="52" customFormat="1" ht="15" customHeight="1">
      <c r="A120" s="76"/>
      <c r="B120" s="76"/>
      <c r="C120" s="107"/>
      <c r="D120" s="72" t="str">
        <f t="shared" si="228"/>
        <v>Post Doc (≤ 3 Years)</v>
      </c>
      <c r="E120" s="703" t="str">
        <f t="shared" si="228"/>
        <v>FN - Faculty (Non-Union, 9 mo.)</v>
      </c>
      <c r="F120" s="682"/>
      <c r="G120" s="682"/>
      <c r="H120" s="682"/>
      <c r="I120" s="682"/>
      <c r="J120" s="682"/>
      <c r="K120" s="138"/>
      <c r="L120" s="139">
        <f t="shared" si="229"/>
        <v>0.246</v>
      </c>
      <c r="M120" s="69"/>
      <c r="N120" s="140"/>
      <c r="O120" s="118">
        <f t="shared" si="230"/>
        <v>0</v>
      </c>
      <c r="P120" s="140"/>
      <c r="Q120" s="118">
        <f t="shared" si="231"/>
        <v>0</v>
      </c>
      <c r="R120" s="140"/>
      <c r="S120" s="118">
        <f t="shared" si="232"/>
        <v>0</v>
      </c>
      <c r="T120" s="140"/>
      <c r="U120" s="118">
        <f t="shared" si="233"/>
        <v>0</v>
      </c>
      <c r="V120" s="140"/>
      <c r="W120" s="118">
        <f t="shared" si="234"/>
        <v>0</v>
      </c>
      <c r="X120" s="119">
        <f t="shared" si="235"/>
        <v>0</v>
      </c>
      <c r="Y120" s="303"/>
      <c r="Z120" s="513">
        <f t="shared" si="236"/>
        <v>0</v>
      </c>
      <c r="AA120" s="303"/>
      <c r="AB120" s="513">
        <f t="shared" si="237"/>
        <v>0</v>
      </c>
      <c r="AC120" s="303"/>
      <c r="AD120" s="513">
        <f t="shared" si="238"/>
        <v>0</v>
      </c>
      <c r="AE120" s="303"/>
      <c r="AF120" s="513">
        <f t="shared" si="239"/>
        <v>0</v>
      </c>
      <c r="AG120" s="303"/>
      <c r="AH120" s="513">
        <f t="shared" si="240"/>
        <v>0</v>
      </c>
      <c r="AI120" s="266">
        <f>SUM(Z120+AB120+AD120+AF120+AH42+AH120)</f>
        <v>0</v>
      </c>
      <c r="AJ120" s="304"/>
      <c r="AK120" s="268">
        <f t="shared" si="242"/>
        <v>0</v>
      </c>
      <c r="AL120" s="304"/>
      <c r="AM120" s="268">
        <f t="shared" si="243"/>
        <v>0</v>
      </c>
      <c r="AN120" s="304"/>
      <c r="AO120" s="268">
        <f t="shared" si="244"/>
        <v>0</v>
      </c>
      <c r="AP120" s="304"/>
      <c r="AQ120" s="268">
        <f t="shared" si="245"/>
        <v>0</v>
      </c>
      <c r="AR120" s="304"/>
      <c r="AS120" s="268">
        <f t="shared" si="246"/>
        <v>0</v>
      </c>
      <c r="AT120" s="269">
        <f t="shared" si="247"/>
        <v>0</v>
      </c>
      <c r="AU120" s="305"/>
      <c r="AV120" s="271">
        <f t="shared" si="248"/>
        <v>0</v>
      </c>
      <c r="AW120" s="305"/>
      <c r="AX120" s="271">
        <f t="shared" si="249"/>
        <v>0</v>
      </c>
      <c r="AY120" s="305"/>
      <c r="AZ120" s="271">
        <f t="shared" si="250"/>
        <v>0</v>
      </c>
      <c r="BA120" s="305"/>
      <c r="BB120" s="271">
        <f t="shared" si="251"/>
        <v>0</v>
      </c>
      <c r="BC120" s="305"/>
      <c r="BD120" s="271">
        <f t="shared" si="252"/>
        <v>0</v>
      </c>
      <c r="BE120" s="272">
        <f t="shared" si="253"/>
        <v>0</v>
      </c>
      <c r="BF120" s="306"/>
      <c r="BG120" s="274">
        <f t="shared" si="254"/>
        <v>0</v>
      </c>
      <c r="BH120" s="306"/>
      <c r="BI120" s="274">
        <f t="shared" si="255"/>
        <v>0</v>
      </c>
      <c r="BJ120" s="306"/>
      <c r="BK120" s="274">
        <f t="shared" si="256"/>
        <v>0</v>
      </c>
      <c r="BL120" s="306"/>
      <c r="BM120" s="274">
        <f t="shared" si="257"/>
        <v>0</v>
      </c>
      <c r="BN120" s="306"/>
      <c r="BO120" s="274">
        <f t="shared" si="258"/>
        <v>0</v>
      </c>
      <c r="BP120" s="275">
        <f t="shared" si="259"/>
        <v>0</v>
      </c>
      <c r="BQ120" s="307"/>
      <c r="BR120" s="277">
        <f t="shared" si="260"/>
        <v>0</v>
      </c>
      <c r="BS120" s="307"/>
      <c r="BT120" s="277">
        <f t="shared" si="261"/>
        <v>0</v>
      </c>
      <c r="BU120" s="307"/>
      <c r="BV120" s="277">
        <f t="shared" si="262"/>
        <v>0</v>
      </c>
      <c r="BW120" s="307"/>
      <c r="BX120" s="277">
        <f t="shared" si="263"/>
        <v>0</v>
      </c>
      <c r="BY120" s="307"/>
      <c r="BZ120" s="277">
        <f t="shared" si="264"/>
        <v>0</v>
      </c>
      <c r="CA120" s="278">
        <f t="shared" si="265"/>
        <v>0</v>
      </c>
      <c r="CB120" s="308"/>
      <c r="CC120" s="280">
        <f t="shared" si="266"/>
        <v>0</v>
      </c>
      <c r="CD120" s="308"/>
      <c r="CE120" s="280">
        <f t="shared" si="267"/>
        <v>0</v>
      </c>
      <c r="CF120" s="308"/>
      <c r="CG120" s="280">
        <f t="shared" si="268"/>
        <v>0</v>
      </c>
      <c r="CH120" s="308"/>
      <c r="CI120" s="280">
        <f t="shared" si="269"/>
        <v>0</v>
      </c>
      <c r="CJ120" s="308"/>
      <c r="CK120" s="280">
        <f t="shared" si="270"/>
        <v>0</v>
      </c>
      <c r="CL120" s="281">
        <f t="shared" si="271"/>
        <v>0</v>
      </c>
      <c r="CM120" s="309"/>
      <c r="CN120" s="283">
        <f t="shared" si="272"/>
        <v>0</v>
      </c>
      <c r="CO120" s="309"/>
      <c r="CP120" s="283">
        <f t="shared" si="273"/>
        <v>0</v>
      </c>
      <c r="CQ120" s="309"/>
      <c r="CR120" s="283">
        <f t="shared" si="274"/>
        <v>0</v>
      </c>
      <c r="CS120" s="309"/>
      <c r="CT120" s="283">
        <f t="shared" si="275"/>
        <v>0</v>
      </c>
      <c r="CU120" s="309"/>
      <c r="CV120" s="283">
        <f t="shared" si="276"/>
        <v>0</v>
      </c>
      <c r="CW120" s="284">
        <f t="shared" si="277"/>
        <v>0</v>
      </c>
      <c r="CX120" s="310"/>
      <c r="CY120" s="286">
        <f t="shared" si="278"/>
        <v>0</v>
      </c>
      <c r="CZ120" s="310"/>
      <c r="DA120" s="286">
        <f t="shared" si="279"/>
        <v>0</v>
      </c>
      <c r="DB120" s="310"/>
      <c r="DC120" s="286">
        <f t="shared" si="280"/>
        <v>0</v>
      </c>
      <c r="DD120" s="310"/>
      <c r="DE120" s="286">
        <f t="shared" si="281"/>
        <v>0</v>
      </c>
      <c r="DF120" s="310"/>
      <c r="DG120" s="286">
        <f t="shared" si="282"/>
        <v>0</v>
      </c>
      <c r="DH120" s="287">
        <f t="shared" si="283"/>
        <v>0</v>
      </c>
      <c r="DI120" s="311"/>
      <c r="DJ120" s="289">
        <f t="shared" si="284"/>
        <v>0</v>
      </c>
      <c r="DK120" s="311"/>
      <c r="DL120" s="289">
        <f t="shared" si="285"/>
        <v>0</v>
      </c>
      <c r="DM120" s="311"/>
      <c r="DN120" s="289">
        <f t="shared" si="286"/>
        <v>0</v>
      </c>
      <c r="DO120" s="311"/>
      <c r="DP120" s="289">
        <f t="shared" si="287"/>
        <v>0</v>
      </c>
      <c r="DQ120" s="311"/>
      <c r="DR120" s="289">
        <f t="shared" si="288"/>
        <v>0</v>
      </c>
      <c r="DS120" s="299">
        <f t="shared" si="289"/>
        <v>0</v>
      </c>
      <c r="DT120" s="312">
        <f t="shared" si="290"/>
        <v>0</v>
      </c>
      <c r="DU120" s="312">
        <f t="shared" si="291"/>
        <v>0</v>
      </c>
      <c r="DV120" s="312">
        <f t="shared" si="292"/>
        <v>0</v>
      </c>
      <c r="DW120" s="312">
        <f t="shared" si="293"/>
        <v>0</v>
      </c>
      <c r="DX120" s="312">
        <f t="shared" si="294"/>
        <v>0</v>
      </c>
      <c r="DY120" s="300">
        <f t="shared" si="295"/>
        <v>0</v>
      </c>
    </row>
    <row r="121" spans="1:129" s="52" customFormat="1" ht="15" customHeight="1">
      <c r="A121" s="76"/>
      <c r="B121" s="76"/>
      <c r="C121" s="107"/>
      <c r="D121" s="72" t="str">
        <f t="shared" si="228"/>
        <v>Post Doc (≥ 4 Years)</v>
      </c>
      <c r="E121" s="703" t="str">
        <f t="shared" si="228"/>
        <v>F9 - Faculty (UNAC)</v>
      </c>
      <c r="F121" s="682"/>
      <c r="G121" s="682"/>
      <c r="H121" s="682"/>
      <c r="I121" s="682"/>
      <c r="J121" s="682"/>
      <c r="K121" s="138"/>
      <c r="L121" s="139">
        <f t="shared" si="229"/>
        <v>0.28299999999999997</v>
      </c>
      <c r="M121" s="69"/>
      <c r="N121" s="140"/>
      <c r="O121" s="118">
        <f t="shared" si="230"/>
        <v>0</v>
      </c>
      <c r="P121" s="140"/>
      <c r="Q121" s="118">
        <f t="shared" si="231"/>
        <v>0</v>
      </c>
      <c r="R121" s="140"/>
      <c r="S121" s="118">
        <f t="shared" si="232"/>
        <v>0</v>
      </c>
      <c r="T121" s="140"/>
      <c r="U121" s="118">
        <f t="shared" si="233"/>
        <v>0</v>
      </c>
      <c r="V121" s="140"/>
      <c r="W121" s="118">
        <f t="shared" si="234"/>
        <v>0</v>
      </c>
      <c r="X121" s="119">
        <f t="shared" si="235"/>
        <v>0</v>
      </c>
      <c r="Y121" s="303"/>
      <c r="Z121" s="513">
        <f t="shared" si="236"/>
        <v>0</v>
      </c>
      <c r="AA121" s="303"/>
      <c r="AB121" s="513">
        <f t="shared" si="237"/>
        <v>0</v>
      </c>
      <c r="AC121" s="303"/>
      <c r="AD121" s="513">
        <f t="shared" si="238"/>
        <v>0</v>
      </c>
      <c r="AE121" s="303"/>
      <c r="AF121" s="513">
        <f t="shared" si="239"/>
        <v>0</v>
      </c>
      <c r="AG121" s="303"/>
      <c r="AH121" s="513">
        <f t="shared" si="240"/>
        <v>0</v>
      </c>
      <c r="AI121" s="266">
        <f>SUM(Z121+AB121+AD121+AF121+AH43+AH121)</f>
        <v>0</v>
      </c>
      <c r="AJ121" s="304"/>
      <c r="AK121" s="268">
        <f t="shared" si="242"/>
        <v>0</v>
      </c>
      <c r="AL121" s="304"/>
      <c r="AM121" s="268">
        <f t="shared" si="243"/>
        <v>0</v>
      </c>
      <c r="AN121" s="304"/>
      <c r="AO121" s="268">
        <f t="shared" si="244"/>
        <v>0</v>
      </c>
      <c r="AP121" s="304"/>
      <c r="AQ121" s="268">
        <f t="shared" si="245"/>
        <v>0</v>
      </c>
      <c r="AR121" s="304"/>
      <c r="AS121" s="268">
        <f t="shared" si="246"/>
        <v>0</v>
      </c>
      <c r="AT121" s="269">
        <f t="shared" si="247"/>
        <v>0</v>
      </c>
      <c r="AU121" s="305"/>
      <c r="AV121" s="271">
        <f t="shared" si="248"/>
        <v>0</v>
      </c>
      <c r="AW121" s="305"/>
      <c r="AX121" s="271">
        <f t="shared" si="249"/>
        <v>0</v>
      </c>
      <c r="AY121" s="305"/>
      <c r="AZ121" s="271">
        <f t="shared" si="250"/>
        <v>0</v>
      </c>
      <c r="BA121" s="305"/>
      <c r="BB121" s="271">
        <f t="shared" si="251"/>
        <v>0</v>
      </c>
      <c r="BC121" s="305"/>
      <c r="BD121" s="271">
        <f t="shared" si="252"/>
        <v>0</v>
      </c>
      <c r="BE121" s="272">
        <f t="shared" si="253"/>
        <v>0</v>
      </c>
      <c r="BF121" s="306"/>
      <c r="BG121" s="274">
        <f t="shared" si="254"/>
        <v>0</v>
      </c>
      <c r="BH121" s="306"/>
      <c r="BI121" s="274">
        <f t="shared" si="255"/>
        <v>0</v>
      </c>
      <c r="BJ121" s="306"/>
      <c r="BK121" s="274">
        <f t="shared" si="256"/>
        <v>0</v>
      </c>
      <c r="BL121" s="306"/>
      <c r="BM121" s="274">
        <f t="shared" si="257"/>
        <v>0</v>
      </c>
      <c r="BN121" s="306"/>
      <c r="BO121" s="274">
        <f t="shared" si="258"/>
        <v>0</v>
      </c>
      <c r="BP121" s="275">
        <f t="shared" si="259"/>
        <v>0</v>
      </c>
      <c r="BQ121" s="307"/>
      <c r="BR121" s="277">
        <f t="shared" si="260"/>
        <v>0</v>
      </c>
      <c r="BS121" s="307"/>
      <c r="BT121" s="277">
        <f t="shared" si="261"/>
        <v>0</v>
      </c>
      <c r="BU121" s="307"/>
      <c r="BV121" s="277">
        <f t="shared" si="262"/>
        <v>0</v>
      </c>
      <c r="BW121" s="307"/>
      <c r="BX121" s="277">
        <f t="shared" si="263"/>
        <v>0</v>
      </c>
      <c r="BY121" s="307"/>
      <c r="BZ121" s="277">
        <f t="shared" si="264"/>
        <v>0</v>
      </c>
      <c r="CA121" s="278">
        <f t="shared" si="265"/>
        <v>0</v>
      </c>
      <c r="CB121" s="308"/>
      <c r="CC121" s="280">
        <f t="shared" si="266"/>
        <v>0</v>
      </c>
      <c r="CD121" s="308"/>
      <c r="CE121" s="280">
        <f t="shared" si="267"/>
        <v>0</v>
      </c>
      <c r="CF121" s="308"/>
      <c r="CG121" s="280">
        <f t="shared" si="268"/>
        <v>0</v>
      </c>
      <c r="CH121" s="308"/>
      <c r="CI121" s="280">
        <f t="shared" si="269"/>
        <v>0</v>
      </c>
      <c r="CJ121" s="308"/>
      <c r="CK121" s="280">
        <f t="shared" si="270"/>
        <v>0</v>
      </c>
      <c r="CL121" s="281">
        <f t="shared" si="271"/>
        <v>0</v>
      </c>
      <c r="CM121" s="309"/>
      <c r="CN121" s="283">
        <f t="shared" si="272"/>
        <v>0</v>
      </c>
      <c r="CO121" s="309"/>
      <c r="CP121" s="283">
        <f t="shared" si="273"/>
        <v>0</v>
      </c>
      <c r="CQ121" s="309"/>
      <c r="CR121" s="283">
        <f t="shared" si="274"/>
        <v>0</v>
      </c>
      <c r="CS121" s="309"/>
      <c r="CT121" s="283">
        <f t="shared" si="275"/>
        <v>0</v>
      </c>
      <c r="CU121" s="309"/>
      <c r="CV121" s="283">
        <f t="shared" si="276"/>
        <v>0</v>
      </c>
      <c r="CW121" s="284">
        <f t="shared" si="277"/>
        <v>0</v>
      </c>
      <c r="CX121" s="310"/>
      <c r="CY121" s="286">
        <f t="shared" si="278"/>
        <v>0</v>
      </c>
      <c r="CZ121" s="310"/>
      <c r="DA121" s="286">
        <f t="shared" si="279"/>
        <v>0</v>
      </c>
      <c r="DB121" s="310"/>
      <c r="DC121" s="286">
        <f t="shared" si="280"/>
        <v>0</v>
      </c>
      <c r="DD121" s="310"/>
      <c r="DE121" s="286">
        <f t="shared" si="281"/>
        <v>0</v>
      </c>
      <c r="DF121" s="310"/>
      <c r="DG121" s="286">
        <f t="shared" si="282"/>
        <v>0</v>
      </c>
      <c r="DH121" s="287">
        <f t="shared" si="283"/>
        <v>0</v>
      </c>
      <c r="DI121" s="311"/>
      <c r="DJ121" s="289">
        <f t="shared" si="284"/>
        <v>0</v>
      </c>
      <c r="DK121" s="311"/>
      <c r="DL121" s="289">
        <f t="shared" si="285"/>
        <v>0</v>
      </c>
      <c r="DM121" s="311"/>
      <c r="DN121" s="289">
        <f t="shared" si="286"/>
        <v>0</v>
      </c>
      <c r="DO121" s="311"/>
      <c r="DP121" s="289">
        <f t="shared" si="287"/>
        <v>0</v>
      </c>
      <c r="DQ121" s="311"/>
      <c r="DR121" s="289">
        <f t="shared" si="288"/>
        <v>0</v>
      </c>
      <c r="DS121" s="299">
        <f t="shared" si="289"/>
        <v>0</v>
      </c>
      <c r="DT121" s="312">
        <f t="shared" si="290"/>
        <v>0</v>
      </c>
      <c r="DU121" s="312">
        <f t="shared" si="291"/>
        <v>0</v>
      </c>
      <c r="DV121" s="312">
        <f t="shared" si="292"/>
        <v>0</v>
      </c>
      <c r="DW121" s="312">
        <f t="shared" si="293"/>
        <v>0</v>
      </c>
      <c r="DX121" s="312">
        <f t="shared" si="294"/>
        <v>0</v>
      </c>
      <c r="DY121" s="300">
        <f t="shared" si="295"/>
        <v>0</v>
      </c>
    </row>
    <row r="122" spans="1:129" s="52" customFormat="1" ht="15" customHeight="1">
      <c r="A122" s="76"/>
      <c r="B122" s="76"/>
      <c r="C122" s="107" t="s">
        <v>27</v>
      </c>
      <c r="D122" s="68"/>
      <c r="E122" s="658"/>
      <c r="F122" s="658"/>
      <c r="G122" s="658"/>
      <c r="H122" s="658"/>
      <c r="I122" s="658"/>
      <c r="J122" s="715"/>
      <c r="K122" s="138"/>
      <c r="L122" s="147"/>
      <c r="M122" s="69"/>
      <c r="N122" s="143"/>
      <c r="O122" s="144"/>
      <c r="P122" s="148"/>
      <c r="Q122" s="144"/>
      <c r="R122" s="148"/>
      <c r="S122" s="144"/>
      <c r="T122" s="148"/>
      <c r="U122" s="144"/>
      <c r="V122" s="148"/>
      <c r="W122" s="144"/>
      <c r="X122" s="132"/>
      <c r="Y122" s="143"/>
      <c r="Z122" s="144"/>
      <c r="AA122" s="148"/>
      <c r="AB122" s="144"/>
      <c r="AC122" s="148"/>
      <c r="AD122" s="144"/>
      <c r="AE122" s="148"/>
      <c r="AF122" s="144"/>
      <c r="AG122" s="148"/>
      <c r="AH122" s="144"/>
      <c r="AI122" s="132"/>
      <c r="AJ122" s="143"/>
      <c r="AK122" s="144"/>
      <c r="AL122" s="148"/>
      <c r="AM122" s="144"/>
      <c r="AN122" s="148"/>
      <c r="AO122" s="144"/>
      <c r="AP122" s="148"/>
      <c r="AQ122" s="144"/>
      <c r="AR122" s="148"/>
      <c r="AS122" s="144"/>
      <c r="AT122" s="132"/>
      <c r="AU122" s="143"/>
      <c r="AV122" s="144"/>
      <c r="AW122" s="148"/>
      <c r="AX122" s="144"/>
      <c r="AY122" s="148"/>
      <c r="AZ122" s="144"/>
      <c r="BA122" s="148"/>
      <c r="BB122" s="144"/>
      <c r="BC122" s="148"/>
      <c r="BD122" s="144"/>
      <c r="BE122" s="132"/>
      <c r="BF122" s="143"/>
      <c r="BG122" s="144"/>
      <c r="BH122" s="148"/>
      <c r="BI122" s="144"/>
      <c r="BJ122" s="148"/>
      <c r="BK122" s="144"/>
      <c r="BL122" s="148"/>
      <c r="BM122" s="144"/>
      <c r="BN122" s="148"/>
      <c r="BO122" s="144"/>
      <c r="BP122" s="132"/>
      <c r="BQ122" s="143"/>
      <c r="BR122" s="144"/>
      <c r="BS122" s="148"/>
      <c r="BT122" s="144"/>
      <c r="BU122" s="148"/>
      <c r="BV122" s="144"/>
      <c r="BW122" s="148"/>
      <c r="BX122" s="144"/>
      <c r="BY122" s="148"/>
      <c r="BZ122" s="144"/>
      <c r="CA122" s="132"/>
      <c r="CB122" s="143"/>
      <c r="CC122" s="144"/>
      <c r="CD122" s="148"/>
      <c r="CE122" s="144"/>
      <c r="CF122" s="148"/>
      <c r="CG122" s="144"/>
      <c r="CH122" s="148"/>
      <c r="CI122" s="144"/>
      <c r="CJ122" s="148"/>
      <c r="CK122" s="144"/>
      <c r="CL122" s="132"/>
      <c r="CM122" s="143"/>
      <c r="CN122" s="144"/>
      <c r="CO122" s="148"/>
      <c r="CP122" s="144"/>
      <c r="CQ122" s="148"/>
      <c r="CR122" s="144"/>
      <c r="CS122" s="148"/>
      <c r="CT122" s="144"/>
      <c r="CU122" s="148"/>
      <c r="CV122" s="144"/>
      <c r="CW122" s="132"/>
      <c r="CX122" s="143"/>
      <c r="CY122" s="144"/>
      <c r="CZ122" s="148"/>
      <c r="DA122" s="144"/>
      <c r="DB122" s="148"/>
      <c r="DC122" s="144"/>
      <c r="DD122" s="148"/>
      <c r="DE122" s="144"/>
      <c r="DF122" s="148"/>
      <c r="DG122" s="144"/>
      <c r="DH122" s="132"/>
      <c r="DI122" s="143"/>
      <c r="DJ122" s="144"/>
      <c r="DK122" s="148"/>
      <c r="DL122" s="144"/>
      <c r="DM122" s="148"/>
      <c r="DN122" s="144"/>
      <c r="DO122" s="148"/>
      <c r="DP122" s="144"/>
      <c r="DQ122" s="148"/>
      <c r="DR122" s="144"/>
      <c r="DS122" s="132"/>
      <c r="DT122" s="314"/>
      <c r="DU122" s="314"/>
      <c r="DV122" s="314"/>
      <c r="DW122" s="314"/>
      <c r="DX122" s="314"/>
      <c r="DY122" s="315"/>
    </row>
    <row r="123" spans="1:129" s="52" customFormat="1" ht="15" customHeight="1">
      <c r="A123" s="76"/>
      <c r="B123" s="76"/>
      <c r="C123" s="107"/>
      <c r="D123" s="72" t="str">
        <f t="shared" ref="D123:E137" si="297">D60</f>
        <v>Select Level from List</v>
      </c>
      <c r="E123" s="703" t="str">
        <f t="shared" si="297"/>
        <v>Select E-Class</v>
      </c>
      <c r="F123" s="703"/>
      <c r="G123" s="703"/>
      <c r="H123" s="703"/>
      <c r="I123" s="703"/>
      <c r="J123" s="682"/>
      <c r="K123" s="138"/>
      <c r="L123" s="139">
        <f t="shared" ref="L123:L137" si="298">VLOOKUP(E123,Leave_Benefits,3,0)</f>
        <v>0</v>
      </c>
      <c r="M123" s="69"/>
      <c r="N123" s="140"/>
      <c r="O123" s="118">
        <f t="shared" ref="O123:O137" si="299">(O60)*$L123</f>
        <v>0</v>
      </c>
      <c r="P123" s="140"/>
      <c r="Q123" s="118">
        <f t="shared" ref="Q123:Q137" si="300">(Q60)*$L123</f>
        <v>0</v>
      </c>
      <c r="R123" s="140"/>
      <c r="S123" s="118">
        <f t="shared" ref="S123:S137" si="301">(S60)*$L123</f>
        <v>0</v>
      </c>
      <c r="T123" s="140"/>
      <c r="U123" s="118">
        <f t="shared" ref="U123:U137" si="302">(U60)*$L123</f>
        <v>0</v>
      </c>
      <c r="V123" s="140"/>
      <c r="W123" s="118">
        <f t="shared" ref="W123:W137" si="303">(W60)*$L123</f>
        <v>0</v>
      </c>
      <c r="X123" s="119">
        <f t="shared" ref="X123:X147" si="304">SUM(O123+Q123+S123+U123+W123)</f>
        <v>0</v>
      </c>
      <c r="Y123" s="303"/>
      <c r="Z123" s="513">
        <f t="shared" ref="Z123:Z137" si="305">(Z60)*$L123</f>
        <v>0</v>
      </c>
      <c r="AA123" s="303"/>
      <c r="AB123" s="513">
        <f t="shared" ref="AB123:AB137" si="306">(AB60)*$L123</f>
        <v>0</v>
      </c>
      <c r="AC123" s="303"/>
      <c r="AD123" s="513">
        <f t="shared" ref="AD123:AD137" si="307">(AD60)*$L123</f>
        <v>0</v>
      </c>
      <c r="AE123" s="303"/>
      <c r="AF123" s="513">
        <f t="shared" ref="AF123:AF137" si="308">(AF60)*$L123</f>
        <v>0</v>
      </c>
      <c r="AG123" s="303"/>
      <c r="AH123" s="513">
        <f t="shared" ref="AH123:AH137" si="309">(AH60)*$L123</f>
        <v>0</v>
      </c>
      <c r="AI123" s="266">
        <f>SUM(Z123+AB123+AD123+AF123+AH123)</f>
        <v>0</v>
      </c>
      <c r="AJ123" s="304"/>
      <c r="AK123" s="268">
        <f t="shared" ref="AK123:AK137" si="310">(AK60)*$L123</f>
        <v>0</v>
      </c>
      <c r="AL123" s="304"/>
      <c r="AM123" s="268">
        <f t="shared" ref="AM123:AM137" si="311">(AM60)*$L123</f>
        <v>0</v>
      </c>
      <c r="AN123" s="304"/>
      <c r="AO123" s="268">
        <f t="shared" ref="AO123:AO137" si="312">(AO60)*$L123</f>
        <v>0</v>
      </c>
      <c r="AP123" s="304"/>
      <c r="AQ123" s="268">
        <f t="shared" ref="AQ123:AQ137" si="313">(AQ60)*$L123</f>
        <v>0</v>
      </c>
      <c r="AR123" s="304"/>
      <c r="AS123" s="268">
        <f t="shared" ref="AS123:AS137" si="314">(AS60)*$L123</f>
        <v>0</v>
      </c>
      <c r="AT123" s="269">
        <f t="shared" ref="AT123:AT147" si="315">SUM(AK123+AM123+AO123+AQ123+AS123)</f>
        <v>0</v>
      </c>
      <c r="AU123" s="305"/>
      <c r="AV123" s="271">
        <f t="shared" ref="AV123:AV137" si="316">(AV60)*$L123</f>
        <v>0</v>
      </c>
      <c r="AW123" s="305"/>
      <c r="AX123" s="271">
        <f t="shared" ref="AX123:AX137" si="317">(AX60)*$L123</f>
        <v>0</v>
      </c>
      <c r="AY123" s="305"/>
      <c r="AZ123" s="271">
        <f t="shared" ref="AZ123:AZ137" si="318">(AZ60)*$L123</f>
        <v>0</v>
      </c>
      <c r="BA123" s="305"/>
      <c r="BB123" s="271">
        <f t="shared" ref="BB123:BB137" si="319">(BB60)*$L123</f>
        <v>0</v>
      </c>
      <c r="BC123" s="305"/>
      <c r="BD123" s="271">
        <f t="shared" ref="BD123:BD137" si="320">(BD60)*$L123</f>
        <v>0</v>
      </c>
      <c r="BE123" s="272">
        <f t="shared" ref="BE123:BE147" si="321">SUM(AV123+AX123+AZ123+BB123+BD123)</f>
        <v>0</v>
      </c>
      <c r="BF123" s="306"/>
      <c r="BG123" s="274">
        <f t="shared" ref="BG123:BG137" si="322">(BG60)*$L123</f>
        <v>0</v>
      </c>
      <c r="BH123" s="306"/>
      <c r="BI123" s="274">
        <f t="shared" ref="BI123:BI137" si="323">(BI60)*$L123</f>
        <v>0</v>
      </c>
      <c r="BJ123" s="306"/>
      <c r="BK123" s="274">
        <f t="shared" ref="BK123:BK137" si="324">(BK60)*$L123</f>
        <v>0</v>
      </c>
      <c r="BL123" s="306"/>
      <c r="BM123" s="274">
        <f t="shared" ref="BM123:BM137" si="325">(BM60)*$L123</f>
        <v>0</v>
      </c>
      <c r="BN123" s="306"/>
      <c r="BO123" s="274">
        <f t="shared" ref="BO123:BO137" si="326">(BO60)*$L123</f>
        <v>0</v>
      </c>
      <c r="BP123" s="275">
        <f t="shared" ref="BP123:BP147" si="327">SUM(BG123+BI123+BK123+BM123+BO123)</f>
        <v>0</v>
      </c>
      <c r="BQ123" s="307"/>
      <c r="BR123" s="277">
        <f t="shared" ref="BR123:BR137" si="328">(BR60)*$L123</f>
        <v>0</v>
      </c>
      <c r="BS123" s="307"/>
      <c r="BT123" s="277">
        <f t="shared" ref="BT123:BT137" si="329">(BT60)*$L123</f>
        <v>0</v>
      </c>
      <c r="BU123" s="307"/>
      <c r="BV123" s="277">
        <f t="shared" ref="BV123:BV137" si="330">(BV60)*$L123</f>
        <v>0</v>
      </c>
      <c r="BW123" s="307"/>
      <c r="BX123" s="277">
        <f t="shared" ref="BX123:BX137" si="331">(BX60)*$L123</f>
        <v>0</v>
      </c>
      <c r="BY123" s="307"/>
      <c r="BZ123" s="277">
        <f t="shared" ref="BZ123:BZ137" si="332">(BZ60)*$L123</f>
        <v>0</v>
      </c>
      <c r="CA123" s="278">
        <f t="shared" ref="CA123:CA147" si="333">SUM(BR123+BT123+BV123+BX123+BZ123)</f>
        <v>0</v>
      </c>
      <c r="CB123" s="308"/>
      <c r="CC123" s="280">
        <f t="shared" ref="CC123:CC137" si="334">(CC60)*$L123</f>
        <v>0</v>
      </c>
      <c r="CD123" s="308"/>
      <c r="CE123" s="280">
        <f t="shared" ref="CE123:CE137" si="335">(CE60)*$L123</f>
        <v>0</v>
      </c>
      <c r="CF123" s="308"/>
      <c r="CG123" s="280">
        <f t="shared" ref="CG123:CG137" si="336">(CG60)*$L123</f>
        <v>0</v>
      </c>
      <c r="CH123" s="308"/>
      <c r="CI123" s="280">
        <f t="shared" ref="CI123:CI137" si="337">(CI60)*$L123</f>
        <v>0</v>
      </c>
      <c r="CJ123" s="308"/>
      <c r="CK123" s="280">
        <f t="shared" ref="CK123:CK137" si="338">(CK60)*$L123</f>
        <v>0</v>
      </c>
      <c r="CL123" s="281">
        <f t="shared" ref="CL123:CL147" si="339">SUM(CC123+CE123+CG123+CI123+CK123)</f>
        <v>0</v>
      </c>
      <c r="CM123" s="309"/>
      <c r="CN123" s="283">
        <f t="shared" ref="CN123:CN137" si="340">(CN60)*$L123</f>
        <v>0</v>
      </c>
      <c r="CO123" s="309"/>
      <c r="CP123" s="283">
        <f t="shared" ref="CP123:CP137" si="341">(CP60)*$L123</f>
        <v>0</v>
      </c>
      <c r="CQ123" s="309"/>
      <c r="CR123" s="283">
        <f t="shared" ref="CR123:CR137" si="342">(CR60)*$L123</f>
        <v>0</v>
      </c>
      <c r="CS123" s="309"/>
      <c r="CT123" s="283">
        <f t="shared" ref="CT123:CT137" si="343">(CT60)*$L123</f>
        <v>0</v>
      </c>
      <c r="CU123" s="309"/>
      <c r="CV123" s="283">
        <f t="shared" ref="CV123:CV137" si="344">(CV60)*$L123</f>
        <v>0</v>
      </c>
      <c r="CW123" s="284">
        <f t="shared" ref="CW123:CW147" si="345">SUM(CN123+CP123+CR123+CT123+CV123)</f>
        <v>0</v>
      </c>
      <c r="CX123" s="310"/>
      <c r="CY123" s="286">
        <f t="shared" ref="CY123:CY137" si="346">(CY60)*$L123</f>
        <v>0</v>
      </c>
      <c r="CZ123" s="310"/>
      <c r="DA123" s="286">
        <f t="shared" ref="DA123:DA137" si="347">(DA60)*$L123</f>
        <v>0</v>
      </c>
      <c r="DB123" s="310"/>
      <c r="DC123" s="286">
        <f t="shared" ref="DC123:DC137" si="348">(DC60)*$L123</f>
        <v>0</v>
      </c>
      <c r="DD123" s="310"/>
      <c r="DE123" s="286">
        <f t="shared" ref="DE123:DE137" si="349">(DE60)*$L123</f>
        <v>0</v>
      </c>
      <c r="DF123" s="310"/>
      <c r="DG123" s="286">
        <f t="shared" ref="DG123:DG137" si="350">(DG60)*$L123</f>
        <v>0</v>
      </c>
      <c r="DH123" s="287">
        <f t="shared" ref="DH123:DH147" si="351">SUM(CY123+DA123+DC123+DE123+DG123)</f>
        <v>0</v>
      </c>
      <c r="DI123" s="311"/>
      <c r="DJ123" s="289">
        <f t="shared" ref="DJ123:DJ137" si="352">(DJ60)*$L123</f>
        <v>0</v>
      </c>
      <c r="DK123" s="311"/>
      <c r="DL123" s="289">
        <f t="shared" ref="DL123:DL137" si="353">(DL60)*$L123</f>
        <v>0</v>
      </c>
      <c r="DM123" s="311"/>
      <c r="DN123" s="289">
        <f t="shared" ref="DN123:DN137" si="354">(DN60)*$L123</f>
        <v>0</v>
      </c>
      <c r="DO123" s="311"/>
      <c r="DP123" s="289">
        <f t="shared" ref="DP123:DP137" si="355">(DP60)*$L123</f>
        <v>0</v>
      </c>
      <c r="DQ123" s="311"/>
      <c r="DR123" s="289">
        <f t="shared" ref="DR123:DR137" si="356">(DR60)*$L123</f>
        <v>0</v>
      </c>
      <c r="DS123" s="299">
        <f t="shared" ref="DS123:DS147" si="357">SUM(DJ123+DL123+DN123+DP123+DR123)</f>
        <v>0</v>
      </c>
      <c r="DT123" s="312">
        <f t="shared" ref="DT123:DT147" si="358">O123+Z123+AK123+AV123+BG123+BR123+CC123+CN123+CY123+DJ123</f>
        <v>0</v>
      </c>
      <c r="DU123" s="312">
        <f t="shared" ref="DU123:DU147" si="359">Q123+AB123+AM123+AX123+BI123+BT123+CE123+CP123+DA123+DL123</f>
        <v>0</v>
      </c>
      <c r="DV123" s="312">
        <f t="shared" ref="DV123:DV147" si="360">DN123+DC123+S123+AD123+AO123+AZ123+BK123+BV123+CG123+CR123</f>
        <v>0</v>
      </c>
      <c r="DW123" s="312">
        <f t="shared" ref="DW123:DW147" si="361">DP123+DE123+CT123+CI123+BX123+BB123+BM123+AQ123+U123+AF123</f>
        <v>0</v>
      </c>
      <c r="DX123" s="312">
        <f t="shared" ref="DX123:DX147" si="362">DR123+DG123+CV123+CK123+BZ123+BO123+BD123+AS123+W123</f>
        <v>0</v>
      </c>
      <c r="DY123" s="300">
        <f t="shared" ref="DY123:DY150" si="363">SUM(DT123:DX123)</f>
        <v>0</v>
      </c>
    </row>
    <row r="124" spans="1:129" s="52" customFormat="1" ht="15" customHeight="1">
      <c r="A124" s="76"/>
      <c r="B124" s="76"/>
      <c r="C124" s="107"/>
      <c r="D124" s="72" t="str">
        <f t="shared" si="297"/>
        <v>Select Level from List</v>
      </c>
      <c r="E124" s="706" t="str">
        <f t="shared" si="297"/>
        <v>Select E-Class</v>
      </c>
      <c r="F124" s="706"/>
      <c r="G124" s="706"/>
      <c r="H124" s="706"/>
      <c r="I124" s="706"/>
      <c r="J124" s="682"/>
      <c r="K124" s="138"/>
      <c r="L124" s="139">
        <f t="shared" si="298"/>
        <v>0</v>
      </c>
      <c r="M124" s="69"/>
      <c r="N124" s="140"/>
      <c r="O124" s="118">
        <f t="shared" si="299"/>
        <v>0</v>
      </c>
      <c r="P124" s="140"/>
      <c r="Q124" s="118">
        <f t="shared" si="300"/>
        <v>0</v>
      </c>
      <c r="R124" s="140"/>
      <c r="S124" s="118">
        <f t="shared" si="301"/>
        <v>0</v>
      </c>
      <c r="T124" s="140"/>
      <c r="U124" s="118">
        <f t="shared" si="302"/>
        <v>0</v>
      </c>
      <c r="V124" s="140"/>
      <c r="W124" s="118">
        <f t="shared" si="303"/>
        <v>0</v>
      </c>
      <c r="X124" s="119">
        <f t="shared" si="304"/>
        <v>0</v>
      </c>
      <c r="Y124" s="303"/>
      <c r="Z124" s="513">
        <f t="shared" si="305"/>
        <v>0</v>
      </c>
      <c r="AA124" s="303"/>
      <c r="AB124" s="513">
        <f t="shared" si="306"/>
        <v>0</v>
      </c>
      <c r="AC124" s="303"/>
      <c r="AD124" s="513">
        <f t="shared" si="307"/>
        <v>0</v>
      </c>
      <c r="AE124" s="303"/>
      <c r="AF124" s="513">
        <f t="shared" si="308"/>
        <v>0</v>
      </c>
      <c r="AG124" s="303"/>
      <c r="AH124" s="513">
        <f t="shared" si="309"/>
        <v>0</v>
      </c>
      <c r="AI124" s="266">
        <f t="shared" ref="AI124:AI147" si="364">SUM(Z124+AB124+AD124+AF124+AH124)</f>
        <v>0</v>
      </c>
      <c r="AJ124" s="304"/>
      <c r="AK124" s="268">
        <f t="shared" si="310"/>
        <v>0</v>
      </c>
      <c r="AL124" s="304"/>
      <c r="AM124" s="268">
        <f t="shared" si="311"/>
        <v>0</v>
      </c>
      <c r="AN124" s="304"/>
      <c r="AO124" s="268">
        <f t="shared" si="312"/>
        <v>0</v>
      </c>
      <c r="AP124" s="304"/>
      <c r="AQ124" s="268">
        <f t="shared" si="313"/>
        <v>0</v>
      </c>
      <c r="AR124" s="304"/>
      <c r="AS124" s="268">
        <f t="shared" si="314"/>
        <v>0</v>
      </c>
      <c r="AT124" s="269">
        <f t="shared" si="315"/>
        <v>0</v>
      </c>
      <c r="AU124" s="305"/>
      <c r="AV124" s="271">
        <f t="shared" si="316"/>
        <v>0</v>
      </c>
      <c r="AW124" s="305"/>
      <c r="AX124" s="271">
        <f t="shared" si="317"/>
        <v>0</v>
      </c>
      <c r="AY124" s="305"/>
      <c r="AZ124" s="271">
        <f t="shared" si="318"/>
        <v>0</v>
      </c>
      <c r="BA124" s="305"/>
      <c r="BB124" s="271">
        <f t="shared" si="319"/>
        <v>0</v>
      </c>
      <c r="BC124" s="305"/>
      <c r="BD124" s="271">
        <f t="shared" si="320"/>
        <v>0</v>
      </c>
      <c r="BE124" s="272">
        <f t="shared" si="321"/>
        <v>0</v>
      </c>
      <c r="BF124" s="306"/>
      <c r="BG124" s="274">
        <f t="shared" si="322"/>
        <v>0</v>
      </c>
      <c r="BH124" s="306"/>
      <c r="BI124" s="274">
        <f t="shared" si="323"/>
        <v>0</v>
      </c>
      <c r="BJ124" s="306"/>
      <c r="BK124" s="274">
        <f t="shared" si="324"/>
        <v>0</v>
      </c>
      <c r="BL124" s="306"/>
      <c r="BM124" s="274">
        <f t="shared" si="325"/>
        <v>0</v>
      </c>
      <c r="BN124" s="306"/>
      <c r="BO124" s="274">
        <f t="shared" si="326"/>
        <v>0</v>
      </c>
      <c r="BP124" s="275">
        <f t="shared" si="327"/>
        <v>0</v>
      </c>
      <c r="BQ124" s="307"/>
      <c r="BR124" s="277">
        <f t="shared" si="328"/>
        <v>0</v>
      </c>
      <c r="BS124" s="307"/>
      <c r="BT124" s="277">
        <f t="shared" si="329"/>
        <v>0</v>
      </c>
      <c r="BU124" s="307"/>
      <c r="BV124" s="277">
        <f t="shared" si="330"/>
        <v>0</v>
      </c>
      <c r="BW124" s="307"/>
      <c r="BX124" s="277">
        <f t="shared" si="331"/>
        <v>0</v>
      </c>
      <c r="BY124" s="307"/>
      <c r="BZ124" s="277">
        <f t="shared" si="332"/>
        <v>0</v>
      </c>
      <c r="CA124" s="278">
        <f t="shared" si="333"/>
        <v>0</v>
      </c>
      <c r="CB124" s="308"/>
      <c r="CC124" s="280">
        <f t="shared" si="334"/>
        <v>0</v>
      </c>
      <c r="CD124" s="308"/>
      <c r="CE124" s="280">
        <f t="shared" si="335"/>
        <v>0</v>
      </c>
      <c r="CF124" s="308"/>
      <c r="CG124" s="280">
        <f t="shared" si="336"/>
        <v>0</v>
      </c>
      <c r="CH124" s="308"/>
      <c r="CI124" s="280">
        <f t="shared" si="337"/>
        <v>0</v>
      </c>
      <c r="CJ124" s="308"/>
      <c r="CK124" s="280">
        <f t="shared" si="338"/>
        <v>0</v>
      </c>
      <c r="CL124" s="281">
        <f t="shared" si="339"/>
        <v>0</v>
      </c>
      <c r="CM124" s="309"/>
      <c r="CN124" s="283">
        <f t="shared" si="340"/>
        <v>0</v>
      </c>
      <c r="CO124" s="309"/>
      <c r="CP124" s="283">
        <f t="shared" si="341"/>
        <v>0</v>
      </c>
      <c r="CQ124" s="309"/>
      <c r="CR124" s="283">
        <f t="shared" si="342"/>
        <v>0</v>
      </c>
      <c r="CS124" s="309"/>
      <c r="CT124" s="283">
        <f t="shared" si="343"/>
        <v>0</v>
      </c>
      <c r="CU124" s="309"/>
      <c r="CV124" s="283">
        <f t="shared" si="344"/>
        <v>0</v>
      </c>
      <c r="CW124" s="284">
        <f t="shared" si="345"/>
        <v>0</v>
      </c>
      <c r="CX124" s="310"/>
      <c r="CY124" s="286">
        <f t="shared" si="346"/>
        <v>0</v>
      </c>
      <c r="CZ124" s="310"/>
      <c r="DA124" s="286">
        <f t="shared" si="347"/>
        <v>0</v>
      </c>
      <c r="DB124" s="310"/>
      <c r="DC124" s="286">
        <f t="shared" si="348"/>
        <v>0</v>
      </c>
      <c r="DD124" s="310"/>
      <c r="DE124" s="286">
        <f t="shared" si="349"/>
        <v>0</v>
      </c>
      <c r="DF124" s="310"/>
      <c r="DG124" s="286">
        <f t="shared" si="350"/>
        <v>0</v>
      </c>
      <c r="DH124" s="287">
        <f t="shared" si="351"/>
        <v>0</v>
      </c>
      <c r="DI124" s="311"/>
      <c r="DJ124" s="289">
        <f t="shared" si="352"/>
        <v>0</v>
      </c>
      <c r="DK124" s="311"/>
      <c r="DL124" s="289">
        <f t="shared" si="353"/>
        <v>0</v>
      </c>
      <c r="DM124" s="311"/>
      <c r="DN124" s="289">
        <f t="shared" si="354"/>
        <v>0</v>
      </c>
      <c r="DO124" s="311"/>
      <c r="DP124" s="289">
        <f t="shared" si="355"/>
        <v>0</v>
      </c>
      <c r="DQ124" s="311"/>
      <c r="DR124" s="289">
        <f t="shared" si="356"/>
        <v>0</v>
      </c>
      <c r="DS124" s="299">
        <f t="shared" si="357"/>
        <v>0</v>
      </c>
      <c r="DT124" s="312">
        <f t="shared" si="358"/>
        <v>0</v>
      </c>
      <c r="DU124" s="312">
        <f t="shared" si="359"/>
        <v>0</v>
      </c>
      <c r="DV124" s="312">
        <f t="shared" si="360"/>
        <v>0</v>
      </c>
      <c r="DW124" s="312">
        <f t="shared" si="361"/>
        <v>0</v>
      </c>
      <c r="DX124" s="312">
        <f t="shared" si="362"/>
        <v>0</v>
      </c>
      <c r="DY124" s="300">
        <f t="shared" si="363"/>
        <v>0</v>
      </c>
    </row>
    <row r="125" spans="1:129" s="52" customFormat="1" ht="15" customHeight="1">
      <c r="A125" s="76"/>
      <c r="B125" s="76"/>
      <c r="C125" s="107"/>
      <c r="D125" s="72" t="str">
        <f t="shared" si="297"/>
        <v>Select Level from List</v>
      </c>
      <c r="E125" s="706" t="str">
        <f t="shared" si="297"/>
        <v>Select E-Class</v>
      </c>
      <c r="F125" s="682"/>
      <c r="G125" s="682"/>
      <c r="H125" s="682"/>
      <c r="I125" s="682"/>
      <c r="J125" s="682"/>
      <c r="K125" s="138"/>
      <c r="L125" s="139">
        <f t="shared" si="298"/>
        <v>0</v>
      </c>
      <c r="M125" s="69"/>
      <c r="N125" s="140"/>
      <c r="O125" s="118">
        <f t="shared" si="299"/>
        <v>0</v>
      </c>
      <c r="P125" s="140"/>
      <c r="Q125" s="118">
        <f t="shared" si="300"/>
        <v>0</v>
      </c>
      <c r="R125" s="140"/>
      <c r="S125" s="118">
        <f t="shared" si="301"/>
        <v>0</v>
      </c>
      <c r="T125" s="140"/>
      <c r="U125" s="118">
        <f t="shared" si="302"/>
        <v>0</v>
      </c>
      <c r="V125" s="140"/>
      <c r="W125" s="118">
        <f t="shared" si="303"/>
        <v>0</v>
      </c>
      <c r="X125" s="119">
        <f t="shared" si="304"/>
        <v>0</v>
      </c>
      <c r="Y125" s="303"/>
      <c r="Z125" s="513">
        <f t="shared" si="305"/>
        <v>0</v>
      </c>
      <c r="AA125" s="303"/>
      <c r="AB125" s="513">
        <f t="shared" si="306"/>
        <v>0</v>
      </c>
      <c r="AC125" s="303"/>
      <c r="AD125" s="513">
        <f t="shared" si="307"/>
        <v>0</v>
      </c>
      <c r="AE125" s="303"/>
      <c r="AF125" s="513">
        <f t="shared" si="308"/>
        <v>0</v>
      </c>
      <c r="AG125" s="303"/>
      <c r="AH125" s="513">
        <f t="shared" si="309"/>
        <v>0</v>
      </c>
      <c r="AI125" s="266">
        <f t="shared" si="364"/>
        <v>0</v>
      </c>
      <c r="AJ125" s="304"/>
      <c r="AK125" s="268">
        <f t="shared" si="310"/>
        <v>0</v>
      </c>
      <c r="AL125" s="304"/>
      <c r="AM125" s="268">
        <f t="shared" si="311"/>
        <v>0</v>
      </c>
      <c r="AN125" s="304"/>
      <c r="AO125" s="268">
        <f t="shared" si="312"/>
        <v>0</v>
      </c>
      <c r="AP125" s="304"/>
      <c r="AQ125" s="268">
        <f t="shared" si="313"/>
        <v>0</v>
      </c>
      <c r="AR125" s="304"/>
      <c r="AS125" s="268">
        <f t="shared" si="314"/>
        <v>0</v>
      </c>
      <c r="AT125" s="269">
        <f t="shared" si="315"/>
        <v>0</v>
      </c>
      <c r="AU125" s="305"/>
      <c r="AV125" s="271">
        <f t="shared" si="316"/>
        <v>0</v>
      </c>
      <c r="AW125" s="305"/>
      <c r="AX125" s="271">
        <f t="shared" si="317"/>
        <v>0</v>
      </c>
      <c r="AY125" s="305"/>
      <c r="AZ125" s="271">
        <f t="shared" si="318"/>
        <v>0</v>
      </c>
      <c r="BA125" s="305"/>
      <c r="BB125" s="271">
        <f t="shared" si="319"/>
        <v>0</v>
      </c>
      <c r="BC125" s="305"/>
      <c r="BD125" s="271">
        <f t="shared" si="320"/>
        <v>0</v>
      </c>
      <c r="BE125" s="272">
        <f t="shared" si="321"/>
        <v>0</v>
      </c>
      <c r="BF125" s="306"/>
      <c r="BG125" s="274">
        <f t="shared" si="322"/>
        <v>0</v>
      </c>
      <c r="BH125" s="306"/>
      <c r="BI125" s="274">
        <f t="shared" si="323"/>
        <v>0</v>
      </c>
      <c r="BJ125" s="306"/>
      <c r="BK125" s="274">
        <f t="shared" si="324"/>
        <v>0</v>
      </c>
      <c r="BL125" s="306"/>
      <c r="BM125" s="274">
        <f t="shared" si="325"/>
        <v>0</v>
      </c>
      <c r="BN125" s="306"/>
      <c r="BO125" s="274">
        <f t="shared" si="326"/>
        <v>0</v>
      </c>
      <c r="BP125" s="275">
        <f t="shared" si="327"/>
        <v>0</v>
      </c>
      <c r="BQ125" s="307"/>
      <c r="BR125" s="277">
        <f t="shared" si="328"/>
        <v>0</v>
      </c>
      <c r="BS125" s="307"/>
      <c r="BT125" s="277">
        <f t="shared" si="329"/>
        <v>0</v>
      </c>
      <c r="BU125" s="307"/>
      <c r="BV125" s="277">
        <f t="shared" si="330"/>
        <v>0</v>
      </c>
      <c r="BW125" s="307"/>
      <c r="BX125" s="277">
        <f t="shared" si="331"/>
        <v>0</v>
      </c>
      <c r="BY125" s="307"/>
      <c r="BZ125" s="277">
        <f t="shared" si="332"/>
        <v>0</v>
      </c>
      <c r="CA125" s="278">
        <f t="shared" si="333"/>
        <v>0</v>
      </c>
      <c r="CB125" s="308"/>
      <c r="CC125" s="280">
        <f t="shared" si="334"/>
        <v>0</v>
      </c>
      <c r="CD125" s="308"/>
      <c r="CE125" s="280">
        <f t="shared" si="335"/>
        <v>0</v>
      </c>
      <c r="CF125" s="308"/>
      <c r="CG125" s="280">
        <f t="shared" si="336"/>
        <v>0</v>
      </c>
      <c r="CH125" s="308"/>
      <c r="CI125" s="280">
        <f t="shared" si="337"/>
        <v>0</v>
      </c>
      <c r="CJ125" s="308"/>
      <c r="CK125" s="280">
        <f t="shared" si="338"/>
        <v>0</v>
      </c>
      <c r="CL125" s="281">
        <f t="shared" si="339"/>
        <v>0</v>
      </c>
      <c r="CM125" s="309"/>
      <c r="CN125" s="283">
        <f t="shared" si="340"/>
        <v>0</v>
      </c>
      <c r="CO125" s="309"/>
      <c r="CP125" s="283">
        <f t="shared" si="341"/>
        <v>0</v>
      </c>
      <c r="CQ125" s="309"/>
      <c r="CR125" s="283">
        <f t="shared" si="342"/>
        <v>0</v>
      </c>
      <c r="CS125" s="309"/>
      <c r="CT125" s="283">
        <f t="shared" si="343"/>
        <v>0</v>
      </c>
      <c r="CU125" s="309"/>
      <c r="CV125" s="283">
        <f t="shared" si="344"/>
        <v>0</v>
      </c>
      <c r="CW125" s="284">
        <f t="shared" si="345"/>
        <v>0</v>
      </c>
      <c r="CX125" s="310"/>
      <c r="CY125" s="286">
        <f t="shared" si="346"/>
        <v>0</v>
      </c>
      <c r="CZ125" s="310"/>
      <c r="DA125" s="286">
        <f t="shared" si="347"/>
        <v>0</v>
      </c>
      <c r="DB125" s="310"/>
      <c r="DC125" s="286">
        <f t="shared" si="348"/>
        <v>0</v>
      </c>
      <c r="DD125" s="310"/>
      <c r="DE125" s="286">
        <f t="shared" si="349"/>
        <v>0</v>
      </c>
      <c r="DF125" s="310"/>
      <c r="DG125" s="286">
        <f t="shared" si="350"/>
        <v>0</v>
      </c>
      <c r="DH125" s="287">
        <f t="shared" si="351"/>
        <v>0</v>
      </c>
      <c r="DI125" s="311"/>
      <c r="DJ125" s="289">
        <f t="shared" si="352"/>
        <v>0</v>
      </c>
      <c r="DK125" s="311"/>
      <c r="DL125" s="289">
        <f t="shared" si="353"/>
        <v>0</v>
      </c>
      <c r="DM125" s="311"/>
      <c r="DN125" s="289">
        <f t="shared" si="354"/>
        <v>0</v>
      </c>
      <c r="DO125" s="311"/>
      <c r="DP125" s="289">
        <f t="shared" si="355"/>
        <v>0</v>
      </c>
      <c r="DQ125" s="311"/>
      <c r="DR125" s="289">
        <f t="shared" si="356"/>
        <v>0</v>
      </c>
      <c r="DS125" s="299">
        <f t="shared" si="357"/>
        <v>0</v>
      </c>
      <c r="DT125" s="312">
        <f t="shared" si="358"/>
        <v>0</v>
      </c>
      <c r="DU125" s="312">
        <f t="shared" si="359"/>
        <v>0</v>
      </c>
      <c r="DV125" s="312">
        <f t="shared" si="360"/>
        <v>0</v>
      </c>
      <c r="DW125" s="312">
        <f t="shared" si="361"/>
        <v>0</v>
      </c>
      <c r="DX125" s="312">
        <f t="shared" si="362"/>
        <v>0</v>
      </c>
      <c r="DY125" s="300">
        <f t="shared" si="363"/>
        <v>0</v>
      </c>
    </row>
    <row r="126" spans="1:129" s="52" customFormat="1" ht="15" customHeight="1">
      <c r="A126" s="76"/>
      <c r="B126" s="76"/>
      <c r="C126" s="107"/>
      <c r="D126" s="72" t="str">
        <f t="shared" si="297"/>
        <v>Select Level from List</v>
      </c>
      <c r="E126" s="706" t="str">
        <f t="shared" si="297"/>
        <v>Select E-Class</v>
      </c>
      <c r="F126" s="682"/>
      <c r="G126" s="682"/>
      <c r="H126" s="682"/>
      <c r="I126" s="682"/>
      <c r="J126" s="682"/>
      <c r="K126" s="138"/>
      <c r="L126" s="139">
        <f t="shared" si="298"/>
        <v>0</v>
      </c>
      <c r="M126" s="69"/>
      <c r="N126" s="140"/>
      <c r="O126" s="118">
        <f t="shared" si="299"/>
        <v>0</v>
      </c>
      <c r="P126" s="140"/>
      <c r="Q126" s="118">
        <f t="shared" si="300"/>
        <v>0</v>
      </c>
      <c r="R126" s="140"/>
      <c r="S126" s="118">
        <f t="shared" si="301"/>
        <v>0</v>
      </c>
      <c r="T126" s="140"/>
      <c r="U126" s="118">
        <f t="shared" si="302"/>
        <v>0</v>
      </c>
      <c r="V126" s="140"/>
      <c r="W126" s="118">
        <f t="shared" si="303"/>
        <v>0</v>
      </c>
      <c r="X126" s="119">
        <f t="shared" si="304"/>
        <v>0</v>
      </c>
      <c r="Y126" s="303"/>
      <c r="Z126" s="513">
        <f t="shared" si="305"/>
        <v>0</v>
      </c>
      <c r="AA126" s="303"/>
      <c r="AB126" s="513">
        <f t="shared" si="306"/>
        <v>0</v>
      </c>
      <c r="AC126" s="303"/>
      <c r="AD126" s="513">
        <f t="shared" si="307"/>
        <v>0</v>
      </c>
      <c r="AE126" s="303"/>
      <c r="AF126" s="513">
        <f t="shared" si="308"/>
        <v>0</v>
      </c>
      <c r="AG126" s="303"/>
      <c r="AH126" s="513">
        <f t="shared" si="309"/>
        <v>0</v>
      </c>
      <c r="AI126" s="266">
        <f t="shared" si="364"/>
        <v>0</v>
      </c>
      <c r="AJ126" s="304"/>
      <c r="AK126" s="268">
        <f t="shared" si="310"/>
        <v>0</v>
      </c>
      <c r="AL126" s="304"/>
      <c r="AM126" s="268">
        <f t="shared" si="311"/>
        <v>0</v>
      </c>
      <c r="AN126" s="304"/>
      <c r="AO126" s="268">
        <f t="shared" si="312"/>
        <v>0</v>
      </c>
      <c r="AP126" s="304"/>
      <c r="AQ126" s="268">
        <f t="shared" si="313"/>
        <v>0</v>
      </c>
      <c r="AR126" s="304"/>
      <c r="AS126" s="268">
        <f t="shared" si="314"/>
        <v>0</v>
      </c>
      <c r="AT126" s="269">
        <f t="shared" si="315"/>
        <v>0</v>
      </c>
      <c r="AU126" s="305"/>
      <c r="AV126" s="271">
        <f t="shared" si="316"/>
        <v>0</v>
      </c>
      <c r="AW126" s="305"/>
      <c r="AX126" s="271">
        <f t="shared" si="317"/>
        <v>0</v>
      </c>
      <c r="AY126" s="305"/>
      <c r="AZ126" s="271">
        <f t="shared" si="318"/>
        <v>0</v>
      </c>
      <c r="BA126" s="305"/>
      <c r="BB126" s="271">
        <f t="shared" si="319"/>
        <v>0</v>
      </c>
      <c r="BC126" s="305"/>
      <c r="BD126" s="271">
        <f t="shared" si="320"/>
        <v>0</v>
      </c>
      <c r="BE126" s="272">
        <f t="shared" si="321"/>
        <v>0</v>
      </c>
      <c r="BF126" s="306"/>
      <c r="BG126" s="274">
        <f t="shared" si="322"/>
        <v>0</v>
      </c>
      <c r="BH126" s="306"/>
      <c r="BI126" s="274">
        <f t="shared" si="323"/>
        <v>0</v>
      </c>
      <c r="BJ126" s="306"/>
      <c r="BK126" s="274">
        <f t="shared" si="324"/>
        <v>0</v>
      </c>
      <c r="BL126" s="306"/>
      <c r="BM126" s="274">
        <f t="shared" si="325"/>
        <v>0</v>
      </c>
      <c r="BN126" s="306"/>
      <c r="BO126" s="274">
        <f t="shared" si="326"/>
        <v>0</v>
      </c>
      <c r="BP126" s="275">
        <f t="shared" si="327"/>
        <v>0</v>
      </c>
      <c r="BQ126" s="307"/>
      <c r="BR126" s="277">
        <f t="shared" si="328"/>
        <v>0</v>
      </c>
      <c r="BS126" s="307"/>
      <c r="BT126" s="277">
        <f t="shared" si="329"/>
        <v>0</v>
      </c>
      <c r="BU126" s="307"/>
      <c r="BV126" s="277">
        <f t="shared" si="330"/>
        <v>0</v>
      </c>
      <c r="BW126" s="307"/>
      <c r="BX126" s="277">
        <f t="shared" si="331"/>
        <v>0</v>
      </c>
      <c r="BY126" s="307"/>
      <c r="BZ126" s="277">
        <f t="shared" si="332"/>
        <v>0</v>
      </c>
      <c r="CA126" s="278">
        <f t="shared" si="333"/>
        <v>0</v>
      </c>
      <c r="CB126" s="308"/>
      <c r="CC126" s="280">
        <f t="shared" si="334"/>
        <v>0</v>
      </c>
      <c r="CD126" s="308"/>
      <c r="CE126" s="280">
        <f t="shared" si="335"/>
        <v>0</v>
      </c>
      <c r="CF126" s="308"/>
      <c r="CG126" s="280">
        <f t="shared" si="336"/>
        <v>0</v>
      </c>
      <c r="CH126" s="308"/>
      <c r="CI126" s="280">
        <f t="shared" si="337"/>
        <v>0</v>
      </c>
      <c r="CJ126" s="308"/>
      <c r="CK126" s="280">
        <f t="shared" si="338"/>
        <v>0</v>
      </c>
      <c r="CL126" s="281">
        <f t="shared" si="339"/>
        <v>0</v>
      </c>
      <c r="CM126" s="309"/>
      <c r="CN126" s="283">
        <f t="shared" si="340"/>
        <v>0</v>
      </c>
      <c r="CO126" s="309"/>
      <c r="CP126" s="283">
        <f t="shared" si="341"/>
        <v>0</v>
      </c>
      <c r="CQ126" s="309"/>
      <c r="CR126" s="283">
        <f t="shared" si="342"/>
        <v>0</v>
      </c>
      <c r="CS126" s="309"/>
      <c r="CT126" s="283">
        <f t="shared" si="343"/>
        <v>0</v>
      </c>
      <c r="CU126" s="309"/>
      <c r="CV126" s="283">
        <f t="shared" si="344"/>
        <v>0</v>
      </c>
      <c r="CW126" s="284">
        <f t="shared" si="345"/>
        <v>0</v>
      </c>
      <c r="CX126" s="310"/>
      <c r="CY126" s="286">
        <f t="shared" si="346"/>
        <v>0</v>
      </c>
      <c r="CZ126" s="310"/>
      <c r="DA126" s="286">
        <f t="shared" si="347"/>
        <v>0</v>
      </c>
      <c r="DB126" s="310"/>
      <c r="DC126" s="286">
        <f t="shared" si="348"/>
        <v>0</v>
      </c>
      <c r="DD126" s="310"/>
      <c r="DE126" s="286">
        <f t="shared" si="349"/>
        <v>0</v>
      </c>
      <c r="DF126" s="310"/>
      <c r="DG126" s="286">
        <f t="shared" si="350"/>
        <v>0</v>
      </c>
      <c r="DH126" s="287">
        <f t="shared" si="351"/>
        <v>0</v>
      </c>
      <c r="DI126" s="311"/>
      <c r="DJ126" s="289">
        <f t="shared" si="352"/>
        <v>0</v>
      </c>
      <c r="DK126" s="311"/>
      <c r="DL126" s="289">
        <f t="shared" si="353"/>
        <v>0</v>
      </c>
      <c r="DM126" s="311"/>
      <c r="DN126" s="289">
        <f t="shared" si="354"/>
        <v>0</v>
      </c>
      <c r="DO126" s="311"/>
      <c r="DP126" s="289">
        <f t="shared" si="355"/>
        <v>0</v>
      </c>
      <c r="DQ126" s="311"/>
      <c r="DR126" s="289">
        <f t="shared" si="356"/>
        <v>0</v>
      </c>
      <c r="DS126" s="299">
        <f t="shared" si="357"/>
        <v>0</v>
      </c>
      <c r="DT126" s="312">
        <f t="shared" si="358"/>
        <v>0</v>
      </c>
      <c r="DU126" s="312">
        <f t="shared" si="359"/>
        <v>0</v>
      </c>
      <c r="DV126" s="312">
        <f t="shared" si="360"/>
        <v>0</v>
      </c>
      <c r="DW126" s="312">
        <f t="shared" si="361"/>
        <v>0</v>
      </c>
      <c r="DX126" s="312">
        <f t="shared" si="362"/>
        <v>0</v>
      </c>
      <c r="DY126" s="300">
        <f t="shared" si="363"/>
        <v>0</v>
      </c>
    </row>
    <row r="127" spans="1:129" s="52" customFormat="1" ht="15" customHeight="1">
      <c r="A127" s="76"/>
      <c r="B127" s="76"/>
      <c r="C127" s="107"/>
      <c r="D127" s="72" t="str">
        <f t="shared" si="297"/>
        <v>Select Level from List</v>
      </c>
      <c r="E127" s="706" t="str">
        <f t="shared" si="297"/>
        <v>Select E-Class</v>
      </c>
      <c r="F127" s="682"/>
      <c r="G127" s="682"/>
      <c r="H127" s="682"/>
      <c r="I127" s="682"/>
      <c r="J127" s="682"/>
      <c r="K127" s="138"/>
      <c r="L127" s="139">
        <f t="shared" si="298"/>
        <v>0</v>
      </c>
      <c r="M127" s="69"/>
      <c r="N127" s="140"/>
      <c r="O127" s="118">
        <f t="shared" si="299"/>
        <v>0</v>
      </c>
      <c r="P127" s="140"/>
      <c r="Q127" s="118">
        <f t="shared" si="300"/>
        <v>0</v>
      </c>
      <c r="R127" s="140"/>
      <c r="S127" s="118">
        <f t="shared" si="301"/>
        <v>0</v>
      </c>
      <c r="T127" s="140"/>
      <c r="U127" s="118">
        <f t="shared" si="302"/>
        <v>0</v>
      </c>
      <c r="V127" s="140"/>
      <c r="W127" s="118">
        <f t="shared" si="303"/>
        <v>0</v>
      </c>
      <c r="X127" s="119">
        <f t="shared" si="304"/>
        <v>0</v>
      </c>
      <c r="Y127" s="303"/>
      <c r="Z127" s="513">
        <f t="shared" si="305"/>
        <v>0</v>
      </c>
      <c r="AA127" s="303"/>
      <c r="AB127" s="513">
        <f t="shared" si="306"/>
        <v>0</v>
      </c>
      <c r="AC127" s="303"/>
      <c r="AD127" s="513">
        <f t="shared" si="307"/>
        <v>0</v>
      </c>
      <c r="AE127" s="303"/>
      <c r="AF127" s="513">
        <f t="shared" si="308"/>
        <v>0</v>
      </c>
      <c r="AG127" s="303"/>
      <c r="AH127" s="513">
        <f t="shared" si="309"/>
        <v>0</v>
      </c>
      <c r="AI127" s="266">
        <f t="shared" si="364"/>
        <v>0</v>
      </c>
      <c r="AJ127" s="304"/>
      <c r="AK127" s="268">
        <f t="shared" si="310"/>
        <v>0</v>
      </c>
      <c r="AL127" s="304"/>
      <c r="AM127" s="268">
        <f t="shared" si="311"/>
        <v>0</v>
      </c>
      <c r="AN127" s="304"/>
      <c r="AO127" s="268">
        <f t="shared" si="312"/>
        <v>0</v>
      </c>
      <c r="AP127" s="304"/>
      <c r="AQ127" s="268">
        <f t="shared" si="313"/>
        <v>0</v>
      </c>
      <c r="AR127" s="304"/>
      <c r="AS127" s="268">
        <f t="shared" si="314"/>
        <v>0</v>
      </c>
      <c r="AT127" s="269">
        <f t="shared" si="315"/>
        <v>0</v>
      </c>
      <c r="AU127" s="305"/>
      <c r="AV127" s="271">
        <f t="shared" si="316"/>
        <v>0</v>
      </c>
      <c r="AW127" s="305"/>
      <c r="AX127" s="271">
        <f t="shared" si="317"/>
        <v>0</v>
      </c>
      <c r="AY127" s="305"/>
      <c r="AZ127" s="271">
        <f t="shared" si="318"/>
        <v>0</v>
      </c>
      <c r="BA127" s="305"/>
      <c r="BB127" s="271">
        <f t="shared" si="319"/>
        <v>0</v>
      </c>
      <c r="BC127" s="305"/>
      <c r="BD127" s="271">
        <f t="shared" si="320"/>
        <v>0</v>
      </c>
      <c r="BE127" s="272">
        <f t="shared" si="321"/>
        <v>0</v>
      </c>
      <c r="BF127" s="306"/>
      <c r="BG127" s="274">
        <f t="shared" si="322"/>
        <v>0</v>
      </c>
      <c r="BH127" s="306"/>
      <c r="BI127" s="274">
        <f t="shared" si="323"/>
        <v>0</v>
      </c>
      <c r="BJ127" s="306"/>
      <c r="BK127" s="274">
        <f t="shared" si="324"/>
        <v>0</v>
      </c>
      <c r="BL127" s="306"/>
      <c r="BM127" s="274">
        <f t="shared" si="325"/>
        <v>0</v>
      </c>
      <c r="BN127" s="306"/>
      <c r="BO127" s="274">
        <f t="shared" si="326"/>
        <v>0</v>
      </c>
      <c r="BP127" s="275">
        <f t="shared" si="327"/>
        <v>0</v>
      </c>
      <c r="BQ127" s="307"/>
      <c r="BR127" s="277">
        <f t="shared" si="328"/>
        <v>0</v>
      </c>
      <c r="BS127" s="307"/>
      <c r="BT127" s="277">
        <f t="shared" si="329"/>
        <v>0</v>
      </c>
      <c r="BU127" s="307"/>
      <c r="BV127" s="277">
        <f t="shared" si="330"/>
        <v>0</v>
      </c>
      <c r="BW127" s="307"/>
      <c r="BX127" s="277">
        <f t="shared" si="331"/>
        <v>0</v>
      </c>
      <c r="BY127" s="307"/>
      <c r="BZ127" s="277">
        <f t="shared" si="332"/>
        <v>0</v>
      </c>
      <c r="CA127" s="278">
        <f t="shared" si="333"/>
        <v>0</v>
      </c>
      <c r="CB127" s="308"/>
      <c r="CC127" s="280">
        <f t="shared" si="334"/>
        <v>0</v>
      </c>
      <c r="CD127" s="308"/>
      <c r="CE127" s="280">
        <f t="shared" si="335"/>
        <v>0</v>
      </c>
      <c r="CF127" s="308"/>
      <c r="CG127" s="280">
        <f t="shared" si="336"/>
        <v>0</v>
      </c>
      <c r="CH127" s="308"/>
      <c r="CI127" s="280">
        <f t="shared" si="337"/>
        <v>0</v>
      </c>
      <c r="CJ127" s="308"/>
      <c r="CK127" s="280">
        <f t="shared" si="338"/>
        <v>0</v>
      </c>
      <c r="CL127" s="281">
        <f t="shared" si="339"/>
        <v>0</v>
      </c>
      <c r="CM127" s="309"/>
      <c r="CN127" s="283">
        <f t="shared" si="340"/>
        <v>0</v>
      </c>
      <c r="CO127" s="309"/>
      <c r="CP127" s="283">
        <f t="shared" si="341"/>
        <v>0</v>
      </c>
      <c r="CQ127" s="309"/>
      <c r="CR127" s="283">
        <f t="shared" si="342"/>
        <v>0</v>
      </c>
      <c r="CS127" s="309"/>
      <c r="CT127" s="283">
        <f t="shared" si="343"/>
        <v>0</v>
      </c>
      <c r="CU127" s="309"/>
      <c r="CV127" s="283">
        <f t="shared" si="344"/>
        <v>0</v>
      </c>
      <c r="CW127" s="284">
        <f t="shared" si="345"/>
        <v>0</v>
      </c>
      <c r="CX127" s="310"/>
      <c r="CY127" s="286">
        <f t="shared" si="346"/>
        <v>0</v>
      </c>
      <c r="CZ127" s="310"/>
      <c r="DA127" s="286">
        <f t="shared" si="347"/>
        <v>0</v>
      </c>
      <c r="DB127" s="310"/>
      <c r="DC127" s="286">
        <f t="shared" si="348"/>
        <v>0</v>
      </c>
      <c r="DD127" s="310"/>
      <c r="DE127" s="286">
        <f t="shared" si="349"/>
        <v>0</v>
      </c>
      <c r="DF127" s="310"/>
      <c r="DG127" s="286">
        <f t="shared" si="350"/>
        <v>0</v>
      </c>
      <c r="DH127" s="287">
        <f t="shared" si="351"/>
        <v>0</v>
      </c>
      <c r="DI127" s="311"/>
      <c r="DJ127" s="289">
        <f t="shared" si="352"/>
        <v>0</v>
      </c>
      <c r="DK127" s="311"/>
      <c r="DL127" s="289">
        <f t="shared" si="353"/>
        <v>0</v>
      </c>
      <c r="DM127" s="311"/>
      <c r="DN127" s="289">
        <f t="shared" si="354"/>
        <v>0</v>
      </c>
      <c r="DO127" s="311"/>
      <c r="DP127" s="289">
        <f t="shared" si="355"/>
        <v>0</v>
      </c>
      <c r="DQ127" s="311"/>
      <c r="DR127" s="289">
        <f t="shared" si="356"/>
        <v>0</v>
      </c>
      <c r="DS127" s="299">
        <f t="shared" si="357"/>
        <v>0</v>
      </c>
      <c r="DT127" s="312">
        <f t="shared" si="358"/>
        <v>0</v>
      </c>
      <c r="DU127" s="312">
        <f t="shared" si="359"/>
        <v>0</v>
      </c>
      <c r="DV127" s="312">
        <f t="shared" si="360"/>
        <v>0</v>
      </c>
      <c r="DW127" s="312">
        <f t="shared" si="361"/>
        <v>0</v>
      </c>
      <c r="DX127" s="312">
        <f t="shared" si="362"/>
        <v>0</v>
      </c>
      <c r="DY127" s="300">
        <f t="shared" si="363"/>
        <v>0</v>
      </c>
    </row>
    <row r="128" spans="1:129" s="52" customFormat="1" ht="15" customHeight="1">
      <c r="A128" s="76"/>
      <c r="B128" s="76"/>
      <c r="C128" s="107"/>
      <c r="D128" s="72" t="str">
        <f t="shared" si="297"/>
        <v>Select Level from List</v>
      </c>
      <c r="E128" s="706" t="str">
        <f t="shared" si="297"/>
        <v>Select E-Class</v>
      </c>
      <c r="F128" s="706"/>
      <c r="G128" s="706"/>
      <c r="H128" s="706"/>
      <c r="I128" s="706"/>
      <c r="J128" s="682"/>
      <c r="K128" s="138"/>
      <c r="L128" s="139">
        <f t="shared" si="298"/>
        <v>0</v>
      </c>
      <c r="M128" s="69"/>
      <c r="N128" s="140"/>
      <c r="O128" s="118">
        <f t="shared" si="299"/>
        <v>0</v>
      </c>
      <c r="P128" s="140"/>
      <c r="Q128" s="118">
        <f t="shared" si="300"/>
        <v>0</v>
      </c>
      <c r="R128" s="140"/>
      <c r="S128" s="118">
        <f t="shared" si="301"/>
        <v>0</v>
      </c>
      <c r="T128" s="140"/>
      <c r="U128" s="118">
        <f t="shared" si="302"/>
        <v>0</v>
      </c>
      <c r="V128" s="140"/>
      <c r="W128" s="118">
        <f t="shared" si="303"/>
        <v>0</v>
      </c>
      <c r="X128" s="119">
        <f t="shared" si="304"/>
        <v>0</v>
      </c>
      <c r="Y128" s="303"/>
      <c r="Z128" s="513">
        <f t="shared" si="305"/>
        <v>0</v>
      </c>
      <c r="AA128" s="303"/>
      <c r="AB128" s="513">
        <f t="shared" si="306"/>
        <v>0</v>
      </c>
      <c r="AC128" s="303"/>
      <c r="AD128" s="513">
        <f t="shared" si="307"/>
        <v>0</v>
      </c>
      <c r="AE128" s="303"/>
      <c r="AF128" s="513">
        <f t="shared" si="308"/>
        <v>0</v>
      </c>
      <c r="AG128" s="303"/>
      <c r="AH128" s="513">
        <f t="shared" si="309"/>
        <v>0</v>
      </c>
      <c r="AI128" s="266">
        <f>SUM(Z128+AB128+AD128+AF128+AH128)</f>
        <v>0</v>
      </c>
      <c r="AJ128" s="304"/>
      <c r="AK128" s="268">
        <f t="shared" si="310"/>
        <v>0</v>
      </c>
      <c r="AL128" s="304"/>
      <c r="AM128" s="268">
        <f t="shared" si="311"/>
        <v>0</v>
      </c>
      <c r="AN128" s="304"/>
      <c r="AO128" s="268">
        <f t="shared" si="312"/>
        <v>0</v>
      </c>
      <c r="AP128" s="304"/>
      <c r="AQ128" s="268">
        <f t="shared" si="313"/>
        <v>0</v>
      </c>
      <c r="AR128" s="304"/>
      <c r="AS128" s="268">
        <f t="shared" si="314"/>
        <v>0</v>
      </c>
      <c r="AT128" s="269">
        <f t="shared" si="315"/>
        <v>0</v>
      </c>
      <c r="AU128" s="305"/>
      <c r="AV128" s="271">
        <f t="shared" si="316"/>
        <v>0</v>
      </c>
      <c r="AW128" s="305"/>
      <c r="AX128" s="271">
        <f t="shared" si="317"/>
        <v>0</v>
      </c>
      <c r="AY128" s="305"/>
      <c r="AZ128" s="271">
        <f t="shared" si="318"/>
        <v>0</v>
      </c>
      <c r="BA128" s="305"/>
      <c r="BB128" s="271">
        <f t="shared" si="319"/>
        <v>0</v>
      </c>
      <c r="BC128" s="305"/>
      <c r="BD128" s="271">
        <f t="shared" si="320"/>
        <v>0</v>
      </c>
      <c r="BE128" s="272">
        <f t="shared" si="321"/>
        <v>0</v>
      </c>
      <c r="BF128" s="306"/>
      <c r="BG128" s="274">
        <f t="shared" si="322"/>
        <v>0</v>
      </c>
      <c r="BH128" s="306"/>
      <c r="BI128" s="274">
        <f t="shared" si="323"/>
        <v>0</v>
      </c>
      <c r="BJ128" s="306"/>
      <c r="BK128" s="274">
        <f t="shared" si="324"/>
        <v>0</v>
      </c>
      <c r="BL128" s="306"/>
      <c r="BM128" s="274">
        <f t="shared" si="325"/>
        <v>0</v>
      </c>
      <c r="BN128" s="306"/>
      <c r="BO128" s="274">
        <f t="shared" si="326"/>
        <v>0</v>
      </c>
      <c r="BP128" s="275">
        <f t="shared" si="327"/>
        <v>0</v>
      </c>
      <c r="BQ128" s="307"/>
      <c r="BR128" s="277">
        <f t="shared" si="328"/>
        <v>0</v>
      </c>
      <c r="BS128" s="307"/>
      <c r="BT128" s="277">
        <f t="shared" si="329"/>
        <v>0</v>
      </c>
      <c r="BU128" s="307"/>
      <c r="BV128" s="277">
        <f t="shared" si="330"/>
        <v>0</v>
      </c>
      <c r="BW128" s="307"/>
      <c r="BX128" s="277">
        <f t="shared" si="331"/>
        <v>0</v>
      </c>
      <c r="BY128" s="307"/>
      <c r="BZ128" s="277">
        <f t="shared" si="332"/>
        <v>0</v>
      </c>
      <c r="CA128" s="278">
        <f t="shared" si="333"/>
        <v>0</v>
      </c>
      <c r="CB128" s="308"/>
      <c r="CC128" s="280">
        <f t="shared" si="334"/>
        <v>0</v>
      </c>
      <c r="CD128" s="308"/>
      <c r="CE128" s="280">
        <f t="shared" si="335"/>
        <v>0</v>
      </c>
      <c r="CF128" s="308"/>
      <c r="CG128" s="280">
        <f t="shared" si="336"/>
        <v>0</v>
      </c>
      <c r="CH128" s="308"/>
      <c r="CI128" s="280">
        <f t="shared" si="337"/>
        <v>0</v>
      </c>
      <c r="CJ128" s="308"/>
      <c r="CK128" s="280">
        <f t="shared" si="338"/>
        <v>0</v>
      </c>
      <c r="CL128" s="281">
        <f t="shared" si="339"/>
        <v>0</v>
      </c>
      <c r="CM128" s="309"/>
      <c r="CN128" s="283">
        <f t="shared" si="340"/>
        <v>0</v>
      </c>
      <c r="CO128" s="309"/>
      <c r="CP128" s="283">
        <f t="shared" si="341"/>
        <v>0</v>
      </c>
      <c r="CQ128" s="309"/>
      <c r="CR128" s="283">
        <f t="shared" si="342"/>
        <v>0</v>
      </c>
      <c r="CS128" s="309"/>
      <c r="CT128" s="283">
        <f t="shared" si="343"/>
        <v>0</v>
      </c>
      <c r="CU128" s="309"/>
      <c r="CV128" s="283">
        <f t="shared" si="344"/>
        <v>0</v>
      </c>
      <c r="CW128" s="284">
        <f t="shared" si="345"/>
        <v>0</v>
      </c>
      <c r="CX128" s="310"/>
      <c r="CY128" s="286">
        <f t="shared" si="346"/>
        <v>0</v>
      </c>
      <c r="CZ128" s="310"/>
      <c r="DA128" s="286">
        <f t="shared" si="347"/>
        <v>0</v>
      </c>
      <c r="DB128" s="310"/>
      <c r="DC128" s="286">
        <f t="shared" si="348"/>
        <v>0</v>
      </c>
      <c r="DD128" s="310"/>
      <c r="DE128" s="286">
        <f t="shared" si="349"/>
        <v>0</v>
      </c>
      <c r="DF128" s="310"/>
      <c r="DG128" s="286">
        <f t="shared" si="350"/>
        <v>0</v>
      </c>
      <c r="DH128" s="287">
        <f t="shared" si="351"/>
        <v>0</v>
      </c>
      <c r="DI128" s="311"/>
      <c r="DJ128" s="289">
        <f t="shared" si="352"/>
        <v>0</v>
      </c>
      <c r="DK128" s="311"/>
      <c r="DL128" s="289">
        <f t="shared" si="353"/>
        <v>0</v>
      </c>
      <c r="DM128" s="311"/>
      <c r="DN128" s="289">
        <f t="shared" si="354"/>
        <v>0</v>
      </c>
      <c r="DO128" s="311"/>
      <c r="DP128" s="289">
        <f t="shared" si="355"/>
        <v>0</v>
      </c>
      <c r="DQ128" s="311"/>
      <c r="DR128" s="289">
        <f t="shared" si="356"/>
        <v>0</v>
      </c>
      <c r="DS128" s="299">
        <f t="shared" si="357"/>
        <v>0</v>
      </c>
      <c r="DT128" s="312">
        <f t="shared" si="358"/>
        <v>0</v>
      </c>
      <c r="DU128" s="312">
        <f t="shared" si="359"/>
        <v>0</v>
      </c>
      <c r="DV128" s="312">
        <f t="shared" si="360"/>
        <v>0</v>
      </c>
      <c r="DW128" s="312">
        <f t="shared" si="361"/>
        <v>0</v>
      </c>
      <c r="DX128" s="312">
        <f t="shared" si="362"/>
        <v>0</v>
      </c>
      <c r="DY128" s="300">
        <f t="shared" si="363"/>
        <v>0</v>
      </c>
    </row>
    <row r="129" spans="1:129" s="52" customFormat="1" ht="15" customHeight="1">
      <c r="A129" s="76"/>
      <c r="B129" s="76"/>
      <c r="C129" s="107"/>
      <c r="D129" s="72" t="str">
        <f t="shared" si="297"/>
        <v>Select Level from List</v>
      </c>
      <c r="E129" s="706" t="str">
        <f t="shared" si="297"/>
        <v>Select E-Class</v>
      </c>
      <c r="F129" s="682"/>
      <c r="G129" s="682"/>
      <c r="H129" s="682"/>
      <c r="I129" s="682"/>
      <c r="J129" s="682"/>
      <c r="K129" s="138"/>
      <c r="L129" s="139">
        <f t="shared" si="298"/>
        <v>0</v>
      </c>
      <c r="M129" s="69"/>
      <c r="N129" s="140"/>
      <c r="O129" s="118">
        <f t="shared" si="299"/>
        <v>0</v>
      </c>
      <c r="P129" s="140"/>
      <c r="Q129" s="118">
        <f t="shared" si="300"/>
        <v>0</v>
      </c>
      <c r="R129" s="140"/>
      <c r="S129" s="118">
        <f t="shared" si="301"/>
        <v>0</v>
      </c>
      <c r="T129" s="140"/>
      <c r="U129" s="118">
        <f t="shared" si="302"/>
        <v>0</v>
      </c>
      <c r="V129" s="140"/>
      <c r="W129" s="118">
        <f t="shared" si="303"/>
        <v>0</v>
      </c>
      <c r="X129" s="119">
        <f t="shared" si="304"/>
        <v>0</v>
      </c>
      <c r="Y129" s="303"/>
      <c r="Z129" s="513">
        <f t="shared" si="305"/>
        <v>0</v>
      </c>
      <c r="AA129" s="303"/>
      <c r="AB129" s="513">
        <f t="shared" si="306"/>
        <v>0</v>
      </c>
      <c r="AC129" s="303"/>
      <c r="AD129" s="513">
        <f t="shared" si="307"/>
        <v>0</v>
      </c>
      <c r="AE129" s="303"/>
      <c r="AF129" s="513">
        <f t="shared" si="308"/>
        <v>0</v>
      </c>
      <c r="AG129" s="303"/>
      <c r="AH129" s="513">
        <f t="shared" si="309"/>
        <v>0</v>
      </c>
      <c r="AI129" s="266">
        <f t="shared" si="364"/>
        <v>0</v>
      </c>
      <c r="AJ129" s="304"/>
      <c r="AK129" s="268">
        <f t="shared" si="310"/>
        <v>0</v>
      </c>
      <c r="AL129" s="304"/>
      <c r="AM129" s="268">
        <f t="shared" si="311"/>
        <v>0</v>
      </c>
      <c r="AN129" s="304"/>
      <c r="AO129" s="268">
        <f t="shared" si="312"/>
        <v>0</v>
      </c>
      <c r="AP129" s="304"/>
      <c r="AQ129" s="268">
        <f t="shared" si="313"/>
        <v>0</v>
      </c>
      <c r="AR129" s="304"/>
      <c r="AS129" s="268">
        <f t="shared" si="314"/>
        <v>0</v>
      </c>
      <c r="AT129" s="269">
        <f t="shared" si="315"/>
        <v>0</v>
      </c>
      <c r="AU129" s="305"/>
      <c r="AV129" s="271">
        <f t="shared" si="316"/>
        <v>0</v>
      </c>
      <c r="AW129" s="305"/>
      <c r="AX129" s="271">
        <f t="shared" si="317"/>
        <v>0</v>
      </c>
      <c r="AY129" s="305"/>
      <c r="AZ129" s="271">
        <f t="shared" si="318"/>
        <v>0</v>
      </c>
      <c r="BA129" s="305"/>
      <c r="BB129" s="271">
        <f t="shared" si="319"/>
        <v>0</v>
      </c>
      <c r="BC129" s="305"/>
      <c r="BD129" s="271">
        <f t="shared" si="320"/>
        <v>0</v>
      </c>
      <c r="BE129" s="272">
        <f t="shared" si="321"/>
        <v>0</v>
      </c>
      <c r="BF129" s="306"/>
      <c r="BG129" s="274">
        <f t="shared" si="322"/>
        <v>0</v>
      </c>
      <c r="BH129" s="306"/>
      <c r="BI129" s="274">
        <f t="shared" si="323"/>
        <v>0</v>
      </c>
      <c r="BJ129" s="306"/>
      <c r="BK129" s="274">
        <f t="shared" si="324"/>
        <v>0</v>
      </c>
      <c r="BL129" s="306"/>
      <c r="BM129" s="274">
        <f t="shared" si="325"/>
        <v>0</v>
      </c>
      <c r="BN129" s="306"/>
      <c r="BO129" s="274">
        <f t="shared" si="326"/>
        <v>0</v>
      </c>
      <c r="BP129" s="275">
        <f t="shared" si="327"/>
        <v>0</v>
      </c>
      <c r="BQ129" s="307"/>
      <c r="BR129" s="277">
        <f t="shared" si="328"/>
        <v>0</v>
      </c>
      <c r="BS129" s="307"/>
      <c r="BT129" s="277">
        <f t="shared" si="329"/>
        <v>0</v>
      </c>
      <c r="BU129" s="307"/>
      <c r="BV129" s="277">
        <f t="shared" si="330"/>
        <v>0</v>
      </c>
      <c r="BW129" s="307"/>
      <c r="BX129" s="277">
        <f t="shared" si="331"/>
        <v>0</v>
      </c>
      <c r="BY129" s="307"/>
      <c r="BZ129" s="277">
        <f t="shared" si="332"/>
        <v>0</v>
      </c>
      <c r="CA129" s="278">
        <f t="shared" si="333"/>
        <v>0</v>
      </c>
      <c r="CB129" s="308"/>
      <c r="CC129" s="280">
        <f t="shared" si="334"/>
        <v>0</v>
      </c>
      <c r="CD129" s="308"/>
      <c r="CE129" s="280">
        <f t="shared" si="335"/>
        <v>0</v>
      </c>
      <c r="CF129" s="308"/>
      <c r="CG129" s="280">
        <f t="shared" si="336"/>
        <v>0</v>
      </c>
      <c r="CH129" s="308"/>
      <c r="CI129" s="280">
        <f t="shared" si="337"/>
        <v>0</v>
      </c>
      <c r="CJ129" s="308"/>
      <c r="CK129" s="280">
        <f t="shared" si="338"/>
        <v>0</v>
      </c>
      <c r="CL129" s="281">
        <f t="shared" si="339"/>
        <v>0</v>
      </c>
      <c r="CM129" s="309"/>
      <c r="CN129" s="283">
        <f t="shared" si="340"/>
        <v>0</v>
      </c>
      <c r="CO129" s="309"/>
      <c r="CP129" s="283">
        <f t="shared" si="341"/>
        <v>0</v>
      </c>
      <c r="CQ129" s="309"/>
      <c r="CR129" s="283">
        <f t="shared" si="342"/>
        <v>0</v>
      </c>
      <c r="CS129" s="309"/>
      <c r="CT129" s="283">
        <f t="shared" si="343"/>
        <v>0</v>
      </c>
      <c r="CU129" s="309"/>
      <c r="CV129" s="283">
        <f t="shared" si="344"/>
        <v>0</v>
      </c>
      <c r="CW129" s="284">
        <f t="shared" si="345"/>
        <v>0</v>
      </c>
      <c r="CX129" s="310"/>
      <c r="CY129" s="286">
        <f t="shared" si="346"/>
        <v>0</v>
      </c>
      <c r="CZ129" s="310"/>
      <c r="DA129" s="286">
        <f t="shared" si="347"/>
        <v>0</v>
      </c>
      <c r="DB129" s="310"/>
      <c r="DC129" s="286">
        <f t="shared" si="348"/>
        <v>0</v>
      </c>
      <c r="DD129" s="310"/>
      <c r="DE129" s="286">
        <f t="shared" si="349"/>
        <v>0</v>
      </c>
      <c r="DF129" s="310"/>
      <c r="DG129" s="286">
        <f t="shared" si="350"/>
        <v>0</v>
      </c>
      <c r="DH129" s="287">
        <f t="shared" si="351"/>
        <v>0</v>
      </c>
      <c r="DI129" s="311"/>
      <c r="DJ129" s="289">
        <f t="shared" si="352"/>
        <v>0</v>
      </c>
      <c r="DK129" s="311"/>
      <c r="DL129" s="289">
        <f t="shared" si="353"/>
        <v>0</v>
      </c>
      <c r="DM129" s="311"/>
      <c r="DN129" s="289">
        <f t="shared" si="354"/>
        <v>0</v>
      </c>
      <c r="DO129" s="311"/>
      <c r="DP129" s="289">
        <f t="shared" si="355"/>
        <v>0</v>
      </c>
      <c r="DQ129" s="311"/>
      <c r="DR129" s="289">
        <f t="shared" si="356"/>
        <v>0</v>
      </c>
      <c r="DS129" s="299">
        <f t="shared" si="357"/>
        <v>0</v>
      </c>
      <c r="DT129" s="312">
        <f t="shared" si="358"/>
        <v>0</v>
      </c>
      <c r="DU129" s="312">
        <f t="shared" si="359"/>
        <v>0</v>
      </c>
      <c r="DV129" s="312">
        <f t="shared" si="360"/>
        <v>0</v>
      </c>
      <c r="DW129" s="312">
        <f t="shared" si="361"/>
        <v>0</v>
      </c>
      <c r="DX129" s="312">
        <f t="shared" si="362"/>
        <v>0</v>
      </c>
      <c r="DY129" s="300">
        <f t="shared" si="363"/>
        <v>0</v>
      </c>
    </row>
    <row r="130" spans="1:129" s="52" customFormat="1" ht="15" customHeight="1">
      <c r="A130" s="76"/>
      <c r="B130" s="76"/>
      <c r="C130" s="107"/>
      <c r="D130" s="72" t="str">
        <f t="shared" si="297"/>
        <v>Select Level from List</v>
      </c>
      <c r="E130" s="706" t="str">
        <f t="shared" si="297"/>
        <v>Select E-Class</v>
      </c>
      <c r="F130" s="682"/>
      <c r="G130" s="682"/>
      <c r="H130" s="682"/>
      <c r="I130" s="682"/>
      <c r="J130" s="682"/>
      <c r="K130" s="138"/>
      <c r="L130" s="139">
        <f t="shared" si="298"/>
        <v>0</v>
      </c>
      <c r="M130" s="69"/>
      <c r="N130" s="140"/>
      <c r="O130" s="118">
        <f t="shared" si="299"/>
        <v>0</v>
      </c>
      <c r="P130" s="140"/>
      <c r="Q130" s="118">
        <f t="shared" si="300"/>
        <v>0</v>
      </c>
      <c r="R130" s="140"/>
      <c r="S130" s="118">
        <f t="shared" si="301"/>
        <v>0</v>
      </c>
      <c r="T130" s="140"/>
      <c r="U130" s="118">
        <f t="shared" si="302"/>
        <v>0</v>
      </c>
      <c r="V130" s="140"/>
      <c r="W130" s="118">
        <f t="shared" si="303"/>
        <v>0</v>
      </c>
      <c r="X130" s="119">
        <f t="shared" si="304"/>
        <v>0</v>
      </c>
      <c r="Y130" s="303"/>
      <c r="Z130" s="513">
        <f t="shared" si="305"/>
        <v>0</v>
      </c>
      <c r="AA130" s="303"/>
      <c r="AB130" s="513">
        <f t="shared" si="306"/>
        <v>0</v>
      </c>
      <c r="AC130" s="303"/>
      <c r="AD130" s="513">
        <f t="shared" si="307"/>
        <v>0</v>
      </c>
      <c r="AE130" s="303"/>
      <c r="AF130" s="513">
        <f t="shared" si="308"/>
        <v>0</v>
      </c>
      <c r="AG130" s="303"/>
      <c r="AH130" s="513">
        <f t="shared" si="309"/>
        <v>0</v>
      </c>
      <c r="AI130" s="266">
        <f t="shared" si="364"/>
        <v>0</v>
      </c>
      <c r="AJ130" s="304"/>
      <c r="AK130" s="268">
        <f t="shared" si="310"/>
        <v>0</v>
      </c>
      <c r="AL130" s="304"/>
      <c r="AM130" s="268">
        <f t="shared" si="311"/>
        <v>0</v>
      </c>
      <c r="AN130" s="304"/>
      <c r="AO130" s="268">
        <f t="shared" si="312"/>
        <v>0</v>
      </c>
      <c r="AP130" s="304"/>
      <c r="AQ130" s="268">
        <f t="shared" si="313"/>
        <v>0</v>
      </c>
      <c r="AR130" s="304"/>
      <c r="AS130" s="268">
        <f t="shared" si="314"/>
        <v>0</v>
      </c>
      <c r="AT130" s="269">
        <f t="shared" si="315"/>
        <v>0</v>
      </c>
      <c r="AU130" s="305"/>
      <c r="AV130" s="271">
        <f t="shared" si="316"/>
        <v>0</v>
      </c>
      <c r="AW130" s="305"/>
      <c r="AX130" s="271">
        <f t="shared" si="317"/>
        <v>0</v>
      </c>
      <c r="AY130" s="305"/>
      <c r="AZ130" s="271">
        <f t="shared" si="318"/>
        <v>0</v>
      </c>
      <c r="BA130" s="305"/>
      <c r="BB130" s="271">
        <f t="shared" si="319"/>
        <v>0</v>
      </c>
      <c r="BC130" s="305"/>
      <c r="BD130" s="271">
        <f t="shared" si="320"/>
        <v>0</v>
      </c>
      <c r="BE130" s="272">
        <f t="shared" si="321"/>
        <v>0</v>
      </c>
      <c r="BF130" s="306"/>
      <c r="BG130" s="274">
        <f t="shared" si="322"/>
        <v>0</v>
      </c>
      <c r="BH130" s="306"/>
      <c r="BI130" s="274">
        <f t="shared" si="323"/>
        <v>0</v>
      </c>
      <c r="BJ130" s="306"/>
      <c r="BK130" s="274">
        <f t="shared" si="324"/>
        <v>0</v>
      </c>
      <c r="BL130" s="306"/>
      <c r="BM130" s="274">
        <f t="shared" si="325"/>
        <v>0</v>
      </c>
      <c r="BN130" s="306"/>
      <c r="BO130" s="274">
        <f t="shared" si="326"/>
        <v>0</v>
      </c>
      <c r="BP130" s="275">
        <f t="shared" si="327"/>
        <v>0</v>
      </c>
      <c r="BQ130" s="307"/>
      <c r="BR130" s="277">
        <f t="shared" si="328"/>
        <v>0</v>
      </c>
      <c r="BS130" s="307"/>
      <c r="BT130" s="277">
        <f t="shared" si="329"/>
        <v>0</v>
      </c>
      <c r="BU130" s="307"/>
      <c r="BV130" s="277">
        <f t="shared" si="330"/>
        <v>0</v>
      </c>
      <c r="BW130" s="307"/>
      <c r="BX130" s="277">
        <f t="shared" si="331"/>
        <v>0</v>
      </c>
      <c r="BY130" s="307"/>
      <c r="BZ130" s="277">
        <f t="shared" si="332"/>
        <v>0</v>
      </c>
      <c r="CA130" s="278">
        <f t="shared" si="333"/>
        <v>0</v>
      </c>
      <c r="CB130" s="308"/>
      <c r="CC130" s="280">
        <f t="shared" si="334"/>
        <v>0</v>
      </c>
      <c r="CD130" s="308"/>
      <c r="CE130" s="280">
        <f t="shared" si="335"/>
        <v>0</v>
      </c>
      <c r="CF130" s="308"/>
      <c r="CG130" s="280">
        <f t="shared" si="336"/>
        <v>0</v>
      </c>
      <c r="CH130" s="308"/>
      <c r="CI130" s="280">
        <f t="shared" si="337"/>
        <v>0</v>
      </c>
      <c r="CJ130" s="308"/>
      <c r="CK130" s="280">
        <f t="shared" si="338"/>
        <v>0</v>
      </c>
      <c r="CL130" s="281">
        <f t="shared" si="339"/>
        <v>0</v>
      </c>
      <c r="CM130" s="309"/>
      <c r="CN130" s="283">
        <f t="shared" si="340"/>
        <v>0</v>
      </c>
      <c r="CO130" s="309"/>
      <c r="CP130" s="283">
        <f t="shared" si="341"/>
        <v>0</v>
      </c>
      <c r="CQ130" s="309"/>
      <c r="CR130" s="283">
        <f t="shared" si="342"/>
        <v>0</v>
      </c>
      <c r="CS130" s="309"/>
      <c r="CT130" s="283">
        <f t="shared" si="343"/>
        <v>0</v>
      </c>
      <c r="CU130" s="309"/>
      <c r="CV130" s="283">
        <f t="shared" si="344"/>
        <v>0</v>
      </c>
      <c r="CW130" s="284">
        <f t="shared" si="345"/>
        <v>0</v>
      </c>
      <c r="CX130" s="310"/>
      <c r="CY130" s="286">
        <f t="shared" si="346"/>
        <v>0</v>
      </c>
      <c r="CZ130" s="310"/>
      <c r="DA130" s="286">
        <f t="shared" si="347"/>
        <v>0</v>
      </c>
      <c r="DB130" s="310"/>
      <c r="DC130" s="286">
        <f t="shared" si="348"/>
        <v>0</v>
      </c>
      <c r="DD130" s="310"/>
      <c r="DE130" s="286">
        <f t="shared" si="349"/>
        <v>0</v>
      </c>
      <c r="DF130" s="310"/>
      <c r="DG130" s="286">
        <f t="shared" si="350"/>
        <v>0</v>
      </c>
      <c r="DH130" s="287">
        <f t="shared" si="351"/>
        <v>0</v>
      </c>
      <c r="DI130" s="311"/>
      <c r="DJ130" s="289">
        <f t="shared" si="352"/>
        <v>0</v>
      </c>
      <c r="DK130" s="311"/>
      <c r="DL130" s="289">
        <f t="shared" si="353"/>
        <v>0</v>
      </c>
      <c r="DM130" s="311"/>
      <c r="DN130" s="289">
        <f t="shared" si="354"/>
        <v>0</v>
      </c>
      <c r="DO130" s="311"/>
      <c r="DP130" s="289">
        <f t="shared" si="355"/>
        <v>0</v>
      </c>
      <c r="DQ130" s="311"/>
      <c r="DR130" s="289">
        <f t="shared" si="356"/>
        <v>0</v>
      </c>
      <c r="DS130" s="299">
        <f t="shared" si="357"/>
        <v>0</v>
      </c>
      <c r="DT130" s="312">
        <f t="shared" si="358"/>
        <v>0</v>
      </c>
      <c r="DU130" s="312">
        <f t="shared" si="359"/>
        <v>0</v>
      </c>
      <c r="DV130" s="312">
        <f t="shared" si="360"/>
        <v>0</v>
      </c>
      <c r="DW130" s="312">
        <f t="shared" si="361"/>
        <v>0</v>
      </c>
      <c r="DX130" s="312">
        <f t="shared" si="362"/>
        <v>0</v>
      </c>
      <c r="DY130" s="300">
        <f t="shared" si="363"/>
        <v>0</v>
      </c>
    </row>
    <row r="131" spans="1:129" s="52" customFormat="1" ht="15" customHeight="1">
      <c r="A131" s="76"/>
      <c r="B131" s="76"/>
      <c r="C131" s="107"/>
      <c r="D131" s="72" t="str">
        <f t="shared" si="297"/>
        <v>Select Level from List</v>
      </c>
      <c r="E131" s="706" t="str">
        <f t="shared" si="297"/>
        <v>Select E-Class</v>
      </c>
      <c r="F131" s="682"/>
      <c r="G131" s="682"/>
      <c r="H131" s="682"/>
      <c r="I131" s="682"/>
      <c r="J131" s="682"/>
      <c r="K131" s="138"/>
      <c r="L131" s="139">
        <f t="shared" si="298"/>
        <v>0</v>
      </c>
      <c r="M131" s="69"/>
      <c r="N131" s="140"/>
      <c r="O131" s="118">
        <f t="shared" si="299"/>
        <v>0</v>
      </c>
      <c r="P131" s="140"/>
      <c r="Q131" s="118">
        <f t="shared" si="300"/>
        <v>0</v>
      </c>
      <c r="R131" s="140"/>
      <c r="S131" s="118">
        <f t="shared" si="301"/>
        <v>0</v>
      </c>
      <c r="T131" s="140"/>
      <c r="U131" s="118">
        <f t="shared" si="302"/>
        <v>0</v>
      </c>
      <c r="V131" s="140"/>
      <c r="W131" s="118">
        <f t="shared" si="303"/>
        <v>0</v>
      </c>
      <c r="X131" s="119">
        <f t="shared" si="304"/>
        <v>0</v>
      </c>
      <c r="Y131" s="303"/>
      <c r="Z131" s="513">
        <f t="shared" si="305"/>
        <v>0</v>
      </c>
      <c r="AA131" s="303"/>
      <c r="AB131" s="513">
        <f t="shared" si="306"/>
        <v>0</v>
      </c>
      <c r="AC131" s="303"/>
      <c r="AD131" s="513">
        <f t="shared" si="307"/>
        <v>0</v>
      </c>
      <c r="AE131" s="303"/>
      <c r="AF131" s="513">
        <f t="shared" si="308"/>
        <v>0</v>
      </c>
      <c r="AG131" s="303"/>
      <c r="AH131" s="513">
        <f t="shared" si="309"/>
        <v>0</v>
      </c>
      <c r="AI131" s="266">
        <f t="shared" si="364"/>
        <v>0</v>
      </c>
      <c r="AJ131" s="304"/>
      <c r="AK131" s="268">
        <f t="shared" si="310"/>
        <v>0</v>
      </c>
      <c r="AL131" s="304"/>
      <c r="AM131" s="268">
        <f t="shared" si="311"/>
        <v>0</v>
      </c>
      <c r="AN131" s="304"/>
      <c r="AO131" s="268">
        <f t="shared" si="312"/>
        <v>0</v>
      </c>
      <c r="AP131" s="304"/>
      <c r="AQ131" s="268">
        <f t="shared" si="313"/>
        <v>0</v>
      </c>
      <c r="AR131" s="304"/>
      <c r="AS131" s="268">
        <f t="shared" si="314"/>
        <v>0</v>
      </c>
      <c r="AT131" s="269">
        <f t="shared" si="315"/>
        <v>0</v>
      </c>
      <c r="AU131" s="305"/>
      <c r="AV131" s="271">
        <f t="shared" si="316"/>
        <v>0</v>
      </c>
      <c r="AW131" s="305"/>
      <c r="AX131" s="271">
        <f t="shared" si="317"/>
        <v>0</v>
      </c>
      <c r="AY131" s="305"/>
      <c r="AZ131" s="271">
        <f t="shared" si="318"/>
        <v>0</v>
      </c>
      <c r="BA131" s="305"/>
      <c r="BB131" s="271">
        <f t="shared" si="319"/>
        <v>0</v>
      </c>
      <c r="BC131" s="305"/>
      <c r="BD131" s="271">
        <f t="shared" si="320"/>
        <v>0</v>
      </c>
      <c r="BE131" s="272">
        <f t="shared" si="321"/>
        <v>0</v>
      </c>
      <c r="BF131" s="306"/>
      <c r="BG131" s="274">
        <f t="shared" si="322"/>
        <v>0</v>
      </c>
      <c r="BH131" s="306"/>
      <c r="BI131" s="274">
        <f t="shared" si="323"/>
        <v>0</v>
      </c>
      <c r="BJ131" s="306"/>
      <c r="BK131" s="274">
        <f t="shared" si="324"/>
        <v>0</v>
      </c>
      <c r="BL131" s="306"/>
      <c r="BM131" s="274">
        <f t="shared" si="325"/>
        <v>0</v>
      </c>
      <c r="BN131" s="306"/>
      <c r="BO131" s="274">
        <f t="shared" si="326"/>
        <v>0</v>
      </c>
      <c r="BP131" s="275">
        <f t="shared" si="327"/>
        <v>0</v>
      </c>
      <c r="BQ131" s="307"/>
      <c r="BR131" s="277">
        <f t="shared" si="328"/>
        <v>0</v>
      </c>
      <c r="BS131" s="307"/>
      <c r="BT131" s="277">
        <f t="shared" si="329"/>
        <v>0</v>
      </c>
      <c r="BU131" s="307"/>
      <c r="BV131" s="277">
        <f t="shared" si="330"/>
        <v>0</v>
      </c>
      <c r="BW131" s="307"/>
      <c r="BX131" s="277">
        <f t="shared" si="331"/>
        <v>0</v>
      </c>
      <c r="BY131" s="307"/>
      <c r="BZ131" s="277">
        <f t="shared" si="332"/>
        <v>0</v>
      </c>
      <c r="CA131" s="278">
        <f t="shared" si="333"/>
        <v>0</v>
      </c>
      <c r="CB131" s="308"/>
      <c r="CC131" s="280">
        <f t="shared" si="334"/>
        <v>0</v>
      </c>
      <c r="CD131" s="308"/>
      <c r="CE131" s="280">
        <f t="shared" si="335"/>
        <v>0</v>
      </c>
      <c r="CF131" s="308"/>
      <c r="CG131" s="280">
        <f t="shared" si="336"/>
        <v>0</v>
      </c>
      <c r="CH131" s="308"/>
      <c r="CI131" s="280">
        <f t="shared" si="337"/>
        <v>0</v>
      </c>
      <c r="CJ131" s="308"/>
      <c r="CK131" s="280">
        <f t="shared" si="338"/>
        <v>0</v>
      </c>
      <c r="CL131" s="281">
        <f t="shared" si="339"/>
        <v>0</v>
      </c>
      <c r="CM131" s="309"/>
      <c r="CN131" s="283">
        <f t="shared" si="340"/>
        <v>0</v>
      </c>
      <c r="CO131" s="309"/>
      <c r="CP131" s="283">
        <f t="shared" si="341"/>
        <v>0</v>
      </c>
      <c r="CQ131" s="309"/>
      <c r="CR131" s="283">
        <f t="shared" si="342"/>
        <v>0</v>
      </c>
      <c r="CS131" s="309"/>
      <c r="CT131" s="283">
        <f t="shared" si="343"/>
        <v>0</v>
      </c>
      <c r="CU131" s="309"/>
      <c r="CV131" s="283">
        <f t="shared" si="344"/>
        <v>0</v>
      </c>
      <c r="CW131" s="284">
        <f t="shared" si="345"/>
        <v>0</v>
      </c>
      <c r="CX131" s="310"/>
      <c r="CY131" s="286">
        <f t="shared" si="346"/>
        <v>0</v>
      </c>
      <c r="CZ131" s="310"/>
      <c r="DA131" s="286">
        <f t="shared" si="347"/>
        <v>0</v>
      </c>
      <c r="DB131" s="310"/>
      <c r="DC131" s="286">
        <f t="shared" si="348"/>
        <v>0</v>
      </c>
      <c r="DD131" s="310"/>
      <c r="DE131" s="286">
        <f t="shared" si="349"/>
        <v>0</v>
      </c>
      <c r="DF131" s="310"/>
      <c r="DG131" s="286">
        <f t="shared" si="350"/>
        <v>0</v>
      </c>
      <c r="DH131" s="287">
        <f t="shared" si="351"/>
        <v>0</v>
      </c>
      <c r="DI131" s="311"/>
      <c r="DJ131" s="289">
        <f t="shared" si="352"/>
        <v>0</v>
      </c>
      <c r="DK131" s="311"/>
      <c r="DL131" s="289">
        <f t="shared" si="353"/>
        <v>0</v>
      </c>
      <c r="DM131" s="311"/>
      <c r="DN131" s="289">
        <f t="shared" si="354"/>
        <v>0</v>
      </c>
      <c r="DO131" s="311"/>
      <c r="DP131" s="289">
        <f t="shared" si="355"/>
        <v>0</v>
      </c>
      <c r="DQ131" s="311"/>
      <c r="DR131" s="289">
        <f t="shared" si="356"/>
        <v>0</v>
      </c>
      <c r="DS131" s="299">
        <f t="shared" si="357"/>
        <v>0</v>
      </c>
      <c r="DT131" s="312">
        <f t="shared" si="358"/>
        <v>0</v>
      </c>
      <c r="DU131" s="312">
        <f t="shared" si="359"/>
        <v>0</v>
      </c>
      <c r="DV131" s="312">
        <f t="shared" si="360"/>
        <v>0</v>
      </c>
      <c r="DW131" s="312">
        <f t="shared" si="361"/>
        <v>0</v>
      </c>
      <c r="DX131" s="312">
        <f t="shared" si="362"/>
        <v>0</v>
      </c>
      <c r="DY131" s="300">
        <f t="shared" si="363"/>
        <v>0</v>
      </c>
    </row>
    <row r="132" spans="1:129" s="52" customFormat="1" ht="15" customHeight="1">
      <c r="A132" s="76"/>
      <c r="B132" s="76"/>
      <c r="C132" s="107"/>
      <c r="D132" s="72" t="str">
        <f t="shared" si="297"/>
        <v>Select Level from List</v>
      </c>
      <c r="E132" s="706" t="str">
        <f t="shared" si="297"/>
        <v>Select E-Class</v>
      </c>
      <c r="F132" s="706"/>
      <c r="G132" s="706"/>
      <c r="H132" s="706"/>
      <c r="I132" s="706"/>
      <c r="J132" s="682"/>
      <c r="K132" s="138"/>
      <c r="L132" s="139">
        <f t="shared" si="298"/>
        <v>0</v>
      </c>
      <c r="M132" s="69"/>
      <c r="N132" s="140"/>
      <c r="O132" s="118">
        <f t="shared" si="299"/>
        <v>0</v>
      </c>
      <c r="P132" s="140"/>
      <c r="Q132" s="118">
        <f t="shared" si="300"/>
        <v>0</v>
      </c>
      <c r="R132" s="140"/>
      <c r="S132" s="118">
        <f t="shared" si="301"/>
        <v>0</v>
      </c>
      <c r="T132" s="140"/>
      <c r="U132" s="118">
        <f t="shared" si="302"/>
        <v>0</v>
      </c>
      <c r="V132" s="140"/>
      <c r="W132" s="118">
        <f t="shared" si="303"/>
        <v>0</v>
      </c>
      <c r="X132" s="119">
        <f t="shared" si="304"/>
        <v>0</v>
      </c>
      <c r="Y132" s="303"/>
      <c r="Z132" s="513">
        <f t="shared" si="305"/>
        <v>0</v>
      </c>
      <c r="AA132" s="303"/>
      <c r="AB132" s="513">
        <f t="shared" si="306"/>
        <v>0</v>
      </c>
      <c r="AC132" s="303"/>
      <c r="AD132" s="513">
        <f t="shared" si="307"/>
        <v>0</v>
      </c>
      <c r="AE132" s="303"/>
      <c r="AF132" s="513">
        <f t="shared" si="308"/>
        <v>0</v>
      </c>
      <c r="AG132" s="303"/>
      <c r="AH132" s="513">
        <f t="shared" si="309"/>
        <v>0</v>
      </c>
      <c r="AI132" s="266">
        <f t="shared" si="364"/>
        <v>0</v>
      </c>
      <c r="AJ132" s="304"/>
      <c r="AK132" s="268">
        <f t="shared" si="310"/>
        <v>0</v>
      </c>
      <c r="AL132" s="304"/>
      <c r="AM132" s="268">
        <f t="shared" si="311"/>
        <v>0</v>
      </c>
      <c r="AN132" s="304"/>
      <c r="AO132" s="268">
        <f t="shared" si="312"/>
        <v>0</v>
      </c>
      <c r="AP132" s="304"/>
      <c r="AQ132" s="268">
        <f t="shared" si="313"/>
        <v>0</v>
      </c>
      <c r="AR132" s="304"/>
      <c r="AS132" s="268">
        <f t="shared" si="314"/>
        <v>0</v>
      </c>
      <c r="AT132" s="269">
        <f t="shared" si="315"/>
        <v>0</v>
      </c>
      <c r="AU132" s="305"/>
      <c r="AV132" s="271">
        <f t="shared" si="316"/>
        <v>0</v>
      </c>
      <c r="AW132" s="305"/>
      <c r="AX132" s="271">
        <f t="shared" si="317"/>
        <v>0</v>
      </c>
      <c r="AY132" s="305"/>
      <c r="AZ132" s="271">
        <f t="shared" si="318"/>
        <v>0</v>
      </c>
      <c r="BA132" s="305"/>
      <c r="BB132" s="271">
        <f t="shared" si="319"/>
        <v>0</v>
      </c>
      <c r="BC132" s="305"/>
      <c r="BD132" s="271">
        <f t="shared" si="320"/>
        <v>0</v>
      </c>
      <c r="BE132" s="272">
        <f t="shared" si="321"/>
        <v>0</v>
      </c>
      <c r="BF132" s="306"/>
      <c r="BG132" s="274">
        <f t="shared" si="322"/>
        <v>0</v>
      </c>
      <c r="BH132" s="306"/>
      <c r="BI132" s="274">
        <f t="shared" si="323"/>
        <v>0</v>
      </c>
      <c r="BJ132" s="306"/>
      <c r="BK132" s="274">
        <f t="shared" si="324"/>
        <v>0</v>
      </c>
      <c r="BL132" s="306"/>
      <c r="BM132" s="274">
        <f t="shared" si="325"/>
        <v>0</v>
      </c>
      <c r="BN132" s="306"/>
      <c r="BO132" s="274">
        <f t="shared" si="326"/>
        <v>0</v>
      </c>
      <c r="BP132" s="275">
        <f t="shared" si="327"/>
        <v>0</v>
      </c>
      <c r="BQ132" s="307"/>
      <c r="BR132" s="277">
        <f t="shared" si="328"/>
        <v>0</v>
      </c>
      <c r="BS132" s="307"/>
      <c r="BT132" s="277">
        <f t="shared" si="329"/>
        <v>0</v>
      </c>
      <c r="BU132" s="307"/>
      <c r="BV132" s="277">
        <f t="shared" si="330"/>
        <v>0</v>
      </c>
      <c r="BW132" s="307"/>
      <c r="BX132" s="277">
        <f t="shared" si="331"/>
        <v>0</v>
      </c>
      <c r="BY132" s="307"/>
      <c r="BZ132" s="277">
        <f t="shared" si="332"/>
        <v>0</v>
      </c>
      <c r="CA132" s="278">
        <f t="shared" si="333"/>
        <v>0</v>
      </c>
      <c r="CB132" s="308"/>
      <c r="CC132" s="280">
        <f t="shared" si="334"/>
        <v>0</v>
      </c>
      <c r="CD132" s="308"/>
      <c r="CE132" s="280">
        <f t="shared" si="335"/>
        <v>0</v>
      </c>
      <c r="CF132" s="308"/>
      <c r="CG132" s="280">
        <f t="shared" si="336"/>
        <v>0</v>
      </c>
      <c r="CH132" s="308"/>
      <c r="CI132" s="280">
        <f t="shared" si="337"/>
        <v>0</v>
      </c>
      <c r="CJ132" s="308"/>
      <c r="CK132" s="280">
        <f t="shared" si="338"/>
        <v>0</v>
      </c>
      <c r="CL132" s="281">
        <f t="shared" si="339"/>
        <v>0</v>
      </c>
      <c r="CM132" s="309"/>
      <c r="CN132" s="283">
        <f t="shared" si="340"/>
        <v>0</v>
      </c>
      <c r="CO132" s="309"/>
      <c r="CP132" s="283">
        <f t="shared" si="341"/>
        <v>0</v>
      </c>
      <c r="CQ132" s="309"/>
      <c r="CR132" s="283">
        <f t="shared" si="342"/>
        <v>0</v>
      </c>
      <c r="CS132" s="309"/>
      <c r="CT132" s="283">
        <f t="shared" si="343"/>
        <v>0</v>
      </c>
      <c r="CU132" s="309"/>
      <c r="CV132" s="283">
        <f t="shared" si="344"/>
        <v>0</v>
      </c>
      <c r="CW132" s="284">
        <f t="shared" si="345"/>
        <v>0</v>
      </c>
      <c r="CX132" s="310"/>
      <c r="CY132" s="286">
        <f t="shared" si="346"/>
        <v>0</v>
      </c>
      <c r="CZ132" s="310"/>
      <c r="DA132" s="286">
        <f t="shared" si="347"/>
        <v>0</v>
      </c>
      <c r="DB132" s="310"/>
      <c r="DC132" s="286">
        <f t="shared" si="348"/>
        <v>0</v>
      </c>
      <c r="DD132" s="310"/>
      <c r="DE132" s="286">
        <f t="shared" si="349"/>
        <v>0</v>
      </c>
      <c r="DF132" s="310"/>
      <c r="DG132" s="286">
        <f t="shared" si="350"/>
        <v>0</v>
      </c>
      <c r="DH132" s="287">
        <f t="shared" si="351"/>
        <v>0</v>
      </c>
      <c r="DI132" s="311"/>
      <c r="DJ132" s="289">
        <f t="shared" si="352"/>
        <v>0</v>
      </c>
      <c r="DK132" s="311"/>
      <c r="DL132" s="289">
        <f t="shared" si="353"/>
        <v>0</v>
      </c>
      <c r="DM132" s="311"/>
      <c r="DN132" s="289">
        <f t="shared" si="354"/>
        <v>0</v>
      </c>
      <c r="DO132" s="311"/>
      <c r="DP132" s="289">
        <f t="shared" si="355"/>
        <v>0</v>
      </c>
      <c r="DQ132" s="311"/>
      <c r="DR132" s="289">
        <f t="shared" si="356"/>
        <v>0</v>
      </c>
      <c r="DS132" s="299">
        <f t="shared" si="357"/>
        <v>0</v>
      </c>
      <c r="DT132" s="312">
        <f t="shared" si="358"/>
        <v>0</v>
      </c>
      <c r="DU132" s="312">
        <f t="shared" si="359"/>
        <v>0</v>
      </c>
      <c r="DV132" s="312">
        <f t="shared" si="360"/>
        <v>0</v>
      </c>
      <c r="DW132" s="312">
        <f t="shared" si="361"/>
        <v>0</v>
      </c>
      <c r="DX132" s="312">
        <f t="shared" si="362"/>
        <v>0</v>
      </c>
      <c r="DY132" s="300">
        <f t="shared" si="363"/>
        <v>0</v>
      </c>
    </row>
    <row r="133" spans="1:129" s="52" customFormat="1" ht="15" customHeight="1">
      <c r="A133" s="76"/>
      <c r="B133" s="76"/>
      <c r="C133" s="107"/>
      <c r="D133" s="72" t="str">
        <f t="shared" si="297"/>
        <v>Select Level from List</v>
      </c>
      <c r="E133" s="706" t="str">
        <f t="shared" si="297"/>
        <v>Select E-Class</v>
      </c>
      <c r="F133" s="682"/>
      <c r="G133" s="682"/>
      <c r="H133" s="682"/>
      <c r="I133" s="682"/>
      <c r="J133" s="682"/>
      <c r="K133" s="138"/>
      <c r="L133" s="139">
        <f t="shared" si="298"/>
        <v>0</v>
      </c>
      <c r="M133" s="69"/>
      <c r="N133" s="140"/>
      <c r="O133" s="118">
        <f t="shared" si="299"/>
        <v>0</v>
      </c>
      <c r="P133" s="140"/>
      <c r="Q133" s="118">
        <f t="shared" si="300"/>
        <v>0</v>
      </c>
      <c r="R133" s="140"/>
      <c r="S133" s="118">
        <f t="shared" si="301"/>
        <v>0</v>
      </c>
      <c r="T133" s="140"/>
      <c r="U133" s="118">
        <f t="shared" si="302"/>
        <v>0</v>
      </c>
      <c r="V133" s="140"/>
      <c r="W133" s="118">
        <f t="shared" si="303"/>
        <v>0</v>
      </c>
      <c r="X133" s="119">
        <f t="shared" si="304"/>
        <v>0</v>
      </c>
      <c r="Y133" s="303"/>
      <c r="Z133" s="513">
        <f t="shared" si="305"/>
        <v>0</v>
      </c>
      <c r="AA133" s="303"/>
      <c r="AB133" s="513">
        <f t="shared" si="306"/>
        <v>0</v>
      </c>
      <c r="AC133" s="303"/>
      <c r="AD133" s="513">
        <f t="shared" si="307"/>
        <v>0</v>
      </c>
      <c r="AE133" s="303"/>
      <c r="AF133" s="513">
        <f t="shared" si="308"/>
        <v>0</v>
      </c>
      <c r="AG133" s="303"/>
      <c r="AH133" s="513">
        <f t="shared" si="309"/>
        <v>0</v>
      </c>
      <c r="AI133" s="266">
        <f t="shared" si="364"/>
        <v>0</v>
      </c>
      <c r="AJ133" s="304"/>
      <c r="AK133" s="268">
        <f t="shared" si="310"/>
        <v>0</v>
      </c>
      <c r="AL133" s="304"/>
      <c r="AM133" s="268">
        <f t="shared" si="311"/>
        <v>0</v>
      </c>
      <c r="AN133" s="304"/>
      <c r="AO133" s="268">
        <f t="shared" si="312"/>
        <v>0</v>
      </c>
      <c r="AP133" s="304"/>
      <c r="AQ133" s="268">
        <f t="shared" si="313"/>
        <v>0</v>
      </c>
      <c r="AR133" s="304"/>
      <c r="AS133" s="268">
        <f t="shared" si="314"/>
        <v>0</v>
      </c>
      <c r="AT133" s="269">
        <f t="shared" si="315"/>
        <v>0</v>
      </c>
      <c r="AU133" s="305"/>
      <c r="AV133" s="271">
        <f t="shared" si="316"/>
        <v>0</v>
      </c>
      <c r="AW133" s="305"/>
      <c r="AX133" s="271">
        <f t="shared" si="317"/>
        <v>0</v>
      </c>
      <c r="AY133" s="305"/>
      <c r="AZ133" s="271">
        <f t="shared" si="318"/>
        <v>0</v>
      </c>
      <c r="BA133" s="305"/>
      <c r="BB133" s="271">
        <f t="shared" si="319"/>
        <v>0</v>
      </c>
      <c r="BC133" s="305"/>
      <c r="BD133" s="271">
        <f t="shared" si="320"/>
        <v>0</v>
      </c>
      <c r="BE133" s="272">
        <f t="shared" si="321"/>
        <v>0</v>
      </c>
      <c r="BF133" s="306"/>
      <c r="BG133" s="274">
        <f t="shared" si="322"/>
        <v>0</v>
      </c>
      <c r="BH133" s="306"/>
      <c r="BI133" s="274">
        <f t="shared" si="323"/>
        <v>0</v>
      </c>
      <c r="BJ133" s="306"/>
      <c r="BK133" s="274">
        <f t="shared" si="324"/>
        <v>0</v>
      </c>
      <c r="BL133" s="306"/>
      <c r="BM133" s="274">
        <f t="shared" si="325"/>
        <v>0</v>
      </c>
      <c r="BN133" s="306"/>
      <c r="BO133" s="274">
        <f t="shared" si="326"/>
        <v>0</v>
      </c>
      <c r="BP133" s="275">
        <f t="shared" si="327"/>
        <v>0</v>
      </c>
      <c r="BQ133" s="307"/>
      <c r="BR133" s="277">
        <f t="shared" si="328"/>
        <v>0</v>
      </c>
      <c r="BS133" s="307"/>
      <c r="BT133" s="277">
        <f t="shared" si="329"/>
        <v>0</v>
      </c>
      <c r="BU133" s="307"/>
      <c r="BV133" s="277">
        <f t="shared" si="330"/>
        <v>0</v>
      </c>
      <c r="BW133" s="307"/>
      <c r="BX133" s="277">
        <f t="shared" si="331"/>
        <v>0</v>
      </c>
      <c r="BY133" s="307"/>
      <c r="BZ133" s="277">
        <f t="shared" si="332"/>
        <v>0</v>
      </c>
      <c r="CA133" s="278">
        <f t="shared" si="333"/>
        <v>0</v>
      </c>
      <c r="CB133" s="308"/>
      <c r="CC133" s="280">
        <f t="shared" si="334"/>
        <v>0</v>
      </c>
      <c r="CD133" s="308"/>
      <c r="CE133" s="280">
        <f t="shared" si="335"/>
        <v>0</v>
      </c>
      <c r="CF133" s="308"/>
      <c r="CG133" s="280">
        <f t="shared" si="336"/>
        <v>0</v>
      </c>
      <c r="CH133" s="308"/>
      <c r="CI133" s="280">
        <f t="shared" si="337"/>
        <v>0</v>
      </c>
      <c r="CJ133" s="308"/>
      <c r="CK133" s="280">
        <f t="shared" si="338"/>
        <v>0</v>
      </c>
      <c r="CL133" s="281">
        <f t="shared" si="339"/>
        <v>0</v>
      </c>
      <c r="CM133" s="309"/>
      <c r="CN133" s="283">
        <f t="shared" si="340"/>
        <v>0</v>
      </c>
      <c r="CO133" s="309"/>
      <c r="CP133" s="283">
        <f t="shared" si="341"/>
        <v>0</v>
      </c>
      <c r="CQ133" s="309"/>
      <c r="CR133" s="283">
        <f t="shared" si="342"/>
        <v>0</v>
      </c>
      <c r="CS133" s="309"/>
      <c r="CT133" s="283">
        <f t="shared" si="343"/>
        <v>0</v>
      </c>
      <c r="CU133" s="309"/>
      <c r="CV133" s="283">
        <f t="shared" si="344"/>
        <v>0</v>
      </c>
      <c r="CW133" s="284">
        <f t="shared" si="345"/>
        <v>0</v>
      </c>
      <c r="CX133" s="310"/>
      <c r="CY133" s="286">
        <f t="shared" si="346"/>
        <v>0</v>
      </c>
      <c r="CZ133" s="310"/>
      <c r="DA133" s="286">
        <f t="shared" si="347"/>
        <v>0</v>
      </c>
      <c r="DB133" s="310"/>
      <c r="DC133" s="286">
        <f t="shared" si="348"/>
        <v>0</v>
      </c>
      <c r="DD133" s="310"/>
      <c r="DE133" s="286">
        <f t="shared" si="349"/>
        <v>0</v>
      </c>
      <c r="DF133" s="310"/>
      <c r="DG133" s="286">
        <f t="shared" si="350"/>
        <v>0</v>
      </c>
      <c r="DH133" s="287">
        <f t="shared" si="351"/>
        <v>0</v>
      </c>
      <c r="DI133" s="311"/>
      <c r="DJ133" s="289">
        <f t="shared" si="352"/>
        <v>0</v>
      </c>
      <c r="DK133" s="311"/>
      <c r="DL133" s="289">
        <f t="shared" si="353"/>
        <v>0</v>
      </c>
      <c r="DM133" s="311"/>
      <c r="DN133" s="289">
        <f t="shared" si="354"/>
        <v>0</v>
      </c>
      <c r="DO133" s="311"/>
      <c r="DP133" s="289">
        <f t="shared" si="355"/>
        <v>0</v>
      </c>
      <c r="DQ133" s="311"/>
      <c r="DR133" s="289">
        <f t="shared" si="356"/>
        <v>0</v>
      </c>
      <c r="DS133" s="299">
        <f t="shared" si="357"/>
        <v>0</v>
      </c>
      <c r="DT133" s="312">
        <f t="shared" si="358"/>
        <v>0</v>
      </c>
      <c r="DU133" s="312">
        <f t="shared" si="359"/>
        <v>0</v>
      </c>
      <c r="DV133" s="312">
        <f t="shared" si="360"/>
        <v>0</v>
      </c>
      <c r="DW133" s="312">
        <f t="shared" si="361"/>
        <v>0</v>
      </c>
      <c r="DX133" s="312">
        <f t="shared" si="362"/>
        <v>0</v>
      </c>
      <c r="DY133" s="300">
        <f t="shared" si="363"/>
        <v>0</v>
      </c>
    </row>
    <row r="134" spans="1:129" s="52" customFormat="1" ht="15" customHeight="1">
      <c r="A134" s="76"/>
      <c r="B134" s="76"/>
      <c r="C134" s="107"/>
      <c r="D134" s="72" t="str">
        <f t="shared" si="297"/>
        <v>Select Level from List</v>
      </c>
      <c r="E134" s="706" t="str">
        <f t="shared" si="297"/>
        <v>Select E-Class</v>
      </c>
      <c r="F134" s="682"/>
      <c r="G134" s="682"/>
      <c r="H134" s="682"/>
      <c r="I134" s="682"/>
      <c r="J134" s="682"/>
      <c r="K134" s="138"/>
      <c r="L134" s="139">
        <f t="shared" si="298"/>
        <v>0</v>
      </c>
      <c r="M134" s="69"/>
      <c r="N134" s="140"/>
      <c r="O134" s="118">
        <f t="shared" si="299"/>
        <v>0</v>
      </c>
      <c r="P134" s="140"/>
      <c r="Q134" s="118">
        <f t="shared" si="300"/>
        <v>0</v>
      </c>
      <c r="R134" s="140"/>
      <c r="S134" s="118">
        <f t="shared" si="301"/>
        <v>0</v>
      </c>
      <c r="T134" s="140"/>
      <c r="U134" s="118">
        <f t="shared" si="302"/>
        <v>0</v>
      </c>
      <c r="V134" s="140"/>
      <c r="W134" s="118">
        <f t="shared" si="303"/>
        <v>0</v>
      </c>
      <c r="X134" s="119">
        <f t="shared" si="304"/>
        <v>0</v>
      </c>
      <c r="Y134" s="303"/>
      <c r="Z134" s="513">
        <f t="shared" si="305"/>
        <v>0</v>
      </c>
      <c r="AA134" s="303"/>
      <c r="AB134" s="513">
        <f t="shared" si="306"/>
        <v>0</v>
      </c>
      <c r="AC134" s="303"/>
      <c r="AD134" s="513">
        <f t="shared" si="307"/>
        <v>0</v>
      </c>
      <c r="AE134" s="303"/>
      <c r="AF134" s="513">
        <f t="shared" si="308"/>
        <v>0</v>
      </c>
      <c r="AG134" s="303"/>
      <c r="AH134" s="513">
        <f t="shared" si="309"/>
        <v>0</v>
      </c>
      <c r="AI134" s="266">
        <f t="shared" si="364"/>
        <v>0</v>
      </c>
      <c r="AJ134" s="304"/>
      <c r="AK134" s="268">
        <f t="shared" si="310"/>
        <v>0</v>
      </c>
      <c r="AL134" s="304"/>
      <c r="AM134" s="268">
        <f t="shared" si="311"/>
        <v>0</v>
      </c>
      <c r="AN134" s="304"/>
      <c r="AO134" s="268">
        <f t="shared" si="312"/>
        <v>0</v>
      </c>
      <c r="AP134" s="304"/>
      <c r="AQ134" s="268">
        <f t="shared" si="313"/>
        <v>0</v>
      </c>
      <c r="AR134" s="304"/>
      <c r="AS134" s="268">
        <f t="shared" si="314"/>
        <v>0</v>
      </c>
      <c r="AT134" s="269">
        <f t="shared" si="315"/>
        <v>0</v>
      </c>
      <c r="AU134" s="305"/>
      <c r="AV134" s="271">
        <f t="shared" si="316"/>
        <v>0</v>
      </c>
      <c r="AW134" s="305"/>
      <c r="AX134" s="271">
        <f t="shared" si="317"/>
        <v>0</v>
      </c>
      <c r="AY134" s="305"/>
      <c r="AZ134" s="271">
        <f t="shared" si="318"/>
        <v>0</v>
      </c>
      <c r="BA134" s="305"/>
      <c r="BB134" s="271">
        <f t="shared" si="319"/>
        <v>0</v>
      </c>
      <c r="BC134" s="305"/>
      <c r="BD134" s="271">
        <f t="shared" si="320"/>
        <v>0</v>
      </c>
      <c r="BE134" s="272">
        <f t="shared" si="321"/>
        <v>0</v>
      </c>
      <c r="BF134" s="306"/>
      <c r="BG134" s="274">
        <f t="shared" si="322"/>
        <v>0</v>
      </c>
      <c r="BH134" s="306"/>
      <c r="BI134" s="274">
        <f t="shared" si="323"/>
        <v>0</v>
      </c>
      <c r="BJ134" s="306"/>
      <c r="BK134" s="274">
        <f t="shared" si="324"/>
        <v>0</v>
      </c>
      <c r="BL134" s="306"/>
      <c r="BM134" s="274">
        <f t="shared" si="325"/>
        <v>0</v>
      </c>
      <c r="BN134" s="306"/>
      <c r="BO134" s="274">
        <f t="shared" si="326"/>
        <v>0</v>
      </c>
      <c r="BP134" s="275">
        <f t="shared" si="327"/>
        <v>0</v>
      </c>
      <c r="BQ134" s="307"/>
      <c r="BR134" s="277">
        <f t="shared" si="328"/>
        <v>0</v>
      </c>
      <c r="BS134" s="307"/>
      <c r="BT134" s="277">
        <f t="shared" si="329"/>
        <v>0</v>
      </c>
      <c r="BU134" s="307"/>
      <c r="BV134" s="277">
        <f t="shared" si="330"/>
        <v>0</v>
      </c>
      <c r="BW134" s="307"/>
      <c r="BX134" s="277">
        <f t="shared" si="331"/>
        <v>0</v>
      </c>
      <c r="BY134" s="307"/>
      <c r="BZ134" s="277">
        <f t="shared" si="332"/>
        <v>0</v>
      </c>
      <c r="CA134" s="278">
        <f t="shared" si="333"/>
        <v>0</v>
      </c>
      <c r="CB134" s="308"/>
      <c r="CC134" s="280">
        <f t="shared" si="334"/>
        <v>0</v>
      </c>
      <c r="CD134" s="308"/>
      <c r="CE134" s="280">
        <f t="shared" si="335"/>
        <v>0</v>
      </c>
      <c r="CF134" s="308"/>
      <c r="CG134" s="280">
        <f t="shared" si="336"/>
        <v>0</v>
      </c>
      <c r="CH134" s="308"/>
      <c r="CI134" s="280">
        <f t="shared" si="337"/>
        <v>0</v>
      </c>
      <c r="CJ134" s="308"/>
      <c r="CK134" s="280">
        <f t="shared" si="338"/>
        <v>0</v>
      </c>
      <c r="CL134" s="281">
        <f t="shared" si="339"/>
        <v>0</v>
      </c>
      <c r="CM134" s="309"/>
      <c r="CN134" s="283">
        <f t="shared" si="340"/>
        <v>0</v>
      </c>
      <c r="CO134" s="309"/>
      <c r="CP134" s="283">
        <f t="shared" si="341"/>
        <v>0</v>
      </c>
      <c r="CQ134" s="309"/>
      <c r="CR134" s="283">
        <f t="shared" si="342"/>
        <v>0</v>
      </c>
      <c r="CS134" s="309"/>
      <c r="CT134" s="283">
        <f t="shared" si="343"/>
        <v>0</v>
      </c>
      <c r="CU134" s="309"/>
      <c r="CV134" s="283">
        <f t="shared" si="344"/>
        <v>0</v>
      </c>
      <c r="CW134" s="284">
        <f t="shared" si="345"/>
        <v>0</v>
      </c>
      <c r="CX134" s="310"/>
      <c r="CY134" s="286">
        <f t="shared" si="346"/>
        <v>0</v>
      </c>
      <c r="CZ134" s="310"/>
      <c r="DA134" s="286">
        <f t="shared" si="347"/>
        <v>0</v>
      </c>
      <c r="DB134" s="310"/>
      <c r="DC134" s="286">
        <f t="shared" si="348"/>
        <v>0</v>
      </c>
      <c r="DD134" s="310"/>
      <c r="DE134" s="286">
        <f t="shared" si="349"/>
        <v>0</v>
      </c>
      <c r="DF134" s="310"/>
      <c r="DG134" s="286">
        <f t="shared" si="350"/>
        <v>0</v>
      </c>
      <c r="DH134" s="287">
        <f t="shared" si="351"/>
        <v>0</v>
      </c>
      <c r="DI134" s="311"/>
      <c r="DJ134" s="289">
        <f t="shared" si="352"/>
        <v>0</v>
      </c>
      <c r="DK134" s="311"/>
      <c r="DL134" s="289">
        <f t="shared" si="353"/>
        <v>0</v>
      </c>
      <c r="DM134" s="311"/>
      <c r="DN134" s="289">
        <f t="shared" si="354"/>
        <v>0</v>
      </c>
      <c r="DO134" s="311"/>
      <c r="DP134" s="289">
        <f t="shared" si="355"/>
        <v>0</v>
      </c>
      <c r="DQ134" s="311"/>
      <c r="DR134" s="289">
        <f t="shared" si="356"/>
        <v>0</v>
      </c>
      <c r="DS134" s="299">
        <f t="shared" si="357"/>
        <v>0</v>
      </c>
      <c r="DT134" s="312">
        <f t="shared" si="358"/>
        <v>0</v>
      </c>
      <c r="DU134" s="312">
        <f t="shared" si="359"/>
        <v>0</v>
      </c>
      <c r="DV134" s="312">
        <f t="shared" si="360"/>
        <v>0</v>
      </c>
      <c r="DW134" s="312">
        <f t="shared" si="361"/>
        <v>0</v>
      </c>
      <c r="DX134" s="312">
        <f t="shared" si="362"/>
        <v>0</v>
      </c>
      <c r="DY134" s="300">
        <f t="shared" si="363"/>
        <v>0</v>
      </c>
    </row>
    <row r="135" spans="1:129" s="52" customFormat="1" ht="15" customHeight="1">
      <c r="A135" s="76"/>
      <c r="B135" s="76"/>
      <c r="C135" s="107"/>
      <c r="D135" s="72" t="str">
        <f t="shared" si="297"/>
        <v>Select Level from List</v>
      </c>
      <c r="E135" s="706" t="str">
        <f t="shared" si="297"/>
        <v>Select E-Class</v>
      </c>
      <c r="F135" s="682"/>
      <c r="G135" s="682"/>
      <c r="H135" s="682"/>
      <c r="I135" s="682"/>
      <c r="J135" s="682"/>
      <c r="K135" s="138"/>
      <c r="L135" s="139">
        <f t="shared" si="298"/>
        <v>0</v>
      </c>
      <c r="M135" s="69"/>
      <c r="N135" s="140"/>
      <c r="O135" s="118">
        <f t="shared" si="299"/>
        <v>0</v>
      </c>
      <c r="P135" s="140"/>
      <c r="Q135" s="118">
        <f t="shared" si="300"/>
        <v>0</v>
      </c>
      <c r="R135" s="140"/>
      <c r="S135" s="118">
        <f t="shared" si="301"/>
        <v>0</v>
      </c>
      <c r="T135" s="140"/>
      <c r="U135" s="118">
        <f t="shared" si="302"/>
        <v>0</v>
      </c>
      <c r="V135" s="140"/>
      <c r="W135" s="118">
        <f t="shared" si="303"/>
        <v>0</v>
      </c>
      <c r="X135" s="119">
        <f t="shared" si="304"/>
        <v>0</v>
      </c>
      <c r="Y135" s="303"/>
      <c r="Z135" s="513">
        <f t="shared" si="305"/>
        <v>0</v>
      </c>
      <c r="AA135" s="303"/>
      <c r="AB135" s="513">
        <f t="shared" si="306"/>
        <v>0</v>
      </c>
      <c r="AC135" s="303"/>
      <c r="AD135" s="513">
        <f t="shared" si="307"/>
        <v>0</v>
      </c>
      <c r="AE135" s="303"/>
      <c r="AF135" s="513">
        <f t="shared" si="308"/>
        <v>0</v>
      </c>
      <c r="AG135" s="303"/>
      <c r="AH135" s="513">
        <f t="shared" si="309"/>
        <v>0</v>
      </c>
      <c r="AI135" s="266">
        <f t="shared" si="364"/>
        <v>0</v>
      </c>
      <c r="AJ135" s="304"/>
      <c r="AK135" s="268">
        <f t="shared" si="310"/>
        <v>0</v>
      </c>
      <c r="AL135" s="304"/>
      <c r="AM135" s="268">
        <f t="shared" si="311"/>
        <v>0</v>
      </c>
      <c r="AN135" s="304"/>
      <c r="AO135" s="268">
        <f t="shared" si="312"/>
        <v>0</v>
      </c>
      <c r="AP135" s="304"/>
      <c r="AQ135" s="268">
        <f t="shared" si="313"/>
        <v>0</v>
      </c>
      <c r="AR135" s="304"/>
      <c r="AS135" s="268">
        <f t="shared" si="314"/>
        <v>0</v>
      </c>
      <c r="AT135" s="269">
        <f t="shared" si="315"/>
        <v>0</v>
      </c>
      <c r="AU135" s="305"/>
      <c r="AV135" s="271">
        <f t="shared" si="316"/>
        <v>0</v>
      </c>
      <c r="AW135" s="305"/>
      <c r="AX135" s="271">
        <f t="shared" si="317"/>
        <v>0</v>
      </c>
      <c r="AY135" s="305"/>
      <c r="AZ135" s="271">
        <f t="shared" si="318"/>
        <v>0</v>
      </c>
      <c r="BA135" s="305"/>
      <c r="BB135" s="271">
        <f t="shared" si="319"/>
        <v>0</v>
      </c>
      <c r="BC135" s="305"/>
      <c r="BD135" s="271">
        <f t="shared" si="320"/>
        <v>0</v>
      </c>
      <c r="BE135" s="272">
        <f t="shared" si="321"/>
        <v>0</v>
      </c>
      <c r="BF135" s="306"/>
      <c r="BG135" s="274">
        <f t="shared" si="322"/>
        <v>0</v>
      </c>
      <c r="BH135" s="306"/>
      <c r="BI135" s="274">
        <f t="shared" si="323"/>
        <v>0</v>
      </c>
      <c r="BJ135" s="306"/>
      <c r="BK135" s="274">
        <f t="shared" si="324"/>
        <v>0</v>
      </c>
      <c r="BL135" s="306"/>
      <c r="BM135" s="274">
        <f t="shared" si="325"/>
        <v>0</v>
      </c>
      <c r="BN135" s="306"/>
      <c r="BO135" s="274">
        <f t="shared" si="326"/>
        <v>0</v>
      </c>
      <c r="BP135" s="275">
        <f t="shared" si="327"/>
        <v>0</v>
      </c>
      <c r="BQ135" s="307"/>
      <c r="BR135" s="277">
        <f t="shared" si="328"/>
        <v>0</v>
      </c>
      <c r="BS135" s="307"/>
      <c r="BT135" s="277">
        <f t="shared" si="329"/>
        <v>0</v>
      </c>
      <c r="BU135" s="307"/>
      <c r="BV135" s="277">
        <f t="shared" si="330"/>
        <v>0</v>
      </c>
      <c r="BW135" s="307"/>
      <c r="BX135" s="277">
        <f t="shared" si="331"/>
        <v>0</v>
      </c>
      <c r="BY135" s="307"/>
      <c r="BZ135" s="277">
        <f t="shared" si="332"/>
        <v>0</v>
      </c>
      <c r="CA135" s="278">
        <f t="shared" si="333"/>
        <v>0</v>
      </c>
      <c r="CB135" s="308"/>
      <c r="CC135" s="280">
        <f t="shared" si="334"/>
        <v>0</v>
      </c>
      <c r="CD135" s="308"/>
      <c r="CE135" s="280">
        <f t="shared" si="335"/>
        <v>0</v>
      </c>
      <c r="CF135" s="308"/>
      <c r="CG135" s="280">
        <f t="shared" si="336"/>
        <v>0</v>
      </c>
      <c r="CH135" s="308"/>
      <c r="CI135" s="280">
        <f t="shared" si="337"/>
        <v>0</v>
      </c>
      <c r="CJ135" s="308"/>
      <c r="CK135" s="280">
        <f t="shared" si="338"/>
        <v>0</v>
      </c>
      <c r="CL135" s="281">
        <f t="shared" si="339"/>
        <v>0</v>
      </c>
      <c r="CM135" s="309"/>
      <c r="CN135" s="283">
        <f t="shared" si="340"/>
        <v>0</v>
      </c>
      <c r="CO135" s="309"/>
      <c r="CP135" s="283">
        <f t="shared" si="341"/>
        <v>0</v>
      </c>
      <c r="CQ135" s="309"/>
      <c r="CR135" s="283">
        <f t="shared" si="342"/>
        <v>0</v>
      </c>
      <c r="CS135" s="309"/>
      <c r="CT135" s="283">
        <f t="shared" si="343"/>
        <v>0</v>
      </c>
      <c r="CU135" s="309"/>
      <c r="CV135" s="283">
        <f t="shared" si="344"/>
        <v>0</v>
      </c>
      <c r="CW135" s="284">
        <f t="shared" si="345"/>
        <v>0</v>
      </c>
      <c r="CX135" s="310"/>
      <c r="CY135" s="286">
        <f t="shared" si="346"/>
        <v>0</v>
      </c>
      <c r="CZ135" s="310"/>
      <c r="DA135" s="286">
        <f t="shared" si="347"/>
        <v>0</v>
      </c>
      <c r="DB135" s="310"/>
      <c r="DC135" s="286">
        <f t="shared" si="348"/>
        <v>0</v>
      </c>
      <c r="DD135" s="310"/>
      <c r="DE135" s="286">
        <f t="shared" si="349"/>
        <v>0</v>
      </c>
      <c r="DF135" s="310"/>
      <c r="DG135" s="286">
        <f t="shared" si="350"/>
        <v>0</v>
      </c>
      <c r="DH135" s="287">
        <f t="shared" si="351"/>
        <v>0</v>
      </c>
      <c r="DI135" s="311"/>
      <c r="DJ135" s="289">
        <f t="shared" si="352"/>
        <v>0</v>
      </c>
      <c r="DK135" s="311"/>
      <c r="DL135" s="289">
        <f t="shared" si="353"/>
        <v>0</v>
      </c>
      <c r="DM135" s="311"/>
      <c r="DN135" s="289">
        <f t="shared" si="354"/>
        <v>0</v>
      </c>
      <c r="DO135" s="311"/>
      <c r="DP135" s="289">
        <f t="shared" si="355"/>
        <v>0</v>
      </c>
      <c r="DQ135" s="311"/>
      <c r="DR135" s="289">
        <f t="shared" si="356"/>
        <v>0</v>
      </c>
      <c r="DS135" s="299">
        <f t="shared" si="357"/>
        <v>0</v>
      </c>
      <c r="DT135" s="312">
        <f t="shared" si="358"/>
        <v>0</v>
      </c>
      <c r="DU135" s="312">
        <f t="shared" si="359"/>
        <v>0</v>
      </c>
      <c r="DV135" s="312">
        <f t="shared" si="360"/>
        <v>0</v>
      </c>
      <c r="DW135" s="312">
        <f t="shared" si="361"/>
        <v>0</v>
      </c>
      <c r="DX135" s="312">
        <f t="shared" si="362"/>
        <v>0</v>
      </c>
      <c r="DY135" s="300">
        <f t="shared" si="363"/>
        <v>0</v>
      </c>
    </row>
    <row r="136" spans="1:129" s="52" customFormat="1" ht="15" customHeight="1">
      <c r="A136" s="76"/>
      <c r="B136" s="76"/>
      <c r="C136" s="107"/>
      <c r="D136" s="72" t="str">
        <f t="shared" si="297"/>
        <v>Select Level from List</v>
      </c>
      <c r="E136" s="706" t="str">
        <f t="shared" si="297"/>
        <v>Select E-Class</v>
      </c>
      <c r="F136" s="706"/>
      <c r="G136" s="706"/>
      <c r="H136" s="706"/>
      <c r="I136" s="706"/>
      <c r="J136" s="682"/>
      <c r="K136" s="138"/>
      <c r="L136" s="139">
        <f t="shared" si="298"/>
        <v>0</v>
      </c>
      <c r="M136" s="69"/>
      <c r="N136" s="140"/>
      <c r="O136" s="118">
        <f t="shared" si="299"/>
        <v>0</v>
      </c>
      <c r="P136" s="140"/>
      <c r="Q136" s="118">
        <f t="shared" si="300"/>
        <v>0</v>
      </c>
      <c r="R136" s="140"/>
      <c r="S136" s="118">
        <f t="shared" si="301"/>
        <v>0</v>
      </c>
      <c r="T136" s="140"/>
      <c r="U136" s="118">
        <f t="shared" si="302"/>
        <v>0</v>
      </c>
      <c r="V136" s="140"/>
      <c r="W136" s="118">
        <f t="shared" si="303"/>
        <v>0</v>
      </c>
      <c r="X136" s="119">
        <f t="shared" si="304"/>
        <v>0</v>
      </c>
      <c r="Y136" s="303"/>
      <c r="Z136" s="513">
        <f t="shared" si="305"/>
        <v>0</v>
      </c>
      <c r="AA136" s="303"/>
      <c r="AB136" s="513">
        <f t="shared" si="306"/>
        <v>0</v>
      </c>
      <c r="AC136" s="303"/>
      <c r="AD136" s="513">
        <f t="shared" si="307"/>
        <v>0</v>
      </c>
      <c r="AE136" s="303"/>
      <c r="AF136" s="513">
        <f t="shared" si="308"/>
        <v>0</v>
      </c>
      <c r="AG136" s="303"/>
      <c r="AH136" s="513">
        <f t="shared" si="309"/>
        <v>0</v>
      </c>
      <c r="AI136" s="266">
        <f t="shared" si="364"/>
        <v>0</v>
      </c>
      <c r="AJ136" s="304"/>
      <c r="AK136" s="268">
        <f t="shared" si="310"/>
        <v>0</v>
      </c>
      <c r="AL136" s="304"/>
      <c r="AM136" s="268">
        <f t="shared" si="311"/>
        <v>0</v>
      </c>
      <c r="AN136" s="304"/>
      <c r="AO136" s="268">
        <f t="shared" si="312"/>
        <v>0</v>
      </c>
      <c r="AP136" s="304"/>
      <c r="AQ136" s="268">
        <f t="shared" si="313"/>
        <v>0</v>
      </c>
      <c r="AR136" s="304"/>
      <c r="AS136" s="268">
        <f t="shared" si="314"/>
        <v>0</v>
      </c>
      <c r="AT136" s="269">
        <f t="shared" si="315"/>
        <v>0</v>
      </c>
      <c r="AU136" s="305"/>
      <c r="AV136" s="271">
        <f t="shared" si="316"/>
        <v>0</v>
      </c>
      <c r="AW136" s="305"/>
      <c r="AX136" s="271">
        <f t="shared" si="317"/>
        <v>0</v>
      </c>
      <c r="AY136" s="305"/>
      <c r="AZ136" s="271">
        <f t="shared" si="318"/>
        <v>0</v>
      </c>
      <c r="BA136" s="305"/>
      <c r="BB136" s="271">
        <f t="shared" si="319"/>
        <v>0</v>
      </c>
      <c r="BC136" s="305"/>
      <c r="BD136" s="271">
        <f t="shared" si="320"/>
        <v>0</v>
      </c>
      <c r="BE136" s="272">
        <f t="shared" si="321"/>
        <v>0</v>
      </c>
      <c r="BF136" s="306"/>
      <c r="BG136" s="274">
        <f t="shared" si="322"/>
        <v>0</v>
      </c>
      <c r="BH136" s="306"/>
      <c r="BI136" s="274">
        <f t="shared" si="323"/>
        <v>0</v>
      </c>
      <c r="BJ136" s="306"/>
      <c r="BK136" s="274">
        <f t="shared" si="324"/>
        <v>0</v>
      </c>
      <c r="BL136" s="306"/>
      <c r="BM136" s="274">
        <f t="shared" si="325"/>
        <v>0</v>
      </c>
      <c r="BN136" s="306"/>
      <c r="BO136" s="274">
        <f t="shared" si="326"/>
        <v>0</v>
      </c>
      <c r="BP136" s="275">
        <f t="shared" si="327"/>
        <v>0</v>
      </c>
      <c r="BQ136" s="307"/>
      <c r="BR136" s="277">
        <f t="shared" si="328"/>
        <v>0</v>
      </c>
      <c r="BS136" s="307"/>
      <c r="BT136" s="277">
        <f t="shared" si="329"/>
        <v>0</v>
      </c>
      <c r="BU136" s="307"/>
      <c r="BV136" s="277">
        <f t="shared" si="330"/>
        <v>0</v>
      </c>
      <c r="BW136" s="307"/>
      <c r="BX136" s="277">
        <f t="shared" si="331"/>
        <v>0</v>
      </c>
      <c r="BY136" s="307"/>
      <c r="BZ136" s="277">
        <f t="shared" si="332"/>
        <v>0</v>
      </c>
      <c r="CA136" s="278">
        <f t="shared" si="333"/>
        <v>0</v>
      </c>
      <c r="CB136" s="308"/>
      <c r="CC136" s="280">
        <f t="shared" si="334"/>
        <v>0</v>
      </c>
      <c r="CD136" s="308"/>
      <c r="CE136" s="280">
        <f t="shared" si="335"/>
        <v>0</v>
      </c>
      <c r="CF136" s="308"/>
      <c r="CG136" s="280">
        <f t="shared" si="336"/>
        <v>0</v>
      </c>
      <c r="CH136" s="308"/>
      <c r="CI136" s="280">
        <f t="shared" si="337"/>
        <v>0</v>
      </c>
      <c r="CJ136" s="308"/>
      <c r="CK136" s="280">
        <f t="shared" si="338"/>
        <v>0</v>
      </c>
      <c r="CL136" s="281">
        <f t="shared" si="339"/>
        <v>0</v>
      </c>
      <c r="CM136" s="309"/>
      <c r="CN136" s="283">
        <f t="shared" si="340"/>
        <v>0</v>
      </c>
      <c r="CO136" s="309"/>
      <c r="CP136" s="283">
        <f t="shared" si="341"/>
        <v>0</v>
      </c>
      <c r="CQ136" s="309"/>
      <c r="CR136" s="283">
        <f t="shared" si="342"/>
        <v>0</v>
      </c>
      <c r="CS136" s="309"/>
      <c r="CT136" s="283">
        <f t="shared" si="343"/>
        <v>0</v>
      </c>
      <c r="CU136" s="309"/>
      <c r="CV136" s="283">
        <f t="shared" si="344"/>
        <v>0</v>
      </c>
      <c r="CW136" s="284">
        <f t="shared" si="345"/>
        <v>0</v>
      </c>
      <c r="CX136" s="310"/>
      <c r="CY136" s="286">
        <f t="shared" si="346"/>
        <v>0</v>
      </c>
      <c r="CZ136" s="310"/>
      <c r="DA136" s="286">
        <f t="shared" si="347"/>
        <v>0</v>
      </c>
      <c r="DB136" s="310"/>
      <c r="DC136" s="286">
        <f t="shared" si="348"/>
        <v>0</v>
      </c>
      <c r="DD136" s="310"/>
      <c r="DE136" s="286">
        <f t="shared" si="349"/>
        <v>0</v>
      </c>
      <c r="DF136" s="310"/>
      <c r="DG136" s="286">
        <f t="shared" si="350"/>
        <v>0</v>
      </c>
      <c r="DH136" s="287">
        <f t="shared" si="351"/>
        <v>0</v>
      </c>
      <c r="DI136" s="311"/>
      <c r="DJ136" s="289">
        <f t="shared" si="352"/>
        <v>0</v>
      </c>
      <c r="DK136" s="311"/>
      <c r="DL136" s="289">
        <f t="shared" si="353"/>
        <v>0</v>
      </c>
      <c r="DM136" s="311"/>
      <c r="DN136" s="289">
        <f t="shared" si="354"/>
        <v>0</v>
      </c>
      <c r="DO136" s="311"/>
      <c r="DP136" s="289">
        <f t="shared" si="355"/>
        <v>0</v>
      </c>
      <c r="DQ136" s="311"/>
      <c r="DR136" s="289">
        <f t="shared" si="356"/>
        <v>0</v>
      </c>
      <c r="DS136" s="299">
        <f t="shared" si="357"/>
        <v>0</v>
      </c>
      <c r="DT136" s="312">
        <f t="shared" si="358"/>
        <v>0</v>
      </c>
      <c r="DU136" s="312">
        <f t="shared" si="359"/>
        <v>0</v>
      </c>
      <c r="DV136" s="312">
        <f t="shared" si="360"/>
        <v>0</v>
      </c>
      <c r="DW136" s="312">
        <f t="shared" si="361"/>
        <v>0</v>
      </c>
      <c r="DX136" s="312">
        <f t="shared" si="362"/>
        <v>0</v>
      </c>
      <c r="DY136" s="300">
        <f t="shared" si="363"/>
        <v>0</v>
      </c>
    </row>
    <row r="137" spans="1:129" s="52" customFormat="1" ht="15" customHeight="1">
      <c r="A137" s="76"/>
      <c r="B137" s="76"/>
      <c r="C137" s="107"/>
      <c r="D137" s="72" t="str">
        <f t="shared" si="297"/>
        <v>Select Level from List</v>
      </c>
      <c r="E137" s="706" t="str">
        <f t="shared" si="297"/>
        <v>Select E-Class</v>
      </c>
      <c r="F137" s="682"/>
      <c r="G137" s="682"/>
      <c r="H137" s="682"/>
      <c r="I137" s="682"/>
      <c r="J137" s="682"/>
      <c r="K137" s="138"/>
      <c r="L137" s="139">
        <f t="shared" si="298"/>
        <v>0</v>
      </c>
      <c r="M137" s="69"/>
      <c r="N137" s="140"/>
      <c r="O137" s="118">
        <f t="shared" si="299"/>
        <v>0</v>
      </c>
      <c r="P137" s="140"/>
      <c r="Q137" s="118">
        <f t="shared" si="300"/>
        <v>0</v>
      </c>
      <c r="R137" s="140"/>
      <c r="S137" s="118">
        <f t="shared" si="301"/>
        <v>0</v>
      </c>
      <c r="T137" s="140"/>
      <c r="U137" s="118">
        <f t="shared" si="302"/>
        <v>0</v>
      </c>
      <c r="V137" s="140"/>
      <c r="W137" s="118">
        <f t="shared" si="303"/>
        <v>0</v>
      </c>
      <c r="X137" s="119">
        <f t="shared" si="304"/>
        <v>0</v>
      </c>
      <c r="Y137" s="303"/>
      <c r="Z137" s="513">
        <f t="shared" si="305"/>
        <v>0</v>
      </c>
      <c r="AA137" s="303"/>
      <c r="AB137" s="513">
        <f t="shared" si="306"/>
        <v>0</v>
      </c>
      <c r="AC137" s="303"/>
      <c r="AD137" s="513">
        <f t="shared" si="307"/>
        <v>0</v>
      </c>
      <c r="AE137" s="303"/>
      <c r="AF137" s="513">
        <f t="shared" si="308"/>
        <v>0</v>
      </c>
      <c r="AG137" s="303"/>
      <c r="AH137" s="513">
        <f t="shared" si="309"/>
        <v>0</v>
      </c>
      <c r="AI137" s="266">
        <f t="shared" si="364"/>
        <v>0</v>
      </c>
      <c r="AJ137" s="304"/>
      <c r="AK137" s="268">
        <f t="shared" si="310"/>
        <v>0</v>
      </c>
      <c r="AL137" s="304"/>
      <c r="AM137" s="268">
        <f t="shared" si="311"/>
        <v>0</v>
      </c>
      <c r="AN137" s="304"/>
      <c r="AO137" s="268">
        <f t="shared" si="312"/>
        <v>0</v>
      </c>
      <c r="AP137" s="304"/>
      <c r="AQ137" s="268">
        <f t="shared" si="313"/>
        <v>0</v>
      </c>
      <c r="AR137" s="304"/>
      <c r="AS137" s="268">
        <f t="shared" si="314"/>
        <v>0</v>
      </c>
      <c r="AT137" s="269">
        <f t="shared" si="315"/>
        <v>0</v>
      </c>
      <c r="AU137" s="305"/>
      <c r="AV137" s="271">
        <f t="shared" si="316"/>
        <v>0</v>
      </c>
      <c r="AW137" s="305"/>
      <c r="AX137" s="271">
        <f t="shared" si="317"/>
        <v>0</v>
      </c>
      <c r="AY137" s="305"/>
      <c r="AZ137" s="271">
        <f t="shared" si="318"/>
        <v>0</v>
      </c>
      <c r="BA137" s="305"/>
      <c r="BB137" s="271">
        <f t="shared" si="319"/>
        <v>0</v>
      </c>
      <c r="BC137" s="305"/>
      <c r="BD137" s="271">
        <f t="shared" si="320"/>
        <v>0</v>
      </c>
      <c r="BE137" s="272">
        <f t="shared" si="321"/>
        <v>0</v>
      </c>
      <c r="BF137" s="306"/>
      <c r="BG137" s="274">
        <f t="shared" si="322"/>
        <v>0</v>
      </c>
      <c r="BH137" s="306"/>
      <c r="BI137" s="274">
        <f t="shared" si="323"/>
        <v>0</v>
      </c>
      <c r="BJ137" s="306"/>
      <c r="BK137" s="274">
        <f t="shared" si="324"/>
        <v>0</v>
      </c>
      <c r="BL137" s="306"/>
      <c r="BM137" s="274">
        <f t="shared" si="325"/>
        <v>0</v>
      </c>
      <c r="BN137" s="306"/>
      <c r="BO137" s="274">
        <f t="shared" si="326"/>
        <v>0</v>
      </c>
      <c r="BP137" s="275">
        <f t="shared" si="327"/>
        <v>0</v>
      </c>
      <c r="BQ137" s="307"/>
      <c r="BR137" s="277">
        <f t="shared" si="328"/>
        <v>0</v>
      </c>
      <c r="BS137" s="307"/>
      <c r="BT137" s="277">
        <f t="shared" si="329"/>
        <v>0</v>
      </c>
      <c r="BU137" s="307"/>
      <c r="BV137" s="277">
        <f t="shared" si="330"/>
        <v>0</v>
      </c>
      <c r="BW137" s="307"/>
      <c r="BX137" s="277">
        <f t="shared" si="331"/>
        <v>0</v>
      </c>
      <c r="BY137" s="307"/>
      <c r="BZ137" s="277">
        <f t="shared" si="332"/>
        <v>0</v>
      </c>
      <c r="CA137" s="278">
        <f t="shared" si="333"/>
        <v>0</v>
      </c>
      <c r="CB137" s="308"/>
      <c r="CC137" s="280">
        <f t="shared" si="334"/>
        <v>0</v>
      </c>
      <c r="CD137" s="308"/>
      <c r="CE137" s="280">
        <f t="shared" si="335"/>
        <v>0</v>
      </c>
      <c r="CF137" s="308"/>
      <c r="CG137" s="280">
        <f t="shared" si="336"/>
        <v>0</v>
      </c>
      <c r="CH137" s="308"/>
      <c r="CI137" s="280">
        <f t="shared" si="337"/>
        <v>0</v>
      </c>
      <c r="CJ137" s="308"/>
      <c r="CK137" s="280">
        <f t="shared" si="338"/>
        <v>0</v>
      </c>
      <c r="CL137" s="281">
        <f t="shared" si="339"/>
        <v>0</v>
      </c>
      <c r="CM137" s="309"/>
      <c r="CN137" s="283">
        <f t="shared" si="340"/>
        <v>0</v>
      </c>
      <c r="CO137" s="309"/>
      <c r="CP137" s="283">
        <f t="shared" si="341"/>
        <v>0</v>
      </c>
      <c r="CQ137" s="309"/>
      <c r="CR137" s="283">
        <f t="shared" si="342"/>
        <v>0</v>
      </c>
      <c r="CS137" s="309"/>
      <c r="CT137" s="283">
        <f t="shared" si="343"/>
        <v>0</v>
      </c>
      <c r="CU137" s="309"/>
      <c r="CV137" s="283">
        <f t="shared" si="344"/>
        <v>0</v>
      </c>
      <c r="CW137" s="284">
        <f t="shared" si="345"/>
        <v>0</v>
      </c>
      <c r="CX137" s="310"/>
      <c r="CY137" s="286">
        <f t="shared" si="346"/>
        <v>0</v>
      </c>
      <c r="CZ137" s="310"/>
      <c r="DA137" s="286">
        <f t="shared" si="347"/>
        <v>0</v>
      </c>
      <c r="DB137" s="310"/>
      <c r="DC137" s="286">
        <f t="shared" si="348"/>
        <v>0</v>
      </c>
      <c r="DD137" s="310"/>
      <c r="DE137" s="286">
        <f t="shared" si="349"/>
        <v>0</v>
      </c>
      <c r="DF137" s="310"/>
      <c r="DG137" s="286">
        <f t="shared" si="350"/>
        <v>0</v>
      </c>
      <c r="DH137" s="287">
        <f t="shared" si="351"/>
        <v>0</v>
      </c>
      <c r="DI137" s="311"/>
      <c r="DJ137" s="289">
        <f t="shared" si="352"/>
        <v>0</v>
      </c>
      <c r="DK137" s="311"/>
      <c r="DL137" s="289">
        <f t="shared" si="353"/>
        <v>0</v>
      </c>
      <c r="DM137" s="311"/>
      <c r="DN137" s="289">
        <f t="shared" si="354"/>
        <v>0</v>
      </c>
      <c r="DO137" s="311"/>
      <c r="DP137" s="289">
        <f t="shared" si="355"/>
        <v>0</v>
      </c>
      <c r="DQ137" s="311"/>
      <c r="DR137" s="289">
        <f t="shared" si="356"/>
        <v>0</v>
      </c>
      <c r="DS137" s="299">
        <f t="shared" si="357"/>
        <v>0</v>
      </c>
      <c r="DT137" s="312">
        <f t="shared" si="358"/>
        <v>0</v>
      </c>
      <c r="DU137" s="312">
        <f t="shared" si="359"/>
        <v>0</v>
      </c>
      <c r="DV137" s="312">
        <f t="shared" si="360"/>
        <v>0</v>
      </c>
      <c r="DW137" s="312">
        <f t="shared" si="361"/>
        <v>0</v>
      </c>
      <c r="DX137" s="312">
        <f t="shared" si="362"/>
        <v>0</v>
      </c>
      <c r="DY137" s="300">
        <f t="shared" si="363"/>
        <v>0</v>
      </c>
    </row>
    <row r="138" spans="1:129" s="52" customFormat="1" ht="15" customHeight="1">
      <c r="A138" s="76"/>
      <c r="B138" s="76"/>
      <c r="C138" s="107"/>
      <c r="D138" s="703" t="s">
        <v>437</v>
      </c>
      <c r="E138" s="747"/>
      <c r="F138" s="747"/>
      <c r="G138" s="747"/>
      <c r="H138" s="747"/>
      <c r="I138" s="747"/>
      <c r="J138" s="747"/>
      <c r="K138" s="747"/>
      <c r="L138" s="149">
        <f>VLOOKUP(D138,'Benefits and F&amp;A-DO NOT DELETE'!A47:B51,2,0)</f>
        <v>0</v>
      </c>
      <c r="M138" s="69">
        <v>1.07</v>
      </c>
      <c r="N138" s="190">
        <v>0</v>
      </c>
      <c r="O138" s="118">
        <f>$L138*N138</f>
        <v>0</v>
      </c>
      <c r="P138" s="190">
        <v>0</v>
      </c>
      <c r="Q138" s="118">
        <f>$L138*P138*$M138</f>
        <v>0</v>
      </c>
      <c r="R138" s="190">
        <v>0</v>
      </c>
      <c r="S138" s="118">
        <f>$L138*R138*$M138^2</f>
        <v>0</v>
      </c>
      <c r="T138" s="190">
        <v>0</v>
      </c>
      <c r="U138" s="118">
        <f>$L138*T138*$M138^3</f>
        <v>0</v>
      </c>
      <c r="V138" s="190">
        <v>0</v>
      </c>
      <c r="W138" s="118">
        <f>$L138*V138*$M138^4</f>
        <v>0</v>
      </c>
      <c r="X138" s="119">
        <f t="shared" si="304"/>
        <v>0</v>
      </c>
      <c r="Y138" s="325">
        <v>0</v>
      </c>
      <c r="Z138" s="513">
        <f>$L138*Y138</f>
        <v>0</v>
      </c>
      <c r="AA138" s="325">
        <v>0</v>
      </c>
      <c r="AB138" s="513">
        <f>$L138*AA138*$M138</f>
        <v>0</v>
      </c>
      <c r="AC138" s="325">
        <v>0</v>
      </c>
      <c r="AD138" s="513">
        <f>$L138*AC138*$M138^2</f>
        <v>0</v>
      </c>
      <c r="AE138" s="325">
        <v>0</v>
      </c>
      <c r="AF138" s="513">
        <f>$L138*AE138*$M138^3</f>
        <v>0</v>
      </c>
      <c r="AG138" s="325">
        <v>0</v>
      </c>
      <c r="AH138" s="513">
        <f>$L138*AG138*$M138^4</f>
        <v>0</v>
      </c>
      <c r="AI138" s="266">
        <f t="shared" si="364"/>
        <v>0</v>
      </c>
      <c r="AJ138" s="326">
        <v>0</v>
      </c>
      <c r="AK138" s="268">
        <f>$L138*AJ138</f>
        <v>0</v>
      </c>
      <c r="AL138" s="326">
        <v>0</v>
      </c>
      <c r="AM138" s="268">
        <f>$L138*AL138*$M138</f>
        <v>0</v>
      </c>
      <c r="AN138" s="326">
        <v>0</v>
      </c>
      <c r="AO138" s="268">
        <f>$L138*AN138*$M138^2</f>
        <v>0</v>
      </c>
      <c r="AP138" s="326">
        <v>0</v>
      </c>
      <c r="AQ138" s="268">
        <f>$L138*AP138*$M138^3</f>
        <v>0</v>
      </c>
      <c r="AR138" s="326">
        <v>0</v>
      </c>
      <c r="AS138" s="268">
        <f>$L138*AR138*$M138^4</f>
        <v>0</v>
      </c>
      <c r="AT138" s="269">
        <f t="shared" si="315"/>
        <v>0</v>
      </c>
      <c r="AU138" s="327">
        <v>0</v>
      </c>
      <c r="AV138" s="271">
        <f>$L138*AU138</f>
        <v>0</v>
      </c>
      <c r="AW138" s="327">
        <v>0</v>
      </c>
      <c r="AX138" s="271">
        <f>$L138*AW138*$M138</f>
        <v>0</v>
      </c>
      <c r="AY138" s="327">
        <v>0</v>
      </c>
      <c r="AZ138" s="271">
        <f>$L138*AY138*$M138^2</f>
        <v>0</v>
      </c>
      <c r="BA138" s="327">
        <v>0</v>
      </c>
      <c r="BB138" s="271">
        <f>$L138*BA138*$M138^3</f>
        <v>0</v>
      </c>
      <c r="BC138" s="327">
        <v>0</v>
      </c>
      <c r="BD138" s="271">
        <f>$L138*BC138*$M138^4</f>
        <v>0</v>
      </c>
      <c r="BE138" s="272">
        <f t="shared" si="321"/>
        <v>0</v>
      </c>
      <c r="BF138" s="328">
        <v>0</v>
      </c>
      <c r="BG138" s="274">
        <f>$L138*BF138</f>
        <v>0</v>
      </c>
      <c r="BH138" s="328">
        <v>0</v>
      </c>
      <c r="BI138" s="274">
        <f>$L138*BH138*$M138</f>
        <v>0</v>
      </c>
      <c r="BJ138" s="328">
        <v>0</v>
      </c>
      <c r="BK138" s="274">
        <f>$L138*BJ138*$M138^2</f>
        <v>0</v>
      </c>
      <c r="BL138" s="328">
        <v>0</v>
      </c>
      <c r="BM138" s="274">
        <f>$L138*BL138*$M138^3</f>
        <v>0</v>
      </c>
      <c r="BN138" s="328">
        <v>0</v>
      </c>
      <c r="BO138" s="274">
        <f>$L138*BN138*$M138^4</f>
        <v>0</v>
      </c>
      <c r="BP138" s="275">
        <f t="shared" si="327"/>
        <v>0</v>
      </c>
      <c r="BQ138" s="329">
        <v>0</v>
      </c>
      <c r="BR138" s="277">
        <f>$L138*BQ138</f>
        <v>0</v>
      </c>
      <c r="BS138" s="329">
        <v>0</v>
      </c>
      <c r="BT138" s="277">
        <f>$L138*BS138*$M138</f>
        <v>0</v>
      </c>
      <c r="BU138" s="329">
        <v>0</v>
      </c>
      <c r="BV138" s="277">
        <f>$L138*BU138*$M138^2</f>
        <v>0</v>
      </c>
      <c r="BW138" s="329">
        <v>0</v>
      </c>
      <c r="BX138" s="277">
        <f>$L138*BW138*$M138^3</f>
        <v>0</v>
      </c>
      <c r="BY138" s="329">
        <v>0</v>
      </c>
      <c r="BZ138" s="277">
        <f>$L138*BY138*$M138^4</f>
        <v>0</v>
      </c>
      <c r="CA138" s="278">
        <f t="shared" si="333"/>
        <v>0</v>
      </c>
      <c r="CB138" s="330">
        <v>0</v>
      </c>
      <c r="CC138" s="280">
        <f>$L138*CB138</f>
        <v>0</v>
      </c>
      <c r="CD138" s="330">
        <v>0</v>
      </c>
      <c r="CE138" s="280">
        <f>$L138*CD138*$M138</f>
        <v>0</v>
      </c>
      <c r="CF138" s="330">
        <v>0</v>
      </c>
      <c r="CG138" s="280">
        <f>$L138*CF138*$M138^2</f>
        <v>0</v>
      </c>
      <c r="CH138" s="330">
        <v>0</v>
      </c>
      <c r="CI138" s="280">
        <f>$L138*CH138*$M138^3</f>
        <v>0</v>
      </c>
      <c r="CJ138" s="330">
        <v>0</v>
      </c>
      <c r="CK138" s="280">
        <f>$L138*CJ138*$M138^4</f>
        <v>0</v>
      </c>
      <c r="CL138" s="281">
        <f t="shared" si="339"/>
        <v>0</v>
      </c>
      <c r="CM138" s="331">
        <v>0</v>
      </c>
      <c r="CN138" s="283">
        <f>$L138*CM138</f>
        <v>0</v>
      </c>
      <c r="CO138" s="331">
        <v>0</v>
      </c>
      <c r="CP138" s="283">
        <f>$L138*CO138*$M138</f>
        <v>0</v>
      </c>
      <c r="CQ138" s="331">
        <v>0</v>
      </c>
      <c r="CR138" s="283">
        <f>$L138*CQ138*$M138^2</f>
        <v>0</v>
      </c>
      <c r="CS138" s="331">
        <v>0</v>
      </c>
      <c r="CT138" s="283">
        <f>$L138*CS138*$M138^3</f>
        <v>0</v>
      </c>
      <c r="CU138" s="331">
        <v>0</v>
      </c>
      <c r="CV138" s="283">
        <f>$L138*CU138*$M138^4</f>
        <v>0</v>
      </c>
      <c r="CW138" s="284">
        <f t="shared" si="345"/>
        <v>0</v>
      </c>
      <c r="CX138" s="332">
        <v>0</v>
      </c>
      <c r="CY138" s="286">
        <f>$L138*CX138</f>
        <v>0</v>
      </c>
      <c r="CZ138" s="332">
        <v>0</v>
      </c>
      <c r="DA138" s="286">
        <f>$L138*CZ138*$M138</f>
        <v>0</v>
      </c>
      <c r="DB138" s="332">
        <v>0</v>
      </c>
      <c r="DC138" s="286">
        <f>$L138*DB138*$M138^2</f>
        <v>0</v>
      </c>
      <c r="DD138" s="332">
        <v>0</v>
      </c>
      <c r="DE138" s="286">
        <f>$L138*DD138*$M138^3</f>
        <v>0</v>
      </c>
      <c r="DF138" s="332">
        <v>0</v>
      </c>
      <c r="DG138" s="286">
        <f>$L138*DF138*$M138^4</f>
        <v>0</v>
      </c>
      <c r="DH138" s="287">
        <f t="shared" si="351"/>
        <v>0</v>
      </c>
      <c r="DI138" s="333">
        <v>0</v>
      </c>
      <c r="DJ138" s="289">
        <f>$L138*DI138</f>
        <v>0</v>
      </c>
      <c r="DK138" s="333">
        <v>0</v>
      </c>
      <c r="DL138" s="289">
        <f>$L138*DK138*$M138</f>
        <v>0</v>
      </c>
      <c r="DM138" s="333">
        <v>0</v>
      </c>
      <c r="DN138" s="289">
        <f>$L138*DM138*$M138^2</f>
        <v>0</v>
      </c>
      <c r="DO138" s="333">
        <v>0</v>
      </c>
      <c r="DP138" s="289">
        <f>$L138*DO138*$M138^3</f>
        <v>0</v>
      </c>
      <c r="DQ138" s="333">
        <v>0</v>
      </c>
      <c r="DR138" s="289">
        <f>$L138*DQ138*$M138^4</f>
        <v>0</v>
      </c>
      <c r="DS138" s="299">
        <f t="shared" si="357"/>
        <v>0</v>
      </c>
      <c r="DT138" s="312">
        <f t="shared" si="358"/>
        <v>0</v>
      </c>
      <c r="DU138" s="312">
        <f t="shared" si="359"/>
        <v>0</v>
      </c>
      <c r="DV138" s="312">
        <f t="shared" si="360"/>
        <v>0</v>
      </c>
      <c r="DW138" s="312">
        <f t="shared" si="361"/>
        <v>0</v>
      </c>
      <c r="DX138" s="312">
        <f t="shared" si="362"/>
        <v>0</v>
      </c>
      <c r="DY138" s="300">
        <f t="shared" si="363"/>
        <v>0</v>
      </c>
    </row>
    <row r="139" spans="1:129" s="52" customFormat="1" ht="15" customHeight="1">
      <c r="A139" s="76"/>
      <c r="B139" s="76"/>
      <c r="C139" s="107"/>
      <c r="D139" s="703" t="s">
        <v>437</v>
      </c>
      <c r="E139" s="747"/>
      <c r="F139" s="747"/>
      <c r="G139" s="747"/>
      <c r="H139" s="747"/>
      <c r="I139" s="747"/>
      <c r="J139" s="747"/>
      <c r="K139" s="747"/>
      <c r="L139" s="149">
        <f>VLOOKUP(D139,'Benefits and F&amp;A-DO NOT DELETE'!A47:B51,2,0)</f>
        <v>0</v>
      </c>
      <c r="M139" s="69">
        <v>1.07</v>
      </c>
      <c r="N139" s="190">
        <v>0</v>
      </c>
      <c r="O139" s="118">
        <f t="shared" ref="O139:O147" si="365">$L139*N139</f>
        <v>0</v>
      </c>
      <c r="P139" s="190">
        <v>0</v>
      </c>
      <c r="Q139" s="118">
        <f t="shared" ref="Q139:Q147" si="366">$L139*P139*$M139</f>
        <v>0</v>
      </c>
      <c r="R139" s="190">
        <v>0</v>
      </c>
      <c r="S139" s="118">
        <f t="shared" ref="S139:S147" si="367">$L139*R139*$M139^2</f>
        <v>0</v>
      </c>
      <c r="T139" s="190">
        <v>0</v>
      </c>
      <c r="U139" s="118">
        <f t="shared" ref="U139:U147" si="368">$L139*T139*$M139^3</f>
        <v>0</v>
      </c>
      <c r="V139" s="190">
        <v>0</v>
      </c>
      <c r="W139" s="118">
        <f t="shared" ref="W139:W147" si="369">$L139*V139*$M139^4</f>
        <v>0</v>
      </c>
      <c r="X139" s="119">
        <f t="shared" si="304"/>
        <v>0</v>
      </c>
      <c r="Y139" s="325">
        <v>0</v>
      </c>
      <c r="Z139" s="513">
        <f t="shared" ref="Z139:Z147" si="370">$L139*Y139</f>
        <v>0</v>
      </c>
      <c r="AA139" s="325">
        <v>0</v>
      </c>
      <c r="AB139" s="513">
        <f t="shared" ref="AB139:AB147" si="371">$L139*AA139*$M139</f>
        <v>0</v>
      </c>
      <c r="AC139" s="325">
        <v>0</v>
      </c>
      <c r="AD139" s="513">
        <f t="shared" ref="AD139:AD147" si="372">$L139*AC139*$M139^2</f>
        <v>0</v>
      </c>
      <c r="AE139" s="325">
        <v>0</v>
      </c>
      <c r="AF139" s="513">
        <f t="shared" ref="AF139:AF147" si="373">$L139*AE139*$M139^3</f>
        <v>0</v>
      </c>
      <c r="AG139" s="325">
        <v>0</v>
      </c>
      <c r="AH139" s="513">
        <f t="shared" ref="AH139:AH147" si="374">$L139*AG139*$M139^4</f>
        <v>0</v>
      </c>
      <c r="AI139" s="266">
        <f t="shared" si="364"/>
        <v>0</v>
      </c>
      <c r="AJ139" s="326">
        <v>0</v>
      </c>
      <c r="AK139" s="268">
        <f t="shared" ref="AK139:AK147" si="375">$L139*AJ139</f>
        <v>0</v>
      </c>
      <c r="AL139" s="326">
        <v>0</v>
      </c>
      <c r="AM139" s="268">
        <f t="shared" ref="AM139:AM147" si="376">$L139*AL139*$M139</f>
        <v>0</v>
      </c>
      <c r="AN139" s="326">
        <v>0</v>
      </c>
      <c r="AO139" s="268">
        <f t="shared" ref="AO139:AO147" si="377">$L139*AN139*$M139^2</f>
        <v>0</v>
      </c>
      <c r="AP139" s="326">
        <v>0</v>
      </c>
      <c r="AQ139" s="268">
        <f t="shared" ref="AQ139:AQ147" si="378">$L139*AP139*$M139^3</f>
        <v>0</v>
      </c>
      <c r="AR139" s="326">
        <v>0</v>
      </c>
      <c r="AS139" s="268">
        <f t="shared" ref="AS139:AS147" si="379">$L139*AR139*$M139^4</f>
        <v>0</v>
      </c>
      <c r="AT139" s="269">
        <f t="shared" si="315"/>
        <v>0</v>
      </c>
      <c r="AU139" s="327">
        <v>0</v>
      </c>
      <c r="AV139" s="271">
        <f t="shared" ref="AV139:AV147" si="380">$L139*AU139</f>
        <v>0</v>
      </c>
      <c r="AW139" s="327">
        <v>0</v>
      </c>
      <c r="AX139" s="271">
        <f t="shared" ref="AX139:AX147" si="381">$L139*AW139*$M139</f>
        <v>0</v>
      </c>
      <c r="AY139" s="327">
        <v>0</v>
      </c>
      <c r="AZ139" s="271">
        <f t="shared" ref="AZ139:AZ147" si="382">$L139*AY139*$M139^2</f>
        <v>0</v>
      </c>
      <c r="BA139" s="327">
        <v>0</v>
      </c>
      <c r="BB139" s="271">
        <f t="shared" ref="BB139:BB147" si="383">$L139*BA139*$M139^3</f>
        <v>0</v>
      </c>
      <c r="BC139" s="327">
        <v>0</v>
      </c>
      <c r="BD139" s="271">
        <f t="shared" ref="BD139:BD147" si="384">$L139*BC139*$M139^4</f>
        <v>0</v>
      </c>
      <c r="BE139" s="272">
        <f t="shared" si="321"/>
        <v>0</v>
      </c>
      <c r="BF139" s="328">
        <v>0</v>
      </c>
      <c r="BG139" s="274">
        <f t="shared" ref="BG139:BG147" si="385">$L139*BF139</f>
        <v>0</v>
      </c>
      <c r="BH139" s="328">
        <v>0</v>
      </c>
      <c r="BI139" s="274">
        <f t="shared" ref="BI139:BI147" si="386">$L139*BH139*$M139</f>
        <v>0</v>
      </c>
      <c r="BJ139" s="328">
        <v>0</v>
      </c>
      <c r="BK139" s="274">
        <f t="shared" ref="BK139:BK147" si="387">$L139*BJ139*$M139^2</f>
        <v>0</v>
      </c>
      <c r="BL139" s="328">
        <v>0</v>
      </c>
      <c r="BM139" s="274">
        <f t="shared" ref="BM139:BM147" si="388">$L139*BL139*$M139^3</f>
        <v>0</v>
      </c>
      <c r="BN139" s="328">
        <v>0</v>
      </c>
      <c r="BO139" s="274">
        <f t="shared" ref="BO139:BO147" si="389">$L139*BN139*$M139^4</f>
        <v>0</v>
      </c>
      <c r="BP139" s="275">
        <f t="shared" si="327"/>
        <v>0</v>
      </c>
      <c r="BQ139" s="329">
        <v>0</v>
      </c>
      <c r="BR139" s="277">
        <f t="shared" ref="BR139:BR147" si="390">$L139*BQ139</f>
        <v>0</v>
      </c>
      <c r="BS139" s="329">
        <v>0</v>
      </c>
      <c r="BT139" s="277">
        <f t="shared" ref="BT139:BT147" si="391">$L139*BS139*$M139</f>
        <v>0</v>
      </c>
      <c r="BU139" s="329">
        <v>0</v>
      </c>
      <c r="BV139" s="277">
        <f t="shared" ref="BV139:BV147" si="392">$L139*BU139*$M139^2</f>
        <v>0</v>
      </c>
      <c r="BW139" s="329">
        <v>0</v>
      </c>
      <c r="BX139" s="277">
        <f t="shared" ref="BX139:BX147" si="393">$L139*BW139*$M139^3</f>
        <v>0</v>
      </c>
      <c r="BY139" s="329">
        <v>0</v>
      </c>
      <c r="BZ139" s="277">
        <f t="shared" ref="BZ139:BZ147" si="394">$L139*BY139*$M139^4</f>
        <v>0</v>
      </c>
      <c r="CA139" s="278">
        <f t="shared" si="333"/>
        <v>0</v>
      </c>
      <c r="CB139" s="330">
        <v>0</v>
      </c>
      <c r="CC139" s="280">
        <f t="shared" ref="CC139:CC147" si="395">$L139*CB139</f>
        <v>0</v>
      </c>
      <c r="CD139" s="330">
        <v>0</v>
      </c>
      <c r="CE139" s="280">
        <f t="shared" ref="CE139:CE147" si="396">$L139*CD139*$M139</f>
        <v>0</v>
      </c>
      <c r="CF139" s="330">
        <v>0</v>
      </c>
      <c r="CG139" s="280">
        <f t="shared" ref="CG139:CG147" si="397">$L139*CF139*$M139^2</f>
        <v>0</v>
      </c>
      <c r="CH139" s="330">
        <v>0</v>
      </c>
      <c r="CI139" s="280">
        <f t="shared" ref="CI139:CI147" si="398">$L139*CH139*$M139^3</f>
        <v>0</v>
      </c>
      <c r="CJ139" s="330">
        <v>0</v>
      </c>
      <c r="CK139" s="280">
        <f t="shared" ref="CK139:CK147" si="399">$L139*CJ139*$M139^4</f>
        <v>0</v>
      </c>
      <c r="CL139" s="281">
        <f t="shared" si="339"/>
        <v>0</v>
      </c>
      <c r="CM139" s="331">
        <v>0</v>
      </c>
      <c r="CN139" s="283">
        <f t="shared" ref="CN139:CN147" si="400">$L139*CM139</f>
        <v>0</v>
      </c>
      <c r="CO139" s="331">
        <v>0</v>
      </c>
      <c r="CP139" s="283">
        <f t="shared" ref="CP139:CP147" si="401">$L139*CO139*$M139</f>
        <v>0</v>
      </c>
      <c r="CQ139" s="331">
        <v>0</v>
      </c>
      <c r="CR139" s="283">
        <f t="shared" ref="CR139:CR147" si="402">$L139*CQ139*$M139^2</f>
        <v>0</v>
      </c>
      <c r="CS139" s="331">
        <v>0</v>
      </c>
      <c r="CT139" s="283">
        <f t="shared" ref="CT139:CT147" si="403">$L139*CS139*$M139^3</f>
        <v>0</v>
      </c>
      <c r="CU139" s="331">
        <v>0</v>
      </c>
      <c r="CV139" s="283">
        <f t="shared" ref="CV139:CV147" si="404">$L139*CU139*$M139^4</f>
        <v>0</v>
      </c>
      <c r="CW139" s="284">
        <f t="shared" si="345"/>
        <v>0</v>
      </c>
      <c r="CX139" s="332">
        <v>0</v>
      </c>
      <c r="CY139" s="286">
        <f t="shared" ref="CY139:CY147" si="405">$L139*CX139</f>
        <v>0</v>
      </c>
      <c r="CZ139" s="332">
        <v>0</v>
      </c>
      <c r="DA139" s="286">
        <f t="shared" ref="DA139:DA147" si="406">$L139*CZ139*$M139</f>
        <v>0</v>
      </c>
      <c r="DB139" s="332">
        <v>0</v>
      </c>
      <c r="DC139" s="286">
        <f t="shared" ref="DC139:DC147" si="407">$L139*DB139*$M139^2</f>
        <v>0</v>
      </c>
      <c r="DD139" s="332">
        <v>0</v>
      </c>
      <c r="DE139" s="286">
        <f t="shared" ref="DE139:DE147" si="408">$L139*DD139*$M139^3</f>
        <v>0</v>
      </c>
      <c r="DF139" s="332">
        <v>0</v>
      </c>
      <c r="DG139" s="286">
        <f t="shared" ref="DG139:DG147" si="409">$L139*DF139*$M139^4</f>
        <v>0</v>
      </c>
      <c r="DH139" s="287">
        <f t="shared" si="351"/>
        <v>0</v>
      </c>
      <c r="DI139" s="333">
        <v>0</v>
      </c>
      <c r="DJ139" s="289">
        <f t="shared" ref="DJ139:DJ147" si="410">$L139*DI139</f>
        <v>0</v>
      </c>
      <c r="DK139" s="333">
        <v>0</v>
      </c>
      <c r="DL139" s="289">
        <f t="shared" ref="DL139:DL147" si="411">$L139*DK139*$M139</f>
        <v>0</v>
      </c>
      <c r="DM139" s="333">
        <v>0</v>
      </c>
      <c r="DN139" s="289">
        <f t="shared" ref="DN139:DN147" si="412">$L139*DM139*$M139^2</f>
        <v>0</v>
      </c>
      <c r="DO139" s="333">
        <v>0</v>
      </c>
      <c r="DP139" s="289">
        <f t="shared" ref="DP139:DP147" si="413">$L139*DO139*$M139^3</f>
        <v>0</v>
      </c>
      <c r="DQ139" s="333">
        <v>0</v>
      </c>
      <c r="DR139" s="289">
        <f t="shared" ref="DR139:DR147" si="414">$L139*DQ139*$M139^4</f>
        <v>0</v>
      </c>
      <c r="DS139" s="299">
        <f t="shared" si="357"/>
        <v>0</v>
      </c>
      <c r="DT139" s="312">
        <f t="shared" si="358"/>
        <v>0</v>
      </c>
      <c r="DU139" s="312">
        <f t="shared" si="359"/>
        <v>0</v>
      </c>
      <c r="DV139" s="312">
        <f t="shared" si="360"/>
        <v>0</v>
      </c>
      <c r="DW139" s="312">
        <f t="shared" si="361"/>
        <v>0</v>
      </c>
      <c r="DX139" s="312">
        <f t="shared" si="362"/>
        <v>0</v>
      </c>
      <c r="DY139" s="300">
        <f t="shared" si="363"/>
        <v>0</v>
      </c>
    </row>
    <row r="140" spans="1:129" s="52" customFormat="1" ht="15" customHeight="1">
      <c r="A140" s="76"/>
      <c r="B140" s="76"/>
      <c r="C140" s="107"/>
      <c r="D140" s="703" t="s">
        <v>437</v>
      </c>
      <c r="E140" s="747"/>
      <c r="F140" s="747"/>
      <c r="G140" s="747"/>
      <c r="H140" s="747"/>
      <c r="I140" s="747"/>
      <c r="J140" s="747"/>
      <c r="K140" s="747"/>
      <c r="L140" s="149">
        <f>VLOOKUP(D140,'Benefits and F&amp;A-DO NOT DELETE'!A47:B51,2,0)</f>
        <v>0</v>
      </c>
      <c r="M140" s="69">
        <v>1.07</v>
      </c>
      <c r="N140" s="190">
        <v>0</v>
      </c>
      <c r="O140" s="118">
        <f t="shared" si="365"/>
        <v>0</v>
      </c>
      <c r="P140" s="190">
        <v>0</v>
      </c>
      <c r="Q140" s="118">
        <f t="shared" si="366"/>
        <v>0</v>
      </c>
      <c r="R140" s="190">
        <v>0</v>
      </c>
      <c r="S140" s="118">
        <f t="shared" si="367"/>
        <v>0</v>
      </c>
      <c r="T140" s="190">
        <v>0</v>
      </c>
      <c r="U140" s="118">
        <f t="shared" si="368"/>
        <v>0</v>
      </c>
      <c r="V140" s="190">
        <v>0</v>
      </c>
      <c r="W140" s="118">
        <f t="shared" si="369"/>
        <v>0</v>
      </c>
      <c r="X140" s="119">
        <f t="shared" si="304"/>
        <v>0</v>
      </c>
      <c r="Y140" s="325">
        <v>0</v>
      </c>
      <c r="Z140" s="513">
        <f t="shared" si="370"/>
        <v>0</v>
      </c>
      <c r="AA140" s="325">
        <v>0</v>
      </c>
      <c r="AB140" s="513">
        <f t="shared" si="371"/>
        <v>0</v>
      </c>
      <c r="AC140" s="325">
        <v>0</v>
      </c>
      <c r="AD140" s="513">
        <f t="shared" si="372"/>
        <v>0</v>
      </c>
      <c r="AE140" s="325">
        <v>0</v>
      </c>
      <c r="AF140" s="513">
        <f t="shared" si="373"/>
        <v>0</v>
      </c>
      <c r="AG140" s="325">
        <v>0</v>
      </c>
      <c r="AH140" s="513">
        <f t="shared" si="374"/>
        <v>0</v>
      </c>
      <c r="AI140" s="266">
        <f t="shared" si="364"/>
        <v>0</v>
      </c>
      <c r="AJ140" s="326">
        <v>0</v>
      </c>
      <c r="AK140" s="268">
        <f t="shared" si="375"/>
        <v>0</v>
      </c>
      <c r="AL140" s="326">
        <v>0</v>
      </c>
      <c r="AM140" s="268">
        <f t="shared" si="376"/>
        <v>0</v>
      </c>
      <c r="AN140" s="326">
        <v>0</v>
      </c>
      <c r="AO140" s="268">
        <f t="shared" si="377"/>
        <v>0</v>
      </c>
      <c r="AP140" s="326">
        <v>0</v>
      </c>
      <c r="AQ140" s="268">
        <f t="shared" si="378"/>
        <v>0</v>
      </c>
      <c r="AR140" s="326">
        <v>0</v>
      </c>
      <c r="AS140" s="268">
        <f t="shared" si="379"/>
        <v>0</v>
      </c>
      <c r="AT140" s="269">
        <f t="shared" si="315"/>
        <v>0</v>
      </c>
      <c r="AU140" s="327">
        <v>0</v>
      </c>
      <c r="AV140" s="271">
        <f t="shared" si="380"/>
        <v>0</v>
      </c>
      <c r="AW140" s="327">
        <v>0</v>
      </c>
      <c r="AX140" s="271">
        <f t="shared" si="381"/>
        <v>0</v>
      </c>
      <c r="AY140" s="327">
        <v>0</v>
      </c>
      <c r="AZ140" s="271">
        <f t="shared" si="382"/>
        <v>0</v>
      </c>
      <c r="BA140" s="327">
        <v>0</v>
      </c>
      <c r="BB140" s="271">
        <f t="shared" si="383"/>
        <v>0</v>
      </c>
      <c r="BC140" s="327">
        <v>0</v>
      </c>
      <c r="BD140" s="271">
        <f t="shared" si="384"/>
        <v>0</v>
      </c>
      <c r="BE140" s="272">
        <f t="shared" si="321"/>
        <v>0</v>
      </c>
      <c r="BF140" s="328">
        <v>0</v>
      </c>
      <c r="BG140" s="274">
        <f t="shared" si="385"/>
        <v>0</v>
      </c>
      <c r="BH140" s="328">
        <v>0</v>
      </c>
      <c r="BI140" s="274">
        <f t="shared" si="386"/>
        <v>0</v>
      </c>
      <c r="BJ140" s="328">
        <v>0</v>
      </c>
      <c r="BK140" s="274">
        <f t="shared" si="387"/>
        <v>0</v>
      </c>
      <c r="BL140" s="328">
        <v>0</v>
      </c>
      <c r="BM140" s="274">
        <f t="shared" si="388"/>
        <v>0</v>
      </c>
      <c r="BN140" s="328">
        <v>0</v>
      </c>
      <c r="BO140" s="274">
        <f t="shared" si="389"/>
        <v>0</v>
      </c>
      <c r="BP140" s="275">
        <f t="shared" si="327"/>
        <v>0</v>
      </c>
      <c r="BQ140" s="329">
        <v>0</v>
      </c>
      <c r="BR140" s="277">
        <f t="shared" si="390"/>
        <v>0</v>
      </c>
      <c r="BS140" s="329">
        <v>0</v>
      </c>
      <c r="BT140" s="277">
        <f t="shared" si="391"/>
        <v>0</v>
      </c>
      <c r="BU140" s="329">
        <v>0</v>
      </c>
      <c r="BV140" s="277">
        <f t="shared" si="392"/>
        <v>0</v>
      </c>
      <c r="BW140" s="329">
        <v>0</v>
      </c>
      <c r="BX140" s="277">
        <f t="shared" si="393"/>
        <v>0</v>
      </c>
      <c r="BY140" s="329">
        <v>0</v>
      </c>
      <c r="BZ140" s="277">
        <f t="shared" si="394"/>
        <v>0</v>
      </c>
      <c r="CA140" s="278">
        <f t="shared" si="333"/>
        <v>0</v>
      </c>
      <c r="CB140" s="330">
        <v>0</v>
      </c>
      <c r="CC140" s="280">
        <f t="shared" si="395"/>
        <v>0</v>
      </c>
      <c r="CD140" s="330">
        <v>0</v>
      </c>
      <c r="CE140" s="280">
        <f t="shared" si="396"/>
        <v>0</v>
      </c>
      <c r="CF140" s="330">
        <v>0</v>
      </c>
      <c r="CG140" s="280">
        <f t="shared" si="397"/>
        <v>0</v>
      </c>
      <c r="CH140" s="330">
        <v>0</v>
      </c>
      <c r="CI140" s="280">
        <f t="shared" si="398"/>
        <v>0</v>
      </c>
      <c r="CJ140" s="330">
        <v>0</v>
      </c>
      <c r="CK140" s="280">
        <f t="shared" si="399"/>
        <v>0</v>
      </c>
      <c r="CL140" s="281">
        <f t="shared" si="339"/>
        <v>0</v>
      </c>
      <c r="CM140" s="331">
        <v>0</v>
      </c>
      <c r="CN140" s="283">
        <f t="shared" si="400"/>
        <v>0</v>
      </c>
      <c r="CO140" s="331">
        <v>0</v>
      </c>
      <c r="CP140" s="283">
        <f t="shared" si="401"/>
        <v>0</v>
      </c>
      <c r="CQ140" s="331">
        <v>0</v>
      </c>
      <c r="CR140" s="283">
        <f t="shared" si="402"/>
        <v>0</v>
      </c>
      <c r="CS140" s="331">
        <v>0</v>
      </c>
      <c r="CT140" s="283">
        <f t="shared" si="403"/>
        <v>0</v>
      </c>
      <c r="CU140" s="331">
        <v>0</v>
      </c>
      <c r="CV140" s="283">
        <f t="shared" si="404"/>
        <v>0</v>
      </c>
      <c r="CW140" s="284">
        <f t="shared" si="345"/>
        <v>0</v>
      </c>
      <c r="CX140" s="332">
        <v>0</v>
      </c>
      <c r="CY140" s="286">
        <f t="shared" si="405"/>
        <v>0</v>
      </c>
      <c r="CZ140" s="332">
        <v>0</v>
      </c>
      <c r="DA140" s="286">
        <f t="shared" si="406"/>
        <v>0</v>
      </c>
      <c r="DB140" s="332">
        <v>0</v>
      </c>
      <c r="DC140" s="286">
        <f t="shared" si="407"/>
        <v>0</v>
      </c>
      <c r="DD140" s="332">
        <v>0</v>
      </c>
      <c r="DE140" s="286">
        <f t="shared" si="408"/>
        <v>0</v>
      </c>
      <c r="DF140" s="332">
        <v>0</v>
      </c>
      <c r="DG140" s="286">
        <f t="shared" si="409"/>
        <v>0</v>
      </c>
      <c r="DH140" s="287">
        <f t="shared" si="351"/>
        <v>0</v>
      </c>
      <c r="DI140" s="333">
        <v>0</v>
      </c>
      <c r="DJ140" s="289">
        <f t="shared" si="410"/>
        <v>0</v>
      </c>
      <c r="DK140" s="333">
        <v>0</v>
      </c>
      <c r="DL140" s="289">
        <f t="shared" si="411"/>
        <v>0</v>
      </c>
      <c r="DM140" s="333">
        <v>0</v>
      </c>
      <c r="DN140" s="289">
        <f t="shared" si="412"/>
        <v>0</v>
      </c>
      <c r="DO140" s="333">
        <v>0</v>
      </c>
      <c r="DP140" s="289">
        <f t="shared" si="413"/>
        <v>0</v>
      </c>
      <c r="DQ140" s="333">
        <v>0</v>
      </c>
      <c r="DR140" s="289">
        <f t="shared" si="414"/>
        <v>0</v>
      </c>
      <c r="DS140" s="299">
        <f t="shared" si="357"/>
        <v>0</v>
      </c>
      <c r="DT140" s="312">
        <f t="shared" si="358"/>
        <v>0</v>
      </c>
      <c r="DU140" s="312">
        <f t="shared" si="359"/>
        <v>0</v>
      </c>
      <c r="DV140" s="312">
        <f t="shared" si="360"/>
        <v>0</v>
      </c>
      <c r="DW140" s="312">
        <f t="shared" si="361"/>
        <v>0</v>
      </c>
      <c r="DX140" s="312">
        <f t="shared" si="362"/>
        <v>0</v>
      </c>
      <c r="DY140" s="300">
        <f t="shared" si="363"/>
        <v>0</v>
      </c>
    </row>
    <row r="141" spans="1:129" s="52" customFormat="1" ht="15" customHeight="1">
      <c r="A141" s="76"/>
      <c r="B141" s="76"/>
      <c r="C141" s="107"/>
      <c r="D141" s="703" t="s">
        <v>437</v>
      </c>
      <c r="E141" s="747"/>
      <c r="F141" s="747"/>
      <c r="G141" s="747"/>
      <c r="H141" s="747"/>
      <c r="I141" s="747"/>
      <c r="J141" s="747"/>
      <c r="K141" s="747"/>
      <c r="L141" s="149">
        <f>VLOOKUP(D141,'Benefits and F&amp;A-DO NOT DELETE'!A47:B51,2,0)</f>
        <v>0</v>
      </c>
      <c r="M141" s="69">
        <v>1.07</v>
      </c>
      <c r="N141" s="190">
        <v>0</v>
      </c>
      <c r="O141" s="118">
        <f t="shared" si="365"/>
        <v>0</v>
      </c>
      <c r="P141" s="190">
        <v>0</v>
      </c>
      <c r="Q141" s="118">
        <f t="shared" si="366"/>
        <v>0</v>
      </c>
      <c r="R141" s="190">
        <v>0</v>
      </c>
      <c r="S141" s="118">
        <f t="shared" si="367"/>
        <v>0</v>
      </c>
      <c r="T141" s="190">
        <v>0</v>
      </c>
      <c r="U141" s="118">
        <f t="shared" si="368"/>
        <v>0</v>
      </c>
      <c r="V141" s="190">
        <v>0</v>
      </c>
      <c r="W141" s="118">
        <f t="shared" si="369"/>
        <v>0</v>
      </c>
      <c r="X141" s="119">
        <f t="shared" si="304"/>
        <v>0</v>
      </c>
      <c r="Y141" s="325">
        <v>0</v>
      </c>
      <c r="Z141" s="513">
        <f t="shared" si="370"/>
        <v>0</v>
      </c>
      <c r="AA141" s="325">
        <v>0</v>
      </c>
      <c r="AB141" s="513">
        <f t="shared" si="371"/>
        <v>0</v>
      </c>
      <c r="AC141" s="325">
        <v>0</v>
      </c>
      <c r="AD141" s="513">
        <f t="shared" si="372"/>
        <v>0</v>
      </c>
      <c r="AE141" s="325">
        <v>0</v>
      </c>
      <c r="AF141" s="513">
        <f t="shared" si="373"/>
        <v>0</v>
      </c>
      <c r="AG141" s="325">
        <v>0</v>
      </c>
      <c r="AH141" s="513">
        <f t="shared" si="374"/>
        <v>0</v>
      </c>
      <c r="AI141" s="266">
        <f t="shared" si="364"/>
        <v>0</v>
      </c>
      <c r="AJ141" s="326">
        <v>0</v>
      </c>
      <c r="AK141" s="268">
        <f t="shared" si="375"/>
        <v>0</v>
      </c>
      <c r="AL141" s="326">
        <v>0</v>
      </c>
      <c r="AM141" s="268">
        <f t="shared" si="376"/>
        <v>0</v>
      </c>
      <c r="AN141" s="326">
        <v>0</v>
      </c>
      <c r="AO141" s="268">
        <f t="shared" si="377"/>
        <v>0</v>
      </c>
      <c r="AP141" s="326">
        <v>0</v>
      </c>
      <c r="AQ141" s="268">
        <f t="shared" si="378"/>
        <v>0</v>
      </c>
      <c r="AR141" s="326">
        <v>0</v>
      </c>
      <c r="AS141" s="268">
        <f t="shared" si="379"/>
        <v>0</v>
      </c>
      <c r="AT141" s="269">
        <f t="shared" si="315"/>
        <v>0</v>
      </c>
      <c r="AU141" s="327">
        <v>0</v>
      </c>
      <c r="AV141" s="271">
        <f t="shared" si="380"/>
        <v>0</v>
      </c>
      <c r="AW141" s="327">
        <v>0</v>
      </c>
      <c r="AX141" s="271">
        <f t="shared" si="381"/>
        <v>0</v>
      </c>
      <c r="AY141" s="327">
        <v>0</v>
      </c>
      <c r="AZ141" s="271">
        <f t="shared" si="382"/>
        <v>0</v>
      </c>
      <c r="BA141" s="327">
        <v>0</v>
      </c>
      <c r="BB141" s="271">
        <f t="shared" si="383"/>
        <v>0</v>
      </c>
      <c r="BC141" s="327">
        <v>0</v>
      </c>
      <c r="BD141" s="271">
        <f t="shared" si="384"/>
        <v>0</v>
      </c>
      <c r="BE141" s="272">
        <f t="shared" si="321"/>
        <v>0</v>
      </c>
      <c r="BF141" s="328">
        <v>0</v>
      </c>
      <c r="BG141" s="274">
        <f t="shared" si="385"/>
        <v>0</v>
      </c>
      <c r="BH141" s="328">
        <v>0</v>
      </c>
      <c r="BI141" s="274">
        <f t="shared" si="386"/>
        <v>0</v>
      </c>
      <c r="BJ141" s="328">
        <v>0</v>
      </c>
      <c r="BK141" s="274">
        <f t="shared" si="387"/>
        <v>0</v>
      </c>
      <c r="BL141" s="328">
        <v>0</v>
      </c>
      <c r="BM141" s="274">
        <f t="shared" si="388"/>
        <v>0</v>
      </c>
      <c r="BN141" s="328">
        <v>0</v>
      </c>
      <c r="BO141" s="274">
        <f t="shared" si="389"/>
        <v>0</v>
      </c>
      <c r="BP141" s="275">
        <f t="shared" si="327"/>
        <v>0</v>
      </c>
      <c r="BQ141" s="329">
        <v>0</v>
      </c>
      <c r="BR141" s="277">
        <f t="shared" si="390"/>
        <v>0</v>
      </c>
      <c r="BS141" s="329">
        <v>0</v>
      </c>
      <c r="BT141" s="277">
        <f t="shared" si="391"/>
        <v>0</v>
      </c>
      <c r="BU141" s="329">
        <v>0</v>
      </c>
      <c r="BV141" s="277">
        <f t="shared" si="392"/>
        <v>0</v>
      </c>
      <c r="BW141" s="329">
        <v>0</v>
      </c>
      <c r="BX141" s="277">
        <f t="shared" si="393"/>
        <v>0</v>
      </c>
      <c r="BY141" s="329">
        <v>0</v>
      </c>
      <c r="BZ141" s="277">
        <f t="shared" si="394"/>
        <v>0</v>
      </c>
      <c r="CA141" s="278">
        <f t="shared" si="333"/>
        <v>0</v>
      </c>
      <c r="CB141" s="330">
        <v>0</v>
      </c>
      <c r="CC141" s="280">
        <f t="shared" si="395"/>
        <v>0</v>
      </c>
      <c r="CD141" s="330">
        <v>0</v>
      </c>
      <c r="CE141" s="280">
        <f t="shared" si="396"/>
        <v>0</v>
      </c>
      <c r="CF141" s="330">
        <v>0</v>
      </c>
      <c r="CG141" s="280">
        <f t="shared" si="397"/>
        <v>0</v>
      </c>
      <c r="CH141" s="330">
        <v>0</v>
      </c>
      <c r="CI141" s="280">
        <f t="shared" si="398"/>
        <v>0</v>
      </c>
      <c r="CJ141" s="330">
        <v>0</v>
      </c>
      <c r="CK141" s="280">
        <f t="shared" si="399"/>
        <v>0</v>
      </c>
      <c r="CL141" s="281">
        <f t="shared" si="339"/>
        <v>0</v>
      </c>
      <c r="CM141" s="331">
        <v>0</v>
      </c>
      <c r="CN141" s="283">
        <f t="shared" si="400"/>
        <v>0</v>
      </c>
      <c r="CO141" s="331">
        <v>0</v>
      </c>
      <c r="CP141" s="283">
        <f t="shared" si="401"/>
        <v>0</v>
      </c>
      <c r="CQ141" s="331">
        <v>0</v>
      </c>
      <c r="CR141" s="283">
        <f t="shared" si="402"/>
        <v>0</v>
      </c>
      <c r="CS141" s="331">
        <v>0</v>
      </c>
      <c r="CT141" s="283">
        <f t="shared" si="403"/>
        <v>0</v>
      </c>
      <c r="CU141" s="331">
        <v>0</v>
      </c>
      <c r="CV141" s="283">
        <f t="shared" si="404"/>
        <v>0</v>
      </c>
      <c r="CW141" s="284">
        <f t="shared" si="345"/>
        <v>0</v>
      </c>
      <c r="CX141" s="332">
        <v>0</v>
      </c>
      <c r="CY141" s="286">
        <f t="shared" si="405"/>
        <v>0</v>
      </c>
      <c r="CZ141" s="332">
        <v>0</v>
      </c>
      <c r="DA141" s="286">
        <f t="shared" si="406"/>
        <v>0</v>
      </c>
      <c r="DB141" s="332">
        <v>0</v>
      </c>
      <c r="DC141" s="286">
        <f t="shared" si="407"/>
        <v>0</v>
      </c>
      <c r="DD141" s="332">
        <v>0</v>
      </c>
      <c r="DE141" s="286">
        <f t="shared" si="408"/>
        <v>0</v>
      </c>
      <c r="DF141" s="332">
        <v>0</v>
      </c>
      <c r="DG141" s="286">
        <f t="shared" si="409"/>
        <v>0</v>
      </c>
      <c r="DH141" s="287">
        <f t="shared" si="351"/>
        <v>0</v>
      </c>
      <c r="DI141" s="333">
        <v>0</v>
      </c>
      <c r="DJ141" s="289">
        <f t="shared" si="410"/>
        <v>0</v>
      </c>
      <c r="DK141" s="333">
        <v>0</v>
      </c>
      <c r="DL141" s="289">
        <f t="shared" si="411"/>
        <v>0</v>
      </c>
      <c r="DM141" s="333">
        <v>0</v>
      </c>
      <c r="DN141" s="289">
        <f t="shared" si="412"/>
        <v>0</v>
      </c>
      <c r="DO141" s="333">
        <v>0</v>
      </c>
      <c r="DP141" s="289">
        <f t="shared" si="413"/>
        <v>0</v>
      </c>
      <c r="DQ141" s="333">
        <v>0</v>
      </c>
      <c r="DR141" s="289">
        <f t="shared" si="414"/>
        <v>0</v>
      </c>
      <c r="DS141" s="299">
        <f t="shared" si="357"/>
        <v>0</v>
      </c>
      <c r="DT141" s="312">
        <f t="shared" si="358"/>
        <v>0</v>
      </c>
      <c r="DU141" s="312">
        <f t="shared" si="359"/>
        <v>0</v>
      </c>
      <c r="DV141" s="312">
        <f t="shared" si="360"/>
        <v>0</v>
      </c>
      <c r="DW141" s="312">
        <f t="shared" si="361"/>
        <v>0</v>
      </c>
      <c r="DX141" s="312">
        <f t="shared" si="362"/>
        <v>0</v>
      </c>
      <c r="DY141" s="300">
        <f t="shared" si="363"/>
        <v>0</v>
      </c>
    </row>
    <row r="142" spans="1:129" s="52" customFormat="1" ht="15" customHeight="1">
      <c r="A142" s="76"/>
      <c r="B142" s="76"/>
      <c r="C142" s="107"/>
      <c r="D142" s="703" t="s">
        <v>437</v>
      </c>
      <c r="E142" s="747"/>
      <c r="F142" s="747"/>
      <c r="G142" s="747"/>
      <c r="H142" s="747"/>
      <c r="I142" s="747"/>
      <c r="J142" s="747"/>
      <c r="K142" s="747"/>
      <c r="L142" s="149">
        <f>VLOOKUP(D142,'Benefits and F&amp;A-DO NOT DELETE'!A47:B51,2,0)</f>
        <v>0</v>
      </c>
      <c r="M142" s="69">
        <v>1.07</v>
      </c>
      <c r="N142" s="190">
        <v>0</v>
      </c>
      <c r="O142" s="118">
        <f t="shared" si="365"/>
        <v>0</v>
      </c>
      <c r="P142" s="190">
        <v>0</v>
      </c>
      <c r="Q142" s="118">
        <f t="shared" si="366"/>
        <v>0</v>
      </c>
      <c r="R142" s="190">
        <v>0</v>
      </c>
      <c r="S142" s="118">
        <f t="shared" si="367"/>
        <v>0</v>
      </c>
      <c r="T142" s="190">
        <v>0</v>
      </c>
      <c r="U142" s="118">
        <f t="shared" si="368"/>
        <v>0</v>
      </c>
      <c r="V142" s="190">
        <v>0</v>
      </c>
      <c r="W142" s="118">
        <f t="shared" si="369"/>
        <v>0</v>
      </c>
      <c r="X142" s="119">
        <f t="shared" si="304"/>
        <v>0</v>
      </c>
      <c r="Y142" s="325">
        <v>0</v>
      </c>
      <c r="Z142" s="513">
        <f t="shared" si="370"/>
        <v>0</v>
      </c>
      <c r="AA142" s="325">
        <v>0</v>
      </c>
      <c r="AB142" s="513">
        <f t="shared" si="371"/>
        <v>0</v>
      </c>
      <c r="AC142" s="325">
        <v>0</v>
      </c>
      <c r="AD142" s="513">
        <f t="shared" si="372"/>
        <v>0</v>
      </c>
      <c r="AE142" s="325">
        <v>0</v>
      </c>
      <c r="AF142" s="513">
        <f t="shared" si="373"/>
        <v>0</v>
      </c>
      <c r="AG142" s="325">
        <v>0</v>
      </c>
      <c r="AH142" s="513">
        <f t="shared" si="374"/>
        <v>0</v>
      </c>
      <c r="AI142" s="266">
        <f t="shared" si="364"/>
        <v>0</v>
      </c>
      <c r="AJ142" s="326">
        <v>0</v>
      </c>
      <c r="AK142" s="268">
        <f t="shared" si="375"/>
        <v>0</v>
      </c>
      <c r="AL142" s="326">
        <v>0</v>
      </c>
      <c r="AM142" s="268">
        <f t="shared" si="376"/>
        <v>0</v>
      </c>
      <c r="AN142" s="326">
        <v>0</v>
      </c>
      <c r="AO142" s="268">
        <f t="shared" si="377"/>
        <v>0</v>
      </c>
      <c r="AP142" s="326">
        <v>0</v>
      </c>
      <c r="AQ142" s="268">
        <f t="shared" si="378"/>
        <v>0</v>
      </c>
      <c r="AR142" s="326">
        <v>0</v>
      </c>
      <c r="AS142" s="268">
        <f t="shared" si="379"/>
        <v>0</v>
      </c>
      <c r="AT142" s="269">
        <f t="shared" si="315"/>
        <v>0</v>
      </c>
      <c r="AU142" s="327">
        <v>0</v>
      </c>
      <c r="AV142" s="271">
        <f t="shared" si="380"/>
        <v>0</v>
      </c>
      <c r="AW142" s="327">
        <v>0</v>
      </c>
      <c r="AX142" s="271">
        <f t="shared" si="381"/>
        <v>0</v>
      </c>
      <c r="AY142" s="327">
        <v>0</v>
      </c>
      <c r="AZ142" s="271">
        <f t="shared" si="382"/>
        <v>0</v>
      </c>
      <c r="BA142" s="327">
        <v>0</v>
      </c>
      <c r="BB142" s="271">
        <f t="shared" si="383"/>
        <v>0</v>
      </c>
      <c r="BC142" s="327">
        <v>0</v>
      </c>
      <c r="BD142" s="271">
        <f t="shared" si="384"/>
        <v>0</v>
      </c>
      <c r="BE142" s="272">
        <f t="shared" si="321"/>
        <v>0</v>
      </c>
      <c r="BF142" s="328">
        <v>0</v>
      </c>
      <c r="BG142" s="274">
        <f t="shared" si="385"/>
        <v>0</v>
      </c>
      <c r="BH142" s="328">
        <v>0</v>
      </c>
      <c r="BI142" s="274">
        <f t="shared" si="386"/>
        <v>0</v>
      </c>
      <c r="BJ142" s="328">
        <v>0</v>
      </c>
      <c r="BK142" s="274">
        <f t="shared" si="387"/>
        <v>0</v>
      </c>
      <c r="BL142" s="328">
        <v>0</v>
      </c>
      <c r="BM142" s="274">
        <f t="shared" si="388"/>
        <v>0</v>
      </c>
      <c r="BN142" s="328">
        <v>0</v>
      </c>
      <c r="BO142" s="274">
        <f t="shared" si="389"/>
        <v>0</v>
      </c>
      <c r="BP142" s="275">
        <f t="shared" si="327"/>
        <v>0</v>
      </c>
      <c r="BQ142" s="329">
        <v>0</v>
      </c>
      <c r="BR142" s="277">
        <f t="shared" si="390"/>
        <v>0</v>
      </c>
      <c r="BS142" s="329">
        <v>0</v>
      </c>
      <c r="BT142" s="277">
        <f t="shared" si="391"/>
        <v>0</v>
      </c>
      <c r="BU142" s="329">
        <v>0</v>
      </c>
      <c r="BV142" s="277">
        <f t="shared" si="392"/>
        <v>0</v>
      </c>
      <c r="BW142" s="329">
        <v>0</v>
      </c>
      <c r="BX142" s="277">
        <f t="shared" si="393"/>
        <v>0</v>
      </c>
      <c r="BY142" s="329">
        <v>0</v>
      </c>
      <c r="BZ142" s="277">
        <f t="shared" si="394"/>
        <v>0</v>
      </c>
      <c r="CA142" s="278">
        <f t="shared" si="333"/>
        <v>0</v>
      </c>
      <c r="CB142" s="330">
        <v>0</v>
      </c>
      <c r="CC142" s="280">
        <f t="shared" si="395"/>
        <v>0</v>
      </c>
      <c r="CD142" s="330">
        <v>0</v>
      </c>
      <c r="CE142" s="280">
        <f t="shared" si="396"/>
        <v>0</v>
      </c>
      <c r="CF142" s="330">
        <v>0</v>
      </c>
      <c r="CG142" s="280">
        <f t="shared" si="397"/>
        <v>0</v>
      </c>
      <c r="CH142" s="330">
        <v>0</v>
      </c>
      <c r="CI142" s="280">
        <f t="shared" si="398"/>
        <v>0</v>
      </c>
      <c r="CJ142" s="330">
        <v>0</v>
      </c>
      <c r="CK142" s="280">
        <f t="shared" si="399"/>
        <v>0</v>
      </c>
      <c r="CL142" s="281">
        <f t="shared" si="339"/>
        <v>0</v>
      </c>
      <c r="CM142" s="331">
        <v>0</v>
      </c>
      <c r="CN142" s="283">
        <f t="shared" si="400"/>
        <v>0</v>
      </c>
      <c r="CO142" s="331">
        <v>0</v>
      </c>
      <c r="CP142" s="283">
        <f t="shared" si="401"/>
        <v>0</v>
      </c>
      <c r="CQ142" s="331">
        <v>0</v>
      </c>
      <c r="CR142" s="283">
        <f t="shared" si="402"/>
        <v>0</v>
      </c>
      <c r="CS142" s="331">
        <v>0</v>
      </c>
      <c r="CT142" s="283">
        <f t="shared" si="403"/>
        <v>0</v>
      </c>
      <c r="CU142" s="331">
        <v>0</v>
      </c>
      <c r="CV142" s="283">
        <f t="shared" si="404"/>
        <v>0</v>
      </c>
      <c r="CW142" s="284">
        <f t="shared" si="345"/>
        <v>0</v>
      </c>
      <c r="CX142" s="332">
        <v>0</v>
      </c>
      <c r="CY142" s="286">
        <f t="shared" si="405"/>
        <v>0</v>
      </c>
      <c r="CZ142" s="332">
        <v>0</v>
      </c>
      <c r="DA142" s="286">
        <f t="shared" si="406"/>
        <v>0</v>
      </c>
      <c r="DB142" s="332">
        <v>0</v>
      </c>
      <c r="DC142" s="286">
        <f t="shared" si="407"/>
        <v>0</v>
      </c>
      <c r="DD142" s="332">
        <v>0</v>
      </c>
      <c r="DE142" s="286">
        <f t="shared" si="408"/>
        <v>0</v>
      </c>
      <c r="DF142" s="332">
        <v>0</v>
      </c>
      <c r="DG142" s="286">
        <f t="shared" si="409"/>
        <v>0</v>
      </c>
      <c r="DH142" s="287">
        <f t="shared" si="351"/>
        <v>0</v>
      </c>
      <c r="DI142" s="333">
        <v>0</v>
      </c>
      <c r="DJ142" s="289">
        <f t="shared" si="410"/>
        <v>0</v>
      </c>
      <c r="DK142" s="333">
        <v>0</v>
      </c>
      <c r="DL142" s="289">
        <f t="shared" si="411"/>
        <v>0</v>
      </c>
      <c r="DM142" s="333">
        <v>0</v>
      </c>
      <c r="DN142" s="289">
        <f t="shared" si="412"/>
        <v>0</v>
      </c>
      <c r="DO142" s="333">
        <v>0</v>
      </c>
      <c r="DP142" s="289">
        <f t="shared" si="413"/>
        <v>0</v>
      </c>
      <c r="DQ142" s="333">
        <v>0</v>
      </c>
      <c r="DR142" s="289">
        <f t="shared" si="414"/>
        <v>0</v>
      </c>
      <c r="DS142" s="299">
        <f t="shared" si="357"/>
        <v>0</v>
      </c>
      <c r="DT142" s="312">
        <f t="shared" si="358"/>
        <v>0</v>
      </c>
      <c r="DU142" s="312">
        <f t="shared" si="359"/>
        <v>0</v>
      </c>
      <c r="DV142" s="312">
        <f t="shared" si="360"/>
        <v>0</v>
      </c>
      <c r="DW142" s="312">
        <f t="shared" si="361"/>
        <v>0</v>
      </c>
      <c r="DX142" s="312">
        <f t="shared" si="362"/>
        <v>0</v>
      </c>
      <c r="DY142" s="300">
        <f t="shared" si="363"/>
        <v>0</v>
      </c>
    </row>
    <row r="143" spans="1:129" s="52" customFormat="1" ht="15" customHeight="1">
      <c r="A143" s="76"/>
      <c r="B143" s="76"/>
      <c r="C143" s="107"/>
      <c r="D143" s="703" t="s">
        <v>437</v>
      </c>
      <c r="E143" s="747"/>
      <c r="F143" s="747"/>
      <c r="G143" s="747"/>
      <c r="H143" s="747"/>
      <c r="I143" s="747"/>
      <c r="J143" s="747"/>
      <c r="K143" s="747"/>
      <c r="L143" s="149">
        <f>VLOOKUP(D143,'Benefits and F&amp;A-DO NOT DELETE'!A47:B51,2,0)</f>
        <v>0</v>
      </c>
      <c r="M143" s="69">
        <v>1.07</v>
      </c>
      <c r="N143" s="190">
        <v>0</v>
      </c>
      <c r="O143" s="118">
        <f t="shared" si="365"/>
        <v>0</v>
      </c>
      <c r="P143" s="190">
        <v>0</v>
      </c>
      <c r="Q143" s="118">
        <f t="shared" si="366"/>
        <v>0</v>
      </c>
      <c r="R143" s="190">
        <v>0</v>
      </c>
      <c r="S143" s="118">
        <f t="shared" si="367"/>
        <v>0</v>
      </c>
      <c r="T143" s="190">
        <v>0</v>
      </c>
      <c r="U143" s="118">
        <f t="shared" si="368"/>
        <v>0</v>
      </c>
      <c r="V143" s="190">
        <v>0</v>
      </c>
      <c r="W143" s="118">
        <f t="shared" si="369"/>
        <v>0</v>
      </c>
      <c r="X143" s="119">
        <f t="shared" si="304"/>
        <v>0</v>
      </c>
      <c r="Y143" s="325">
        <v>0</v>
      </c>
      <c r="Z143" s="513">
        <f t="shared" si="370"/>
        <v>0</v>
      </c>
      <c r="AA143" s="325">
        <v>0</v>
      </c>
      <c r="AB143" s="513">
        <f t="shared" si="371"/>
        <v>0</v>
      </c>
      <c r="AC143" s="325">
        <v>0</v>
      </c>
      <c r="AD143" s="513">
        <f t="shared" si="372"/>
        <v>0</v>
      </c>
      <c r="AE143" s="325">
        <v>0</v>
      </c>
      <c r="AF143" s="513">
        <f t="shared" si="373"/>
        <v>0</v>
      </c>
      <c r="AG143" s="325">
        <v>0</v>
      </c>
      <c r="AH143" s="513">
        <f t="shared" si="374"/>
        <v>0</v>
      </c>
      <c r="AI143" s="266">
        <f t="shared" si="364"/>
        <v>0</v>
      </c>
      <c r="AJ143" s="326">
        <v>0</v>
      </c>
      <c r="AK143" s="268">
        <f t="shared" si="375"/>
        <v>0</v>
      </c>
      <c r="AL143" s="326">
        <v>0</v>
      </c>
      <c r="AM143" s="268">
        <f t="shared" si="376"/>
        <v>0</v>
      </c>
      <c r="AN143" s="326">
        <v>0</v>
      </c>
      <c r="AO143" s="268">
        <f t="shared" si="377"/>
        <v>0</v>
      </c>
      <c r="AP143" s="326">
        <v>0</v>
      </c>
      <c r="AQ143" s="268">
        <f t="shared" si="378"/>
        <v>0</v>
      </c>
      <c r="AR143" s="326">
        <v>0</v>
      </c>
      <c r="AS143" s="268">
        <f t="shared" si="379"/>
        <v>0</v>
      </c>
      <c r="AT143" s="269">
        <f t="shared" si="315"/>
        <v>0</v>
      </c>
      <c r="AU143" s="327">
        <v>0</v>
      </c>
      <c r="AV143" s="271">
        <f t="shared" si="380"/>
        <v>0</v>
      </c>
      <c r="AW143" s="327">
        <v>0</v>
      </c>
      <c r="AX143" s="271">
        <f t="shared" si="381"/>
        <v>0</v>
      </c>
      <c r="AY143" s="327">
        <v>0</v>
      </c>
      <c r="AZ143" s="271">
        <f t="shared" si="382"/>
        <v>0</v>
      </c>
      <c r="BA143" s="327">
        <v>0</v>
      </c>
      <c r="BB143" s="271">
        <f t="shared" si="383"/>
        <v>0</v>
      </c>
      <c r="BC143" s="327">
        <v>0</v>
      </c>
      <c r="BD143" s="271">
        <f t="shared" si="384"/>
        <v>0</v>
      </c>
      <c r="BE143" s="272">
        <f t="shared" si="321"/>
        <v>0</v>
      </c>
      <c r="BF143" s="328">
        <v>0</v>
      </c>
      <c r="BG143" s="274">
        <f t="shared" si="385"/>
        <v>0</v>
      </c>
      <c r="BH143" s="328">
        <v>0</v>
      </c>
      <c r="BI143" s="274">
        <f t="shared" si="386"/>
        <v>0</v>
      </c>
      <c r="BJ143" s="328">
        <v>0</v>
      </c>
      <c r="BK143" s="274">
        <f t="shared" si="387"/>
        <v>0</v>
      </c>
      <c r="BL143" s="328">
        <v>0</v>
      </c>
      <c r="BM143" s="274">
        <f t="shared" si="388"/>
        <v>0</v>
      </c>
      <c r="BN143" s="328">
        <v>0</v>
      </c>
      <c r="BO143" s="274">
        <f t="shared" si="389"/>
        <v>0</v>
      </c>
      <c r="BP143" s="275">
        <f t="shared" si="327"/>
        <v>0</v>
      </c>
      <c r="BQ143" s="329">
        <v>0</v>
      </c>
      <c r="BR143" s="277">
        <f t="shared" si="390"/>
        <v>0</v>
      </c>
      <c r="BS143" s="329">
        <v>0</v>
      </c>
      <c r="BT143" s="277">
        <f t="shared" si="391"/>
        <v>0</v>
      </c>
      <c r="BU143" s="329">
        <v>0</v>
      </c>
      <c r="BV143" s="277">
        <f t="shared" si="392"/>
        <v>0</v>
      </c>
      <c r="BW143" s="329">
        <v>0</v>
      </c>
      <c r="BX143" s="277">
        <f t="shared" si="393"/>
        <v>0</v>
      </c>
      <c r="BY143" s="329">
        <v>0</v>
      </c>
      <c r="BZ143" s="277">
        <f t="shared" si="394"/>
        <v>0</v>
      </c>
      <c r="CA143" s="278">
        <f t="shared" si="333"/>
        <v>0</v>
      </c>
      <c r="CB143" s="330">
        <v>0</v>
      </c>
      <c r="CC143" s="280">
        <f t="shared" si="395"/>
        <v>0</v>
      </c>
      <c r="CD143" s="330">
        <v>0</v>
      </c>
      <c r="CE143" s="280">
        <f t="shared" si="396"/>
        <v>0</v>
      </c>
      <c r="CF143" s="330">
        <v>0</v>
      </c>
      <c r="CG143" s="280">
        <f t="shared" si="397"/>
        <v>0</v>
      </c>
      <c r="CH143" s="330">
        <v>0</v>
      </c>
      <c r="CI143" s="280">
        <f t="shared" si="398"/>
        <v>0</v>
      </c>
      <c r="CJ143" s="330">
        <v>0</v>
      </c>
      <c r="CK143" s="280">
        <f t="shared" si="399"/>
        <v>0</v>
      </c>
      <c r="CL143" s="281">
        <f t="shared" si="339"/>
        <v>0</v>
      </c>
      <c r="CM143" s="331">
        <v>0</v>
      </c>
      <c r="CN143" s="283">
        <f t="shared" si="400"/>
        <v>0</v>
      </c>
      <c r="CO143" s="331">
        <v>0</v>
      </c>
      <c r="CP143" s="283">
        <f t="shared" si="401"/>
        <v>0</v>
      </c>
      <c r="CQ143" s="331">
        <v>0</v>
      </c>
      <c r="CR143" s="283">
        <f t="shared" si="402"/>
        <v>0</v>
      </c>
      <c r="CS143" s="331">
        <v>0</v>
      </c>
      <c r="CT143" s="283">
        <f t="shared" si="403"/>
        <v>0</v>
      </c>
      <c r="CU143" s="331">
        <v>0</v>
      </c>
      <c r="CV143" s="283">
        <f t="shared" si="404"/>
        <v>0</v>
      </c>
      <c r="CW143" s="284">
        <f t="shared" si="345"/>
        <v>0</v>
      </c>
      <c r="CX143" s="332">
        <v>0</v>
      </c>
      <c r="CY143" s="286">
        <f t="shared" si="405"/>
        <v>0</v>
      </c>
      <c r="CZ143" s="332">
        <v>0</v>
      </c>
      <c r="DA143" s="286">
        <f t="shared" si="406"/>
        <v>0</v>
      </c>
      <c r="DB143" s="332">
        <v>0</v>
      </c>
      <c r="DC143" s="286">
        <f t="shared" si="407"/>
        <v>0</v>
      </c>
      <c r="DD143" s="332">
        <v>0</v>
      </c>
      <c r="DE143" s="286">
        <f t="shared" si="408"/>
        <v>0</v>
      </c>
      <c r="DF143" s="332">
        <v>0</v>
      </c>
      <c r="DG143" s="286">
        <f t="shared" si="409"/>
        <v>0</v>
      </c>
      <c r="DH143" s="287">
        <f t="shared" si="351"/>
        <v>0</v>
      </c>
      <c r="DI143" s="333">
        <v>0</v>
      </c>
      <c r="DJ143" s="289">
        <f t="shared" si="410"/>
        <v>0</v>
      </c>
      <c r="DK143" s="333">
        <v>0</v>
      </c>
      <c r="DL143" s="289">
        <f t="shared" si="411"/>
        <v>0</v>
      </c>
      <c r="DM143" s="333">
        <v>0</v>
      </c>
      <c r="DN143" s="289">
        <f t="shared" si="412"/>
        <v>0</v>
      </c>
      <c r="DO143" s="333">
        <v>0</v>
      </c>
      <c r="DP143" s="289">
        <f t="shared" si="413"/>
        <v>0</v>
      </c>
      <c r="DQ143" s="333">
        <v>0</v>
      </c>
      <c r="DR143" s="289">
        <f t="shared" si="414"/>
        <v>0</v>
      </c>
      <c r="DS143" s="299">
        <f t="shared" si="357"/>
        <v>0</v>
      </c>
      <c r="DT143" s="312">
        <f t="shared" si="358"/>
        <v>0</v>
      </c>
      <c r="DU143" s="312">
        <f t="shared" si="359"/>
        <v>0</v>
      </c>
      <c r="DV143" s="312">
        <f t="shared" si="360"/>
        <v>0</v>
      </c>
      <c r="DW143" s="312">
        <f t="shared" si="361"/>
        <v>0</v>
      </c>
      <c r="DX143" s="312">
        <f t="shared" si="362"/>
        <v>0</v>
      </c>
      <c r="DY143" s="300">
        <f t="shared" si="363"/>
        <v>0</v>
      </c>
    </row>
    <row r="144" spans="1:129" s="52" customFormat="1" ht="15" customHeight="1">
      <c r="A144" s="76"/>
      <c r="B144" s="76"/>
      <c r="C144" s="107"/>
      <c r="D144" s="703" t="s">
        <v>437</v>
      </c>
      <c r="E144" s="747"/>
      <c r="F144" s="747"/>
      <c r="G144" s="747"/>
      <c r="H144" s="747"/>
      <c r="I144" s="747"/>
      <c r="J144" s="747"/>
      <c r="K144" s="747"/>
      <c r="L144" s="149">
        <f>VLOOKUP(D144,'Benefits and F&amp;A-DO NOT DELETE'!A47:B51,2,0)</f>
        <v>0</v>
      </c>
      <c r="M144" s="69">
        <v>1.07</v>
      </c>
      <c r="N144" s="190">
        <v>0</v>
      </c>
      <c r="O144" s="118">
        <f t="shared" si="365"/>
        <v>0</v>
      </c>
      <c r="P144" s="190">
        <v>0</v>
      </c>
      <c r="Q144" s="118">
        <f t="shared" si="366"/>
        <v>0</v>
      </c>
      <c r="R144" s="190">
        <v>0</v>
      </c>
      <c r="S144" s="118">
        <f t="shared" si="367"/>
        <v>0</v>
      </c>
      <c r="T144" s="190">
        <v>0</v>
      </c>
      <c r="U144" s="118">
        <f t="shared" si="368"/>
        <v>0</v>
      </c>
      <c r="V144" s="190">
        <v>0</v>
      </c>
      <c r="W144" s="118">
        <f t="shared" si="369"/>
        <v>0</v>
      </c>
      <c r="X144" s="119">
        <f t="shared" si="304"/>
        <v>0</v>
      </c>
      <c r="Y144" s="325">
        <v>0</v>
      </c>
      <c r="Z144" s="513">
        <f t="shared" si="370"/>
        <v>0</v>
      </c>
      <c r="AA144" s="325">
        <v>0</v>
      </c>
      <c r="AB144" s="513">
        <f t="shared" si="371"/>
        <v>0</v>
      </c>
      <c r="AC144" s="325">
        <v>0</v>
      </c>
      <c r="AD144" s="513">
        <f t="shared" si="372"/>
        <v>0</v>
      </c>
      <c r="AE144" s="325">
        <v>0</v>
      </c>
      <c r="AF144" s="513">
        <f t="shared" si="373"/>
        <v>0</v>
      </c>
      <c r="AG144" s="325">
        <v>0</v>
      </c>
      <c r="AH144" s="513">
        <f t="shared" si="374"/>
        <v>0</v>
      </c>
      <c r="AI144" s="266">
        <f t="shared" si="364"/>
        <v>0</v>
      </c>
      <c r="AJ144" s="326">
        <v>0</v>
      </c>
      <c r="AK144" s="268">
        <f t="shared" si="375"/>
        <v>0</v>
      </c>
      <c r="AL144" s="326">
        <v>0</v>
      </c>
      <c r="AM144" s="268">
        <f t="shared" si="376"/>
        <v>0</v>
      </c>
      <c r="AN144" s="326">
        <v>0</v>
      </c>
      <c r="AO144" s="268">
        <f t="shared" si="377"/>
        <v>0</v>
      </c>
      <c r="AP144" s="326">
        <v>0</v>
      </c>
      <c r="AQ144" s="268">
        <f t="shared" si="378"/>
        <v>0</v>
      </c>
      <c r="AR144" s="326">
        <v>0</v>
      </c>
      <c r="AS144" s="268">
        <f t="shared" si="379"/>
        <v>0</v>
      </c>
      <c r="AT144" s="269">
        <f t="shared" si="315"/>
        <v>0</v>
      </c>
      <c r="AU144" s="327">
        <v>0</v>
      </c>
      <c r="AV144" s="271">
        <f t="shared" si="380"/>
        <v>0</v>
      </c>
      <c r="AW144" s="327">
        <v>0</v>
      </c>
      <c r="AX144" s="271">
        <f t="shared" si="381"/>
        <v>0</v>
      </c>
      <c r="AY144" s="327">
        <v>0</v>
      </c>
      <c r="AZ144" s="271">
        <f t="shared" si="382"/>
        <v>0</v>
      </c>
      <c r="BA144" s="327">
        <v>0</v>
      </c>
      <c r="BB144" s="271">
        <f t="shared" si="383"/>
        <v>0</v>
      </c>
      <c r="BC144" s="327">
        <v>0</v>
      </c>
      <c r="BD144" s="271">
        <f t="shared" si="384"/>
        <v>0</v>
      </c>
      <c r="BE144" s="272">
        <f t="shared" si="321"/>
        <v>0</v>
      </c>
      <c r="BF144" s="328">
        <v>0</v>
      </c>
      <c r="BG144" s="274">
        <f t="shared" si="385"/>
        <v>0</v>
      </c>
      <c r="BH144" s="328">
        <v>0</v>
      </c>
      <c r="BI144" s="274">
        <f t="shared" si="386"/>
        <v>0</v>
      </c>
      <c r="BJ144" s="328">
        <v>0</v>
      </c>
      <c r="BK144" s="274">
        <f t="shared" si="387"/>
        <v>0</v>
      </c>
      <c r="BL144" s="328">
        <v>0</v>
      </c>
      <c r="BM144" s="274">
        <f t="shared" si="388"/>
        <v>0</v>
      </c>
      <c r="BN144" s="328">
        <v>0</v>
      </c>
      <c r="BO144" s="274">
        <f t="shared" si="389"/>
        <v>0</v>
      </c>
      <c r="BP144" s="275">
        <f t="shared" si="327"/>
        <v>0</v>
      </c>
      <c r="BQ144" s="329">
        <v>0</v>
      </c>
      <c r="BR144" s="277">
        <f t="shared" si="390"/>
        <v>0</v>
      </c>
      <c r="BS144" s="329">
        <v>0</v>
      </c>
      <c r="BT144" s="277">
        <f t="shared" si="391"/>
        <v>0</v>
      </c>
      <c r="BU144" s="329">
        <v>0</v>
      </c>
      <c r="BV144" s="277">
        <f t="shared" si="392"/>
        <v>0</v>
      </c>
      <c r="BW144" s="329">
        <v>0</v>
      </c>
      <c r="BX144" s="277">
        <f t="shared" si="393"/>
        <v>0</v>
      </c>
      <c r="BY144" s="329">
        <v>0</v>
      </c>
      <c r="BZ144" s="277">
        <f t="shared" si="394"/>
        <v>0</v>
      </c>
      <c r="CA144" s="278">
        <f t="shared" si="333"/>
        <v>0</v>
      </c>
      <c r="CB144" s="330">
        <v>0</v>
      </c>
      <c r="CC144" s="280">
        <f t="shared" si="395"/>
        <v>0</v>
      </c>
      <c r="CD144" s="330">
        <v>0</v>
      </c>
      <c r="CE144" s="280">
        <f t="shared" si="396"/>
        <v>0</v>
      </c>
      <c r="CF144" s="330">
        <v>0</v>
      </c>
      <c r="CG144" s="280">
        <f t="shared" si="397"/>
        <v>0</v>
      </c>
      <c r="CH144" s="330">
        <v>0</v>
      </c>
      <c r="CI144" s="280">
        <f t="shared" si="398"/>
        <v>0</v>
      </c>
      <c r="CJ144" s="330">
        <v>0</v>
      </c>
      <c r="CK144" s="280">
        <f t="shared" si="399"/>
        <v>0</v>
      </c>
      <c r="CL144" s="281">
        <f t="shared" si="339"/>
        <v>0</v>
      </c>
      <c r="CM144" s="331">
        <v>0</v>
      </c>
      <c r="CN144" s="283">
        <f t="shared" si="400"/>
        <v>0</v>
      </c>
      <c r="CO144" s="331">
        <v>0</v>
      </c>
      <c r="CP144" s="283">
        <f t="shared" si="401"/>
        <v>0</v>
      </c>
      <c r="CQ144" s="331">
        <v>0</v>
      </c>
      <c r="CR144" s="283">
        <f t="shared" si="402"/>
        <v>0</v>
      </c>
      <c r="CS144" s="331">
        <v>0</v>
      </c>
      <c r="CT144" s="283">
        <f t="shared" si="403"/>
        <v>0</v>
      </c>
      <c r="CU144" s="331">
        <v>0</v>
      </c>
      <c r="CV144" s="283">
        <f t="shared" si="404"/>
        <v>0</v>
      </c>
      <c r="CW144" s="284">
        <f t="shared" si="345"/>
        <v>0</v>
      </c>
      <c r="CX144" s="332">
        <v>0</v>
      </c>
      <c r="CY144" s="286">
        <f t="shared" si="405"/>
        <v>0</v>
      </c>
      <c r="CZ144" s="332">
        <v>0</v>
      </c>
      <c r="DA144" s="286">
        <f t="shared" si="406"/>
        <v>0</v>
      </c>
      <c r="DB144" s="332">
        <v>0</v>
      </c>
      <c r="DC144" s="286">
        <f t="shared" si="407"/>
        <v>0</v>
      </c>
      <c r="DD144" s="332">
        <v>0</v>
      </c>
      <c r="DE144" s="286">
        <f t="shared" si="408"/>
        <v>0</v>
      </c>
      <c r="DF144" s="332">
        <v>0</v>
      </c>
      <c r="DG144" s="286">
        <f t="shared" si="409"/>
        <v>0</v>
      </c>
      <c r="DH144" s="287">
        <f t="shared" si="351"/>
        <v>0</v>
      </c>
      <c r="DI144" s="333">
        <v>0</v>
      </c>
      <c r="DJ144" s="289">
        <f t="shared" si="410"/>
        <v>0</v>
      </c>
      <c r="DK144" s="333">
        <v>0</v>
      </c>
      <c r="DL144" s="289">
        <f t="shared" si="411"/>
        <v>0</v>
      </c>
      <c r="DM144" s="333">
        <v>0</v>
      </c>
      <c r="DN144" s="289">
        <f t="shared" si="412"/>
        <v>0</v>
      </c>
      <c r="DO144" s="333">
        <v>0</v>
      </c>
      <c r="DP144" s="289">
        <f t="shared" si="413"/>
        <v>0</v>
      </c>
      <c r="DQ144" s="333">
        <v>0</v>
      </c>
      <c r="DR144" s="289">
        <f t="shared" si="414"/>
        <v>0</v>
      </c>
      <c r="DS144" s="299">
        <f t="shared" si="357"/>
        <v>0</v>
      </c>
      <c r="DT144" s="312">
        <f t="shared" si="358"/>
        <v>0</v>
      </c>
      <c r="DU144" s="312">
        <f t="shared" si="359"/>
        <v>0</v>
      </c>
      <c r="DV144" s="312">
        <f t="shared" si="360"/>
        <v>0</v>
      </c>
      <c r="DW144" s="312">
        <f t="shared" si="361"/>
        <v>0</v>
      </c>
      <c r="DX144" s="312">
        <f t="shared" si="362"/>
        <v>0</v>
      </c>
      <c r="DY144" s="300">
        <f t="shared" si="363"/>
        <v>0</v>
      </c>
    </row>
    <row r="145" spans="1:129" s="52" customFormat="1" ht="15" customHeight="1">
      <c r="A145" s="76"/>
      <c r="B145" s="76"/>
      <c r="C145" s="107"/>
      <c r="D145" s="703" t="s">
        <v>437</v>
      </c>
      <c r="E145" s="747"/>
      <c r="F145" s="747"/>
      <c r="G145" s="747"/>
      <c r="H145" s="747"/>
      <c r="I145" s="747"/>
      <c r="J145" s="747"/>
      <c r="K145" s="747"/>
      <c r="L145" s="149">
        <f>VLOOKUP(D145,'Benefits and F&amp;A-DO NOT DELETE'!A47:B51,2,0)</f>
        <v>0</v>
      </c>
      <c r="M145" s="69">
        <v>1.07</v>
      </c>
      <c r="N145" s="190">
        <v>0</v>
      </c>
      <c r="O145" s="118">
        <f t="shared" si="365"/>
        <v>0</v>
      </c>
      <c r="P145" s="190">
        <v>0</v>
      </c>
      <c r="Q145" s="118">
        <f t="shared" si="366"/>
        <v>0</v>
      </c>
      <c r="R145" s="190">
        <v>0</v>
      </c>
      <c r="S145" s="118">
        <f t="shared" si="367"/>
        <v>0</v>
      </c>
      <c r="T145" s="190">
        <v>0</v>
      </c>
      <c r="U145" s="118">
        <f t="shared" si="368"/>
        <v>0</v>
      </c>
      <c r="V145" s="190">
        <v>0</v>
      </c>
      <c r="W145" s="118">
        <f t="shared" si="369"/>
        <v>0</v>
      </c>
      <c r="X145" s="119">
        <f t="shared" si="304"/>
        <v>0</v>
      </c>
      <c r="Y145" s="325">
        <v>0</v>
      </c>
      <c r="Z145" s="513">
        <f t="shared" si="370"/>
        <v>0</v>
      </c>
      <c r="AA145" s="325">
        <v>0</v>
      </c>
      <c r="AB145" s="513">
        <f t="shared" si="371"/>
        <v>0</v>
      </c>
      <c r="AC145" s="325">
        <v>0</v>
      </c>
      <c r="AD145" s="513">
        <f t="shared" si="372"/>
        <v>0</v>
      </c>
      <c r="AE145" s="325">
        <v>0</v>
      </c>
      <c r="AF145" s="513">
        <f t="shared" si="373"/>
        <v>0</v>
      </c>
      <c r="AG145" s="325">
        <v>0</v>
      </c>
      <c r="AH145" s="513">
        <f t="shared" si="374"/>
        <v>0</v>
      </c>
      <c r="AI145" s="266">
        <f t="shared" si="364"/>
        <v>0</v>
      </c>
      <c r="AJ145" s="326">
        <v>0</v>
      </c>
      <c r="AK145" s="268">
        <f t="shared" si="375"/>
        <v>0</v>
      </c>
      <c r="AL145" s="326">
        <v>0</v>
      </c>
      <c r="AM145" s="268">
        <f t="shared" si="376"/>
        <v>0</v>
      </c>
      <c r="AN145" s="326">
        <v>0</v>
      </c>
      <c r="AO145" s="268">
        <f t="shared" si="377"/>
        <v>0</v>
      </c>
      <c r="AP145" s="326">
        <v>0</v>
      </c>
      <c r="AQ145" s="268">
        <f t="shared" si="378"/>
        <v>0</v>
      </c>
      <c r="AR145" s="326">
        <v>0</v>
      </c>
      <c r="AS145" s="268">
        <f t="shared" si="379"/>
        <v>0</v>
      </c>
      <c r="AT145" s="269">
        <f t="shared" si="315"/>
        <v>0</v>
      </c>
      <c r="AU145" s="327">
        <v>0</v>
      </c>
      <c r="AV145" s="271">
        <f t="shared" si="380"/>
        <v>0</v>
      </c>
      <c r="AW145" s="327">
        <v>0</v>
      </c>
      <c r="AX145" s="271">
        <f t="shared" si="381"/>
        <v>0</v>
      </c>
      <c r="AY145" s="327">
        <v>0</v>
      </c>
      <c r="AZ145" s="271">
        <f t="shared" si="382"/>
        <v>0</v>
      </c>
      <c r="BA145" s="327">
        <v>0</v>
      </c>
      <c r="BB145" s="271">
        <f t="shared" si="383"/>
        <v>0</v>
      </c>
      <c r="BC145" s="327">
        <v>0</v>
      </c>
      <c r="BD145" s="271">
        <f t="shared" si="384"/>
        <v>0</v>
      </c>
      <c r="BE145" s="272">
        <f t="shared" si="321"/>
        <v>0</v>
      </c>
      <c r="BF145" s="328">
        <v>0</v>
      </c>
      <c r="BG145" s="274">
        <f t="shared" si="385"/>
        <v>0</v>
      </c>
      <c r="BH145" s="328">
        <v>0</v>
      </c>
      <c r="BI145" s="274">
        <f t="shared" si="386"/>
        <v>0</v>
      </c>
      <c r="BJ145" s="328">
        <v>0</v>
      </c>
      <c r="BK145" s="274">
        <f t="shared" si="387"/>
        <v>0</v>
      </c>
      <c r="BL145" s="328">
        <v>0</v>
      </c>
      <c r="BM145" s="274">
        <f t="shared" si="388"/>
        <v>0</v>
      </c>
      <c r="BN145" s="328">
        <v>0</v>
      </c>
      <c r="BO145" s="274">
        <f t="shared" si="389"/>
        <v>0</v>
      </c>
      <c r="BP145" s="275">
        <f t="shared" si="327"/>
        <v>0</v>
      </c>
      <c r="BQ145" s="329">
        <v>0</v>
      </c>
      <c r="BR145" s="277">
        <f t="shared" si="390"/>
        <v>0</v>
      </c>
      <c r="BS145" s="329">
        <v>0</v>
      </c>
      <c r="BT145" s="277">
        <f t="shared" si="391"/>
        <v>0</v>
      </c>
      <c r="BU145" s="329">
        <v>0</v>
      </c>
      <c r="BV145" s="277">
        <f t="shared" si="392"/>
        <v>0</v>
      </c>
      <c r="BW145" s="329">
        <v>0</v>
      </c>
      <c r="BX145" s="277">
        <f t="shared" si="393"/>
        <v>0</v>
      </c>
      <c r="BY145" s="329">
        <v>0</v>
      </c>
      <c r="BZ145" s="277">
        <f t="shared" si="394"/>
        <v>0</v>
      </c>
      <c r="CA145" s="278">
        <f t="shared" si="333"/>
        <v>0</v>
      </c>
      <c r="CB145" s="330">
        <v>0</v>
      </c>
      <c r="CC145" s="280">
        <f t="shared" si="395"/>
        <v>0</v>
      </c>
      <c r="CD145" s="330">
        <v>0</v>
      </c>
      <c r="CE145" s="280">
        <f t="shared" si="396"/>
        <v>0</v>
      </c>
      <c r="CF145" s="330">
        <v>0</v>
      </c>
      <c r="CG145" s="280">
        <f t="shared" si="397"/>
        <v>0</v>
      </c>
      <c r="CH145" s="330">
        <v>0</v>
      </c>
      <c r="CI145" s="280">
        <f t="shared" si="398"/>
        <v>0</v>
      </c>
      <c r="CJ145" s="330">
        <v>0</v>
      </c>
      <c r="CK145" s="280">
        <f t="shared" si="399"/>
        <v>0</v>
      </c>
      <c r="CL145" s="281">
        <f t="shared" si="339"/>
        <v>0</v>
      </c>
      <c r="CM145" s="331">
        <v>0</v>
      </c>
      <c r="CN145" s="283">
        <f t="shared" si="400"/>
        <v>0</v>
      </c>
      <c r="CO145" s="331">
        <v>0</v>
      </c>
      <c r="CP145" s="283">
        <f t="shared" si="401"/>
        <v>0</v>
      </c>
      <c r="CQ145" s="331">
        <v>0</v>
      </c>
      <c r="CR145" s="283">
        <f t="shared" si="402"/>
        <v>0</v>
      </c>
      <c r="CS145" s="331">
        <v>0</v>
      </c>
      <c r="CT145" s="283">
        <f t="shared" si="403"/>
        <v>0</v>
      </c>
      <c r="CU145" s="331">
        <v>0</v>
      </c>
      <c r="CV145" s="283">
        <f t="shared" si="404"/>
        <v>0</v>
      </c>
      <c r="CW145" s="284">
        <f t="shared" si="345"/>
        <v>0</v>
      </c>
      <c r="CX145" s="332">
        <v>0</v>
      </c>
      <c r="CY145" s="286">
        <f t="shared" si="405"/>
        <v>0</v>
      </c>
      <c r="CZ145" s="332">
        <v>0</v>
      </c>
      <c r="DA145" s="286">
        <f t="shared" si="406"/>
        <v>0</v>
      </c>
      <c r="DB145" s="332">
        <v>0</v>
      </c>
      <c r="DC145" s="286">
        <f t="shared" si="407"/>
        <v>0</v>
      </c>
      <c r="DD145" s="332">
        <v>0</v>
      </c>
      <c r="DE145" s="286">
        <f t="shared" si="408"/>
        <v>0</v>
      </c>
      <c r="DF145" s="332">
        <v>0</v>
      </c>
      <c r="DG145" s="286">
        <f t="shared" si="409"/>
        <v>0</v>
      </c>
      <c r="DH145" s="287">
        <f t="shared" si="351"/>
        <v>0</v>
      </c>
      <c r="DI145" s="333">
        <v>0</v>
      </c>
      <c r="DJ145" s="289">
        <f t="shared" si="410"/>
        <v>0</v>
      </c>
      <c r="DK145" s="333">
        <v>0</v>
      </c>
      <c r="DL145" s="289">
        <f t="shared" si="411"/>
        <v>0</v>
      </c>
      <c r="DM145" s="333">
        <v>0</v>
      </c>
      <c r="DN145" s="289">
        <f t="shared" si="412"/>
        <v>0</v>
      </c>
      <c r="DO145" s="333">
        <v>0</v>
      </c>
      <c r="DP145" s="289">
        <f t="shared" si="413"/>
        <v>0</v>
      </c>
      <c r="DQ145" s="333">
        <v>0</v>
      </c>
      <c r="DR145" s="289">
        <f t="shared" si="414"/>
        <v>0</v>
      </c>
      <c r="DS145" s="299">
        <f t="shared" si="357"/>
        <v>0</v>
      </c>
      <c r="DT145" s="312">
        <f t="shared" si="358"/>
        <v>0</v>
      </c>
      <c r="DU145" s="312">
        <f t="shared" si="359"/>
        <v>0</v>
      </c>
      <c r="DV145" s="312">
        <f t="shared" si="360"/>
        <v>0</v>
      </c>
      <c r="DW145" s="312">
        <f t="shared" si="361"/>
        <v>0</v>
      </c>
      <c r="DX145" s="312">
        <f t="shared" si="362"/>
        <v>0</v>
      </c>
      <c r="DY145" s="300">
        <f t="shared" si="363"/>
        <v>0</v>
      </c>
    </row>
    <row r="146" spans="1:129" s="52" customFormat="1" ht="15" customHeight="1">
      <c r="A146" s="76"/>
      <c r="B146" s="76"/>
      <c r="C146" s="107"/>
      <c r="D146" s="703" t="s">
        <v>437</v>
      </c>
      <c r="E146" s="747"/>
      <c r="F146" s="747"/>
      <c r="G146" s="747"/>
      <c r="H146" s="747"/>
      <c r="I146" s="747"/>
      <c r="J146" s="747"/>
      <c r="K146" s="747"/>
      <c r="L146" s="149">
        <f>VLOOKUP(D146,'Benefits and F&amp;A-DO NOT DELETE'!A47:B51,2,0)</f>
        <v>0</v>
      </c>
      <c r="M146" s="69">
        <v>1.07</v>
      </c>
      <c r="N146" s="190">
        <v>0</v>
      </c>
      <c r="O146" s="118">
        <f t="shared" si="365"/>
        <v>0</v>
      </c>
      <c r="P146" s="190">
        <v>0</v>
      </c>
      <c r="Q146" s="118">
        <f t="shared" si="366"/>
        <v>0</v>
      </c>
      <c r="R146" s="190">
        <v>0</v>
      </c>
      <c r="S146" s="118">
        <f t="shared" si="367"/>
        <v>0</v>
      </c>
      <c r="T146" s="190">
        <v>0</v>
      </c>
      <c r="U146" s="118">
        <f t="shared" si="368"/>
        <v>0</v>
      </c>
      <c r="V146" s="190">
        <v>0</v>
      </c>
      <c r="W146" s="118">
        <f t="shared" si="369"/>
        <v>0</v>
      </c>
      <c r="X146" s="119">
        <f t="shared" si="304"/>
        <v>0</v>
      </c>
      <c r="Y146" s="325">
        <v>0</v>
      </c>
      <c r="Z146" s="513">
        <f t="shared" si="370"/>
        <v>0</v>
      </c>
      <c r="AA146" s="325">
        <v>0</v>
      </c>
      <c r="AB146" s="513">
        <f t="shared" si="371"/>
        <v>0</v>
      </c>
      <c r="AC146" s="325">
        <v>0</v>
      </c>
      <c r="AD146" s="513">
        <f t="shared" si="372"/>
        <v>0</v>
      </c>
      <c r="AE146" s="325">
        <v>0</v>
      </c>
      <c r="AF146" s="513">
        <f t="shared" si="373"/>
        <v>0</v>
      </c>
      <c r="AG146" s="325">
        <v>0</v>
      </c>
      <c r="AH146" s="513">
        <f t="shared" si="374"/>
        <v>0</v>
      </c>
      <c r="AI146" s="266">
        <f t="shared" si="364"/>
        <v>0</v>
      </c>
      <c r="AJ146" s="326">
        <v>0</v>
      </c>
      <c r="AK146" s="268">
        <f t="shared" si="375"/>
        <v>0</v>
      </c>
      <c r="AL146" s="326">
        <v>0</v>
      </c>
      <c r="AM146" s="268">
        <f t="shared" si="376"/>
        <v>0</v>
      </c>
      <c r="AN146" s="326">
        <v>0</v>
      </c>
      <c r="AO146" s="268">
        <f t="shared" si="377"/>
        <v>0</v>
      </c>
      <c r="AP146" s="326">
        <v>0</v>
      </c>
      <c r="AQ146" s="268">
        <f t="shared" si="378"/>
        <v>0</v>
      </c>
      <c r="AR146" s="326">
        <v>0</v>
      </c>
      <c r="AS146" s="268">
        <f t="shared" si="379"/>
        <v>0</v>
      </c>
      <c r="AT146" s="269">
        <f t="shared" si="315"/>
        <v>0</v>
      </c>
      <c r="AU146" s="327">
        <v>0</v>
      </c>
      <c r="AV146" s="271">
        <f t="shared" si="380"/>
        <v>0</v>
      </c>
      <c r="AW146" s="327">
        <v>0</v>
      </c>
      <c r="AX146" s="271">
        <f t="shared" si="381"/>
        <v>0</v>
      </c>
      <c r="AY146" s="327">
        <v>0</v>
      </c>
      <c r="AZ146" s="271">
        <f t="shared" si="382"/>
        <v>0</v>
      </c>
      <c r="BA146" s="327">
        <v>0</v>
      </c>
      <c r="BB146" s="271">
        <f t="shared" si="383"/>
        <v>0</v>
      </c>
      <c r="BC146" s="327">
        <v>0</v>
      </c>
      <c r="BD146" s="271">
        <f t="shared" si="384"/>
        <v>0</v>
      </c>
      <c r="BE146" s="272">
        <f t="shared" si="321"/>
        <v>0</v>
      </c>
      <c r="BF146" s="328">
        <v>0</v>
      </c>
      <c r="BG146" s="274">
        <f t="shared" si="385"/>
        <v>0</v>
      </c>
      <c r="BH146" s="328">
        <v>0</v>
      </c>
      <c r="BI146" s="274">
        <f t="shared" si="386"/>
        <v>0</v>
      </c>
      <c r="BJ146" s="328">
        <v>0</v>
      </c>
      <c r="BK146" s="274">
        <f t="shared" si="387"/>
        <v>0</v>
      </c>
      <c r="BL146" s="328">
        <v>0</v>
      </c>
      <c r="BM146" s="274">
        <f t="shared" si="388"/>
        <v>0</v>
      </c>
      <c r="BN146" s="328">
        <v>0</v>
      </c>
      <c r="BO146" s="274">
        <f t="shared" si="389"/>
        <v>0</v>
      </c>
      <c r="BP146" s="275">
        <f t="shared" si="327"/>
        <v>0</v>
      </c>
      <c r="BQ146" s="329">
        <v>0</v>
      </c>
      <c r="BR146" s="277">
        <f t="shared" si="390"/>
        <v>0</v>
      </c>
      <c r="BS146" s="329">
        <v>0</v>
      </c>
      <c r="BT146" s="277">
        <f t="shared" si="391"/>
        <v>0</v>
      </c>
      <c r="BU146" s="329">
        <v>0</v>
      </c>
      <c r="BV146" s="277">
        <f t="shared" si="392"/>
        <v>0</v>
      </c>
      <c r="BW146" s="329">
        <v>0</v>
      </c>
      <c r="BX146" s="277">
        <f t="shared" si="393"/>
        <v>0</v>
      </c>
      <c r="BY146" s="329">
        <v>0</v>
      </c>
      <c r="BZ146" s="277">
        <f t="shared" si="394"/>
        <v>0</v>
      </c>
      <c r="CA146" s="278">
        <f t="shared" si="333"/>
        <v>0</v>
      </c>
      <c r="CB146" s="330">
        <v>0</v>
      </c>
      <c r="CC146" s="280">
        <f t="shared" si="395"/>
        <v>0</v>
      </c>
      <c r="CD146" s="330">
        <v>0</v>
      </c>
      <c r="CE146" s="280">
        <f t="shared" si="396"/>
        <v>0</v>
      </c>
      <c r="CF146" s="330">
        <v>0</v>
      </c>
      <c r="CG146" s="280">
        <f t="shared" si="397"/>
        <v>0</v>
      </c>
      <c r="CH146" s="330">
        <v>0</v>
      </c>
      <c r="CI146" s="280">
        <f t="shared" si="398"/>
        <v>0</v>
      </c>
      <c r="CJ146" s="330">
        <v>0</v>
      </c>
      <c r="CK146" s="280">
        <f t="shared" si="399"/>
        <v>0</v>
      </c>
      <c r="CL146" s="281">
        <f t="shared" si="339"/>
        <v>0</v>
      </c>
      <c r="CM146" s="331">
        <v>0</v>
      </c>
      <c r="CN146" s="283">
        <f t="shared" si="400"/>
        <v>0</v>
      </c>
      <c r="CO146" s="331">
        <v>0</v>
      </c>
      <c r="CP146" s="283">
        <f t="shared" si="401"/>
        <v>0</v>
      </c>
      <c r="CQ146" s="331">
        <v>0</v>
      </c>
      <c r="CR146" s="283">
        <f t="shared" si="402"/>
        <v>0</v>
      </c>
      <c r="CS146" s="331">
        <v>0</v>
      </c>
      <c r="CT146" s="283">
        <f t="shared" si="403"/>
        <v>0</v>
      </c>
      <c r="CU146" s="331">
        <v>0</v>
      </c>
      <c r="CV146" s="283">
        <f t="shared" si="404"/>
        <v>0</v>
      </c>
      <c r="CW146" s="284">
        <f t="shared" si="345"/>
        <v>0</v>
      </c>
      <c r="CX146" s="332">
        <v>0</v>
      </c>
      <c r="CY146" s="286">
        <f t="shared" si="405"/>
        <v>0</v>
      </c>
      <c r="CZ146" s="332">
        <v>0</v>
      </c>
      <c r="DA146" s="286">
        <f t="shared" si="406"/>
        <v>0</v>
      </c>
      <c r="DB146" s="332">
        <v>0</v>
      </c>
      <c r="DC146" s="286">
        <f t="shared" si="407"/>
        <v>0</v>
      </c>
      <c r="DD146" s="332">
        <v>0</v>
      </c>
      <c r="DE146" s="286">
        <f t="shared" si="408"/>
        <v>0</v>
      </c>
      <c r="DF146" s="332">
        <v>0</v>
      </c>
      <c r="DG146" s="286">
        <f t="shared" si="409"/>
        <v>0</v>
      </c>
      <c r="DH146" s="287">
        <f t="shared" si="351"/>
        <v>0</v>
      </c>
      <c r="DI146" s="333">
        <v>0</v>
      </c>
      <c r="DJ146" s="289">
        <f t="shared" si="410"/>
        <v>0</v>
      </c>
      <c r="DK146" s="333">
        <v>0</v>
      </c>
      <c r="DL146" s="289">
        <f t="shared" si="411"/>
        <v>0</v>
      </c>
      <c r="DM146" s="333">
        <v>0</v>
      </c>
      <c r="DN146" s="289">
        <f t="shared" si="412"/>
        <v>0</v>
      </c>
      <c r="DO146" s="333">
        <v>0</v>
      </c>
      <c r="DP146" s="289">
        <f t="shared" si="413"/>
        <v>0</v>
      </c>
      <c r="DQ146" s="333">
        <v>0</v>
      </c>
      <c r="DR146" s="289">
        <f t="shared" si="414"/>
        <v>0</v>
      </c>
      <c r="DS146" s="299">
        <f t="shared" si="357"/>
        <v>0</v>
      </c>
      <c r="DT146" s="312">
        <f t="shared" si="358"/>
        <v>0</v>
      </c>
      <c r="DU146" s="312">
        <f t="shared" si="359"/>
        <v>0</v>
      </c>
      <c r="DV146" s="312">
        <f t="shared" si="360"/>
        <v>0</v>
      </c>
      <c r="DW146" s="312">
        <f t="shared" si="361"/>
        <v>0</v>
      </c>
      <c r="DX146" s="312">
        <f t="shared" si="362"/>
        <v>0</v>
      </c>
      <c r="DY146" s="300">
        <f t="shared" si="363"/>
        <v>0</v>
      </c>
    </row>
    <row r="147" spans="1:129" s="52" customFormat="1" ht="15" customHeight="1">
      <c r="A147" s="76"/>
      <c r="B147" s="76"/>
      <c r="C147" s="107"/>
      <c r="D147" s="703" t="s">
        <v>437</v>
      </c>
      <c r="E147" s="747"/>
      <c r="F147" s="747"/>
      <c r="G147" s="747"/>
      <c r="H147" s="747"/>
      <c r="I147" s="747"/>
      <c r="J147" s="747"/>
      <c r="K147" s="747"/>
      <c r="L147" s="149">
        <f>VLOOKUP(D147,'Benefits and F&amp;A-DO NOT DELETE'!A47:B51,2,0)</f>
        <v>0</v>
      </c>
      <c r="M147" s="69">
        <v>1.07</v>
      </c>
      <c r="N147" s="190">
        <v>0</v>
      </c>
      <c r="O147" s="118">
        <f t="shared" si="365"/>
        <v>0</v>
      </c>
      <c r="P147" s="190">
        <v>0</v>
      </c>
      <c r="Q147" s="118">
        <f t="shared" si="366"/>
        <v>0</v>
      </c>
      <c r="R147" s="190">
        <v>0</v>
      </c>
      <c r="S147" s="118">
        <f t="shared" si="367"/>
        <v>0</v>
      </c>
      <c r="T147" s="190">
        <v>0</v>
      </c>
      <c r="U147" s="118">
        <f t="shared" si="368"/>
        <v>0</v>
      </c>
      <c r="V147" s="190">
        <v>0</v>
      </c>
      <c r="W147" s="118">
        <f t="shared" si="369"/>
        <v>0</v>
      </c>
      <c r="X147" s="119">
        <f t="shared" si="304"/>
        <v>0</v>
      </c>
      <c r="Y147" s="325">
        <v>0</v>
      </c>
      <c r="Z147" s="513">
        <f t="shared" si="370"/>
        <v>0</v>
      </c>
      <c r="AA147" s="325">
        <v>0</v>
      </c>
      <c r="AB147" s="513">
        <f t="shared" si="371"/>
        <v>0</v>
      </c>
      <c r="AC147" s="325">
        <v>0</v>
      </c>
      <c r="AD147" s="513">
        <f t="shared" si="372"/>
        <v>0</v>
      </c>
      <c r="AE147" s="325">
        <v>0</v>
      </c>
      <c r="AF147" s="513">
        <f t="shared" si="373"/>
        <v>0</v>
      </c>
      <c r="AG147" s="325">
        <v>0</v>
      </c>
      <c r="AH147" s="513">
        <f t="shared" si="374"/>
        <v>0</v>
      </c>
      <c r="AI147" s="266">
        <f t="shared" si="364"/>
        <v>0</v>
      </c>
      <c r="AJ147" s="326">
        <v>0</v>
      </c>
      <c r="AK147" s="268">
        <f t="shared" si="375"/>
        <v>0</v>
      </c>
      <c r="AL147" s="326">
        <v>0</v>
      </c>
      <c r="AM147" s="268">
        <f t="shared" si="376"/>
        <v>0</v>
      </c>
      <c r="AN147" s="326">
        <v>0</v>
      </c>
      <c r="AO147" s="268">
        <f t="shared" si="377"/>
        <v>0</v>
      </c>
      <c r="AP147" s="326">
        <v>0</v>
      </c>
      <c r="AQ147" s="268">
        <f t="shared" si="378"/>
        <v>0</v>
      </c>
      <c r="AR147" s="326">
        <v>0</v>
      </c>
      <c r="AS147" s="268">
        <f t="shared" si="379"/>
        <v>0</v>
      </c>
      <c r="AT147" s="269">
        <f t="shared" si="315"/>
        <v>0</v>
      </c>
      <c r="AU147" s="327">
        <v>0</v>
      </c>
      <c r="AV147" s="271">
        <f t="shared" si="380"/>
        <v>0</v>
      </c>
      <c r="AW147" s="327">
        <v>0</v>
      </c>
      <c r="AX147" s="271">
        <f t="shared" si="381"/>
        <v>0</v>
      </c>
      <c r="AY147" s="327">
        <v>0</v>
      </c>
      <c r="AZ147" s="271">
        <f t="shared" si="382"/>
        <v>0</v>
      </c>
      <c r="BA147" s="327">
        <v>0</v>
      </c>
      <c r="BB147" s="271">
        <f t="shared" si="383"/>
        <v>0</v>
      </c>
      <c r="BC147" s="327">
        <v>0</v>
      </c>
      <c r="BD147" s="271">
        <f t="shared" si="384"/>
        <v>0</v>
      </c>
      <c r="BE147" s="272">
        <f t="shared" si="321"/>
        <v>0</v>
      </c>
      <c r="BF147" s="328">
        <v>0</v>
      </c>
      <c r="BG147" s="274">
        <f t="shared" si="385"/>
        <v>0</v>
      </c>
      <c r="BH147" s="328">
        <v>0</v>
      </c>
      <c r="BI147" s="274">
        <f t="shared" si="386"/>
        <v>0</v>
      </c>
      <c r="BJ147" s="328">
        <v>0</v>
      </c>
      <c r="BK147" s="274">
        <f t="shared" si="387"/>
        <v>0</v>
      </c>
      <c r="BL147" s="328">
        <v>0</v>
      </c>
      <c r="BM147" s="274">
        <f t="shared" si="388"/>
        <v>0</v>
      </c>
      <c r="BN147" s="328">
        <v>0</v>
      </c>
      <c r="BO147" s="274">
        <f t="shared" si="389"/>
        <v>0</v>
      </c>
      <c r="BP147" s="275">
        <f t="shared" si="327"/>
        <v>0</v>
      </c>
      <c r="BQ147" s="329">
        <v>0</v>
      </c>
      <c r="BR147" s="277">
        <f t="shared" si="390"/>
        <v>0</v>
      </c>
      <c r="BS147" s="329">
        <v>0</v>
      </c>
      <c r="BT147" s="277">
        <f t="shared" si="391"/>
        <v>0</v>
      </c>
      <c r="BU147" s="329">
        <v>0</v>
      </c>
      <c r="BV147" s="277">
        <f t="shared" si="392"/>
        <v>0</v>
      </c>
      <c r="BW147" s="329">
        <v>0</v>
      </c>
      <c r="BX147" s="277">
        <f t="shared" si="393"/>
        <v>0</v>
      </c>
      <c r="BY147" s="329">
        <v>0</v>
      </c>
      <c r="BZ147" s="277">
        <f t="shared" si="394"/>
        <v>0</v>
      </c>
      <c r="CA147" s="278">
        <f t="shared" si="333"/>
        <v>0</v>
      </c>
      <c r="CB147" s="330">
        <v>0</v>
      </c>
      <c r="CC147" s="280">
        <f t="shared" si="395"/>
        <v>0</v>
      </c>
      <c r="CD147" s="330">
        <v>0</v>
      </c>
      <c r="CE147" s="280">
        <f t="shared" si="396"/>
        <v>0</v>
      </c>
      <c r="CF147" s="330">
        <v>0</v>
      </c>
      <c r="CG147" s="280">
        <f t="shared" si="397"/>
        <v>0</v>
      </c>
      <c r="CH147" s="330">
        <v>0</v>
      </c>
      <c r="CI147" s="280">
        <f t="shared" si="398"/>
        <v>0</v>
      </c>
      <c r="CJ147" s="330">
        <v>0</v>
      </c>
      <c r="CK147" s="280">
        <f t="shared" si="399"/>
        <v>0</v>
      </c>
      <c r="CL147" s="281">
        <f t="shared" si="339"/>
        <v>0</v>
      </c>
      <c r="CM147" s="331">
        <v>0</v>
      </c>
      <c r="CN147" s="283">
        <f t="shared" si="400"/>
        <v>0</v>
      </c>
      <c r="CO147" s="331">
        <v>0</v>
      </c>
      <c r="CP147" s="283">
        <f t="shared" si="401"/>
        <v>0</v>
      </c>
      <c r="CQ147" s="331">
        <v>0</v>
      </c>
      <c r="CR147" s="283">
        <f t="shared" si="402"/>
        <v>0</v>
      </c>
      <c r="CS147" s="331">
        <v>0</v>
      </c>
      <c r="CT147" s="283">
        <f t="shared" si="403"/>
        <v>0</v>
      </c>
      <c r="CU147" s="331">
        <v>0</v>
      </c>
      <c r="CV147" s="283">
        <f t="shared" si="404"/>
        <v>0</v>
      </c>
      <c r="CW147" s="284">
        <f t="shared" si="345"/>
        <v>0</v>
      </c>
      <c r="CX147" s="332">
        <v>0</v>
      </c>
      <c r="CY147" s="286">
        <f t="shared" si="405"/>
        <v>0</v>
      </c>
      <c r="CZ147" s="332">
        <v>0</v>
      </c>
      <c r="DA147" s="286">
        <f t="shared" si="406"/>
        <v>0</v>
      </c>
      <c r="DB147" s="332">
        <v>0</v>
      </c>
      <c r="DC147" s="286">
        <f t="shared" si="407"/>
        <v>0</v>
      </c>
      <c r="DD147" s="332">
        <v>0</v>
      </c>
      <c r="DE147" s="286">
        <f t="shared" si="408"/>
        <v>0</v>
      </c>
      <c r="DF147" s="332">
        <v>0</v>
      </c>
      <c r="DG147" s="286">
        <f t="shared" si="409"/>
        <v>0</v>
      </c>
      <c r="DH147" s="287">
        <f t="shared" si="351"/>
        <v>0</v>
      </c>
      <c r="DI147" s="333">
        <v>0</v>
      </c>
      <c r="DJ147" s="289">
        <f t="shared" si="410"/>
        <v>0</v>
      </c>
      <c r="DK147" s="333">
        <v>0</v>
      </c>
      <c r="DL147" s="289">
        <f t="shared" si="411"/>
        <v>0</v>
      </c>
      <c r="DM147" s="333">
        <v>0</v>
      </c>
      <c r="DN147" s="289">
        <f t="shared" si="412"/>
        <v>0</v>
      </c>
      <c r="DO147" s="333">
        <v>0</v>
      </c>
      <c r="DP147" s="289">
        <f t="shared" si="413"/>
        <v>0</v>
      </c>
      <c r="DQ147" s="333">
        <v>0</v>
      </c>
      <c r="DR147" s="289">
        <f t="shared" si="414"/>
        <v>0</v>
      </c>
      <c r="DS147" s="299">
        <f t="shared" si="357"/>
        <v>0</v>
      </c>
      <c r="DT147" s="312">
        <f t="shared" si="358"/>
        <v>0</v>
      </c>
      <c r="DU147" s="312">
        <f t="shared" si="359"/>
        <v>0</v>
      </c>
      <c r="DV147" s="312">
        <f t="shared" si="360"/>
        <v>0</v>
      </c>
      <c r="DW147" s="312">
        <f t="shared" si="361"/>
        <v>0</v>
      </c>
      <c r="DX147" s="312">
        <f t="shared" si="362"/>
        <v>0</v>
      </c>
      <c r="DY147" s="300">
        <f t="shared" si="363"/>
        <v>0</v>
      </c>
    </row>
    <row r="148" spans="1:129" s="52" customFormat="1" ht="15" customHeight="1">
      <c r="A148" s="76"/>
      <c r="B148" s="76"/>
      <c r="C148" s="107"/>
      <c r="D148" s="78"/>
      <c r="E148" s="791"/>
      <c r="F148" s="791"/>
      <c r="G148" s="791"/>
      <c r="H148" s="791"/>
      <c r="I148" s="791"/>
      <c r="J148" s="923" t="s">
        <v>246</v>
      </c>
      <c r="K148" s="924"/>
      <c r="L148" s="924"/>
      <c r="M148" s="925"/>
      <c r="N148" s="927">
        <f>SUM(O95:O147)</f>
        <v>0</v>
      </c>
      <c r="O148" s="928"/>
      <c r="P148" s="927">
        <f>SUM(Q95:Q147)</f>
        <v>0</v>
      </c>
      <c r="Q148" s="928"/>
      <c r="R148" s="927">
        <f>SUM(S95:S147)</f>
        <v>0</v>
      </c>
      <c r="S148" s="928"/>
      <c r="T148" s="927">
        <f>SUM(U95:U147)</f>
        <v>0</v>
      </c>
      <c r="U148" s="928"/>
      <c r="V148" s="927">
        <f>SUM(W95:W147)</f>
        <v>0</v>
      </c>
      <c r="W148" s="928"/>
      <c r="X148" s="141">
        <f>SUM(N148:W148)</f>
        <v>0</v>
      </c>
      <c r="Y148" s="927">
        <f>SUM(Z95:Z147)</f>
        <v>0</v>
      </c>
      <c r="Z148" s="928"/>
      <c r="AA148" s="927">
        <f>SUM(AB95:AB147)</f>
        <v>0</v>
      </c>
      <c r="AB148" s="928"/>
      <c r="AC148" s="927">
        <f>SUM(AD95:AD147)</f>
        <v>0</v>
      </c>
      <c r="AD148" s="928"/>
      <c r="AE148" s="927">
        <f>SUM(AF95:AF147)</f>
        <v>0</v>
      </c>
      <c r="AF148" s="928"/>
      <c r="AG148" s="927">
        <f>SUM(AH95:AH147)</f>
        <v>0</v>
      </c>
      <c r="AH148" s="928"/>
      <c r="AI148" s="141">
        <f>SUM(Y148:AG148)</f>
        <v>0</v>
      </c>
      <c r="AJ148" s="927">
        <f>SUM(AK95:AK147)</f>
        <v>0</v>
      </c>
      <c r="AK148" s="928"/>
      <c r="AL148" s="927">
        <f>SUM(AM95:AM147)</f>
        <v>0</v>
      </c>
      <c r="AM148" s="928"/>
      <c r="AN148" s="927">
        <f>SUM(AO95:AO147)</f>
        <v>0</v>
      </c>
      <c r="AO148" s="928"/>
      <c r="AP148" s="927">
        <f>SUM(AQ95:AQ147)</f>
        <v>0</v>
      </c>
      <c r="AQ148" s="928"/>
      <c r="AR148" s="927">
        <f>SUM(AS95:AS147)</f>
        <v>0</v>
      </c>
      <c r="AS148" s="928"/>
      <c r="AT148" s="141">
        <f>SUM(AJ148:AS148)</f>
        <v>0</v>
      </c>
      <c r="AU148" s="927">
        <f>SUM(AV95:AV147)</f>
        <v>0</v>
      </c>
      <c r="AV148" s="928"/>
      <c r="AW148" s="927">
        <f>SUM(AX95:AX147)</f>
        <v>0</v>
      </c>
      <c r="AX148" s="928"/>
      <c r="AY148" s="927">
        <f>SUM(AZ95:AZ147)</f>
        <v>0</v>
      </c>
      <c r="AZ148" s="928"/>
      <c r="BA148" s="927">
        <f>SUM(BB95:BB147)</f>
        <v>0</v>
      </c>
      <c r="BB148" s="928"/>
      <c r="BC148" s="927">
        <f>SUM(BD95:BD147)</f>
        <v>0</v>
      </c>
      <c r="BD148" s="928"/>
      <c r="BE148" s="141">
        <f>SUM(AU148:BD148)</f>
        <v>0</v>
      </c>
      <c r="BF148" s="927">
        <f>SUM(BG95:BG147)</f>
        <v>0</v>
      </c>
      <c r="BG148" s="928"/>
      <c r="BH148" s="927">
        <f>SUM(BI95:BI147)</f>
        <v>0</v>
      </c>
      <c r="BI148" s="928"/>
      <c r="BJ148" s="927">
        <f>SUM(BK95:BK147)</f>
        <v>0</v>
      </c>
      <c r="BK148" s="928"/>
      <c r="BL148" s="927">
        <f>SUM(BM95:BM147)</f>
        <v>0</v>
      </c>
      <c r="BM148" s="928"/>
      <c r="BN148" s="927">
        <f>SUM(BO95:BO147)</f>
        <v>0</v>
      </c>
      <c r="BO148" s="928"/>
      <c r="BP148" s="141">
        <f>SUM(BF148:BO148)</f>
        <v>0</v>
      </c>
      <c r="BQ148" s="927">
        <f>SUM(BR95:BR147)</f>
        <v>0</v>
      </c>
      <c r="BR148" s="928"/>
      <c r="BS148" s="927">
        <f>SUM(BT95:BT147)</f>
        <v>0</v>
      </c>
      <c r="BT148" s="928"/>
      <c r="BU148" s="927">
        <f>SUM(BV95:BV147)</f>
        <v>0</v>
      </c>
      <c r="BV148" s="928"/>
      <c r="BW148" s="927">
        <f>SUM(BX95:BX147)</f>
        <v>0</v>
      </c>
      <c r="BX148" s="928"/>
      <c r="BY148" s="927">
        <f>SUM(BZ95:BZ147)</f>
        <v>0</v>
      </c>
      <c r="BZ148" s="928"/>
      <c r="CA148" s="141">
        <f>SUM(BQ148:BZ148)</f>
        <v>0</v>
      </c>
      <c r="CB148" s="927">
        <f>SUM(CC95:CC147)</f>
        <v>0</v>
      </c>
      <c r="CC148" s="928"/>
      <c r="CD148" s="927">
        <f>SUM(CE95:CE147)</f>
        <v>0</v>
      </c>
      <c r="CE148" s="928"/>
      <c r="CF148" s="927">
        <f>SUM(CG95:CG147)</f>
        <v>0</v>
      </c>
      <c r="CG148" s="928"/>
      <c r="CH148" s="927">
        <f>SUM(CI95:CI147)</f>
        <v>0</v>
      </c>
      <c r="CI148" s="928"/>
      <c r="CJ148" s="927">
        <f>SUM(CK95:CK147)</f>
        <v>0</v>
      </c>
      <c r="CK148" s="928"/>
      <c r="CL148" s="141">
        <f>SUM(CB148:CK148)</f>
        <v>0</v>
      </c>
      <c r="CM148" s="927">
        <f>SUM(CN95:CN147)</f>
        <v>0</v>
      </c>
      <c r="CN148" s="928"/>
      <c r="CO148" s="927">
        <f>SUM(CP95:CP147)</f>
        <v>0</v>
      </c>
      <c r="CP148" s="928"/>
      <c r="CQ148" s="927">
        <f>SUM(CR95:CR147)</f>
        <v>0</v>
      </c>
      <c r="CR148" s="928"/>
      <c r="CS148" s="927">
        <f>SUM(CT95:CT147)</f>
        <v>0</v>
      </c>
      <c r="CT148" s="928"/>
      <c r="CU148" s="927">
        <f>SUM(CV95:CV147)</f>
        <v>0</v>
      </c>
      <c r="CV148" s="928"/>
      <c r="CW148" s="141">
        <f>SUM(CM148:CV148)</f>
        <v>0</v>
      </c>
      <c r="CX148" s="927">
        <f>SUM(CY95:CY147)</f>
        <v>0</v>
      </c>
      <c r="CY148" s="928"/>
      <c r="CZ148" s="927">
        <f>SUM(DA95:DA147)</f>
        <v>0</v>
      </c>
      <c r="DA148" s="928"/>
      <c r="DB148" s="927">
        <f>SUM(DC95:DC147)</f>
        <v>0</v>
      </c>
      <c r="DC148" s="928"/>
      <c r="DD148" s="927">
        <f>SUM(DE95:DE147)</f>
        <v>0</v>
      </c>
      <c r="DE148" s="928"/>
      <c r="DF148" s="927">
        <f>SUM(DG95:DG147)</f>
        <v>0</v>
      </c>
      <c r="DG148" s="928"/>
      <c r="DH148" s="141">
        <f>SUM(CX148:DG148)</f>
        <v>0</v>
      </c>
      <c r="DI148" s="927">
        <f>SUM(DJ95:DJ147)</f>
        <v>0</v>
      </c>
      <c r="DJ148" s="928"/>
      <c r="DK148" s="927">
        <f>SUM(DL95:DL147)</f>
        <v>0</v>
      </c>
      <c r="DL148" s="928"/>
      <c r="DM148" s="927">
        <f>SUM(DN95:DN147)</f>
        <v>0</v>
      </c>
      <c r="DN148" s="928"/>
      <c r="DO148" s="927">
        <f>SUM(DP95:DP147)</f>
        <v>0</v>
      </c>
      <c r="DP148" s="928"/>
      <c r="DQ148" s="927">
        <f>SUM(DR95:DR147)</f>
        <v>0</v>
      </c>
      <c r="DR148" s="928"/>
      <c r="DS148" s="141">
        <f>SUM(DI148:DR148)</f>
        <v>0</v>
      </c>
      <c r="DT148" s="313">
        <f>SUM(DT95:DT147)</f>
        <v>0</v>
      </c>
      <c r="DU148" s="313">
        <f>SUM(DU95:DU147)</f>
        <v>0</v>
      </c>
      <c r="DV148" s="313">
        <f>SUM(DV95:DV147)</f>
        <v>0</v>
      </c>
      <c r="DW148" s="313">
        <f>SUM(DW95:DW147)</f>
        <v>0</v>
      </c>
      <c r="DX148" s="313">
        <f>SUM(DX95:DX147)</f>
        <v>0</v>
      </c>
      <c r="DY148" s="313">
        <f t="shared" si="363"/>
        <v>0</v>
      </c>
    </row>
    <row r="149" spans="1:129" s="52" customFormat="1" ht="15" customHeight="1">
      <c r="A149" s="76"/>
      <c r="B149" s="76"/>
      <c r="C149" s="891" t="s">
        <v>250</v>
      </c>
      <c r="D149" s="892"/>
      <c r="E149" s="892"/>
      <c r="F149" s="892"/>
      <c r="G149" s="892"/>
      <c r="H149" s="892"/>
      <c r="I149" s="892"/>
      <c r="J149" s="892"/>
      <c r="K149" s="892"/>
      <c r="L149" s="892"/>
      <c r="M149" s="893"/>
      <c r="N149" s="917">
        <f>SUM(N93, N148)</f>
        <v>0</v>
      </c>
      <c r="O149" s="919"/>
      <c r="P149" s="917">
        <f>SUM(P93, P148)</f>
        <v>0</v>
      </c>
      <c r="Q149" s="919"/>
      <c r="R149" s="917">
        <f>SUM(R93, R148)</f>
        <v>0</v>
      </c>
      <c r="S149" s="919"/>
      <c r="T149" s="917">
        <f>SUM(T93, T148)</f>
        <v>0</v>
      </c>
      <c r="U149" s="919"/>
      <c r="V149" s="917">
        <f>SUM(V93, V148)</f>
        <v>0</v>
      </c>
      <c r="W149" s="919"/>
      <c r="X149" s="137">
        <f>SUM(N149:W149)</f>
        <v>0</v>
      </c>
      <c r="Y149" s="917">
        <f>SUM(Y93, Y148)</f>
        <v>0</v>
      </c>
      <c r="Z149" s="919"/>
      <c r="AA149" s="917">
        <f>SUM(AA93, AA148)</f>
        <v>0</v>
      </c>
      <c r="AB149" s="919"/>
      <c r="AC149" s="917">
        <f>SUM(AC93, AC148)</f>
        <v>0</v>
      </c>
      <c r="AD149" s="919"/>
      <c r="AE149" s="917">
        <f>SUM(AE93, AE148)</f>
        <v>0</v>
      </c>
      <c r="AF149" s="919"/>
      <c r="AG149" s="917">
        <f>SUM(AG93, AG148)</f>
        <v>0</v>
      </c>
      <c r="AH149" s="919"/>
      <c r="AI149" s="137">
        <f>SUM(Y149:AG149)</f>
        <v>0</v>
      </c>
      <c r="AJ149" s="917">
        <f>SUM(AJ93, AJ148)</f>
        <v>0</v>
      </c>
      <c r="AK149" s="919"/>
      <c r="AL149" s="917">
        <f>SUM(AL93, AL148)</f>
        <v>0</v>
      </c>
      <c r="AM149" s="919"/>
      <c r="AN149" s="917">
        <f>SUM(AN93, AN148)</f>
        <v>0</v>
      </c>
      <c r="AO149" s="919"/>
      <c r="AP149" s="917">
        <f>SUM(AP93, AP148)</f>
        <v>0</v>
      </c>
      <c r="AQ149" s="919"/>
      <c r="AR149" s="917">
        <f>SUM(AR93, AR148)</f>
        <v>0</v>
      </c>
      <c r="AS149" s="919"/>
      <c r="AT149" s="137">
        <f>SUM(AJ149:AS149)</f>
        <v>0</v>
      </c>
      <c r="AU149" s="917">
        <f>SUM(AU93, AU148)</f>
        <v>0</v>
      </c>
      <c r="AV149" s="919"/>
      <c r="AW149" s="917">
        <f>SUM(AW93, AW148)</f>
        <v>0</v>
      </c>
      <c r="AX149" s="919"/>
      <c r="AY149" s="917">
        <f>SUM(AY93, AY148)</f>
        <v>0</v>
      </c>
      <c r="AZ149" s="919"/>
      <c r="BA149" s="917">
        <f>SUM(BA93, BA148)</f>
        <v>0</v>
      </c>
      <c r="BB149" s="919"/>
      <c r="BC149" s="917">
        <f>SUM(BC93, BC148)</f>
        <v>0</v>
      </c>
      <c r="BD149" s="919"/>
      <c r="BE149" s="137">
        <f>SUM(AU149:BD149)</f>
        <v>0</v>
      </c>
      <c r="BF149" s="917">
        <f>SUM(BF93, BF148)</f>
        <v>0</v>
      </c>
      <c r="BG149" s="919"/>
      <c r="BH149" s="917">
        <f>SUM(BH93, BH148)</f>
        <v>0</v>
      </c>
      <c r="BI149" s="919"/>
      <c r="BJ149" s="917">
        <f>SUM(BJ93, BJ148)</f>
        <v>0</v>
      </c>
      <c r="BK149" s="919"/>
      <c r="BL149" s="917">
        <f>SUM(BL93, BL148)</f>
        <v>0</v>
      </c>
      <c r="BM149" s="919"/>
      <c r="BN149" s="917">
        <f>SUM(BN93, BN148)</f>
        <v>0</v>
      </c>
      <c r="BO149" s="919"/>
      <c r="BP149" s="137">
        <f>SUM(BF149:BO149)</f>
        <v>0</v>
      </c>
      <c r="BQ149" s="917">
        <f>SUM(BQ93, BQ148)</f>
        <v>0</v>
      </c>
      <c r="BR149" s="919"/>
      <c r="BS149" s="917">
        <f>SUM(BS93, BS148)</f>
        <v>0</v>
      </c>
      <c r="BT149" s="919"/>
      <c r="BU149" s="917">
        <f>SUM(BU93, BU148)</f>
        <v>0</v>
      </c>
      <c r="BV149" s="919"/>
      <c r="BW149" s="917">
        <f>SUM(BW93, BW148)</f>
        <v>0</v>
      </c>
      <c r="BX149" s="919"/>
      <c r="BY149" s="917">
        <f>SUM(BY93, BY148)</f>
        <v>0</v>
      </c>
      <c r="BZ149" s="919"/>
      <c r="CA149" s="137">
        <f>SUM(BQ149:BZ149)</f>
        <v>0</v>
      </c>
      <c r="CB149" s="917">
        <f>SUM(CB93, CB148)</f>
        <v>0</v>
      </c>
      <c r="CC149" s="919"/>
      <c r="CD149" s="917">
        <f>SUM(CD93, CD148)</f>
        <v>0</v>
      </c>
      <c r="CE149" s="919"/>
      <c r="CF149" s="917">
        <f>SUM(CF93, CF148)</f>
        <v>0</v>
      </c>
      <c r="CG149" s="919"/>
      <c r="CH149" s="917">
        <f>SUM(CH93, CH148)</f>
        <v>0</v>
      </c>
      <c r="CI149" s="919"/>
      <c r="CJ149" s="917">
        <f>SUM(CJ93, CJ148)</f>
        <v>0</v>
      </c>
      <c r="CK149" s="919"/>
      <c r="CL149" s="137">
        <f>SUM(CB149:CK149)</f>
        <v>0</v>
      </c>
      <c r="CM149" s="917">
        <f>SUM(CM93, CM148)</f>
        <v>0</v>
      </c>
      <c r="CN149" s="919"/>
      <c r="CO149" s="917">
        <f>SUM(CO93, CO148)</f>
        <v>0</v>
      </c>
      <c r="CP149" s="919"/>
      <c r="CQ149" s="917">
        <f>SUM(CQ93, CQ148)</f>
        <v>0</v>
      </c>
      <c r="CR149" s="919"/>
      <c r="CS149" s="917">
        <f>SUM(CS93, CS148)</f>
        <v>0</v>
      </c>
      <c r="CT149" s="919"/>
      <c r="CU149" s="917">
        <f>SUM(CU93, CU148)</f>
        <v>0</v>
      </c>
      <c r="CV149" s="919"/>
      <c r="CW149" s="137">
        <f>SUM(CM149:CV149)</f>
        <v>0</v>
      </c>
      <c r="CX149" s="917">
        <f>SUM(CX93, CX148)</f>
        <v>0</v>
      </c>
      <c r="CY149" s="919"/>
      <c r="CZ149" s="917">
        <f>SUM(CZ93, CZ148)</f>
        <v>0</v>
      </c>
      <c r="DA149" s="919"/>
      <c r="DB149" s="917">
        <f>SUM(DB93, DB148)</f>
        <v>0</v>
      </c>
      <c r="DC149" s="919"/>
      <c r="DD149" s="917">
        <f>SUM(DD93, DD148)</f>
        <v>0</v>
      </c>
      <c r="DE149" s="919"/>
      <c r="DF149" s="917">
        <f>SUM(DF93, DF148)</f>
        <v>0</v>
      </c>
      <c r="DG149" s="919"/>
      <c r="DH149" s="137">
        <f>SUM(CX149:DG149)</f>
        <v>0</v>
      </c>
      <c r="DI149" s="917">
        <f>SUM(DI93, DI148)</f>
        <v>0</v>
      </c>
      <c r="DJ149" s="919"/>
      <c r="DK149" s="917">
        <f>SUM(DK93, DK148)</f>
        <v>0</v>
      </c>
      <c r="DL149" s="919"/>
      <c r="DM149" s="917">
        <f>SUM(DM93, DM148)</f>
        <v>0</v>
      </c>
      <c r="DN149" s="919"/>
      <c r="DO149" s="917">
        <f>SUM(DO93, DO148)</f>
        <v>0</v>
      </c>
      <c r="DP149" s="919"/>
      <c r="DQ149" s="917">
        <f>SUM(DQ93, DQ148)</f>
        <v>0</v>
      </c>
      <c r="DR149" s="919"/>
      <c r="DS149" s="137">
        <f>SUM(DI149:DR149)</f>
        <v>0</v>
      </c>
      <c r="DT149" s="137">
        <f>SUM(DT93+DT148)</f>
        <v>0</v>
      </c>
      <c r="DU149" s="137">
        <f>SUM(DU93+DU148)</f>
        <v>0</v>
      </c>
      <c r="DV149" s="137">
        <f>SUM(DV93+DV148)</f>
        <v>0</v>
      </c>
      <c r="DW149" s="137">
        <f>SUM(DW93+DW148)</f>
        <v>0</v>
      </c>
      <c r="DX149" s="137">
        <f>SUM(DX93+DX148)</f>
        <v>0</v>
      </c>
      <c r="DY149" s="137">
        <f t="shared" si="363"/>
        <v>0</v>
      </c>
    </row>
    <row r="150" spans="1:129" s="52" customFormat="1" ht="15" customHeight="1">
      <c r="A150" s="76"/>
      <c r="B150" s="76"/>
      <c r="C150" s="692" t="s">
        <v>251</v>
      </c>
      <c r="D150" s="693"/>
      <c r="E150" s="693"/>
      <c r="F150" s="693"/>
      <c r="G150" s="693"/>
      <c r="H150" s="693"/>
      <c r="I150" s="693"/>
      <c r="J150" s="693"/>
      <c r="K150" s="693"/>
      <c r="L150" s="693"/>
      <c r="M150" s="694"/>
      <c r="N150" s="648">
        <f>SUM(N76,N149)</f>
        <v>0</v>
      </c>
      <c r="O150" s="760"/>
      <c r="P150" s="648">
        <f>SUM(P76,P149)</f>
        <v>0</v>
      </c>
      <c r="Q150" s="760"/>
      <c r="R150" s="648">
        <f>SUM(R76,R149)</f>
        <v>0</v>
      </c>
      <c r="S150" s="760"/>
      <c r="T150" s="648">
        <f>SUM(T76,T149)</f>
        <v>0</v>
      </c>
      <c r="U150" s="760"/>
      <c r="V150" s="648">
        <f>SUM(V76,V149)</f>
        <v>0</v>
      </c>
      <c r="W150" s="760"/>
      <c r="X150" s="152">
        <f>SUM(N150:W150)</f>
        <v>0</v>
      </c>
      <c r="Y150" s="648">
        <f>SUM(Y76,Y149)</f>
        <v>0</v>
      </c>
      <c r="Z150" s="760"/>
      <c r="AA150" s="648">
        <f>SUM(AA76,AA149)</f>
        <v>0</v>
      </c>
      <c r="AB150" s="760"/>
      <c r="AC150" s="648">
        <f>SUM(AC76,AC149)</f>
        <v>0</v>
      </c>
      <c r="AD150" s="760"/>
      <c r="AE150" s="648">
        <f>SUM(AE76,AE149)</f>
        <v>0</v>
      </c>
      <c r="AF150" s="760"/>
      <c r="AG150" s="648">
        <f>SUM(AG76,AG149)</f>
        <v>0</v>
      </c>
      <c r="AH150" s="760"/>
      <c r="AI150" s="152">
        <f>SUM(Y150:AG150)</f>
        <v>0</v>
      </c>
      <c r="AJ150" s="648">
        <f>SUM(AJ76,AJ149)</f>
        <v>0</v>
      </c>
      <c r="AK150" s="760"/>
      <c r="AL150" s="648">
        <f>SUM(AL76,AL149)</f>
        <v>0</v>
      </c>
      <c r="AM150" s="760"/>
      <c r="AN150" s="648">
        <f>SUM(AN76,AN149)</f>
        <v>0</v>
      </c>
      <c r="AO150" s="760"/>
      <c r="AP150" s="648">
        <f>SUM(AP76,AP149)</f>
        <v>0</v>
      </c>
      <c r="AQ150" s="760"/>
      <c r="AR150" s="648">
        <f>SUM(AR76,AR149)</f>
        <v>0</v>
      </c>
      <c r="AS150" s="760"/>
      <c r="AT150" s="152">
        <f>SUM(AJ150:AS150)</f>
        <v>0</v>
      </c>
      <c r="AU150" s="648">
        <f>SUM(AU76,AU149)</f>
        <v>0</v>
      </c>
      <c r="AV150" s="760"/>
      <c r="AW150" s="648">
        <f>SUM(AW76,AW149)</f>
        <v>0</v>
      </c>
      <c r="AX150" s="760"/>
      <c r="AY150" s="648">
        <f>SUM(AY76,AY149)</f>
        <v>0</v>
      </c>
      <c r="AZ150" s="760"/>
      <c r="BA150" s="648">
        <f>SUM(BA76,BA149)</f>
        <v>0</v>
      </c>
      <c r="BB150" s="760"/>
      <c r="BC150" s="648">
        <f>SUM(BC76,BC149)</f>
        <v>0</v>
      </c>
      <c r="BD150" s="760"/>
      <c r="BE150" s="152">
        <f>SUM(AU150:BD150)</f>
        <v>0</v>
      </c>
      <c r="BF150" s="648">
        <f>SUM(BF76,BF149)</f>
        <v>0</v>
      </c>
      <c r="BG150" s="760"/>
      <c r="BH150" s="648">
        <f>SUM(BH76,BH149)</f>
        <v>0</v>
      </c>
      <c r="BI150" s="760"/>
      <c r="BJ150" s="648">
        <f>SUM(BJ76,BJ149)</f>
        <v>0</v>
      </c>
      <c r="BK150" s="760"/>
      <c r="BL150" s="648">
        <f>SUM(BL76,BL149)</f>
        <v>0</v>
      </c>
      <c r="BM150" s="760"/>
      <c r="BN150" s="648">
        <f>SUM(BN76,BN149)</f>
        <v>0</v>
      </c>
      <c r="BO150" s="760"/>
      <c r="BP150" s="152">
        <f>SUM(BF150:BO150)</f>
        <v>0</v>
      </c>
      <c r="BQ150" s="648">
        <f>SUM(BQ76,BQ149)</f>
        <v>0</v>
      </c>
      <c r="BR150" s="760"/>
      <c r="BS150" s="648">
        <f>SUM(BS76,BS149)</f>
        <v>0</v>
      </c>
      <c r="BT150" s="760"/>
      <c r="BU150" s="648">
        <f>SUM(BU76,BU149)</f>
        <v>0</v>
      </c>
      <c r="BV150" s="760"/>
      <c r="BW150" s="648">
        <f>SUM(BW76,BW149)</f>
        <v>0</v>
      </c>
      <c r="BX150" s="760"/>
      <c r="BY150" s="648">
        <f>SUM(BY76,BY149)</f>
        <v>0</v>
      </c>
      <c r="BZ150" s="760"/>
      <c r="CA150" s="152">
        <f>SUM(BQ150:BZ150)</f>
        <v>0</v>
      </c>
      <c r="CB150" s="648">
        <f>SUM(CB76,CB149)</f>
        <v>0</v>
      </c>
      <c r="CC150" s="760"/>
      <c r="CD150" s="648">
        <f>SUM(CD76,CD149)</f>
        <v>0</v>
      </c>
      <c r="CE150" s="760"/>
      <c r="CF150" s="648">
        <f>SUM(CF76,CF149)</f>
        <v>0</v>
      </c>
      <c r="CG150" s="760"/>
      <c r="CH150" s="648">
        <f>SUM(CH76,CH149)</f>
        <v>0</v>
      </c>
      <c r="CI150" s="760"/>
      <c r="CJ150" s="648">
        <f>SUM(CJ76,CJ149)</f>
        <v>0</v>
      </c>
      <c r="CK150" s="760"/>
      <c r="CL150" s="152">
        <f>SUM(CB150:CK150)</f>
        <v>0</v>
      </c>
      <c r="CM150" s="648">
        <f>SUM(CM76,CM149)</f>
        <v>0</v>
      </c>
      <c r="CN150" s="760"/>
      <c r="CO150" s="648">
        <f>SUM(CO76,CO149)</f>
        <v>0</v>
      </c>
      <c r="CP150" s="760"/>
      <c r="CQ150" s="648">
        <f>SUM(CQ76,CQ149)</f>
        <v>0</v>
      </c>
      <c r="CR150" s="760"/>
      <c r="CS150" s="648">
        <f>SUM(CS76,CS149)</f>
        <v>0</v>
      </c>
      <c r="CT150" s="760"/>
      <c r="CU150" s="648">
        <f>SUM(CU76,CU149)</f>
        <v>0</v>
      </c>
      <c r="CV150" s="760"/>
      <c r="CW150" s="152">
        <f>SUM(CM150:CV150)</f>
        <v>0</v>
      </c>
      <c r="CX150" s="648">
        <f>SUM(CX76,CX149)</f>
        <v>0</v>
      </c>
      <c r="CY150" s="760"/>
      <c r="CZ150" s="648">
        <f>SUM(CZ76,CZ149)</f>
        <v>0</v>
      </c>
      <c r="DA150" s="760"/>
      <c r="DB150" s="648">
        <f>SUM(DB76,DB149)</f>
        <v>0</v>
      </c>
      <c r="DC150" s="760"/>
      <c r="DD150" s="648">
        <f>SUM(DD76,DD149)</f>
        <v>0</v>
      </c>
      <c r="DE150" s="760"/>
      <c r="DF150" s="648">
        <f>SUM(DF76,DF149)</f>
        <v>0</v>
      </c>
      <c r="DG150" s="760"/>
      <c r="DH150" s="152">
        <f>SUM(CX150:DG150)</f>
        <v>0</v>
      </c>
      <c r="DI150" s="648">
        <f>SUM(DI76,DI149)</f>
        <v>0</v>
      </c>
      <c r="DJ150" s="760"/>
      <c r="DK150" s="648">
        <f>SUM(DK76,DK149)</f>
        <v>0</v>
      </c>
      <c r="DL150" s="760"/>
      <c r="DM150" s="648">
        <f>SUM(DM76,DM149)</f>
        <v>0</v>
      </c>
      <c r="DN150" s="760"/>
      <c r="DO150" s="648">
        <f>SUM(DO76,DO149)</f>
        <v>0</v>
      </c>
      <c r="DP150" s="760"/>
      <c r="DQ150" s="648">
        <f>SUM(DQ76,DQ149)</f>
        <v>0</v>
      </c>
      <c r="DR150" s="760"/>
      <c r="DS150" s="152">
        <f>SUM(DI150:DR150)</f>
        <v>0</v>
      </c>
      <c r="DT150" s="152">
        <f>SUM(DT76+DT149)</f>
        <v>0</v>
      </c>
      <c r="DU150" s="152">
        <f>SUM(DU76+DU149)</f>
        <v>0</v>
      </c>
      <c r="DV150" s="152">
        <f>SUM(DV76+DV149)</f>
        <v>0</v>
      </c>
      <c r="DW150" s="152">
        <f>SUM(DW76+DW149)</f>
        <v>0</v>
      </c>
      <c r="DX150" s="152">
        <f>SUM(DX76+DX149)</f>
        <v>0</v>
      </c>
      <c r="DY150" s="152">
        <f t="shared" si="363"/>
        <v>0</v>
      </c>
    </row>
    <row r="151" spans="1:129" s="95" customFormat="1" ht="26.25" customHeight="1">
      <c r="A151" s="153">
        <v>2000</v>
      </c>
      <c r="B151" s="153"/>
      <c r="C151" s="990" t="str">
        <f>CONCATENATE(N8," Travel")</f>
        <v>Dept #1 Request Budget Travel</v>
      </c>
      <c r="D151" s="991"/>
      <c r="E151" s="709" t="s">
        <v>182</v>
      </c>
      <c r="F151" s="709"/>
      <c r="G151" s="709"/>
      <c r="H151" s="709"/>
      <c r="I151" s="709"/>
      <c r="J151" s="102"/>
      <c r="K151" s="102"/>
      <c r="L151" s="102"/>
      <c r="M151" s="155"/>
      <c r="N151" s="161"/>
      <c r="O151" s="232"/>
      <c r="P151" s="161"/>
      <c r="Q151" s="232"/>
      <c r="R151" s="161"/>
      <c r="S151" s="232"/>
      <c r="T151" s="161"/>
      <c r="U151" s="232"/>
      <c r="V151" s="161"/>
      <c r="W151" s="232"/>
      <c r="X151" s="132"/>
      <c r="Y151" s="161"/>
      <c r="Z151" s="232"/>
      <c r="AA151" s="161"/>
      <c r="AB151" s="232"/>
      <c r="AC151" s="161"/>
      <c r="AD151" s="232"/>
      <c r="AE151" s="161"/>
      <c r="AF151" s="232"/>
      <c r="AG151" s="161"/>
      <c r="AH151" s="232"/>
      <c r="AI151" s="132"/>
      <c r="AJ151" s="161"/>
      <c r="AK151" s="232"/>
      <c r="AL151" s="161"/>
      <c r="AM151" s="232"/>
      <c r="AN151" s="161"/>
      <c r="AO151" s="232"/>
      <c r="AP151" s="161"/>
      <c r="AQ151" s="232"/>
      <c r="AR151" s="161"/>
      <c r="AS151" s="232"/>
      <c r="AT151" s="132"/>
      <c r="AU151" s="161"/>
      <c r="AV151" s="232"/>
      <c r="AW151" s="161"/>
      <c r="AX151" s="232"/>
      <c r="AY151" s="161"/>
      <c r="AZ151" s="232"/>
      <c r="BA151" s="161"/>
      <c r="BB151" s="232"/>
      <c r="BC151" s="161"/>
      <c r="BD151" s="232"/>
      <c r="BE151" s="132"/>
      <c r="BF151" s="161"/>
      <c r="BG151" s="232"/>
      <c r="BH151" s="161"/>
      <c r="BI151" s="232"/>
      <c r="BJ151" s="161"/>
      <c r="BK151" s="232"/>
      <c r="BL151" s="161"/>
      <c r="BM151" s="232"/>
      <c r="BN151" s="161"/>
      <c r="BO151" s="232"/>
      <c r="BP151" s="132"/>
      <c r="BQ151" s="161"/>
      <c r="BR151" s="232"/>
      <c r="BS151" s="161"/>
      <c r="BT151" s="232"/>
      <c r="BU151" s="161"/>
      <c r="BV151" s="232"/>
      <c r="BW151" s="161"/>
      <c r="BX151" s="232"/>
      <c r="BY151" s="161"/>
      <c r="BZ151" s="232"/>
      <c r="CA151" s="132"/>
      <c r="CB151" s="161"/>
      <c r="CC151" s="232"/>
      <c r="CD151" s="161"/>
      <c r="CE151" s="232"/>
      <c r="CF151" s="161"/>
      <c r="CG151" s="232"/>
      <c r="CH151" s="161"/>
      <c r="CI151" s="232"/>
      <c r="CJ151" s="161"/>
      <c r="CK151" s="232"/>
      <c r="CL151" s="132"/>
      <c r="CM151" s="161"/>
      <c r="CN151" s="232"/>
      <c r="CO151" s="161"/>
      <c r="CP151" s="232"/>
      <c r="CQ151" s="161"/>
      <c r="CR151" s="232"/>
      <c r="CS151" s="161"/>
      <c r="CT151" s="232"/>
      <c r="CU151" s="161"/>
      <c r="CV151" s="232"/>
      <c r="CW151" s="132"/>
      <c r="CX151" s="161"/>
      <c r="CY151" s="232"/>
      <c r="CZ151" s="161"/>
      <c r="DA151" s="232"/>
      <c r="DB151" s="161"/>
      <c r="DC151" s="232"/>
      <c r="DD151" s="161"/>
      <c r="DE151" s="232"/>
      <c r="DF151" s="161"/>
      <c r="DG151" s="232"/>
      <c r="DH151" s="132"/>
      <c r="DI151" s="161"/>
      <c r="DJ151" s="232"/>
      <c r="DK151" s="161"/>
      <c r="DL151" s="232"/>
      <c r="DM151" s="161"/>
      <c r="DN151" s="232"/>
      <c r="DO151" s="161"/>
      <c r="DP151" s="232"/>
      <c r="DQ151" s="161"/>
      <c r="DR151" s="232"/>
      <c r="DS151" s="132"/>
      <c r="DT151" s="197"/>
      <c r="DU151" s="197"/>
      <c r="DV151" s="197"/>
      <c r="DW151" s="197"/>
      <c r="DX151" s="197"/>
      <c r="DY151" s="334"/>
    </row>
    <row r="152" spans="1:129" s="52" customFormat="1" ht="34.5" customHeight="1">
      <c r="A152" s="153"/>
      <c r="B152" s="76"/>
      <c r="C152" s="123" t="s">
        <v>30</v>
      </c>
      <c r="D152" s="77" t="s">
        <v>143</v>
      </c>
      <c r="E152" s="81" t="str">
        <f>N9</f>
        <v>Year 1</v>
      </c>
      <c r="F152" s="81" t="str">
        <f>P9</f>
        <v>Year 2</v>
      </c>
      <c r="G152" s="81" t="str">
        <f>R9</f>
        <v>Year 3</v>
      </c>
      <c r="H152" s="81" t="str">
        <f>T9</f>
        <v>Year 4</v>
      </c>
      <c r="I152" s="81" t="str">
        <f>V9</f>
        <v>Year 5</v>
      </c>
      <c r="J152" s="79" t="s">
        <v>336</v>
      </c>
      <c r="K152" s="79" t="s">
        <v>337</v>
      </c>
      <c r="L152" s="79" t="s">
        <v>42</v>
      </c>
      <c r="M152" s="79" t="s">
        <v>311</v>
      </c>
      <c r="N152" s="161"/>
      <c r="O152" s="131"/>
      <c r="P152" s="162"/>
      <c r="Q152" s="131"/>
      <c r="R152" s="162"/>
      <c r="S152" s="131"/>
      <c r="T152" s="162"/>
      <c r="U152" s="131"/>
      <c r="V152" s="162"/>
      <c r="W152" s="131"/>
      <c r="X152" s="132"/>
      <c r="Y152" s="161"/>
      <c r="Z152" s="131"/>
      <c r="AA152" s="162"/>
      <c r="AB152" s="131"/>
      <c r="AC152" s="162"/>
      <c r="AD152" s="131"/>
      <c r="AE152" s="162"/>
      <c r="AF152" s="131"/>
      <c r="AG152" s="162"/>
      <c r="AH152" s="131"/>
      <c r="AI152" s="132"/>
      <c r="AJ152" s="161"/>
      <c r="AK152" s="131"/>
      <c r="AL152" s="162"/>
      <c r="AM152" s="131"/>
      <c r="AN152" s="162"/>
      <c r="AO152" s="131"/>
      <c r="AP152" s="162"/>
      <c r="AQ152" s="131"/>
      <c r="AR152" s="162"/>
      <c r="AS152" s="131"/>
      <c r="AT152" s="132"/>
      <c r="AU152" s="161"/>
      <c r="AV152" s="131"/>
      <c r="AW152" s="162"/>
      <c r="AX152" s="131"/>
      <c r="AY152" s="162"/>
      <c r="AZ152" s="131"/>
      <c r="BA152" s="162"/>
      <c r="BB152" s="131"/>
      <c r="BC152" s="162"/>
      <c r="BD152" s="131"/>
      <c r="BE152" s="132"/>
      <c r="BF152" s="161"/>
      <c r="BG152" s="131"/>
      <c r="BH152" s="162"/>
      <c r="BI152" s="131"/>
      <c r="BJ152" s="162"/>
      <c r="BK152" s="131"/>
      <c r="BL152" s="162"/>
      <c r="BM152" s="131"/>
      <c r="BN152" s="162"/>
      <c r="BO152" s="131"/>
      <c r="BP152" s="132"/>
      <c r="BQ152" s="161"/>
      <c r="BR152" s="131"/>
      <c r="BS152" s="162"/>
      <c r="BT152" s="131"/>
      <c r="BU152" s="162"/>
      <c r="BV152" s="131"/>
      <c r="BW152" s="162"/>
      <c r="BX152" s="131"/>
      <c r="BY152" s="162"/>
      <c r="BZ152" s="131"/>
      <c r="CA152" s="132"/>
      <c r="CB152" s="161"/>
      <c r="CC152" s="131"/>
      <c r="CD152" s="162"/>
      <c r="CE152" s="131"/>
      <c r="CF152" s="162"/>
      <c r="CG152" s="131"/>
      <c r="CH152" s="162"/>
      <c r="CI152" s="131"/>
      <c r="CJ152" s="162"/>
      <c r="CK152" s="131"/>
      <c r="CL152" s="132"/>
      <c r="CM152" s="161"/>
      <c r="CN152" s="131"/>
      <c r="CO152" s="162"/>
      <c r="CP152" s="131"/>
      <c r="CQ152" s="162"/>
      <c r="CR152" s="131"/>
      <c r="CS152" s="162"/>
      <c r="CT152" s="131"/>
      <c r="CU152" s="162"/>
      <c r="CV152" s="131"/>
      <c r="CW152" s="132"/>
      <c r="CX152" s="161"/>
      <c r="CY152" s="131"/>
      <c r="CZ152" s="162"/>
      <c r="DA152" s="131"/>
      <c r="DB152" s="162"/>
      <c r="DC152" s="131"/>
      <c r="DD152" s="162"/>
      <c r="DE152" s="131"/>
      <c r="DF152" s="162"/>
      <c r="DG152" s="131"/>
      <c r="DH152" s="132"/>
      <c r="DI152" s="161"/>
      <c r="DJ152" s="131"/>
      <c r="DK152" s="162"/>
      <c r="DL152" s="131"/>
      <c r="DM152" s="162"/>
      <c r="DN152" s="131"/>
      <c r="DO152" s="162"/>
      <c r="DP152" s="131"/>
      <c r="DQ152" s="162"/>
      <c r="DR152" s="131"/>
      <c r="DS152" s="132"/>
      <c r="DT152" s="260"/>
      <c r="DU152" s="260"/>
      <c r="DV152" s="260"/>
      <c r="DW152" s="260"/>
      <c r="DX152" s="260"/>
      <c r="DY152" s="260"/>
    </row>
    <row r="153" spans="1:129" s="52" customFormat="1" ht="15" customHeight="1">
      <c r="A153" s="76"/>
      <c r="B153" s="76"/>
      <c r="C153" s="75" t="s">
        <v>309</v>
      </c>
      <c r="D153" s="674" t="s">
        <v>338</v>
      </c>
      <c r="E153" s="70"/>
      <c r="F153" s="70"/>
      <c r="G153" s="70"/>
      <c r="H153" s="70"/>
      <c r="I153" s="70"/>
      <c r="J153" s="683"/>
      <c r="K153" s="70"/>
      <c r="L153" s="138"/>
      <c r="M153" s="68">
        <f t="shared" ref="M153:M172" si="415">VLOOKUP(C153,TravelIncrease,2,0)</f>
        <v>1.1000000000000001</v>
      </c>
      <c r="N153" s="881">
        <f t="shared" ref="N153:N172" si="416">$E153*$K153*$L153</f>
        <v>0</v>
      </c>
      <c r="O153" s="900"/>
      <c r="P153" s="881">
        <f t="shared" ref="P153:P172" si="417">$F153*$K153*$L153*$M153</f>
        <v>0</v>
      </c>
      <c r="Q153" s="900"/>
      <c r="R153" s="881">
        <f t="shared" ref="R153:R172" si="418">$G153*$K153*L153*($M153^2)</f>
        <v>0</v>
      </c>
      <c r="S153" s="900"/>
      <c r="T153" s="881">
        <f t="shared" ref="T153:T172" si="419">$H153*$K153*$L153*($M153^3)</f>
        <v>0</v>
      </c>
      <c r="U153" s="900"/>
      <c r="V153" s="881">
        <f t="shared" ref="V153:V172" si="420">$I153*$K153*$L153*($M153^4)</f>
        <v>0</v>
      </c>
      <c r="W153" s="900"/>
      <c r="X153" s="119">
        <f t="shared" ref="X153:X172" si="421">SUM(N153+P153+R153+T153+V153)</f>
        <v>0</v>
      </c>
      <c r="Y153" s="896"/>
      <c r="Z153" s="1008"/>
      <c r="AA153" s="896"/>
      <c r="AB153" s="1008"/>
      <c r="AC153" s="896"/>
      <c r="AD153" s="1008"/>
      <c r="AE153" s="896"/>
      <c r="AF153" s="1008"/>
      <c r="AG153" s="896"/>
      <c r="AH153" s="1008"/>
      <c r="AI153" s="335"/>
      <c r="AJ153" s="901"/>
      <c r="AK153" s="902"/>
      <c r="AL153" s="901"/>
      <c r="AM153" s="902"/>
      <c r="AN153" s="901"/>
      <c r="AO153" s="902"/>
      <c r="AP153" s="901"/>
      <c r="AQ153" s="902"/>
      <c r="AR153" s="901"/>
      <c r="AS153" s="902"/>
      <c r="AT153" s="336"/>
      <c r="AU153" s="909"/>
      <c r="AV153" s="910"/>
      <c r="AW153" s="909"/>
      <c r="AX153" s="910"/>
      <c r="AY153" s="909"/>
      <c r="AZ153" s="910"/>
      <c r="BA153" s="909"/>
      <c r="BB153" s="910"/>
      <c r="BC153" s="909"/>
      <c r="BD153" s="910"/>
      <c r="BE153" s="337"/>
      <c r="BF153" s="911"/>
      <c r="BG153" s="912"/>
      <c r="BH153" s="911"/>
      <c r="BI153" s="912"/>
      <c r="BJ153" s="911"/>
      <c r="BK153" s="912"/>
      <c r="BL153" s="911"/>
      <c r="BM153" s="912"/>
      <c r="BN153" s="911"/>
      <c r="BO153" s="912"/>
      <c r="BP153" s="338"/>
      <c r="BQ153" s="1038"/>
      <c r="BR153" s="1039"/>
      <c r="BS153" s="1038"/>
      <c r="BT153" s="1039"/>
      <c r="BU153" s="1038"/>
      <c r="BV153" s="1039"/>
      <c r="BW153" s="1038"/>
      <c r="BX153" s="1039"/>
      <c r="BY153" s="1038"/>
      <c r="BZ153" s="1039"/>
      <c r="CA153" s="339"/>
      <c r="CB153" s="1036"/>
      <c r="CC153" s="1037"/>
      <c r="CD153" s="1036"/>
      <c r="CE153" s="1037"/>
      <c r="CF153" s="1036"/>
      <c r="CG153" s="1037"/>
      <c r="CH153" s="1036"/>
      <c r="CI153" s="1037"/>
      <c r="CJ153" s="1036"/>
      <c r="CK153" s="1037"/>
      <c r="CL153" s="340"/>
      <c r="CM153" s="1044"/>
      <c r="CN153" s="1045"/>
      <c r="CO153" s="1044"/>
      <c r="CP153" s="1045"/>
      <c r="CQ153" s="1044"/>
      <c r="CR153" s="1045"/>
      <c r="CS153" s="1044"/>
      <c r="CT153" s="1045"/>
      <c r="CU153" s="1044"/>
      <c r="CV153" s="1045"/>
      <c r="CW153" s="341"/>
      <c r="CX153" s="1042"/>
      <c r="CY153" s="1043"/>
      <c r="CZ153" s="1042"/>
      <c r="DA153" s="1043"/>
      <c r="DB153" s="1042"/>
      <c r="DC153" s="1043"/>
      <c r="DD153" s="1042"/>
      <c r="DE153" s="1043"/>
      <c r="DF153" s="1042"/>
      <c r="DG153" s="1043"/>
      <c r="DH153" s="342"/>
      <c r="DI153" s="1040"/>
      <c r="DJ153" s="1041"/>
      <c r="DK153" s="1040"/>
      <c r="DL153" s="1041"/>
      <c r="DM153" s="1040"/>
      <c r="DN153" s="1041"/>
      <c r="DO153" s="1040"/>
      <c r="DP153" s="1041"/>
      <c r="DQ153" s="1040"/>
      <c r="DR153" s="1041"/>
      <c r="DS153" s="343"/>
      <c r="DT153" s="312">
        <f t="shared" ref="DT153:DT172" si="422">N153</f>
        <v>0</v>
      </c>
      <c r="DU153" s="312">
        <f t="shared" ref="DU153:DU172" si="423">P153</f>
        <v>0</v>
      </c>
      <c r="DV153" s="312">
        <f t="shared" ref="DV153:DV172" si="424">R153</f>
        <v>0</v>
      </c>
      <c r="DW153" s="312">
        <f t="shared" ref="DW153:DW172" si="425">T153</f>
        <v>0</v>
      </c>
      <c r="DX153" s="312">
        <f t="shared" ref="DX153:DX172" si="426">V153</f>
        <v>0</v>
      </c>
      <c r="DY153" s="300">
        <f t="shared" ref="DY153:DY172" si="427">SUM(DT153:DX153)</f>
        <v>0</v>
      </c>
    </row>
    <row r="154" spans="1:129" s="52" customFormat="1" ht="15" customHeight="1">
      <c r="A154" s="76"/>
      <c r="B154" s="76"/>
      <c r="C154" s="75" t="s">
        <v>224</v>
      </c>
      <c r="D154" s="674"/>
      <c r="E154" s="70"/>
      <c r="F154" s="70"/>
      <c r="G154" s="70"/>
      <c r="H154" s="70"/>
      <c r="I154" s="70"/>
      <c r="J154" s="683"/>
      <c r="K154" s="70"/>
      <c r="L154" s="138"/>
      <c r="M154" s="68">
        <f t="shared" si="415"/>
        <v>1</v>
      </c>
      <c r="N154" s="881">
        <f t="shared" si="416"/>
        <v>0</v>
      </c>
      <c r="O154" s="900"/>
      <c r="P154" s="881">
        <f t="shared" si="417"/>
        <v>0</v>
      </c>
      <c r="Q154" s="900"/>
      <c r="R154" s="881">
        <f t="shared" si="418"/>
        <v>0</v>
      </c>
      <c r="S154" s="900"/>
      <c r="T154" s="881">
        <f t="shared" si="419"/>
        <v>0</v>
      </c>
      <c r="U154" s="900"/>
      <c r="V154" s="881">
        <f t="shared" si="420"/>
        <v>0</v>
      </c>
      <c r="W154" s="900"/>
      <c r="X154" s="119">
        <f t="shared" si="421"/>
        <v>0</v>
      </c>
      <c r="Y154" s="896"/>
      <c r="Z154" s="1008"/>
      <c r="AA154" s="896"/>
      <c r="AB154" s="1008"/>
      <c r="AC154" s="896"/>
      <c r="AD154" s="1008"/>
      <c r="AE154" s="896"/>
      <c r="AF154" s="1008"/>
      <c r="AG154" s="896"/>
      <c r="AH154" s="1008"/>
      <c r="AI154" s="335"/>
      <c r="AJ154" s="901"/>
      <c r="AK154" s="902"/>
      <c r="AL154" s="901"/>
      <c r="AM154" s="902"/>
      <c r="AN154" s="901"/>
      <c r="AO154" s="902"/>
      <c r="AP154" s="901"/>
      <c r="AQ154" s="902"/>
      <c r="AR154" s="901"/>
      <c r="AS154" s="902"/>
      <c r="AT154" s="336"/>
      <c r="AU154" s="909"/>
      <c r="AV154" s="910"/>
      <c r="AW154" s="909"/>
      <c r="AX154" s="910"/>
      <c r="AY154" s="909"/>
      <c r="AZ154" s="910"/>
      <c r="BA154" s="909"/>
      <c r="BB154" s="910"/>
      <c r="BC154" s="909"/>
      <c r="BD154" s="910"/>
      <c r="BE154" s="337"/>
      <c r="BF154" s="911"/>
      <c r="BG154" s="912"/>
      <c r="BH154" s="911"/>
      <c r="BI154" s="912"/>
      <c r="BJ154" s="911"/>
      <c r="BK154" s="912"/>
      <c r="BL154" s="911"/>
      <c r="BM154" s="912"/>
      <c r="BN154" s="911"/>
      <c r="BO154" s="912"/>
      <c r="BP154" s="338"/>
      <c r="BQ154" s="1038"/>
      <c r="BR154" s="1039"/>
      <c r="BS154" s="1038"/>
      <c r="BT154" s="1039"/>
      <c r="BU154" s="1038"/>
      <c r="BV154" s="1039"/>
      <c r="BW154" s="1038"/>
      <c r="BX154" s="1039"/>
      <c r="BY154" s="1038"/>
      <c r="BZ154" s="1039"/>
      <c r="CA154" s="339"/>
      <c r="CB154" s="1036"/>
      <c r="CC154" s="1037"/>
      <c r="CD154" s="1036"/>
      <c r="CE154" s="1037"/>
      <c r="CF154" s="1036"/>
      <c r="CG154" s="1037"/>
      <c r="CH154" s="1036"/>
      <c r="CI154" s="1037"/>
      <c r="CJ154" s="1036"/>
      <c r="CK154" s="1037"/>
      <c r="CL154" s="340"/>
      <c r="CM154" s="1044"/>
      <c r="CN154" s="1045"/>
      <c r="CO154" s="1044"/>
      <c r="CP154" s="1045"/>
      <c r="CQ154" s="1044"/>
      <c r="CR154" s="1045"/>
      <c r="CS154" s="1044"/>
      <c r="CT154" s="1045"/>
      <c r="CU154" s="1044"/>
      <c r="CV154" s="1045"/>
      <c r="CW154" s="341"/>
      <c r="CX154" s="1042"/>
      <c r="CY154" s="1043"/>
      <c r="CZ154" s="1042"/>
      <c r="DA154" s="1043"/>
      <c r="DB154" s="1042"/>
      <c r="DC154" s="1043"/>
      <c r="DD154" s="1042"/>
      <c r="DE154" s="1043"/>
      <c r="DF154" s="1042"/>
      <c r="DG154" s="1043"/>
      <c r="DH154" s="342"/>
      <c r="DI154" s="1040"/>
      <c r="DJ154" s="1041"/>
      <c r="DK154" s="1040"/>
      <c r="DL154" s="1041"/>
      <c r="DM154" s="1040"/>
      <c r="DN154" s="1041"/>
      <c r="DO154" s="1040"/>
      <c r="DP154" s="1041"/>
      <c r="DQ154" s="1040"/>
      <c r="DR154" s="1041"/>
      <c r="DS154" s="343"/>
      <c r="DT154" s="312">
        <f t="shared" si="422"/>
        <v>0</v>
      </c>
      <c r="DU154" s="312">
        <f t="shared" si="423"/>
        <v>0</v>
      </c>
      <c r="DV154" s="312">
        <f t="shared" si="424"/>
        <v>0</v>
      </c>
      <c r="DW154" s="312">
        <f t="shared" si="425"/>
        <v>0</v>
      </c>
      <c r="DX154" s="312">
        <f t="shared" si="426"/>
        <v>0</v>
      </c>
      <c r="DY154" s="300">
        <f t="shared" si="427"/>
        <v>0</v>
      </c>
    </row>
    <row r="155" spans="1:129" s="52" customFormat="1" ht="15" customHeight="1">
      <c r="A155" s="76"/>
      <c r="B155" s="76"/>
      <c r="C155" s="75" t="s">
        <v>15</v>
      </c>
      <c r="D155" s="674"/>
      <c r="E155" s="70"/>
      <c r="F155" s="70"/>
      <c r="G155" s="70"/>
      <c r="H155" s="70"/>
      <c r="I155" s="70"/>
      <c r="J155" s="683"/>
      <c r="K155" s="70"/>
      <c r="L155" s="138"/>
      <c r="M155" s="68">
        <f t="shared" si="415"/>
        <v>1</v>
      </c>
      <c r="N155" s="881">
        <f t="shared" si="416"/>
        <v>0</v>
      </c>
      <c r="O155" s="900"/>
      <c r="P155" s="881">
        <f t="shared" si="417"/>
        <v>0</v>
      </c>
      <c r="Q155" s="900"/>
      <c r="R155" s="881">
        <f t="shared" si="418"/>
        <v>0</v>
      </c>
      <c r="S155" s="900"/>
      <c r="T155" s="881">
        <f t="shared" si="419"/>
        <v>0</v>
      </c>
      <c r="U155" s="900"/>
      <c r="V155" s="881">
        <f t="shared" si="420"/>
        <v>0</v>
      </c>
      <c r="W155" s="900"/>
      <c r="X155" s="119">
        <f t="shared" si="421"/>
        <v>0</v>
      </c>
      <c r="Y155" s="896"/>
      <c r="Z155" s="1008"/>
      <c r="AA155" s="896"/>
      <c r="AB155" s="1008"/>
      <c r="AC155" s="896"/>
      <c r="AD155" s="1008"/>
      <c r="AE155" s="896"/>
      <c r="AF155" s="1008"/>
      <c r="AG155" s="896"/>
      <c r="AH155" s="1008"/>
      <c r="AI155" s="335"/>
      <c r="AJ155" s="901"/>
      <c r="AK155" s="902"/>
      <c r="AL155" s="901"/>
      <c r="AM155" s="902"/>
      <c r="AN155" s="901"/>
      <c r="AO155" s="902"/>
      <c r="AP155" s="901"/>
      <c r="AQ155" s="902"/>
      <c r="AR155" s="901"/>
      <c r="AS155" s="902"/>
      <c r="AT155" s="336"/>
      <c r="AU155" s="909"/>
      <c r="AV155" s="910"/>
      <c r="AW155" s="909"/>
      <c r="AX155" s="910"/>
      <c r="AY155" s="909"/>
      <c r="AZ155" s="910"/>
      <c r="BA155" s="909"/>
      <c r="BB155" s="910"/>
      <c r="BC155" s="909"/>
      <c r="BD155" s="910"/>
      <c r="BE155" s="337"/>
      <c r="BF155" s="911"/>
      <c r="BG155" s="912"/>
      <c r="BH155" s="911"/>
      <c r="BI155" s="912"/>
      <c r="BJ155" s="911"/>
      <c r="BK155" s="912"/>
      <c r="BL155" s="911"/>
      <c r="BM155" s="912"/>
      <c r="BN155" s="911"/>
      <c r="BO155" s="912"/>
      <c r="BP155" s="338"/>
      <c r="BQ155" s="1038"/>
      <c r="BR155" s="1039"/>
      <c r="BS155" s="1038"/>
      <c r="BT155" s="1039"/>
      <c r="BU155" s="1038"/>
      <c r="BV155" s="1039"/>
      <c r="BW155" s="1038"/>
      <c r="BX155" s="1039"/>
      <c r="BY155" s="1038"/>
      <c r="BZ155" s="1039"/>
      <c r="CA155" s="339"/>
      <c r="CB155" s="1036"/>
      <c r="CC155" s="1037"/>
      <c r="CD155" s="1036"/>
      <c r="CE155" s="1037"/>
      <c r="CF155" s="1036"/>
      <c r="CG155" s="1037"/>
      <c r="CH155" s="1036"/>
      <c r="CI155" s="1037"/>
      <c r="CJ155" s="1036"/>
      <c r="CK155" s="1037"/>
      <c r="CL155" s="340"/>
      <c r="CM155" s="1044"/>
      <c r="CN155" s="1045"/>
      <c r="CO155" s="1044"/>
      <c r="CP155" s="1045"/>
      <c r="CQ155" s="1044"/>
      <c r="CR155" s="1045"/>
      <c r="CS155" s="1044"/>
      <c r="CT155" s="1045"/>
      <c r="CU155" s="1044"/>
      <c r="CV155" s="1045"/>
      <c r="CW155" s="341"/>
      <c r="CX155" s="1042"/>
      <c r="CY155" s="1043"/>
      <c r="CZ155" s="1042"/>
      <c r="DA155" s="1043"/>
      <c r="DB155" s="1042"/>
      <c r="DC155" s="1043"/>
      <c r="DD155" s="1042"/>
      <c r="DE155" s="1043"/>
      <c r="DF155" s="1042"/>
      <c r="DG155" s="1043"/>
      <c r="DH155" s="342"/>
      <c r="DI155" s="1040"/>
      <c r="DJ155" s="1041"/>
      <c r="DK155" s="1040"/>
      <c r="DL155" s="1041"/>
      <c r="DM155" s="1040"/>
      <c r="DN155" s="1041"/>
      <c r="DO155" s="1040"/>
      <c r="DP155" s="1041"/>
      <c r="DQ155" s="1040"/>
      <c r="DR155" s="1041"/>
      <c r="DS155" s="343"/>
      <c r="DT155" s="312">
        <f t="shared" si="422"/>
        <v>0</v>
      </c>
      <c r="DU155" s="312">
        <f t="shared" si="423"/>
        <v>0</v>
      </c>
      <c r="DV155" s="312">
        <f t="shared" si="424"/>
        <v>0</v>
      </c>
      <c r="DW155" s="312">
        <f t="shared" si="425"/>
        <v>0</v>
      </c>
      <c r="DX155" s="312">
        <f t="shared" si="426"/>
        <v>0</v>
      </c>
      <c r="DY155" s="300">
        <f t="shared" si="427"/>
        <v>0</v>
      </c>
    </row>
    <row r="156" spans="1:129" s="52" customFormat="1" ht="15" customHeight="1">
      <c r="A156" s="76"/>
      <c r="B156" s="76"/>
      <c r="C156" s="75" t="s">
        <v>31</v>
      </c>
      <c r="D156" s="674"/>
      <c r="E156" s="70"/>
      <c r="F156" s="70"/>
      <c r="G156" s="70"/>
      <c r="H156" s="70"/>
      <c r="I156" s="70"/>
      <c r="J156" s="683"/>
      <c r="K156" s="70"/>
      <c r="L156" s="138"/>
      <c r="M156" s="68">
        <f t="shared" si="415"/>
        <v>1.1000000000000001</v>
      </c>
      <c r="N156" s="881">
        <f t="shared" si="416"/>
        <v>0</v>
      </c>
      <c r="O156" s="900"/>
      <c r="P156" s="881">
        <f t="shared" si="417"/>
        <v>0</v>
      </c>
      <c r="Q156" s="900"/>
      <c r="R156" s="881">
        <f t="shared" si="418"/>
        <v>0</v>
      </c>
      <c r="S156" s="900"/>
      <c r="T156" s="881">
        <f t="shared" si="419"/>
        <v>0</v>
      </c>
      <c r="U156" s="900"/>
      <c r="V156" s="881">
        <f t="shared" si="420"/>
        <v>0</v>
      </c>
      <c r="W156" s="900"/>
      <c r="X156" s="119">
        <f t="shared" si="421"/>
        <v>0</v>
      </c>
      <c r="Y156" s="896"/>
      <c r="Z156" s="1008"/>
      <c r="AA156" s="896"/>
      <c r="AB156" s="1008"/>
      <c r="AC156" s="896"/>
      <c r="AD156" s="1008"/>
      <c r="AE156" s="896"/>
      <c r="AF156" s="1008"/>
      <c r="AG156" s="896"/>
      <c r="AH156" s="1008"/>
      <c r="AI156" s="335"/>
      <c r="AJ156" s="901"/>
      <c r="AK156" s="902"/>
      <c r="AL156" s="901"/>
      <c r="AM156" s="902"/>
      <c r="AN156" s="901"/>
      <c r="AO156" s="902"/>
      <c r="AP156" s="901"/>
      <c r="AQ156" s="902"/>
      <c r="AR156" s="901"/>
      <c r="AS156" s="902"/>
      <c r="AT156" s="336"/>
      <c r="AU156" s="909"/>
      <c r="AV156" s="910"/>
      <c r="AW156" s="909"/>
      <c r="AX156" s="910"/>
      <c r="AY156" s="909"/>
      <c r="AZ156" s="910"/>
      <c r="BA156" s="909"/>
      <c r="BB156" s="910"/>
      <c r="BC156" s="909"/>
      <c r="BD156" s="910"/>
      <c r="BE156" s="337"/>
      <c r="BF156" s="911"/>
      <c r="BG156" s="912"/>
      <c r="BH156" s="911"/>
      <c r="BI156" s="912"/>
      <c r="BJ156" s="911"/>
      <c r="BK156" s="912"/>
      <c r="BL156" s="911"/>
      <c r="BM156" s="912"/>
      <c r="BN156" s="911"/>
      <c r="BO156" s="912"/>
      <c r="BP156" s="338"/>
      <c r="BQ156" s="1038"/>
      <c r="BR156" s="1039"/>
      <c r="BS156" s="1038"/>
      <c r="BT156" s="1039"/>
      <c r="BU156" s="1038"/>
      <c r="BV156" s="1039"/>
      <c r="BW156" s="1038"/>
      <c r="BX156" s="1039"/>
      <c r="BY156" s="1038"/>
      <c r="BZ156" s="1039"/>
      <c r="CA156" s="339"/>
      <c r="CB156" s="1036"/>
      <c r="CC156" s="1037"/>
      <c r="CD156" s="1036"/>
      <c r="CE156" s="1037"/>
      <c r="CF156" s="1036"/>
      <c r="CG156" s="1037"/>
      <c r="CH156" s="1036"/>
      <c r="CI156" s="1037"/>
      <c r="CJ156" s="1036"/>
      <c r="CK156" s="1037"/>
      <c r="CL156" s="340"/>
      <c r="CM156" s="1044"/>
      <c r="CN156" s="1045"/>
      <c r="CO156" s="1044"/>
      <c r="CP156" s="1045"/>
      <c r="CQ156" s="1044"/>
      <c r="CR156" s="1045"/>
      <c r="CS156" s="1044"/>
      <c r="CT156" s="1045"/>
      <c r="CU156" s="1044"/>
      <c r="CV156" s="1045"/>
      <c r="CW156" s="341"/>
      <c r="CX156" s="1042"/>
      <c r="CY156" s="1043"/>
      <c r="CZ156" s="1042"/>
      <c r="DA156" s="1043"/>
      <c r="DB156" s="1042"/>
      <c r="DC156" s="1043"/>
      <c r="DD156" s="1042"/>
      <c r="DE156" s="1043"/>
      <c r="DF156" s="1042"/>
      <c r="DG156" s="1043"/>
      <c r="DH156" s="342"/>
      <c r="DI156" s="1040"/>
      <c r="DJ156" s="1041"/>
      <c r="DK156" s="1040"/>
      <c r="DL156" s="1041"/>
      <c r="DM156" s="1040"/>
      <c r="DN156" s="1041"/>
      <c r="DO156" s="1040"/>
      <c r="DP156" s="1041"/>
      <c r="DQ156" s="1040"/>
      <c r="DR156" s="1041"/>
      <c r="DS156" s="343"/>
      <c r="DT156" s="312">
        <f t="shared" si="422"/>
        <v>0</v>
      </c>
      <c r="DU156" s="312">
        <f t="shared" si="423"/>
        <v>0</v>
      </c>
      <c r="DV156" s="312">
        <f t="shared" si="424"/>
        <v>0</v>
      </c>
      <c r="DW156" s="312">
        <f t="shared" si="425"/>
        <v>0</v>
      </c>
      <c r="DX156" s="312">
        <f t="shared" si="426"/>
        <v>0</v>
      </c>
      <c r="DY156" s="300">
        <f t="shared" si="427"/>
        <v>0</v>
      </c>
    </row>
    <row r="157" spans="1:129" s="52" customFormat="1" ht="15" customHeight="1">
      <c r="A157" s="76"/>
      <c r="B157" s="76"/>
      <c r="C157" s="75" t="s">
        <v>309</v>
      </c>
      <c r="D157" s="674" t="s">
        <v>338</v>
      </c>
      <c r="E157" s="70"/>
      <c r="F157" s="70"/>
      <c r="G157" s="70"/>
      <c r="H157" s="70"/>
      <c r="I157" s="70"/>
      <c r="J157" s="683"/>
      <c r="K157" s="70"/>
      <c r="L157" s="138"/>
      <c r="M157" s="68">
        <f t="shared" si="415"/>
        <v>1.1000000000000001</v>
      </c>
      <c r="N157" s="881">
        <f t="shared" si="416"/>
        <v>0</v>
      </c>
      <c r="O157" s="900"/>
      <c r="P157" s="881">
        <f t="shared" si="417"/>
        <v>0</v>
      </c>
      <c r="Q157" s="900"/>
      <c r="R157" s="881">
        <f t="shared" si="418"/>
        <v>0</v>
      </c>
      <c r="S157" s="900"/>
      <c r="T157" s="881">
        <f t="shared" si="419"/>
        <v>0</v>
      </c>
      <c r="U157" s="900"/>
      <c r="V157" s="881">
        <f t="shared" si="420"/>
        <v>0</v>
      </c>
      <c r="W157" s="900"/>
      <c r="X157" s="119">
        <f t="shared" si="421"/>
        <v>0</v>
      </c>
      <c r="Y157" s="896"/>
      <c r="Z157" s="1008"/>
      <c r="AA157" s="896"/>
      <c r="AB157" s="1008"/>
      <c r="AC157" s="896"/>
      <c r="AD157" s="1008"/>
      <c r="AE157" s="896"/>
      <c r="AF157" s="1008"/>
      <c r="AG157" s="896"/>
      <c r="AH157" s="1008"/>
      <c r="AI157" s="335"/>
      <c r="AJ157" s="901"/>
      <c r="AK157" s="902"/>
      <c r="AL157" s="901"/>
      <c r="AM157" s="902"/>
      <c r="AN157" s="901"/>
      <c r="AO157" s="902"/>
      <c r="AP157" s="901"/>
      <c r="AQ157" s="902"/>
      <c r="AR157" s="901"/>
      <c r="AS157" s="902"/>
      <c r="AT157" s="336"/>
      <c r="AU157" s="909"/>
      <c r="AV157" s="910"/>
      <c r="AW157" s="909"/>
      <c r="AX157" s="910"/>
      <c r="AY157" s="909"/>
      <c r="AZ157" s="910"/>
      <c r="BA157" s="909"/>
      <c r="BB157" s="910"/>
      <c r="BC157" s="909"/>
      <c r="BD157" s="910"/>
      <c r="BE157" s="337"/>
      <c r="BF157" s="911"/>
      <c r="BG157" s="912"/>
      <c r="BH157" s="911"/>
      <c r="BI157" s="912"/>
      <c r="BJ157" s="911"/>
      <c r="BK157" s="912"/>
      <c r="BL157" s="911"/>
      <c r="BM157" s="912"/>
      <c r="BN157" s="911"/>
      <c r="BO157" s="912"/>
      <c r="BP157" s="338"/>
      <c r="BQ157" s="1038"/>
      <c r="BR157" s="1039"/>
      <c r="BS157" s="1038"/>
      <c r="BT157" s="1039"/>
      <c r="BU157" s="1038"/>
      <c r="BV157" s="1039"/>
      <c r="BW157" s="1038"/>
      <c r="BX157" s="1039"/>
      <c r="BY157" s="1038"/>
      <c r="BZ157" s="1039"/>
      <c r="CA157" s="339"/>
      <c r="CB157" s="1036"/>
      <c r="CC157" s="1037"/>
      <c r="CD157" s="1036"/>
      <c r="CE157" s="1037"/>
      <c r="CF157" s="1036"/>
      <c r="CG157" s="1037"/>
      <c r="CH157" s="1036"/>
      <c r="CI157" s="1037"/>
      <c r="CJ157" s="1036"/>
      <c r="CK157" s="1037"/>
      <c r="CL157" s="340"/>
      <c r="CM157" s="1044"/>
      <c r="CN157" s="1045"/>
      <c r="CO157" s="1044"/>
      <c r="CP157" s="1045"/>
      <c r="CQ157" s="1044"/>
      <c r="CR157" s="1045"/>
      <c r="CS157" s="1044"/>
      <c r="CT157" s="1045"/>
      <c r="CU157" s="1044"/>
      <c r="CV157" s="1045"/>
      <c r="CW157" s="341"/>
      <c r="CX157" s="1042"/>
      <c r="CY157" s="1043"/>
      <c r="CZ157" s="1042"/>
      <c r="DA157" s="1043"/>
      <c r="DB157" s="1042"/>
      <c r="DC157" s="1043"/>
      <c r="DD157" s="1042"/>
      <c r="DE157" s="1043"/>
      <c r="DF157" s="1042"/>
      <c r="DG157" s="1043"/>
      <c r="DH157" s="342"/>
      <c r="DI157" s="1040"/>
      <c r="DJ157" s="1041"/>
      <c r="DK157" s="1040"/>
      <c r="DL157" s="1041"/>
      <c r="DM157" s="1040"/>
      <c r="DN157" s="1041"/>
      <c r="DO157" s="1040"/>
      <c r="DP157" s="1041"/>
      <c r="DQ157" s="1040"/>
      <c r="DR157" s="1041"/>
      <c r="DS157" s="343"/>
      <c r="DT157" s="312">
        <f t="shared" si="422"/>
        <v>0</v>
      </c>
      <c r="DU157" s="312">
        <f t="shared" si="423"/>
        <v>0</v>
      </c>
      <c r="DV157" s="312">
        <f t="shared" si="424"/>
        <v>0</v>
      </c>
      <c r="DW157" s="312">
        <f t="shared" si="425"/>
        <v>0</v>
      </c>
      <c r="DX157" s="312">
        <f t="shared" si="426"/>
        <v>0</v>
      </c>
      <c r="DY157" s="300">
        <f t="shared" si="427"/>
        <v>0</v>
      </c>
    </row>
    <row r="158" spans="1:129" s="52" customFormat="1" ht="15" customHeight="1">
      <c r="A158" s="76"/>
      <c r="B158" s="76"/>
      <c r="C158" s="75" t="s">
        <v>224</v>
      </c>
      <c r="D158" s="674"/>
      <c r="E158" s="70"/>
      <c r="F158" s="70"/>
      <c r="G158" s="70"/>
      <c r="H158" s="70"/>
      <c r="I158" s="70"/>
      <c r="J158" s="683"/>
      <c r="K158" s="70"/>
      <c r="L158" s="138"/>
      <c r="M158" s="68">
        <f t="shared" si="415"/>
        <v>1</v>
      </c>
      <c r="N158" s="881">
        <f t="shared" si="416"/>
        <v>0</v>
      </c>
      <c r="O158" s="900"/>
      <c r="P158" s="881">
        <f t="shared" si="417"/>
        <v>0</v>
      </c>
      <c r="Q158" s="900"/>
      <c r="R158" s="881">
        <f t="shared" si="418"/>
        <v>0</v>
      </c>
      <c r="S158" s="900"/>
      <c r="T158" s="881">
        <f t="shared" si="419"/>
        <v>0</v>
      </c>
      <c r="U158" s="900"/>
      <c r="V158" s="881">
        <f t="shared" si="420"/>
        <v>0</v>
      </c>
      <c r="W158" s="900"/>
      <c r="X158" s="119">
        <f t="shared" si="421"/>
        <v>0</v>
      </c>
      <c r="Y158" s="896"/>
      <c r="Z158" s="1008"/>
      <c r="AA158" s="896"/>
      <c r="AB158" s="1008"/>
      <c r="AC158" s="896"/>
      <c r="AD158" s="1008"/>
      <c r="AE158" s="896"/>
      <c r="AF158" s="1008"/>
      <c r="AG158" s="896"/>
      <c r="AH158" s="1008"/>
      <c r="AI158" s="335"/>
      <c r="AJ158" s="901"/>
      <c r="AK158" s="902"/>
      <c r="AL158" s="901"/>
      <c r="AM158" s="902"/>
      <c r="AN158" s="901"/>
      <c r="AO158" s="902"/>
      <c r="AP158" s="901"/>
      <c r="AQ158" s="902"/>
      <c r="AR158" s="901"/>
      <c r="AS158" s="902"/>
      <c r="AT158" s="336"/>
      <c r="AU158" s="909"/>
      <c r="AV158" s="910"/>
      <c r="AW158" s="909"/>
      <c r="AX158" s="910"/>
      <c r="AY158" s="909"/>
      <c r="AZ158" s="910"/>
      <c r="BA158" s="909"/>
      <c r="BB158" s="910"/>
      <c r="BC158" s="909"/>
      <c r="BD158" s="910"/>
      <c r="BE158" s="337"/>
      <c r="BF158" s="911"/>
      <c r="BG158" s="912"/>
      <c r="BH158" s="911"/>
      <c r="BI158" s="912"/>
      <c r="BJ158" s="911"/>
      <c r="BK158" s="912"/>
      <c r="BL158" s="911"/>
      <c r="BM158" s="912"/>
      <c r="BN158" s="911"/>
      <c r="BO158" s="912"/>
      <c r="BP158" s="338"/>
      <c r="BQ158" s="1038"/>
      <c r="BR158" s="1039"/>
      <c r="BS158" s="1038"/>
      <c r="BT158" s="1039"/>
      <c r="BU158" s="1038"/>
      <c r="BV158" s="1039"/>
      <c r="BW158" s="1038"/>
      <c r="BX158" s="1039"/>
      <c r="BY158" s="1038"/>
      <c r="BZ158" s="1039"/>
      <c r="CA158" s="339"/>
      <c r="CB158" s="1036"/>
      <c r="CC158" s="1037"/>
      <c r="CD158" s="1036"/>
      <c r="CE158" s="1037"/>
      <c r="CF158" s="1036"/>
      <c r="CG158" s="1037"/>
      <c r="CH158" s="1036"/>
      <c r="CI158" s="1037"/>
      <c r="CJ158" s="1036"/>
      <c r="CK158" s="1037"/>
      <c r="CL158" s="340"/>
      <c r="CM158" s="1044"/>
      <c r="CN158" s="1045"/>
      <c r="CO158" s="1044"/>
      <c r="CP158" s="1045"/>
      <c r="CQ158" s="1044"/>
      <c r="CR158" s="1045"/>
      <c r="CS158" s="1044"/>
      <c r="CT158" s="1045"/>
      <c r="CU158" s="1044"/>
      <c r="CV158" s="1045"/>
      <c r="CW158" s="341"/>
      <c r="CX158" s="1042"/>
      <c r="CY158" s="1043"/>
      <c r="CZ158" s="1042"/>
      <c r="DA158" s="1043"/>
      <c r="DB158" s="1042"/>
      <c r="DC158" s="1043"/>
      <c r="DD158" s="1042"/>
      <c r="DE158" s="1043"/>
      <c r="DF158" s="1042"/>
      <c r="DG158" s="1043"/>
      <c r="DH158" s="342"/>
      <c r="DI158" s="1040"/>
      <c r="DJ158" s="1041"/>
      <c r="DK158" s="1040"/>
      <c r="DL158" s="1041"/>
      <c r="DM158" s="1040"/>
      <c r="DN158" s="1041"/>
      <c r="DO158" s="1040"/>
      <c r="DP158" s="1041"/>
      <c r="DQ158" s="1040"/>
      <c r="DR158" s="1041"/>
      <c r="DS158" s="343"/>
      <c r="DT158" s="312">
        <f t="shared" si="422"/>
        <v>0</v>
      </c>
      <c r="DU158" s="312">
        <f t="shared" si="423"/>
        <v>0</v>
      </c>
      <c r="DV158" s="312">
        <f t="shared" si="424"/>
        <v>0</v>
      </c>
      <c r="DW158" s="312">
        <f t="shared" si="425"/>
        <v>0</v>
      </c>
      <c r="DX158" s="312">
        <f t="shared" si="426"/>
        <v>0</v>
      </c>
      <c r="DY158" s="300">
        <f t="shared" si="427"/>
        <v>0</v>
      </c>
    </row>
    <row r="159" spans="1:129" s="52" customFormat="1" ht="15" customHeight="1">
      <c r="A159" s="76"/>
      <c r="B159" s="76"/>
      <c r="C159" s="75" t="s">
        <v>15</v>
      </c>
      <c r="D159" s="674"/>
      <c r="E159" s="70"/>
      <c r="F159" s="70"/>
      <c r="G159" s="70"/>
      <c r="H159" s="70"/>
      <c r="I159" s="70"/>
      <c r="J159" s="683"/>
      <c r="K159" s="70"/>
      <c r="L159" s="138"/>
      <c r="M159" s="68">
        <f t="shared" si="415"/>
        <v>1</v>
      </c>
      <c r="N159" s="881">
        <f t="shared" si="416"/>
        <v>0</v>
      </c>
      <c r="O159" s="900"/>
      <c r="P159" s="881">
        <f t="shared" si="417"/>
        <v>0</v>
      </c>
      <c r="Q159" s="900"/>
      <c r="R159" s="881">
        <f t="shared" si="418"/>
        <v>0</v>
      </c>
      <c r="S159" s="900"/>
      <c r="T159" s="881">
        <f t="shared" si="419"/>
        <v>0</v>
      </c>
      <c r="U159" s="900"/>
      <c r="V159" s="881">
        <f t="shared" si="420"/>
        <v>0</v>
      </c>
      <c r="W159" s="900"/>
      <c r="X159" s="119">
        <f t="shared" si="421"/>
        <v>0</v>
      </c>
      <c r="Y159" s="896"/>
      <c r="Z159" s="1008"/>
      <c r="AA159" s="896"/>
      <c r="AB159" s="1008"/>
      <c r="AC159" s="896"/>
      <c r="AD159" s="1008"/>
      <c r="AE159" s="896"/>
      <c r="AF159" s="1008"/>
      <c r="AG159" s="896"/>
      <c r="AH159" s="1008"/>
      <c r="AI159" s="335"/>
      <c r="AJ159" s="901"/>
      <c r="AK159" s="902"/>
      <c r="AL159" s="901"/>
      <c r="AM159" s="902"/>
      <c r="AN159" s="901"/>
      <c r="AO159" s="902"/>
      <c r="AP159" s="901"/>
      <c r="AQ159" s="902"/>
      <c r="AR159" s="901"/>
      <c r="AS159" s="902"/>
      <c r="AT159" s="336"/>
      <c r="AU159" s="909"/>
      <c r="AV159" s="910"/>
      <c r="AW159" s="909"/>
      <c r="AX159" s="910"/>
      <c r="AY159" s="909"/>
      <c r="AZ159" s="910"/>
      <c r="BA159" s="909"/>
      <c r="BB159" s="910"/>
      <c r="BC159" s="909"/>
      <c r="BD159" s="910"/>
      <c r="BE159" s="337"/>
      <c r="BF159" s="911"/>
      <c r="BG159" s="912"/>
      <c r="BH159" s="911"/>
      <c r="BI159" s="912"/>
      <c r="BJ159" s="911"/>
      <c r="BK159" s="912"/>
      <c r="BL159" s="911"/>
      <c r="BM159" s="912"/>
      <c r="BN159" s="911"/>
      <c r="BO159" s="912"/>
      <c r="BP159" s="338"/>
      <c r="BQ159" s="1038"/>
      <c r="BR159" s="1039"/>
      <c r="BS159" s="1038"/>
      <c r="BT159" s="1039"/>
      <c r="BU159" s="1038"/>
      <c r="BV159" s="1039"/>
      <c r="BW159" s="1038"/>
      <c r="BX159" s="1039"/>
      <c r="BY159" s="1038"/>
      <c r="BZ159" s="1039"/>
      <c r="CA159" s="339"/>
      <c r="CB159" s="1036"/>
      <c r="CC159" s="1037"/>
      <c r="CD159" s="1036"/>
      <c r="CE159" s="1037"/>
      <c r="CF159" s="1036"/>
      <c r="CG159" s="1037"/>
      <c r="CH159" s="1036"/>
      <c r="CI159" s="1037"/>
      <c r="CJ159" s="1036"/>
      <c r="CK159" s="1037"/>
      <c r="CL159" s="340"/>
      <c r="CM159" s="1044"/>
      <c r="CN159" s="1045"/>
      <c r="CO159" s="1044"/>
      <c r="CP159" s="1045"/>
      <c r="CQ159" s="1044"/>
      <c r="CR159" s="1045"/>
      <c r="CS159" s="1044"/>
      <c r="CT159" s="1045"/>
      <c r="CU159" s="1044"/>
      <c r="CV159" s="1045"/>
      <c r="CW159" s="341"/>
      <c r="CX159" s="1042"/>
      <c r="CY159" s="1043"/>
      <c r="CZ159" s="1042"/>
      <c r="DA159" s="1043"/>
      <c r="DB159" s="1042"/>
      <c r="DC159" s="1043"/>
      <c r="DD159" s="1042"/>
      <c r="DE159" s="1043"/>
      <c r="DF159" s="1042"/>
      <c r="DG159" s="1043"/>
      <c r="DH159" s="342"/>
      <c r="DI159" s="1040"/>
      <c r="DJ159" s="1041"/>
      <c r="DK159" s="1040"/>
      <c r="DL159" s="1041"/>
      <c r="DM159" s="1040"/>
      <c r="DN159" s="1041"/>
      <c r="DO159" s="1040"/>
      <c r="DP159" s="1041"/>
      <c r="DQ159" s="1040"/>
      <c r="DR159" s="1041"/>
      <c r="DS159" s="343"/>
      <c r="DT159" s="312">
        <f t="shared" si="422"/>
        <v>0</v>
      </c>
      <c r="DU159" s="312">
        <f t="shared" si="423"/>
        <v>0</v>
      </c>
      <c r="DV159" s="312">
        <f t="shared" si="424"/>
        <v>0</v>
      </c>
      <c r="DW159" s="312">
        <f t="shared" si="425"/>
        <v>0</v>
      </c>
      <c r="DX159" s="312">
        <f t="shared" si="426"/>
        <v>0</v>
      </c>
      <c r="DY159" s="300">
        <f t="shared" si="427"/>
        <v>0</v>
      </c>
    </row>
    <row r="160" spans="1:129" s="52" customFormat="1" ht="15" customHeight="1">
      <c r="A160" s="76"/>
      <c r="B160" s="76"/>
      <c r="C160" s="75" t="s">
        <v>31</v>
      </c>
      <c r="D160" s="674"/>
      <c r="E160" s="70"/>
      <c r="F160" s="70"/>
      <c r="G160" s="70"/>
      <c r="H160" s="70"/>
      <c r="I160" s="70"/>
      <c r="J160" s="683"/>
      <c r="K160" s="70"/>
      <c r="L160" s="138"/>
      <c r="M160" s="68">
        <f t="shared" si="415"/>
        <v>1.1000000000000001</v>
      </c>
      <c r="N160" s="881">
        <f t="shared" si="416"/>
        <v>0</v>
      </c>
      <c r="O160" s="900"/>
      <c r="P160" s="881">
        <f t="shared" si="417"/>
        <v>0</v>
      </c>
      <c r="Q160" s="900"/>
      <c r="R160" s="881">
        <f t="shared" si="418"/>
        <v>0</v>
      </c>
      <c r="S160" s="900"/>
      <c r="T160" s="881">
        <f t="shared" si="419"/>
        <v>0</v>
      </c>
      <c r="U160" s="900"/>
      <c r="V160" s="881">
        <f t="shared" si="420"/>
        <v>0</v>
      </c>
      <c r="W160" s="900"/>
      <c r="X160" s="119">
        <f t="shared" si="421"/>
        <v>0</v>
      </c>
      <c r="Y160" s="896"/>
      <c r="Z160" s="1008"/>
      <c r="AA160" s="896"/>
      <c r="AB160" s="1008"/>
      <c r="AC160" s="896"/>
      <c r="AD160" s="1008"/>
      <c r="AE160" s="896"/>
      <c r="AF160" s="1008"/>
      <c r="AG160" s="896"/>
      <c r="AH160" s="1008"/>
      <c r="AI160" s="335"/>
      <c r="AJ160" s="901"/>
      <c r="AK160" s="902"/>
      <c r="AL160" s="901"/>
      <c r="AM160" s="902"/>
      <c r="AN160" s="901"/>
      <c r="AO160" s="902"/>
      <c r="AP160" s="901"/>
      <c r="AQ160" s="902"/>
      <c r="AR160" s="901"/>
      <c r="AS160" s="902"/>
      <c r="AT160" s="336"/>
      <c r="AU160" s="909"/>
      <c r="AV160" s="910"/>
      <c r="AW160" s="909"/>
      <c r="AX160" s="910"/>
      <c r="AY160" s="909"/>
      <c r="AZ160" s="910"/>
      <c r="BA160" s="909"/>
      <c r="BB160" s="910"/>
      <c r="BC160" s="909"/>
      <c r="BD160" s="910"/>
      <c r="BE160" s="337"/>
      <c r="BF160" s="911"/>
      <c r="BG160" s="912"/>
      <c r="BH160" s="911"/>
      <c r="BI160" s="912"/>
      <c r="BJ160" s="911"/>
      <c r="BK160" s="912"/>
      <c r="BL160" s="911"/>
      <c r="BM160" s="912"/>
      <c r="BN160" s="911"/>
      <c r="BO160" s="912"/>
      <c r="BP160" s="338"/>
      <c r="BQ160" s="1038"/>
      <c r="BR160" s="1039"/>
      <c r="BS160" s="1038"/>
      <c r="BT160" s="1039"/>
      <c r="BU160" s="1038"/>
      <c r="BV160" s="1039"/>
      <c r="BW160" s="1038"/>
      <c r="BX160" s="1039"/>
      <c r="BY160" s="1038"/>
      <c r="BZ160" s="1039"/>
      <c r="CA160" s="339"/>
      <c r="CB160" s="1036"/>
      <c r="CC160" s="1037"/>
      <c r="CD160" s="1036"/>
      <c r="CE160" s="1037"/>
      <c r="CF160" s="1036"/>
      <c r="CG160" s="1037"/>
      <c r="CH160" s="1036"/>
      <c r="CI160" s="1037"/>
      <c r="CJ160" s="1036"/>
      <c r="CK160" s="1037"/>
      <c r="CL160" s="340"/>
      <c r="CM160" s="1044"/>
      <c r="CN160" s="1045"/>
      <c r="CO160" s="1044"/>
      <c r="CP160" s="1045"/>
      <c r="CQ160" s="1044"/>
      <c r="CR160" s="1045"/>
      <c r="CS160" s="1044"/>
      <c r="CT160" s="1045"/>
      <c r="CU160" s="1044"/>
      <c r="CV160" s="1045"/>
      <c r="CW160" s="341"/>
      <c r="CX160" s="1042"/>
      <c r="CY160" s="1043"/>
      <c r="CZ160" s="1042"/>
      <c r="DA160" s="1043"/>
      <c r="DB160" s="1042"/>
      <c r="DC160" s="1043"/>
      <c r="DD160" s="1042"/>
      <c r="DE160" s="1043"/>
      <c r="DF160" s="1042"/>
      <c r="DG160" s="1043"/>
      <c r="DH160" s="342"/>
      <c r="DI160" s="1040"/>
      <c r="DJ160" s="1041"/>
      <c r="DK160" s="1040"/>
      <c r="DL160" s="1041"/>
      <c r="DM160" s="1040"/>
      <c r="DN160" s="1041"/>
      <c r="DO160" s="1040"/>
      <c r="DP160" s="1041"/>
      <c r="DQ160" s="1040"/>
      <c r="DR160" s="1041"/>
      <c r="DS160" s="343"/>
      <c r="DT160" s="312">
        <f t="shared" si="422"/>
        <v>0</v>
      </c>
      <c r="DU160" s="312">
        <f t="shared" si="423"/>
        <v>0</v>
      </c>
      <c r="DV160" s="312">
        <f t="shared" si="424"/>
        <v>0</v>
      </c>
      <c r="DW160" s="312">
        <f t="shared" si="425"/>
        <v>0</v>
      </c>
      <c r="DX160" s="312">
        <f t="shared" si="426"/>
        <v>0</v>
      </c>
      <c r="DY160" s="300">
        <f t="shared" si="427"/>
        <v>0</v>
      </c>
    </row>
    <row r="161" spans="1:129" s="52" customFormat="1" ht="15" customHeight="1">
      <c r="A161" s="76"/>
      <c r="B161" s="76"/>
      <c r="C161" s="75" t="s">
        <v>309</v>
      </c>
      <c r="D161" s="674" t="s">
        <v>338</v>
      </c>
      <c r="E161" s="70"/>
      <c r="F161" s="70"/>
      <c r="G161" s="70"/>
      <c r="H161" s="70"/>
      <c r="I161" s="70"/>
      <c r="J161" s="683"/>
      <c r="K161" s="70"/>
      <c r="L161" s="138"/>
      <c r="M161" s="68">
        <f t="shared" si="415"/>
        <v>1.1000000000000001</v>
      </c>
      <c r="N161" s="881">
        <f t="shared" si="416"/>
        <v>0</v>
      </c>
      <c r="O161" s="900"/>
      <c r="P161" s="881">
        <f t="shared" si="417"/>
        <v>0</v>
      </c>
      <c r="Q161" s="900"/>
      <c r="R161" s="881">
        <f t="shared" si="418"/>
        <v>0</v>
      </c>
      <c r="S161" s="900"/>
      <c r="T161" s="881">
        <f t="shared" si="419"/>
        <v>0</v>
      </c>
      <c r="U161" s="900"/>
      <c r="V161" s="881">
        <f t="shared" si="420"/>
        <v>0</v>
      </c>
      <c r="W161" s="900"/>
      <c r="X161" s="119">
        <f t="shared" si="421"/>
        <v>0</v>
      </c>
      <c r="Y161" s="896"/>
      <c r="Z161" s="1008"/>
      <c r="AA161" s="896"/>
      <c r="AB161" s="1008"/>
      <c r="AC161" s="896"/>
      <c r="AD161" s="1008"/>
      <c r="AE161" s="896"/>
      <c r="AF161" s="1008"/>
      <c r="AG161" s="896"/>
      <c r="AH161" s="1008"/>
      <c r="AI161" s="335"/>
      <c r="AJ161" s="901"/>
      <c r="AK161" s="902"/>
      <c r="AL161" s="901"/>
      <c r="AM161" s="902"/>
      <c r="AN161" s="901"/>
      <c r="AO161" s="902"/>
      <c r="AP161" s="901"/>
      <c r="AQ161" s="902"/>
      <c r="AR161" s="901"/>
      <c r="AS161" s="902"/>
      <c r="AT161" s="336"/>
      <c r="AU161" s="909"/>
      <c r="AV161" s="910"/>
      <c r="AW161" s="909"/>
      <c r="AX161" s="910"/>
      <c r="AY161" s="909"/>
      <c r="AZ161" s="910"/>
      <c r="BA161" s="909"/>
      <c r="BB161" s="910"/>
      <c r="BC161" s="909"/>
      <c r="BD161" s="910"/>
      <c r="BE161" s="337"/>
      <c r="BF161" s="911"/>
      <c r="BG161" s="912"/>
      <c r="BH161" s="911"/>
      <c r="BI161" s="912"/>
      <c r="BJ161" s="911"/>
      <c r="BK161" s="912"/>
      <c r="BL161" s="911"/>
      <c r="BM161" s="912"/>
      <c r="BN161" s="911"/>
      <c r="BO161" s="912"/>
      <c r="BP161" s="338"/>
      <c r="BQ161" s="1038"/>
      <c r="BR161" s="1039"/>
      <c r="BS161" s="1038"/>
      <c r="BT161" s="1039"/>
      <c r="BU161" s="1038"/>
      <c r="BV161" s="1039"/>
      <c r="BW161" s="1038"/>
      <c r="BX161" s="1039"/>
      <c r="BY161" s="1038"/>
      <c r="BZ161" s="1039"/>
      <c r="CA161" s="339"/>
      <c r="CB161" s="1036"/>
      <c r="CC161" s="1037"/>
      <c r="CD161" s="1036"/>
      <c r="CE161" s="1037"/>
      <c r="CF161" s="1036"/>
      <c r="CG161" s="1037"/>
      <c r="CH161" s="1036"/>
      <c r="CI161" s="1037"/>
      <c r="CJ161" s="1036"/>
      <c r="CK161" s="1037"/>
      <c r="CL161" s="340"/>
      <c r="CM161" s="1044"/>
      <c r="CN161" s="1045"/>
      <c r="CO161" s="1044"/>
      <c r="CP161" s="1045"/>
      <c r="CQ161" s="1044"/>
      <c r="CR161" s="1045"/>
      <c r="CS161" s="1044"/>
      <c r="CT161" s="1045"/>
      <c r="CU161" s="1044"/>
      <c r="CV161" s="1045"/>
      <c r="CW161" s="341"/>
      <c r="CX161" s="1042"/>
      <c r="CY161" s="1043"/>
      <c r="CZ161" s="1042"/>
      <c r="DA161" s="1043"/>
      <c r="DB161" s="1042"/>
      <c r="DC161" s="1043"/>
      <c r="DD161" s="1042"/>
      <c r="DE161" s="1043"/>
      <c r="DF161" s="1042"/>
      <c r="DG161" s="1043"/>
      <c r="DH161" s="342"/>
      <c r="DI161" s="1040"/>
      <c r="DJ161" s="1041"/>
      <c r="DK161" s="1040"/>
      <c r="DL161" s="1041"/>
      <c r="DM161" s="1040"/>
      <c r="DN161" s="1041"/>
      <c r="DO161" s="1040"/>
      <c r="DP161" s="1041"/>
      <c r="DQ161" s="1040"/>
      <c r="DR161" s="1041"/>
      <c r="DS161" s="343"/>
      <c r="DT161" s="312">
        <f t="shared" si="422"/>
        <v>0</v>
      </c>
      <c r="DU161" s="312">
        <f t="shared" si="423"/>
        <v>0</v>
      </c>
      <c r="DV161" s="312">
        <f t="shared" si="424"/>
        <v>0</v>
      </c>
      <c r="DW161" s="312">
        <f t="shared" si="425"/>
        <v>0</v>
      </c>
      <c r="DX161" s="312">
        <f t="shared" si="426"/>
        <v>0</v>
      </c>
      <c r="DY161" s="300">
        <f t="shared" si="427"/>
        <v>0</v>
      </c>
    </row>
    <row r="162" spans="1:129" s="52" customFormat="1" ht="15" customHeight="1">
      <c r="A162" s="76"/>
      <c r="B162" s="76"/>
      <c r="C162" s="75" t="s">
        <v>224</v>
      </c>
      <c r="D162" s="674"/>
      <c r="E162" s="70"/>
      <c r="F162" s="70"/>
      <c r="G162" s="70"/>
      <c r="H162" s="70"/>
      <c r="I162" s="70"/>
      <c r="J162" s="683"/>
      <c r="K162" s="70"/>
      <c r="L162" s="138"/>
      <c r="M162" s="68">
        <f t="shared" si="415"/>
        <v>1</v>
      </c>
      <c r="N162" s="881">
        <f t="shared" si="416"/>
        <v>0</v>
      </c>
      <c r="O162" s="900"/>
      <c r="P162" s="881">
        <f t="shared" si="417"/>
        <v>0</v>
      </c>
      <c r="Q162" s="900"/>
      <c r="R162" s="881">
        <f t="shared" si="418"/>
        <v>0</v>
      </c>
      <c r="S162" s="900"/>
      <c r="T162" s="881">
        <f t="shared" si="419"/>
        <v>0</v>
      </c>
      <c r="U162" s="900"/>
      <c r="V162" s="881">
        <f t="shared" si="420"/>
        <v>0</v>
      </c>
      <c r="W162" s="900"/>
      <c r="X162" s="119">
        <f t="shared" si="421"/>
        <v>0</v>
      </c>
      <c r="Y162" s="896"/>
      <c r="Z162" s="1008"/>
      <c r="AA162" s="896"/>
      <c r="AB162" s="1008"/>
      <c r="AC162" s="896"/>
      <c r="AD162" s="1008"/>
      <c r="AE162" s="896"/>
      <c r="AF162" s="1008"/>
      <c r="AG162" s="896"/>
      <c r="AH162" s="1008"/>
      <c r="AI162" s="335"/>
      <c r="AJ162" s="901"/>
      <c r="AK162" s="902"/>
      <c r="AL162" s="901"/>
      <c r="AM162" s="902"/>
      <c r="AN162" s="901"/>
      <c r="AO162" s="902"/>
      <c r="AP162" s="901"/>
      <c r="AQ162" s="902"/>
      <c r="AR162" s="901"/>
      <c r="AS162" s="902"/>
      <c r="AT162" s="336"/>
      <c r="AU162" s="909"/>
      <c r="AV162" s="910"/>
      <c r="AW162" s="909"/>
      <c r="AX162" s="910"/>
      <c r="AY162" s="909"/>
      <c r="AZ162" s="910"/>
      <c r="BA162" s="909"/>
      <c r="BB162" s="910"/>
      <c r="BC162" s="909"/>
      <c r="BD162" s="910"/>
      <c r="BE162" s="337"/>
      <c r="BF162" s="911"/>
      <c r="BG162" s="912"/>
      <c r="BH162" s="911"/>
      <c r="BI162" s="912"/>
      <c r="BJ162" s="911"/>
      <c r="BK162" s="912"/>
      <c r="BL162" s="911"/>
      <c r="BM162" s="912"/>
      <c r="BN162" s="911"/>
      <c r="BO162" s="912"/>
      <c r="BP162" s="338"/>
      <c r="BQ162" s="1038"/>
      <c r="BR162" s="1039"/>
      <c r="BS162" s="1038"/>
      <c r="BT162" s="1039"/>
      <c r="BU162" s="1038"/>
      <c r="BV162" s="1039"/>
      <c r="BW162" s="1038"/>
      <c r="BX162" s="1039"/>
      <c r="BY162" s="1038"/>
      <c r="BZ162" s="1039"/>
      <c r="CA162" s="339"/>
      <c r="CB162" s="1036"/>
      <c r="CC162" s="1037"/>
      <c r="CD162" s="1036"/>
      <c r="CE162" s="1037"/>
      <c r="CF162" s="1036"/>
      <c r="CG162" s="1037"/>
      <c r="CH162" s="1036"/>
      <c r="CI162" s="1037"/>
      <c r="CJ162" s="1036"/>
      <c r="CK162" s="1037"/>
      <c r="CL162" s="340"/>
      <c r="CM162" s="1044"/>
      <c r="CN162" s="1045"/>
      <c r="CO162" s="1044"/>
      <c r="CP162" s="1045"/>
      <c r="CQ162" s="1044"/>
      <c r="CR162" s="1045"/>
      <c r="CS162" s="1044"/>
      <c r="CT162" s="1045"/>
      <c r="CU162" s="1044"/>
      <c r="CV162" s="1045"/>
      <c r="CW162" s="341"/>
      <c r="CX162" s="1042"/>
      <c r="CY162" s="1043"/>
      <c r="CZ162" s="1042"/>
      <c r="DA162" s="1043"/>
      <c r="DB162" s="1042"/>
      <c r="DC162" s="1043"/>
      <c r="DD162" s="1042"/>
      <c r="DE162" s="1043"/>
      <c r="DF162" s="1042"/>
      <c r="DG162" s="1043"/>
      <c r="DH162" s="342"/>
      <c r="DI162" s="1040"/>
      <c r="DJ162" s="1041"/>
      <c r="DK162" s="1040"/>
      <c r="DL162" s="1041"/>
      <c r="DM162" s="1040"/>
      <c r="DN162" s="1041"/>
      <c r="DO162" s="1040"/>
      <c r="DP162" s="1041"/>
      <c r="DQ162" s="1040"/>
      <c r="DR162" s="1041"/>
      <c r="DS162" s="343"/>
      <c r="DT162" s="312">
        <f t="shared" si="422"/>
        <v>0</v>
      </c>
      <c r="DU162" s="312">
        <f t="shared" si="423"/>
        <v>0</v>
      </c>
      <c r="DV162" s="312">
        <f t="shared" si="424"/>
        <v>0</v>
      </c>
      <c r="DW162" s="312">
        <f t="shared" si="425"/>
        <v>0</v>
      </c>
      <c r="DX162" s="312">
        <f t="shared" si="426"/>
        <v>0</v>
      </c>
      <c r="DY162" s="300">
        <f t="shared" si="427"/>
        <v>0</v>
      </c>
    </row>
    <row r="163" spans="1:129" s="52" customFormat="1" ht="15" customHeight="1">
      <c r="A163" s="76"/>
      <c r="B163" s="76"/>
      <c r="C163" s="75" t="s">
        <v>15</v>
      </c>
      <c r="D163" s="674"/>
      <c r="E163" s="70"/>
      <c r="F163" s="70"/>
      <c r="G163" s="70"/>
      <c r="H163" s="70"/>
      <c r="I163" s="70"/>
      <c r="J163" s="683"/>
      <c r="K163" s="70"/>
      <c r="L163" s="138"/>
      <c r="M163" s="68">
        <f t="shared" si="415"/>
        <v>1</v>
      </c>
      <c r="N163" s="881">
        <f t="shared" si="416"/>
        <v>0</v>
      </c>
      <c r="O163" s="900"/>
      <c r="P163" s="881">
        <f t="shared" si="417"/>
        <v>0</v>
      </c>
      <c r="Q163" s="900"/>
      <c r="R163" s="881">
        <f t="shared" si="418"/>
        <v>0</v>
      </c>
      <c r="S163" s="900"/>
      <c r="T163" s="881">
        <f t="shared" si="419"/>
        <v>0</v>
      </c>
      <c r="U163" s="900"/>
      <c r="V163" s="881">
        <f t="shared" si="420"/>
        <v>0</v>
      </c>
      <c r="W163" s="900"/>
      <c r="X163" s="119">
        <f t="shared" si="421"/>
        <v>0</v>
      </c>
      <c r="Y163" s="896"/>
      <c r="Z163" s="1008"/>
      <c r="AA163" s="896"/>
      <c r="AB163" s="1008"/>
      <c r="AC163" s="896"/>
      <c r="AD163" s="1008"/>
      <c r="AE163" s="896"/>
      <c r="AF163" s="1008"/>
      <c r="AG163" s="896"/>
      <c r="AH163" s="1008"/>
      <c r="AI163" s="335"/>
      <c r="AJ163" s="901"/>
      <c r="AK163" s="902"/>
      <c r="AL163" s="901"/>
      <c r="AM163" s="902"/>
      <c r="AN163" s="901"/>
      <c r="AO163" s="902"/>
      <c r="AP163" s="901"/>
      <c r="AQ163" s="902"/>
      <c r="AR163" s="901"/>
      <c r="AS163" s="902"/>
      <c r="AT163" s="336"/>
      <c r="AU163" s="909"/>
      <c r="AV163" s="910"/>
      <c r="AW163" s="909"/>
      <c r="AX163" s="910"/>
      <c r="AY163" s="909"/>
      <c r="AZ163" s="910"/>
      <c r="BA163" s="909"/>
      <c r="BB163" s="910"/>
      <c r="BC163" s="909"/>
      <c r="BD163" s="910"/>
      <c r="BE163" s="337"/>
      <c r="BF163" s="911"/>
      <c r="BG163" s="912"/>
      <c r="BH163" s="911"/>
      <c r="BI163" s="912"/>
      <c r="BJ163" s="911"/>
      <c r="BK163" s="912"/>
      <c r="BL163" s="911"/>
      <c r="BM163" s="912"/>
      <c r="BN163" s="911"/>
      <c r="BO163" s="912"/>
      <c r="BP163" s="338"/>
      <c r="BQ163" s="1038"/>
      <c r="BR163" s="1039"/>
      <c r="BS163" s="1038"/>
      <c r="BT163" s="1039"/>
      <c r="BU163" s="1038"/>
      <c r="BV163" s="1039"/>
      <c r="BW163" s="1038"/>
      <c r="BX163" s="1039"/>
      <c r="BY163" s="1038"/>
      <c r="BZ163" s="1039"/>
      <c r="CA163" s="339"/>
      <c r="CB163" s="1036"/>
      <c r="CC163" s="1037"/>
      <c r="CD163" s="1036"/>
      <c r="CE163" s="1037"/>
      <c r="CF163" s="1036"/>
      <c r="CG163" s="1037"/>
      <c r="CH163" s="1036"/>
      <c r="CI163" s="1037"/>
      <c r="CJ163" s="1036"/>
      <c r="CK163" s="1037"/>
      <c r="CL163" s="340"/>
      <c r="CM163" s="1044"/>
      <c r="CN163" s="1045"/>
      <c r="CO163" s="1044"/>
      <c r="CP163" s="1045"/>
      <c r="CQ163" s="1044"/>
      <c r="CR163" s="1045"/>
      <c r="CS163" s="1044"/>
      <c r="CT163" s="1045"/>
      <c r="CU163" s="1044"/>
      <c r="CV163" s="1045"/>
      <c r="CW163" s="341"/>
      <c r="CX163" s="1042"/>
      <c r="CY163" s="1043"/>
      <c r="CZ163" s="1042"/>
      <c r="DA163" s="1043"/>
      <c r="DB163" s="1042"/>
      <c r="DC163" s="1043"/>
      <c r="DD163" s="1042"/>
      <c r="DE163" s="1043"/>
      <c r="DF163" s="1042"/>
      <c r="DG163" s="1043"/>
      <c r="DH163" s="342"/>
      <c r="DI163" s="1040"/>
      <c r="DJ163" s="1041"/>
      <c r="DK163" s="1040"/>
      <c r="DL163" s="1041"/>
      <c r="DM163" s="1040"/>
      <c r="DN163" s="1041"/>
      <c r="DO163" s="1040"/>
      <c r="DP163" s="1041"/>
      <c r="DQ163" s="1040"/>
      <c r="DR163" s="1041"/>
      <c r="DS163" s="343"/>
      <c r="DT163" s="312">
        <f t="shared" si="422"/>
        <v>0</v>
      </c>
      <c r="DU163" s="312">
        <f t="shared" si="423"/>
        <v>0</v>
      </c>
      <c r="DV163" s="312">
        <f t="shared" si="424"/>
        <v>0</v>
      </c>
      <c r="DW163" s="312">
        <f t="shared" si="425"/>
        <v>0</v>
      </c>
      <c r="DX163" s="312">
        <f t="shared" si="426"/>
        <v>0</v>
      </c>
      <c r="DY163" s="300">
        <f t="shared" si="427"/>
        <v>0</v>
      </c>
    </row>
    <row r="164" spans="1:129" s="52" customFormat="1" ht="15" customHeight="1">
      <c r="A164" s="76"/>
      <c r="B164" s="76"/>
      <c r="C164" s="75" t="s">
        <v>31</v>
      </c>
      <c r="D164" s="674"/>
      <c r="E164" s="70"/>
      <c r="F164" s="70"/>
      <c r="G164" s="70"/>
      <c r="H164" s="70"/>
      <c r="I164" s="70"/>
      <c r="J164" s="683"/>
      <c r="K164" s="70"/>
      <c r="L164" s="138"/>
      <c r="M164" s="68">
        <f t="shared" si="415"/>
        <v>1.1000000000000001</v>
      </c>
      <c r="N164" s="881">
        <f t="shared" si="416"/>
        <v>0</v>
      </c>
      <c r="O164" s="900"/>
      <c r="P164" s="881">
        <f t="shared" si="417"/>
        <v>0</v>
      </c>
      <c r="Q164" s="900"/>
      <c r="R164" s="881">
        <f t="shared" si="418"/>
        <v>0</v>
      </c>
      <c r="S164" s="900"/>
      <c r="T164" s="881">
        <f t="shared" si="419"/>
        <v>0</v>
      </c>
      <c r="U164" s="900"/>
      <c r="V164" s="881">
        <f t="shared" si="420"/>
        <v>0</v>
      </c>
      <c r="W164" s="900"/>
      <c r="X164" s="119">
        <f t="shared" si="421"/>
        <v>0</v>
      </c>
      <c r="Y164" s="896"/>
      <c r="Z164" s="1008"/>
      <c r="AA164" s="896"/>
      <c r="AB164" s="1008"/>
      <c r="AC164" s="896"/>
      <c r="AD164" s="1008"/>
      <c r="AE164" s="896"/>
      <c r="AF164" s="1008"/>
      <c r="AG164" s="896"/>
      <c r="AH164" s="1008"/>
      <c r="AI164" s="335"/>
      <c r="AJ164" s="901"/>
      <c r="AK164" s="902"/>
      <c r="AL164" s="901"/>
      <c r="AM164" s="902"/>
      <c r="AN164" s="901"/>
      <c r="AO164" s="902"/>
      <c r="AP164" s="901"/>
      <c r="AQ164" s="902"/>
      <c r="AR164" s="901"/>
      <c r="AS164" s="902"/>
      <c r="AT164" s="336"/>
      <c r="AU164" s="909"/>
      <c r="AV164" s="910"/>
      <c r="AW164" s="909"/>
      <c r="AX164" s="910"/>
      <c r="AY164" s="909"/>
      <c r="AZ164" s="910"/>
      <c r="BA164" s="909"/>
      <c r="BB164" s="910"/>
      <c r="BC164" s="909"/>
      <c r="BD164" s="910"/>
      <c r="BE164" s="337"/>
      <c r="BF164" s="911"/>
      <c r="BG164" s="912"/>
      <c r="BH164" s="911"/>
      <c r="BI164" s="912"/>
      <c r="BJ164" s="911"/>
      <c r="BK164" s="912"/>
      <c r="BL164" s="911"/>
      <c r="BM164" s="912"/>
      <c r="BN164" s="911"/>
      <c r="BO164" s="912"/>
      <c r="BP164" s="338"/>
      <c r="BQ164" s="1038"/>
      <c r="BR164" s="1039"/>
      <c r="BS164" s="1038"/>
      <c r="BT164" s="1039"/>
      <c r="BU164" s="1038"/>
      <c r="BV164" s="1039"/>
      <c r="BW164" s="1038"/>
      <c r="BX164" s="1039"/>
      <c r="BY164" s="1038"/>
      <c r="BZ164" s="1039"/>
      <c r="CA164" s="339"/>
      <c r="CB164" s="1036"/>
      <c r="CC164" s="1037"/>
      <c r="CD164" s="1036"/>
      <c r="CE164" s="1037"/>
      <c r="CF164" s="1036"/>
      <c r="CG164" s="1037"/>
      <c r="CH164" s="1036"/>
      <c r="CI164" s="1037"/>
      <c r="CJ164" s="1036"/>
      <c r="CK164" s="1037"/>
      <c r="CL164" s="340"/>
      <c r="CM164" s="1044"/>
      <c r="CN164" s="1045"/>
      <c r="CO164" s="1044"/>
      <c r="CP164" s="1045"/>
      <c r="CQ164" s="1044"/>
      <c r="CR164" s="1045"/>
      <c r="CS164" s="1044"/>
      <c r="CT164" s="1045"/>
      <c r="CU164" s="1044"/>
      <c r="CV164" s="1045"/>
      <c r="CW164" s="341"/>
      <c r="CX164" s="1042"/>
      <c r="CY164" s="1043"/>
      <c r="CZ164" s="1042"/>
      <c r="DA164" s="1043"/>
      <c r="DB164" s="1042"/>
      <c r="DC164" s="1043"/>
      <c r="DD164" s="1042"/>
      <c r="DE164" s="1043"/>
      <c r="DF164" s="1042"/>
      <c r="DG164" s="1043"/>
      <c r="DH164" s="342"/>
      <c r="DI164" s="1040"/>
      <c r="DJ164" s="1041"/>
      <c r="DK164" s="1040"/>
      <c r="DL164" s="1041"/>
      <c r="DM164" s="1040"/>
      <c r="DN164" s="1041"/>
      <c r="DO164" s="1040"/>
      <c r="DP164" s="1041"/>
      <c r="DQ164" s="1040"/>
      <c r="DR164" s="1041"/>
      <c r="DS164" s="343"/>
      <c r="DT164" s="312">
        <f t="shared" si="422"/>
        <v>0</v>
      </c>
      <c r="DU164" s="312">
        <f t="shared" si="423"/>
        <v>0</v>
      </c>
      <c r="DV164" s="312">
        <f t="shared" si="424"/>
        <v>0</v>
      </c>
      <c r="DW164" s="312">
        <f t="shared" si="425"/>
        <v>0</v>
      </c>
      <c r="DX164" s="312">
        <f t="shared" si="426"/>
        <v>0</v>
      </c>
      <c r="DY164" s="300">
        <f t="shared" si="427"/>
        <v>0</v>
      </c>
    </row>
    <row r="165" spans="1:129" s="52" customFormat="1" ht="15" customHeight="1">
      <c r="A165" s="76"/>
      <c r="B165" s="76"/>
      <c r="C165" s="75" t="s">
        <v>309</v>
      </c>
      <c r="D165" s="674" t="s">
        <v>338</v>
      </c>
      <c r="E165" s="70"/>
      <c r="F165" s="70"/>
      <c r="G165" s="70"/>
      <c r="H165" s="70"/>
      <c r="I165" s="70"/>
      <c r="J165" s="683"/>
      <c r="K165" s="70"/>
      <c r="L165" s="138"/>
      <c r="M165" s="68">
        <f t="shared" si="415"/>
        <v>1.1000000000000001</v>
      </c>
      <c r="N165" s="881">
        <f t="shared" si="416"/>
        <v>0</v>
      </c>
      <c r="O165" s="900"/>
      <c r="P165" s="881">
        <f t="shared" si="417"/>
        <v>0</v>
      </c>
      <c r="Q165" s="900"/>
      <c r="R165" s="881">
        <f t="shared" si="418"/>
        <v>0</v>
      </c>
      <c r="S165" s="900"/>
      <c r="T165" s="881">
        <f t="shared" si="419"/>
        <v>0</v>
      </c>
      <c r="U165" s="900"/>
      <c r="V165" s="881">
        <f t="shared" si="420"/>
        <v>0</v>
      </c>
      <c r="W165" s="900"/>
      <c r="X165" s="119">
        <f t="shared" si="421"/>
        <v>0</v>
      </c>
      <c r="Y165" s="896"/>
      <c r="Z165" s="1008"/>
      <c r="AA165" s="896"/>
      <c r="AB165" s="1008"/>
      <c r="AC165" s="896"/>
      <c r="AD165" s="1008"/>
      <c r="AE165" s="896"/>
      <c r="AF165" s="1008"/>
      <c r="AG165" s="896"/>
      <c r="AH165" s="1008"/>
      <c r="AI165" s="335"/>
      <c r="AJ165" s="901"/>
      <c r="AK165" s="902"/>
      <c r="AL165" s="901"/>
      <c r="AM165" s="902"/>
      <c r="AN165" s="901"/>
      <c r="AO165" s="902"/>
      <c r="AP165" s="901"/>
      <c r="AQ165" s="902"/>
      <c r="AR165" s="901"/>
      <c r="AS165" s="902"/>
      <c r="AT165" s="336"/>
      <c r="AU165" s="909"/>
      <c r="AV165" s="910"/>
      <c r="AW165" s="909"/>
      <c r="AX165" s="910"/>
      <c r="AY165" s="909"/>
      <c r="AZ165" s="910"/>
      <c r="BA165" s="909"/>
      <c r="BB165" s="910"/>
      <c r="BC165" s="909"/>
      <c r="BD165" s="910"/>
      <c r="BE165" s="337"/>
      <c r="BF165" s="911"/>
      <c r="BG165" s="912"/>
      <c r="BH165" s="911"/>
      <c r="BI165" s="912"/>
      <c r="BJ165" s="911"/>
      <c r="BK165" s="912"/>
      <c r="BL165" s="911"/>
      <c r="BM165" s="912"/>
      <c r="BN165" s="911"/>
      <c r="BO165" s="912"/>
      <c r="BP165" s="338"/>
      <c r="BQ165" s="1038"/>
      <c r="BR165" s="1039"/>
      <c r="BS165" s="1038"/>
      <c r="BT165" s="1039"/>
      <c r="BU165" s="1038"/>
      <c r="BV165" s="1039"/>
      <c r="BW165" s="1038"/>
      <c r="BX165" s="1039"/>
      <c r="BY165" s="1038"/>
      <c r="BZ165" s="1039"/>
      <c r="CA165" s="339"/>
      <c r="CB165" s="1036"/>
      <c r="CC165" s="1037"/>
      <c r="CD165" s="1036"/>
      <c r="CE165" s="1037"/>
      <c r="CF165" s="1036"/>
      <c r="CG165" s="1037"/>
      <c r="CH165" s="1036"/>
      <c r="CI165" s="1037"/>
      <c r="CJ165" s="1036"/>
      <c r="CK165" s="1037"/>
      <c r="CL165" s="340"/>
      <c r="CM165" s="1044"/>
      <c r="CN165" s="1045"/>
      <c r="CO165" s="1044"/>
      <c r="CP165" s="1045"/>
      <c r="CQ165" s="1044"/>
      <c r="CR165" s="1045"/>
      <c r="CS165" s="1044"/>
      <c r="CT165" s="1045"/>
      <c r="CU165" s="1044"/>
      <c r="CV165" s="1045"/>
      <c r="CW165" s="341"/>
      <c r="CX165" s="1042"/>
      <c r="CY165" s="1043"/>
      <c r="CZ165" s="1042"/>
      <c r="DA165" s="1043"/>
      <c r="DB165" s="1042"/>
      <c r="DC165" s="1043"/>
      <c r="DD165" s="1042"/>
      <c r="DE165" s="1043"/>
      <c r="DF165" s="1042"/>
      <c r="DG165" s="1043"/>
      <c r="DH165" s="342"/>
      <c r="DI165" s="1040"/>
      <c r="DJ165" s="1041"/>
      <c r="DK165" s="1040"/>
      <c r="DL165" s="1041"/>
      <c r="DM165" s="1040"/>
      <c r="DN165" s="1041"/>
      <c r="DO165" s="1040"/>
      <c r="DP165" s="1041"/>
      <c r="DQ165" s="1040"/>
      <c r="DR165" s="1041"/>
      <c r="DS165" s="343"/>
      <c r="DT165" s="312">
        <f t="shared" si="422"/>
        <v>0</v>
      </c>
      <c r="DU165" s="312">
        <f t="shared" si="423"/>
        <v>0</v>
      </c>
      <c r="DV165" s="312">
        <f t="shared" si="424"/>
        <v>0</v>
      </c>
      <c r="DW165" s="312">
        <f t="shared" si="425"/>
        <v>0</v>
      </c>
      <c r="DX165" s="312">
        <f t="shared" si="426"/>
        <v>0</v>
      </c>
      <c r="DY165" s="300">
        <f t="shared" si="427"/>
        <v>0</v>
      </c>
    </row>
    <row r="166" spans="1:129" s="52" customFormat="1" ht="15" customHeight="1">
      <c r="A166" s="76"/>
      <c r="B166" s="76"/>
      <c r="C166" s="75" t="s">
        <v>224</v>
      </c>
      <c r="D166" s="674"/>
      <c r="E166" s="70"/>
      <c r="F166" s="70"/>
      <c r="G166" s="70"/>
      <c r="H166" s="70"/>
      <c r="I166" s="70"/>
      <c r="J166" s="683"/>
      <c r="K166" s="70"/>
      <c r="L166" s="138"/>
      <c r="M166" s="68">
        <f t="shared" si="415"/>
        <v>1</v>
      </c>
      <c r="N166" s="881">
        <f t="shared" si="416"/>
        <v>0</v>
      </c>
      <c r="O166" s="900"/>
      <c r="P166" s="881">
        <f t="shared" si="417"/>
        <v>0</v>
      </c>
      <c r="Q166" s="900"/>
      <c r="R166" s="881">
        <f t="shared" si="418"/>
        <v>0</v>
      </c>
      <c r="S166" s="900"/>
      <c r="T166" s="881">
        <f t="shared" si="419"/>
        <v>0</v>
      </c>
      <c r="U166" s="900"/>
      <c r="V166" s="881">
        <f t="shared" si="420"/>
        <v>0</v>
      </c>
      <c r="W166" s="900"/>
      <c r="X166" s="119">
        <f t="shared" si="421"/>
        <v>0</v>
      </c>
      <c r="Y166" s="896"/>
      <c r="Z166" s="1008"/>
      <c r="AA166" s="896"/>
      <c r="AB166" s="1008"/>
      <c r="AC166" s="896"/>
      <c r="AD166" s="1008"/>
      <c r="AE166" s="896"/>
      <c r="AF166" s="1008"/>
      <c r="AG166" s="896"/>
      <c r="AH166" s="1008"/>
      <c r="AI166" s="335"/>
      <c r="AJ166" s="901"/>
      <c r="AK166" s="902"/>
      <c r="AL166" s="901"/>
      <c r="AM166" s="902"/>
      <c r="AN166" s="901"/>
      <c r="AO166" s="902"/>
      <c r="AP166" s="901"/>
      <c r="AQ166" s="902"/>
      <c r="AR166" s="901"/>
      <c r="AS166" s="902"/>
      <c r="AT166" s="336"/>
      <c r="AU166" s="909"/>
      <c r="AV166" s="910"/>
      <c r="AW166" s="909"/>
      <c r="AX166" s="910"/>
      <c r="AY166" s="909"/>
      <c r="AZ166" s="910"/>
      <c r="BA166" s="909"/>
      <c r="BB166" s="910"/>
      <c r="BC166" s="909"/>
      <c r="BD166" s="910"/>
      <c r="BE166" s="337"/>
      <c r="BF166" s="911"/>
      <c r="BG166" s="912"/>
      <c r="BH166" s="911"/>
      <c r="BI166" s="912"/>
      <c r="BJ166" s="911"/>
      <c r="BK166" s="912"/>
      <c r="BL166" s="911"/>
      <c r="BM166" s="912"/>
      <c r="BN166" s="911"/>
      <c r="BO166" s="912"/>
      <c r="BP166" s="338"/>
      <c r="BQ166" s="1038"/>
      <c r="BR166" s="1039"/>
      <c r="BS166" s="1038"/>
      <c r="BT166" s="1039"/>
      <c r="BU166" s="1038"/>
      <c r="BV166" s="1039"/>
      <c r="BW166" s="1038"/>
      <c r="BX166" s="1039"/>
      <c r="BY166" s="1038"/>
      <c r="BZ166" s="1039"/>
      <c r="CA166" s="339"/>
      <c r="CB166" s="1036"/>
      <c r="CC166" s="1037"/>
      <c r="CD166" s="1036"/>
      <c r="CE166" s="1037"/>
      <c r="CF166" s="1036"/>
      <c r="CG166" s="1037"/>
      <c r="CH166" s="1036"/>
      <c r="CI166" s="1037"/>
      <c r="CJ166" s="1036"/>
      <c r="CK166" s="1037"/>
      <c r="CL166" s="340"/>
      <c r="CM166" s="1044"/>
      <c r="CN166" s="1045"/>
      <c r="CO166" s="1044"/>
      <c r="CP166" s="1045"/>
      <c r="CQ166" s="1044"/>
      <c r="CR166" s="1045"/>
      <c r="CS166" s="1044"/>
      <c r="CT166" s="1045"/>
      <c r="CU166" s="1044"/>
      <c r="CV166" s="1045"/>
      <c r="CW166" s="341"/>
      <c r="CX166" s="1042"/>
      <c r="CY166" s="1043"/>
      <c r="CZ166" s="1042"/>
      <c r="DA166" s="1043"/>
      <c r="DB166" s="1042"/>
      <c r="DC166" s="1043"/>
      <c r="DD166" s="1042"/>
      <c r="DE166" s="1043"/>
      <c r="DF166" s="1042"/>
      <c r="DG166" s="1043"/>
      <c r="DH166" s="342"/>
      <c r="DI166" s="1040"/>
      <c r="DJ166" s="1041"/>
      <c r="DK166" s="1040"/>
      <c r="DL166" s="1041"/>
      <c r="DM166" s="1040"/>
      <c r="DN166" s="1041"/>
      <c r="DO166" s="1040"/>
      <c r="DP166" s="1041"/>
      <c r="DQ166" s="1040"/>
      <c r="DR166" s="1041"/>
      <c r="DS166" s="343"/>
      <c r="DT166" s="312">
        <f t="shared" si="422"/>
        <v>0</v>
      </c>
      <c r="DU166" s="312">
        <f t="shared" si="423"/>
        <v>0</v>
      </c>
      <c r="DV166" s="312">
        <f t="shared" si="424"/>
        <v>0</v>
      </c>
      <c r="DW166" s="312">
        <f t="shared" si="425"/>
        <v>0</v>
      </c>
      <c r="DX166" s="312">
        <f t="shared" si="426"/>
        <v>0</v>
      </c>
      <c r="DY166" s="300">
        <f t="shared" si="427"/>
        <v>0</v>
      </c>
    </row>
    <row r="167" spans="1:129" s="52" customFormat="1" ht="15" customHeight="1">
      <c r="A167" s="76"/>
      <c r="B167" s="76"/>
      <c r="C167" s="75" t="s">
        <v>15</v>
      </c>
      <c r="D167" s="674"/>
      <c r="E167" s="70"/>
      <c r="F167" s="70"/>
      <c r="G167" s="70"/>
      <c r="H167" s="70"/>
      <c r="I167" s="70"/>
      <c r="J167" s="683"/>
      <c r="K167" s="70"/>
      <c r="L167" s="138"/>
      <c r="M167" s="68">
        <f t="shared" si="415"/>
        <v>1</v>
      </c>
      <c r="N167" s="881">
        <f t="shared" si="416"/>
        <v>0</v>
      </c>
      <c r="O167" s="900"/>
      <c r="P167" s="881">
        <f t="shared" si="417"/>
        <v>0</v>
      </c>
      <c r="Q167" s="900"/>
      <c r="R167" s="881">
        <f t="shared" si="418"/>
        <v>0</v>
      </c>
      <c r="S167" s="900"/>
      <c r="T167" s="881">
        <f t="shared" si="419"/>
        <v>0</v>
      </c>
      <c r="U167" s="900"/>
      <c r="V167" s="881">
        <f t="shared" si="420"/>
        <v>0</v>
      </c>
      <c r="W167" s="900"/>
      <c r="X167" s="119">
        <f t="shared" si="421"/>
        <v>0</v>
      </c>
      <c r="Y167" s="896"/>
      <c r="Z167" s="1008"/>
      <c r="AA167" s="896"/>
      <c r="AB167" s="1008"/>
      <c r="AC167" s="896"/>
      <c r="AD167" s="1008"/>
      <c r="AE167" s="896"/>
      <c r="AF167" s="1008"/>
      <c r="AG167" s="896"/>
      <c r="AH167" s="1008"/>
      <c r="AI167" s="335"/>
      <c r="AJ167" s="901"/>
      <c r="AK167" s="902"/>
      <c r="AL167" s="901"/>
      <c r="AM167" s="902"/>
      <c r="AN167" s="901"/>
      <c r="AO167" s="902"/>
      <c r="AP167" s="901"/>
      <c r="AQ167" s="902"/>
      <c r="AR167" s="901"/>
      <c r="AS167" s="902"/>
      <c r="AT167" s="336"/>
      <c r="AU167" s="909"/>
      <c r="AV167" s="910"/>
      <c r="AW167" s="909"/>
      <c r="AX167" s="910"/>
      <c r="AY167" s="909"/>
      <c r="AZ167" s="910"/>
      <c r="BA167" s="909"/>
      <c r="BB167" s="910"/>
      <c r="BC167" s="909"/>
      <c r="BD167" s="910"/>
      <c r="BE167" s="337"/>
      <c r="BF167" s="911"/>
      <c r="BG167" s="912"/>
      <c r="BH167" s="911"/>
      <c r="BI167" s="912"/>
      <c r="BJ167" s="911"/>
      <c r="BK167" s="912"/>
      <c r="BL167" s="911"/>
      <c r="BM167" s="912"/>
      <c r="BN167" s="911"/>
      <c r="BO167" s="912"/>
      <c r="BP167" s="338"/>
      <c r="BQ167" s="1038"/>
      <c r="BR167" s="1039"/>
      <c r="BS167" s="1038"/>
      <c r="BT167" s="1039"/>
      <c r="BU167" s="1038"/>
      <c r="BV167" s="1039"/>
      <c r="BW167" s="1038"/>
      <c r="BX167" s="1039"/>
      <c r="BY167" s="1038"/>
      <c r="BZ167" s="1039"/>
      <c r="CA167" s="339"/>
      <c r="CB167" s="1036"/>
      <c r="CC167" s="1037"/>
      <c r="CD167" s="1036"/>
      <c r="CE167" s="1037"/>
      <c r="CF167" s="1036"/>
      <c r="CG167" s="1037"/>
      <c r="CH167" s="1036"/>
      <c r="CI167" s="1037"/>
      <c r="CJ167" s="1036"/>
      <c r="CK167" s="1037"/>
      <c r="CL167" s="340"/>
      <c r="CM167" s="1044"/>
      <c r="CN167" s="1045"/>
      <c r="CO167" s="1044"/>
      <c r="CP167" s="1045"/>
      <c r="CQ167" s="1044"/>
      <c r="CR167" s="1045"/>
      <c r="CS167" s="1044"/>
      <c r="CT167" s="1045"/>
      <c r="CU167" s="1044"/>
      <c r="CV167" s="1045"/>
      <c r="CW167" s="341"/>
      <c r="CX167" s="1042"/>
      <c r="CY167" s="1043"/>
      <c r="CZ167" s="1042"/>
      <c r="DA167" s="1043"/>
      <c r="DB167" s="1042"/>
      <c r="DC167" s="1043"/>
      <c r="DD167" s="1042"/>
      <c r="DE167" s="1043"/>
      <c r="DF167" s="1042"/>
      <c r="DG167" s="1043"/>
      <c r="DH167" s="342"/>
      <c r="DI167" s="1040"/>
      <c r="DJ167" s="1041"/>
      <c r="DK167" s="1040"/>
      <c r="DL167" s="1041"/>
      <c r="DM167" s="1040"/>
      <c r="DN167" s="1041"/>
      <c r="DO167" s="1040"/>
      <c r="DP167" s="1041"/>
      <c r="DQ167" s="1040"/>
      <c r="DR167" s="1041"/>
      <c r="DS167" s="343"/>
      <c r="DT167" s="312">
        <f t="shared" si="422"/>
        <v>0</v>
      </c>
      <c r="DU167" s="312">
        <f t="shared" si="423"/>
        <v>0</v>
      </c>
      <c r="DV167" s="312">
        <f t="shared" si="424"/>
        <v>0</v>
      </c>
      <c r="DW167" s="312">
        <f t="shared" si="425"/>
        <v>0</v>
      </c>
      <c r="DX167" s="312">
        <f t="shared" si="426"/>
        <v>0</v>
      </c>
      <c r="DY167" s="300">
        <f t="shared" si="427"/>
        <v>0</v>
      </c>
    </row>
    <row r="168" spans="1:129" s="52" customFormat="1" ht="15" customHeight="1">
      <c r="A168" s="76"/>
      <c r="B168" s="76"/>
      <c r="C168" s="75" t="s">
        <v>31</v>
      </c>
      <c r="D168" s="674"/>
      <c r="E168" s="70"/>
      <c r="F168" s="70"/>
      <c r="G168" s="70"/>
      <c r="H168" s="70"/>
      <c r="I168" s="70"/>
      <c r="J168" s="683"/>
      <c r="K168" s="70"/>
      <c r="L168" s="138"/>
      <c r="M168" s="68">
        <f t="shared" si="415"/>
        <v>1.1000000000000001</v>
      </c>
      <c r="N168" s="881">
        <f t="shared" si="416"/>
        <v>0</v>
      </c>
      <c r="O168" s="900"/>
      <c r="P168" s="881">
        <f t="shared" si="417"/>
        <v>0</v>
      </c>
      <c r="Q168" s="900"/>
      <c r="R168" s="881">
        <f t="shared" si="418"/>
        <v>0</v>
      </c>
      <c r="S168" s="900"/>
      <c r="T168" s="881">
        <f t="shared" si="419"/>
        <v>0</v>
      </c>
      <c r="U168" s="900"/>
      <c r="V168" s="881">
        <f t="shared" si="420"/>
        <v>0</v>
      </c>
      <c r="W168" s="900"/>
      <c r="X168" s="119">
        <f t="shared" si="421"/>
        <v>0</v>
      </c>
      <c r="Y168" s="896"/>
      <c r="Z168" s="1008"/>
      <c r="AA168" s="896"/>
      <c r="AB168" s="1008"/>
      <c r="AC168" s="896"/>
      <c r="AD168" s="1008"/>
      <c r="AE168" s="896"/>
      <c r="AF168" s="1008"/>
      <c r="AG168" s="896"/>
      <c r="AH168" s="1008"/>
      <c r="AI168" s="335"/>
      <c r="AJ168" s="901"/>
      <c r="AK168" s="902"/>
      <c r="AL168" s="901"/>
      <c r="AM168" s="902"/>
      <c r="AN168" s="901"/>
      <c r="AO168" s="902"/>
      <c r="AP168" s="901"/>
      <c r="AQ168" s="902"/>
      <c r="AR168" s="901"/>
      <c r="AS168" s="902"/>
      <c r="AT168" s="336"/>
      <c r="AU168" s="909"/>
      <c r="AV168" s="910"/>
      <c r="AW168" s="909"/>
      <c r="AX168" s="910"/>
      <c r="AY168" s="909"/>
      <c r="AZ168" s="910"/>
      <c r="BA168" s="909"/>
      <c r="BB168" s="910"/>
      <c r="BC168" s="909"/>
      <c r="BD168" s="910"/>
      <c r="BE168" s="337"/>
      <c r="BF168" s="911"/>
      <c r="BG168" s="912"/>
      <c r="BH168" s="911"/>
      <c r="BI168" s="912"/>
      <c r="BJ168" s="911"/>
      <c r="BK168" s="912"/>
      <c r="BL168" s="911"/>
      <c r="BM168" s="912"/>
      <c r="BN168" s="911"/>
      <c r="BO168" s="912"/>
      <c r="BP168" s="338"/>
      <c r="BQ168" s="1038"/>
      <c r="BR168" s="1039"/>
      <c r="BS168" s="1038"/>
      <c r="BT168" s="1039"/>
      <c r="BU168" s="1038"/>
      <c r="BV168" s="1039"/>
      <c r="BW168" s="1038"/>
      <c r="BX168" s="1039"/>
      <c r="BY168" s="1038"/>
      <c r="BZ168" s="1039"/>
      <c r="CA168" s="339"/>
      <c r="CB168" s="1036"/>
      <c r="CC168" s="1037"/>
      <c r="CD168" s="1036"/>
      <c r="CE168" s="1037"/>
      <c r="CF168" s="1036"/>
      <c r="CG168" s="1037"/>
      <c r="CH168" s="1036"/>
      <c r="CI168" s="1037"/>
      <c r="CJ168" s="1036"/>
      <c r="CK168" s="1037"/>
      <c r="CL168" s="340"/>
      <c r="CM168" s="1044"/>
      <c r="CN168" s="1045"/>
      <c r="CO168" s="1044"/>
      <c r="CP168" s="1045"/>
      <c r="CQ168" s="1044"/>
      <c r="CR168" s="1045"/>
      <c r="CS168" s="1044"/>
      <c r="CT168" s="1045"/>
      <c r="CU168" s="1044"/>
      <c r="CV168" s="1045"/>
      <c r="CW168" s="341"/>
      <c r="CX168" s="1042"/>
      <c r="CY168" s="1043"/>
      <c r="CZ168" s="1042"/>
      <c r="DA168" s="1043"/>
      <c r="DB168" s="1042"/>
      <c r="DC168" s="1043"/>
      <c r="DD168" s="1042"/>
      <c r="DE168" s="1043"/>
      <c r="DF168" s="1042"/>
      <c r="DG168" s="1043"/>
      <c r="DH168" s="342"/>
      <c r="DI168" s="1040"/>
      <c r="DJ168" s="1041"/>
      <c r="DK168" s="1040"/>
      <c r="DL168" s="1041"/>
      <c r="DM168" s="1040"/>
      <c r="DN168" s="1041"/>
      <c r="DO168" s="1040"/>
      <c r="DP168" s="1041"/>
      <c r="DQ168" s="1040"/>
      <c r="DR168" s="1041"/>
      <c r="DS168" s="343"/>
      <c r="DT168" s="312">
        <f t="shared" si="422"/>
        <v>0</v>
      </c>
      <c r="DU168" s="312">
        <f t="shared" si="423"/>
        <v>0</v>
      </c>
      <c r="DV168" s="312">
        <f t="shared" si="424"/>
        <v>0</v>
      </c>
      <c r="DW168" s="312">
        <f t="shared" si="425"/>
        <v>0</v>
      </c>
      <c r="DX168" s="312">
        <f t="shared" si="426"/>
        <v>0</v>
      </c>
      <c r="DY168" s="300">
        <f t="shared" si="427"/>
        <v>0</v>
      </c>
    </row>
    <row r="169" spans="1:129" s="52" customFormat="1" ht="15" customHeight="1">
      <c r="A169" s="76"/>
      <c r="B169" s="76"/>
      <c r="C169" s="75" t="s">
        <v>309</v>
      </c>
      <c r="D169" s="674" t="s">
        <v>338</v>
      </c>
      <c r="E169" s="70"/>
      <c r="F169" s="70"/>
      <c r="G169" s="70"/>
      <c r="H169" s="70"/>
      <c r="I169" s="70"/>
      <c r="J169" s="683"/>
      <c r="K169" s="70"/>
      <c r="L169" s="138"/>
      <c r="M169" s="68">
        <f t="shared" si="415"/>
        <v>1.1000000000000001</v>
      </c>
      <c r="N169" s="881">
        <f t="shared" si="416"/>
        <v>0</v>
      </c>
      <c r="O169" s="900"/>
      <c r="P169" s="881">
        <f t="shared" si="417"/>
        <v>0</v>
      </c>
      <c r="Q169" s="900"/>
      <c r="R169" s="881">
        <f t="shared" si="418"/>
        <v>0</v>
      </c>
      <c r="S169" s="900"/>
      <c r="T169" s="881">
        <f t="shared" si="419"/>
        <v>0</v>
      </c>
      <c r="U169" s="900"/>
      <c r="V169" s="881">
        <f t="shared" si="420"/>
        <v>0</v>
      </c>
      <c r="W169" s="900"/>
      <c r="X169" s="119">
        <f t="shared" si="421"/>
        <v>0</v>
      </c>
      <c r="Y169" s="896"/>
      <c r="Z169" s="1008"/>
      <c r="AA169" s="896"/>
      <c r="AB169" s="1008"/>
      <c r="AC169" s="896"/>
      <c r="AD169" s="1008"/>
      <c r="AE169" s="896"/>
      <c r="AF169" s="1008"/>
      <c r="AG169" s="896"/>
      <c r="AH169" s="1008"/>
      <c r="AI169" s="335"/>
      <c r="AJ169" s="901"/>
      <c r="AK169" s="902"/>
      <c r="AL169" s="901"/>
      <c r="AM169" s="902"/>
      <c r="AN169" s="901"/>
      <c r="AO169" s="902"/>
      <c r="AP169" s="901"/>
      <c r="AQ169" s="902"/>
      <c r="AR169" s="901"/>
      <c r="AS169" s="902"/>
      <c r="AT169" s="336"/>
      <c r="AU169" s="909"/>
      <c r="AV169" s="910"/>
      <c r="AW169" s="909"/>
      <c r="AX169" s="910"/>
      <c r="AY169" s="909"/>
      <c r="AZ169" s="910"/>
      <c r="BA169" s="909"/>
      <c r="BB169" s="910"/>
      <c r="BC169" s="909"/>
      <c r="BD169" s="910"/>
      <c r="BE169" s="337"/>
      <c r="BF169" s="911"/>
      <c r="BG169" s="912"/>
      <c r="BH169" s="911"/>
      <c r="BI169" s="912"/>
      <c r="BJ169" s="911"/>
      <c r="BK169" s="912"/>
      <c r="BL169" s="911"/>
      <c r="BM169" s="912"/>
      <c r="BN169" s="911"/>
      <c r="BO169" s="912"/>
      <c r="BP169" s="338"/>
      <c r="BQ169" s="1038"/>
      <c r="BR169" s="1039"/>
      <c r="BS169" s="1038"/>
      <c r="BT169" s="1039"/>
      <c r="BU169" s="1038"/>
      <c r="BV169" s="1039"/>
      <c r="BW169" s="1038"/>
      <c r="BX169" s="1039"/>
      <c r="BY169" s="1038"/>
      <c r="BZ169" s="1039"/>
      <c r="CA169" s="339"/>
      <c r="CB169" s="1036"/>
      <c r="CC169" s="1037"/>
      <c r="CD169" s="1036"/>
      <c r="CE169" s="1037"/>
      <c r="CF169" s="1036"/>
      <c r="CG169" s="1037"/>
      <c r="CH169" s="1036"/>
      <c r="CI169" s="1037"/>
      <c r="CJ169" s="1036"/>
      <c r="CK169" s="1037"/>
      <c r="CL169" s="340"/>
      <c r="CM169" s="1044"/>
      <c r="CN169" s="1045"/>
      <c r="CO169" s="1044"/>
      <c r="CP169" s="1045"/>
      <c r="CQ169" s="1044"/>
      <c r="CR169" s="1045"/>
      <c r="CS169" s="1044"/>
      <c r="CT169" s="1045"/>
      <c r="CU169" s="1044"/>
      <c r="CV169" s="1045"/>
      <c r="CW169" s="341"/>
      <c r="CX169" s="1042"/>
      <c r="CY169" s="1043"/>
      <c r="CZ169" s="1042"/>
      <c r="DA169" s="1043"/>
      <c r="DB169" s="1042"/>
      <c r="DC169" s="1043"/>
      <c r="DD169" s="1042"/>
      <c r="DE169" s="1043"/>
      <c r="DF169" s="1042"/>
      <c r="DG169" s="1043"/>
      <c r="DH169" s="342"/>
      <c r="DI169" s="1040"/>
      <c r="DJ169" s="1041"/>
      <c r="DK169" s="1040"/>
      <c r="DL169" s="1041"/>
      <c r="DM169" s="1040"/>
      <c r="DN169" s="1041"/>
      <c r="DO169" s="1040"/>
      <c r="DP169" s="1041"/>
      <c r="DQ169" s="1040"/>
      <c r="DR169" s="1041"/>
      <c r="DS169" s="343"/>
      <c r="DT169" s="312">
        <f t="shared" si="422"/>
        <v>0</v>
      </c>
      <c r="DU169" s="312">
        <f t="shared" si="423"/>
        <v>0</v>
      </c>
      <c r="DV169" s="312">
        <f t="shared" si="424"/>
        <v>0</v>
      </c>
      <c r="DW169" s="312">
        <f t="shared" si="425"/>
        <v>0</v>
      </c>
      <c r="DX169" s="312">
        <f t="shared" si="426"/>
        <v>0</v>
      </c>
      <c r="DY169" s="300">
        <f t="shared" si="427"/>
        <v>0</v>
      </c>
    </row>
    <row r="170" spans="1:129" s="52" customFormat="1" ht="15" customHeight="1">
      <c r="A170" s="76"/>
      <c r="B170" s="76"/>
      <c r="C170" s="75" t="s">
        <v>224</v>
      </c>
      <c r="D170" s="674"/>
      <c r="E170" s="70"/>
      <c r="F170" s="70"/>
      <c r="G170" s="70"/>
      <c r="H170" s="70"/>
      <c r="I170" s="70"/>
      <c r="J170" s="683"/>
      <c r="K170" s="70"/>
      <c r="L170" s="138"/>
      <c r="M170" s="68">
        <f t="shared" si="415"/>
        <v>1</v>
      </c>
      <c r="N170" s="881">
        <f t="shared" si="416"/>
        <v>0</v>
      </c>
      <c r="O170" s="900"/>
      <c r="P170" s="881">
        <f t="shared" si="417"/>
        <v>0</v>
      </c>
      <c r="Q170" s="900"/>
      <c r="R170" s="881">
        <f t="shared" si="418"/>
        <v>0</v>
      </c>
      <c r="S170" s="900"/>
      <c r="T170" s="881">
        <f t="shared" si="419"/>
        <v>0</v>
      </c>
      <c r="U170" s="900"/>
      <c r="V170" s="881">
        <f t="shared" si="420"/>
        <v>0</v>
      </c>
      <c r="W170" s="900"/>
      <c r="X170" s="119">
        <f t="shared" si="421"/>
        <v>0</v>
      </c>
      <c r="Y170" s="896"/>
      <c r="Z170" s="1008"/>
      <c r="AA170" s="896"/>
      <c r="AB170" s="1008"/>
      <c r="AC170" s="896"/>
      <c r="AD170" s="1008"/>
      <c r="AE170" s="896"/>
      <c r="AF170" s="1008"/>
      <c r="AG170" s="896"/>
      <c r="AH170" s="1008"/>
      <c r="AI170" s="335"/>
      <c r="AJ170" s="901"/>
      <c r="AK170" s="902"/>
      <c r="AL170" s="901"/>
      <c r="AM170" s="902"/>
      <c r="AN170" s="901"/>
      <c r="AO170" s="902"/>
      <c r="AP170" s="901"/>
      <c r="AQ170" s="902"/>
      <c r="AR170" s="901"/>
      <c r="AS170" s="902"/>
      <c r="AT170" s="336"/>
      <c r="AU170" s="909"/>
      <c r="AV170" s="910"/>
      <c r="AW170" s="909"/>
      <c r="AX170" s="910"/>
      <c r="AY170" s="909"/>
      <c r="AZ170" s="910"/>
      <c r="BA170" s="909"/>
      <c r="BB170" s="910"/>
      <c r="BC170" s="909"/>
      <c r="BD170" s="910"/>
      <c r="BE170" s="337"/>
      <c r="BF170" s="911"/>
      <c r="BG170" s="912"/>
      <c r="BH170" s="911"/>
      <c r="BI170" s="912"/>
      <c r="BJ170" s="911"/>
      <c r="BK170" s="912"/>
      <c r="BL170" s="911"/>
      <c r="BM170" s="912"/>
      <c r="BN170" s="911"/>
      <c r="BO170" s="912"/>
      <c r="BP170" s="338"/>
      <c r="BQ170" s="1038"/>
      <c r="BR170" s="1039"/>
      <c r="BS170" s="1038"/>
      <c r="BT170" s="1039"/>
      <c r="BU170" s="1038"/>
      <c r="BV170" s="1039"/>
      <c r="BW170" s="1038"/>
      <c r="BX170" s="1039"/>
      <c r="BY170" s="1038"/>
      <c r="BZ170" s="1039"/>
      <c r="CA170" s="339"/>
      <c r="CB170" s="1036"/>
      <c r="CC170" s="1037"/>
      <c r="CD170" s="1036"/>
      <c r="CE170" s="1037"/>
      <c r="CF170" s="1036"/>
      <c r="CG170" s="1037"/>
      <c r="CH170" s="1036"/>
      <c r="CI170" s="1037"/>
      <c r="CJ170" s="1036"/>
      <c r="CK170" s="1037"/>
      <c r="CL170" s="340"/>
      <c r="CM170" s="1044"/>
      <c r="CN170" s="1045"/>
      <c r="CO170" s="1044"/>
      <c r="CP170" s="1045"/>
      <c r="CQ170" s="1044"/>
      <c r="CR170" s="1045"/>
      <c r="CS170" s="1044"/>
      <c r="CT170" s="1045"/>
      <c r="CU170" s="1044"/>
      <c r="CV170" s="1045"/>
      <c r="CW170" s="341"/>
      <c r="CX170" s="1042"/>
      <c r="CY170" s="1043"/>
      <c r="CZ170" s="1042"/>
      <c r="DA170" s="1043"/>
      <c r="DB170" s="1042"/>
      <c r="DC170" s="1043"/>
      <c r="DD170" s="1042"/>
      <c r="DE170" s="1043"/>
      <c r="DF170" s="1042"/>
      <c r="DG170" s="1043"/>
      <c r="DH170" s="342"/>
      <c r="DI170" s="1040"/>
      <c r="DJ170" s="1041"/>
      <c r="DK170" s="1040"/>
      <c r="DL170" s="1041"/>
      <c r="DM170" s="1040"/>
      <c r="DN170" s="1041"/>
      <c r="DO170" s="1040"/>
      <c r="DP170" s="1041"/>
      <c r="DQ170" s="1040"/>
      <c r="DR170" s="1041"/>
      <c r="DS170" s="343"/>
      <c r="DT170" s="312">
        <f t="shared" si="422"/>
        <v>0</v>
      </c>
      <c r="DU170" s="312">
        <f t="shared" si="423"/>
        <v>0</v>
      </c>
      <c r="DV170" s="312">
        <f t="shared" si="424"/>
        <v>0</v>
      </c>
      <c r="DW170" s="312">
        <f t="shared" si="425"/>
        <v>0</v>
      </c>
      <c r="DX170" s="312">
        <f t="shared" si="426"/>
        <v>0</v>
      </c>
      <c r="DY170" s="300">
        <f t="shared" si="427"/>
        <v>0</v>
      </c>
    </row>
    <row r="171" spans="1:129" s="52" customFormat="1" ht="15" customHeight="1">
      <c r="A171" s="76"/>
      <c r="B171" s="76"/>
      <c r="C171" s="75" t="s">
        <v>15</v>
      </c>
      <c r="D171" s="674"/>
      <c r="E171" s="70"/>
      <c r="F171" s="70"/>
      <c r="G171" s="70"/>
      <c r="H171" s="70"/>
      <c r="I171" s="70"/>
      <c r="J171" s="683"/>
      <c r="K171" s="70"/>
      <c r="L171" s="138"/>
      <c r="M171" s="68">
        <f t="shared" si="415"/>
        <v>1</v>
      </c>
      <c r="N171" s="881">
        <f t="shared" si="416"/>
        <v>0</v>
      </c>
      <c r="O171" s="900"/>
      <c r="P171" s="881">
        <f t="shared" si="417"/>
        <v>0</v>
      </c>
      <c r="Q171" s="900"/>
      <c r="R171" s="881">
        <f t="shared" si="418"/>
        <v>0</v>
      </c>
      <c r="S171" s="900"/>
      <c r="T171" s="881">
        <f t="shared" si="419"/>
        <v>0</v>
      </c>
      <c r="U171" s="900"/>
      <c r="V171" s="881">
        <f t="shared" si="420"/>
        <v>0</v>
      </c>
      <c r="W171" s="900"/>
      <c r="X171" s="119">
        <f t="shared" si="421"/>
        <v>0</v>
      </c>
      <c r="Y171" s="896"/>
      <c r="Z171" s="1008"/>
      <c r="AA171" s="896"/>
      <c r="AB171" s="1008"/>
      <c r="AC171" s="896"/>
      <c r="AD171" s="1008"/>
      <c r="AE171" s="896"/>
      <c r="AF171" s="1008"/>
      <c r="AG171" s="896"/>
      <c r="AH171" s="1008"/>
      <c r="AI171" s="335"/>
      <c r="AJ171" s="901"/>
      <c r="AK171" s="902"/>
      <c r="AL171" s="901"/>
      <c r="AM171" s="902"/>
      <c r="AN171" s="901"/>
      <c r="AO171" s="902"/>
      <c r="AP171" s="901"/>
      <c r="AQ171" s="902"/>
      <c r="AR171" s="901"/>
      <c r="AS171" s="902"/>
      <c r="AT171" s="336"/>
      <c r="AU171" s="909"/>
      <c r="AV171" s="910"/>
      <c r="AW171" s="909"/>
      <c r="AX171" s="910"/>
      <c r="AY171" s="909"/>
      <c r="AZ171" s="910"/>
      <c r="BA171" s="909"/>
      <c r="BB171" s="910"/>
      <c r="BC171" s="909"/>
      <c r="BD171" s="910"/>
      <c r="BE171" s="337"/>
      <c r="BF171" s="911"/>
      <c r="BG171" s="912"/>
      <c r="BH171" s="911"/>
      <c r="BI171" s="912"/>
      <c r="BJ171" s="911"/>
      <c r="BK171" s="912"/>
      <c r="BL171" s="911"/>
      <c r="BM171" s="912"/>
      <c r="BN171" s="911"/>
      <c r="BO171" s="912"/>
      <c r="BP171" s="338"/>
      <c r="BQ171" s="1038"/>
      <c r="BR171" s="1039"/>
      <c r="BS171" s="1038"/>
      <c r="BT171" s="1039"/>
      <c r="BU171" s="1038"/>
      <c r="BV171" s="1039"/>
      <c r="BW171" s="1038"/>
      <c r="BX171" s="1039"/>
      <c r="BY171" s="1038"/>
      <c r="BZ171" s="1039"/>
      <c r="CA171" s="339"/>
      <c r="CB171" s="1036"/>
      <c r="CC171" s="1037"/>
      <c r="CD171" s="1036"/>
      <c r="CE171" s="1037"/>
      <c r="CF171" s="1036"/>
      <c r="CG171" s="1037"/>
      <c r="CH171" s="1036"/>
      <c r="CI171" s="1037"/>
      <c r="CJ171" s="1036"/>
      <c r="CK171" s="1037"/>
      <c r="CL171" s="340"/>
      <c r="CM171" s="1044"/>
      <c r="CN171" s="1045"/>
      <c r="CO171" s="1044"/>
      <c r="CP171" s="1045"/>
      <c r="CQ171" s="1044"/>
      <c r="CR171" s="1045"/>
      <c r="CS171" s="1044"/>
      <c r="CT171" s="1045"/>
      <c r="CU171" s="1044"/>
      <c r="CV171" s="1045"/>
      <c r="CW171" s="341"/>
      <c r="CX171" s="1042"/>
      <c r="CY171" s="1043"/>
      <c r="CZ171" s="1042"/>
      <c r="DA171" s="1043"/>
      <c r="DB171" s="1042"/>
      <c r="DC171" s="1043"/>
      <c r="DD171" s="1042"/>
      <c r="DE171" s="1043"/>
      <c r="DF171" s="1042"/>
      <c r="DG171" s="1043"/>
      <c r="DH171" s="342"/>
      <c r="DI171" s="1040"/>
      <c r="DJ171" s="1041"/>
      <c r="DK171" s="1040"/>
      <c r="DL171" s="1041"/>
      <c r="DM171" s="1040"/>
      <c r="DN171" s="1041"/>
      <c r="DO171" s="1040"/>
      <c r="DP171" s="1041"/>
      <c r="DQ171" s="1040"/>
      <c r="DR171" s="1041"/>
      <c r="DS171" s="343"/>
      <c r="DT171" s="312">
        <f t="shared" si="422"/>
        <v>0</v>
      </c>
      <c r="DU171" s="312">
        <f t="shared" si="423"/>
        <v>0</v>
      </c>
      <c r="DV171" s="312">
        <f t="shared" si="424"/>
        <v>0</v>
      </c>
      <c r="DW171" s="312">
        <f t="shared" si="425"/>
        <v>0</v>
      </c>
      <c r="DX171" s="312">
        <f t="shared" si="426"/>
        <v>0</v>
      </c>
      <c r="DY171" s="300">
        <f t="shared" si="427"/>
        <v>0</v>
      </c>
    </row>
    <row r="172" spans="1:129" s="52" customFormat="1" ht="15" customHeight="1">
      <c r="A172" s="76"/>
      <c r="B172" s="76"/>
      <c r="C172" s="75" t="s">
        <v>31</v>
      </c>
      <c r="D172" s="674"/>
      <c r="E172" s="70"/>
      <c r="F172" s="70"/>
      <c r="G172" s="70"/>
      <c r="H172" s="70"/>
      <c r="I172" s="70"/>
      <c r="J172" s="683"/>
      <c r="K172" s="70"/>
      <c r="L172" s="138"/>
      <c r="M172" s="68">
        <f t="shared" si="415"/>
        <v>1.1000000000000001</v>
      </c>
      <c r="N172" s="881">
        <f t="shared" si="416"/>
        <v>0</v>
      </c>
      <c r="O172" s="900"/>
      <c r="P172" s="881">
        <f t="shared" si="417"/>
        <v>0</v>
      </c>
      <c r="Q172" s="900"/>
      <c r="R172" s="881">
        <f t="shared" si="418"/>
        <v>0</v>
      </c>
      <c r="S172" s="900"/>
      <c r="T172" s="881">
        <f t="shared" si="419"/>
        <v>0</v>
      </c>
      <c r="U172" s="900"/>
      <c r="V172" s="881">
        <f t="shared" si="420"/>
        <v>0</v>
      </c>
      <c r="W172" s="900"/>
      <c r="X172" s="119">
        <f t="shared" si="421"/>
        <v>0</v>
      </c>
      <c r="Y172" s="896"/>
      <c r="Z172" s="1008"/>
      <c r="AA172" s="896"/>
      <c r="AB172" s="1008"/>
      <c r="AC172" s="896"/>
      <c r="AD172" s="1008"/>
      <c r="AE172" s="896"/>
      <c r="AF172" s="1008"/>
      <c r="AG172" s="896"/>
      <c r="AH172" s="1008"/>
      <c r="AI172" s="335"/>
      <c r="AJ172" s="901"/>
      <c r="AK172" s="902"/>
      <c r="AL172" s="901"/>
      <c r="AM172" s="902"/>
      <c r="AN172" s="901"/>
      <c r="AO172" s="902"/>
      <c r="AP172" s="901"/>
      <c r="AQ172" s="902"/>
      <c r="AR172" s="901"/>
      <c r="AS172" s="902"/>
      <c r="AT172" s="336"/>
      <c r="AU172" s="909"/>
      <c r="AV172" s="910"/>
      <c r="AW172" s="909"/>
      <c r="AX172" s="910"/>
      <c r="AY172" s="909"/>
      <c r="AZ172" s="910"/>
      <c r="BA172" s="909"/>
      <c r="BB172" s="910"/>
      <c r="BC172" s="909"/>
      <c r="BD172" s="910"/>
      <c r="BE172" s="337"/>
      <c r="BF172" s="911"/>
      <c r="BG172" s="912"/>
      <c r="BH172" s="911"/>
      <c r="BI172" s="912"/>
      <c r="BJ172" s="911"/>
      <c r="BK172" s="912"/>
      <c r="BL172" s="911"/>
      <c r="BM172" s="912"/>
      <c r="BN172" s="911"/>
      <c r="BO172" s="912"/>
      <c r="BP172" s="338"/>
      <c r="BQ172" s="1038"/>
      <c r="BR172" s="1039"/>
      <c r="BS172" s="1038"/>
      <c r="BT172" s="1039"/>
      <c r="BU172" s="1038"/>
      <c r="BV172" s="1039"/>
      <c r="BW172" s="1038"/>
      <c r="BX172" s="1039"/>
      <c r="BY172" s="1038"/>
      <c r="BZ172" s="1039"/>
      <c r="CA172" s="339"/>
      <c r="CB172" s="1036"/>
      <c r="CC172" s="1037"/>
      <c r="CD172" s="1036"/>
      <c r="CE172" s="1037"/>
      <c r="CF172" s="1036"/>
      <c r="CG172" s="1037"/>
      <c r="CH172" s="1036"/>
      <c r="CI172" s="1037"/>
      <c r="CJ172" s="1036"/>
      <c r="CK172" s="1037"/>
      <c r="CL172" s="340"/>
      <c r="CM172" s="1044"/>
      <c r="CN172" s="1045"/>
      <c r="CO172" s="1044"/>
      <c r="CP172" s="1045"/>
      <c r="CQ172" s="1044"/>
      <c r="CR172" s="1045"/>
      <c r="CS172" s="1044"/>
      <c r="CT172" s="1045"/>
      <c r="CU172" s="1044"/>
      <c r="CV172" s="1045"/>
      <c r="CW172" s="341"/>
      <c r="CX172" s="1042"/>
      <c r="CY172" s="1043"/>
      <c r="CZ172" s="1042"/>
      <c r="DA172" s="1043"/>
      <c r="DB172" s="1042"/>
      <c r="DC172" s="1043"/>
      <c r="DD172" s="1042"/>
      <c r="DE172" s="1043"/>
      <c r="DF172" s="1042"/>
      <c r="DG172" s="1043"/>
      <c r="DH172" s="342"/>
      <c r="DI172" s="1040"/>
      <c r="DJ172" s="1041"/>
      <c r="DK172" s="1040"/>
      <c r="DL172" s="1041"/>
      <c r="DM172" s="1040"/>
      <c r="DN172" s="1041"/>
      <c r="DO172" s="1040"/>
      <c r="DP172" s="1041"/>
      <c r="DQ172" s="1040"/>
      <c r="DR172" s="1041"/>
      <c r="DS172" s="343"/>
      <c r="DT172" s="312">
        <f t="shared" si="422"/>
        <v>0</v>
      </c>
      <c r="DU172" s="312">
        <f t="shared" si="423"/>
        <v>0</v>
      </c>
      <c r="DV172" s="312">
        <f t="shared" si="424"/>
        <v>0</v>
      </c>
      <c r="DW172" s="312">
        <f t="shared" si="425"/>
        <v>0</v>
      </c>
      <c r="DX172" s="312">
        <f t="shared" si="426"/>
        <v>0</v>
      </c>
      <c r="DY172" s="300">
        <f t="shared" si="427"/>
        <v>0</v>
      </c>
    </row>
    <row r="173" spans="1:129" s="52" customFormat="1" ht="15" customHeight="1">
      <c r="A173" s="76"/>
      <c r="B173" s="76"/>
      <c r="C173" s="136"/>
      <c r="D173" s="49"/>
      <c r="E173" s="85"/>
      <c r="F173" s="85"/>
      <c r="G173" s="85"/>
      <c r="H173" s="85"/>
      <c r="I173" s="85"/>
      <c r="J173" s="888" t="s">
        <v>145</v>
      </c>
      <c r="K173" s="889"/>
      <c r="L173" s="889"/>
      <c r="M173" s="890"/>
      <c r="N173" s="898">
        <f>SUM(N153:N172)</f>
        <v>0</v>
      </c>
      <c r="O173" s="665"/>
      <c r="P173" s="898">
        <f>SUM(P153:P172)</f>
        <v>0</v>
      </c>
      <c r="Q173" s="665"/>
      <c r="R173" s="898">
        <f>SUM(R153:R172)</f>
        <v>0</v>
      </c>
      <c r="S173" s="665"/>
      <c r="T173" s="898">
        <f>SUM(T153:T172)</f>
        <v>0</v>
      </c>
      <c r="U173" s="665"/>
      <c r="V173" s="898">
        <f>SUM(V153:V172)</f>
        <v>0</v>
      </c>
      <c r="W173" s="665"/>
      <c r="X173" s="122">
        <f>SUM(N173:W173)</f>
        <v>0</v>
      </c>
      <c r="Y173" s="898"/>
      <c r="Z173" s="665"/>
      <c r="AA173" s="898"/>
      <c r="AB173" s="665"/>
      <c r="AC173" s="898"/>
      <c r="AD173" s="665"/>
      <c r="AE173" s="898"/>
      <c r="AF173" s="665"/>
      <c r="AG173" s="898"/>
      <c r="AH173" s="665"/>
      <c r="AI173" s="122"/>
      <c r="AJ173" s="898"/>
      <c r="AK173" s="665"/>
      <c r="AL173" s="898"/>
      <c r="AM173" s="665"/>
      <c r="AN173" s="898"/>
      <c r="AO173" s="665"/>
      <c r="AP173" s="898"/>
      <c r="AQ173" s="665"/>
      <c r="AR173" s="898"/>
      <c r="AS173" s="665"/>
      <c r="AT173" s="122"/>
      <c r="AU173" s="898"/>
      <c r="AV173" s="665"/>
      <c r="AW173" s="898"/>
      <c r="AX173" s="665"/>
      <c r="AY173" s="898"/>
      <c r="AZ173" s="665"/>
      <c r="BA173" s="898"/>
      <c r="BB173" s="665"/>
      <c r="BC173" s="898"/>
      <c r="BD173" s="665"/>
      <c r="BE173" s="122"/>
      <c r="BF173" s="898"/>
      <c r="BG173" s="913"/>
      <c r="BH173" s="898"/>
      <c r="BI173" s="913"/>
      <c r="BJ173" s="898"/>
      <c r="BK173" s="913"/>
      <c r="BL173" s="898"/>
      <c r="BM173" s="913"/>
      <c r="BN173" s="898"/>
      <c r="BO173" s="913"/>
      <c r="BP173" s="122"/>
      <c r="BQ173" s="898"/>
      <c r="BR173" s="665"/>
      <c r="BS173" s="898"/>
      <c r="BT173" s="665"/>
      <c r="BU173" s="898"/>
      <c r="BV173" s="665"/>
      <c r="BW173" s="898"/>
      <c r="BX173" s="665"/>
      <c r="BY173" s="898"/>
      <c r="BZ173" s="665"/>
      <c r="CA173" s="122"/>
      <c r="CB173" s="898"/>
      <c r="CC173" s="665"/>
      <c r="CD173" s="898"/>
      <c r="CE173" s="665"/>
      <c r="CF173" s="898"/>
      <c r="CG173" s="665"/>
      <c r="CH173" s="898"/>
      <c r="CI173" s="665"/>
      <c r="CJ173" s="898"/>
      <c r="CK173" s="665"/>
      <c r="CL173" s="122"/>
      <c r="CM173" s="898"/>
      <c r="CN173" s="665"/>
      <c r="CO173" s="898"/>
      <c r="CP173" s="665"/>
      <c r="CQ173" s="898"/>
      <c r="CR173" s="665"/>
      <c r="CS173" s="898"/>
      <c r="CT173" s="665"/>
      <c r="CU173" s="898"/>
      <c r="CV173" s="665"/>
      <c r="CW173" s="122"/>
      <c r="CX173" s="898"/>
      <c r="CY173" s="665"/>
      <c r="CZ173" s="898"/>
      <c r="DA173" s="665"/>
      <c r="DB173" s="898"/>
      <c r="DC173" s="665"/>
      <c r="DD173" s="898"/>
      <c r="DE173" s="665"/>
      <c r="DF173" s="898"/>
      <c r="DG173" s="665"/>
      <c r="DH173" s="122"/>
      <c r="DI173" s="898"/>
      <c r="DJ173" s="665"/>
      <c r="DK173" s="898"/>
      <c r="DL173" s="665"/>
      <c r="DM173" s="898"/>
      <c r="DN173" s="665"/>
      <c r="DO173" s="898"/>
      <c r="DP173" s="665"/>
      <c r="DQ173" s="898"/>
      <c r="DR173" s="665"/>
      <c r="DS173" s="122"/>
      <c r="DT173" s="313">
        <f>SUM(DT153:DT172)</f>
        <v>0</v>
      </c>
      <c r="DU173" s="313">
        <f>SUM(DU153:DU172)</f>
        <v>0</v>
      </c>
      <c r="DV173" s="313">
        <f>SUM(DV153:DV172)</f>
        <v>0</v>
      </c>
      <c r="DW173" s="313">
        <f>SUM(DW153:DW172)</f>
        <v>0</v>
      </c>
      <c r="DX173" s="313">
        <f>SUM(DX153:DX172)</f>
        <v>0</v>
      </c>
      <c r="DY173" s="313">
        <f t="shared" ref="DY173" si="428">SUM(DT173:DX173)</f>
        <v>0</v>
      </c>
    </row>
    <row r="174" spans="1:129" s="52" customFormat="1" ht="25.5" customHeight="1">
      <c r="A174" s="76"/>
      <c r="B174" s="76"/>
      <c r="C174" s="136"/>
      <c r="D174" s="49"/>
      <c r="E174" s="810" t="s">
        <v>182</v>
      </c>
      <c r="F174" s="810"/>
      <c r="G174" s="810"/>
      <c r="H174" s="810"/>
      <c r="I174" s="810"/>
      <c r="J174" s="49"/>
      <c r="K174" s="49"/>
      <c r="L174" s="344"/>
      <c r="M174" s="163"/>
      <c r="N174" s="164"/>
      <c r="O174" s="165"/>
      <c r="P174" s="164"/>
      <c r="Q174" s="165"/>
      <c r="R174" s="164"/>
      <c r="S174" s="165"/>
      <c r="T174" s="164"/>
      <c r="U174" s="165"/>
      <c r="V174" s="164"/>
      <c r="W174" s="165"/>
      <c r="X174" s="166"/>
      <c r="Y174" s="164"/>
      <c r="Z174" s="165"/>
      <c r="AA174" s="164"/>
      <c r="AB174" s="165"/>
      <c r="AC174" s="164"/>
      <c r="AD174" s="165"/>
      <c r="AE174" s="164"/>
      <c r="AF174" s="165"/>
      <c r="AG174" s="164"/>
      <c r="AH174" s="165"/>
      <c r="AI174" s="166"/>
      <c r="AJ174" s="164"/>
      <c r="AK174" s="165"/>
      <c r="AL174" s="164"/>
      <c r="AM174" s="165"/>
      <c r="AN174" s="164"/>
      <c r="AO174" s="165"/>
      <c r="AP174" s="164"/>
      <c r="AQ174" s="165"/>
      <c r="AR174" s="164"/>
      <c r="AS174" s="165"/>
      <c r="AT174" s="166"/>
      <c r="AU174" s="164"/>
      <c r="AV174" s="165"/>
      <c r="AW174" s="164"/>
      <c r="AX174" s="165"/>
      <c r="AY174" s="164"/>
      <c r="AZ174" s="165"/>
      <c r="BA174" s="164"/>
      <c r="BB174" s="165"/>
      <c r="BC174" s="164"/>
      <c r="BD174" s="165"/>
      <c r="BE174" s="166"/>
      <c r="BF174" s="164"/>
      <c r="BG174" s="165"/>
      <c r="BH174" s="164"/>
      <c r="BI174" s="165"/>
      <c r="BJ174" s="164"/>
      <c r="BK174" s="165"/>
      <c r="BL174" s="164"/>
      <c r="BM174" s="165"/>
      <c r="BN174" s="164"/>
      <c r="BO174" s="165"/>
      <c r="BP174" s="166"/>
      <c r="BQ174" s="164"/>
      <c r="BR174" s="165"/>
      <c r="BS174" s="164"/>
      <c r="BT174" s="165"/>
      <c r="BU174" s="164"/>
      <c r="BV174" s="165"/>
      <c r="BW174" s="164"/>
      <c r="BX174" s="165"/>
      <c r="BY174" s="164"/>
      <c r="BZ174" s="165"/>
      <c r="CA174" s="166"/>
      <c r="CB174" s="164"/>
      <c r="CC174" s="165"/>
      <c r="CD174" s="164"/>
      <c r="CE174" s="165"/>
      <c r="CF174" s="164"/>
      <c r="CG174" s="165"/>
      <c r="CH174" s="164"/>
      <c r="CI174" s="165"/>
      <c r="CJ174" s="164"/>
      <c r="CK174" s="165"/>
      <c r="CL174" s="166"/>
      <c r="CM174" s="164"/>
      <c r="CN174" s="165"/>
      <c r="CO174" s="164"/>
      <c r="CP174" s="165"/>
      <c r="CQ174" s="164"/>
      <c r="CR174" s="165"/>
      <c r="CS174" s="164"/>
      <c r="CT174" s="165"/>
      <c r="CU174" s="164"/>
      <c r="CV174" s="165"/>
      <c r="CW174" s="166"/>
      <c r="CX174" s="164"/>
      <c r="CY174" s="165"/>
      <c r="CZ174" s="164"/>
      <c r="DA174" s="165"/>
      <c r="DB174" s="164"/>
      <c r="DC174" s="165"/>
      <c r="DD174" s="164"/>
      <c r="DE174" s="165"/>
      <c r="DF174" s="164"/>
      <c r="DG174" s="165"/>
      <c r="DH174" s="166"/>
      <c r="DI174" s="164"/>
      <c r="DJ174" s="165"/>
      <c r="DK174" s="164"/>
      <c r="DL174" s="165"/>
      <c r="DM174" s="164"/>
      <c r="DN174" s="165"/>
      <c r="DO174" s="164"/>
      <c r="DP174" s="165"/>
      <c r="DQ174" s="164"/>
      <c r="DR174" s="165"/>
      <c r="DS174" s="166"/>
      <c r="DT174" s="345"/>
      <c r="DU174" s="345"/>
      <c r="DV174" s="345"/>
      <c r="DW174" s="345"/>
      <c r="DX174" s="345"/>
      <c r="DY174" s="315"/>
    </row>
    <row r="175" spans="1:129" s="52" customFormat="1" ht="36" customHeight="1">
      <c r="A175" s="76"/>
      <c r="B175" s="76"/>
      <c r="C175" s="123" t="s">
        <v>43</v>
      </c>
      <c r="D175" s="77" t="s">
        <v>143</v>
      </c>
      <c r="E175" s="81" t="str">
        <f>N9</f>
        <v>Year 1</v>
      </c>
      <c r="F175" s="81" t="str">
        <f>P9</f>
        <v>Year 2</v>
      </c>
      <c r="G175" s="81" t="str">
        <f>R9</f>
        <v>Year 3</v>
      </c>
      <c r="H175" s="81" t="str">
        <f>T9</f>
        <v>Year 4</v>
      </c>
      <c r="I175" s="81" t="str">
        <f>V9</f>
        <v>Year 5</v>
      </c>
      <c r="J175" s="79" t="s">
        <v>336</v>
      </c>
      <c r="K175" s="79" t="s">
        <v>337</v>
      </c>
      <c r="L175" s="79" t="s">
        <v>42</v>
      </c>
      <c r="M175" s="79" t="s">
        <v>311</v>
      </c>
      <c r="N175" s="161"/>
      <c r="O175" s="131"/>
      <c r="P175" s="161"/>
      <c r="Q175" s="131"/>
      <c r="R175" s="161"/>
      <c r="S175" s="131"/>
      <c r="T175" s="161"/>
      <c r="U175" s="131"/>
      <c r="V175" s="161"/>
      <c r="W175" s="131"/>
      <c r="X175" s="132"/>
      <c r="Y175" s="161"/>
      <c r="Z175" s="131"/>
      <c r="AA175" s="161"/>
      <c r="AB175" s="131"/>
      <c r="AC175" s="161"/>
      <c r="AD175" s="131"/>
      <c r="AE175" s="161"/>
      <c r="AF175" s="131"/>
      <c r="AG175" s="161"/>
      <c r="AH175" s="131"/>
      <c r="AI175" s="132"/>
      <c r="AJ175" s="161"/>
      <c r="AK175" s="131"/>
      <c r="AL175" s="161"/>
      <c r="AM175" s="131"/>
      <c r="AN175" s="161"/>
      <c r="AO175" s="131"/>
      <c r="AP175" s="161"/>
      <c r="AQ175" s="131"/>
      <c r="AR175" s="161"/>
      <c r="AS175" s="131"/>
      <c r="AT175" s="132"/>
      <c r="AU175" s="161"/>
      <c r="AV175" s="131"/>
      <c r="AW175" s="161"/>
      <c r="AX175" s="131"/>
      <c r="AY175" s="161"/>
      <c r="AZ175" s="131"/>
      <c r="BA175" s="161"/>
      <c r="BB175" s="131"/>
      <c r="BC175" s="161"/>
      <c r="BD175" s="131"/>
      <c r="BE175" s="132"/>
      <c r="BF175" s="161"/>
      <c r="BG175" s="131"/>
      <c r="BH175" s="161"/>
      <c r="BI175" s="131"/>
      <c r="BJ175" s="161"/>
      <c r="BK175" s="131"/>
      <c r="BL175" s="161"/>
      <c r="BM175" s="131"/>
      <c r="BN175" s="161"/>
      <c r="BO175" s="131"/>
      <c r="BP175" s="132"/>
      <c r="BQ175" s="161"/>
      <c r="BR175" s="131"/>
      <c r="BS175" s="161"/>
      <c r="BT175" s="131"/>
      <c r="BU175" s="161"/>
      <c r="BV175" s="131"/>
      <c r="BW175" s="161"/>
      <c r="BX175" s="131"/>
      <c r="BY175" s="161"/>
      <c r="BZ175" s="131"/>
      <c r="CA175" s="132"/>
      <c r="CB175" s="161"/>
      <c r="CC175" s="131"/>
      <c r="CD175" s="161"/>
      <c r="CE175" s="131"/>
      <c r="CF175" s="161"/>
      <c r="CG175" s="131"/>
      <c r="CH175" s="161"/>
      <c r="CI175" s="131"/>
      <c r="CJ175" s="161"/>
      <c r="CK175" s="131"/>
      <c r="CL175" s="132"/>
      <c r="CM175" s="161"/>
      <c r="CN175" s="131"/>
      <c r="CO175" s="161"/>
      <c r="CP175" s="131"/>
      <c r="CQ175" s="161"/>
      <c r="CR175" s="131"/>
      <c r="CS175" s="161"/>
      <c r="CT175" s="131"/>
      <c r="CU175" s="161"/>
      <c r="CV175" s="131"/>
      <c r="CW175" s="132"/>
      <c r="CX175" s="161"/>
      <c r="CY175" s="131"/>
      <c r="CZ175" s="161"/>
      <c r="DA175" s="131"/>
      <c r="DB175" s="161"/>
      <c r="DC175" s="131"/>
      <c r="DD175" s="161"/>
      <c r="DE175" s="131"/>
      <c r="DF175" s="161"/>
      <c r="DG175" s="131"/>
      <c r="DH175" s="132"/>
      <c r="DI175" s="161"/>
      <c r="DJ175" s="131"/>
      <c r="DK175" s="161"/>
      <c r="DL175" s="131"/>
      <c r="DM175" s="161"/>
      <c r="DN175" s="131"/>
      <c r="DO175" s="161"/>
      <c r="DP175" s="131"/>
      <c r="DQ175" s="161"/>
      <c r="DR175" s="131"/>
      <c r="DS175" s="132"/>
      <c r="DT175" s="345"/>
      <c r="DU175" s="345"/>
      <c r="DV175" s="345"/>
      <c r="DW175" s="345"/>
      <c r="DX175" s="345"/>
      <c r="DY175" s="315"/>
    </row>
    <row r="176" spans="1:129" ht="15" customHeight="1">
      <c r="C176" s="75" t="s">
        <v>309</v>
      </c>
      <c r="D176" s="674" t="s">
        <v>338</v>
      </c>
      <c r="E176" s="70"/>
      <c r="F176" s="70"/>
      <c r="G176" s="70"/>
      <c r="H176" s="70"/>
      <c r="I176" s="70"/>
      <c r="J176" s="683"/>
      <c r="K176" s="70"/>
      <c r="L176" s="138"/>
      <c r="M176" s="68">
        <f t="shared" ref="M176:M187" si="429">VLOOKUP(C176,TravelIncrease,2,0)</f>
        <v>1.1000000000000001</v>
      </c>
      <c r="N176" s="881">
        <f t="shared" ref="N176:N187" si="430">$E176*$K176*$L176</f>
        <v>0</v>
      </c>
      <c r="O176" s="900"/>
      <c r="P176" s="881">
        <f t="shared" ref="P176:P187" si="431">$F176*$K176*$L176*$M176</f>
        <v>0</v>
      </c>
      <c r="Q176" s="900"/>
      <c r="R176" s="881">
        <f t="shared" ref="R176:R187" si="432">$G176*$K176*$L176*($M176^2)</f>
        <v>0</v>
      </c>
      <c r="S176" s="900"/>
      <c r="T176" s="881">
        <f t="shared" ref="T176:T187" si="433">$H176*$K176*$L176*($M176^3)</f>
        <v>0</v>
      </c>
      <c r="U176" s="900"/>
      <c r="V176" s="881">
        <f t="shared" ref="V176:V187" si="434">$I176*$K176*$L176*($M176^4)</f>
        <v>0</v>
      </c>
      <c r="W176" s="900"/>
      <c r="X176" s="119">
        <f t="shared" ref="X176:X187" si="435">SUM(N176+P176+R176+T176+V176)</f>
        <v>0</v>
      </c>
      <c r="Y176" s="896"/>
      <c r="Z176" s="1008"/>
      <c r="AA176" s="896"/>
      <c r="AB176" s="1008"/>
      <c r="AC176" s="896"/>
      <c r="AD176" s="1008"/>
      <c r="AE176" s="896"/>
      <c r="AF176" s="1008"/>
      <c r="AG176" s="896"/>
      <c r="AH176" s="1008"/>
      <c r="AI176" s="335"/>
      <c r="AJ176" s="901"/>
      <c r="AK176" s="902"/>
      <c r="AL176" s="901"/>
      <c r="AM176" s="902"/>
      <c r="AN176" s="901"/>
      <c r="AO176" s="902"/>
      <c r="AP176" s="901"/>
      <c r="AQ176" s="902"/>
      <c r="AR176" s="901"/>
      <c r="AS176" s="902"/>
      <c r="AT176" s="336"/>
      <c r="AU176" s="909"/>
      <c r="AV176" s="910"/>
      <c r="AW176" s="909"/>
      <c r="AX176" s="910"/>
      <c r="AY176" s="909"/>
      <c r="AZ176" s="910"/>
      <c r="BA176" s="909"/>
      <c r="BB176" s="910"/>
      <c r="BC176" s="909"/>
      <c r="BD176" s="910"/>
      <c r="BE176" s="337"/>
      <c r="BF176" s="911"/>
      <c r="BG176" s="912"/>
      <c r="BH176" s="911"/>
      <c r="BI176" s="912"/>
      <c r="BJ176" s="911"/>
      <c r="BK176" s="912"/>
      <c r="BL176" s="911"/>
      <c r="BM176" s="912"/>
      <c r="BN176" s="911"/>
      <c r="BO176" s="912"/>
      <c r="BP176" s="338"/>
      <c r="BQ176" s="1038"/>
      <c r="BR176" s="1039"/>
      <c r="BS176" s="1038"/>
      <c r="BT176" s="1039"/>
      <c r="BU176" s="1038"/>
      <c r="BV176" s="1039"/>
      <c r="BW176" s="1038"/>
      <c r="BX176" s="1039"/>
      <c r="BY176" s="1038"/>
      <c r="BZ176" s="1039"/>
      <c r="CA176" s="339"/>
      <c r="CB176" s="1036"/>
      <c r="CC176" s="1037"/>
      <c r="CD176" s="1036"/>
      <c r="CE176" s="1037"/>
      <c r="CF176" s="1036"/>
      <c r="CG176" s="1037"/>
      <c r="CH176" s="1036"/>
      <c r="CI176" s="1037"/>
      <c r="CJ176" s="1036"/>
      <c r="CK176" s="1037"/>
      <c r="CL176" s="340"/>
      <c r="CM176" s="1044"/>
      <c r="CN176" s="1045"/>
      <c r="CO176" s="1044"/>
      <c r="CP176" s="1045"/>
      <c r="CQ176" s="1044"/>
      <c r="CR176" s="1045"/>
      <c r="CS176" s="1044"/>
      <c r="CT176" s="1045"/>
      <c r="CU176" s="1044"/>
      <c r="CV176" s="1045"/>
      <c r="CW176" s="341"/>
      <c r="CX176" s="1042"/>
      <c r="CY176" s="1043"/>
      <c r="CZ176" s="1042"/>
      <c r="DA176" s="1043"/>
      <c r="DB176" s="1042"/>
      <c r="DC176" s="1043"/>
      <c r="DD176" s="1042"/>
      <c r="DE176" s="1043"/>
      <c r="DF176" s="1042"/>
      <c r="DG176" s="1043"/>
      <c r="DH176" s="342"/>
      <c r="DI176" s="1040"/>
      <c r="DJ176" s="1041"/>
      <c r="DK176" s="1040"/>
      <c r="DL176" s="1041"/>
      <c r="DM176" s="1040"/>
      <c r="DN176" s="1041"/>
      <c r="DO176" s="1040"/>
      <c r="DP176" s="1041"/>
      <c r="DQ176" s="1040"/>
      <c r="DR176" s="1041"/>
      <c r="DS176" s="343"/>
      <c r="DT176" s="312">
        <f t="shared" ref="DT176:DT187" si="436">N176</f>
        <v>0</v>
      </c>
      <c r="DU176" s="312">
        <f t="shared" ref="DU176:DU187" si="437">P176</f>
        <v>0</v>
      </c>
      <c r="DV176" s="312">
        <f t="shared" ref="DV176:DV187" si="438">R176</f>
        <v>0</v>
      </c>
      <c r="DW176" s="312">
        <f t="shared" ref="DW176:DW187" si="439">T176</f>
        <v>0</v>
      </c>
      <c r="DX176" s="312">
        <f t="shared" ref="DX176:DX187" si="440">V176</f>
        <v>0</v>
      </c>
      <c r="DY176" s="300">
        <f t="shared" ref="DY176:DY188" si="441">SUM(DT176:DX176)</f>
        <v>0</v>
      </c>
    </row>
    <row r="177" spans="1:129" ht="15" customHeight="1">
      <c r="C177" s="75" t="s">
        <v>224</v>
      </c>
      <c r="D177" s="674"/>
      <c r="E177" s="70"/>
      <c r="F177" s="70"/>
      <c r="G177" s="70"/>
      <c r="H177" s="70"/>
      <c r="I177" s="70"/>
      <c r="J177" s="683"/>
      <c r="K177" s="70"/>
      <c r="L177" s="138"/>
      <c r="M177" s="68">
        <f t="shared" si="429"/>
        <v>1</v>
      </c>
      <c r="N177" s="881">
        <f t="shared" si="430"/>
        <v>0</v>
      </c>
      <c r="O177" s="900"/>
      <c r="P177" s="881">
        <f t="shared" si="431"/>
        <v>0</v>
      </c>
      <c r="Q177" s="900"/>
      <c r="R177" s="881">
        <f t="shared" si="432"/>
        <v>0</v>
      </c>
      <c r="S177" s="900"/>
      <c r="T177" s="881">
        <f t="shared" si="433"/>
        <v>0</v>
      </c>
      <c r="U177" s="900"/>
      <c r="V177" s="881">
        <f t="shared" si="434"/>
        <v>0</v>
      </c>
      <c r="W177" s="900"/>
      <c r="X177" s="119">
        <f t="shared" si="435"/>
        <v>0</v>
      </c>
      <c r="Y177" s="896"/>
      <c r="Z177" s="1008"/>
      <c r="AA177" s="896"/>
      <c r="AB177" s="1008"/>
      <c r="AC177" s="896"/>
      <c r="AD177" s="1008"/>
      <c r="AE177" s="896"/>
      <c r="AF177" s="1008"/>
      <c r="AG177" s="896"/>
      <c r="AH177" s="1008"/>
      <c r="AI177" s="335"/>
      <c r="AJ177" s="901"/>
      <c r="AK177" s="902"/>
      <c r="AL177" s="901"/>
      <c r="AM177" s="902"/>
      <c r="AN177" s="901"/>
      <c r="AO177" s="902"/>
      <c r="AP177" s="901"/>
      <c r="AQ177" s="902"/>
      <c r="AR177" s="901"/>
      <c r="AS177" s="902"/>
      <c r="AT177" s="336"/>
      <c r="AU177" s="909"/>
      <c r="AV177" s="910"/>
      <c r="AW177" s="909"/>
      <c r="AX177" s="910"/>
      <c r="AY177" s="909"/>
      <c r="AZ177" s="910"/>
      <c r="BA177" s="909"/>
      <c r="BB177" s="910"/>
      <c r="BC177" s="909"/>
      <c r="BD177" s="910"/>
      <c r="BE177" s="337"/>
      <c r="BF177" s="911"/>
      <c r="BG177" s="912"/>
      <c r="BH177" s="911"/>
      <c r="BI177" s="912"/>
      <c r="BJ177" s="911"/>
      <c r="BK177" s="912"/>
      <c r="BL177" s="911"/>
      <c r="BM177" s="912"/>
      <c r="BN177" s="911"/>
      <c r="BO177" s="912"/>
      <c r="BP177" s="338"/>
      <c r="BQ177" s="1038"/>
      <c r="BR177" s="1039"/>
      <c r="BS177" s="1038"/>
      <c r="BT177" s="1039"/>
      <c r="BU177" s="1038"/>
      <c r="BV177" s="1039"/>
      <c r="BW177" s="1038"/>
      <c r="BX177" s="1039"/>
      <c r="BY177" s="1038"/>
      <c r="BZ177" s="1039"/>
      <c r="CA177" s="339"/>
      <c r="CB177" s="1036"/>
      <c r="CC177" s="1037"/>
      <c r="CD177" s="1036"/>
      <c r="CE177" s="1037"/>
      <c r="CF177" s="1036"/>
      <c r="CG177" s="1037"/>
      <c r="CH177" s="1036"/>
      <c r="CI177" s="1037"/>
      <c r="CJ177" s="1036"/>
      <c r="CK177" s="1037"/>
      <c r="CL177" s="340"/>
      <c r="CM177" s="1044"/>
      <c r="CN177" s="1045"/>
      <c r="CO177" s="1044"/>
      <c r="CP177" s="1045"/>
      <c r="CQ177" s="1044"/>
      <c r="CR177" s="1045"/>
      <c r="CS177" s="1044"/>
      <c r="CT177" s="1045"/>
      <c r="CU177" s="1044"/>
      <c r="CV177" s="1045"/>
      <c r="CW177" s="341"/>
      <c r="CX177" s="1042"/>
      <c r="CY177" s="1043"/>
      <c r="CZ177" s="1042"/>
      <c r="DA177" s="1043"/>
      <c r="DB177" s="1042"/>
      <c r="DC177" s="1043"/>
      <c r="DD177" s="1042"/>
      <c r="DE177" s="1043"/>
      <c r="DF177" s="1042"/>
      <c r="DG177" s="1043"/>
      <c r="DH177" s="342"/>
      <c r="DI177" s="1040"/>
      <c r="DJ177" s="1041"/>
      <c r="DK177" s="1040"/>
      <c r="DL177" s="1041"/>
      <c r="DM177" s="1040"/>
      <c r="DN177" s="1041"/>
      <c r="DO177" s="1040"/>
      <c r="DP177" s="1041"/>
      <c r="DQ177" s="1040"/>
      <c r="DR177" s="1041"/>
      <c r="DS177" s="343"/>
      <c r="DT177" s="312">
        <f t="shared" si="436"/>
        <v>0</v>
      </c>
      <c r="DU177" s="312">
        <f t="shared" si="437"/>
        <v>0</v>
      </c>
      <c r="DV177" s="312">
        <f t="shared" si="438"/>
        <v>0</v>
      </c>
      <c r="DW177" s="312">
        <f t="shared" si="439"/>
        <v>0</v>
      </c>
      <c r="DX177" s="312">
        <f t="shared" si="440"/>
        <v>0</v>
      </c>
      <c r="DY177" s="300">
        <f t="shared" si="441"/>
        <v>0</v>
      </c>
    </row>
    <row r="178" spans="1:129" ht="15" customHeight="1">
      <c r="C178" s="75" t="s">
        <v>15</v>
      </c>
      <c r="D178" s="674"/>
      <c r="E178" s="70"/>
      <c r="F178" s="70"/>
      <c r="G178" s="70"/>
      <c r="H178" s="70"/>
      <c r="I178" s="70"/>
      <c r="J178" s="683"/>
      <c r="K178" s="70"/>
      <c r="L178" s="138"/>
      <c r="M178" s="68">
        <f t="shared" si="429"/>
        <v>1</v>
      </c>
      <c r="N178" s="881">
        <f t="shared" si="430"/>
        <v>0</v>
      </c>
      <c r="O178" s="900"/>
      <c r="P178" s="881">
        <f t="shared" si="431"/>
        <v>0</v>
      </c>
      <c r="Q178" s="900"/>
      <c r="R178" s="881">
        <f t="shared" si="432"/>
        <v>0</v>
      </c>
      <c r="S178" s="900"/>
      <c r="T178" s="881">
        <f t="shared" si="433"/>
        <v>0</v>
      </c>
      <c r="U178" s="900"/>
      <c r="V178" s="881">
        <f t="shared" si="434"/>
        <v>0</v>
      </c>
      <c r="W178" s="900"/>
      <c r="X178" s="119">
        <f t="shared" si="435"/>
        <v>0</v>
      </c>
      <c r="Y178" s="896"/>
      <c r="Z178" s="1008"/>
      <c r="AA178" s="896"/>
      <c r="AB178" s="1008"/>
      <c r="AC178" s="896"/>
      <c r="AD178" s="1008"/>
      <c r="AE178" s="896"/>
      <c r="AF178" s="1008"/>
      <c r="AG178" s="896"/>
      <c r="AH178" s="1008"/>
      <c r="AI178" s="335"/>
      <c r="AJ178" s="901"/>
      <c r="AK178" s="902"/>
      <c r="AL178" s="901"/>
      <c r="AM178" s="902"/>
      <c r="AN178" s="901"/>
      <c r="AO178" s="902"/>
      <c r="AP178" s="901"/>
      <c r="AQ178" s="902"/>
      <c r="AR178" s="901"/>
      <c r="AS178" s="902"/>
      <c r="AT178" s="336"/>
      <c r="AU178" s="909"/>
      <c r="AV178" s="910"/>
      <c r="AW178" s="909"/>
      <c r="AX178" s="910"/>
      <c r="AY178" s="909"/>
      <c r="AZ178" s="910"/>
      <c r="BA178" s="909"/>
      <c r="BB178" s="910"/>
      <c r="BC178" s="909"/>
      <c r="BD178" s="910"/>
      <c r="BE178" s="337"/>
      <c r="BF178" s="911"/>
      <c r="BG178" s="912"/>
      <c r="BH178" s="911"/>
      <c r="BI178" s="912"/>
      <c r="BJ178" s="911"/>
      <c r="BK178" s="912"/>
      <c r="BL178" s="911"/>
      <c r="BM178" s="912"/>
      <c r="BN178" s="911"/>
      <c r="BO178" s="912"/>
      <c r="BP178" s="338"/>
      <c r="BQ178" s="1038"/>
      <c r="BR178" s="1039"/>
      <c r="BS178" s="1038"/>
      <c r="BT178" s="1039"/>
      <c r="BU178" s="1038"/>
      <c r="BV178" s="1039"/>
      <c r="BW178" s="1038"/>
      <c r="BX178" s="1039"/>
      <c r="BY178" s="1038"/>
      <c r="BZ178" s="1039"/>
      <c r="CA178" s="339"/>
      <c r="CB178" s="1036"/>
      <c r="CC178" s="1037"/>
      <c r="CD178" s="1036"/>
      <c r="CE178" s="1037"/>
      <c r="CF178" s="1036"/>
      <c r="CG178" s="1037"/>
      <c r="CH178" s="1036"/>
      <c r="CI178" s="1037"/>
      <c r="CJ178" s="1036"/>
      <c r="CK178" s="1037"/>
      <c r="CL178" s="340"/>
      <c r="CM178" s="1044"/>
      <c r="CN178" s="1045"/>
      <c r="CO178" s="1044"/>
      <c r="CP178" s="1045"/>
      <c r="CQ178" s="1044"/>
      <c r="CR178" s="1045"/>
      <c r="CS178" s="1044"/>
      <c r="CT178" s="1045"/>
      <c r="CU178" s="1044"/>
      <c r="CV178" s="1045"/>
      <c r="CW178" s="341"/>
      <c r="CX178" s="1042"/>
      <c r="CY178" s="1043"/>
      <c r="CZ178" s="1042"/>
      <c r="DA178" s="1043"/>
      <c r="DB178" s="1042"/>
      <c r="DC178" s="1043"/>
      <c r="DD178" s="1042"/>
      <c r="DE178" s="1043"/>
      <c r="DF178" s="1042"/>
      <c r="DG178" s="1043"/>
      <c r="DH178" s="342"/>
      <c r="DI178" s="1040"/>
      <c r="DJ178" s="1041"/>
      <c r="DK178" s="1040"/>
      <c r="DL178" s="1041"/>
      <c r="DM178" s="1040"/>
      <c r="DN178" s="1041"/>
      <c r="DO178" s="1040"/>
      <c r="DP178" s="1041"/>
      <c r="DQ178" s="1040"/>
      <c r="DR178" s="1041"/>
      <c r="DS178" s="343"/>
      <c r="DT178" s="312">
        <f t="shared" si="436"/>
        <v>0</v>
      </c>
      <c r="DU178" s="312">
        <f t="shared" si="437"/>
        <v>0</v>
      </c>
      <c r="DV178" s="312">
        <f t="shared" si="438"/>
        <v>0</v>
      </c>
      <c r="DW178" s="312">
        <f t="shared" si="439"/>
        <v>0</v>
      </c>
      <c r="DX178" s="312">
        <f t="shared" si="440"/>
        <v>0</v>
      </c>
      <c r="DY178" s="300">
        <f t="shared" si="441"/>
        <v>0</v>
      </c>
    </row>
    <row r="179" spans="1:129" ht="15" customHeight="1">
      <c r="C179" s="75" t="s">
        <v>31</v>
      </c>
      <c r="D179" s="674"/>
      <c r="E179" s="70"/>
      <c r="F179" s="70"/>
      <c r="G179" s="70"/>
      <c r="H179" s="70"/>
      <c r="I179" s="70"/>
      <c r="J179" s="683"/>
      <c r="K179" s="70"/>
      <c r="L179" s="138"/>
      <c r="M179" s="68">
        <f t="shared" si="429"/>
        <v>1.1000000000000001</v>
      </c>
      <c r="N179" s="881">
        <f t="shared" si="430"/>
        <v>0</v>
      </c>
      <c r="O179" s="900"/>
      <c r="P179" s="881">
        <f t="shared" si="431"/>
        <v>0</v>
      </c>
      <c r="Q179" s="900"/>
      <c r="R179" s="881">
        <f t="shared" si="432"/>
        <v>0</v>
      </c>
      <c r="S179" s="900"/>
      <c r="T179" s="881">
        <f t="shared" si="433"/>
        <v>0</v>
      </c>
      <c r="U179" s="900"/>
      <c r="V179" s="881">
        <f t="shared" si="434"/>
        <v>0</v>
      </c>
      <c r="W179" s="900"/>
      <c r="X179" s="119">
        <f t="shared" si="435"/>
        <v>0</v>
      </c>
      <c r="Y179" s="896"/>
      <c r="Z179" s="1008"/>
      <c r="AA179" s="896"/>
      <c r="AB179" s="1008"/>
      <c r="AC179" s="896"/>
      <c r="AD179" s="1008"/>
      <c r="AE179" s="896"/>
      <c r="AF179" s="1008"/>
      <c r="AG179" s="896"/>
      <c r="AH179" s="1008"/>
      <c r="AI179" s="335"/>
      <c r="AJ179" s="901"/>
      <c r="AK179" s="902"/>
      <c r="AL179" s="901"/>
      <c r="AM179" s="902"/>
      <c r="AN179" s="901"/>
      <c r="AO179" s="902"/>
      <c r="AP179" s="901"/>
      <c r="AQ179" s="902"/>
      <c r="AR179" s="901"/>
      <c r="AS179" s="902"/>
      <c r="AT179" s="336"/>
      <c r="AU179" s="909"/>
      <c r="AV179" s="910"/>
      <c r="AW179" s="909"/>
      <c r="AX179" s="910"/>
      <c r="AY179" s="909"/>
      <c r="AZ179" s="910"/>
      <c r="BA179" s="909"/>
      <c r="BB179" s="910"/>
      <c r="BC179" s="909"/>
      <c r="BD179" s="910"/>
      <c r="BE179" s="337"/>
      <c r="BF179" s="911"/>
      <c r="BG179" s="912"/>
      <c r="BH179" s="911"/>
      <c r="BI179" s="912"/>
      <c r="BJ179" s="911"/>
      <c r="BK179" s="912"/>
      <c r="BL179" s="911"/>
      <c r="BM179" s="912"/>
      <c r="BN179" s="911"/>
      <c r="BO179" s="912"/>
      <c r="BP179" s="338"/>
      <c r="BQ179" s="1038"/>
      <c r="BR179" s="1039"/>
      <c r="BS179" s="1038"/>
      <c r="BT179" s="1039"/>
      <c r="BU179" s="1038"/>
      <c r="BV179" s="1039"/>
      <c r="BW179" s="1038"/>
      <c r="BX179" s="1039"/>
      <c r="BY179" s="1038"/>
      <c r="BZ179" s="1039"/>
      <c r="CA179" s="339"/>
      <c r="CB179" s="1036"/>
      <c r="CC179" s="1037"/>
      <c r="CD179" s="1036"/>
      <c r="CE179" s="1037"/>
      <c r="CF179" s="1036"/>
      <c r="CG179" s="1037"/>
      <c r="CH179" s="1036"/>
      <c r="CI179" s="1037"/>
      <c r="CJ179" s="1036"/>
      <c r="CK179" s="1037"/>
      <c r="CL179" s="340"/>
      <c r="CM179" s="1044"/>
      <c r="CN179" s="1045"/>
      <c r="CO179" s="1044"/>
      <c r="CP179" s="1045"/>
      <c r="CQ179" s="1044"/>
      <c r="CR179" s="1045"/>
      <c r="CS179" s="1044"/>
      <c r="CT179" s="1045"/>
      <c r="CU179" s="1044"/>
      <c r="CV179" s="1045"/>
      <c r="CW179" s="341"/>
      <c r="CX179" s="1042"/>
      <c r="CY179" s="1043"/>
      <c r="CZ179" s="1042"/>
      <c r="DA179" s="1043"/>
      <c r="DB179" s="1042"/>
      <c r="DC179" s="1043"/>
      <c r="DD179" s="1042"/>
      <c r="DE179" s="1043"/>
      <c r="DF179" s="1042"/>
      <c r="DG179" s="1043"/>
      <c r="DH179" s="342"/>
      <c r="DI179" s="1040"/>
      <c r="DJ179" s="1041"/>
      <c r="DK179" s="1040"/>
      <c r="DL179" s="1041"/>
      <c r="DM179" s="1040"/>
      <c r="DN179" s="1041"/>
      <c r="DO179" s="1040"/>
      <c r="DP179" s="1041"/>
      <c r="DQ179" s="1040"/>
      <c r="DR179" s="1041"/>
      <c r="DS179" s="343"/>
      <c r="DT179" s="312">
        <f t="shared" si="436"/>
        <v>0</v>
      </c>
      <c r="DU179" s="312">
        <f t="shared" si="437"/>
        <v>0</v>
      </c>
      <c r="DV179" s="312">
        <f t="shared" si="438"/>
        <v>0</v>
      </c>
      <c r="DW179" s="312">
        <f t="shared" si="439"/>
        <v>0</v>
      </c>
      <c r="DX179" s="312">
        <f t="shared" si="440"/>
        <v>0</v>
      </c>
      <c r="DY179" s="300">
        <f t="shared" si="441"/>
        <v>0</v>
      </c>
    </row>
    <row r="180" spans="1:129" ht="15" customHeight="1">
      <c r="C180" s="75" t="s">
        <v>309</v>
      </c>
      <c r="D180" s="674" t="s">
        <v>338</v>
      </c>
      <c r="E180" s="70"/>
      <c r="F180" s="70"/>
      <c r="G180" s="70"/>
      <c r="H180" s="70"/>
      <c r="I180" s="70"/>
      <c r="J180" s="683"/>
      <c r="K180" s="70"/>
      <c r="L180" s="138"/>
      <c r="M180" s="68">
        <f t="shared" si="429"/>
        <v>1.1000000000000001</v>
      </c>
      <c r="N180" s="881">
        <f t="shared" si="430"/>
        <v>0</v>
      </c>
      <c r="O180" s="900"/>
      <c r="P180" s="881">
        <f t="shared" si="431"/>
        <v>0</v>
      </c>
      <c r="Q180" s="900"/>
      <c r="R180" s="881">
        <f t="shared" si="432"/>
        <v>0</v>
      </c>
      <c r="S180" s="900"/>
      <c r="T180" s="881">
        <f t="shared" si="433"/>
        <v>0</v>
      </c>
      <c r="U180" s="900"/>
      <c r="V180" s="881">
        <f t="shared" si="434"/>
        <v>0</v>
      </c>
      <c r="W180" s="900"/>
      <c r="X180" s="119">
        <f t="shared" si="435"/>
        <v>0</v>
      </c>
      <c r="Y180" s="896"/>
      <c r="Z180" s="1008"/>
      <c r="AA180" s="896"/>
      <c r="AB180" s="1008"/>
      <c r="AC180" s="896"/>
      <c r="AD180" s="1008"/>
      <c r="AE180" s="896"/>
      <c r="AF180" s="1008"/>
      <c r="AG180" s="896"/>
      <c r="AH180" s="1008"/>
      <c r="AI180" s="335"/>
      <c r="AJ180" s="901"/>
      <c r="AK180" s="902"/>
      <c r="AL180" s="901"/>
      <c r="AM180" s="902"/>
      <c r="AN180" s="901"/>
      <c r="AO180" s="902"/>
      <c r="AP180" s="901"/>
      <c r="AQ180" s="902"/>
      <c r="AR180" s="901"/>
      <c r="AS180" s="902"/>
      <c r="AT180" s="336"/>
      <c r="AU180" s="909"/>
      <c r="AV180" s="910"/>
      <c r="AW180" s="909"/>
      <c r="AX180" s="910"/>
      <c r="AY180" s="909"/>
      <c r="AZ180" s="910"/>
      <c r="BA180" s="909"/>
      <c r="BB180" s="910"/>
      <c r="BC180" s="909"/>
      <c r="BD180" s="910"/>
      <c r="BE180" s="337"/>
      <c r="BF180" s="911"/>
      <c r="BG180" s="912"/>
      <c r="BH180" s="911"/>
      <c r="BI180" s="912"/>
      <c r="BJ180" s="911"/>
      <c r="BK180" s="912"/>
      <c r="BL180" s="911"/>
      <c r="BM180" s="912"/>
      <c r="BN180" s="911"/>
      <c r="BO180" s="912"/>
      <c r="BP180" s="338"/>
      <c r="BQ180" s="1038"/>
      <c r="BR180" s="1039"/>
      <c r="BS180" s="1038"/>
      <c r="BT180" s="1039"/>
      <c r="BU180" s="1038"/>
      <c r="BV180" s="1039"/>
      <c r="BW180" s="1038"/>
      <c r="BX180" s="1039"/>
      <c r="BY180" s="1038"/>
      <c r="BZ180" s="1039"/>
      <c r="CA180" s="339"/>
      <c r="CB180" s="1036"/>
      <c r="CC180" s="1037"/>
      <c r="CD180" s="1036"/>
      <c r="CE180" s="1037"/>
      <c r="CF180" s="1036"/>
      <c r="CG180" s="1037"/>
      <c r="CH180" s="1036"/>
      <c r="CI180" s="1037"/>
      <c r="CJ180" s="1036"/>
      <c r="CK180" s="1037"/>
      <c r="CL180" s="340"/>
      <c r="CM180" s="1044"/>
      <c r="CN180" s="1045"/>
      <c r="CO180" s="1044"/>
      <c r="CP180" s="1045"/>
      <c r="CQ180" s="1044"/>
      <c r="CR180" s="1045"/>
      <c r="CS180" s="1044"/>
      <c r="CT180" s="1045"/>
      <c r="CU180" s="1044"/>
      <c r="CV180" s="1045"/>
      <c r="CW180" s="341"/>
      <c r="CX180" s="1042"/>
      <c r="CY180" s="1043"/>
      <c r="CZ180" s="1042"/>
      <c r="DA180" s="1043"/>
      <c r="DB180" s="1042"/>
      <c r="DC180" s="1043"/>
      <c r="DD180" s="1042"/>
      <c r="DE180" s="1043"/>
      <c r="DF180" s="1042"/>
      <c r="DG180" s="1043"/>
      <c r="DH180" s="342"/>
      <c r="DI180" s="1040"/>
      <c r="DJ180" s="1041"/>
      <c r="DK180" s="1040"/>
      <c r="DL180" s="1041"/>
      <c r="DM180" s="1040"/>
      <c r="DN180" s="1041"/>
      <c r="DO180" s="1040"/>
      <c r="DP180" s="1041"/>
      <c r="DQ180" s="1040"/>
      <c r="DR180" s="1041"/>
      <c r="DS180" s="343"/>
      <c r="DT180" s="312">
        <f t="shared" si="436"/>
        <v>0</v>
      </c>
      <c r="DU180" s="312">
        <f t="shared" si="437"/>
        <v>0</v>
      </c>
      <c r="DV180" s="312">
        <f t="shared" si="438"/>
        <v>0</v>
      </c>
      <c r="DW180" s="312">
        <f t="shared" si="439"/>
        <v>0</v>
      </c>
      <c r="DX180" s="312">
        <f t="shared" si="440"/>
        <v>0</v>
      </c>
      <c r="DY180" s="300">
        <f t="shared" si="441"/>
        <v>0</v>
      </c>
    </row>
    <row r="181" spans="1:129" ht="15" customHeight="1">
      <c r="C181" s="75" t="s">
        <v>224</v>
      </c>
      <c r="D181" s="674"/>
      <c r="E181" s="70"/>
      <c r="F181" s="70"/>
      <c r="G181" s="70"/>
      <c r="H181" s="70"/>
      <c r="I181" s="70"/>
      <c r="J181" s="683"/>
      <c r="K181" s="70"/>
      <c r="L181" s="138"/>
      <c r="M181" s="68">
        <f t="shared" si="429"/>
        <v>1</v>
      </c>
      <c r="N181" s="881">
        <f t="shared" si="430"/>
        <v>0</v>
      </c>
      <c r="O181" s="900"/>
      <c r="P181" s="881">
        <f t="shared" si="431"/>
        <v>0</v>
      </c>
      <c r="Q181" s="900"/>
      <c r="R181" s="881">
        <f t="shared" si="432"/>
        <v>0</v>
      </c>
      <c r="S181" s="900"/>
      <c r="T181" s="881">
        <f t="shared" si="433"/>
        <v>0</v>
      </c>
      <c r="U181" s="900"/>
      <c r="V181" s="881">
        <f t="shared" si="434"/>
        <v>0</v>
      </c>
      <c r="W181" s="900"/>
      <c r="X181" s="119">
        <f t="shared" si="435"/>
        <v>0</v>
      </c>
      <c r="Y181" s="896"/>
      <c r="Z181" s="1008"/>
      <c r="AA181" s="896"/>
      <c r="AB181" s="1008"/>
      <c r="AC181" s="896"/>
      <c r="AD181" s="1008"/>
      <c r="AE181" s="896"/>
      <c r="AF181" s="1008"/>
      <c r="AG181" s="896"/>
      <c r="AH181" s="1008"/>
      <c r="AI181" s="335"/>
      <c r="AJ181" s="901"/>
      <c r="AK181" s="902"/>
      <c r="AL181" s="901"/>
      <c r="AM181" s="902"/>
      <c r="AN181" s="901"/>
      <c r="AO181" s="902"/>
      <c r="AP181" s="901"/>
      <c r="AQ181" s="902"/>
      <c r="AR181" s="901"/>
      <c r="AS181" s="902"/>
      <c r="AT181" s="336"/>
      <c r="AU181" s="909"/>
      <c r="AV181" s="910"/>
      <c r="AW181" s="909"/>
      <c r="AX181" s="910"/>
      <c r="AY181" s="909"/>
      <c r="AZ181" s="910"/>
      <c r="BA181" s="909"/>
      <c r="BB181" s="910"/>
      <c r="BC181" s="909"/>
      <c r="BD181" s="910"/>
      <c r="BE181" s="337"/>
      <c r="BF181" s="911"/>
      <c r="BG181" s="912"/>
      <c r="BH181" s="911"/>
      <c r="BI181" s="912"/>
      <c r="BJ181" s="911"/>
      <c r="BK181" s="912"/>
      <c r="BL181" s="911"/>
      <c r="BM181" s="912"/>
      <c r="BN181" s="911"/>
      <c r="BO181" s="912"/>
      <c r="BP181" s="338"/>
      <c r="BQ181" s="1038"/>
      <c r="BR181" s="1039"/>
      <c r="BS181" s="1038"/>
      <c r="BT181" s="1039"/>
      <c r="BU181" s="1038"/>
      <c r="BV181" s="1039"/>
      <c r="BW181" s="1038"/>
      <c r="BX181" s="1039"/>
      <c r="BY181" s="1038"/>
      <c r="BZ181" s="1039"/>
      <c r="CA181" s="339"/>
      <c r="CB181" s="1036"/>
      <c r="CC181" s="1037"/>
      <c r="CD181" s="1036"/>
      <c r="CE181" s="1037"/>
      <c r="CF181" s="1036"/>
      <c r="CG181" s="1037"/>
      <c r="CH181" s="1036"/>
      <c r="CI181" s="1037"/>
      <c r="CJ181" s="1036"/>
      <c r="CK181" s="1037"/>
      <c r="CL181" s="340"/>
      <c r="CM181" s="1044"/>
      <c r="CN181" s="1045"/>
      <c r="CO181" s="1044"/>
      <c r="CP181" s="1045"/>
      <c r="CQ181" s="1044"/>
      <c r="CR181" s="1045"/>
      <c r="CS181" s="1044"/>
      <c r="CT181" s="1045"/>
      <c r="CU181" s="1044"/>
      <c r="CV181" s="1045"/>
      <c r="CW181" s="341"/>
      <c r="CX181" s="1042"/>
      <c r="CY181" s="1043"/>
      <c r="CZ181" s="1042"/>
      <c r="DA181" s="1043"/>
      <c r="DB181" s="1042"/>
      <c r="DC181" s="1043"/>
      <c r="DD181" s="1042"/>
      <c r="DE181" s="1043"/>
      <c r="DF181" s="1042"/>
      <c r="DG181" s="1043"/>
      <c r="DH181" s="342"/>
      <c r="DI181" s="1040"/>
      <c r="DJ181" s="1041"/>
      <c r="DK181" s="1040"/>
      <c r="DL181" s="1041"/>
      <c r="DM181" s="1040"/>
      <c r="DN181" s="1041"/>
      <c r="DO181" s="1040"/>
      <c r="DP181" s="1041"/>
      <c r="DQ181" s="1040"/>
      <c r="DR181" s="1041"/>
      <c r="DS181" s="343"/>
      <c r="DT181" s="312">
        <f t="shared" si="436"/>
        <v>0</v>
      </c>
      <c r="DU181" s="312">
        <f t="shared" si="437"/>
        <v>0</v>
      </c>
      <c r="DV181" s="312">
        <f t="shared" si="438"/>
        <v>0</v>
      </c>
      <c r="DW181" s="312">
        <f t="shared" si="439"/>
        <v>0</v>
      </c>
      <c r="DX181" s="312">
        <f t="shared" si="440"/>
        <v>0</v>
      </c>
      <c r="DY181" s="300">
        <f t="shared" si="441"/>
        <v>0</v>
      </c>
    </row>
    <row r="182" spans="1:129" ht="15" customHeight="1">
      <c r="C182" s="75" t="s">
        <v>15</v>
      </c>
      <c r="D182" s="674"/>
      <c r="E182" s="70"/>
      <c r="F182" s="70"/>
      <c r="G182" s="70"/>
      <c r="H182" s="70"/>
      <c r="I182" s="70"/>
      <c r="J182" s="683"/>
      <c r="K182" s="70"/>
      <c r="L182" s="138"/>
      <c r="M182" s="68">
        <f t="shared" si="429"/>
        <v>1</v>
      </c>
      <c r="N182" s="881">
        <f t="shared" si="430"/>
        <v>0</v>
      </c>
      <c r="O182" s="900"/>
      <c r="P182" s="881">
        <f t="shared" si="431"/>
        <v>0</v>
      </c>
      <c r="Q182" s="900"/>
      <c r="R182" s="881">
        <f t="shared" si="432"/>
        <v>0</v>
      </c>
      <c r="S182" s="900"/>
      <c r="T182" s="881">
        <f t="shared" si="433"/>
        <v>0</v>
      </c>
      <c r="U182" s="900"/>
      <c r="V182" s="881">
        <f t="shared" si="434"/>
        <v>0</v>
      </c>
      <c r="W182" s="900"/>
      <c r="X182" s="119">
        <f t="shared" si="435"/>
        <v>0</v>
      </c>
      <c r="Y182" s="896"/>
      <c r="Z182" s="1008"/>
      <c r="AA182" s="896"/>
      <c r="AB182" s="1008"/>
      <c r="AC182" s="896"/>
      <c r="AD182" s="1008"/>
      <c r="AE182" s="896"/>
      <c r="AF182" s="1008"/>
      <c r="AG182" s="896"/>
      <c r="AH182" s="1008"/>
      <c r="AI182" s="335"/>
      <c r="AJ182" s="901"/>
      <c r="AK182" s="902"/>
      <c r="AL182" s="901"/>
      <c r="AM182" s="902"/>
      <c r="AN182" s="901"/>
      <c r="AO182" s="902"/>
      <c r="AP182" s="901"/>
      <c r="AQ182" s="902"/>
      <c r="AR182" s="901"/>
      <c r="AS182" s="902"/>
      <c r="AT182" s="336"/>
      <c r="AU182" s="909"/>
      <c r="AV182" s="910"/>
      <c r="AW182" s="909"/>
      <c r="AX182" s="910"/>
      <c r="AY182" s="909"/>
      <c r="AZ182" s="910"/>
      <c r="BA182" s="909"/>
      <c r="BB182" s="910"/>
      <c r="BC182" s="909"/>
      <c r="BD182" s="910"/>
      <c r="BE182" s="337"/>
      <c r="BF182" s="911"/>
      <c r="BG182" s="912"/>
      <c r="BH182" s="911"/>
      <c r="BI182" s="912"/>
      <c r="BJ182" s="911"/>
      <c r="BK182" s="912"/>
      <c r="BL182" s="911"/>
      <c r="BM182" s="912"/>
      <c r="BN182" s="911"/>
      <c r="BO182" s="912"/>
      <c r="BP182" s="338"/>
      <c r="BQ182" s="1038"/>
      <c r="BR182" s="1039"/>
      <c r="BS182" s="1038"/>
      <c r="BT182" s="1039"/>
      <c r="BU182" s="1038"/>
      <c r="BV182" s="1039"/>
      <c r="BW182" s="1038"/>
      <c r="BX182" s="1039"/>
      <c r="BY182" s="1038"/>
      <c r="BZ182" s="1039"/>
      <c r="CA182" s="339"/>
      <c r="CB182" s="1036"/>
      <c r="CC182" s="1037"/>
      <c r="CD182" s="1036"/>
      <c r="CE182" s="1037"/>
      <c r="CF182" s="1036"/>
      <c r="CG182" s="1037"/>
      <c r="CH182" s="1036"/>
      <c r="CI182" s="1037"/>
      <c r="CJ182" s="1036"/>
      <c r="CK182" s="1037"/>
      <c r="CL182" s="340"/>
      <c r="CM182" s="1044"/>
      <c r="CN182" s="1045"/>
      <c r="CO182" s="1044"/>
      <c r="CP182" s="1045"/>
      <c r="CQ182" s="1044"/>
      <c r="CR182" s="1045"/>
      <c r="CS182" s="1044"/>
      <c r="CT182" s="1045"/>
      <c r="CU182" s="1044"/>
      <c r="CV182" s="1045"/>
      <c r="CW182" s="341"/>
      <c r="CX182" s="1042"/>
      <c r="CY182" s="1043"/>
      <c r="CZ182" s="1042"/>
      <c r="DA182" s="1043"/>
      <c r="DB182" s="1042"/>
      <c r="DC182" s="1043"/>
      <c r="DD182" s="1042"/>
      <c r="DE182" s="1043"/>
      <c r="DF182" s="1042"/>
      <c r="DG182" s="1043"/>
      <c r="DH182" s="342"/>
      <c r="DI182" s="1040"/>
      <c r="DJ182" s="1041"/>
      <c r="DK182" s="1040"/>
      <c r="DL182" s="1041"/>
      <c r="DM182" s="1040"/>
      <c r="DN182" s="1041"/>
      <c r="DO182" s="1040"/>
      <c r="DP182" s="1041"/>
      <c r="DQ182" s="1040"/>
      <c r="DR182" s="1041"/>
      <c r="DS182" s="343"/>
      <c r="DT182" s="312">
        <f t="shared" si="436"/>
        <v>0</v>
      </c>
      <c r="DU182" s="312">
        <f t="shared" si="437"/>
        <v>0</v>
      </c>
      <c r="DV182" s="312">
        <f t="shared" si="438"/>
        <v>0</v>
      </c>
      <c r="DW182" s="312">
        <f t="shared" si="439"/>
        <v>0</v>
      </c>
      <c r="DX182" s="312">
        <f t="shared" si="440"/>
        <v>0</v>
      </c>
      <c r="DY182" s="300">
        <f t="shared" si="441"/>
        <v>0</v>
      </c>
    </row>
    <row r="183" spans="1:129" ht="15" customHeight="1">
      <c r="C183" s="75" t="s">
        <v>31</v>
      </c>
      <c r="D183" s="674"/>
      <c r="E183" s="70"/>
      <c r="F183" s="70"/>
      <c r="G183" s="70"/>
      <c r="H183" s="70"/>
      <c r="I183" s="70"/>
      <c r="J183" s="683"/>
      <c r="K183" s="70"/>
      <c r="L183" s="138"/>
      <c r="M183" s="68">
        <f t="shared" si="429"/>
        <v>1.1000000000000001</v>
      </c>
      <c r="N183" s="881">
        <f t="shared" si="430"/>
        <v>0</v>
      </c>
      <c r="O183" s="900"/>
      <c r="P183" s="881">
        <f t="shared" si="431"/>
        <v>0</v>
      </c>
      <c r="Q183" s="900"/>
      <c r="R183" s="881">
        <f t="shared" si="432"/>
        <v>0</v>
      </c>
      <c r="S183" s="900"/>
      <c r="T183" s="881">
        <f t="shared" si="433"/>
        <v>0</v>
      </c>
      <c r="U183" s="900"/>
      <c r="V183" s="881">
        <f t="shared" si="434"/>
        <v>0</v>
      </c>
      <c r="W183" s="900"/>
      <c r="X183" s="119">
        <f t="shared" si="435"/>
        <v>0</v>
      </c>
      <c r="Y183" s="896"/>
      <c r="Z183" s="1008"/>
      <c r="AA183" s="896"/>
      <c r="AB183" s="1008"/>
      <c r="AC183" s="896"/>
      <c r="AD183" s="1008"/>
      <c r="AE183" s="896"/>
      <c r="AF183" s="1008"/>
      <c r="AG183" s="896"/>
      <c r="AH183" s="1008"/>
      <c r="AI183" s="335"/>
      <c r="AJ183" s="901"/>
      <c r="AK183" s="902"/>
      <c r="AL183" s="901"/>
      <c r="AM183" s="902"/>
      <c r="AN183" s="901"/>
      <c r="AO183" s="902"/>
      <c r="AP183" s="901"/>
      <c r="AQ183" s="902"/>
      <c r="AR183" s="901"/>
      <c r="AS183" s="902"/>
      <c r="AT183" s="336"/>
      <c r="AU183" s="909"/>
      <c r="AV183" s="910"/>
      <c r="AW183" s="909"/>
      <c r="AX183" s="910"/>
      <c r="AY183" s="909"/>
      <c r="AZ183" s="910"/>
      <c r="BA183" s="909"/>
      <c r="BB183" s="910"/>
      <c r="BC183" s="909"/>
      <c r="BD183" s="910"/>
      <c r="BE183" s="337"/>
      <c r="BF183" s="911"/>
      <c r="BG183" s="912"/>
      <c r="BH183" s="911"/>
      <c r="BI183" s="912"/>
      <c r="BJ183" s="911"/>
      <c r="BK183" s="912"/>
      <c r="BL183" s="911"/>
      <c r="BM183" s="912"/>
      <c r="BN183" s="911"/>
      <c r="BO183" s="912"/>
      <c r="BP183" s="338"/>
      <c r="BQ183" s="1038"/>
      <c r="BR183" s="1039"/>
      <c r="BS183" s="1038"/>
      <c r="BT183" s="1039"/>
      <c r="BU183" s="1038"/>
      <c r="BV183" s="1039"/>
      <c r="BW183" s="1038"/>
      <c r="BX183" s="1039"/>
      <c r="BY183" s="1038"/>
      <c r="BZ183" s="1039"/>
      <c r="CA183" s="339"/>
      <c r="CB183" s="1036"/>
      <c r="CC183" s="1037"/>
      <c r="CD183" s="1036"/>
      <c r="CE183" s="1037"/>
      <c r="CF183" s="1036"/>
      <c r="CG183" s="1037"/>
      <c r="CH183" s="1036"/>
      <c r="CI183" s="1037"/>
      <c r="CJ183" s="1036"/>
      <c r="CK183" s="1037"/>
      <c r="CL183" s="340"/>
      <c r="CM183" s="1044"/>
      <c r="CN183" s="1045"/>
      <c r="CO183" s="1044"/>
      <c r="CP183" s="1045"/>
      <c r="CQ183" s="1044"/>
      <c r="CR183" s="1045"/>
      <c r="CS183" s="1044"/>
      <c r="CT183" s="1045"/>
      <c r="CU183" s="1044"/>
      <c r="CV183" s="1045"/>
      <c r="CW183" s="341"/>
      <c r="CX183" s="1042"/>
      <c r="CY183" s="1043"/>
      <c r="CZ183" s="1042"/>
      <c r="DA183" s="1043"/>
      <c r="DB183" s="1042"/>
      <c r="DC183" s="1043"/>
      <c r="DD183" s="1042"/>
      <c r="DE183" s="1043"/>
      <c r="DF183" s="1042"/>
      <c r="DG183" s="1043"/>
      <c r="DH183" s="342"/>
      <c r="DI183" s="1040"/>
      <c r="DJ183" s="1041"/>
      <c r="DK183" s="1040"/>
      <c r="DL183" s="1041"/>
      <c r="DM183" s="1040"/>
      <c r="DN183" s="1041"/>
      <c r="DO183" s="1040"/>
      <c r="DP183" s="1041"/>
      <c r="DQ183" s="1040"/>
      <c r="DR183" s="1041"/>
      <c r="DS183" s="343"/>
      <c r="DT183" s="312">
        <f t="shared" si="436"/>
        <v>0</v>
      </c>
      <c r="DU183" s="312">
        <f t="shared" si="437"/>
        <v>0</v>
      </c>
      <c r="DV183" s="312">
        <f t="shared" si="438"/>
        <v>0</v>
      </c>
      <c r="DW183" s="312">
        <f t="shared" si="439"/>
        <v>0</v>
      </c>
      <c r="DX183" s="312">
        <f t="shared" si="440"/>
        <v>0</v>
      </c>
      <c r="DY183" s="300">
        <f t="shared" si="441"/>
        <v>0</v>
      </c>
    </row>
    <row r="184" spans="1:129" ht="15" customHeight="1">
      <c r="C184" s="75" t="s">
        <v>309</v>
      </c>
      <c r="D184" s="674" t="s">
        <v>338</v>
      </c>
      <c r="E184" s="70"/>
      <c r="F184" s="70"/>
      <c r="G184" s="70"/>
      <c r="H184" s="70"/>
      <c r="I184" s="70"/>
      <c r="J184" s="683"/>
      <c r="K184" s="70"/>
      <c r="L184" s="138"/>
      <c r="M184" s="68">
        <f t="shared" si="429"/>
        <v>1.1000000000000001</v>
      </c>
      <c r="N184" s="881">
        <f t="shared" si="430"/>
        <v>0</v>
      </c>
      <c r="O184" s="900"/>
      <c r="P184" s="881">
        <f t="shared" si="431"/>
        <v>0</v>
      </c>
      <c r="Q184" s="900"/>
      <c r="R184" s="881">
        <f t="shared" si="432"/>
        <v>0</v>
      </c>
      <c r="S184" s="900"/>
      <c r="T184" s="881">
        <f t="shared" si="433"/>
        <v>0</v>
      </c>
      <c r="U184" s="900"/>
      <c r="V184" s="881">
        <f t="shared" si="434"/>
        <v>0</v>
      </c>
      <c r="W184" s="900"/>
      <c r="X184" s="119">
        <f t="shared" si="435"/>
        <v>0</v>
      </c>
      <c r="Y184" s="896"/>
      <c r="Z184" s="1008"/>
      <c r="AA184" s="896"/>
      <c r="AB184" s="1008"/>
      <c r="AC184" s="896"/>
      <c r="AD184" s="1008"/>
      <c r="AE184" s="896"/>
      <c r="AF184" s="1008"/>
      <c r="AG184" s="896"/>
      <c r="AH184" s="1008"/>
      <c r="AI184" s="335"/>
      <c r="AJ184" s="901"/>
      <c r="AK184" s="902"/>
      <c r="AL184" s="901"/>
      <c r="AM184" s="902"/>
      <c r="AN184" s="901"/>
      <c r="AO184" s="902"/>
      <c r="AP184" s="901"/>
      <c r="AQ184" s="902"/>
      <c r="AR184" s="901"/>
      <c r="AS184" s="902"/>
      <c r="AT184" s="336"/>
      <c r="AU184" s="909"/>
      <c r="AV184" s="910"/>
      <c r="AW184" s="909"/>
      <c r="AX184" s="910"/>
      <c r="AY184" s="909"/>
      <c r="AZ184" s="910"/>
      <c r="BA184" s="909"/>
      <c r="BB184" s="910"/>
      <c r="BC184" s="909"/>
      <c r="BD184" s="910"/>
      <c r="BE184" s="337"/>
      <c r="BF184" s="911"/>
      <c r="BG184" s="912"/>
      <c r="BH184" s="911"/>
      <c r="BI184" s="912"/>
      <c r="BJ184" s="911"/>
      <c r="BK184" s="912"/>
      <c r="BL184" s="911"/>
      <c r="BM184" s="912"/>
      <c r="BN184" s="911"/>
      <c r="BO184" s="912"/>
      <c r="BP184" s="338"/>
      <c r="BQ184" s="1038"/>
      <c r="BR184" s="1039"/>
      <c r="BS184" s="1038"/>
      <c r="BT184" s="1039"/>
      <c r="BU184" s="1038"/>
      <c r="BV184" s="1039"/>
      <c r="BW184" s="1038"/>
      <c r="BX184" s="1039"/>
      <c r="BY184" s="1038"/>
      <c r="BZ184" s="1039"/>
      <c r="CA184" s="339"/>
      <c r="CB184" s="1036"/>
      <c r="CC184" s="1037"/>
      <c r="CD184" s="1036"/>
      <c r="CE184" s="1037"/>
      <c r="CF184" s="1036"/>
      <c r="CG184" s="1037"/>
      <c r="CH184" s="1036"/>
      <c r="CI184" s="1037"/>
      <c r="CJ184" s="1036"/>
      <c r="CK184" s="1037"/>
      <c r="CL184" s="340"/>
      <c r="CM184" s="1044"/>
      <c r="CN184" s="1045"/>
      <c r="CO184" s="1044"/>
      <c r="CP184" s="1045"/>
      <c r="CQ184" s="1044"/>
      <c r="CR184" s="1045"/>
      <c r="CS184" s="1044"/>
      <c r="CT184" s="1045"/>
      <c r="CU184" s="1044"/>
      <c r="CV184" s="1045"/>
      <c r="CW184" s="341"/>
      <c r="CX184" s="1042"/>
      <c r="CY184" s="1043"/>
      <c r="CZ184" s="1042"/>
      <c r="DA184" s="1043"/>
      <c r="DB184" s="1042"/>
      <c r="DC184" s="1043"/>
      <c r="DD184" s="1042"/>
      <c r="DE184" s="1043"/>
      <c r="DF184" s="1042"/>
      <c r="DG184" s="1043"/>
      <c r="DH184" s="342"/>
      <c r="DI184" s="1040"/>
      <c r="DJ184" s="1041"/>
      <c r="DK184" s="1040"/>
      <c r="DL184" s="1041"/>
      <c r="DM184" s="1040"/>
      <c r="DN184" s="1041"/>
      <c r="DO184" s="1040"/>
      <c r="DP184" s="1041"/>
      <c r="DQ184" s="1040"/>
      <c r="DR184" s="1041"/>
      <c r="DS184" s="343"/>
      <c r="DT184" s="312">
        <f t="shared" si="436"/>
        <v>0</v>
      </c>
      <c r="DU184" s="312">
        <f t="shared" si="437"/>
        <v>0</v>
      </c>
      <c r="DV184" s="312">
        <f t="shared" si="438"/>
        <v>0</v>
      </c>
      <c r="DW184" s="312">
        <f t="shared" si="439"/>
        <v>0</v>
      </c>
      <c r="DX184" s="312">
        <f t="shared" si="440"/>
        <v>0</v>
      </c>
      <c r="DY184" s="300">
        <f t="shared" si="441"/>
        <v>0</v>
      </c>
    </row>
    <row r="185" spans="1:129" ht="15" customHeight="1">
      <c r="C185" s="75" t="s">
        <v>224</v>
      </c>
      <c r="D185" s="674"/>
      <c r="E185" s="70"/>
      <c r="F185" s="70"/>
      <c r="G185" s="70"/>
      <c r="H185" s="70"/>
      <c r="I185" s="70"/>
      <c r="J185" s="683"/>
      <c r="K185" s="70"/>
      <c r="L185" s="138"/>
      <c r="M185" s="68">
        <f t="shared" si="429"/>
        <v>1</v>
      </c>
      <c r="N185" s="881">
        <f t="shared" si="430"/>
        <v>0</v>
      </c>
      <c r="O185" s="900"/>
      <c r="P185" s="881">
        <f t="shared" si="431"/>
        <v>0</v>
      </c>
      <c r="Q185" s="900"/>
      <c r="R185" s="881">
        <f t="shared" si="432"/>
        <v>0</v>
      </c>
      <c r="S185" s="900"/>
      <c r="T185" s="881">
        <f t="shared" si="433"/>
        <v>0</v>
      </c>
      <c r="U185" s="900"/>
      <c r="V185" s="881">
        <f t="shared" si="434"/>
        <v>0</v>
      </c>
      <c r="W185" s="900"/>
      <c r="X185" s="119">
        <f t="shared" si="435"/>
        <v>0</v>
      </c>
      <c r="Y185" s="896"/>
      <c r="Z185" s="1008"/>
      <c r="AA185" s="896"/>
      <c r="AB185" s="1008"/>
      <c r="AC185" s="896"/>
      <c r="AD185" s="1008"/>
      <c r="AE185" s="896"/>
      <c r="AF185" s="1008"/>
      <c r="AG185" s="896"/>
      <c r="AH185" s="1008"/>
      <c r="AI185" s="335"/>
      <c r="AJ185" s="901"/>
      <c r="AK185" s="902"/>
      <c r="AL185" s="901"/>
      <c r="AM185" s="902"/>
      <c r="AN185" s="901"/>
      <c r="AO185" s="902"/>
      <c r="AP185" s="901"/>
      <c r="AQ185" s="902"/>
      <c r="AR185" s="901"/>
      <c r="AS185" s="902"/>
      <c r="AT185" s="336"/>
      <c r="AU185" s="909"/>
      <c r="AV185" s="910"/>
      <c r="AW185" s="909"/>
      <c r="AX185" s="910"/>
      <c r="AY185" s="909"/>
      <c r="AZ185" s="910"/>
      <c r="BA185" s="909"/>
      <c r="BB185" s="910"/>
      <c r="BC185" s="909"/>
      <c r="BD185" s="910"/>
      <c r="BE185" s="337"/>
      <c r="BF185" s="911"/>
      <c r="BG185" s="912"/>
      <c r="BH185" s="911"/>
      <c r="BI185" s="912"/>
      <c r="BJ185" s="911"/>
      <c r="BK185" s="912"/>
      <c r="BL185" s="911"/>
      <c r="BM185" s="912"/>
      <c r="BN185" s="911"/>
      <c r="BO185" s="912"/>
      <c r="BP185" s="338"/>
      <c r="BQ185" s="1038"/>
      <c r="BR185" s="1039"/>
      <c r="BS185" s="1038"/>
      <c r="BT185" s="1039"/>
      <c r="BU185" s="1038"/>
      <c r="BV185" s="1039"/>
      <c r="BW185" s="1038"/>
      <c r="BX185" s="1039"/>
      <c r="BY185" s="1038"/>
      <c r="BZ185" s="1039"/>
      <c r="CA185" s="339"/>
      <c r="CB185" s="1036"/>
      <c r="CC185" s="1037"/>
      <c r="CD185" s="1036"/>
      <c r="CE185" s="1037"/>
      <c r="CF185" s="1036"/>
      <c r="CG185" s="1037"/>
      <c r="CH185" s="1036"/>
      <c r="CI185" s="1037"/>
      <c r="CJ185" s="1036"/>
      <c r="CK185" s="1037"/>
      <c r="CL185" s="340"/>
      <c r="CM185" s="1044"/>
      <c r="CN185" s="1045"/>
      <c r="CO185" s="1044"/>
      <c r="CP185" s="1045"/>
      <c r="CQ185" s="1044"/>
      <c r="CR185" s="1045"/>
      <c r="CS185" s="1044"/>
      <c r="CT185" s="1045"/>
      <c r="CU185" s="1044"/>
      <c r="CV185" s="1045"/>
      <c r="CW185" s="341"/>
      <c r="CX185" s="1042"/>
      <c r="CY185" s="1043"/>
      <c r="CZ185" s="1042"/>
      <c r="DA185" s="1043"/>
      <c r="DB185" s="1042"/>
      <c r="DC185" s="1043"/>
      <c r="DD185" s="1042"/>
      <c r="DE185" s="1043"/>
      <c r="DF185" s="1042"/>
      <c r="DG185" s="1043"/>
      <c r="DH185" s="342"/>
      <c r="DI185" s="1040"/>
      <c r="DJ185" s="1041"/>
      <c r="DK185" s="1040"/>
      <c r="DL185" s="1041"/>
      <c r="DM185" s="1040"/>
      <c r="DN185" s="1041"/>
      <c r="DO185" s="1040"/>
      <c r="DP185" s="1041"/>
      <c r="DQ185" s="1040"/>
      <c r="DR185" s="1041"/>
      <c r="DS185" s="343"/>
      <c r="DT185" s="312">
        <f t="shared" si="436"/>
        <v>0</v>
      </c>
      <c r="DU185" s="312">
        <f t="shared" si="437"/>
        <v>0</v>
      </c>
      <c r="DV185" s="312">
        <f t="shared" si="438"/>
        <v>0</v>
      </c>
      <c r="DW185" s="312">
        <f t="shared" si="439"/>
        <v>0</v>
      </c>
      <c r="DX185" s="312">
        <f t="shared" si="440"/>
        <v>0</v>
      </c>
      <c r="DY185" s="300">
        <f t="shared" si="441"/>
        <v>0</v>
      </c>
    </row>
    <row r="186" spans="1:129" ht="15" customHeight="1">
      <c r="C186" s="75" t="s">
        <v>15</v>
      </c>
      <c r="D186" s="674"/>
      <c r="E186" s="70"/>
      <c r="F186" s="70"/>
      <c r="G186" s="70"/>
      <c r="H186" s="70"/>
      <c r="I186" s="70"/>
      <c r="J186" s="683"/>
      <c r="K186" s="70"/>
      <c r="L186" s="138"/>
      <c r="M186" s="68">
        <f t="shared" si="429"/>
        <v>1</v>
      </c>
      <c r="N186" s="881">
        <f t="shared" si="430"/>
        <v>0</v>
      </c>
      <c r="O186" s="900"/>
      <c r="P186" s="881">
        <f t="shared" si="431"/>
        <v>0</v>
      </c>
      <c r="Q186" s="900"/>
      <c r="R186" s="881">
        <f t="shared" si="432"/>
        <v>0</v>
      </c>
      <c r="S186" s="900"/>
      <c r="T186" s="881">
        <f t="shared" si="433"/>
        <v>0</v>
      </c>
      <c r="U186" s="900"/>
      <c r="V186" s="881">
        <f t="shared" si="434"/>
        <v>0</v>
      </c>
      <c r="W186" s="900"/>
      <c r="X186" s="119">
        <f t="shared" si="435"/>
        <v>0</v>
      </c>
      <c r="Y186" s="896"/>
      <c r="Z186" s="1008"/>
      <c r="AA186" s="896"/>
      <c r="AB186" s="1008"/>
      <c r="AC186" s="896"/>
      <c r="AD186" s="1008"/>
      <c r="AE186" s="896"/>
      <c r="AF186" s="1008"/>
      <c r="AG186" s="896"/>
      <c r="AH186" s="1008"/>
      <c r="AI186" s="335"/>
      <c r="AJ186" s="901"/>
      <c r="AK186" s="902"/>
      <c r="AL186" s="901"/>
      <c r="AM186" s="902"/>
      <c r="AN186" s="901"/>
      <c r="AO186" s="902"/>
      <c r="AP186" s="901"/>
      <c r="AQ186" s="902"/>
      <c r="AR186" s="901"/>
      <c r="AS186" s="902"/>
      <c r="AT186" s="336"/>
      <c r="AU186" s="909"/>
      <c r="AV186" s="910"/>
      <c r="AW186" s="909"/>
      <c r="AX186" s="910"/>
      <c r="AY186" s="909"/>
      <c r="AZ186" s="910"/>
      <c r="BA186" s="909"/>
      <c r="BB186" s="910"/>
      <c r="BC186" s="909"/>
      <c r="BD186" s="910"/>
      <c r="BE186" s="337"/>
      <c r="BF186" s="911"/>
      <c r="BG186" s="912"/>
      <c r="BH186" s="911"/>
      <c r="BI186" s="912"/>
      <c r="BJ186" s="911"/>
      <c r="BK186" s="912"/>
      <c r="BL186" s="911"/>
      <c r="BM186" s="912"/>
      <c r="BN186" s="911"/>
      <c r="BO186" s="912"/>
      <c r="BP186" s="338"/>
      <c r="BQ186" s="1038"/>
      <c r="BR186" s="1039"/>
      <c r="BS186" s="1038"/>
      <c r="BT186" s="1039"/>
      <c r="BU186" s="1038"/>
      <c r="BV186" s="1039"/>
      <c r="BW186" s="1038"/>
      <c r="BX186" s="1039"/>
      <c r="BY186" s="1038"/>
      <c r="BZ186" s="1039"/>
      <c r="CA186" s="339"/>
      <c r="CB186" s="1036"/>
      <c r="CC186" s="1037"/>
      <c r="CD186" s="1036"/>
      <c r="CE186" s="1037"/>
      <c r="CF186" s="1036"/>
      <c r="CG186" s="1037"/>
      <c r="CH186" s="1036"/>
      <c r="CI186" s="1037"/>
      <c r="CJ186" s="1036"/>
      <c r="CK186" s="1037"/>
      <c r="CL186" s="340"/>
      <c r="CM186" s="1044"/>
      <c r="CN186" s="1045"/>
      <c r="CO186" s="1044"/>
      <c r="CP186" s="1045"/>
      <c r="CQ186" s="1044"/>
      <c r="CR186" s="1045"/>
      <c r="CS186" s="1044"/>
      <c r="CT186" s="1045"/>
      <c r="CU186" s="1044"/>
      <c r="CV186" s="1045"/>
      <c r="CW186" s="341"/>
      <c r="CX186" s="1042"/>
      <c r="CY186" s="1043"/>
      <c r="CZ186" s="1042"/>
      <c r="DA186" s="1043"/>
      <c r="DB186" s="1042"/>
      <c r="DC186" s="1043"/>
      <c r="DD186" s="1042"/>
      <c r="DE186" s="1043"/>
      <c r="DF186" s="1042"/>
      <c r="DG186" s="1043"/>
      <c r="DH186" s="342"/>
      <c r="DI186" s="1040"/>
      <c r="DJ186" s="1041"/>
      <c r="DK186" s="1040"/>
      <c r="DL186" s="1041"/>
      <c r="DM186" s="1040"/>
      <c r="DN186" s="1041"/>
      <c r="DO186" s="1040"/>
      <c r="DP186" s="1041"/>
      <c r="DQ186" s="1040"/>
      <c r="DR186" s="1041"/>
      <c r="DS186" s="343"/>
      <c r="DT186" s="312">
        <f t="shared" si="436"/>
        <v>0</v>
      </c>
      <c r="DU186" s="312">
        <f t="shared" si="437"/>
        <v>0</v>
      </c>
      <c r="DV186" s="312">
        <f t="shared" si="438"/>
        <v>0</v>
      </c>
      <c r="DW186" s="312">
        <f t="shared" si="439"/>
        <v>0</v>
      </c>
      <c r="DX186" s="312">
        <f t="shared" si="440"/>
        <v>0</v>
      </c>
      <c r="DY186" s="300">
        <f t="shared" si="441"/>
        <v>0</v>
      </c>
    </row>
    <row r="187" spans="1:129" ht="15" customHeight="1">
      <c r="C187" s="75" t="s">
        <v>31</v>
      </c>
      <c r="D187" s="674"/>
      <c r="E187" s="70"/>
      <c r="F187" s="70"/>
      <c r="G187" s="70"/>
      <c r="H187" s="70"/>
      <c r="I187" s="70"/>
      <c r="J187" s="683"/>
      <c r="K187" s="70"/>
      <c r="L187" s="138"/>
      <c r="M187" s="68">
        <f t="shared" si="429"/>
        <v>1.1000000000000001</v>
      </c>
      <c r="N187" s="881">
        <f t="shared" si="430"/>
        <v>0</v>
      </c>
      <c r="O187" s="900"/>
      <c r="P187" s="881">
        <f t="shared" si="431"/>
        <v>0</v>
      </c>
      <c r="Q187" s="900"/>
      <c r="R187" s="881">
        <f t="shared" si="432"/>
        <v>0</v>
      </c>
      <c r="S187" s="900"/>
      <c r="T187" s="881">
        <f t="shared" si="433"/>
        <v>0</v>
      </c>
      <c r="U187" s="900"/>
      <c r="V187" s="881">
        <f t="shared" si="434"/>
        <v>0</v>
      </c>
      <c r="W187" s="900"/>
      <c r="X187" s="119">
        <f t="shared" si="435"/>
        <v>0</v>
      </c>
      <c r="Y187" s="896"/>
      <c r="Z187" s="1008"/>
      <c r="AA187" s="896"/>
      <c r="AB187" s="1008"/>
      <c r="AC187" s="896"/>
      <c r="AD187" s="1008"/>
      <c r="AE187" s="896"/>
      <c r="AF187" s="1008"/>
      <c r="AG187" s="896"/>
      <c r="AH187" s="1008"/>
      <c r="AI187" s="335"/>
      <c r="AJ187" s="901"/>
      <c r="AK187" s="902"/>
      <c r="AL187" s="901"/>
      <c r="AM187" s="902"/>
      <c r="AN187" s="901"/>
      <c r="AO187" s="902"/>
      <c r="AP187" s="901"/>
      <c r="AQ187" s="902"/>
      <c r="AR187" s="901"/>
      <c r="AS187" s="902"/>
      <c r="AT187" s="336"/>
      <c r="AU187" s="909"/>
      <c r="AV187" s="910"/>
      <c r="AW187" s="909"/>
      <c r="AX187" s="910"/>
      <c r="AY187" s="909"/>
      <c r="AZ187" s="910"/>
      <c r="BA187" s="909"/>
      <c r="BB187" s="910"/>
      <c r="BC187" s="909"/>
      <c r="BD187" s="910"/>
      <c r="BE187" s="337"/>
      <c r="BF187" s="911"/>
      <c r="BG187" s="912"/>
      <c r="BH187" s="911"/>
      <c r="BI187" s="912"/>
      <c r="BJ187" s="911"/>
      <c r="BK187" s="912"/>
      <c r="BL187" s="911"/>
      <c r="BM187" s="912"/>
      <c r="BN187" s="911"/>
      <c r="BO187" s="912"/>
      <c r="BP187" s="338"/>
      <c r="BQ187" s="1038"/>
      <c r="BR187" s="1039"/>
      <c r="BS187" s="1038"/>
      <c r="BT187" s="1039"/>
      <c r="BU187" s="1038"/>
      <c r="BV187" s="1039"/>
      <c r="BW187" s="1038"/>
      <c r="BX187" s="1039"/>
      <c r="BY187" s="1038"/>
      <c r="BZ187" s="1039"/>
      <c r="CA187" s="339"/>
      <c r="CB187" s="1036"/>
      <c r="CC187" s="1037"/>
      <c r="CD187" s="1036"/>
      <c r="CE187" s="1037"/>
      <c r="CF187" s="1036"/>
      <c r="CG187" s="1037"/>
      <c r="CH187" s="1036"/>
      <c r="CI187" s="1037"/>
      <c r="CJ187" s="1036"/>
      <c r="CK187" s="1037"/>
      <c r="CL187" s="340"/>
      <c r="CM187" s="1044"/>
      <c r="CN187" s="1045"/>
      <c r="CO187" s="1044"/>
      <c r="CP187" s="1045"/>
      <c r="CQ187" s="1044"/>
      <c r="CR187" s="1045"/>
      <c r="CS187" s="1044"/>
      <c r="CT187" s="1045"/>
      <c r="CU187" s="1044"/>
      <c r="CV187" s="1045"/>
      <c r="CW187" s="341"/>
      <c r="CX187" s="1042"/>
      <c r="CY187" s="1043"/>
      <c r="CZ187" s="1042"/>
      <c r="DA187" s="1043"/>
      <c r="DB187" s="1042"/>
      <c r="DC187" s="1043"/>
      <c r="DD187" s="1042"/>
      <c r="DE187" s="1043"/>
      <c r="DF187" s="1042"/>
      <c r="DG187" s="1043"/>
      <c r="DH187" s="342"/>
      <c r="DI187" s="1040"/>
      <c r="DJ187" s="1041"/>
      <c r="DK187" s="1040"/>
      <c r="DL187" s="1041"/>
      <c r="DM187" s="1040"/>
      <c r="DN187" s="1041"/>
      <c r="DO187" s="1040"/>
      <c r="DP187" s="1041"/>
      <c r="DQ187" s="1040"/>
      <c r="DR187" s="1041"/>
      <c r="DS187" s="343"/>
      <c r="DT187" s="312">
        <f t="shared" si="436"/>
        <v>0</v>
      </c>
      <c r="DU187" s="312">
        <f t="shared" si="437"/>
        <v>0</v>
      </c>
      <c r="DV187" s="312">
        <f t="shared" si="438"/>
        <v>0</v>
      </c>
      <c r="DW187" s="312">
        <f t="shared" si="439"/>
        <v>0</v>
      </c>
      <c r="DX187" s="312">
        <f t="shared" si="440"/>
        <v>0</v>
      </c>
      <c r="DY187" s="300">
        <f t="shared" si="441"/>
        <v>0</v>
      </c>
    </row>
    <row r="188" spans="1:129" ht="15" customHeight="1">
      <c r="C188" s="136"/>
      <c r="D188" s="68"/>
      <c r="E188" s="49"/>
      <c r="F188" s="49"/>
      <c r="G188" s="49"/>
      <c r="H188" s="49"/>
      <c r="I188" s="49"/>
      <c r="J188" s="888" t="s">
        <v>144</v>
      </c>
      <c r="K188" s="889"/>
      <c r="L188" s="889"/>
      <c r="M188" s="890"/>
      <c r="N188" s="898">
        <f>SUM(N176:N187)</f>
        <v>0</v>
      </c>
      <c r="O188" s="665"/>
      <c r="P188" s="898">
        <f>SUM(P176:P187)</f>
        <v>0</v>
      </c>
      <c r="Q188" s="665"/>
      <c r="R188" s="898">
        <f>SUM(R176:R187)</f>
        <v>0</v>
      </c>
      <c r="S188" s="665"/>
      <c r="T188" s="898">
        <f>SUM(T176:T187)</f>
        <v>0</v>
      </c>
      <c r="U188" s="665"/>
      <c r="V188" s="898">
        <f>SUM(V176:V187)</f>
        <v>0</v>
      </c>
      <c r="W188" s="665"/>
      <c r="X188" s="141">
        <f>SUM(N188:W188)</f>
        <v>0</v>
      </c>
      <c r="Y188" s="898"/>
      <c r="Z188" s="665"/>
      <c r="AA188" s="898"/>
      <c r="AB188" s="665"/>
      <c r="AC188" s="898"/>
      <c r="AD188" s="665"/>
      <c r="AE188" s="898"/>
      <c r="AF188" s="665"/>
      <c r="AG188" s="898"/>
      <c r="AH188" s="665"/>
      <c r="AI188" s="141"/>
      <c r="AJ188" s="898"/>
      <c r="AK188" s="665"/>
      <c r="AL188" s="898"/>
      <c r="AM188" s="665"/>
      <c r="AN188" s="898"/>
      <c r="AO188" s="665"/>
      <c r="AP188" s="898"/>
      <c r="AQ188" s="665"/>
      <c r="AR188" s="898"/>
      <c r="AS188" s="665"/>
      <c r="AT188" s="141"/>
      <c r="AU188" s="898"/>
      <c r="AV188" s="665"/>
      <c r="AW188" s="898"/>
      <c r="AX188" s="665"/>
      <c r="AY188" s="898"/>
      <c r="AZ188" s="665"/>
      <c r="BA188" s="898"/>
      <c r="BB188" s="665"/>
      <c r="BC188" s="898"/>
      <c r="BD188" s="665"/>
      <c r="BE188" s="141"/>
      <c r="BF188" s="898"/>
      <c r="BG188" s="665"/>
      <c r="BH188" s="898"/>
      <c r="BI188" s="665"/>
      <c r="BJ188" s="898"/>
      <c r="BK188" s="665"/>
      <c r="BL188" s="898"/>
      <c r="BM188" s="665"/>
      <c r="BN188" s="898"/>
      <c r="BO188" s="665"/>
      <c r="BP188" s="141"/>
      <c r="BQ188" s="898"/>
      <c r="BR188" s="665"/>
      <c r="BS188" s="898"/>
      <c r="BT188" s="665"/>
      <c r="BU188" s="898"/>
      <c r="BV188" s="665"/>
      <c r="BW188" s="898"/>
      <c r="BX188" s="665"/>
      <c r="BY188" s="898"/>
      <c r="BZ188" s="665"/>
      <c r="CA188" s="141"/>
      <c r="CB188" s="898"/>
      <c r="CC188" s="665"/>
      <c r="CD188" s="898"/>
      <c r="CE188" s="665"/>
      <c r="CF188" s="898"/>
      <c r="CG188" s="665"/>
      <c r="CH188" s="898"/>
      <c r="CI188" s="665"/>
      <c r="CJ188" s="898"/>
      <c r="CK188" s="665"/>
      <c r="CL188" s="141"/>
      <c r="CM188" s="898"/>
      <c r="CN188" s="665"/>
      <c r="CO188" s="898"/>
      <c r="CP188" s="665"/>
      <c r="CQ188" s="898"/>
      <c r="CR188" s="665"/>
      <c r="CS188" s="898"/>
      <c r="CT188" s="665"/>
      <c r="CU188" s="898"/>
      <c r="CV188" s="665"/>
      <c r="CW188" s="141"/>
      <c r="CX188" s="898"/>
      <c r="CY188" s="665"/>
      <c r="CZ188" s="898"/>
      <c r="DA188" s="665"/>
      <c r="DB188" s="898"/>
      <c r="DC188" s="665"/>
      <c r="DD188" s="898"/>
      <c r="DE188" s="665"/>
      <c r="DF188" s="898"/>
      <c r="DG188" s="665"/>
      <c r="DH188" s="141"/>
      <c r="DI188" s="898"/>
      <c r="DJ188" s="665"/>
      <c r="DK188" s="898"/>
      <c r="DL188" s="665"/>
      <c r="DM188" s="898"/>
      <c r="DN188" s="665"/>
      <c r="DO188" s="898"/>
      <c r="DP188" s="665"/>
      <c r="DQ188" s="898"/>
      <c r="DR188" s="665"/>
      <c r="DS188" s="141"/>
      <c r="DT188" s="313">
        <f>SUM(DT176:DT187)</f>
        <v>0</v>
      </c>
      <c r="DU188" s="313">
        <f>SUM(DU176:DU187)</f>
        <v>0</v>
      </c>
      <c r="DV188" s="313">
        <f>SUM(DV176:DV187)</f>
        <v>0</v>
      </c>
      <c r="DW188" s="313">
        <f>SUM(DW176:DW187)</f>
        <v>0</v>
      </c>
      <c r="DX188" s="313">
        <f>SUM(DX176:DX187)</f>
        <v>0</v>
      </c>
      <c r="DY188" s="313">
        <f t="shared" si="441"/>
        <v>0</v>
      </c>
    </row>
    <row r="189" spans="1:129" s="95" customFormat="1" ht="26.25" customHeight="1">
      <c r="A189" s="153">
        <v>2000</v>
      </c>
      <c r="B189" s="153"/>
      <c r="C189" s="988" t="str">
        <f>CONCATENATE(Y8," Travel")</f>
        <v>Dept #2 Request Budget Travel</v>
      </c>
      <c r="D189" s="989"/>
      <c r="E189" s="709" t="s">
        <v>182</v>
      </c>
      <c r="F189" s="709"/>
      <c r="G189" s="709"/>
      <c r="H189" s="709"/>
      <c r="I189" s="709"/>
      <c r="J189" s="102"/>
      <c r="K189" s="102"/>
      <c r="L189" s="102"/>
      <c r="M189" s="155"/>
      <c r="N189" s="161"/>
      <c r="O189" s="232"/>
      <c r="P189" s="161"/>
      <c r="Q189" s="232"/>
      <c r="R189" s="161"/>
      <c r="S189" s="232"/>
      <c r="T189" s="161"/>
      <c r="U189" s="232"/>
      <c r="V189" s="161"/>
      <c r="W189" s="232"/>
      <c r="X189" s="132"/>
      <c r="Y189" s="161"/>
      <c r="Z189" s="232"/>
      <c r="AA189" s="161"/>
      <c r="AB189" s="232"/>
      <c r="AC189" s="161"/>
      <c r="AD189" s="232"/>
      <c r="AE189" s="161"/>
      <c r="AF189" s="232"/>
      <c r="AG189" s="161"/>
      <c r="AH189" s="232"/>
      <c r="AI189" s="132"/>
      <c r="AJ189" s="161"/>
      <c r="AK189" s="232"/>
      <c r="AL189" s="161"/>
      <c r="AM189" s="232"/>
      <c r="AN189" s="161"/>
      <c r="AO189" s="232"/>
      <c r="AP189" s="161"/>
      <c r="AQ189" s="232"/>
      <c r="AR189" s="161"/>
      <c r="AS189" s="232"/>
      <c r="AT189" s="132"/>
      <c r="AU189" s="161"/>
      <c r="AV189" s="232"/>
      <c r="AW189" s="161"/>
      <c r="AX189" s="232"/>
      <c r="AY189" s="161"/>
      <c r="AZ189" s="232"/>
      <c r="BA189" s="161"/>
      <c r="BB189" s="232"/>
      <c r="BC189" s="161"/>
      <c r="BD189" s="232"/>
      <c r="BE189" s="132"/>
      <c r="BF189" s="161"/>
      <c r="BG189" s="232"/>
      <c r="BH189" s="161"/>
      <c r="BI189" s="232"/>
      <c r="BJ189" s="161"/>
      <c r="BK189" s="232"/>
      <c r="BL189" s="161"/>
      <c r="BM189" s="232"/>
      <c r="BN189" s="161"/>
      <c r="BO189" s="232"/>
      <c r="BP189" s="132"/>
      <c r="BQ189" s="161"/>
      <c r="BR189" s="232"/>
      <c r="BS189" s="161"/>
      <c r="BT189" s="232"/>
      <c r="BU189" s="161"/>
      <c r="BV189" s="232"/>
      <c r="BW189" s="161"/>
      <c r="BX189" s="232"/>
      <c r="BY189" s="161"/>
      <c r="BZ189" s="232"/>
      <c r="CA189" s="132"/>
      <c r="CB189" s="161"/>
      <c r="CC189" s="232"/>
      <c r="CD189" s="161"/>
      <c r="CE189" s="232"/>
      <c r="CF189" s="161"/>
      <c r="CG189" s="232"/>
      <c r="CH189" s="161"/>
      <c r="CI189" s="232"/>
      <c r="CJ189" s="161"/>
      <c r="CK189" s="232"/>
      <c r="CL189" s="132"/>
      <c r="CM189" s="161"/>
      <c r="CN189" s="232"/>
      <c r="CO189" s="161"/>
      <c r="CP189" s="232"/>
      <c r="CQ189" s="161"/>
      <c r="CR189" s="232"/>
      <c r="CS189" s="161"/>
      <c r="CT189" s="232"/>
      <c r="CU189" s="161"/>
      <c r="CV189" s="232"/>
      <c r="CW189" s="132"/>
      <c r="CX189" s="161"/>
      <c r="CY189" s="232"/>
      <c r="CZ189" s="161"/>
      <c r="DA189" s="232"/>
      <c r="DB189" s="161"/>
      <c r="DC189" s="232"/>
      <c r="DD189" s="161"/>
      <c r="DE189" s="232"/>
      <c r="DF189" s="161"/>
      <c r="DG189" s="232"/>
      <c r="DH189" s="132"/>
      <c r="DI189" s="161"/>
      <c r="DJ189" s="232"/>
      <c r="DK189" s="161"/>
      <c r="DL189" s="232"/>
      <c r="DM189" s="161"/>
      <c r="DN189" s="232"/>
      <c r="DO189" s="161"/>
      <c r="DP189" s="232"/>
      <c r="DQ189" s="161"/>
      <c r="DR189" s="232"/>
      <c r="DS189" s="132"/>
      <c r="DT189" s="197"/>
      <c r="DU189" s="197"/>
      <c r="DV189" s="197"/>
      <c r="DW189" s="197"/>
      <c r="DX189" s="197"/>
      <c r="DY189" s="334"/>
    </row>
    <row r="190" spans="1:129" s="52" customFormat="1" ht="34.5" customHeight="1">
      <c r="A190" s="153"/>
      <c r="B190" s="76"/>
      <c r="C190" s="123" t="s">
        <v>30</v>
      </c>
      <c r="D190" s="77" t="s">
        <v>143</v>
      </c>
      <c r="E190" s="81" t="str">
        <f>Y9</f>
        <v>Year 1</v>
      </c>
      <c r="F190" s="81" t="str">
        <f>AA9</f>
        <v>Year 2</v>
      </c>
      <c r="G190" s="81" t="str">
        <f>AC9</f>
        <v>Year 3</v>
      </c>
      <c r="H190" s="81" t="str">
        <f>AE9</f>
        <v>Year 4</v>
      </c>
      <c r="I190" s="81" t="str">
        <f>AG9</f>
        <v>Year 5</v>
      </c>
      <c r="J190" s="79" t="s">
        <v>336</v>
      </c>
      <c r="K190" s="79" t="s">
        <v>337</v>
      </c>
      <c r="L190" s="79" t="s">
        <v>42</v>
      </c>
      <c r="M190" s="79" t="s">
        <v>311</v>
      </c>
      <c r="N190" s="161"/>
      <c r="O190" s="131"/>
      <c r="P190" s="162"/>
      <c r="Q190" s="131"/>
      <c r="R190" s="162"/>
      <c r="S190" s="131"/>
      <c r="T190" s="162"/>
      <c r="U190" s="131"/>
      <c r="V190" s="162"/>
      <c r="W190" s="131"/>
      <c r="X190" s="132"/>
      <c r="Y190" s="161"/>
      <c r="Z190" s="131"/>
      <c r="AA190" s="162"/>
      <c r="AB190" s="131"/>
      <c r="AC190" s="162"/>
      <c r="AD190" s="131"/>
      <c r="AE190" s="162"/>
      <c r="AF190" s="131"/>
      <c r="AG190" s="162"/>
      <c r="AH190" s="131"/>
      <c r="AI190" s="132"/>
      <c r="AJ190" s="161"/>
      <c r="AK190" s="131"/>
      <c r="AL190" s="162"/>
      <c r="AM190" s="131"/>
      <c r="AN190" s="162"/>
      <c r="AO190" s="131"/>
      <c r="AP190" s="162"/>
      <c r="AQ190" s="131"/>
      <c r="AR190" s="162"/>
      <c r="AS190" s="131"/>
      <c r="AT190" s="132"/>
      <c r="AU190" s="161"/>
      <c r="AV190" s="131"/>
      <c r="AW190" s="162"/>
      <c r="AX190" s="131"/>
      <c r="AY190" s="162"/>
      <c r="AZ190" s="131"/>
      <c r="BA190" s="162"/>
      <c r="BB190" s="131"/>
      <c r="BC190" s="162"/>
      <c r="BD190" s="131"/>
      <c r="BE190" s="132"/>
      <c r="BF190" s="161"/>
      <c r="BG190" s="131"/>
      <c r="BH190" s="162"/>
      <c r="BI190" s="131"/>
      <c r="BJ190" s="162"/>
      <c r="BK190" s="131"/>
      <c r="BL190" s="162"/>
      <c r="BM190" s="131"/>
      <c r="BN190" s="162"/>
      <c r="BO190" s="131"/>
      <c r="BP190" s="132"/>
      <c r="BQ190" s="161"/>
      <c r="BR190" s="131"/>
      <c r="BS190" s="162"/>
      <c r="BT190" s="131"/>
      <c r="BU190" s="162"/>
      <c r="BV190" s="131"/>
      <c r="BW190" s="162"/>
      <c r="BX190" s="131"/>
      <c r="BY190" s="162"/>
      <c r="BZ190" s="131"/>
      <c r="CA190" s="132"/>
      <c r="CB190" s="161"/>
      <c r="CC190" s="131"/>
      <c r="CD190" s="162"/>
      <c r="CE190" s="131"/>
      <c r="CF190" s="162"/>
      <c r="CG190" s="131"/>
      <c r="CH190" s="162"/>
      <c r="CI190" s="131"/>
      <c r="CJ190" s="162"/>
      <c r="CK190" s="131"/>
      <c r="CL190" s="132"/>
      <c r="CM190" s="161"/>
      <c r="CN190" s="131"/>
      <c r="CO190" s="162"/>
      <c r="CP190" s="131"/>
      <c r="CQ190" s="162"/>
      <c r="CR190" s="131"/>
      <c r="CS190" s="162"/>
      <c r="CT190" s="131"/>
      <c r="CU190" s="162"/>
      <c r="CV190" s="131"/>
      <c r="CW190" s="132"/>
      <c r="CX190" s="161"/>
      <c r="CY190" s="131"/>
      <c r="CZ190" s="162"/>
      <c r="DA190" s="131"/>
      <c r="DB190" s="162"/>
      <c r="DC190" s="131"/>
      <c r="DD190" s="162"/>
      <c r="DE190" s="131"/>
      <c r="DF190" s="162"/>
      <c r="DG190" s="131"/>
      <c r="DH190" s="132"/>
      <c r="DI190" s="161"/>
      <c r="DJ190" s="131"/>
      <c r="DK190" s="162"/>
      <c r="DL190" s="131"/>
      <c r="DM190" s="162"/>
      <c r="DN190" s="131"/>
      <c r="DO190" s="162"/>
      <c r="DP190" s="131"/>
      <c r="DQ190" s="162"/>
      <c r="DR190" s="131"/>
      <c r="DS190" s="132"/>
      <c r="DT190" s="260"/>
      <c r="DU190" s="260"/>
      <c r="DV190" s="260"/>
      <c r="DW190" s="260"/>
      <c r="DX190" s="260"/>
      <c r="DY190" s="260"/>
    </row>
    <row r="191" spans="1:129" s="52" customFormat="1" ht="15" customHeight="1">
      <c r="A191" s="76"/>
      <c r="B191" s="76"/>
      <c r="C191" s="75" t="s">
        <v>309</v>
      </c>
      <c r="D191" s="674" t="s">
        <v>338</v>
      </c>
      <c r="E191" s="70"/>
      <c r="F191" s="70"/>
      <c r="G191" s="70"/>
      <c r="H191" s="70"/>
      <c r="I191" s="70"/>
      <c r="J191" s="683"/>
      <c r="K191" s="70"/>
      <c r="L191" s="138"/>
      <c r="M191" s="68">
        <f t="shared" ref="M191:M210" si="442">VLOOKUP(C191,TravelIncrease,2,0)</f>
        <v>1.1000000000000001</v>
      </c>
      <c r="N191" s="894"/>
      <c r="O191" s="895"/>
      <c r="P191" s="894"/>
      <c r="Q191" s="895"/>
      <c r="R191" s="894"/>
      <c r="S191" s="895"/>
      <c r="T191" s="894"/>
      <c r="U191" s="895"/>
      <c r="V191" s="894"/>
      <c r="W191" s="895"/>
      <c r="X191" s="346"/>
      <c r="Y191" s="886">
        <f t="shared" ref="Y191:Y210" si="443">$E191*$K191*$L191</f>
        <v>0</v>
      </c>
      <c r="Z191" s="1007"/>
      <c r="AA191" s="886">
        <f t="shared" ref="AA191:AA210" si="444">$F191*$K191*$L191*$M191</f>
        <v>0</v>
      </c>
      <c r="AB191" s="1007"/>
      <c r="AC191" s="886">
        <f t="shared" ref="AC191:AC210" si="445">$G191*$K191*G191*($M191^2)</f>
        <v>0</v>
      </c>
      <c r="AD191" s="1007"/>
      <c r="AE191" s="886">
        <f t="shared" ref="AE191:AE210" si="446">$H191*$K191*$L191*($M191^3)</f>
        <v>0</v>
      </c>
      <c r="AF191" s="1007"/>
      <c r="AG191" s="886">
        <f t="shared" ref="AG191:AG210" si="447">$I191*$K191*$L191*($M191^4)</f>
        <v>0</v>
      </c>
      <c r="AH191" s="1007"/>
      <c r="AI191" s="266">
        <f t="shared" ref="AI191:AI210" si="448">SUM(Y191+AA191+AC191+AE191+AG191)</f>
        <v>0</v>
      </c>
      <c r="AJ191" s="901"/>
      <c r="AK191" s="902"/>
      <c r="AL191" s="901"/>
      <c r="AM191" s="902"/>
      <c r="AN191" s="901"/>
      <c r="AO191" s="902"/>
      <c r="AP191" s="901"/>
      <c r="AQ191" s="902"/>
      <c r="AR191" s="901"/>
      <c r="AS191" s="902"/>
      <c r="AT191" s="336"/>
      <c r="AU191" s="909"/>
      <c r="AV191" s="910"/>
      <c r="AW191" s="909"/>
      <c r="AX191" s="910"/>
      <c r="AY191" s="909"/>
      <c r="AZ191" s="910"/>
      <c r="BA191" s="909"/>
      <c r="BB191" s="910"/>
      <c r="BC191" s="909"/>
      <c r="BD191" s="910"/>
      <c r="BE191" s="337"/>
      <c r="BF191" s="911"/>
      <c r="BG191" s="912"/>
      <c r="BH191" s="911"/>
      <c r="BI191" s="912"/>
      <c r="BJ191" s="911"/>
      <c r="BK191" s="912"/>
      <c r="BL191" s="911"/>
      <c r="BM191" s="912"/>
      <c r="BN191" s="911"/>
      <c r="BO191" s="912"/>
      <c r="BP191" s="338"/>
      <c r="BQ191" s="1038"/>
      <c r="BR191" s="1039"/>
      <c r="BS191" s="1038"/>
      <c r="BT191" s="1039"/>
      <c r="BU191" s="1038"/>
      <c r="BV191" s="1039"/>
      <c r="BW191" s="1038"/>
      <c r="BX191" s="1039"/>
      <c r="BY191" s="1038"/>
      <c r="BZ191" s="1039"/>
      <c r="CA191" s="339"/>
      <c r="CB191" s="1036"/>
      <c r="CC191" s="1037"/>
      <c r="CD191" s="1036"/>
      <c r="CE191" s="1037"/>
      <c r="CF191" s="1036"/>
      <c r="CG191" s="1037"/>
      <c r="CH191" s="1036"/>
      <c r="CI191" s="1037"/>
      <c r="CJ191" s="1036"/>
      <c r="CK191" s="1037"/>
      <c r="CL191" s="340"/>
      <c r="CM191" s="1044"/>
      <c r="CN191" s="1045"/>
      <c r="CO191" s="1044"/>
      <c r="CP191" s="1045"/>
      <c r="CQ191" s="1044"/>
      <c r="CR191" s="1045"/>
      <c r="CS191" s="1044"/>
      <c r="CT191" s="1045"/>
      <c r="CU191" s="1044"/>
      <c r="CV191" s="1045"/>
      <c r="CW191" s="341"/>
      <c r="CX191" s="1042"/>
      <c r="CY191" s="1043"/>
      <c r="CZ191" s="1042"/>
      <c r="DA191" s="1043"/>
      <c r="DB191" s="1042"/>
      <c r="DC191" s="1043"/>
      <c r="DD191" s="1042"/>
      <c r="DE191" s="1043"/>
      <c r="DF191" s="1042"/>
      <c r="DG191" s="1043"/>
      <c r="DH191" s="342"/>
      <c r="DI191" s="1040"/>
      <c r="DJ191" s="1041"/>
      <c r="DK191" s="1040"/>
      <c r="DL191" s="1041"/>
      <c r="DM191" s="1040"/>
      <c r="DN191" s="1041"/>
      <c r="DO191" s="1040"/>
      <c r="DP191" s="1041"/>
      <c r="DQ191" s="1040"/>
      <c r="DR191" s="1041"/>
      <c r="DS191" s="343"/>
      <c r="DT191" s="312">
        <f t="shared" ref="DT191:DT210" si="449">Y191</f>
        <v>0</v>
      </c>
      <c r="DU191" s="312">
        <f t="shared" ref="DU191:DU210" si="450">AA191</f>
        <v>0</v>
      </c>
      <c r="DV191" s="312">
        <f t="shared" ref="DV191:DV210" si="451">AC191</f>
        <v>0</v>
      </c>
      <c r="DW191" s="312">
        <f t="shared" ref="DW191:DW210" si="452">AE191</f>
        <v>0</v>
      </c>
      <c r="DX191" s="312">
        <f t="shared" ref="DX191:DX210" si="453">AG191</f>
        <v>0</v>
      </c>
      <c r="DY191" s="300">
        <f t="shared" ref="DY191:DY210" si="454">SUM(DT191:DX191)</f>
        <v>0</v>
      </c>
    </row>
    <row r="192" spans="1:129" s="52" customFormat="1" ht="15" customHeight="1">
      <c r="A192" s="76"/>
      <c r="B192" s="76"/>
      <c r="C192" s="75" t="s">
        <v>224</v>
      </c>
      <c r="D192" s="674"/>
      <c r="E192" s="70"/>
      <c r="F192" s="70"/>
      <c r="G192" s="70"/>
      <c r="H192" s="70"/>
      <c r="I192" s="70"/>
      <c r="J192" s="683"/>
      <c r="K192" s="70"/>
      <c r="L192" s="138"/>
      <c r="M192" s="68">
        <f t="shared" si="442"/>
        <v>1</v>
      </c>
      <c r="N192" s="894"/>
      <c r="O192" s="895"/>
      <c r="P192" s="894"/>
      <c r="Q192" s="895"/>
      <c r="R192" s="894"/>
      <c r="S192" s="895"/>
      <c r="T192" s="894"/>
      <c r="U192" s="895"/>
      <c r="V192" s="894"/>
      <c r="W192" s="895"/>
      <c r="X192" s="346"/>
      <c r="Y192" s="886">
        <f t="shared" si="443"/>
        <v>0</v>
      </c>
      <c r="Z192" s="1007"/>
      <c r="AA192" s="886">
        <f t="shared" si="444"/>
        <v>0</v>
      </c>
      <c r="AB192" s="1007"/>
      <c r="AC192" s="886">
        <f t="shared" si="445"/>
        <v>0</v>
      </c>
      <c r="AD192" s="1007"/>
      <c r="AE192" s="886">
        <f t="shared" si="446"/>
        <v>0</v>
      </c>
      <c r="AF192" s="1007"/>
      <c r="AG192" s="886">
        <f t="shared" si="447"/>
        <v>0</v>
      </c>
      <c r="AH192" s="1007"/>
      <c r="AI192" s="266">
        <f t="shared" si="448"/>
        <v>0</v>
      </c>
      <c r="AJ192" s="901"/>
      <c r="AK192" s="902"/>
      <c r="AL192" s="901"/>
      <c r="AM192" s="902"/>
      <c r="AN192" s="901"/>
      <c r="AO192" s="902"/>
      <c r="AP192" s="901"/>
      <c r="AQ192" s="902"/>
      <c r="AR192" s="901"/>
      <c r="AS192" s="902"/>
      <c r="AT192" s="336"/>
      <c r="AU192" s="909"/>
      <c r="AV192" s="910"/>
      <c r="AW192" s="909"/>
      <c r="AX192" s="910"/>
      <c r="AY192" s="909"/>
      <c r="AZ192" s="910"/>
      <c r="BA192" s="909"/>
      <c r="BB192" s="910"/>
      <c r="BC192" s="909"/>
      <c r="BD192" s="910"/>
      <c r="BE192" s="337"/>
      <c r="BF192" s="911"/>
      <c r="BG192" s="912"/>
      <c r="BH192" s="911"/>
      <c r="BI192" s="912"/>
      <c r="BJ192" s="911"/>
      <c r="BK192" s="912"/>
      <c r="BL192" s="911"/>
      <c r="BM192" s="912"/>
      <c r="BN192" s="911"/>
      <c r="BO192" s="912"/>
      <c r="BP192" s="338"/>
      <c r="BQ192" s="1038"/>
      <c r="BR192" s="1039"/>
      <c r="BS192" s="1038"/>
      <c r="BT192" s="1039"/>
      <c r="BU192" s="1038"/>
      <c r="BV192" s="1039"/>
      <c r="BW192" s="1038"/>
      <c r="BX192" s="1039"/>
      <c r="BY192" s="1038"/>
      <c r="BZ192" s="1039"/>
      <c r="CA192" s="339"/>
      <c r="CB192" s="1036"/>
      <c r="CC192" s="1037"/>
      <c r="CD192" s="1036"/>
      <c r="CE192" s="1037"/>
      <c r="CF192" s="1036"/>
      <c r="CG192" s="1037"/>
      <c r="CH192" s="1036"/>
      <c r="CI192" s="1037"/>
      <c r="CJ192" s="1036"/>
      <c r="CK192" s="1037"/>
      <c r="CL192" s="340"/>
      <c r="CM192" s="1044"/>
      <c r="CN192" s="1045"/>
      <c r="CO192" s="1044"/>
      <c r="CP192" s="1045"/>
      <c r="CQ192" s="1044"/>
      <c r="CR192" s="1045"/>
      <c r="CS192" s="1044"/>
      <c r="CT192" s="1045"/>
      <c r="CU192" s="1044"/>
      <c r="CV192" s="1045"/>
      <c r="CW192" s="341"/>
      <c r="CX192" s="1042"/>
      <c r="CY192" s="1043"/>
      <c r="CZ192" s="1042"/>
      <c r="DA192" s="1043"/>
      <c r="DB192" s="1042"/>
      <c r="DC192" s="1043"/>
      <c r="DD192" s="1042"/>
      <c r="DE192" s="1043"/>
      <c r="DF192" s="1042"/>
      <c r="DG192" s="1043"/>
      <c r="DH192" s="342"/>
      <c r="DI192" s="1040"/>
      <c r="DJ192" s="1041"/>
      <c r="DK192" s="1040"/>
      <c r="DL192" s="1041"/>
      <c r="DM192" s="1040"/>
      <c r="DN192" s="1041"/>
      <c r="DO192" s="1040"/>
      <c r="DP192" s="1041"/>
      <c r="DQ192" s="1040"/>
      <c r="DR192" s="1041"/>
      <c r="DS192" s="343"/>
      <c r="DT192" s="312">
        <f t="shared" si="449"/>
        <v>0</v>
      </c>
      <c r="DU192" s="312">
        <f t="shared" si="450"/>
        <v>0</v>
      </c>
      <c r="DV192" s="312">
        <f t="shared" si="451"/>
        <v>0</v>
      </c>
      <c r="DW192" s="312">
        <f t="shared" si="452"/>
        <v>0</v>
      </c>
      <c r="DX192" s="312">
        <f t="shared" si="453"/>
        <v>0</v>
      </c>
      <c r="DY192" s="300">
        <f t="shared" si="454"/>
        <v>0</v>
      </c>
    </row>
    <row r="193" spans="1:129" s="52" customFormat="1" ht="15" customHeight="1">
      <c r="A193" s="76"/>
      <c r="B193" s="76"/>
      <c r="C193" s="75" t="s">
        <v>15</v>
      </c>
      <c r="D193" s="674"/>
      <c r="E193" s="70"/>
      <c r="F193" s="70"/>
      <c r="G193" s="70"/>
      <c r="H193" s="70"/>
      <c r="I193" s="70"/>
      <c r="J193" s="683"/>
      <c r="K193" s="70"/>
      <c r="L193" s="138"/>
      <c r="M193" s="68">
        <f t="shared" si="442"/>
        <v>1</v>
      </c>
      <c r="N193" s="894"/>
      <c r="O193" s="895"/>
      <c r="P193" s="894"/>
      <c r="Q193" s="895"/>
      <c r="R193" s="894"/>
      <c r="S193" s="895"/>
      <c r="T193" s="894"/>
      <c r="U193" s="895"/>
      <c r="V193" s="894"/>
      <c r="W193" s="895"/>
      <c r="X193" s="346"/>
      <c r="Y193" s="886">
        <f t="shared" si="443"/>
        <v>0</v>
      </c>
      <c r="Z193" s="1007"/>
      <c r="AA193" s="886">
        <f t="shared" si="444"/>
        <v>0</v>
      </c>
      <c r="AB193" s="1007"/>
      <c r="AC193" s="886">
        <f t="shared" si="445"/>
        <v>0</v>
      </c>
      <c r="AD193" s="1007"/>
      <c r="AE193" s="886">
        <f t="shared" si="446"/>
        <v>0</v>
      </c>
      <c r="AF193" s="1007"/>
      <c r="AG193" s="886">
        <f t="shared" si="447"/>
        <v>0</v>
      </c>
      <c r="AH193" s="1007"/>
      <c r="AI193" s="266">
        <f t="shared" si="448"/>
        <v>0</v>
      </c>
      <c r="AJ193" s="901"/>
      <c r="AK193" s="902"/>
      <c r="AL193" s="901"/>
      <c r="AM193" s="902"/>
      <c r="AN193" s="901"/>
      <c r="AO193" s="902"/>
      <c r="AP193" s="901"/>
      <c r="AQ193" s="902"/>
      <c r="AR193" s="901"/>
      <c r="AS193" s="902"/>
      <c r="AT193" s="336"/>
      <c r="AU193" s="909"/>
      <c r="AV193" s="910"/>
      <c r="AW193" s="909"/>
      <c r="AX193" s="910"/>
      <c r="AY193" s="909"/>
      <c r="AZ193" s="910"/>
      <c r="BA193" s="909"/>
      <c r="BB193" s="910"/>
      <c r="BC193" s="909"/>
      <c r="BD193" s="910"/>
      <c r="BE193" s="337"/>
      <c r="BF193" s="911"/>
      <c r="BG193" s="912"/>
      <c r="BH193" s="911"/>
      <c r="BI193" s="912"/>
      <c r="BJ193" s="911"/>
      <c r="BK193" s="912"/>
      <c r="BL193" s="911"/>
      <c r="BM193" s="912"/>
      <c r="BN193" s="911"/>
      <c r="BO193" s="912"/>
      <c r="BP193" s="338"/>
      <c r="BQ193" s="1038"/>
      <c r="BR193" s="1039"/>
      <c r="BS193" s="1038"/>
      <c r="BT193" s="1039"/>
      <c r="BU193" s="1038"/>
      <c r="BV193" s="1039"/>
      <c r="BW193" s="1038"/>
      <c r="BX193" s="1039"/>
      <c r="BY193" s="1038"/>
      <c r="BZ193" s="1039"/>
      <c r="CA193" s="339"/>
      <c r="CB193" s="1036"/>
      <c r="CC193" s="1037"/>
      <c r="CD193" s="1036"/>
      <c r="CE193" s="1037"/>
      <c r="CF193" s="1036"/>
      <c r="CG193" s="1037"/>
      <c r="CH193" s="1036"/>
      <c r="CI193" s="1037"/>
      <c r="CJ193" s="1036"/>
      <c r="CK193" s="1037"/>
      <c r="CL193" s="340"/>
      <c r="CM193" s="1044"/>
      <c r="CN193" s="1045"/>
      <c r="CO193" s="1044"/>
      <c r="CP193" s="1045"/>
      <c r="CQ193" s="1044"/>
      <c r="CR193" s="1045"/>
      <c r="CS193" s="1044"/>
      <c r="CT193" s="1045"/>
      <c r="CU193" s="1044"/>
      <c r="CV193" s="1045"/>
      <c r="CW193" s="341"/>
      <c r="CX193" s="1042"/>
      <c r="CY193" s="1043"/>
      <c r="CZ193" s="1042"/>
      <c r="DA193" s="1043"/>
      <c r="DB193" s="1042"/>
      <c r="DC193" s="1043"/>
      <c r="DD193" s="1042"/>
      <c r="DE193" s="1043"/>
      <c r="DF193" s="1042"/>
      <c r="DG193" s="1043"/>
      <c r="DH193" s="342"/>
      <c r="DI193" s="1040"/>
      <c r="DJ193" s="1041"/>
      <c r="DK193" s="1040"/>
      <c r="DL193" s="1041"/>
      <c r="DM193" s="1040"/>
      <c r="DN193" s="1041"/>
      <c r="DO193" s="1040"/>
      <c r="DP193" s="1041"/>
      <c r="DQ193" s="1040"/>
      <c r="DR193" s="1041"/>
      <c r="DS193" s="343"/>
      <c r="DT193" s="312">
        <f t="shared" si="449"/>
        <v>0</v>
      </c>
      <c r="DU193" s="312">
        <f t="shared" si="450"/>
        <v>0</v>
      </c>
      <c r="DV193" s="312">
        <f t="shared" si="451"/>
        <v>0</v>
      </c>
      <c r="DW193" s="312">
        <f t="shared" si="452"/>
        <v>0</v>
      </c>
      <c r="DX193" s="312">
        <f t="shared" si="453"/>
        <v>0</v>
      </c>
      <c r="DY193" s="300">
        <f t="shared" si="454"/>
        <v>0</v>
      </c>
    </row>
    <row r="194" spans="1:129" s="52" customFormat="1" ht="15" customHeight="1">
      <c r="A194" s="76"/>
      <c r="B194" s="76"/>
      <c r="C194" s="75" t="s">
        <v>31</v>
      </c>
      <c r="D194" s="674"/>
      <c r="E194" s="70"/>
      <c r="F194" s="70"/>
      <c r="G194" s="70"/>
      <c r="H194" s="70"/>
      <c r="I194" s="70"/>
      <c r="J194" s="683"/>
      <c r="K194" s="70"/>
      <c r="L194" s="138"/>
      <c r="M194" s="68">
        <f t="shared" si="442"/>
        <v>1.1000000000000001</v>
      </c>
      <c r="N194" s="894"/>
      <c r="O194" s="895"/>
      <c r="P194" s="894"/>
      <c r="Q194" s="895"/>
      <c r="R194" s="894"/>
      <c r="S194" s="895"/>
      <c r="T194" s="894"/>
      <c r="U194" s="895"/>
      <c r="V194" s="894"/>
      <c r="W194" s="895"/>
      <c r="X194" s="346"/>
      <c r="Y194" s="886">
        <f t="shared" si="443"/>
        <v>0</v>
      </c>
      <c r="Z194" s="1007"/>
      <c r="AA194" s="886">
        <f t="shared" si="444"/>
        <v>0</v>
      </c>
      <c r="AB194" s="1007"/>
      <c r="AC194" s="886">
        <f t="shared" si="445"/>
        <v>0</v>
      </c>
      <c r="AD194" s="1007"/>
      <c r="AE194" s="886">
        <f t="shared" si="446"/>
        <v>0</v>
      </c>
      <c r="AF194" s="1007"/>
      <c r="AG194" s="886">
        <f t="shared" si="447"/>
        <v>0</v>
      </c>
      <c r="AH194" s="1007"/>
      <c r="AI194" s="266">
        <f t="shared" si="448"/>
        <v>0</v>
      </c>
      <c r="AJ194" s="901"/>
      <c r="AK194" s="902"/>
      <c r="AL194" s="901"/>
      <c r="AM194" s="902"/>
      <c r="AN194" s="901"/>
      <c r="AO194" s="902"/>
      <c r="AP194" s="901"/>
      <c r="AQ194" s="902"/>
      <c r="AR194" s="901"/>
      <c r="AS194" s="902"/>
      <c r="AT194" s="336"/>
      <c r="AU194" s="909"/>
      <c r="AV194" s="910"/>
      <c r="AW194" s="909"/>
      <c r="AX194" s="910"/>
      <c r="AY194" s="909"/>
      <c r="AZ194" s="910"/>
      <c r="BA194" s="909"/>
      <c r="BB194" s="910"/>
      <c r="BC194" s="909"/>
      <c r="BD194" s="910"/>
      <c r="BE194" s="337"/>
      <c r="BF194" s="911"/>
      <c r="BG194" s="912"/>
      <c r="BH194" s="911"/>
      <c r="BI194" s="912"/>
      <c r="BJ194" s="911"/>
      <c r="BK194" s="912"/>
      <c r="BL194" s="911"/>
      <c r="BM194" s="912"/>
      <c r="BN194" s="911"/>
      <c r="BO194" s="912"/>
      <c r="BP194" s="338"/>
      <c r="BQ194" s="1038"/>
      <c r="BR194" s="1039"/>
      <c r="BS194" s="1038"/>
      <c r="BT194" s="1039"/>
      <c r="BU194" s="1038"/>
      <c r="BV194" s="1039"/>
      <c r="BW194" s="1038"/>
      <c r="BX194" s="1039"/>
      <c r="BY194" s="1038"/>
      <c r="BZ194" s="1039"/>
      <c r="CA194" s="339"/>
      <c r="CB194" s="1036"/>
      <c r="CC194" s="1037"/>
      <c r="CD194" s="1036"/>
      <c r="CE194" s="1037"/>
      <c r="CF194" s="1036"/>
      <c r="CG194" s="1037"/>
      <c r="CH194" s="1036"/>
      <c r="CI194" s="1037"/>
      <c r="CJ194" s="1036"/>
      <c r="CK194" s="1037"/>
      <c r="CL194" s="340"/>
      <c r="CM194" s="1044"/>
      <c r="CN194" s="1045"/>
      <c r="CO194" s="1044"/>
      <c r="CP194" s="1045"/>
      <c r="CQ194" s="1044"/>
      <c r="CR194" s="1045"/>
      <c r="CS194" s="1044"/>
      <c r="CT194" s="1045"/>
      <c r="CU194" s="1044"/>
      <c r="CV194" s="1045"/>
      <c r="CW194" s="341"/>
      <c r="CX194" s="1042"/>
      <c r="CY194" s="1043"/>
      <c r="CZ194" s="1042"/>
      <c r="DA194" s="1043"/>
      <c r="DB194" s="1042"/>
      <c r="DC194" s="1043"/>
      <c r="DD194" s="1042"/>
      <c r="DE194" s="1043"/>
      <c r="DF194" s="1042"/>
      <c r="DG194" s="1043"/>
      <c r="DH194" s="342"/>
      <c r="DI194" s="1040"/>
      <c r="DJ194" s="1041"/>
      <c r="DK194" s="1040"/>
      <c r="DL194" s="1041"/>
      <c r="DM194" s="1040"/>
      <c r="DN194" s="1041"/>
      <c r="DO194" s="1040"/>
      <c r="DP194" s="1041"/>
      <c r="DQ194" s="1040"/>
      <c r="DR194" s="1041"/>
      <c r="DS194" s="343"/>
      <c r="DT194" s="312">
        <f t="shared" si="449"/>
        <v>0</v>
      </c>
      <c r="DU194" s="312">
        <f t="shared" si="450"/>
        <v>0</v>
      </c>
      <c r="DV194" s="312">
        <f t="shared" si="451"/>
        <v>0</v>
      </c>
      <c r="DW194" s="312">
        <f t="shared" si="452"/>
        <v>0</v>
      </c>
      <c r="DX194" s="312">
        <f t="shared" si="453"/>
        <v>0</v>
      </c>
      <c r="DY194" s="300">
        <f t="shared" si="454"/>
        <v>0</v>
      </c>
    </row>
    <row r="195" spans="1:129" s="52" customFormat="1" ht="15" customHeight="1">
      <c r="A195" s="76"/>
      <c r="B195" s="76"/>
      <c r="C195" s="75" t="s">
        <v>309</v>
      </c>
      <c r="D195" s="674" t="s">
        <v>338</v>
      </c>
      <c r="E195" s="70"/>
      <c r="F195" s="70"/>
      <c r="G195" s="70"/>
      <c r="H195" s="70"/>
      <c r="I195" s="70"/>
      <c r="J195" s="683"/>
      <c r="K195" s="70"/>
      <c r="L195" s="138"/>
      <c r="M195" s="68">
        <f t="shared" si="442"/>
        <v>1.1000000000000001</v>
      </c>
      <c r="N195" s="894"/>
      <c r="O195" s="895"/>
      <c r="P195" s="894"/>
      <c r="Q195" s="895"/>
      <c r="R195" s="894"/>
      <c r="S195" s="895"/>
      <c r="T195" s="894"/>
      <c r="U195" s="895"/>
      <c r="V195" s="894"/>
      <c r="W195" s="895"/>
      <c r="X195" s="346"/>
      <c r="Y195" s="886">
        <f t="shared" si="443"/>
        <v>0</v>
      </c>
      <c r="Z195" s="1007"/>
      <c r="AA195" s="886">
        <f t="shared" si="444"/>
        <v>0</v>
      </c>
      <c r="AB195" s="1007"/>
      <c r="AC195" s="886">
        <f t="shared" si="445"/>
        <v>0</v>
      </c>
      <c r="AD195" s="1007"/>
      <c r="AE195" s="886">
        <f t="shared" si="446"/>
        <v>0</v>
      </c>
      <c r="AF195" s="1007"/>
      <c r="AG195" s="886">
        <f t="shared" si="447"/>
        <v>0</v>
      </c>
      <c r="AH195" s="1007"/>
      <c r="AI195" s="266">
        <f t="shared" si="448"/>
        <v>0</v>
      </c>
      <c r="AJ195" s="901"/>
      <c r="AK195" s="902"/>
      <c r="AL195" s="901"/>
      <c r="AM195" s="902"/>
      <c r="AN195" s="901"/>
      <c r="AO195" s="902"/>
      <c r="AP195" s="901"/>
      <c r="AQ195" s="902"/>
      <c r="AR195" s="901"/>
      <c r="AS195" s="902"/>
      <c r="AT195" s="336"/>
      <c r="AU195" s="909"/>
      <c r="AV195" s="910"/>
      <c r="AW195" s="909"/>
      <c r="AX195" s="910"/>
      <c r="AY195" s="909"/>
      <c r="AZ195" s="910"/>
      <c r="BA195" s="909"/>
      <c r="BB195" s="910"/>
      <c r="BC195" s="909"/>
      <c r="BD195" s="910"/>
      <c r="BE195" s="337"/>
      <c r="BF195" s="911"/>
      <c r="BG195" s="912"/>
      <c r="BH195" s="911"/>
      <c r="BI195" s="912"/>
      <c r="BJ195" s="911"/>
      <c r="BK195" s="912"/>
      <c r="BL195" s="911"/>
      <c r="BM195" s="912"/>
      <c r="BN195" s="911"/>
      <c r="BO195" s="912"/>
      <c r="BP195" s="338"/>
      <c r="BQ195" s="1038"/>
      <c r="BR195" s="1039"/>
      <c r="BS195" s="1038"/>
      <c r="BT195" s="1039"/>
      <c r="BU195" s="1038"/>
      <c r="BV195" s="1039"/>
      <c r="BW195" s="1038"/>
      <c r="BX195" s="1039"/>
      <c r="BY195" s="1038"/>
      <c r="BZ195" s="1039"/>
      <c r="CA195" s="339"/>
      <c r="CB195" s="1036"/>
      <c r="CC195" s="1037"/>
      <c r="CD195" s="1036"/>
      <c r="CE195" s="1037"/>
      <c r="CF195" s="1036"/>
      <c r="CG195" s="1037"/>
      <c r="CH195" s="1036"/>
      <c r="CI195" s="1037"/>
      <c r="CJ195" s="1036"/>
      <c r="CK195" s="1037"/>
      <c r="CL195" s="340"/>
      <c r="CM195" s="1044"/>
      <c r="CN195" s="1045"/>
      <c r="CO195" s="1044"/>
      <c r="CP195" s="1045"/>
      <c r="CQ195" s="1044"/>
      <c r="CR195" s="1045"/>
      <c r="CS195" s="1044"/>
      <c r="CT195" s="1045"/>
      <c r="CU195" s="1044"/>
      <c r="CV195" s="1045"/>
      <c r="CW195" s="341"/>
      <c r="CX195" s="1042"/>
      <c r="CY195" s="1043"/>
      <c r="CZ195" s="1042"/>
      <c r="DA195" s="1043"/>
      <c r="DB195" s="1042"/>
      <c r="DC195" s="1043"/>
      <c r="DD195" s="1042"/>
      <c r="DE195" s="1043"/>
      <c r="DF195" s="1042"/>
      <c r="DG195" s="1043"/>
      <c r="DH195" s="342"/>
      <c r="DI195" s="1040"/>
      <c r="DJ195" s="1041"/>
      <c r="DK195" s="1040"/>
      <c r="DL195" s="1041"/>
      <c r="DM195" s="1040"/>
      <c r="DN195" s="1041"/>
      <c r="DO195" s="1040"/>
      <c r="DP195" s="1041"/>
      <c r="DQ195" s="1040"/>
      <c r="DR195" s="1041"/>
      <c r="DS195" s="343"/>
      <c r="DT195" s="312">
        <f t="shared" si="449"/>
        <v>0</v>
      </c>
      <c r="DU195" s="312">
        <f t="shared" si="450"/>
        <v>0</v>
      </c>
      <c r="DV195" s="312">
        <f t="shared" si="451"/>
        <v>0</v>
      </c>
      <c r="DW195" s="312">
        <f t="shared" si="452"/>
        <v>0</v>
      </c>
      <c r="DX195" s="312">
        <f t="shared" si="453"/>
        <v>0</v>
      </c>
      <c r="DY195" s="300">
        <f t="shared" si="454"/>
        <v>0</v>
      </c>
    </row>
    <row r="196" spans="1:129" s="52" customFormat="1" ht="15" customHeight="1">
      <c r="A196" s="76"/>
      <c r="B196" s="76"/>
      <c r="C196" s="75" t="s">
        <v>224</v>
      </c>
      <c r="D196" s="674"/>
      <c r="E196" s="70"/>
      <c r="F196" s="70"/>
      <c r="G196" s="70"/>
      <c r="H196" s="70"/>
      <c r="I196" s="70"/>
      <c r="J196" s="683"/>
      <c r="K196" s="70"/>
      <c r="L196" s="138"/>
      <c r="M196" s="68">
        <f t="shared" si="442"/>
        <v>1</v>
      </c>
      <c r="N196" s="894"/>
      <c r="O196" s="895"/>
      <c r="P196" s="894"/>
      <c r="Q196" s="895"/>
      <c r="R196" s="894"/>
      <c r="S196" s="895"/>
      <c r="T196" s="894"/>
      <c r="U196" s="895"/>
      <c r="V196" s="894"/>
      <c r="W196" s="895"/>
      <c r="X196" s="346"/>
      <c r="Y196" s="886">
        <f t="shared" si="443"/>
        <v>0</v>
      </c>
      <c r="Z196" s="1007"/>
      <c r="AA196" s="886">
        <f t="shared" si="444"/>
        <v>0</v>
      </c>
      <c r="AB196" s="1007"/>
      <c r="AC196" s="886">
        <f t="shared" si="445"/>
        <v>0</v>
      </c>
      <c r="AD196" s="1007"/>
      <c r="AE196" s="886">
        <f t="shared" si="446"/>
        <v>0</v>
      </c>
      <c r="AF196" s="1007"/>
      <c r="AG196" s="886">
        <f t="shared" si="447"/>
        <v>0</v>
      </c>
      <c r="AH196" s="1007"/>
      <c r="AI196" s="266">
        <f t="shared" si="448"/>
        <v>0</v>
      </c>
      <c r="AJ196" s="901"/>
      <c r="AK196" s="902"/>
      <c r="AL196" s="901"/>
      <c r="AM196" s="902"/>
      <c r="AN196" s="901"/>
      <c r="AO196" s="902"/>
      <c r="AP196" s="901"/>
      <c r="AQ196" s="902"/>
      <c r="AR196" s="901"/>
      <c r="AS196" s="902"/>
      <c r="AT196" s="336"/>
      <c r="AU196" s="909"/>
      <c r="AV196" s="910"/>
      <c r="AW196" s="909"/>
      <c r="AX196" s="910"/>
      <c r="AY196" s="909"/>
      <c r="AZ196" s="910"/>
      <c r="BA196" s="909"/>
      <c r="BB196" s="910"/>
      <c r="BC196" s="909"/>
      <c r="BD196" s="910"/>
      <c r="BE196" s="337"/>
      <c r="BF196" s="911"/>
      <c r="BG196" s="912"/>
      <c r="BH196" s="911"/>
      <c r="BI196" s="912"/>
      <c r="BJ196" s="911"/>
      <c r="BK196" s="912"/>
      <c r="BL196" s="911"/>
      <c r="BM196" s="912"/>
      <c r="BN196" s="911"/>
      <c r="BO196" s="912"/>
      <c r="BP196" s="338"/>
      <c r="BQ196" s="1038"/>
      <c r="BR196" s="1039"/>
      <c r="BS196" s="1038"/>
      <c r="BT196" s="1039"/>
      <c r="BU196" s="1038"/>
      <c r="BV196" s="1039"/>
      <c r="BW196" s="1038"/>
      <c r="BX196" s="1039"/>
      <c r="BY196" s="1038"/>
      <c r="BZ196" s="1039"/>
      <c r="CA196" s="339"/>
      <c r="CB196" s="1036"/>
      <c r="CC196" s="1037"/>
      <c r="CD196" s="1036"/>
      <c r="CE196" s="1037"/>
      <c r="CF196" s="1036"/>
      <c r="CG196" s="1037"/>
      <c r="CH196" s="1036"/>
      <c r="CI196" s="1037"/>
      <c r="CJ196" s="1036"/>
      <c r="CK196" s="1037"/>
      <c r="CL196" s="340"/>
      <c r="CM196" s="1044"/>
      <c r="CN196" s="1045"/>
      <c r="CO196" s="1044"/>
      <c r="CP196" s="1045"/>
      <c r="CQ196" s="1044"/>
      <c r="CR196" s="1045"/>
      <c r="CS196" s="1044"/>
      <c r="CT196" s="1045"/>
      <c r="CU196" s="1044"/>
      <c r="CV196" s="1045"/>
      <c r="CW196" s="341"/>
      <c r="CX196" s="1042"/>
      <c r="CY196" s="1043"/>
      <c r="CZ196" s="1042"/>
      <c r="DA196" s="1043"/>
      <c r="DB196" s="1042"/>
      <c r="DC196" s="1043"/>
      <c r="DD196" s="1042"/>
      <c r="DE196" s="1043"/>
      <c r="DF196" s="1042"/>
      <c r="DG196" s="1043"/>
      <c r="DH196" s="342"/>
      <c r="DI196" s="1040"/>
      <c r="DJ196" s="1041"/>
      <c r="DK196" s="1040"/>
      <c r="DL196" s="1041"/>
      <c r="DM196" s="1040"/>
      <c r="DN196" s="1041"/>
      <c r="DO196" s="1040"/>
      <c r="DP196" s="1041"/>
      <c r="DQ196" s="1040"/>
      <c r="DR196" s="1041"/>
      <c r="DS196" s="343"/>
      <c r="DT196" s="312">
        <f t="shared" si="449"/>
        <v>0</v>
      </c>
      <c r="DU196" s="312">
        <f t="shared" si="450"/>
        <v>0</v>
      </c>
      <c r="DV196" s="312">
        <f t="shared" si="451"/>
        <v>0</v>
      </c>
      <c r="DW196" s="312">
        <f t="shared" si="452"/>
        <v>0</v>
      </c>
      <c r="DX196" s="312">
        <f t="shared" si="453"/>
        <v>0</v>
      </c>
      <c r="DY196" s="300">
        <f t="shared" si="454"/>
        <v>0</v>
      </c>
    </row>
    <row r="197" spans="1:129" s="52" customFormat="1" ht="15" customHeight="1">
      <c r="A197" s="76"/>
      <c r="B197" s="76"/>
      <c r="C197" s="75" t="s">
        <v>15</v>
      </c>
      <c r="D197" s="674"/>
      <c r="E197" s="70"/>
      <c r="F197" s="70"/>
      <c r="G197" s="70"/>
      <c r="H197" s="70"/>
      <c r="I197" s="70"/>
      <c r="J197" s="683"/>
      <c r="K197" s="70"/>
      <c r="L197" s="138"/>
      <c r="M197" s="68">
        <f t="shared" si="442"/>
        <v>1</v>
      </c>
      <c r="N197" s="894"/>
      <c r="O197" s="895"/>
      <c r="P197" s="894"/>
      <c r="Q197" s="895"/>
      <c r="R197" s="894"/>
      <c r="S197" s="895"/>
      <c r="T197" s="894"/>
      <c r="U197" s="895"/>
      <c r="V197" s="894"/>
      <c r="W197" s="895"/>
      <c r="X197" s="346"/>
      <c r="Y197" s="886">
        <f t="shared" si="443"/>
        <v>0</v>
      </c>
      <c r="Z197" s="1007"/>
      <c r="AA197" s="886">
        <f t="shared" si="444"/>
        <v>0</v>
      </c>
      <c r="AB197" s="1007"/>
      <c r="AC197" s="886">
        <f t="shared" si="445"/>
        <v>0</v>
      </c>
      <c r="AD197" s="1007"/>
      <c r="AE197" s="886">
        <f t="shared" si="446"/>
        <v>0</v>
      </c>
      <c r="AF197" s="1007"/>
      <c r="AG197" s="886">
        <f t="shared" si="447"/>
        <v>0</v>
      </c>
      <c r="AH197" s="1007"/>
      <c r="AI197" s="266">
        <f t="shared" si="448"/>
        <v>0</v>
      </c>
      <c r="AJ197" s="901"/>
      <c r="AK197" s="902"/>
      <c r="AL197" s="901"/>
      <c r="AM197" s="902"/>
      <c r="AN197" s="901"/>
      <c r="AO197" s="902"/>
      <c r="AP197" s="901"/>
      <c r="AQ197" s="902"/>
      <c r="AR197" s="901"/>
      <c r="AS197" s="902"/>
      <c r="AT197" s="336"/>
      <c r="AU197" s="909"/>
      <c r="AV197" s="910"/>
      <c r="AW197" s="909"/>
      <c r="AX197" s="910"/>
      <c r="AY197" s="909"/>
      <c r="AZ197" s="910"/>
      <c r="BA197" s="909"/>
      <c r="BB197" s="910"/>
      <c r="BC197" s="909"/>
      <c r="BD197" s="910"/>
      <c r="BE197" s="337"/>
      <c r="BF197" s="911"/>
      <c r="BG197" s="912"/>
      <c r="BH197" s="911"/>
      <c r="BI197" s="912"/>
      <c r="BJ197" s="911"/>
      <c r="BK197" s="912"/>
      <c r="BL197" s="911"/>
      <c r="BM197" s="912"/>
      <c r="BN197" s="911"/>
      <c r="BO197" s="912"/>
      <c r="BP197" s="338"/>
      <c r="BQ197" s="1038"/>
      <c r="BR197" s="1039"/>
      <c r="BS197" s="1038"/>
      <c r="BT197" s="1039"/>
      <c r="BU197" s="1038"/>
      <c r="BV197" s="1039"/>
      <c r="BW197" s="1038"/>
      <c r="BX197" s="1039"/>
      <c r="BY197" s="1038"/>
      <c r="BZ197" s="1039"/>
      <c r="CA197" s="339"/>
      <c r="CB197" s="1036"/>
      <c r="CC197" s="1037"/>
      <c r="CD197" s="1036"/>
      <c r="CE197" s="1037"/>
      <c r="CF197" s="1036"/>
      <c r="CG197" s="1037"/>
      <c r="CH197" s="1036"/>
      <c r="CI197" s="1037"/>
      <c r="CJ197" s="1036"/>
      <c r="CK197" s="1037"/>
      <c r="CL197" s="340"/>
      <c r="CM197" s="1044"/>
      <c r="CN197" s="1045"/>
      <c r="CO197" s="1044"/>
      <c r="CP197" s="1045"/>
      <c r="CQ197" s="1044"/>
      <c r="CR197" s="1045"/>
      <c r="CS197" s="1044"/>
      <c r="CT197" s="1045"/>
      <c r="CU197" s="1044"/>
      <c r="CV197" s="1045"/>
      <c r="CW197" s="341"/>
      <c r="CX197" s="1042"/>
      <c r="CY197" s="1043"/>
      <c r="CZ197" s="1042"/>
      <c r="DA197" s="1043"/>
      <c r="DB197" s="1042"/>
      <c r="DC197" s="1043"/>
      <c r="DD197" s="1042"/>
      <c r="DE197" s="1043"/>
      <c r="DF197" s="1042"/>
      <c r="DG197" s="1043"/>
      <c r="DH197" s="342"/>
      <c r="DI197" s="1040"/>
      <c r="DJ197" s="1041"/>
      <c r="DK197" s="1040"/>
      <c r="DL197" s="1041"/>
      <c r="DM197" s="1040"/>
      <c r="DN197" s="1041"/>
      <c r="DO197" s="1040"/>
      <c r="DP197" s="1041"/>
      <c r="DQ197" s="1040"/>
      <c r="DR197" s="1041"/>
      <c r="DS197" s="343"/>
      <c r="DT197" s="312">
        <f t="shared" si="449"/>
        <v>0</v>
      </c>
      <c r="DU197" s="312">
        <f t="shared" si="450"/>
        <v>0</v>
      </c>
      <c r="DV197" s="312">
        <f t="shared" si="451"/>
        <v>0</v>
      </c>
      <c r="DW197" s="312">
        <f t="shared" si="452"/>
        <v>0</v>
      </c>
      <c r="DX197" s="312">
        <f t="shared" si="453"/>
        <v>0</v>
      </c>
      <c r="DY197" s="300">
        <f t="shared" si="454"/>
        <v>0</v>
      </c>
    </row>
    <row r="198" spans="1:129" s="52" customFormat="1" ht="15" customHeight="1">
      <c r="A198" s="76"/>
      <c r="B198" s="76"/>
      <c r="C198" s="75" t="s">
        <v>31</v>
      </c>
      <c r="D198" s="674"/>
      <c r="E198" s="70"/>
      <c r="F198" s="70"/>
      <c r="G198" s="70"/>
      <c r="H198" s="70"/>
      <c r="I198" s="70"/>
      <c r="J198" s="683"/>
      <c r="K198" s="70"/>
      <c r="L198" s="138"/>
      <c r="M198" s="68">
        <f t="shared" si="442"/>
        <v>1.1000000000000001</v>
      </c>
      <c r="N198" s="894"/>
      <c r="O198" s="895"/>
      <c r="P198" s="894"/>
      <c r="Q198" s="895"/>
      <c r="R198" s="894"/>
      <c r="S198" s="895"/>
      <c r="T198" s="894"/>
      <c r="U198" s="895"/>
      <c r="V198" s="894"/>
      <c r="W198" s="895"/>
      <c r="X198" s="346"/>
      <c r="Y198" s="886">
        <f t="shared" si="443"/>
        <v>0</v>
      </c>
      <c r="Z198" s="1007"/>
      <c r="AA198" s="886">
        <f t="shared" si="444"/>
        <v>0</v>
      </c>
      <c r="AB198" s="1007"/>
      <c r="AC198" s="886">
        <f t="shared" si="445"/>
        <v>0</v>
      </c>
      <c r="AD198" s="1007"/>
      <c r="AE198" s="886">
        <f t="shared" si="446"/>
        <v>0</v>
      </c>
      <c r="AF198" s="1007"/>
      <c r="AG198" s="886">
        <f t="shared" si="447"/>
        <v>0</v>
      </c>
      <c r="AH198" s="1007"/>
      <c r="AI198" s="266">
        <f t="shared" si="448"/>
        <v>0</v>
      </c>
      <c r="AJ198" s="901"/>
      <c r="AK198" s="902"/>
      <c r="AL198" s="901"/>
      <c r="AM198" s="902"/>
      <c r="AN198" s="901"/>
      <c r="AO198" s="902"/>
      <c r="AP198" s="901"/>
      <c r="AQ198" s="902"/>
      <c r="AR198" s="901"/>
      <c r="AS198" s="902"/>
      <c r="AT198" s="336"/>
      <c r="AU198" s="909"/>
      <c r="AV198" s="910"/>
      <c r="AW198" s="909"/>
      <c r="AX198" s="910"/>
      <c r="AY198" s="909"/>
      <c r="AZ198" s="910"/>
      <c r="BA198" s="909"/>
      <c r="BB198" s="910"/>
      <c r="BC198" s="909"/>
      <c r="BD198" s="910"/>
      <c r="BE198" s="337"/>
      <c r="BF198" s="911"/>
      <c r="BG198" s="912"/>
      <c r="BH198" s="911"/>
      <c r="BI198" s="912"/>
      <c r="BJ198" s="911"/>
      <c r="BK198" s="912"/>
      <c r="BL198" s="911"/>
      <c r="BM198" s="912"/>
      <c r="BN198" s="911"/>
      <c r="BO198" s="912"/>
      <c r="BP198" s="338"/>
      <c r="BQ198" s="1038"/>
      <c r="BR198" s="1039"/>
      <c r="BS198" s="1038"/>
      <c r="BT198" s="1039"/>
      <c r="BU198" s="1038"/>
      <c r="BV198" s="1039"/>
      <c r="BW198" s="1038"/>
      <c r="BX198" s="1039"/>
      <c r="BY198" s="1038"/>
      <c r="BZ198" s="1039"/>
      <c r="CA198" s="339"/>
      <c r="CB198" s="1036"/>
      <c r="CC198" s="1037"/>
      <c r="CD198" s="1036"/>
      <c r="CE198" s="1037"/>
      <c r="CF198" s="1036"/>
      <c r="CG198" s="1037"/>
      <c r="CH198" s="1036"/>
      <c r="CI198" s="1037"/>
      <c r="CJ198" s="1036"/>
      <c r="CK198" s="1037"/>
      <c r="CL198" s="340"/>
      <c r="CM198" s="1044"/>
      <c r="CN198" s="1045"/>
      <c r="CO198" s="1044"/>
      <c r="CP198" s="1045"/>
      <c r="CQ198" s="1044"/>
      <c r="CR198" s="1045"/>
      <c r="CS198" s="1044"/>
      <c r="CT198" s="1045"/>
      <c r="CU198" s="1044"/>
      <c r="CV198" s="1045"/>
      <c r="CW198" s="341"/>
      <c r="CX198" s="1042"/>
      <c r="CY198" s="1043"/>
      <c r="CZ198" s="1042"/>
      <c r="DA198" s="1043"/>
      <c r="DB198" s="1042"/>
      <c r="DC198" s="1043"/>
      <c r="DD198" s="1042"/>
      <c r="DE198" s="1043"/>
      <c r="DF198" s="1042"/>
      <c r="DG198" s="1043"/>
      <c r="DH198" s="342"/>
      <c r="DI198" s="1040"/>
      <c r="DJ198" s="1041"/>
      <c r="DK198" s="1040"/>
      <c r="DL198" s="1041"/>
      <c r="DM198" s="1040"/>
      <c r="DN198" s="1041"/>
      <c r="DO198" s="1040"/>
      <c r="DP198" s="1041"/>
      <c r="DQ198" s="1040"/>
      <c r="DR198" s="1041"/>
      <c r="DS198" s="343"/>
      <c r="DT198" s="312">
        <f t="shared" si="449"/>
        <v>0</v>
      </c>
      <c r="DU198" s="312">
        <f t="shared" si="450"/>
        <v>0</v>
      </c>
      <c r="DV198" s="312">
        <f t="shared" si="451"/>
        <v>0</v>
      </c>
      <c r="DW198" s="312">
        <f t="shared" si="452"/>
        <v>0</v>
      </c>
      <c r="DX198" s="312">
        <f t="shared" si="453"/>
        <v>0</v>
      </c>
      <c r="DY198" s="300">
        <f t="shared" si="454"/>
        <v>0</v>
      </c>
    </row>
    <row r="199" spans="1:129" s="52" customFormat="1" ht="15" customHeight="1">
      <c r="A199" s="76"/>
      <c r="B199" s="76"/>
      <c r="C199" s="75" t="s">
        <v>309</v>
      </c>
      <c r="D199" s="674" t="s">
        <v>338</v>
      </c>
      <c r="E199" s="70"/>
      <c r="F199" s="70"/>
      <c r="G199" s="70"/>
      <c r="H199" s="70"/>
      <c r="I199" s="70"/>
      <c r="J199" s="683"/>
      <c r="K199" s="70"/>
      <c r="L199" s="138"/>
      <c r="M199" s="68">
        <f t="shared" si="442"/>
        <v>1.1000000000000001</v>
      </c>
      <c r="N199" s="894"/>
      <c r="O199" s="895"/>
      <c r="P199" s="894"/>
      <c r="Q199" s="895"/>
      <c r="R199" s="894"/>
      <c r="S199" s="895"/>
      <c r="T199" s="894"/>
      <c r="U199" s="895"/>
      <c r="V199" s="894"/>
      <c r="W199" s="895"/>
      <c r="X199" s="346"/>
      <c r="Y199" s="886">
        <f t="shared" si="443"/>
        <v>0</v>
      </c>
      <c r="Z199" s="1007"/>
      <c r="AA199" s="886">
        <f t="shared" si="444"/>
        <v>0</v>
      </c>
      <c r="AB199" s="1007"/>
      <c r="AC199" s="886">
        <f t="shared" si="445"/>
        <v>0</v>
      </c>
      <c r="AD199" s="1007"/>
      <c r="AE199" s="886">
        <f t="shared" si="446"/>
        <v>0</v>
      </c>
      <c r="AF199" s="1007"/>
      <c r="AG199" s="886">
        <f t="shared" si="447"/>
        <v>0</v>
      </c>
      <c r="AH199" s="1007"/>
      <c r="AI199" s="266">
        <f t="shared" si="448"/>
        <v>0</v>
      </c>
      <c r="AJ199" s="901"/>
      <c r="AK199" s="902"/>
      <c r="AL199" s="901"/>
      <c r="AM199" s="902"/>
      <c r="AN199" s="901"/>
      <c r="AO199" s="902"/>
      <c r="AP199" s="901"/>
      <c r="AQ199" s="902"/>
      <c r="AR199" s="901"/>
      <c r="AS199" s="902"/>
      <c r="AT199" s="336"/>
      <c r="AU199" s="909"/>
      <c r="AV199" s="910"/>
      <c r="AW199" s="909"/>
      <c r="AX199" s="910"/>
      <c r="AY199" s="909"/>
      <c r="AZ199" s="910"/>
      <c r="BA199" s="909"/>
      <c r="BB199" s="910"/>
      <c r="BC199" s="909"/>
      <c r="BD199" s="910"/>
      <c r="BE199" s="337"/>
      <c r="BF199" s="911"/>
      <c r="BG199" s="912"/>
      <c r="BH199" s="911"/>
      <c r="BI199" s="912"/>
      <c r="BJ199" s="911"/>
      <c r="BK199" s="912"/>
      <c r="BL199" s="911"/>
      <c r="BM199" s="912"/>
      <c r="BN199" s="911"/>
      <c r="BO199" s="912"/>
      <c r="BP199" s="338"/>
      <c r="BQ199" s="1038"/>
      <c r="BR199" s="1039"/>
      <c r="BS199" s="1038"/>
      <c r="BT199" s="1039"/>
      <c r="BU199" s="1038"/>
      <c r="BV199" s="1039"/>
      <c r="BW199" s="1038"/>
      <c r="BX199" s="1039"/>
      <c r="BY199" s="1038"/>
      <c r="BZ199" s="1039"/>
      <c r="CA199" s="339"/>
      <c r="CB199" s="1036"/>
      <c r="CC199" s="1037"/>
      <c r="CD199" s="1036"/>
      <c r="CE199" s="1037"/>
      <c r="CF199" s="1036"/>
      <c r="CG199" s="1037"/>
      <c r="CH199" s="1036"/>
      <c r="CI199" s="1037"/>
      <c r="CJ199" s="1036"/>
      <c r="CK199" s="1037"/>
      <c r="CL199" s="340"/>
      <c r="CM199" s="1044"/>
      <c r="CN199" s="1045"/>
      <c r="CO199" s="1044"/>
      <c r="CP199" s="1045"/>
      <c r="CQ199" s="1044"/>
      <c r="CR199" s="1045"/>
      <c r="CS199" s="1044"/>
      <c r="CT199" s="1045"/>
      <c r="CU199" s="1044"/>
      <c r="CV199" s="1045"/>
      <c r="CW199" s="341"/>
      <c r="CX199" s="1042"/>
      <c r="CY199" s="1043"/>
      <c r="CZ199" s="1042"/>
      <c r="DA199" s="1043"/>
      <c r="DB199" s="1042"/>
      <c r="DC199" s="1043"/>
      <c r="DD199" s="1042"/>
      <c r="DE199" s="1043"/>
      <c r="DF199" s="1042"/>
      <c r="DG199" s="1043"/>
      <c r="DH199" s="342"/>
      <c r="DI199" s="1040"/>
      <c r="DJ199" s="1041"/>
      <c r="DK199" s="1040"/>
      <c r="DL199" s="1041"/>
      <c r="DM199" s="1040"/>
      <c r="DN199" s="1041"/>
      <c r="DO199" s="1040"/>
      <c r="DP199" s="1041"/>
      <c r="DQ199" s="1040"/>
      <c r="DR199" s="1041"/>
      <c r="DS199" s="343"/>
      <c r="DT199" s="312">
        <f t="shared" si="449"/>
        <v>0</v>
      </c>
      <c r="DU199" s="312">
        <f t="shared" si="450"/>
        <v>0</v>
      </c>
      <c r="DV199" s="312">
        <f t="shared" si="451"/>
        <v>0</v>
      </c>
      <c r="DW199" s="312">
        <f t="shared" si="452"/>
        <v>0</v>
      </c>
      <c r="DX199" s="312">
        <f t="shared" si="453"/>
        <v>0</v>
      </c>
      <c r="DY199" s="300">
        <f t="shared" si="454"/>
        <v>0</v>
      </c>
    </row>
    <row r="200" spans="1:129" s="52" customFormat="1" ht="15" customHeight="1">
      <c r="A200" s="76"/>
      <c r="B200" s="76"/>
      <c r="C200" s="75" t="s">
        <v>224</v>
      </c>
      <c r="D200" s="674"/>
      <c r="E200" s="70"/>
      <c r="F200" s="70"/>
      <c r="G200" s="70"/>
      <c r="H200" s="70"/>
      <c r="I200" s="70"/>
      <c r="J200" s="683"/>
      <c r="K200" s="70"/>
      <c r="L200" s="138"/>
      <c r="M200" s="68">
        <f t="shared" si="442"/>
        <v>1</v>
      </c>
      <c r="N200" s="894"/>
      <c r="O200" s="895"/>
      <c r="P200" s="894"/>
      <c r="Q200" s="895"/>
      <c r="R200" s="894"/>
      <c r="S200" s="895"/>
      <c r="T200" s="894"/>
      <c r="U200" s="895"/>
      <c r="V200" s="894"/>
      <c r="W200" s="895"/>
      <c r="X200" s="346"/>
      <c r="Y200" s="886">
        <f t="shared" si="443"/>
        <v>0</v>
      </c>
      <c r="Z200" s="1007"/>
      <c r="AA200" s="886">
        <f t="shared" si="444"/>
        <v>0</v>
      </c>
      <c r="AB200" s="1007"/>
      <c r="AC200" s="886">
        <f t="shared" si="445"/>
        <v>0</v>
      </c>
      <c r="AD200" s="1007"/>
      <c r="AE200" s="886">
        <f t="shared" si="446"/>
        <v>0</v>
      </c>
      <c r="AF200" s="1007"/>
      <c r="AG200" s="886">
        <f t="shared" si="447"/>
        <v>0</v>
      </c>
      <c r="AH200" s="1007"/>
      <c r="AI200" s="266">
        <f t="shared" si="448"/>
        <v>0</v>
      </c>
      <c r="AJ200" s="901"/>
      <c r="AK200" s="902"/>
      <c r="AL200" s="901"/>
      <c r="AM200" s="902"/>
      <c r="AN200" s="901"/>
      <c r="AO200" s="902"/>
      <c r="AP200" s="901"/>
      <c r="AQ200" s="902"/>
      <c r="AR200" s="901"/>
      <c r="AS200" s="902"/>
      <c r="AT200" s="336"/>
      <c r="AU200" s="909"/>
      <c r="AV200" s="910"/>
      <c r="AW200" s="909"/>
      <c r="AX200" s="910"/>
      <c r="AY200" s="909"/>
      <c r="AZ200" s="910"/>
      <c r="BA200" s="909"/>
      <c r="BB200" s="910"/>
      <c r="BC200" s="909"/>
      <c r="BD200" s="910"/>
      <c r="BE200" s="337"/>
      <c r="BF200" s="911"/>
      <c r="BG200" s="912"/>
      <c r="BH200" s="911"/>
      <c r="BI200" s="912"/>
      <c r="BJ200" s="911"/>
      <c r="BK200" s="912"/>
      <c r="BL200" s="911"/>
      <c r="BM200" s="912"/>
      <c r="BN200" s="911"/>
      <c r="BO200" s="912"/>
      <c r="BP200" s="338"/>
      <c r="BQ200" s="1038"/>
      <c r="BR200" s="1039"/>
      <c r="BS200" s="1038"/>
      <c r="BT200" s="1039"/>
      <c r="BU200" s="1038"/>
      <c r="BV200" s="1039"/>
      <c r="BW200" s="1038"/>
      <c r="BX200" s="1039"/>
      <c r="BY200" s="1038"/>
      <c r="BZ200" s="1039"/>
      <c r="CA200" s="339"/>
      <c r="CB200" s="1036"/>
      <c r="CC200" s="1037"/>
      <c r="CD200" s="1036"/>
      <c r="CE200" s="1037"/>
      <c r="CF200" s="1036"/>
      <c r="CG200" s="1037"/>
      <c r="CH200" s="1036"/>
      <c r="CI200" s="1037"/>
      <c r="CJ200" s="1036"/>
      <c r="CK200" s="1037"/>
      <c r="CL200" s="340"/>
      <c r="CM200" s="1044"/>
      <c r="CN200" s="1045"/>
      <c r="CO200" s="1044"/>
      <c r="CP200" s="1045"/>
      <c r="CQ200" s="1044"/>
      <c r="CR200" s="1045"/>
      <c r="CS200" s="1044"/>
      <c r="CT200" s="1045"/>
      <c r="CU200" s="1044"/>
      <c r="CV200" s="1045"/>
      <c r="CW200" s="341"/>
      <c r="CX200" s="1042"/>
      <c r="CY200" s="1043"/>
      <c r="CZ200" s="1042"/>
      <c r="DA200" s="1043"/>
      <c r="DB200" s="1042"/>
      <c r="DC200" s="1043"/>
      <c r="DD200" s="1042"/>
      <c r="DE200" s="1043"/>
      <c r="DF200" s="1042"/>
      <c r="DG200" s="1043"/>
      <c r="DH200" s="342"/>
      <c r="DI200" s="1040"/>
      <c r="DJ200" s="1041"/>
      <c r="DK200" s="1040"/>
      <c r="DL200" s="1041"/>
      <c r="DM200" s="1040"/>
      <c r="DN200" s="1041"/>
      <c r="DO200" s="1040"/>
      <c r="DP200" s="1041"/>
      <c r="DQ200" s="1040"/>
      <c r="DR200" s="1041"/>
      <c r="DS200" s="343"/>
      <c r="DT200" s="312">
        <f t="shared" si="449"/>
        <v>0</v>
      </c>
      <c r="DU200" s="312">
        <f t="shared" si="450"/>
        <v>0</v>
      </c>
      <c r="DV200" s="312">
        <f t="shared" si="451"/>
        <v>0</v>
      </c>
      <c r="DW200" s="312">
        <f t="shared" si="452"/>
        <v>0</v>
      </c>
      <c r="DX200" s="312">
        <f t="shared" si="453"/>
        <v>0</v>
      </c>
      <c r="DY200" s="300">
        <f t="shared" si="454"/>
        <v>0</v>
      </c>
    </row>
    <row r="201" spans="1:129" s="52" customFormat="1" ht="15" customHeight="1">
      <c r="A201" s="76"/>
      <c r="B201" s="76"/>
      <c r="C201" s="75" t="s">
        <v>15</v>
      </c>
      <c r="D201" s="674"/>
      <c r="E201" s="70"/>
      <c r="F201" s="70"/>
      <c r="G201" s="70"/>
      <c r="H201" s="70"/>
      <c r="I201" s="70"/>
      <c r="J201" s="683"/>
      <c r="K201" s="70"/>
      <c r="L201" s="138"/>
      <c r="M201" s="68">
        <f t="shared" si="442"/>
        <v>1</v>
      </c>
      <c r="N201" s="894"/>
      <c r="O201" s="895"/>
      <c r="P201" s="894"/>
      <c r="Q201" s="895"/>
      <c r="R201" s="894"/>
      <c r="S201" s="895"/>
      <c r="T201" s="894"/>
      <c r="U201" s="895"/>
      <c r="V201" s="894"/>
      <c r="W201" s="895"/>
      <c r="X201" s="346"/>
      <c r="Y201" s="886">
        <f t="shared" si="443"/>
        <v>0</v>
      </c>
      <c r="Z201" s="1007"/>
      <c r="AA201" s="886">
        <f t="shared" si="444"/>
        <v>0</v>
      </c>
      <c r="AB201" s="1007"/>
      <c r="AC201" s="886">
        <f t="shared" si="445"/>
        <v>0</v>
      </c>
      <c r="AD201" s="1007"/>
      <c r="AE201" s="886">
        <f t="shared" si="446"/>
        <v>0</v>
      </c>
      <c r="AF201" s="1007"/>
      <c r="AG201" s="886">
        <f t="shared" si="447"/>
        <v>0</v>
      </c>
      <c r="AH201" s="1007"/>
      <c r="AI201" s="266">
        <f t="shared" si="448"/>
        <v>0</v>
      </c>
      <c r="AJ201" s="901"/>
      <c r="AK201" s="902"/>
      <c r="AL201" s="901"/>
      <c r="AM201" s="902"/>
      <c r="AN201" s="901"/>
      <c r="AO201" s="902"/>
      <c r="AP201" s="901"/>
      <c r="AQ201" s="902"/>
      <c r="AR201" s="901"/>
      <c r="AS201" s="902"/>
      <c r="AT201" s="336"/>
      <c r="AU201" s="909"/>
      <c r="AV201" s="910"/>
      <c r="AW201" s="909"/>
      <c r="AX201" s="910"/>
      <c r="AY201" s="909"/>
      <c r="AZ201" s="910"/>
      <c r="BA201" s="909"/>
      <c r="BB201" s="910"/>
      <c r="BC201" s="909"/>
      <c r="BD201" s="910"/>
      <c r="BE201" s="337"/>
      <c r="BF201" s="911"/>
      <c r="BG201" s="912"/>
      <c r="BH201" s="911"/>
      <c r="BI201" s="912"/>
      <c r="BJ201" s="911"/>
      <c r="BK201" s="912"/>
      <c r="BL201" s="911"/>
      <c r="BM201" s="912"/>
      <c r="BN201" s="911"/>
      <c r="BO201" s="912"/>
      <c r="BP201" s="338"/>
      <c r="BQ201" s="1038"/>
      <c r="BR201" s="1039"/>
      <c r="BS201" s="1038"/>
      <c r="BT201" s="1039"/>
      <c r="BU201" s="1038"/>
      <c r="BV201" s="1039"/>
      <c r="BW201" s="1038"/>
      <c r="BX201" s="1039"/>
      <c r="BY201" s="1038"/>
      <c r="BZ201" s="1039"/>
      <c r="CA201" s="339"/>
      <c r="CB201" s="1036"/>
      <c r="CC201" s="1037"/>
      <c r="CD201" s="1036"/>
      <c r="CE201" s="1037"/>
      <c r="CF201" s="1036"/>
      <c r="CG201" s="1037"/>
      <c r="CH201" s="1036"/>
      <c r="CI201" s="1037"/>
      <c r="CJ201" s="1036"/>
      <c r="CK201" s="1037"/>
      <c r="CL201" s="340"/>
      <c r="CM201" s="1044"/>
      <c r="CN201" s="1045"/>
      <c r="CO201" s="1044"/>
      <c r="CP201" s="1045"/>
      <c r="CQ201" s="1044"/>
      <c r="CR201" s="1045"/>
      <c r="CS201" s="1044"/>
      <c r="CT201" s="1045"/>
      <c r="CU201" s="1044"/>
      <c r="CV201" s="1045"/>
      <c r="CW201" s="341"/>
      <c r="CX201" s="1042"/>
      <c r="CY201" s="1043"/>
      <c r="CZ201" s="1042"/>
      <c r="DA201" s="1043"/>
      <c r="DB201" s="1042"/>
      <c r="DC201" s="1043"/>
      <c r="DD201" s="1042"/>
      <c r="DE201" s="1043"/>
      <c r="DF201" s="1042"/>
      <c r="DG201" s="1043"/>
      <c r="DH201" s="342"/>
      <c r="DI201" s="1040"/>
      <c r="DJ201" s="1041"/>
      <c r="DK201" s="1040"/>
      <c r="DL201" s="1041"/>
      <c r="DM201" s="1040"/>
      <c r="DN201" s="1041"/>
      <c r="DO201" s="1040"/>
      <c r="DP201" s="1041"/>
      <c r="DQ201" s="1040"/>
      <c r="DR201" s="1041"/>
      <c r="DS201" s="343"/>
      <c r="DT201" s="312">
        <f t="shared" si="449"/>
        <v>0</v>
      </c>
      <c r="DU201" s="312">
        <f t="shared" si="450"/>
        <v>0</v>
      </c>
      <c r="DV201" s="312">
        <f t="shared" si="451"/>
        <v>0</v>
      </c>
      <c r="DW201" s="312">
        <f t="shared" si="452"/>
        <v>0</v>
      </c>
      <c r="DX201" s="312">
        <f t="shared" si="453"/>
        <v>0</v>
      </c>
      <c r="DY201" s="300">
        <f t="shared" si="454"/>
        <v>0</v>
      </c>
    </row>
    <row r="202" spans="1:129" s="52" customFormat="1" ht="15" customHeight="1">
      <c r="A202" s="76"/>
      <c r="B202" s="76"/>
      <c r="C202" s="75" t="s">
        <v>31</v>
      </c>
      <c r="D202" s="674"/>
      <c r="E202" s="70"/>
      <c r="F202" s="70"/>
      <c r="G202" s="70"/>
      <c r="H202" s="70"/>
      <c r="I202" s="70"/>
      <c r="J202" s="683"/>
      <c r="K202" s="70"/>
      <c r="L202" s="138"/>
      <c r="M202" s="68">
        <f t="shared" si="442"/>
        <v>1.1000000000000001</v>
      </c>
      <c r="N202" s="894"/>
      <c r="O202" s="895"/>
      <c r="P202" s="894"/>
      <c r="Q202" s="895"/>
      <c r="R202" s="894"/>
      <c r="S202" s="895"/>
      <c r="T202" s="894"/>
      <c r="U202" s="895"/>
      <c r="V202" s="894"/>
      <c r="W202" s="895"/>
      <c r="X202" s="346"/>
      <c r="Y202" s="886">
        <f t="shared" si="443"/>
        <v>0</v>
      </c>
      <c r="Z202" s="1007"/>
      <c r="AA202" s="886">
        <f t="shared" si="444"/>
        <v>0</v>
      </c>
      <c r="AB202" s="1007"/>
      <c r="AC202" s="886">
        <f t="shared" si="445"/>
        <v>0</v>
      </c>
      <c r="AD202" s="1007"/>
      <c r="AE202" s="886">
        <f t="shared" si="446"/>
        <v>0</v>
      </c>
      <c r="AF202" s="1007"/>
      <c r="AG202" s="886">
        <f t="shared" si="447"/>
        <v>0</v>
      </c>
      <c r="AH202" s="1007"/>
      <c r="AI202" s="266">
        <f t="shared" si="448"/>
        <v>0</v>
      </c>
      <c r="AJ202" s="901"/>
      <c r="AK202" s="902"/>
      <c r="AL202" s="901"/>
      <c r="AM202" s="902"/>
      <c r="AN202" s="901"/>
      <c r="AO202" s="902"/>
      <c r="AP202" s="901"/>
      <c r="AQ202" s="902"/>
      <c r="AR202" s="901"/>
      <c r="AS202" s="902"/>
      <c r="AT202" s="336"/>
      <c r="AU202" s="909"/>
      <c r="AV202" s="910"/>
      <c r="AW202" s="909"/>
      <c r="AX202" s="910"/>
      <c r="AY202" s="909"/>
      <c r="AZ202" s="910"/>
      <c r="BA202" s="909"/>
      <c r="BB202" s="910"/>
      <c r="BC202" s="909"/>
      <c r="BD202" s="910"/>
      <c r="BE202" s="337"/>
      <c r="BF202" s="911"/>
      <c r="BG202" s="912"/>
      <c r="BH202" s="911"/>
      <c r="BI202" s="912"/>
      <c r="BJ202" s="911"/>
      <c r="BK202" s="912"/>
      <c r="BL202" s="911"/>
      <c r="BM202" s="912"/>
      <c r="BN202" s="911"/>
      <c r="BO202" s="912"/>
      <c r="BP202" s="338"/>
      <c r="BQ202" s="1038"/>
      <c r="BR202" s="1039"/>
      <c r="BS202" s="1038"/>
      <c r="BT202" s="1039"/>
      <c r="BU202" s="1038"/>
      <c r="BV202" s="1039"/>
      <c r="BW202" s="1038"/>
      <c r="BX202" s="1039"/>
      <c r="BY202" s="1038"/>
      <c r="BZ202" s="1039"/>
      <c r="CA202" s="339"/>
      <c r="CB202" s="1036"/>
      <c r="CC202" s="1037"/>
      <c r="CD202" s="1036"/>
      <c r="CE202" s="1037"/>
      <c r="CF202" s="1036"/>
      <c r="CG202" s="1037"/>
      <c r="CH202" s="1036"/>
      <c r="CI202" s="1037"/>
      <c r="CJ202" s="1036"/>
      <c r="CK202" s="1037"/>
      <c r="CL202" s="340"/>
      <c r="CM202" s="1044"/>
      <c r="CN202" s="1045"/>
      <c r="CO202" s="1044"/>
      <c r="CP202" s="1045"/>
      <c r="CQ202" s="1044"/>
      <c r="CR202" s="1045"/>
      <c r="CS202" s="1044"/>
      <c r="CT202" s="1045"/>
      <c r="CU202" s="1044"/>
      <c r="CV202" s="1045"/>
      <c r="CW202" s="341"/>
      <c r="CX202" s="1042"/>
      <c r="CY202" s="1043"/>
      <c r="CZ202" s="1042"/>
      <c r="DA202" s="1043"/>
      <c r="DB202" s="1042"/>
      <c r="DC202" s="1043"/>
      <c r="DD202" s="1042"/>
      <c r="DE202" s="1043"/>
      <c r="DF202" s="1042"/>
      <c r="DG202" s="1043"/>
      <c r="DH202" s="342"/>
      <c r="DI202" s="1040"/>
      <c r="DJ202" s="1041"/>
      <c r="DK202" s="1040"/>
      <c r="DL202" s="1041"/>
      <c r="DM202" s="1040"/>
      <c r="DN202" s="1041"/>
      <c r="DO202" s="1040"/>
      <c r="DP202" s="1041"/>
      <c r="DQ202" s="1040"/>
      <c r="DR202" s="1041"/>
      <c r="DS202" s="343"/>
      <c r="DT202" s="312">
        <f t="shared" si="449"/>
        <v>0</v>
      </c>
      <c r="DU202" s="312">
        <f t="shared" si="450"/>
        <v>0</v>
      </c>
      <c r="DV202" s="312">
        <f t="shared" si="451"/>
        <v>0</v>
      </c>
      <c r="DW202" s="312">
        <f t="shared" si="452"/>
        <v>0</v>
      </c>
      <c r="DX202" s="312">
        <f t="shared" si="453"/>
        <v>0</v>
      </c>
      <c r="DY202" s="300">
        <f t="shared" si="454"/>
        <v>0</v>
      </c>
    </row>
    <row r="203" spans="1:129" s="52" customFormat="1" ht="15" customHeight="1">
      <c r="A203" s="76"/>
      <c r="B203" s="76"/>
      <c r="C203" s="75" t="s">
        <v>309</v>
      </c>
      <c r="D203" s="674" t="s">
        <v>338</v>
      </c>
      <c r="E203" s="70"/>
      <c r="F203" s="70"/>
      <c r="G203" s="70"/>
      <c r="H203" s="70"/>
      <c r="I203" s="70"/>
      <c r="J203" s="683"/>
      <c r="K203" s="70"/>
      <c r="L203" s="138"/>
      <c r="M203" s="68">
        <f t="shared" si="442"/>
        <v>1.1000000000000001</v>
      </c>
      <c r="N203" s="894"/>
      <c r="O203" s="895"/>
      <c r="P203" s="894"/>
      <c r="Q203" s="895"/>
      <c r="R203" s="894"/>
      <c r="S203" s="895"/>
      <c r="T203" s="894"/>
      <c r="U203" s="895"/>
      <c r="V203" s="894"/>
      <c r="W203" s="895"/>
      <c r="X203" s="346"/>
      <c r="Y203" s="886">
        <f t="shared" si="443"/>
        <v>0</v>
      </c>
      <c r="Z203" s="1007"/>
      <c r="AA203" s="886">
        <f t="shared" si="444"/>
        <v>0</v>
      </c>
      <c r="AB203" s="1007"/>
      <c r="AC203" s="886">
        <f t="shared" si="445"/>
        <v>0</v>
      </c>
      <c r="AD203" s="1007"/>
      <c r="AE203" s="886">
        <f t="shared" si="446"/>
        <v>0</v>
      </c>
      <c r="AF203" s="1007"/>
      <c r="AG203" s="886">
        <f t="shared" si="447"/>
        <v>0</v>
      </c>
      <c r="AH203" s="1007"/>
      <c r="AI203" s="266">
        <f t="shared" si="448"/>
        <v>0</v>
      </c>
      <c r="AJ203" s="901"/>
      <c r="AK203" s="902"/>
      <c r="AL203" s="901"/>
      <c r="AM203" s="902"/>
      <c r="AN203" s="901"/>
      <c r="AO203" s="902"/>
      <c r="AP203" s="901"/>
      <c r="AQ203" s="902"/>
      <c r="AR203" s="901"/>
      <c r="AS203" s="902"/>
      <c r="AT203" s="336"/>
      <c r="AU203" s="909"/>
      <c r="AV203" s="910"/>
      <c r="AW203" s="909"/>
      <c r="AX203" s="910"/>
      <c r="AY203" s="909"/>
      <c r="AZ203" s="910"/>
      <c r="BA203" s="909"/>
      <c r="BB203" s="910"/>
      <c r="BC203" s="909"/>
      <c r="BD203" s="910"/>
      <c r="BE203" s="337"/>
      <c r="BF203" s="911"/>
      <c r="BG203" s="912"/>
      <c r="BH203" s="911"/>
      <c r="BI203" s="912"/>
      <c r="BJ203" s="911"/>
      <c r="BK203" s="912"/>
      <c r="BL203" s="911"/>
      <c r="BM203" s="912"/>
      <c r="BN203" s="911"/>
      <c r="BO203" s="912"/>
      <c r="BP203" s="338"/>
      <c r="BQ203" s="1038"/>
      <c r="BR203" s="1039"/>
      <c r="BS203" s="1038"/>
      <c r="BT203" s="1039"/>
      <c r="BU203" s="1038"/>
      <c r="BV203" s="1039"/>
      <c r="BW203" s="1038"/>
      <c r="BX203" s="1039"/>
      <c r="BY203" s="1038"/>
      <c r="BZ203" s="1039"/>
      <c r="CA203" s="339"/>
      <c r="CB203" s="1036"/>
      <c r="CC203" s="1037"/>
      <c r="CD203" s="1036"/>
      <c r="CE203" s="1037"/>
      <c r="CF203" s="1036"/>
      <c r="CG203" s="1037"/>
      <c r="CH203" s="1036"/>
      <c r="CI203" s="1037"/>
      <c r="CJ203" s="1036"/>
      <c r="CK203" s="1037"/>
      <c r="CL203" s="340"/>
      <c r="CM203" s="1044"/>
      <c r="CN203" s="1045"/>
      <c r="CO203" s="1044"/>
      <c r="CP203" s="1045"/>
      <c r="CQ203" s="1044"/>
      <c r="CR203" s="1045"/>
      <c r="CS203" s="1044"/>
      <c r="CT203" s="1045"/>
      <c r="CU203" s="1044"/>
      <c r="CV203" s="1045"/>
      <c r="CW203" s="341"/>
      <c r="CX203" s="1042"/>
      <c r="CY203" s="1043"/>
      <c r="CZ203" s="1042"/>
      <c r="DA203" s="1043"/>
      <c r="DB203" s="1042"/>
      <c r="DC203" s="1043"/>
      <c r="DD203" s="1042"/>
      <c r="DE203" s="1043"/>
      <c r="DF203" s="1042"/>
      <c r="DG203" s="1043"/>
      <c r="DH203" s="342"/>
      <c r="DI203" s="1040"/>
      <c r="DJ203" s="1041"/>
      <c r="DK203" s="1040"/>
      <c r="DL203" s="1041"/>
      <c r="DM203" s="1040"/>
      <c r="DN203" s="1041"/>
      <c r="DO203" s="1040"/>
      <c r="DP203" s="1041"/>
      <c r="DQ203" s="1040"/>
      <c r="DR203" s="1041"/>
      <c r="DS203" s="343"/>
      <c r="DT203" s="312">
        <f t="shared" si="449"/>
        <v>0</v>
      </c>
      <c r="DU203" s="312">
        <f t="shared" si="450"/>
        <v>0</v>
      </c>
      <c r="DV203" s="312">
        <f t="shared" si="451"/>
        <v>0</v>
      </c>
      <c r="DW203" s="312">
        <f t="shared" si="452"/>
        <v>0</v>
      </c>
      <c r="DX203" s="312">
        <f t="shared" si="453"/>
        <v>0</v>
      </c>
      <c r="DY203" s="300">
        <f t="shared" si="454"/>
        <v>0</v>
      </c>
    </row>
    <row r="204" spans="1:129" s="52" customFormat="1" ht="15" customHeight="1">
      <c r="A204" s="76"/>
      <c r="B204" s="76"/>
      <c r="C204" s="75" t="s">
        <v>224</v>
      </c>
      <c r="D204" s="674"/>
      <c r="E204" s="70"/>
      <c r="F204" s="70"/>
      <c r="G204" s="70"/>
      <c r="H204" s="70"/>
      <c r="I204" s="70"/>
      <c r="J204" s="683"/>
      <c r="K204" s="70"/>
      <c r="L204" s="138"/>
      <c r="M204" s="68">
        <f t="shared" si="442"/>
        <v>1</v>
      </c>
      <c r="N204" s="894"/>
      <c r="O204" s="895"/>
      <c r="P204" s="894"/>
      <c r="Q204" s="895"/>
      <c r="R204" s="894"/>
      <c r="S204" s="895"/>
      <c r="T204" s="894"/>
      <c r="U204" s="895"/>
      <c r="V204" s="894"/>
      <c r="W204" s="895"/>
      <c r="X204" s="346"/>
      <c r="Y204" s="886">
        <f t="shared" si="443"/>
        <v>0</v>
      </c>
      <c r="Z204" s="1007"/>
      <c r="AA204" s="886">
        <f t="shared" si="444"/>
        <v>0</v>
      </c>
      <c r="AB204" s="1007"/>
      <c r="AC204" s="886">
        <f t="shared" si="445"/>
        <v>0</v>
      </c>
      <c r="AD204" s="1007"/>
      <c r="AE204" s="886">
        <f t="shared" si="446"/>
        <v>0</v>
      </c>
      <c r="AF204" s="1007"/>
      <c r="AG204" s="886">
        <f t="shared" si="447"/>
        <v>0</v>
      </c>
      <c r="AH204" s="1007"/>
      <c r="AI204" s="266">
        <f t="shared" si="448"/>
        <v>0</v>
      </c>
      <c r="AJ204" s="901"/>
      <c r="AK204" s="902"/>
      <c r="AL204" s="901"/>
      <c r="AM204" s="902"/>
      <c r="AN204" s="901"/>
      <c r="AO204" s="902"/>
      <c r="AP204" s="901"/>
      <c r="AQ204" s="902"/>
      <c r="AR204" s="901"/>
      <c r="AS204" s="902"/>
      <c r="AT204" s="336"/>
      <c r="AU204" s="909"/>
      <c r="AV204" s="910"/>
      <c r="AW204" s="909"/>
      <c r="AX204" s="910"/>
      <c r="AY204" s="909"/>
      <c r="AZ204" s="910"/>
      <c r="BA204" s="909"/>
      <c r="BB204" s="910"/>
      <c r="BC204" s="909"/>
      <c r="BD204" s="910"/>
      <c r="BE204" s="337"/>
      <c r="BF204" s="911"/>
      <c r="BG204" s="912"/>
      <c r="BH204" s="911"/>
      <c r="BI204" s="912"/>
      <c r="BJ204" s="911"/>
      <c r="BK204" s="912"/>
      <c r="BL204" s="911"/>
      <c r="BM204" s="912"/>
      <c r="BN204" s="911"/>
      <c r="BO204" s="912"/>
      <c r="BP204" s="338"/>
      <c r="BQ204" s="1038"/>
      <c r="BR204" s="1039"/>
      <c r="BS204" s="1038"/>
      <c r="BT204" s="1039"/>
      <c r="BU204" s="1038"/>
      <c r="BV204" s="1039"/>
      <c r="BW204" s="1038"/>
      <c r="BX204" s="1039"/>
      <c r="BY204" s="1038"/>
      <c r="BZ204" s="1039"/>
      <c r="CA204" s="339"/>
      <c r="CB204" s="1036"/>
      <c r="CC204" s="1037"/>
      <c r="CD204" s="1036"/>
      <c r="CE204" s="1037"/>
      <c r="CF204" s="1036"/>
      <c r="CG204" s="1037"/>
      <c r="CH204" s="1036"/>
      <c r="CI204" s="1037"/>
      <c r="CJ204" s="1036"/>
      <c r="CK204" s="1037"/>
      <c r="CL204" s="340"/>
      <c r="CM204" s="1044"/>
      <c r="CN204" s="1045"/>
      <c r="CO204" s="1044"/>
      <c r="CP204" s="1045"/>
      <c r="CQ204" s="1044"/>
      <c r="CR204" s="1045"/>
      <c r="CS204" s="1044"/>
      <c r="CT204" s="1045"/>
      <c r="CU204" s="1044"/>
      <c r="CV204" s="1045"/>
      <c r="CW204" s="341"/>
      <c r="CX204" s="1042"/>
      <c r="CY204" s="1043"/>
      <c r="CZ204" s="1042"/>
      <c r="DA204" s="1043"/>
      <c r="DB204" s="1042"/>
      <c r="DC204" s="1043"/>
      <c r="DD204" s="1042"/>
      <c r="DE204" s="1043"/>
      <c r="DF204" s="1042"/>
      <c r="DG204" s="1043"/>
      <c r="DH204" s="342"/>
      <c r="DI204" s="1040"/>
      <c r="DJ204" s="1041"/>
      <c r="DK204" s="1040"/>
      <c r="DL204" s="1041"/>
      <c r="DM204" s="1040"/>
      <c r="DN204" s="1041"/>
      <c r="DO204" s="1040"/>
      <c r="DP204" s="1041"/>
      <c r="DQ204" s="1040"/>
      <c r="DR204" s="1041"/>
      <c r="DS204" s="343"/>
      <c r="DT204" s="312">
        <f t="shared" si="449"/>
        <v>0</v>
      </c>
      <c r="DU204" s="312">
        <f t="shared" si="450"/>
        <v>0</v>
      </c>
      <c r="DV204" s="312">
        <f t="shared" si="451"/>
        <v>0</v>
      </c>
      <c r="DW204" s="312">
        <f t="shared" si="452"/>
        <v>0</v>
      </c>
      <c r="DX204" s="312">
        <f t="shared" si="453"/>
        <v>0</v>
      </c>
      <c r="DY204" s="300">
        <f t="shared" si="454"/>
        <v>0</v>
      </c>
    </row>
    <row r="205" spans="1:129" s="52" customFormat="1" ht="15" customHeight="1">
      <c r="A205" s="76"/>
      <c r="B205" s="76"/>
      <c r="C205" s="75" t="s">
        <v>15</v>
      </c>
      <c r="D205" s="674"/>
      <c r="E205" s="70"/>
      <c r="F205" s="70"/>
      <c r="G205" s="70"/>
      <c r="H205" s="70"/>
      <c r="I205" s="70"/>
      <c r="J205" s="683"/>
      <c r="K205" s="70"/>
      <c r="L205" s="138"/>
      <c r="M205" s="68">
        <f t="shared" si="442"/>
        <v>1</v>
      </c>
      <c r="N205" s="894"/>
      <c r="O205" s="895"/>
      <c r="P205" s="894"/>
      <c r="Q205" s="895"/>
      <c r="R205" s="894"/>
      <c r="S205" s="895"/>
      <c r="T205" s="894"/>
      <c r="U205" s="895"/>
      <c r="V205" s="894"/>
      <c r="W205" s="895"/>
      <c r="X205" s="346"/>
      <c r="Y205" s="886">
        <f t="shared" si="443"/>
        <v>0</v>
      </c>
      <c r="Z205" s="1007"/>
      <c r="AA205" s="886">
        <f t="shared" si="444"/>
        <v>0</v>
      </c>
      <c r="AB205" s="1007"/>
      <c r="AC205" s="886">
        <f t="shared" si="445"/>
        <v>0</v>
      </c>
      <c r="AD205" s="1007"/>
      <c r="AE205" s="886">
        <f t="shared" si="446"/>
        <v>0</v>
      </c>
      <c r="AF205" s="1007"/>
      <c r="AG205" s="886">
        <f t="shared" si="447"/>
        <v>0</v>
      </c>
      <c r="AH205" s="1007"/>
      <c r="AI205" s="266">
        <f t="shared" si="448"/>
        <v>0</v>
      </c>
      <c r="AJ205" s="901"/>
      <c r="AK205" s="902"/>
      <c r="AL205" s="901"/>
      <c r="AM205" s="902"/>
      <c r="AN205" s="901"/>
      <c r="AO205" s="902"/>
      <c r="AP205" s="901"/>
      <c r="AQ205" s="902"/>
      <c r="AR205" s="901"/>
      <c r="AS205" s="902"/>
      <c r="AT205" s="336"/>
      <c r="AU205" s="909"/>
      <c r="AV205" s="910"/>
      <c r="AW205" s="909"/>
      <c r="AX205" s="910"/>
      <c r="AY205" s="909"/>
      <c r="AZ205" s="910"/>
      <c r="BA205" s="909"/>
      <c r="BB205" s="910"/>
      <c r="BC205" s="909"/>
      <c r="BD205" s="910"/>
      <c r="BE205" s="337"/>
      <c r="BF205" s="911"/>
      <c r="BG205" s="912"/>
      <c r="BH205" s="911"/>
      <c r="BI205" s="912"/>
      <c r="BJ205" s="911"/>
      <c r="BK205" s="912"/>
      <c r="BL205" s="911"/>
      <c r="BM205" s="912"/>
      <c r="BN205" s="911"/>
      <c r="BO205" s="912"/>
      <c r="BP205" s="338"/>
      <c r="BQ205" s="1038"/>
      <c r="BR205" s="1039"/>
      <c r="BS205" s="1038"/>
      <c r="BT205" s="1039"/>
      <c r="BU205" s="1038"/>
      <c r="BV205" s="1039"/>
      <c r="BW205" s="1038"/>
      <c r="BX205" s="1039"/>
      <c r="BY205" s="1038"/>
      <c r="BZ205" s="1039"/>
      <c r="CA205" s="339"/>
      <c r="CB205" s="1036"/>
      <c r="CC205" s="1037"/>
      <c r="CD205" s="1036"/>
      <c r="CE205" s="1037"/>
      <c r="CF205" s="1036"/>
      <c r="CG205" s="1037"/>
      <c r="CH205" s="1036"/>
      <c r="CI205" s="1037"/>
      <c r="CJ205" s="1036"/>
      <c r="CK205" s="1037"/>
      <c r="CL205" s="340"/>
      <c r="CM205" s="1044"/>
      <c r="CN205" s="1045"/>
      <c r="CO205" s="1044"/>
      <c r="CP205" s="1045"/>
      <c r="CQ205" s="1044"/>
      <c r="CR205" s="1045"/>
      <c r="CS205" s="1044"/>
      <c r="CT205" s="1045"/>
      <c r="CU205" s="1044"/>
      <c r="CV205" s="1045"/>
      <c r="CW205" s="341"/>
      <c r="CX205" s="1042"/>
      <c r="CY205" s="1043"/>
      <c r="CZ205" s="1042"/>
      <c r="DA205" s="1043"/>
      <c r="DB205" s="1042"/>
      <c r="DC205" s="1043"/>
      <c r="DD205" s="1042"/>
      <c r="DE205" s="1043"/>
      <c r="DF205" s="1042"/>
      <c r="DG205" s="1043"/>
      <c r="DH205" s="342"/>
      <c r="DI205" s="1040"/>
      <c r="DJ205" s="1041"/>
      <c r="DK205" s="1040"/>
      <c r="DL205" s="1041"/>
      <c r="DM205" s="1040"/>
      <c r="DN205" s="1041"/>
      <c r="DO205" s="1040"/>
      <c r="DP205" s="1041"/>
      <c r="DQ205" s="1040"/>
      <c r="DR205" s="1041"/>
      <c r="DS205" s="343"/>
      <c r="DT205" s="312">
        <f t="shared" si="449"/>
        <v>0</v>
      </c>
      <c r="DU205" s="312">
        <f t="shared" si="450"/>
        <v>0</v>
      </c>
      <c r="DV205" s="312">
        <f t="shared" si="451"/>
        <v>0</v>
      </c>
      <c r="DW205" s="312">
        <f t="shared" si="452"/>
        <v>0</v>
      </c>
      <c r="DX205" s="312">
        <f t="shared" si="453"/>
        <v>0</v>
      </c>
      <c r="DY205" s="300">
        <f t="shared" si="454"/>
        <v>0</v>
      </c>
    </row>
    <row r="206" spans="1:129" s="52" customFormat="1" ht="15" customHeight="1">
      <c r="A206" s="76"/>
      <c r="B206" s="76"/>
      <c r="C206" s="75" t="s">
        <v>31</v>
      </c>
      <c r="D206" s="674"/>
      <c r="E206" s="70"/>
      <c r="F206" s="70"/>
      <c r="G206" s="70"/>
      <c r="H206" s="70"/>
      <c r="I206" s="70"/>
      <c r="J206" s="683"/>
      <c r="K206" s="70"/>
      <c r="L206" s="138"/>
      <c r="M206" s="68">
        <f t="shared" si="442"/>
        <v>1.1000000000000001</v>
      </c>
      <c r="N206" s="894"/>
      <c r="O206" s="895"/>
      <c r="P206" s="894"/>
      <c r="Q206" s="895"/>
      <c r="R206" s="894"/>
      <c r="S206" s="895"/>
      <c r="T206" s="894"/>
      <c r="U206" s="895"/>
      <c r="V206" s="894"/>
      <c r="W206" s="895"/>
      <c r="X206" s="346"/>
      <c r="Y206" s="886">
        <f t="shared" si="443"/>
        <v>0</v>
      </c>
      <c r="Z206" s="1007"/>
      <c r="AA206" s="886">
        <f t="shared" si="444"/>
        <v>0</v>
      </c>
      <c r="AB206" s="1007"/>
      <c r="AC206" s="886">
        <f t="shared" si="445"/>
        <v>0</v>
      </c>
      <c r="AD206" s="1007"/>
      <c r="AE206" s="886">
        <f t="shared" si="446"/>
        <v>0</v>
      </c>
      <c r="AF206" s="1007"/>
      <c r="AG206" s="886">
        <f t="shared" si="447"/>
        <v>0</v>
      </c>
      <c r="AH206" s="1007"/>
      <c r="AI206" s="266">
        <f t="shared" si="448"/>
        <v>0</v>
      </c>
      <c r="AJ206" s="901"/>
      <c r="AK206" s="902"/>
      <c r="AL206" s="901"/>
      <c r="AM206" s="902"/>
      <c r="AN206" s="901"/>
      <c r="AO206" s="902"/>
      <c r="AP206" s="901"/>
      <c r="AQ206" s="902"/>
      <c r="AR206" s="901"/>
      <c r="AS206" s="902"/>
      <c r="AT206" s="336"/>
      <c r="AU206" s="909"/>
      <c r="AV206" s="910"/>
      <c r="AW206" s="909"/>
      <c r="AX206" s="910"/>
      <c r="AY206" s="909"/>
      <c r="AZ206" s="910"/>
      <c r="BA206" s="909"/>
      <c r="BB206" s="910"/>
      <c r="BC206" s="909"/>
      <c r="BD206" s="910"/>
      <c r="BE206" s="337"/>
      <c r="BF206" s="911"/>
      <c r="BG206" s="912"/>
      <c r="BH206" s="911"/>
      <c r="BI206" s="912"/>
      <c r="BJ206" s="911"/>
      <c r="BK206" s="912"/>
      <c r="BL206" s="911"/>
      <c r="BM206" s="912"/>
      <c r="BN206" s="911"/>
      <c r="BO206" s="912"/>
      <c r="BP206" s="338"/>
      <c r="BQ206" s="1038"/>
      <c r="BR206" s="1039"/>
      <c r="BS206" s="1038"/>
      <c r="BT206" s="1039"/>
      <c r="BU206" s="1038"/>
      <c r="BV206" s="1039"/>
      <c r="BW206" s="1038"/>
      <c r="BX206" s="1039"/>
      <c r="BY206" s="1038"/>
      <c r="BZ206" s="1039"/>
      <c r="CA206" s="339"/>
      <c r="CB206" s="1036"/>
      <c r="CC206" s="1037"/>
      <c r="CD206" s="1036"/>
      <c r="CE206" s="1037"/>
      <c r="CF206" s="1036"/>
      <c r="CG206" s="1037"/>
      <c r="CH206" s="1036"/>
      <c r="CI206" s="1037"/>
      <c r="CJ206" s="1036"/>
      <c r="CK206" s="1037"/>
      <c r="CL206" s="340"/>
      <c r="CM206" s="1044"/>
      <c r="CN206" s="1045"/>
      <c r="CO206" s="1044"/>
      <c r="CP206" s="1045"/>
      <c r="CQ206" s="1044"/>
      <c r="CR206" s="1045"/>
      <c r="CS206" s="1044"/>
      <c r="CT206" s="1045"/>
      <c r="CU206" s="1044"/>
      <c r="CV206" s="1045"/>
      <c r="CW206" s="341"/>
      <c r="CX206" s="1042"/>
      <c r="CY206" s="1043"/>
      <c r="CZ206" s="1042"/>
      <c r="DA206" s="1043"/>
      <c r="DB206" s="1042"/>
      <c r="DC206" s="1043"/>
      <c r="DD206" s="1042"/>
      <c r="DE206" s="1043"/>
      <c r="DF206" s="1042"/>
      <c r="DG206" s="1043"/>
      <c r="DH206" s="342"/>
      <c r="DI206" s="1040"/>
      <c r="DJ206" s="1041"/>
      <c r="DK206" s="1040"/>
      <c r="DL206" s="1041"/>
      <c r="DM206" s="1040"/>
      <c r="DN206" s="1041"/>
      <c r="DO206" s="1040"/>
      <c r="DP206" s="1041"/>
      <c r="DQ206" s="1040"/>
      <c r="DR206" s="1041"/>
      <c r="DS206" s="343"/>
      <c r="DT206" s="312">
        <f t="shared" si="449"/>
        <v>0</v>
      </c>
      <c r="DU206" s="312">
        <f t="shared" si="450"/>
        <v>0</v>
      </c>
      <c r="DV206" s="312">
        <f t="shared" si="451"/>
        <v>0</v>
      </c>
      <c r="DW206" s="312">
        <f t="shared" si="452"/>
        <v>0</v>
      </c>
      <c r="DX206" s="312">
        <f t="shared" si="453"/>
        <v>0</v>
      </c>
      <c r="DY206" s="300">
        <f t="shared" si="454"/>
        <v>0</v>
      </c>
    </row>
    <row r="207" spans="1:129" s="52" customFormat="1" ht="15" customHeight="1">
      <c r="A207" s="76"/>
      <c r="B207" s="76"/>
      <c r="C207" s="75" t="s">
        <v>309</v>
      </c>
      <c r="D207" s="674" t="s">
        <v>338</v>
      </c>
      <c r="E207" s="70"/>
      <c r="F207" s="70"/>
      <c r="G207" s="70"/>
      <c r="H207" s="70"/>
      <c r="I207" s="70"/>
      <c r="J207" s="683"/>
      <c r="K207" s="70"/>
      <c r="L207" s="138"/>
      <c r="M207" s="68">
        <f t="shared" si="442"/>
        <v>1.1000000000000001</v>
      </c>
      <c r="N207" s="894"/>
      <c r="O207" s="895"/>
      <c r="P207" s="894"/>
      <c r="Q207" s="895"/>
      <c r="R207" s="894"/>
      <c r="S207" s="895"/>
      <c r="T207" s="894"/>
      <c r="U207" s="895"/>
      <c r="V207" s="894"/>
      <c r="W207" s="895"/>
      <c r="X207" s="346"/>
      <c r="Y207" s="886">
        <f t="shared" si="443"/>
        <v>0</v>
      </c>
      <c r="Z207" s="1007"/>
      <c r="AA207" s="886">
        <f t="shared" si="444"/>
        <v>0</v>
      </c>
      <c r="AB207" s="1007"/>
      <c r="AC207" s="886">
        <f t="shared" si="445"/>
        <v>0</v>
      </c>
      <c r="AD207" s="1007"/>
      <c r="AE207" s="886">
        <f t="shared" si="446"/>
        <v>0</v>
      </c>
      <c r="AF207" s="1007"/>
      <c r="AG207" s="886">
        <f t="shared" si="447"/>
        <v>0</v>
      </c>
      <c r="AH207" s="1007"/>
      <c r="AI207" s="266">
        <f t="shared" si="448"/>
        <v>0</v>
      </c>
      <c r="AJ207" s="901"/>
      <c r="AK207" s="902"/>
      <c r="AL207" s="901"/>
      <c r="AM207" s="902"/>
      <c r="AN207" s="901"/>
      <c r="AO207" s="902"/>
      <c r="AP207" s="901"/>
      <c r="AQ207" s="902"/>
      <c r="AR207" s="901"/>
      <c r="AS207" s="902"/>
      <c r="AT207" s="336"/>
      <c r="AU207" s="909"/>
      <c r="AV207" s="910"/>
      <c r="AW207" s="909"/>
      <c r="AX207" s="910"/>
      <c r="AY207" s="909"/>
      <c r="AZ207" s="910"/>
      <c r="BA207" s="909"/>
      <c r="BB207" s="910"/>
      <c r="BC207" s="909"/>
      <c r="BD207" s="910"/>
      <c r="BE207" s="337"/>
      <c r="BF207" s="911"/>
      <c r="BG207" s="912"/>
      <c r="BH207" s="911"/>
      <c r="BI207" s="912"/>
      <c r="BJ207" s="911"/>
      <c r="BK207" s="912"/>
      <c r="BL207" s="911"/>
      <c r="BM207" s="912"/>
      <c r="BN207" s="911"/>
      <c r="BO207" s="912"/>
      <c r="BP207" s="338"/>
      <c r="BQ207" s="1038"/>
      <c r="BR207" s="1039"/>
      <c r="BS207" s="1038"/>
      <c r="BT207" s="1039"/>
      <c r="BU207" s="1038"/>
      <c r="BV207" s="1039"/>
      <c r="BW207" s="1038"/>
      <c r="BX207" s="1039"/>
      <c r="BY207" s="1038"/>
      <c r="BZ207" s="1039"/>
      <c r="CA207" s="339"/>
      <c r="CB207" s="1036"/>
      <c r="CC207" s="1037"/>
      <c r="CD207" s="1036"/>
      <c r="CE207" s="1037"/>
      <c r="CF207" s="1036"/>
      <c r="CG207" s="1037"/>
      <c r="CH207" s="1036"/>
      <c r="CI207" s="1037"/>
      <c r="CJ207" s="1036"/>
      <c r="CK207" s="1037"/>
      <c r="CL207" s="340"/>
      <c r="CM207" s="1044"/>
      <c r="CN207" s="1045"/>
      <c r="CO207" s="1044"/>
      <c r="CP207" s="1045"/>
      <c r="CQ207" s="1044"/>
      <c r="CR207" s="1045"/>
      <c r="CS207" s="1044"/>
      <c r="CT207" s="1045"/>
      <c r="CU207" s="1044"/>
      <c r="CV207" s="1045"/>
      <c r="CW207" s="341"/>
      <c r="CX207" s="1042"/>
      <c r="CY207" s="1043"/>
      <c r="CZ207" s="1042"/>
      <c r="DA207" s="1043"/>
      <c r="DB207" s="1042"/>
      <c r="DC207" s="1043"/>
      <c r="DD207" s="1042"/>
      <c r="DE207" s="1043"/>
      <c r="DF207" s="1042"/>
      <c r="DG207" s="1043"/>
      <c r="DH207" s="342"/>
      <c r="DI207" s="1040"/>
      <c r="DJ207" s="1041"/>
      <c r="DK207" s="1040"/>
      <c r="DL207" s="1041"/>
      <c r="DM207" s="1040"/>
      <c r="DN207" s="1041"/>
      <c r="DO207" s="1040"/>
      <c r="DP207" s="1041"/>
      <c r="DQ207" s="1040"/>
      <c r="DR207" s="1041"/>
      <c r="DS207" s="343"/>
      <c r="DT207" s="312">
        <f t="shared" si="449"/>
        <v>0</v>
      </c>
      <c r="DU207" s="312">
        <f t="shared" si="450"/>
        <v>0</v>
      </c>
      <c r="DV207" s="312">
        <f t="shared" si="451"/>
        <v>0</v>
      </c>
      <c r="DW207" s="312">
        <f t="shared" si="452"/>
        <v>0</v>
      </c>
      <c r="DX207" s="312">
        <f t="shared" si="453"/>
        <v>0</v>
      </c>
      <c r="DY207" s="300">
        <f t="shared" si="454"/>
        <v>0</v>
      </c>
    </row>
    <row r="208" spans="1:129" s="52" customFormat="1" ht="15" customHeight="1">
      <c r="A208" s="76"/>
      <c r="B208" s="76"/>
      <c r="C208" s="75" t="s">
        <v>224</v>
      </c>
      <c r="D208" s="674"/>
      <c r="E208" s="70"/>
      <c r="F208" s="70"/>
      <c r="G208" s="70"/>
      <c r="H208" s="70"/>
      <c r="I208" s="70"/>
      <c r="J208" s="683"/>
      <c r="K208" s="70"/>
      <c r="L208" s="138"/>
      <c r="M208" s="68">
        <f t="shared" si="442"/>
        <v>1</v>
      </c>
      <c r="N208" s="894"/>
      <c r="O208" s="895"/>
      <c r="P208" s="894"/>
      <c r="Q208" s="895"/>
      <c r="R208" s="894"/>
      <c r="S208" s="895"/>
      <c r="T208" s="894"/>
      <c r="U208" s="895"/>
      <c r="V208" s="894"/>
      <c r="W208" s="895"/>
      <c r="X208" s="346"/>
      <c r="Y208" s="886">
        <f t="shared" si="443"/>
        <v>0</v>
      </c>
      <c r="Z208" s="1007"/>
      <c r="AA208" s="886">
        <f t="shared" si="444"/>
        <v>0</v>
      </c>
      <c r="AB208" s="1007"/>
      <c r="AC208" s="886">
        <f t="shared" si="445"/>
        <v>0</v>
      </c>
      <c r="AD208" s="1007"/>
      <c r="AE208" s="886">
        <f t="shared" si="446"/>
        <v>0</v>
      </c>
      <c r="AF208" s="1007"/>
      <c r="AG208" s="886">
        <f t="shared" si="447"/>
        <v>0</v>
      </c>
      <c r="AH208" s="1007"/>
      <c r="AI208" s="266">
        <f t="shared" si="448"/>
        <v>0</v>
      </c>
      <c r="AJ208" s="901"/>
      <c r="AK208" s="902"/>
      <c r="AL208" s="901"/>
      <c r="AM208" s="902"/>
      <c r="AN208" s="901"/>
      <c r="AO208" s="902"/>
      <c r="AP208" s="901"/>
      <c r="AQ208" s="902"/>
      <c r="AR208" s="901"/>
      <c r="AS208" s="902"/>
      <c r="AT208" s="336"/>
      <c r="AU208" s="909"/>
      <c r="AV208" s="910"/>
      <c r="AW208" s="909"/>
      <c r="AX208" s="910"/>
      <c r="AY208" s="909"/>
      <c r="AZ208" s="910"/>
      <c r="BA208" s="909"/>
      <c r="BB208" s="910"/>
      <c r="BC208" s="909"/>
      <c r="BD208" s="910"/>
      <c r="BE208" s="337"/>
      <c r="BF208" s="911"/>
      <c r="BG208" s="912"/>
      <c r="BH208" s="911"/>
      <c r="BI208" s="912"/>
      <c r="BJ208" s="911"/>
      <c r="BK208" s="912"/>
      <c r="BL208" s="911"/>
      <c r="BM208" s="912"/>
      <c r="BN208" s="911"/>
      <c r="BO208" s="912"/>
      <c r="BP208" s="338"/>
      <c r="BQ208" s="1038"/>
      <c r="BR208" s="1039"/>
      <c r="BS208" s="1038"/>
      <c r="BT208" s="1039"/>
      <c r="BU208" s="1038"/>
      <c r="BV208" s="1039"/>
      <c r="BW208" s="1038"/>
      <c r="BX208" s="1039"/>
      <c r="BY208" s="1038"/>
      <c r="BZ208" s="1039"/>
      <c r="CA208" s="339"/>
      <c r="CB208" s="1036"/>
      <c r="CC208" s="1037"/>
      <c r="CD208" s="1036"/>
      <c r="CE208" s="1037"/>
      <c r="CF208" s="1036"/>
      <c r="CG208" s="1037"/>
      <c r="CH208" s="1036"/>
      <c r="CI208" s="1037"/>
      <c r="CJ208" s="1036"/>
      <c r="CK208" s="1037"/>
      <c r="CL208" s="340"/>
      <c r="CM208" s="1044"/>
      <c r="CN208" s="1045"/>
      <c r="CO208" s="1044"/>
      <c r="CP208" s="1045"/>
      <c r="CQ208" s="1044"/>
      <c r="CR208" s="1045"/>
      <c r="CS208" s="1044"/>
      <c r="CT208" s="1045"/>
      <c r="CU208" s="1044"/>
      <c r="CV208" s="1045"/>
      <c r="CW208" s="341"/>
      <c r="CX208" s="1042"/>
      <c r="CY208" s="1043"/>
      <c r="CZ208" s="1042"/>
      <c r="DA208" s="1043"/>
      <c r="DB208" s="1042"/>
      <c r="DC208" s="1043"/>
      <c r="DD208" s="1042"/>
      <c r="DE208" s="1043"/>
      <c r="DF208" s="1042"/>
      <c r="DG208" s="1043"/>
      <c r="DH208" s="342"/>
      <c r="DI208" s="1040"/>
      <c r="DJ208" s="1041"/>
      <c r="DK208" s="1040"/>
      <c r="DL208" s="1041"/>
      <c r="DM208" s="1040"/>
      <c r="DN208" s="1041"/>
      <c r="DO208" s="1040"/>
      <c r="DP208" s="1041"/>
      <c r="DQ208" s="1040"/>
      <c r="DR208" s="1041"/>
      <c r="DS208" s="343"/>
      <c r="DT208" s="312">
        <f t="shared" si="449"/>
        <v>0</v>
      </c>
      <c r="DU208" s="312">
        <f t="shared" si="450"/>
        <v>0</v>
      </c>
      <c r="DV208" s="312">
        <f t="shared" si="451"/>
        <v>0</v>
      </c>
      <c r="DW208" s="312">
        <f t="shared" si="452"/>
        <v>0</v>
      </c>
      <c r="DX208" s="312">
        <f t="shared" si="453"/>
        <v>0</v>
      </c>
      <c r="DY208" s="300">
        <f t="shared" si="454"/>
        <v>0</v>
      </c>
    </row>
    <row r="209" spans="1:129" s="52" customFormat="1" ht="15" customHeight="1">
      <c r="A209" s="76"/>
      <c r="B209" s="76"/>
      <c r="C209" s="75" t="s">
        <v>15</v>
      </c>
      <c r="D209" s="674"/>
      <c r="E209" s="70"/>
      <c r="F209" s="70"/>
      <c r="G209" s="70"/>
      <c r="H209" s="70"/>
      <c r="I209" s="70"/>
      <c r="J209" s="683"/>
      <c r="K209" s="70"/>
      <c r="L209" s="138"/>
      <c r="M209" s="68">
        <f t="shared" si="442"/>
        <v>1</v>
      </c>
      <c r="N209" s="894"/>
      <c r="O209" s="895"/>
      <c r="P209" s="894"/>
      <c r="Q209" s="895"/>
      <c r="R209" s="894"/>
      <c r="S209" s="895"/>
      <c r="T209" s="894"/>
      <c r="U209" s="895"/>
      <c r="V209" s="894"/>
      <c r="W209" s="895"/>
      <c r="X209" s="346"/>
      <c r="Y209" s="886">
        <f t="shared" si="443"/>
        <v>0</v>
      </c>
      <c r="Z209" s="1007"/>
      <c r="AA209" s="886">
        <f t="shared" si="444"/>
        <v>0</v>
      </c>
      <c r="AB209" s="1007"/>
      <c r="AC209" s="886">
        <f t="shared" si="445"/>
        <v>0</v>
      </c>
      <c r="AD209" s="1007"/>
      <c r="AE209" s="886">
        <f t="shared" si="446"/>
        <v>0</v>
      </c>
      <c r="AF209" s="1007"/>
      <c r="AG209" s="886">
        <f t="shared" si="447"/>
        <v>0</v>
      </c>
      <c r="AH209" s="1007"/>
      <c r="AI209" s="266">
        <f t="shared" si="448"/>
        <v>0</v>
      </c>
      <c r="AJ209" s="901"/>
      <c r="AK209" s="902"/>
      <c r="AL209" s="901"/>
      <c r="AM209" s="902"/>
      <c r="AN209" s="901"/>
      <c r="AO209" s="902"/>
      <c r="AP209" s="901"/>
      <c r="AQ209" s="902"/>
      <c r="AR209" s="901"/>
      <c r="AS209" s="902"/>
      <c r="AT209" s="336"/>
      <c r="AU209" s="909"/>
      <c r="AV209" s="910"/>
      <c r="AW209" s="909"/>
      <c r="AX209" s="910"/>
      <c r="AY209" s="909"/>
      <c r="AZ209" s="910"/>
      <c r="BA209" s="909"/>
      <c r="BB209" s="910"/>
      <c r="BC209" s="909"/>
      <c r="BD209" s="910"/>
      <c r="BE209" s="337"/>
      <c r="BF209" s="911"/>
      <c r="BG209" s="912"/>
      <c r="BH209" s="911"/>
      <c r="BI209" s="912"/>
      <c r="BJ209" s="911"/>
      <c r="BK209" s="912"/>
      <c r="BL209" s="911"/>
      <c r="BM209" s="912"/>
      <c r="BN209" s="911"/>
      <c r="BO209" s="912"/>
      <c r="BP209" s="338"/>
      <c r="BQ209" s="1038"/>
      <c r="BR209" s="1039"/>
      <c r="BS209" s="1038"/>
      <c r="BT209" s="1039"/>
      <c r="BU209" s="1038"/>
      <c r="BV209" s="1039"/>
      <c r="BW209" s="1038"/>
      <c r="BX209" s="1039"/>
      <c r="BY209" s="1038"/>
      <c r="BZ209" s="1039"/>
      <c r="CA209" s="339"/>
      <c r="CB209" s="1036"/>
      <c r="CC209" s="1037"/>
      <c r="CD209" s="1036"/>
      <c r="CE209" s="1037"/>
      <c r="CF209" s="1036"/>
      <c r="CG209" s="1037"/>
      <c r="CH209" s="1036"/>
      <c r="CI209" s="1037"/>
      <c r="CJ209" s="1036"/>
      <c r="CK209" s="1037"/>
      <c r="CL209" s="340"/>
      <c r="CM209" s="1044"/>
      <c r="CN209" s="1045"/>
      <c r="CO209" s="1044"/>
      <c r="CP209" s="1045"/>
      <c r="CQ209" s="1044"/>
      <c r="CR209" s="1045"/>
      <c r="CS209" s="1044"/>
      <c r="CT209" s="1045"/>
      <c r="CU209" s="1044"/>
      <c r="CV209" s="1045"/>
      <c r="CW209" s="341"/>
      <c r="CX209" s="1042"/>
      <c r="CY209" s="1043"/>
      <c r="CZ209" s="1042"/>
      <c r="DA209" s="1043"/>
      <c r="DB209" s="1042"/>
      <c r="DC209" s="1043"/>
      <c r="DD209" s="1042"/>
      <c r="DE209" s="1043"/>
      <c r="DF209" s="1042"/>
      <c r="DG209" s="1043"/>
      <c r="DH209" s="342"/>
      <c r="DI209" s="1040"/>
      <c r="DJ209" s="1041"/>
      <c r="DK209" s="1040"/>
      <c r="DL209" s="1041"/>
      <c r="DM209" s="1040"/>
      <c r="DN209" s="1041"/>
      <c r="DO209" s="1040"/>
      <c r="DP209" s="1041"/>
      <c r="DQ209" s="1040"/>
      <c r="DR209" s="1041"/>
      <c r="DS209" s="343"/>
      <c r="DT209" s="312">
        <f t="shared" si="449"/>
        <v>0</v>
      </c>
      <c r="DU209" s="312">
        <f t="shared" si="450"/>
        <v>0</v>
      </c>
      <c r="DV209" s="312">
        <f t="shared" si="451"/>
        <v>0</v>
      </c>
      <c r="DW209" s="312">
        <f t="shared" si="452"/>
        <v>0</v>
      </c>
      <c r="DX209" s="312">
        <f t="shared" si="453"/>
        <v>0</v>
      </c>
      <c r="DY209" s="300">
        <f t="shared" si="454"/>
        <v>0</v>
      </c>
    </row>
    <row r="210" spans="1:129" s="52" customFormat="1" ht="15" customHeight="1">
      <c r="A210" s="76"/>
      <c r="B210" s="76"/>
      <c r="C210" s="75" t="s">
        <v>31</v>
      </c>
      <c r="D210" s="674"/>
      <c r="E210" s="70"/>
      <c r="F210" s="70"/>
      <c r="G210" s="70"/>
      <c r="H210" s="70"/>
      <c r="I210" s="70"/>
      <c r="J210" s="683"/>
      <c r="K210" s="70"/>
      <c r="L210" s="138"/>
      <c r="M210" s="68">
        <f t="shared" si="442"/>
        <v>1.1000000000000001</v>
      </c>
      <c r="N210" s="894"/>
      <c r="O210" s="895"/>
      <c r="P210" s="894"/>
      <c r="Q210" s="895"/>
      <c r="R210" s="894"/>
      <c r="S210" s="895"/>
      <c r="T210" s="894"/>
      <c r="U210" s="895"/>
      <c r="V210" s="894"/>
      <c r="W210" s="895"/>
      <c r="X210" s="346"/>
      <c r="Y210" s="886">
        <f t="shared" si="443"/>
        <v>0</v>
      </c>
      <c r="Z210" s="1007"/>
      <c r="AA210" s="886">
        <f t="shared" si="444"/>
        <v>0</v>
      </c>
      <c r="AB210" s="1007"/>
      <c r="AC210" s="886">
        <f t="shared" si="445"/>
        <v>0</v>
      </c>
      <c r="AD210" s="1007"/>
      <c r="AE210" s="886">
        <f t="shared" si="446"/>
        <v>0</v>
      </c>
      <c r="AF210" s="1007"/>
      <c r="AG210" s="886">
        <f t="shared" si="447"/>
        <v>0</v>
      </c>
      <c r="AH210" s="1007"/>
      <c r="AI210" s="266">
        <f t="shared" si="448"/>
        <v>0</v>
      </c>
      <c r="AJ210" s="901"/>
      <c r="AK210" s="902"/>
      <c r="AL210" s="901"/>
      <c r="AM210" s="902"/>
      <c r="AN210" s="901"/>
      <c r="AO210" s="902"/>
      <c r="AP210" s="901"/>
      <c r="AQ210" s="902"/>
      <c r="AR210" s="901"/>
      <c r="AS210" s="902"/>
      <c r="AT210" s="336"/>
      <c r="AU210" s="909"/>
      <c r="AV210" s="910"/>
      <c r="AW210" s="909"/>
      <c r="AX210" s="910"/>
      <c r="AY210" s="909"/>
      <c r="AZ210" s="910"/>
      <c r="BA210" s="909"/>
      <c r="BB210" s="910"/>
      <c r="BC210" s="909"/>
      <c r="BD210" s="910"/>
      <c r="BE210" s="337"/>
      <c r="BF210" s="911"/>
      <c r="BG210" s="912"/>
      <c r="BH210" s="911"/>
      <c r="BI210" s="912"/>
      <c r="BJ210" s="911"/>
      <c r="BK210" s="912"/>
      <c r="BL210" s="911"/>
      <c r="BM210" s="912"/>
      <c r="BN210" s="911"/>
      <c r="BO210" s="912"/>
      <c r="BP210" s="338"/>
      <c r="BQ210" s="1038"/>
      <c r="BR210" s="1039"/>
      <c r="BS210" s="1038"/>
      <c r="BT210" s="1039"/>
      <c r="BU210" s="1038"/>
      <c r="BV210" s="1039"/>
      <c r="BW210" s="1038"/>
      <c r="BX210" s="1039"/>
      <c r="BY210" s="1038"/>
      <c r="BZ210" s="1039"/>
      <c r="CA210" s="339"/>
      <c r="CB210" s="1036"/>
      <c r="CC210" s="1037"/>
      <c r="CD210" s="1036"/>
      <c r="CE210" s="1037"/>
      <c r="CF210" s="1036"/>
      <c r="CG210" s="1037"/>
      <c r="CH210" s="1036"/>
      <c r="CI210" s="1037"/>
      <c r="CJ210" s="1036"/>
      <c r="CK210" s="1037"/>
      <c r="CL210" s="340"/>
      <c r="CM210" s="1044"/>
      <c r="CN210" s="1045"/>
      <c r="CO210" s="1044"/>
      <c r="CP210" s="1045"/>
      <c r="CQ210" s="1044"/>
      <c r="CR210" s="1045"/>
      <c r="CS210" s="1044"/>
      <c r="CT210" s="1045"/>
      <c r="CU210" s="1044"/>
      <c r="CV210" s="1045"/>
      <c r="CW210" s="341"/>
      <c r="CX210" s="1042"/>
      <c r="CY210" s="1043"/>
      <c r="CZ210" s="1042"/>
      <c r="DA210" s="1043"/>
      <c r="DB210" s="1042"/>
      <c r="DC210" s="1043"/>
      <c r="DD210" s="1042"/>
      <c r="DE210" s="1043"/>
      <c r="DF210" s="1042"/>
      <c r="DG210" s="1043"/>
      <c r="DH210" s="342"/>
      <c r="DI210" s="1040"/>
      <c r="DJ210" s="1041"/>
      <c r="DK210" s="1040"/>
      <c r="DL210" s="1041"/>
      <c r="DM210" s="1040"/>
      <c r="DN210" s="1041"/>
      <c r="DO210" s="1040"/>
      <c r="DP210" s="1041"/>
      <c r="DQ210" s="1040"/>
      <c r="DR210" s="1041"/>
      <c r="DS210" s="343"/>
      <c r="DT210" s="312">
        <f t="shared" si="449"/>
        <v>0</v>
      </c>
      <c r="DU210" s="312">
        <f t="shared" si="450"/>
        <v>0</v>
      </c>
      <c r="DV210" s="312">
        <f t="shared" si="451"/>
        <v>0</v>
      </c>
      <c r="DW210" s="312">
        <f t="shared" si="452"/>
        <v>0</v>
      </c>
      <c r="DX210" s="312">
        <f t="shared" si="453"/>
        <v>0</v>
      </c>
      <c r="DY210" s="300">
        <f t="shared" si="454"/>
        <v>0</v>
      </c>
    </row>
    <row r="211" spans="1:129" s="52" customFormat="1" ht="15" customHeight="1">
      <c r="A211" s="76"/>
      <c r="B211" s="76"/>
      <c r="C211" s="136"/>
      <c r="D211" s="49"/>
      <c r="E211" s="85"/>
      <c r="F211" s="85"/>
      <c r="G211" s="85"/>
      <c r="H211" s="85"/>
      <c r="I211" s="85"/>
      <c r="J211" s="888" t="s">
        <v>145</v>
      </c>
      <c r="K211" s="889"/>
      <c r="L211" s="889"/>
      <c r="M211" s="890"/>
      <c r="N211" s="898"/>
      <c r="O211" s="665"/>
      <c r="P211" s="898"/>
      <c r="Q211" s="665"/>
      <c r="R211" s="898"/>
      <c r="S211" s="665"/>
      <c r="T211" s="898"/>
      <c r="U211" s="665"/>
      <c r="V211" s="898"/>
      <c r="W211" s="665"/>
      <c r="X211" s="122"/>
      <c r="Y211" s="898">
        <f>SUM(Y191:Y210)</f>
        <v>0</v>
      </c>
      <c r="Z211" s="665"/>
      <c r="AA211" s="898">
        <f>SUM(AA191:AA210)</f>
        <v>0</v>
      </c>
      <c r="AB211" s="665"/>
      <c r="AC211" s="898">
        <f>SUM(AC191:AC210)</f>
        <v>0</v>
      </c>
      <c r="AD211" s="665"/>
      <c r="AE211" s="898">
        <f>SUM(AE191:AE210)</f>
        <v>0</v>
      </c>
      <c r="AF211" s="665"/>
      <c r="AG211" s="898">
        <f>SUM(AG191:AG210)</f>
        <v>0</v>
      </c>
      <c r="AH211" s="665"/>
      <c r="AI211" s="122">
        <f>SUM(Y211:AG211)</f>
        <v>0</v>
      </c>
      <c r="AJ211" s="898"/>
      <c r="AK211" s="665"/>
      <c r="AL211" s="898"/>
      <c r="AM211" s="665"/>
      <c r="AN211" s="898"/>
      <c r="AO211" s="665"/>
      <c r="AP211" s="898"/>
      <c r="AQ211" s="665"/>
      <c r="AR211" s="898"/>
      <c r="AS211" s="665"/>
      <c r="AT211" s="122"/>
      <c r="AU211" s="898"/>
      <c r="AV211" s="665"/>
      <c r="AW211" s="898"/>
      <c r="AX211" s="665"/>
      <c r="AY211" s="898"/>
      <c r="AZ211" s="665"/>
      <c r="BA211" s="898"/>
      <c r="BB211" s="665"/>
      <c r="BC211" s="898"/>
      <c r="BD211" s="665"/>
      <c r="BE211" s="122"/>
      <c r="BF211" s="898"/>
      <c r="BG211" s="665"/>
      <c r="BH211" s="898"/>
      <c r="BI211" s="665"/>
      <c r="BJ211" s="898"/>
      <c r="BK211" s="665"/>
      <c r="BL211" s="898"/>
      <c r="BM211" s="665"/>
      <c r="BN211" s="898"/>
      <c r="BO211" s="665"/>
      <c r="BP211" s="122"/>
      <c r="BQ211" s="898"/>
      <c r="BR211" s="665"/>
      <c r="BS211" s="898"/>
      <c r="BT211" s="665"/>
      <c r="BU211" s="898"/>
      <c r="BV211" s="665"/>
      <c r="BW211" s="898"/>
      <c r="BX211" s="665"/>
      <c r="BY211" s="898"/>
      <c r="BZ211" s="665"/>
      <c r="CA211" s="122"/>
      <c r="CB211" s="898"/>
      <c r="CC211" s="665"/>
      <c r="CD211" s="898"/>
      <c r="CE211" s="665"/>
      <c r="CF211" s="898"/>
      <c r="CG211" s="665"/>
      <c r="CH211" s="898"/>
      <c r="CI211" s="665"/>
      <c r="CJ211" s="898"/>
      <c r="CK211" s="665"/>
      <c r="CL211" s="122"/>
      <c r="CM211" s="898"/>
      <c r="CN211" s="665"/>
      <c r="CO211" s="898"/>
      <c r="CP211" s="665"/>
      <c r="CQ211" s="898"/>
      <c r="CR211" s="665"/>
      <c r="CS211" s="898"/>
      <c r="CT211" s="665"/>
      <c r="CU211" s="898"/>
      <c r="CV211" s="665"/>
      <c r="CW211" s="122"/>
      <c r="CX211" s="898"/>
      <c r="CY211" s="665"/>
      <c r="CZ211" s="898"/>
      <c r="DA211" s="665"/>
      <c r="DB211" s="898"/>
      <c r="DC211" s="665"/>
      <c r="DD211" s="898"/>
      <c r="DE211" s="665"/>
      <c r="DF211" s="898"/>
      <c r="DG211" s="665"/>
      <c r="DH211" s="122"/>
      <c r="DI211" s="898"/>
      <c r="DJ211" s="665"/>
      <c r="DK211" s="898"/>
      <c r="DL211" s="665"/>
      <c r="DM211" s="898"/>
      <c r="DN211" s="665"/>
      <c r="DO211" s="898"/>
      <c r="DP211" s="665"/>
      <c r="DQ211" s="898"/>
      <c r="DR211" s="665"/>
      <c r="DS211" s="122"/>
      <c r="DT211" s="313">
        <f>SUM(DT191:DT210)</f>
        <v>0</v>
      </c>
      <c r="DU211" s="313">
        <f>SUM(DU191:DU210)</f>
        <v>0</v>
      </c>
      <c r="DV211" s="313">
        <f>SUM(DV191:DV210)</f>
        <v>0</v>
      </c>
      <c r="DW211" s="313">
        <f>SUM(DW191:DW210)</f>
        <v>0</v>
      </c>
      <c r="DX211" s="313">
        <f>SUM(DX191:DX210)</f>
        <v>0</v>
      </c>
      <c r="DY211" s="313">
        <f t="shared" ref="DY211" si="455">SUM(DT211:DX211)</f>
        <v>0</v>
      </c>
    </row>
    <row r="212" spans="1:129" s="52" customFormat="1" ht="25.5" customHeight="1">
      <c r="A212" s="76"/>
      <c r="B212" s="76"/>
      <c r="C212" s="136"/>
      <c r="D212" s="49"/>
      <c r="E212" s="810" t="s">
        <v>182</v>
      </c>
      <c r="F212" s="810"/>
      <c r="G212" s="810"/>
      <c r="H212" s="810"/>
      <c r="I212" s="810"/>
      <c r="J212" s="49"/>
      <c r="K212" s="49"/>
      <c r="L212" s="344"/>
      <c r="M212" s="163"/>
      <c r="N212" s="164"/>
      <c r="O212" s="165"/>
      <c r="P212" s="164"/>
      <c r="Q212" s="165"/>
      <c r="R212" s="164"/>
      <c r="S212" s="165"/>
      <c r="T212" s="164"/>
      <c r="U212" s="165"/>
      <c r="V212" s="164"/>
      <c r="W212" s="165"/>
      <c r="X212" s="166"/>
      <c r="Y212" s="164"/>
      <c r="Z212" s="165"/>
      <c r="AA212" s="164"/>
      <c r="AB212" s="165"/>
      <c r="AC212" s="164"/>
      <c r="AD212" s="165"/>
      <c r="AE212" s="164"/>
      <c r="AF212" s="165"/>
      <c r="AG212" s="164"/>
      <c r="AH212" s="165"/>
      <c r="AI212" s="166"/>
      <c r="AJ212" s="164"/>
      <c r="AK212" s="165"/>
      <c r="AL212" s="164"/>
      <c r="AM212" s="165"/>
      <c r="AN212" s="164"/>
      <c r="AO212" s="165"/>
      <c r="AP212" s="164"/>
      <c r="AQ212" s="165"/>
      <c r="AR212" s="164"/>
      <c r="AS212" s="165"/>
      <c r="AT212" s="166"/>
      <c r="AU212" s="164"/>
      <c r="AV212" s="165"/>
      <c r="AW212" s="164"/>
      <c r="AX212" s="165"/>
      <c r="AY212" s="164"/>
      <c r="AZ212" s="165"/>
      <c r="BA212" s="164"/>
      <c r="BB212" s="165"/>
      <c r="BC212" s="164"/>
      <c r="BD212" s="165"/>
      <c r="BE212" s="166"/>
      <c r="BF212" s="164"/>
      <c r="BG212" s="165"/>
      <c r="BH212" s="164"/>
      <c r="BI212" s="165"/>
      <c r="BJ212" s="164"/>
      <c r="BK212" s="165"/>
      <c r="BL212" s="164"/>
      <c r="BM212" s="165"/>
      <c r="BN212" s="164"/>
      <c r="BO212" s="165"/>
      <c r="BP212" s="166"/>
      <c r="BQ212" s="164"/>
      <c r="BR212" s="165"/>
      <c r="BS212" s="164"/>
      <c r="BT212" s="165"/>
      <c r="BU212" s="164"/>
      <c r="BV212" s="165"/>
      <c r="BW212" s="164"/>
      <c r="BX212" s="165"/>
      <c r="BY212" s="164"/>
      <c r="BZ212" s="165"/>
      <c r="CA212" s="166"/>
      <c r="CB212" s="164"/>
      <c r="CC212" s="165"/>
      <c r="CD212" s="164"/>
      <c r="CE212" s="165"/>
      <c r="CF212" s="164"/>
      <c r="CG212" s="165"/>
      <c r="CH212" s="164"/>
      <c r="CI212" s="165"/>
      <c r="CJ212" s="164"/>
      <c r="CK212" s="165"/>
      <c r="CL212" s="166"/>
      <c r="CM212" s="164"/>
      <c r="CN212" s="165"/>
      <c r="CO212" s="164"/>
      <c r="CP212" s="165"/>
      <c r="CQ212" s="164"/>
      <c r="CR212" s="165"/>
      <c r="CS212" s="164"/>
      <c r="CT212" s="165"/>
      <c r="CU212" s="164"/>
      <c r="CV212" s="165"/>
      <c r="CW212" s="166"/>
      <c r="CX212" s="164"/>
      <c r="CY212" s="165"/>
      <c r="CZ212" s="164"/>
      <c r="DA212" s="165"/>
      <c r="DB212" s="164"/>
      <c r="DC212" s="165"/>
      <c r="DD212" s="164"/>
      <c r="DE212" s="165"/>
      <c r="DF212" s="164"/>
      <c r="DG212" s="165"/>
      <c r="DH212" s="166"/>
      <c r="DI212" s="164"/>
      <c r="DJ212" s="165"/>
      <c r="DK212" s="164"/>
      <c r="DL212" s="165"/>
      <c r="DM212" s="164"/>
      <c r="DN212" s="165"/>
      <c r="DO212" s="164"/>
      <c r="DP212" s="165"/>
      <c r="DQ212" s="164"/>
      <c r="DR212" s="165"/>
      <c r="DS212" s="166"/>
      <c r="DT212" s="345"/>
      <c r="DU212" s="345"/>
      <c r="DV212" s="345"/>
      <c r="DW212" s="345"/>
      <c r="DX212" s="345"/>
      <c r="DY212" s="315"/>
    </row>
    <row r="213" spans="1:129" s="52" customFormat="1" ht="36" customHeight="1">
      <c r="A213" s="76"/>
      <c r="B213" s="76"/>
      <c r="C213" s="123" t="s">
        <v>43</v>
      </c>
      <c r="D213" s="77" t="s">
        <v>143</v>
      </c>
      <c r="E213" s="81" t="str">
        <f>Y9</f>
        <v>Year 1</v>
      </c>
      <c r="F213" s="81" t="str">
        <f>AA9</f>
        <v>Year 2</v>
      </c>
      <c r="G213" s="81" t="str">
        <f>AC9</f>
        <v>Year 3</v>
      </c>
      <c r="H213" s="81" t="str">
        <f>AE9</f>
        <v>Year 4</v>
      </c>
      <c r="I213" s="81" t="str">
        <f>AG9</f>
        <v>Year 5</v>
      </c>
      <c r="J213" s="79" t="s">
        <v>336</v>
      </c>
      <c r="K213" s="79" t="s">
        <v>337</v>
      </c>
      <c r="L213" s="79" t="s">
        <v>42</v>
      </c>
      <c r="M213" s="79" t="s">
        <v>311</v>
      </c>
      <c r="N213" s="161"/>
      <c r="O213" s="131"/>
      <c r="P213" s="161"/>
      <c r="Q213" s="131"/>
      <c r="R213" s="161"/>
      <c r="S213" s="131"/>
      <c r="T213" s="161"/>
      <c r="U213" s="131"/>
      <c r="V213" s="161"/>
      <c r="W213" s="131"/>
      <c r="X213" s="132"/>
      <c r="Y213" s="161"/>
      <c r="Z213" s="131"/>
      <c r="AA213" s="161"/>
      <c r="AB213" s="131"/>
      <c r="AC213" s="161"/>
      <c r="AD213" s="131"/>
      <c r="AE213" s="161"/>
      <c r="AF213" s="131"/>
      <c r="AG213" s="161"/>
      <c r="AH213" s="131"/>
      <c r="AI213" s="132"/>
      <c r="AJ213" s="161"/>
      <c r="AK213" s="131"/>
      <c r="AL213" s="161"/>
      <c r="AM213" s="131"/>
      <c r="AN213" s="161"/>
      <c r="AO213" s="131"/>
      <c r="AP213" s="161"/>
      <c r="AQ213" s="131"/>
      <c r="AR213" s="161"/>
      <c r="AS213" s="131"/>
      <c r="AT213" s="132"/>
      <c r="AU213" s="161"/>
      <c r="AV213" s="131"/>
      <c r="AW213" s="161"/>
      <c r="AX213" s="131"/>
      <c r="AY213" s="161"/>
      <c r="AZ213" s="131"/>
      <c r="BA213" s="161"/>
      <c r="BB213" s="131"/>
      <c r="BC213" s="161"/>
      <c r="BD213" s="131"/>
      <c r="BE213" s="132"/>
      <c r="BF213" s="161"/>
      <c r="BG213" s="131"/>
      <c r="BH213" s="161"/>
      <c r="BI213" s="131"/>
      <c r="BJ213" s="161"/>
      <c r="BK213" s="131"/>
      <c r="BL213" s="161"/>
      <c r="BM213" s="131"/>
      <c r="BN213" s="161"/>
      <c r="BO213" s="131"/>
      <c r="BP213" s="132"/>
      <c r="BQ213" s="161"/>
      <c r="BR213" s="131"/>
      <c r="BS213" s="161"/>
      <c r="BT213" s="131"/>
      <c r="BU213" s="161"/>
      <c r="BV213" s="131"/>
      <c r="BW213" s="161"/>
      <c r="BX213" s="131"/>
      <c r="BY213" s="161"/>
      <c r="BZ213" s="131"/>
      <c r="CA213" s="132"/>
      <c r="CB213" s="161"/>
      <c r="CC213" s="131"/>
      <c r="CD213" s="161"/>
      <c r="CE213" s="131"/>
      <c r="CF213" s="161"/>
      <c r="CG213" s="131"/>
      <c r="CH213" s="161"/>
      <c r="CI213" s="131"/>
      <c r="CJ213" s="161"/>
      <c r="CK213" s="131"/>
      <c r="CL213" s="132"/>
      <c r="CM213" s="161"/>
      <c r="CN213" s="131"/>
      <c r="CO213" s="161"/>
      <c r="CP213" s="131"/>
      <c r="CQ213" s="161"/>
      <c r="CR213" s="131"/>
      <c r="CS213" s="161"/>
      <c r="CT213" s="131"/>
      <c r="CU213" s="161"/>
      <c r="CV213" s="131"/>
      <c r="CW213" s="132"/>
      <c r="CX213" s="161"/>
      <c r="CY213" s="131"/>
      <c r="CZ213" s="161"/>
      <c r="DA213" s="131"/>
      <c r="DB213" s="161"/>
      <c r="DC213" s="131"/>
      <c r="DD213" s="161"/>
      <c r="DE213" s="131"/>
      <c r="DF213" s="161"/>
      <c r="DG213" s="131"/>
      <c r="DH213" s="132"/>
      <c r="DI213" s="161"/>
      <c r="DJ213" s="131"/>
      <c r="DK213" s="161"/>
      <c r="DL213" s="131"/>
      <c r="DM213" s="161"/>
      <c r="DN213" s="131"/>
      <c r="DO213" s="161"/>
      <c r="DP213" s="131"/>
      <c r="DQ213" s="161"/>
      <c r="DR213" s="131"/>
      <c r="DS213" s="132"/>
      <c r="DT213" s="345"/>
      <c r="DU213" s="345"/>
      <c r="DV213" s="345"/>
      <c r="DW213" s="345"/>
      <c r="DX213" s="345"/>
      <c r="DY213" s="315"/>
    </row>
    <row r="214" spans="1:129" ht="15" customHeight="1">
      <c r="C214" s="75" t="s">
        <v>309</v>
      </c>
      <c r="D214" s="674" t="s">
        <v>338</v>
      </c>
      <c r="E214" s="70"/>
      <c r="F214" s="70"/>
      <c r="G214" s="70"/>
      <c r="H214" s="70"/>
      <c r="I214" s="70"/>
      <c r="J214" s="683"/>
      <c r="K214" s="70"/>
      <c r="L214" s="138"/>
      <c r="M214" s="68">
        <f t="shared" ref="M214:M225" si="456">VLOOKUP(C214,TravelIncrease,2,0)</f>
        <v>1.1000000000000001</v>
      </c>
      <c r="N214" s="894"/>
      <c r="O214" s="895"/>
      <c r="P214" s="894"/>
      <c r="Q214" s="895"/>
      <c r="R214" s="894"/>
      <c r="S214" s="895"/>
      <c r="T214" s="894"/>
      <c r="U214" s="895"/>
      <c r="V214" s="894"/>
      <c r="W214" s="895"/>
      <c r="X214" s="346"/>
      <c r="Y214" s="886">
        <f t="shared" ref="Y214:Y225" si="457">$E214*$K214*$L214</f>
        <v>0</v>
      </c>
      <c r="Z214" s="1007"/>
      <c r="AA214" s="886">
        <f t="shared" ref="AA214:AA225" si="458">$F214*$K214*$L214*$M214</f>
        <v>0</v>
      </c>
      <c r="AB214" s="1007"/>
      <c r="AC214" s="886">
        <f t="shared" ref="AC214:AC225" si="459">$G214*$K214*$L214*($M214^2)</f>
        <v>0</v>
      </c>
      <c r="AD214" s="1007"/>
      <c r="AE214" s="886">
        <f t="shared" ref="AE214:AE225" si="460">$H214*$K214*$L214*($M214^3)</f>
        <v>0</v>
      </c>
      <c r="AF214" s="1007"/>
      <c r="AG214" s="886">
        <f t="shared" ref="AG214:AG225" si="461">$I214*$K214*$L214*($M214^4)</f>
        <v>0</v>
      </c>
      <c r="AH214" s="1007"/>
      <c r="AI214" s="266">
        <f t="shared" ref="AI214:AI225" si="462">SUM(Y214+AA214+AC214+AE214+AG214)</f>
        <v>0</v>
      </c>
      <c r="AJ214" s="901"/>
      <c r="AK214" s="902"/>
      <c r="AL214" s="901"/>
      <c r="AM214" s="902"/>
      <c r="AN214" s="901"/>
      <c r="AO214" s="902"/>
      <c r="AP214" s="901"/>
      <c r="AQ214" s="902"/>
      <c r="AR214" s="901"/>
      <c r="AS214" s="902"/>
      <c r="AT214" s="336"/>
      <c r="AU214" s="909"/>
      <c r="AV214" s="910"/>
      <c r="AW214" s="909"/>
      <c r="AX214" s="910"/>
      <c r="AY214" s="909"/>
      <c r="AZ214" s="910"/>
      <c r="BA214" s="909"/>
      <c r="BB214" s="910"/>
      <c r="BC214" s="909"/>
      <c r="BD214" s="910"/>
      <c r="BE214" s="337"/>
      <c r="BF214" s="911"/>
      <c r="BG214" s="912"/>
      <c r="BH214" s="911"/>
      <c r="BI214" s="912"/>
      <c r="BJ214" s="911"/>
      <c r="BK214" s="912"/>
      <c r="BL214" s="911"/>
      <c r="BM214" s="912"/>
      <c r="BN214" s="911"/>
      <c r="BO214" s="912"/>
      <c r="BP214" s="338"/>
      <c r="BQ214" s="1038"/>
      <c r="BR214" s="1039"/>
      <c r="BS214" s="1038"/>
      <c r="BT214" s="1039"/>
      <c r="BU214" s="1038"/>
      <c r="BV214" s="1039"/>
      <c r="BW214" s="1038"/>
      <c r="BX214" s="1039"/>
      <c r="BY214" s="1038"/>
      <c r="BZ214" s="1039"/>
      <c r="CA214" s="339"/>
      <c r="CB214" s="1036"/>
      <c r="CC214" s="1037"/>
      <c r="CD214" s="1036"/>
      <c r="CE214" s="1037"/>
      <c r="CF214" s="1036"/>
      <c r="CG214" s="1037"/>
      <c r="CH214" s="1036"/>
      <c r="CI214" s="1037"/>
      <c r="CJ214" s="1036"/>
      <c r="CK214" s="1037"/>
      <c r="CL214" s="340"/>
      <c r="CM214" s="1044"/>
      <c r="CN214" s="1045"/>
      <c r="CO214" s="1044"/>
      <c r="CP214" s="1045"/>
      <c r="CQ214" s="1044"/>
      <c r="CR214" s="1045"/>
      <c r="CS214" s="1044"/>
      <c r="CT214" s="1045"/>
      <c r="CU214" s="1044"/>
      <c r="CV214" s="1045"/>
      <c r="CW214" s="341"/>
      <c r="CX214" s="1042"/>
      <c r="CY214" s="1043"/>
      <c r="CZ214" s="1042"/>
      <c r="DA214" s="1043"/>
      <c r="DB214" s="1042"/>
      <c r="DC214" s="1043"/>
      <c r="DD214" s="1042"/>
      <c r="DE214" s="1043"/>
      <c r="DF214" s="1042"/>
      <c r="DG214" s="1043"/>
      <c r="DH214" s="342"/>
      <c r="DI214" s="1040"/>
      <c r="DJ214" s="1041"/>
      <c r="DK214" s="1040"/>
      <c r="DL214" s="1041"/>
      <c r="DM214" s="1040"/>
      <c r="DN214" s="1041"/>
      <c r="DO214" s="1040"/>
      <c r="DP214" s="1041"/>
      <c r="DQ214" s="1040"/>
      <c r="DR214" s="1041"/>
      <c r="DS214" s="343"/>
      <c r="DT214" s="312">
        <f t="shared" ref="DT214:DT225" si="463">Y214</f>
        <v>0</v>
      </c>
      <c r="DU214" s="312">
        <f t="shared" ref="DU214:DU225" si="464">AA214</f>
        <v>0</v>
      </c>
      <c r="DV214" s="312">
        <f t="shared" ref="DV214:DV225" si="465">AC214</f>
        <v>0</v>
      </c>
      <c r="DW214" s="312">
        <f t="shared" ref="DW214:DW225" si="466">AE214</f>
        <v>0</v>
      </c>
      <c r="DX214" s="312">
        <f t="shared" ref="DX214:DX225" si="467">AG214</f>
        <v>0</v>
      </c>
      <c r="DY214" s="300">
        <f t="shared" ref="DY214:DY226" si="468">SUM(DT214:DX214)</f>
        <v>0</v>
      </c>
    </row>
    <row r="215" spans="1:129" ht="15" customHeight="1">
      <c r="C215" s="75" t="s">
        <v>224</v>
      </c>
      <c r="D215" s="674"/>
      <c r="E215" s="70"/>
      <c r="F215" s="70"/>
      <c r="G215" s="70"/>
      <c r="H215" s="70"/>
      <c r="I215" s="70"/>
      <c r="J215" s="683"/>
      <c r="K215" s="70"/>
      <c r="L215" s="138"/>
      <c r="M215" s="68">
        <f t="shared" si="456"/>
        <v>1</v>
      </c>
      <c r="N215" s="894"/>
      <c r="O215" s="895"/>
      <c r="P215" s="894"/>
      <c r="Q215" s="895"/>
      <c r="R215" s="894"/>
      <c r="S215" s="895"/>
      <c r="T215" s="894"/>
      <c r="U215" s="895"/>
      <c r="V215" s="894"/>
      <c r="W215" s="895"/>
      <c r="X215" s="346"/>
      <c r="Y215" s="886">
        <f t="shared" si="457"/>
        <v>0</v>
      </c>
      <c r="Z215" s="1007"/>
      <c r="AA215" s="886">
        <f t="shared" si="458"/>
        <v>0</v>
      </c>
      <c r="AB215" s="1007"/>
      <c r="AC215" s="886">
        <f t="shared" si="459"/>
        <v>0</v>
      </c>
      <c r="AD215" s="1007"/>
      <c r="AE215" s="886">
        <f t="shared" si="460"/>
        <v>0</v>
      </c>
      <c r="AF215" s="1007"/>
      <c r="AG215" s="886">
        <f t="shared" si="461"/>
        <v>0</v>
      </c>
      <c r="AH215" s="1007"/>
      <c r="AI215" s="266">
        <f t="shared" si="462"/>
        <v>0</v>
      </c>
      <c r="AJ215" s="901"/>
      <c r="AK215" s="902"/>
      <c r="AL215" s="901"/>
      <c r="AM215" s="902"/>
      <c r="AN215" s="901"/>
      <c r="AO215" s="902"/>
      <c r="AP215" s="901"/>
      <c r="AQ215" s="902"/>
      <c r="AR215" s="901"/>
      <c r="AS215" s="902"/>
      <c r="AT215" s="336"/>
      <c r="AU215" s="909"/>
      <c r="AV215" s="910"/>
      <c r="AW215" s="909"/>
      <c r="AX215" s="910"/>
      <c r="AY215" s="909"/>
      <c r="AZ215" s="910"/>
      <c r="BA215" s="909"/>
      <c r="BB215" s="910"/>
      <c r="BC215" s="909"/>
      <c r="BD215" s="910"/>
      <c r="BE215" s="337"/>
      <c r="BF215" s="911"/>
      <c r="BG215" s="912"/>
      <c r="BH215" s="911"/>
      <c r="BI215" s="912"/>
      <c r="BJ215" s="911"/>
      <c r="BK215" s="912"/>
      <c r="BL215" s="911"/>
      <c r="BM215" s="912"/>
      <c r="BN215" s="911"/>
      <c r="BO215" s="912"/>
      <c r="BP215" s="338"/>
      <c r="BQ215" s="1038"/>
      <c r="BR215" s="1039"/>
      <c r="BS215" s="1038"/>
      <c r="BT215" s="1039"/>
      <c r="BU215" s="1038"/>
      <c r="BV215" s="1039"/>
      <c r="BW215" s="1038"/>
      <c r="BX215" s="1039"/>
      <c r="BY215" s="1038"/>
      <c r="BZ215" s="1039"/>
      <c r="CA215" s="339"/>
      <c r="CB215" s="1036"/>
      <c r="CC215" s="1037"/>
      <c r="CD215" s="1036"/>
      <c r="CE215" s="1037"/>
      <c r="CF215" s="1036"/>
      <c r="CG215" s="1037"/>
      <c r="CH215" s="1036"/>
      <c r="CI215" s="1037"/>
      <c r="CJ215" s="1036"/>
      <c r="CK215" s="1037"/>
      <c r="CL215" s="340"/>
      <c r="CM215" s="1044"/>
      <c r="CN215" s="1045"/>
      <c r="CO215" s="1044"/>
      <c r="CP215" s="1045"/>
      <c r="CQ215" s="1044"/>
      <c r="CR215" s="1045"/>
      <c r="CS215" s="1044"/>
      <c r="CT215" s="1045"/>
      <c r="CU215" s="1044"/>
      <c r="CV215" s="1045"/>
      <c r="CW215" s="341"/>
      <c r="CX215" s="1042"/>
      <c r="CY215" s="1043"/>
      <c r="CZ215" s="1042"/>
      <c r="DA215" s="1043"/>
      <c r="DB215" s="1042"/>
      <c r="DC215" s="1043"/>
      <c r="DD215" s="1042"/>
      <c r="DE215" s="1043"/>
      <c r="DF215" s="1042"/>
      <c r="DG215" s="1043"/>
      <c r="DH215" s="342"/>
      <c r="DI215" s="1040"/>
      <c r="DJ215" s="1041"/>
      <c r="DK215" s="1040"/>
      <c r="DL215" s="1041"/>
      <c r="DM215" s="1040"/>
      <c r="DN215" s="1041"/>
      <c r="DO215" s="1040"/>
      <c r="DP215" s="1041"/>
      <c r="DQ215" s="1040"/>
      <c r="DR215" s="1041"/>
      <c r="DS215" s="343"/>
      <c r="DT215" s="312">
        <f t="shared" si="463"/>
        <v>0</v>
      </c>
      <c r="DU215" s="312">
        <f t="shared" si="464"/>
        <v>0</v>
      </c>
      <c r="DV215" s="312">
        <f t="shared" si="465"/>
        <v>0</v>
      </c>
      <c r="DW215" s="312">
        <f t="shared" si="466"/>
        <v>0</v>
      </c>
      <c r="DX215" s="312">
        <f t="shared" si="467"/>
        <v>0</v>
      </c>
      <c r="DY215" s="300">
        <f t="shared" si="468"/>
        <v>0</v>
      </c>
    </row>
    <row r="216" spans="1:129" ht="15" customHeight="1">
      <c r="C216" s="75" t="s">
        <v>15</v>
      </c>
      <c r="D216" s="674"/>
      <c r="E216" s="70"/>
      <c r="F216" s="70"/>
      <c r="G216" s="70"/>
      <c r="H216" s="70"/>
      <c r="I216" s="70"/>
      <c r="J216" s="683"/>
      <c r="K216" s="70"/>
      <c r="L216" s="138"/>
      <c r="M216" s="68">
        <f t="shared" si="456"/>
        <v>1</v>
      </c>
      <c r="N216" s="894"/>
      <c r="O216" s="895"/>
      <c r="P216" s="894"/>
      <c r="Q216" s="895"/>
      <c r="R216" s="894"/>
      <c r="S216" s="895"/>
      <c r="T216" s="894"/>
      <c r="U216" s="895"/>
      <c r="V216" s="894"/>
      <c r="W216" s="895"/>
      <c r="X216" s="346"/>
      <c r="Y216" s="886">
        <f t="shared" si="457"/>
        <v>0</v>
      </c>
      <c r="Z216" s="1007"/>
      <c r="AA216" s="886">
        <f t="shared" si="458"/>
        <v>0</v>
      </c>
      <c r="AB216" s="1007"/>
      <c r="AC216" s="886">
        <f t="shared" si="459"/>
        <v>0</v>
      </c>
      <c r="AD216" s="1007"/>
      <c r="AE216" s="886">
        <f t="shared" si="460"/>
        <v>0</v>
      </c>
      <c r="AF216" s="1007"/>
      <c r="AG216" s="886">
        <f t="shared" si="461"/>
        <v>0</v>
      </c>
      <c r="AH216" s="1007"/>
      <c r="AI216" s="266">
        <f t="shared" si="462"/>
        <v>0</v>
      </c>
      <c r="AJ216" s="901"/>
      <c r="AK216" s="902"/>
      <c r="AL216" s="901"/>
      <c r="AM216" s="902"/>
      <c r="AN216" s="901"/>
      <c r="AO216" s="902"/>
      <c r="AP216" s="901"/>
      <c r="AQ216" s="902"/>
      <c r="AR216" s="901"/>
      <c r="AS216" s="902"/>
      <c r="AT216" s="336"/>
      <c r="AU216" s="909"/>
      <c r="AV216" s="910"/>
      <c r="AW216" s="909"/>
      <c r="AX216" s="910"/>
      <c r="AY216" s="909"/>
      <c r="AZ216" s="910"/>
      <c r="BA216" s="909"/>
      <c r="BB216" s="910"/>
      <c r="BC216" s="909"/>
      <c r="BD216" s="910"/>
      <c r="BE216" s="337"/>
      <c r="BF216" s="911"/>
      <c r="BG216" s="912"/>
      <c r="BH216" s="911"/>
      <c r="BI216" s="912"/>
      <c r="BJ216" s="911"/>
      <c r="BK216" s="912"/>
      <c r="BL216" s="911"/>
      <c r="BM216" s="912"/>
      <c r="BN216" s="911"/>
      <c r="BO216" s="912"/>
      <c r="BP216" s="338"/>
      <c r="BQ216" s="1038"/>
      <c r="BR216" s="1039"/>
      <c r="BS216" s="1038"/>
      <c r="BT216" s="1039"/>
      <c r="BU216" s="1038"/>
      <c r="BV216" s="1039"/>
      <c r="BW216" s="1038"/>
      <c r="BX216" s="1039"/>
      <c r="BY216" s="1038"/>
      <c r="BZ216" s="1039"/>
      <c r="CA216" s="339"/>
      <c r="CB216" s="1036"/>
      <c r="CC216" s="1037"/>
      <c r="CD216" s="1036"/>
      <c r="CE216" s="1037"/>
      <c r="CF216" s="1036"/>
      <c r="CG216" s="1037"/>
      <c r="CH216" s="1036"/>
      <c r="CI216" s="1037"/>
      <c r="CJ216" s="1036"/>
      <c r="CK216" s="1037"/>
      <c r="CL216" s="340"/>
      <c r="CM216" s="1044"/>
      <c r="CN216" s="1045"/>
      <c r="CO216" s="1044"/>
      <c r="CP216" s="1045"/>
      <c r="CQ216" s="1044"/>
      <c r="CR216" s="1045"/>
      <c r="CS216" s="1044"/>
      <c r="CT216" s="1045"/>
      <c r="CU216" s="1044"/>
      <c r="CV216" s="1045"/>
      <c r="CW216" s="341"/>
      <c r="CX216" s="1042"/>
      <c r="CY216" s="1043"/>
      <c r="CZ216" s="1042"/>
      <c r="DA216" s="1043"/>
      <c r="DB216" s="1042"/>
      <c r="DC216" s="1043"/>
      <c r="DD216" s="1042"/>
      <c r="DE216" s="1043"/>
      <c r="DF216" s="1042"/>
      <c r="DG216" s="1043"/>
      <c r="DH216" s="342"/>
      <c r="DI216" s="1040"/>
      <c r="DJ216" s="1041"/>
      <c r="DK216" s="1040"/>
      <c r="DL216" s="1041"/>
      <c r="DM216" s="1040"/>
      <c r="DN216" s="1041"/>
      <c r="DO216" s="1040"/>
      <c r="DP216" s="1041"/>
      <c r="DQ216" s="1040"/>
      <c r="DR216" s="1041"/>
      <c r="DS216" s="343"/>
      <c r="DT216" s="312">
        <f t="shared" si="463"/>
        <v>0</v>
      </c>
      <c r="DU216" s="312">
        <f t="shared" si="464"/>
        <v>0</v>
      </c>
      <c r="DV216" s="312">
        <f t="shared" si="465"/>
        <v>0</v>
      </c>
      <c r="DW216" s="312">
        <f t="shared" si="466"/>
        <v>0</v>
      </c>
      <c r="DX216" s="312">
        <f t="shared" si="467"/>
        <v>0</v>
      </c>
      <c r="DY216" s="300">
        <f t="shared" si="468"/>
        <v>0</v>
      </c>
    </row>
    <row r="217" spans="1:129" ht="15" customHeight="1">
      <c r="C217" s="75" t="s">
        <v>31</v>
      </c>
      <c r="D217" s="674"/>
      <c r="E217" s="70"/>
      <c r="F217" s="70"/>
      <c r="G217" s="70"/>
      <c r="H217" s="70"/>
      <c r="I217" s="70"/>
      <c r="J217" s="683"/>
      <c r="K217" s="70"/>
      <c r="L217" s="138"/>
      <c r="M217" s="68">
        <f t="shared" si="456"/>
        <v>1.1000000000000001</v>
      </c>
      <c r="N217" s="894"/>
      <c r="O217" s="895"/>
      <c r="P217" s="894"/>
      <c r="Q217" s="895"/>
      <c r="R217" s="894"/>
      <c r="S217" s="895"/>
      <c r="T217" s="894"/>
      <c r="U217" s="895"/>
      <c r="V217" s="894"/>
      <c r="W217" s="895"/>
      <c r="X217" s="346"/>
      <c r="Y217" s="886">
        <f t="shared" si="457"/>
        <v>0</v>
      </c>
      <c r="Z217" s="1007"/>
      <c r="AA217" s="886">
        <f t="shared" si="458"/>
        <v>0</v>
      </c>
      <c r="AB217" s="1007"/>
      <c r="AC217" s="886">
        <f t="shared" si="459"/>
        <v>0</v>
      </c>
      <c r="AD217" s="1007"/>
      <c r="AE217" s="886">
        <f t="shared" si="460"/>
        <v>0</v>
      </c>
      <c r="AF217" s="1007"/>
      <c r="AG217" s="886">
        <f t="shared" si="461"/>
        <v>0</v>
      </c>
      <c r="AH217" s="1007"/>
      <c r="AI217" s="266">
        <f t="shared" si="462"/>
        <v>0</v>
      </c>
      <c r="AJ217" s="901"/>
      <c r="AK217" s="902"/>
      <c r="AL217" s="901"/>
      <c r="AM217" s="902"/>
      <c r="AN217" s="901"/>
      <c r="AO217" s="902"/>
      <c r="AP217" s="901"/>
      <c r="AQ217" s="902"/>
      <c r="AR217" s="901"/>
      <c r="AS217" s="902"/>
      <c r="AT217" s="336"/>
      <c r="AU217" s="909"/>
      <c r="AV217" s="910"/>
      <c r="AW217" s="909"/>
      <c r="AX217" s="910"/>
      <c r="AY217" s="909"/>
      <c r="AZ217" s="910"/>
      <c r="BA217" s="909"/>
      <c r="BB217" s="910"/>
      <c r="BC217" s="909"/>
      <c r="BD217" s="910"/>
      <c r="BE217" s="337"/>
      <c r="BF217" s="911"/>
      <c r="BG217" s="912"/>
      <c r="BH217" s="911"/>
      <c r="BI217" s="912"/>
      <c r="BJ217" s="911"/>
      <c r="BK217" s="912"/>
      <c r="BL217" s="911"/>
      <c r="BM217" s="912"/>
      <c r="BN217" s="911"/>
      <c r="BO217" s="912"/>
      <c r="BP217" s="338"/>
      <c r="BQ217" s="1038"/>
      <c r="BR217" s="1039"/>
      <c r="BS217" s="1038"/>
      <c r="BT217" s="1039"/>
      <c r="BU217" s="1038"/>
      <c r="BV217" s="1039"/>
      <c r="BW217" s="1038"/>
      <c r="BX217" s="1039"/>
      <c r="BY217" s="1038"/>
      <c r="BZ217" s="1039"/>
      <c r="CA217" s="339"/>
      <c r="CB217" s="1036"/>
      <c r="CC217" s="1037"/>
      <c r="CD217" s="1036"/>
      <c r="CE217" s="1037"/>
      <c r="CF217" s="1036"/>
      <c r="CG217" s="1037"/>
      <c r="CH217" s="1036"/>
      <c r="CI217" s="1037"/>
      <c r="CJ217" s="1036"/>
      <c r="CK217" s="1037"/>
      <c r="CL217" s="340"/>
      <c r="CM217" s="1044"/>
      <c r="CN217" s="1045"/>
      <c r="CO217" s="1044"/>
      <c r="CP217" s="1045"/>
      <c r="CQ217" s="1044"/>
      <c r="CR217" s="1045"/>
      <c r="CS217" s="1044"/>
      <c r="CT217" s="1045"/>
      <c r="CU217" s="1044"/>
      <c r="CV217" s="1045"/>
      <c r="CW217" s="341"/>
      <c r="CX217" s="1042"/>
      <c r="CY217" s="1043"/>
      <c r="CZ217" s="1042"/>
      <c r="DA217" s="1043"/>
      <c r="DB217" s="1042"/>
      <c r="DC217" s="1043"/>
      <c r="DD217" s="1042"/>
      <c r="DE217" s="1043"/>
      <c r="DF217" s="1042"/>
      <c r="DG217" s="1043"/>
      <c r="DH217" s="342"/>
      <c r="DI217" s="1040"/>
      <c r="DJ217" s="1041"/>
      <c r="DK217" s="1040"/>
      <c r="DL217" s="1041"/>
      <c r="DM217" s="1040"/>
      <c r="DN217" s="1041"/>
      <c r="DO217" s="1040"/>
      <c r="DP217" s="1041"/>
      <c r="DQ217" s="1040"/>
      <c r="DR217" s="1041"/>
      <c r="DS217" s="343"/>
      <c r="DT217" s="312">
        <f t="shared" si="463"/>
        <v>0</v>
      </c>
      <c r="DU217" s="312">
        <f t="shared" si="464"/>
        <v>0</v>
      </c>
      <c r="DV217" s="312">
        <f t="shared" si="465"/>
        <v>0</v>
      </c>
      <c r="DW217" s="312">
        <f t="shared" si="466"/>
        <v>0</v>
      </c>
      <c r="DX217" s="312">
        <f t="shared" si="467"/>
        <v>0</v>
      </c>
      <c r="DY217" s="300">
        <f t="shared" si="468"/>
        <v>0</v>
      </c>
    </row>
    <row r="218" spans="1:129" ht="15" customHeight="1">
      <c r="C218" s="75" t="s">
        <v>309</v>
      </c>
      <c r="D218" s="674" t="s">
        <v>338</v>
      </c>
      <c r="E218" s="70"/>
      <c r="F218" s="70"/>
      <c r="G218" s="70"/>
      <c r="H218" s="70"/>
      <c r="I218" s="70"/>
      <c r="J218" s="683"/>
      <c r="K218" s="70"/>
      <c r="L218" s="138"/>
      <c r="M218" s="68">
        <f t="shared" si="456"/>
        <v>1.1000000000000001</v>
      </c>
      <c r="N218" s="894"/>
      <c r="O218" s="895"/>
      <c r="P218" s="894"/>
      <c r="Q218" s="895"/>
      <c r="R218" s="894"/>
      <c r="S218" s="895"/>
      <c r="T218" s="894"/>
      <c r="U218" s="895"/>
      <c r="V218" s="894"/>
      <c r="W218" s="895"/>
      <c r="X218" s="346"/>
      <c r="Y218" s="886">
        <f t="shared" si="457"/>
        <v>0</v>
      </c>
      <c r="Z218" s="1007"/>
      <c r="AA218" s="886">
        <f t="shared" si="458"/>
        <v>0</v>
      </c>
      <c r="AB218" s="1007"/>
      <c r="AC218" s="886">
        <f t="shared" si="459"/>
        <v>0</v>
      </c>
      <c r="AD218" s="1007"/>
      <c r="AE218" s="886">
        <f t="shared" si="460"/>
        <v>0</v>
      </c>
      <c r="AF218" s="1007"/>
      <c r="AG218" s="886">
        <f t="shared" si="461"/>
        <v>0</v>
      </c>
      <c r="AH218" s="1007"/>
      <c r="AI218" s="266">
        <f t="shared" si="462"/>
        <v>0</v>
      </c>
      <c r="AJ218" s="901"/>
      <c r="AK218" s="902"/>
      <c r="AL218" s="901"/>
      <c r="AM218" s="902"/>
      <c r="AN218" s="901"/>
      <c r="AO218" s="902"/>
      <c r="AP218" s="901"/>
      <c r="AQ218" s="902"/>
      <c r="AR218" s="901"/>
      <c r="AS218" s="902"/>
      <c r="AT218" s="336"/>
      <c r="AU218" s="909"/>
      <c r="AV218" s="910"/>
      <c r="AW218" s="909"/>
      <c r="AX218" s="910"/>
      <c r="AY218" s="909"/>
      <c r="AZ218" s="910"/>
      <c r="BA218" s="909"/>
      <c r="BB218" s="910"/>
      <c r="BC218" s="909"/>
      <c r="BD218" s="910"/>
      <c r="BE218" s="337"/>
      <c r="BF218" s="911"/>
      <c r="BG218" s="912"/>
      <c r="BH218" s="911"/>
      <c r="BI218" s="912"/>
      <c r="BJ218" s="911"/>
      <c r="BK218" s="912"/>
      <c r="BL218" s="911"/>
      <c r="BM218" s="912"/>
      <c r="BN218" s="911"/>
      <c r="BO218" s="912"/>
      <c r="BP218" s="338"/>
      <c r="BQ218" s="1038"/>
      <c r="BR218" s="1039"/>
      <c r="BS218" s="1038"/>
      <c r="BT218" s="1039"/>
      <c r="BU218" s="1038"/>
      <c r="BV218" s="1039"/>
      <c r="BW218" s="1038"/>
      <c r="BX218" s="1039"/>
      <c r="BY218" s="1038"/>
      <c r="BZ218" s="1039"/>
      <c r="CA218" s="339"/>
      <c r="CB218" s="1036"/>
      <c r="CC218" s="1037"/>
      <c r="CD218" s="1036"/>
      <c r="CE218" s="1037"/>
      <c r="CF218" s="1036"/>
      <c r="CG218" s="1037"/>
      <c r="CH218" s="1036"/>
      <c r="CI218" s="1037"/>
      <c r="CJ218" s="1036"/>
      <c r="CK218" s="1037"/>
      <c r="CL218" s="340"/>
      <c r="CM218" s="1044"/>
      <c r="CN218" s="1045"/>
      <c r="CO218" s="1044"/>
      <c r="CP218" s="1045"/>
      <c r="CQ218" s="1044"/>
      <c r="CR218" s="1045"/>
      <c r="CS218" s="1044"/>
      <c r="CT218" s="1045"/>
      <c r="CU218" s="1044"/>
      <c r="CV218" s="1045"/>
      <c r="CW218" s="341"/>
      <c r="CX218" s="1042"/>
      <c r="CY218" s="1043"/>
      <c r="CZ218" s="1042"/>
      <c r="DA218" s="1043"/>
      <c r="DB218" s="1042"/>
      <c r="DC218" s="1043"/>
      <c r="DD218" s="1042"/>
      <c r="DE218" s="1043"/>
      <c r="DF218" s="1042"/>
      <c r="DG218" s="1043"/>
      <c r="DH218" s="342"/>
      <c r="DI218" s="1040"/>
      <c r="DJ218" s="1041"/>
      <c r="DK218" s="1040"/>
      <c r="DL218" s="1041"/>
      <c r="DM218" s="1040"/>
      <c r="DN218" s="1041"/>
      <c r="DO218" s="1040"/>
      <c r="DP218" s="1041"/>
      <c r="DQ218" s="1040"/>
      <c r="DR218" s="1041"/>
      <c r="DS218" s="343"/>
      <c r="DT218" s="312">
        <f t="shared" si="463"/>
        <v>0</v>
      </c>
      <c r="DU218" s="312">
        <f t="shared" si="464"/>
        <v>0</v>
      </c>
      <c r="DV218" s="312">
        <f t="shared" si="465"/>
        <v>0</v>
      </c>
      <c r="DW218" s="312">
        <f t="shared" si="466"/>
        <v>0</v>
      </c>
      <c r="DX218" s="312">
        <f t="shared" si="467"/>
        <v>0</v>
      </c>
      <c r="DY218" s="300">
        <f t="shared" si="468"/>
        <v>0</v>
      </c>
    </row>
    <row r="219" spans="1:129" ht="15" customHeight="1">
      <c r="C219" s="75" t="s">
        <v>224</v>
      </c>
      <c r="D219" s="674"/>
      <c r="E219" s="70"/>
      <c r="F219" s="70"/>
      <c r="G219" s="70"/>
      <c r="H219" s="70"/>
      <c r="I219" s="70"/>
      <c r="J219" s="683"/>
      <c r="K219" s="70"/>
      <c r="L219" s="138"/>
      <c r="M219" s="68">
        <f t="shared" si="456"/>
        <v>1</v>
      </c>
      <c r="N219" s="894"/>
      <c r="O219" s="895"/>
      <c r="P219" s="894"/>
      <c r="Q219" s="895"/>
      <c r="R219" s="894"/>
      <c r="S219" s="895"/>
      <c r="T219" s="894"/>
      <c r="U219" s="895"/>
      <c r="V219" s="894"/>
      <c r="W219" s="895"/>
      <c r="X219" s="346"/>
      <c r="Y219" s="886">
        <f t="shared" si="457"/>
        <v>0</v>
      </c>
      <c r="Z219" s="1007"/>
      <c r="AA219" s="886">
        <f t="shared" si="458"/>
        <v>0</v>
      </c>
      <c r="AB219" s="1007"/>
      <c r="AC219" s="886">
        <f t="shared" si="459"/>
        <v>0</v>
      </c>
      <c r="AD219" s="1007"/>
      <c r="AE219" s="886">
        <f t="shared" si="460"/>
        <v>0</v>
      </c>
      <c r="AF219" s="1007"/>
      <c r="AG219" s="886">
        <f t="shared" si="461"/>
        <v>0</v>
      </c>
      <c r="AH219" s="1007"/>
      <c r="AI219" s="266">
        <f t="shared" si="462"/>
        <v>0</v>
      </c>
      <c r="AJ219" s="901"/>
      <c r="AK219" s="902"/>
      <c r="AL219" s="901"/>
      <c r="AM219" s="902"/>
      <c r="AN219" s="901"/>
      <c r="AO219" s="902"/>
      <c r="AP219" s="901"/>
      <c r="AQ219" s="902"/>
      <c r="AR219" s="901"/>
      <c r="AS219" s="902"/>
      <c r="AT219" s="336"/>
      <c r="AU219" s="909"/>
      <c r="AV219" s="910"/>
      <c r="AW219" s="909"/>
      <c r="AX219" s="910"/>
      <c r="AY219" s="909"/>
      <c r="AZ219" s="910"/>
      <c r="BA219" s="909"/>
      <c r="BB219" s="910"/>
      <c r="BC219" s="909"/>
      <c r="BD219" s="910"/>
      <c r="BE219" s="337"/>
      <c r="BF219" s="911"/>
      <c r="BG219" s="912"/>
      <c r="BH219" s="911"/>
      <c r="BI219" s="912"/>
      <c r="BJ219" s="911"/>
      <c r="BK219" s="912"/>
      <c r="BL219" s="911"/>
      <c r="BM219" s="912"/>
      <c r="BN219" s="911"/>
      <c r="BO219" s="912"/>
      <c r="BP219" s="338"/>
      <c r="BQ219" s="1038"/>
      <c r="BR219" s="1039"/>
      <c r="BS219" s="1038"/>
      <c r="BT219" s="1039"/>
      <c r="BU219" s="1038"/>
      <c r="BV219" s="1039"/>
      <c r="BW219" s="1038"/>
      <c r="BX219" s="1039"/>
      <c r="BY219" s="1038"/>
      <c r="BZ219" s="1039"/>
      <c r="CA219" s="339"/>
      <c r="CB219" s="1036"/>
      <c r="CC219" s="1037"/>
      <c r="CD219" s="1036"/>
      <c r="CE219" s="1037"/>
      <c r="CF219" s="1036"/>
      <c r="CG219" s="1037"/>
      <c r="CH219" s="1036"/>
      <c r="CI219" s="1037"/>
      <c r="CJ219" s="1036"/>
      <c r="CK219" s="1037"/>
      <c r="CL219" s="340"/>
      <c r="CM219" s="1044"/>
      <c r="CN219" s="1045"/>
      <c r="CO219" s="1044"/>
      <c r="CP219" s="1045"/>
      <c r="CQ219" s="1044"/>
      <c r="CR219" s="1045"/>
      <c r="CS219" s="1044"/>
      <c r="CT219" s="1045"/>
      <c r="CU219" s="1044"/>
      <c r="CV219" s="1045"/>
      <c r="CW219" s="341"/>
      <c r="CX219" s="1042"/>
      <c r="CY219" s="1043"/>
      <c r="CZ219" s="1042"/>
      <c r="DA219" s="1043"/>
      <c r="DB219" s="1042"/>
      <c r="DC219" s="1043"/>
      <c r="DD219" s="1042"/>
      <c r="DE219" s="1043"/>
      <c r="DF219" s="1042"/>
      <c r="DG219" s="1043"/>
      <c r="DH219" s="342"/>
      <c r="DI219" s="1040"/>
      <c r="DJ219" s="1041"/>
      <c r="DK219" s="1040"/>
      <c r="DL219" s="1041"/>
      <c r="DM219" s="1040"/>
      <c r="DN219" s="1041"/>
      <c r="DO219" s="1040"/>
      <c r="DP219" s="1041"/>
      <c r="DQ219" s="1040"/>
      <c r="DR219" s="1041"/>
      <c r="DS219" s="343"/>
      <c r="DT219" s="312">
        <f t="shared" si="463"/>
        <v>0</v>
      </c>
      <c r="DU219" s="312">
        <f t="shared" si="464"/>
        <v>0</v>
      </c>
      <c r="DV219" s="312">
        <f t="shared" si="465"/>
        <v>0</v>
      </c>
      <c r="DW219" s="312">
        <f t="shared" si="466"/>
        <v>0</v>
      </c>
      <c r="DX219" s="312">
        <f t="shared" si="467"/>
        <v>0</v>
      </c>
      <c r="DY219" s="300">
        <f t="shared" si="468"/>
        <v>0</v>
      </c>
    </row>
    <row r="220" spans="1:129" ht="15" customHeight="1">
      <c r="C220" s="75" t="s">
        <v>15</v>
      </c>
      <c r="D220" s="674"/>
      <c r="E220" s="70"/>
      <c r="F220" s="70"/>
      <c r="G220" s="70"/>
      <c r="H220" s="70"/>
      <c r="I220" s="70"/>
      <c r="J220" s="683"/>
      <c r="K220" s="70"/>
      <c r="L220" s="138"/>
      <c r="M220" s="68">
        <f t="shared" si="456"/>
        <v>1</v>
      </c>
      <c r="N220" s="894"/>
      <c r="O220" s="895"/>
      <c r="P220" s="894"/>
      <c r="Q220" s="895"/>
      <c r="R220" s="894"/>
      <c r="S220" s="895"/>
      <c r="T220" s="894"/>
      <c r="U220" s="895"/>
      <c r="V220" s="894"/>
      <c r="W220" s="895"/>
      <c r="X220" s="346"/>
      <c r="Y220" s="886">
        <f t="shared" si="457"/>
        <v>0</v>
      </c>
      <c r="Z220" s="1007"/>
      <c r="AA220" s="886">
        <f t="shared" si="458"/>
        <v>0</v>
      </c>
      <c r="AB220" s="1007"/>
      <c r="AC220" s="886">
        <f t="shared" si="459"/>
        <v>0</v>
      </c>
      <c r="AD220" s="1007"/>
      <c r="AE220" s="886">
        <f t="shared" si="460"/>
        <v>0</v>
      </c>
      <c r="AF220" s="1007"/>
      <c r="AG220" s="886">
        <f t="shared" si="461"/>
        <v>0</v>
      </c>
      <c r="AH220" s="1007"/>
      <c r="AI220" s="266">
        <f t="shared" si="462"/>
        <v>0</v>
      </c>
      <c r="AJ220" s="901"/>
      <c r="AK220" s="902"/>
      <c r="AL220" s="901"/>
      <c r="AM220" s="902"/>
      <c r="AN220" s="901"/>
      <c r="AO220" s="902"/>
      <c r="AP220" s="901"/>
      <c r="AQ220" s="902"/>
      <c r="AR220" s="901"/>
      <c r="AS220" s="902"/>
      <c r="AT220" s="336"/>
      <c r="AU220" s="909"/>
      <c r="AV220" s="910"/>
      <c r="AW220" s="909"/>
      <c r="AX220" s="910"/>
      <c r="AY220" s="909"/>
      <c r="AZ220" s="910"/>
      <c r="BA220" s="909"/>
      <c r="BB220" s="910"/>
      <c r="BC220" s="909"/>
      <c r="BD220" s="910"/>
      <c r="BE220" s="337"/>
      <c r="BF220" s="911"/>
      <c r="BG220" s="912"/>
      <c r="BH220" s="911"/>
      <c r="BI220" s="912"/>
      <c r="BJ220" s="911"/>
      <c r="BK220" s="912"/>
      <c r="BL220" s="911"/>
      <c r="BM220" s="912"/>
      <c r="BN220" s="911"/>
      <c r="BO220" s="912"/>
      <c r="BP220" s="338"/>
      <c r="BQ220" s="1038"/>
      <c r="BR220" s="1039"/>
      <c r="BS220" s="1038"/>
      <c r="BT220" s="1039"/>
      <c r="BU220" s="1038"/>
      <c r="BV220" s="1039"/>
      <c r="BW220" s="1038"/>
      <c r="BX220" s="1039"/>
      <c r="BY220" s="1038"/>
      <c r="BZ220" s="1039"/>
      <c r="CA220" s="339"/>
      <c r="CB220" s="1036"/>
      <c r="CC220" s="1037"/>
      <c r="CD220" s="1036"/>
      <c r="CE220" s="1037"/>
      <c r="CF220" s="1036"/>
      <c r="CG220" s="1037"/>
      <c r="CH220" s="1036"/>
      <c r="CI220" s="1037"/>
      <c r="CJ220" s="1036"/>
      <c r="CK220" s="1037"/>
      <c r="CL220" s="340"/>
      <c r="CM220" s="1044"/>
      <c r="CN220" s="1045"/>
      <c r="CO220" s="1044"/>
      <c r="CP220" s="1045"/>
      <c r="CQ220" s="1044"/>
      <c r="CR220" s="1045"/>
      <c r="CS220" s="1044"/>
      <c r="CT220" s="1045"/>
      <c r="CU220" s="1044"/>
      <c r="CV220" s="1045"/>
      <c r="CW220" s="341"/>
      <c r="CX220" s="1042"/>
      <c r="CY220" s="1043"/>
      <c r="CZ220" s="1042"/>
      <c r="DA220" s="1043"/>
      <c r="DB220" s="1042"/>
      <c r="DC220" s="1043"/>
      <c r="DD220" s="1042"/>
      <c r="DE220" s="1043"/>
      <c r="DF220" s="1042"/>
      <c r="DG220" s="1043"/>
      <c r="DH220" s="342"/>
      <c r="DI220" s="1040"/>
      <c r="DJ220" s="1041"/>
      <c r="DK220" s="1040"/>
      <c r="DL220" s="1041"/>
      <c r="DM220" s="1040"/>
      <c r="DN220" s="1041"/>
      <c r="DO220" s="1040"/>
      <c r="DP220" s="1041"/>
      <c r="DQ220" s="1040"/>
      <c r="DR220" s="1041"/>
      <c r="DS220" s="343"/>
      <c r="DT220" s="312">
        <f t="shared" si="463"/>
        <v>0</v>
      </c>
      <c r="DU220" s="312">
        <f t="shared" si="464"/>
        <v>0</v>
      </c>
      <c r="DV220" s="312">
        <f t="shared" si="465"/>
        <v>0</v>
      </c>
      <c r="DW220" s="312">
        <f t="shared" si="466"/>
        <v>0</v>
      </c>
      <c r="DX220" s="312">
        <f t="shared" si="467"/>
        <v>0</v>
      </c>
      <c r="DY220" s="300">
        <f t="shared" si="468"/>
        <v>0</v>
      </c>
    </row>
    <row r="221" spans="1:129" ht="15" customHeight="1">
      <c r="C221" s="75" t="s">
        <v>31</v>
      </c>
      <c r="D221" s="674"/>
      <c r="E221" s="70"/>
      <c r="F221" s="70"/>
      <c r="G221" s="70"/>
      <c r="H221" s="70"/>
      <c r="I221" s="70"/>
      <c r="J221" s="683"/>
      <c r="K221" s="70"/>
      <c r="L221" s="138"/>
      <c r="M221" s="68">
        <f t="shared" si="456"/>
        <v>1.1000000000000001</v>
      </c>
      <c r="N221" s="894"/>
      <c r="O221" s="895"/>
      <c r="P221" s="894"/>
      <c r="Q221" s="895"/>
      <c r="R221" s="894"/>
      <c r="S221" s="895"/>
      <c r="T221" s="894"/>
      <c r="U221" s="895"/>
      <c r="V221" s="894"/>
      <c r="W221" s="895"/>
      <c r="X221" s="346"/>
      <c r="Y221" s="886">
        <f t="shared" si="457"/>
        <v>0</v>
      </c>
      <c r="Z221" s="1007"/>
      <c r="AA221" s="886">
        <f t="shared" si="458"/>
        <v>0</v>
      </c>
      <c r="AB221" s="1007"/>
      <c r="AC221" s="886">
        <f t="shared" si="459"/>
        <v>0</v>
      </c>
      <c r="AD221" s="1007"/>
      <c r="AE221" s="886">
        <f t="shared" si="460"/>
        <v>0</v>
      </c>
      <c r="AF221" s="1007"/>
      <c r="AG221" s="886">
        <f t="shared" si="461"/>
        <v>0</v>
      </c>
      <c r="AH221" s="1007"/>
      <c r="AI221" s="266">
        <f t="shared" si="462"/>
        <v>0</v>
      </c>
      <c r="AJ221" s="901"/>
      <c r="AK221" s="902"/>
      <c r="AL221" s="901"/>
      <c r="AM221" s="902"/>
      <c r="AN221" s="901"/>
      <c r="AO221" s="902"/>
      <c r="AP221" s="901"/>
      <c r="AQ221" s="902"/>
      <c r="AR221" s="901"/>
      <c r="AS221" s="902"/>
      <c r="AT221" s="336"/>
      <c r="AU221" s="909"/>
      <c r="AV221" s="910"/>
      <c r="AW221" s="909"/>
      <c r="AX221" s="910"/>
      <c r="AY221" s="909"/>
      <c r="AZ221" s="910"/>
      <c r="BA221" s="909"/>
      <c r="BB221" s="910"/>
      <c r="BC221" s="909"/>
      <c r="BD221" s="910"/>
      <c r="BE221" s="337"/>
      <c r="BF221" s="911"/>
      <c r="BG221" s="912"/>
      <c r="BH221" s="911"/>
      <c r="BI221" s="912"/>
      <c r="BJ221" s="911"/>
      <c r="BK221" s="912"/>
      <c r="BL221" s="911"/>
      <c r="BM221" s="912"/>
      <c r="BN221" s="911"/>
      <c r="BO221" s="912"/>
      <c r="BP221" s="338"/>
      <c r="BQ221" s="1038"/>
      <c r="BR221" s="1039"/>
      <c r="BS221" s="1038"/>
      <c r="BT221" s="1039"/>
      <c r="BU221" s="1038"/>
      <c r="BV221" s="1039"/>
      <c r="BW221" s="1038"/>
      <c r="BX221" s="1039"/>
      <c r="BY221" s="1038"/>
      <c r="BZ221" s="1039"/>
      <c r="CA221" s="339"/>
      <c r="CB221" s="1036"/>
      <c r="CC221" s="1037"/>
      <c r="CD221" s="1036"/>
      <c r="CE221" s="1037"/>
      <c r="CF221" s="1036"/>
      <c r="CG221" s="1037"/>
      <c r="CH221" s="1036"/>
      <c r="CI221" s="1037"/>
      <c r="CJ221" s="1036"/>
      <c r="CK221" s="1037"/>
      <c r="CL221" s="340"/>
      <c r="CM221" s="1044"/>
      <c r="CN221" s="1045"/>
      <c r="CO221" s="1044"/>
      <c r="CP221" s="1045"/>
      <c r="CQ221" s="1044"/>
      <c r="CR221" s="1045"/>
      <c r="CS221" s="1044"/>
      <c r="CT221" s="1045"/>
      <c r="CU221" s="1044"/>
      <c r="CV221" s="1045"/>
      <c r="CW221" s="341"/>
      <c r="CX221" s="1042"/>
      <c r="CY221" s="1043"/>
      <c r="CZ221" s="1042"/>
      <c r="DA221" s="1043"/>
      <c r="DB221" s="1042"/>
      <c r="DC221" s="1043"/>
      <c r="DD221" s="1042"/>
      <c r="DE221" s="1043"/>
      <c r="DF221" s="1042"/>
      <c r="DG221" s="1043"/>
      <c r="DH221" s="342"/>
      <c r="DI221" s="1040"/>
      <c r="DJ221" s="1041"/>
      <c r="DK221" s="1040"/>
      <c r="DL221" s="1041"/>
      <c r="DM221" s="1040"/>
      <c r="DN221" s="1041"/>
      <c r="DO221" s="1040"/>
      <c r="DP221" s="1041"/>
      <c r="DQ221" s="1040"/>
      <c r="DR221" s="1041"/>
      <c r="DS221" s="343"/>
      <c r="DT221" s="312">
        <f t="shared" si="463"/>
        <v>0</v>
      </c>
      <c r="DU221" s="312">
        <f t="shared" si="464"/>
        <v>0</v>
      </c>
      <c r="DV221" s="312">
        <f t="shared" si="465"/>
        <v>0</v>
      </c>
      <c r="DW221" s="312">
        <f t="shared" si="466"/>
        <v>0</v>
      </c>
      <c r="DX221" s="312">
        <f t="shared" si="467"/>
        <v>0</v>
      </c>
      <c r="DY221" s="300">
        <f t="shared" si="468"/>
        <v>0</v>
      </c>
    </row>
    <row r="222" spans="1:129" ht="15" customHeight="1">
      <c r="C222" s="75" t="s">
        <v>309</v>
      </c>
      <c r="D222" s="674" t="s">
        <v>338</v>
      </c>
      <c r="E222" s="70"/>
      <c r="F222" s="70"/>
      <c r="G222" s="70"/>
      <c r="H222" s="70"/>
      <c r="I222" s="70"/>
      <c r="J222" s="683"/>
      <c r="K222" s="70"/>
      <c r="L222" s="138"/>
      <c r="M222" s="68">
        <f t="shared" si="456"/>
        <v>1.1000000000000001</v>
      </c>
      <c r="N222" s="894"/>
      <c r="O222" s="895"/>
      <c r="P222" s="894"/>
      <c r="Q222" s="895"/>
      <c r="R222" s="894"/>
      <c r="S222" s="895"/>
      <c r="T222" s="894"/>
      <c r="U222" s="895"/>
      <c r="V222" s="894"/>
      <c r="W222" s="895"/>
      <c r="X222" s="346"/>
      <c r="Y222" s="886">
        <f t="shared" si="457"/>
        <v>0</v>
      </c>
      <c r="Z222" s="1007"/>
      <c r="AA222" s="886">
        <f t="shared" si="458"/>
        <v>0</v>
      </c>
      <c r="AB222" s="1007"/>
      <c r="AC222" s="886">
        <f t="shared" si="459"/>
        <v>0</v>
      </c>
      <c r="AD222" s="1007"/>
      <c r="AE222" s="886">
        <f t="shared" si="460"/>
        <v>0</v>
      </c>
      <c r="AF222" s="1007"/>
      <c r="AG222" s="886">
        <f t="shared" si="461"/>
        <v>0</v>
      </c>
      <c r="AH222" s="1007"/>
      <c r="AI222" s="266">
        <f t="shared" si="462"/>
        <v>0</v>
      </c>
      <c r="AJ222" s="901"/>
      <c r="AK222" s="902"/>
      <c r="AL222" s="901"/>
      <c r="AM222" s="902"/>
      <c r="AN222" s="901"/>
      <c r="AO222" s="902"/>
      <c r="AP222" s="901"/>
      <c r="AQ222" s="902"/>
      <c r="AR222" s="901"/>
      <c r="AS222" s="902"/>
      <c r="AT222" s="336"/>
      <c r="AU222" s="909"/>
      <c r="AV222" s="910"/>
      <c r="AW222" s="909"/>
      <c r="AX222" s="910"/>
      <c r="AY222" s="909"/>
      <c r="AZ222" s="910"/>
      <c r="BA222" s="909"/>
      <c r="BB222" s="910"/>
      <c r="BC222" s="909"/>
      <c r="BD222" s="910"/>
      <c r="BE222" s="337"/>
      <c r="BF222" s="911"/>
      <c r="BG222" s="912"/>
      <c r="BH222" s="911"/>
      <c r="BI222" s="912"/>
      <c r="BJ222" s="911"/>
      <c r="BK222" s="912"/>
      <c r="BL222" s="911"/>
      <c r="BM222" s="912"/>
      <c r="BN222" s="911"/>
      <c r="BO222" s="912"/>
      <c r="BP222" s="338"/>
      <c r="BQ222" s="1038"/>
      <c r="BR222" s="1039"/>
      <c r="BS222" s="1038"/>
      <c r="BT222" s="1039"/>
      <c r="BU222" s="1038"/>
      <c r="BV222" s="1039"/>
      <c r="BW222" s="1038"/>
      <c r="BX222" s="1039"/>
      <c r="BY222" s="1038"/>
      <c r="BZ222" s="1039"/>
      <c r="CA222" s="339"/>
      <c r="CB222" s="1036"/>
      <c r="CC222" s="1037"/>
      <c r="CD222" s="1036"/>
      <c r="CE222" s="1037"/>
      <c r="CF222" s="1036"/>
      <c r="CG222" s="1037"/>
      <c r="CH222" s="1036"/>
      <c r="CI222" s="1037"/>
      <c r="CJ222" s="1036"/>
      <c r="CK222" s="1037"/>
      <c r="CL222" s="340"/>
      <c r="CM222" s="1044"/>
      <c r="CN222" s="1045"/>
      <c r="CO222" s="1044"/>
      <c r="CP222" s="1045"/>
      <c r="CQ222" s="1044"/>
      <c r="CR222" s="1045"/>
      <c r="CS222" s="1044"/>
      <c r="CT222" s="1045"/>
      <c r="CU222" s="1044"/>
      <c r="CV222" s="1045"/>
      <c r="CW222" s="341"/>
      <c r="CX222" s="1042"/>
      <c r="CY222" s="1043"/>
      <c r="CZ222" s="1042"/>
      <c r="DA222" s="1043"/>
      <c r="DB222" s="1042"/>
      <c r="DC222" s="1043"/>
      <c r="DD222" s="1042"/>
      <c r="DE222" s="1043"/>
      <c r="DF222" s="1042"/>
      <c r="DG222" s="1043"/>
      <c r="DH222" s="342"/>
      <c r="DI222" s="1040"/>
      <c r="DJ222" s="1041"/>
      <c r="DK222" s="1040"/>
      <c r="DL222" s="1041"/>
      <c r="DM222" s="1040"/>
      <c r="DN222" s="1041"/>
      <c r="DO222" s="1040"/>
      <c r="DP222" s="1041"/>
      <c r="DQ222" s="1040"/>
      <c r="DR222" s="1041"/>
      <c r="DS222" s="343"/>
      <c r="DT222" s="312">
        <f t="shared" si="463"/>
        <v>0</v>
      </c>
      <c r="DU222" s="312">
        <f t="shared" si="464"/>
        <v>0</v>
      </c>
      <c r="DV222" s="312">
        <f t="shared" si="465"/>
        <v>0</v>
      </c>
      <c r="DW222" s="312">
        <f t="shared" si="466"/>
        <v>0</v>
      </c>
      <c r="DX222" s="312">
        <f t="shared" si="467"/>
        <v>0</v>
      </c>
      <c r="DY222" s="300">
        <f t="shared" si="468"/>
        <v>0</v>
      </c>
    </row>
    <row r="223" spans="1:129" ht="15" customHeight="1">
      <c r="C223" s="75" t="s">
        <v>224</v>
      </c>
      <c r="D223" s="674"/>
      <c r="E223" s="70"/>
      <c r="F223" s="70"/>
      <c r="G223" s="70"/>
      <c r="H223" s="70"/>
      <c r="I223" s="70"/>
      <c r="J223" s="683"/>
      <c r="K223" s="70"/>
      <c r="L223" s="138"/>
      <c r="M223" s="68">
        <f t="shared" si="456"/>
        <v>1</v>
      </c>
      <c r="N223" s="894"/>
      <c r="O223" s="895"/>
      <c r="P223" s="894"/>
      <c r="Q223" s="895"/>
      <c r="R223" s="894"/>
      <c r="S223" s="895"/>
      <c r="T223" s="894"/>
      <c r="U223" s="895"/>
      <c r="V223" s="894"/>
      <c r="W223" s="895"/>
      <c r="X223" s="346"/>
      <c r="Y223" s="886">
        <f t="shared" si="457"/>
        <v>0</v>
      </c>
      <c r="Z223" s="1007"/>
      <c r="AA223" s="886">
        <f t="shared" si="458"/>
        <v>0</v>
      </c>
      <c r="AB223" s="1007"/>
      <c r="AC223" s="886">
        <f t="shared" si="459"/>
        <v>0</v>
      </c>
      <c r="AD223" s="1007"/>
      <c r="AE223" s="886">
        <f t="shared" si="460"/>
        <v>0</v>
      </c>
      <c r="AF223" s="1007"/>
      <c r="AG223" s="886">
        <f t="shared" si="461"/>
        <v>0</v>
      </c>
      <c r="AH223" s="1007"/>
      <c r="AI223" s="266">
        <f t="shared" si="462"/>
        <v>0</v>
      </c>
      <c r="AJ223" s="901"/>
      <c r="AK223" s="902"/>
      <c r="AL223" s="901"/>
      <c r="AM223" s="902"/>
      <c r="AN223" s="901"/>
      <c r="AO223" s="902"/>
      <c r="AP223" s="901"/>
      <c r="AQ223" s="902"/>
      <c r="AR223" s="901"/>
      <c r="AS223" s="902"/>
      <c r="AT223" s="336"/>
      <c r="AU223" s="909"/>
      <c r="AV223" s="910"/>
      <c r="AW223" s="909"/>
      <c r="AX223" s="910"/>
      <c r="AY223" s="909"/>
      <c r="AZ223" s="910"/>
      <c r="BA223" s="909"/>
      <c r="BB223" s="910"/>
      <c r="BC223" s="909"/>
      <c r="BD223" s="910"/>
      <c r="BE223" s="337"/>
      <c r="BF223" s="911"/>
      <c r="BG223" s="912"/>
      <c r="BH223" s="911"/>
      <c r="BI223" s="912"/>
      <c r="BJ223" s="911"/>
      <c r="BK223" s="912"/>
      <c r="BL223" s="911"/>
      <c r="BM223" s="912"/>
      <c r="BN223" s="911"/>
      <c r="BO223" s="912"/>
      <c r="BP223" s="338"/>
      <c r="BQ223" s="1038"/>
      <c r="BR223" s="1039"/>
      <c r="BS223" s="1038"/>
      <c r="BT223" s="1039"/>
      <c r="BU223" s="1038"/>
      <c r="BV223" s="1039"/>
      <c r="BW223" s="1038"/>
      <c r="BX223" s="1039"/>
      <c r="BY223" s="1038"/>
      <c r="BZ223" s="1039"/>
      <c r="CA223" s="339"/>
      <c r="CB223" s="1036"/>
      <c r="CC223" s="1037"/>
      <c r="CD223" s="1036"/>
      <c r="CE223" s="1037"/>
      <c r="CF223" s="1036"/>
      <c r="CG223" s="1037"/>
      <c r="CH223" s="1036"/>
      <c r="CI223" s="1037"/>
      <c r="CJ223" s="1036"/>
      <c r="CK223" s="1037"/>
      <c r="CL223" s="340"/>
      <c r="CM223" s="1044"/>
      <c r="CN223" s="1045"/>
      <c r="CO223" s="1044"/>
      <c r="CP223" s="1045"/>
      <c r="CQ223" s="1044"/>
      <c r="CR223" s="1045"/>
      <c r="CS223" s="1044"/>
      <c r="CT223" s="1045"/>
      <c r="CU223" s="1044"/>
      <c r="CV223" s="1045"/>
      <c r="CW223" s="341"/>
      <c r="CX223" s="1042"/>
      <c r="CY223" s="1043"/>
      <c r="CZ223" s="1042"/>
      <c r="DA223" s="1043"/>
      <c r="DB223" s="1042"/>
      <c r="DC223" s="1043"/>
      <c r="DD223" s="1042"/>
      <c r="DE223" s="1043"/>
      <c r="DF223" s="1042"/>
      <c r="DG223" s="1043"/>
      <c r="DH223" s="342"/>
      <c r="DI223" s="1040"/>
      <c r="DJ223" s="1041"/>
      <c r="DK223" s="1040"/>
      <c r="DL223" s="1041"/>
      <c r="DM223" s="1040"/>
      <c r="DN223" s="1041"/>
      <c r="DO223" s="1040"/>
      <c r="DP223" s="1041"/>
      <c r="DQ223" s="1040"/>
      <c r="DR223" s="1041"/>
      <c r="DS223" s="343"/>
      <c r="DT223" s="312">
        <f t="shared" si="463"/>
        <v>0</v>
      </c>
      <c r="DU223" s="312">
        <f t="shared" si="464"/>
        <v>0</v>
      </c>
      <c r="DV223" s="312">
        <f t="shared" si="465"/>
        <v>0</v>
      </c>
      <c r="DW223" s="312">
        <f t="shared" si="466"/>
        <v>0</v>
      </c>
      <c r="DX223" s="312">
        <f t="shared" si="467"/>
        <v>0</v>
      </c>
      <c r="DY223" s="300">
        <f t="shared" si="468"/>
        <v>0</v>
      </c>
    </row>
    <row r="224" spans="1:129" ht="15" customHeight="1">
      <c r="C224" s="75" t="s">
        <v>15</v>
      </c>
      <c r="D224" s="674"/>
      <c r="E224" s="70"/>
      <c r="F224" s="70"/>
      <c r="G224" s="70"/>
      <c r="H224" s="70"/>
      <c r="I224" s="70"/>
      <c r="J224" s="683"/>
      <c r="K224" s="70"/>
      <c r="L224" s="138"/>
      <c r="M224" s="68">
        <f t="shared" si="456"/>
        <v>1</v>
      </c>
      <c r="N224" s="894"/>
      <c r="O224" s="895"/>
      <c r="P224" s="894"/>
      <c r="Q224" s="895"/>
      <c r="R224" s="894"/>
      <c r="S224" s="895"/>
      <c r="T224" s="894"/>
      <c r="U224" s="895"/>
      <c r="V224" s="894"/>
      <c r="W224" s="895"/>
      <c r="X224" s="346"/>
      <c r="Y224" s="886">
        <f t="shared" si="457"/>
        <v>0</v>
      </c>
      <c r="Z224" s="1007"/>
      <c r="AA224" s="886">
        <f t="shared" si="458"/>
        <v>0</v>
      </c>
      <c r="AB224" s="1007"/>
      <c r="AC224" s="886">
        <f t="shared" si="459"/>
        <v>0</v>
      </c>
      <c r="AD224" s="1007"/>
      <c r="AE224" s="886">
        <f t="shared" si="460"/>
        <v>0</v>
      </c>
      <c r="AF224" s="1007"/>
      <c r="AG224" s="886">
        <f t="shared" si="461"/>
        <v>0</v>
      </c>
      <c r="AH224" s="1007"/>
      <c r="AI224" s="266">
        <f t="shared" si="462"/>
        <v>0</v>
      </c>
      <c r="AJ224" s="901"/>
      <c r="AK224" s="902"/>
      <c r="AL224" s="901"/>
      <c r="AM224" s="902"/>
      <c r="AN224" s="901"/>
      <c r="AO224" s="902"/>
      <c r="AP224" s="901"/>
      <c r="AQ224" s="902"/>
      <c r="AR224" s="901"/>
      <c r="AS224" s="902"/>
      <c r="AT224" s="336"/>
      <c r="AU224" s="909"/>
      <c r="AV224" s="910"/>
      <c r="AW224" s="909"/>
      <c r="AX224" s="910"/>
      <c r="AY224" s="909"/>
      <c r="AZ224" s="910"/>
      <c r="BA224" s="909"/>
      <c r="BB224" s="910"/>
      <c r="BC224" s="909"/>
      <c r="BD224" s="910"/>
      <c r="BE224" s="337"/>
      <c r="BF224" s="911"/>
      <c r="BG224" s="912"/>
      <c r="BH224" s="911"/>
      <c r="BI224" s="912"/>
      <c r="BJ224" s="911"/>
      <c r="BK224" s="912"/>
      <c r="BL224" s="911"/>
      <c r="BM224" s="912"/>
      <c r="BN224" s="911"/>
      <c r="BO224" s="912"/>
      <c r="BP224" s="338"/>
      <c r="BQ224" s="1038"/>
      <c r="BR224" s="1039"/>
      <c r="BS224" s="1038"/>
      <c r="BT224" s="1039"/>
      <c r="BU224" s="1038"/>
      <c r="BV224" s="1039"/>
      <c r="BW224" s="1038"/>
      <c r="BX224" s="1039"/>
      <c r="BY224" s="1038"/>
      <c r="BZ224" s="1039"/>
      <c r="CA224" s="339"/>
      <c r="CB224" s="1036"/>
      <c r="CC224" s="1037"/>
      <c r="CD224" s="1036"/>
      <c r="CE224" s="1037"/>
      <c r="CF224" s="1036"/>
      <c r="CG224" s="1037"/>
      <c r="CH224" s="1036"/>
      <c r="CI224" s="1037"/>
      <c r="CJ224" s="1036"/>
      <c r="CK224" s="1037"/>
      <c r="CL224" s="340"/>
      <c r="CM224" s="1044"/>
      <c r="CN224" s="1045"/>
      <c r="CO224" s="1044"/>
      <c r="CP224" s="1045"/>
      <c r="CQ224" s="1044"/>
      <c r="CR224" s="1045"/>
      <c r="CS224" s="1044"/>
      <c r="CT224" s="1045"/>
      <c r="CU224" s="1044"/>
      <c r="CV224" s="1045"/>
      <c r="CW224" s="341"/>
      <c r="CX224" s="1042"/>
      <c r="CY224" s="1043"/>
      <c r="CZ224" s="1042"/>
      <c r="DA224" s="1043"/>
      <c r="DB224" s="1042"/>
      <c r="DC224" s="1043"/>
      <c r="DD224" s="1042"/>
      <c r="DE224" s="1043"/>
      <c r="DF224" s="1042"/>
      <c r="DG224" s="1043"/>
      <c r="DH224" s="342"/>
      <c r="DI224" s="1040"/>
      <c r="DJ224" s="1041"/>
      <c r="DK224" s="1040"/>
      <c r="DL224" s="1041"/>
      <c r="DM224" s="1040"/>
      <c r="DN224" s="1041"/>
      <c r="DO224" s="1040"/>
      <c r="DP224" s="1041"/>
      <c r="DQ224" s="1040"/>
      <c r="DR224" s="1041"/>
      <c r="DS224" s="343"/>
      <c r="DT224" s="312">
        <f t="shared" si="463"/>
        <v>0</v>
      </c>
      <c r="DU224" s="312">
        <f t="shared" si="464"/>
        <v>0</v>
      </c>
      <c r="DV224" s="312">
        <f t="shared" si="465"/>
        <v>0</v>
      </c>
      <c r="DW224" s="312">
        <f t="shared" si="466"/>
        <v>0</v>
      </c>
      <c r="DX224" s="312">
        <f t="shared" si="467"/>
        <v>0</v>
      </c>
      <c r="DY224" s="300">
        <f t="shared" si="468"/>
        <v>0</v>
      </c>
    </row>
    <row r="225" spans="1:129" ht="15" customHeight="1">
      <c r="C225" s="75" t="s">
        <v>31</v>
      </c>
      <c r="D225" s="674"/>
      <c r="E225" s="70"/>
      <c r="F225" s="70"/>
      <c r="G225" s="70"/>
      <c r="H225" s="70"/>
      <c r="I225" s="70"/>
      <c r="J225" s="683"/>
      <c r="K225" s="70"/>
      <c r="L225" s="138"/>
      <c r="M225" s="68">
        <f t="shared" si="456"/>
        <v>1.1000000000000001</v>
      </c>
      <c r="N225" s="894"/>
      <c r="O225" s="895"/>
      <c r="P225" s="894"/>
      <c r="Q225" s="895"/>
      <c r="R225" s="894"/>
      <c r="S225" s="895"/>
      <c r="T225" s="894"/>
      <c r="U225" s="895"/>
      <c r="V225" s="894"/>
      <c r="W225" s="895"/>
      <c r="X225" s="346"/>
      <c r="Y225" s="886">
        <f t="shared" si="457"/>
        <v>0</v>
      </c>
      <c r="Z225" s="1007"/>
      <c r="AA225" s="886">
        <f t="shared" si="458"/>
        <v>0</v>
      </c>
      <c r="AB225" s="1007"/>
      <c r="AC225" s="886">
        <f t="shared" si="459"/>
        <v>0</v>
      </c>
      <c r="AD225" s="1007"/>
      <c r="AE225" s="886">
        <f t="shared" si="460"/>
        <v>0</v>
      </c>
      <c r="AF225" s="1007"/>
      <c r="AG225" s="886">
        <f t="shared" si="461"/>
        <v>0</v>
      </c>
      <c r="AH225" s="1007"/>
      <c r="AI225" s="266">
        <f t="shared" si="462"/>
        <v>0</v>
      </c>
      <c r="AJ225" s="901"/>
      <c r="AK225" s="902"/>
      <c r="AL225" s="901"/>
      <c r="AM225" s="902"/>
      <c r="AN225" s="901"/>
      <c r="AO225" s="902"/>
      <c r="AP225" s="901"/>
      <c r="AQ225" s="902"/>
      <c r="AR225" s="901"/>
      <c r="AS225" s="902"/>
      <c r="AT225" s="336"/>
      <c r="AU225" s="909"/>
      <c r="AV225" s="910"/>
      <c r="AW225" s="909"/>
      <c r="AX225" s="910"/>
      <c r="AY225" s="909"/>
      <c r="AZ225" s="910"/>
      <c r="BA225" s="909"/>
      <c r="BB225" s="910"/>
      <c r="BC225" s="909"/>
      <c r="BD225" s="910"/>
      <c r="BE225" s="337"/>
      <c r="BF225" s="911"/>
      <c r="BG225" s="912"/>
      <c r="BH225" s="911"/>
      <c r="BI225" s="912"/>
      <c r="BJ225" s="911"/>
      <c r="BK225" s="912"/>
      <c r="BL225" s="911"/>
      <c r="BM225" s="912"/>
      <c r="BN225" s="911"/>
      <c r="BO225" s="912"/>
      <c r="BP225" s="338"/>
      <c r="BQ225" s="1038"/>
      <c r="BR225" s="1039"/>
      <c r="BS225" s="1038"/>
      <c r="BT225" s="1039"/>
      <c r="BU225" s="1038"/>
      <c r="BV225" s="1039"/>
      <c r="BW225" s="1038"/>
      <c r="BX225" s="1039"/>
      <c r="BY225" s="1038"/>
      <c r="BZ225" s="1039"/>
      <c r="CA225" s="339"/>
      <c r="CB225" s="1036"/>
      <c r="CC225" s="1037"/>
      <c r="CD225" s="1036"/>
      <c r="CE225" s="1037"/>
      <c r="CF225" s="1036"/>
      <c r="CG225" s="1037"/>
      <c r="CH225" s="1036"/>
      <c r="CI225" s="1037"/>
      <c r="CJ225" s="1036"/>
      <c r="CK225" s="1037"/>
      <c r="CL225" s="340"/>
      <c r="CM225" s="1044"/>
      <c r="CN225" s="1045"/>
      <c r="CO225" s="1044"/>
      <c r="CP225" s="1045"/>
      <c r="CQ225" s="1044"/>
      <c r="CR225" s="1045"/>
      <c r="CS225" s="1044"/>
      <c r="CT225" s="1045"/>
      <c r="CU225" s="1044"/>
      <c r="CV225" s="1045"/>
      <c r="CW225" s="341"/>
      <c r="CX225" s="1042"/>
      <c r="CY225" s="1043"/>
      <c r="CZ225" s="1042"/>
      <c r="DA225" s="1043"/>
      <c r="DB225" s="1042"/>
      <c r="DC225" s="1043"/>
      <c r="DD225" s="1042"/>
      <c r="DE225" s="1043"/>
      <c r="DF225" s="1042"/>
      <c r="DG225" s="1043"/>
      <c r="DH225" s="342"/>
      <c r="DI225" s="1040"/>
      <c r="DJ225" s="1041"/>
      <c r="DK225" s="1040"/>
      <c r="DL225" s="1041"/>
      <c r="DM225" s="1040"/>
      <c r="DN225" s="1041"/>
      <c r="DO225" s="1040"/>
      <c r="DP225" s="1041"/>
      <c r="DQ225" s="1040"/>
      <c r="DR225" s="1041"/>
      <c r="DS225" s="343"/>
      <c r="DT225" s="312">
        <f t="shared" si="463"/>
        <v>0</v>
      </c>
      <c r="DU225" s="312">
        <f t="shared" si="464"/>
        <v>0</v>
      </c>
      <c r="DV225" s="312">
        <f t="shared" si="465"/>
        <v>0</v>
      </c>
      <c r="DW225" s="312">
        <f t="shared" si="466"/>
        <v>0</v>
      </c>
      <c r="DX225" s="312">
        <f t="shared" si="467"/>
        <v>0</v>
      </c>
      <c r="DY225" s="300">
        <f t="shared" si="468"/>
        <v>0</v>
      </c>
    </row>
    <row r="226" spans="1:129" ht="15" customHeight="1">
      <c r="C226" s="136"/>
      <c r="D226" s="68"/>
      <c r="E226" s="49"/>
      <c r="F226" s="49"/>
      <c r="G226" s="49"/>
      <c r="H226" s="49"/>
      <c r="I226" s="49"/>
      <c r="J226" s="888" t="s">
        <v>144</v>
      </c>
      <c r="K226" s="889"/>
      <c r="L226" s="889"/>
      <c r="M226" s="890"/>
      <c r="N226" s="898"/>
      <c r="O226" s="665"/>
      <c r="P226" s="898"/>
      <c r="Q226" s="665"/>
      <c r="R226" s="898"/>
      <c r="S226" s="665"/>
      <c r="T226" s="898"/>
      <c r="U226" s="665"/>
      <c r="V226" s="898"/>
      <c r="W226" s="665"/>
      <c r="X226" s="141"/>
      <c r="Y226" s="898">
        <f>SUM(Y214:Y225)</f>
        <v>0</v>
      </c>
      <c r="Z226" s="665"/>
      <c r="AA226" s="898">
        <f>SUM(AA214:AA225)</f>
        <v>0</v>
      </c>
      <c r="AB226" s="665"/>
      <c r="AC226" s="898">
        <f>SUM(AC214:AC225)</f>
        <v>0</v>
      </c>
      <c r="AD226" s="665"/>
      <c r="AE226" s="898">
        <f>SUM(AE214:AE225)</f>
        <v>0</v>
      </c>
      <c r="AF226" s="665"/>
      <c r="AG226" s="898">
        <f>SUM(AG214:AG225)</f>
        <v>0</v>
      </c>
      <c r="AH226" s="665"/>
      <c r="AI226" s="141">
        <f>SUM(Y226:AG226)</f>
        <v>0</v>
      </c>
      <c r="AJ226" s="898"/>
      <c r="AK226" s="665"/>
      <c r="AL226" s="898"/>
      <c r="AM226" s="665"/>
      <c r="AN226" s="898"/>
      <c r="AO226" s="665"/>
      <c r="AP226" s="898"/>
      <c r="AQ226" s="665"/>
      <c r="AR226" s="898"/>
      <c r="AS226" s="665"/>
      <c r="AT226" s="141"/>
      <c r="AU226" s="898"/>
      <c r="AV226" s="665"/>
      <c r="AW226" s="898"/>
      <c r="AX226" s="665"/>
      <c r="AY226" s="898"/>
      <c r="AZ226" s="665"/>
      <c r="BA226" s="898"/>
      <c r="BB226" s="665"/>
      <c r="BC226" s="898"/>
      <c r="BD226" s="665"/>
      <c r="BE226" s="141"/>
      <c r="BF226" s="898"/>
      <c r="BG226" s="665"/>
      <c r="BH226" s="898"/>
      <c r="BI226" s="665"/>
      <c r="BJ226" s="898"/>
      <c r="BK226" s="665"/>
      <c r="BL226" s="898"/>
      <c r="BM226" s="665"/>
      <c r="BN226" s="898"/>
      <c r="BO226" s="665"/>
      <c r="BP226" s="141"/>
      <c r="BQ226" s="898"/>
      <c r="BR226" s="665"/>
      <c r="BS226" s="898"/>
      <c r="BT226" s="665"/>
      <c r="BU226" s="898"/>
      <c r="BV226" s="665"/>
      <c r="BW226" s="898"/>
      <c r="BX226" s="665"/>
      <c r="BY226" s="898"/>
      <c r="BZ226" s="665"/>
      <c r="CA226" s="141"/>
      <c r="CB226" s="898"/>
      <c r="CC226" s="665"/>
      <c r="CD226" s="898"/>
      <c r="CE226" s="665"/>
      <c r="CF226" s="898"/>
      <c r="CG226" s="665"/>
      <c r="CH226" s="898"/>
      <c r="CI226" s="665"/>
      <c r="CJ226" s="898"/>
      <c r="CK226" s="665"/>
      <c r="CL226" s="141"/>
      <c r="CM226" s="898"/>
      <c r="CN226" s="665"/>
      <c r="CO226" s="898"/>
      <c r="CP226" s="665"/>
      <c r="CQ226" s="898"/>
      <c r="CR226" s="665"/>
      <c r="CS226" s="898"/>
      <c r="CT226" s="665"/>
      <c r="CU226" s="898"/>
      <c r="CV226" s="665"/>
      <c r="CW226" s="141"/>
      <c r="CX226" s="898"/>
      <c r="CY226" s="665"/>
      <c r="CZ226" s="898"/>
      <c r="DA226" s="665"/>
      <c r="DB226" s="898"/>
      <c r="DC226" s="665"/>
      <c r="DD226" s="898"/>
      <c r="DE226" s="665"/>
      <c r="DF226" s="898"/>
      <c r="DG226" s="665"/>
      <c r="DH226" s="141"/>
      <c r="DI226" s="898"/>
      <c r="DJ226" s="665"/>
      <c r="DK226" s="898"/>
      <c r="DL226" s="665"/>
      <c r="DM226" s="898"/>
      <c r="DN226" s="665"/>
      <c r="DO226" s="898"/>
      <c r="DP226" s="665"/>
      <c r="DQ226" s="898"/>
      <c r="DR226" s="665"/>
      <c r="DS226" s="141"/>
      <c r="DT226" s="313">
        <f>SUM(DT214:DT225)</f>
        <v>0</v>
      </c>
      <c r="DU226" s="313">
        <f>SUM(DU214:DU225)</f>
        <v>0</v>
      </c>
      <c r="DV226" s="313">
        <f>SUM(DV214:DV225)</f>
        <v>0</v>
      </c>
      <c r="DW226" s="313">
        <f>SUM(DW214:DW225)</f>
        <v>0</v>
      </c>
      <c r="DX226" s="313">
        <f>SUM(DX214:DX225)</f>
        <v>0</v>
      </c>
      <c r="DY226" s="313">
        <f t="shared" si="468"/>
        <v>0</v>
      </c>
    </row>
    <row r="227" spans="1:129" s="95" customFormat="1" ht="26.25" customHeight="1">
      <c r="A227" s="153">
        <v>2000</v>
      </c>
      <c r="B227" s="153"/>
      <c r="C227" s="986" t="str">
        <f>CONCATENATE(AJ8," Travel")</f>
        <v>Dept #3 Request Budget Travel</v>
      </c>
      <c r="D227" s="987"/>
      <c r="E227" s="709" t="s">
        <v>182</v>
      </c>
      <c r="F227" s="709"/>
      <c r="G227" s="709"/>
      <c r="H227" s="709"/>
      <c r="I227" s="709"/>
      <c r="J227" s="102"/>
      <c r="K227" s="102"/>
      <c r="L227" s="102"/>
      <c r="M227" s="155"/>
      <c r="N227" s="161"/>
      <c r="O227" s="232"/>
      <c r="P227" s="161"/>
      <c r="Q227" s="232"/>
      <c r="R227" s="161"/>
      <c r="S227" s="232"/>
      <c r="T227" s="161"/>
      <c r="U227" s="232"/>
      <c r="V227" s="161"/>
      <c r="W227" s="232"/>
      <c r="X227" s="132"/>
      <c r="Y227" s="161"/>
      <c r="Z227" s="232"/>
      <c r="AA227" s="161"/>
      <c r="AB227" s="232"/>
      <c r="AC227" s="161"/>
      <c r="AD227" s="232"/>
      <c r="AE227" s="161"/>
      <c r="AF227" s="232"/>
      <c r="AG227" s="161"/>
      <c r="AH227" s="232"/>
      <c r="AI227" s="132"/>
      <c r="AJ227" s="161"/>
      <c r="AK227" s="232"/>
      <c r="AL227" s="161"/>
      <c r="AM227" s="232"/>
      <c r="AN227" s="161"/>
      <c r="AO227" s="232"/>
      <c r="AP227" s="161"/>
      <c r="AQ227" s="232"/>
      <c r="AR227" s="161"/>
      <c r="AS227" s="232"/>
      <c r="AT227" s="132"/>
      <c r="AU227" s="161"/>
      <c r="AV227" s="232"/>
      <c r="AW227" s="161"/>
      <c r="AX227" s="232"/>
      <c r="AY227" s="161"/>
      <c r="AZ227" s="232"/>
      <c r="BA227" s="161"/>
      <c r="BB227" s="232"/>
      <c r="BC227" s="161"/>
      <c r="BD227" s="232"/>
      <c r="BE227" s="132"/>
      <c r="BF227" s="161"/>
      <c r="BG227" s="232"/>
      <c r="BH227" s="161"/>
      <c r="BI227" s="232"/>
      <c r="BJ227" s="161"/>
      <c r="BK227" s="232"/>
      <c r="BL227" s="161"/>
      <c r="BM227" s="232"/>
      <c r="BN227" s="161"/>
      <c r="BO227" s="232"/>
      <c r="BP227" s="132"/>
      <c r="BQ227" s="161"/>
      <c r="BR227" s="232"/>
      <c r="BS227" s="161"/>
      <c r="BT227" s="232"/>
      <c r="BU227" s="161"/>
      <c r="BV227" s="232"/>
      <c r="BW227" s="161"/>
      <c r="BX227" s="232"/>
      <c r="BY227" s="161"/>
      <c r="BZ227" s="232"/>
      <c r="CA227" s="132"/>
      <c r="CB227" s="161"/>
      <c r="CC227" s="232"/>
      <c r="CD227" s="161"/>
      <c r="CE227" s="232"/>
      <c r="CF227" s="161"/>
      <c r="CG227" s="232"/>
      <c r="CH227" s="161"/>
      <c r="CI227" s="232"/>
      <c r="CJ227" s="161"/>
      <c r="CK227" s="232"/>
      <c r="CL227" s="132"/>
      <c r="CM227" s="161"/>
      <c r="CN227" s="232"/>
      <c r="CO227" s="161"/>
      <c r="CP227" s="232"/>
      <c r="CQ227" s="161"/>
      <c r="CR227" s="232"/>
      <c r="CS227" s="161"/>
      <c r="CT227" s="232"/>
      <c r="CU227" s="161"/>
      <c r="CV227" s="232"/>
      <c r="CW227" s="132"/>
      <c r="CX227" s="161"/>
      <c r="CY227" s="232"/>
      <c r="CZ227" s="161"/>
      <c r="DA227" s="232"/>
      <c r="DB227" s="161"/>
      <c r="DC227" s="232"/>
      <c r="DD227" s="161"/>
      <c r="DE227" s="232"/>
      <c r="DF227" s="161"/>
      <c r="DG227" s="232"/>
      <c r="DH227" s="132"/>
      <c r="DI227" s="161"/>
      <c r="DJ227" s="232"/>
      <c r="DK227" s="161"/>
      <c r="DL227" s="232"/>
      <c r="DM227" s="161"/>
      <c r="DN227" s="232"/>
      <c r="DO227" s="161"/>
      <c r="DP227" s="232"/>
      <c r="DQ227" s="161"/>
      <c r="DR227" s="232"/>
      <c r="DS227" s="132"/>
      <c r="DT227" s="197"/>
      <c r="DU227" s="197"/>
      <c r="DV227" s="197"/>
      <c r="DW227" s="197"/>
      <c r="DX227" s="197"/>
      <c r="DY227" s="334"/>
    </row>
    <row r="228" spans="1:129" s="52" customFormat="1" ht="34.5" customHeight="1">
      <c r="A228" s="153"/>
      <c r="B228" s="76"/>
      <c r="C228" s="123" t="s">
        <v>30</v>
      </c>
      <c r="D228" s="77" t="s">
        <v>143</v>
      </c>
      <c r="E228" s="81" t="str">
        <f>AJ9</f>
        <v>Year 1</v>
      </c>
      <c r="F228" s="81" t="str">
        <f>AL9</f>
        <v>Year 2</v>
      </c>
      <c r="G228" s="81" t="str">
        <f>AN9</f>
        <v>Year 3</v>
      </c>
      <c r="H228" s="81" t="str">
        <f>AP9</f>
        <v>Year 4</v>
      </c>
      <c r="I228" s="81" t="str">
        <f>AR9</f>
        <v>Year 5</v>
      </c>
      <c r="J228" s="79" t="s">
        <v>336</v>
      </c>
      <c r="K228" s="79" t="s">
        <v>337</v>
      </c>
      <c r="L228" s="79" t="s">
        <v>42</v>
      </c>
      <c r="M228" s="79" t="s">
        <v>311</v>
      </c>
      <c r="N228" s="161"/>
      <c r="O228" s="131"/>
      <c r="P228" s="162"/>
      <c r="Q228" s="131"/>
      <c r="R228" s="162"/>
      <c r="S228" s="131"/>
      <c r="T228" s="162"/>
      <c r="U228" s="131"/>
      <c r="V228" s="162"/>
      <c r="W228" s="131"/>
      <c r="X228" s="132"/>
      <c r="Y228" s="161"/>
      <c r="Z228" s="131"/>
      <c r="AA228" s="162"/>
      <c r="AB228" s="131"/>
      <c r="AC228" s="162"/>
      <c r="AD228" s="131"/>
      <c r="AE228" s="162"/>
      <c r="AF228" s="131"/>
      <c r="AG228" s="162"/>
      <c r="AH228" s="131"/>
      <c r="AI228" s="132"/>
      <c r="AJ228" s="161"/>
      <c r="AK228" s="131"/>
      <c r="AL228" s="162"/>
      <c r="AM228" s="131"/>
      <c r="AN228" s="162"/>
      <c r="AO228" s="131"/>
      <c r="AP228" s="162"/>
      <c r="AQ228" s="131"/>
      <c r="AR228" s="162"/>
      <c r="AS228" s="131"/>
      <c r="AT228" s="132"/>
      <c r="AU228" s="161"/>
      <c r="AV228" s="131"/>
      <c r="AW228" s="162"/>
      <c r="AX228" s="131"/>
      <c r="AY228" s="162"/>
      <c r="AZ228" s="131"/>
      <c r="BA228" s="162"/>
      <c r="BB228" s="131"/>
      <c r="BC228" s="162"/>
      <c r="BD228" s="131"/>
      <c r="BE228" s="132"/>
      <c r="BF228" s="161"/>
      <c r="BG228" s="131"/>
      <c r="BH228" s="162"/>
      <c r="BI228" s="131"/>
      <c r="BJ228" s="162"/>
      <c r="BK228" s="131"/>
      <c r="BL228" s="162"/>
      <c r="BM228" s="131"/>
      <c r="BN228" s="162"/>
      <c r="BO228" s="131"/>
      <c r="BP228" s="132"/>
      <c r="BQ228" s="161"/>
      <c r="BR228" s="131"/>
      <c r="BS228" s="162"/>
      <c r="BT228" s="131"/>
      <c r="BU228" s="162"/>
      <c r="BV228" s="131"/>
      <c r="BW228" s="162"/>
      <c r="BX228" s="131"/>
      <c r="BY228" s="162"/>
      <c r="BZ228" s="131"/>
      <c r="CA228" s="132"/>
      <c r="CB228" s="161"/>
      <c r="CC228" s="131"/>
      <c r="CD228" s="162"/>
      <c r="CE228" s="131"/>
      <c r="CF228" s="162"/>
      <c r="CG228" s="131"/>
      <c r="CH228" s="162"/>
      <c r="CI228" s="131"/>
      <c r="CJ228" s="162"/>
      <c r="CK228" s="131"/>
      <c r="CL228" s="132"/>
      <c r="CM228" s="161"/>
      <c r="CN228" s="131"/>
      <c r="CO228" s="162"/>
      <c r="CP228" s="131"/>
      <c r="CQ228" s="162"/>
      <c r="CR228" s="131"/>
      <c r="CS228" s="162"/>
      <c r="CT228" s="131"/>
      <c r="CU228" s="162"/>
      <c r="CV228" s="131"/>
      <c r="CW228" s="132"/>
      <c r="CX228" s="161"/>
      <c r="CY228" s="131"/>
      <c r="CZ228" s="162"/>
      <c r="DA228" s="131"/>
      <c r="DB228" s="162"/>
      <c r="DC228" s="131"/>
      <c r="DD228" s="162"/>
      <c r="DE228" s="131"/>
      <c r="DF228" s="162"/>
      <c r="DG228" s="131"/>
      <c r="DH228" s="132"/>
      <c r="DI228" s="161"/>
      <c r="DJ228" s="131"/>
      <c r="DK228" s="162"/>
      <c r="DL228" s="131"/>
      <c r="DM228" s="162"/>
      <c r="DN228" s="131"/>
      <c r="DO228" s="162"/>
      <c r="DP228" s="131"/>
      <c r="DQ228" s="162"/>
      <c r="DR228" s="131"/>
      <c r="DS228" s="132"/>
      <c r="DT228" s="260"/>
      <c r="DU228" s="260"/>
      <c r="DV228" s="260"/>
      <c r="DW228" s="260"/>
      <c r="DX228" s="260"/>
      <c r="DY228" s="260"/>
    </row>
    <row r="229" spans="1:129" s="52" customFormat="1" ht="15" customHeight="1">
      <c r="A229" s="76"/>
      <c r="B229" s="76"/>
      <c r="C229" s="75" t="s">
        <v>309</v>
      </c>
      <c r="D229" s="674" t="s">
        <v>338</v>
      </c>
      <c r="E229" s="70"/>
      <c r="F229" s="70"/>
      <c r="G229" s="70"/>
      <c r="H229" s="70"/>
      <c r="I229" s="70"/>
      <c r="J229" s="683"/>
      <c r="K229" s="70"/>
      <c r="L229" s="138"/>
      <c r="M229" s="68">
        <f t="shared" ref="M229:M248" si="469">VLOOKUP(C229,TravelIncrease,2,0)</f>
        <v>1.1000000000000001</v>
      </c>
      <c r="N229" s="894"/>
      <c r="O229" s="895"/>
      <c r="P229" s="894"/>
      <c r="Q229" s="895"/>
      <c r="R229" s="894"/>
      <c r="S229" s="895"/>
      <c r="T229" s="894"/>
      <c r="U229" s="895"/>
      <c r="V229" s="894"/>
      <c r="W229" s="895"/>
      <c r="X229" s="346"/>
      <c r="Y229" s="896"/>
      <c r="Z229" s="1008"/>
      <c r="AA229" s="896"/>
      <c r="AB229" s="1008"/>
      <c r="AC229" s="896"/>
      <c r="AD229" s="1008"/>
      <c r="AE229" s="896"/>
      <c r="AF229" s="1008"/>
      <c r="AG229" s="896"/>
      <c r="AH229" s="1008"/>
      <c r="AI229" s="335"/>
      <c r="AJ229" s="884">
        <f t="shared" ref="AJ229:AJ248" si="470">$E229*$K229*$L229</f>
        <v>0</v>
      </c>
      <c r="AK229" s="885"/>
      <c r="AL229" s="884">
        <f t="shared" ref="AL229:AL248" si="471">$F229*$K229*$L229*$M229</f>
        <v>0</v>
      </c>
      <c r="AM229" s="885"/>
      <c r="AN229" s="884">
        <f t="shared" ref="AN229:AN248" si="472">$G229*$K229*L229*($M229^2)</f>
        <v>0</v>
      </c>
      <c r="AO229" s="885"/>
      <c r="AP229" s="884">
        <f t="shared" ref="AP229:AP248" si="473">$H229*$K229*$L229*($M229^3)</f>
        <v>0</v>
      </c>
      <c r="AQ229" s="885"/>
      <c r="AR229" s="884">
        <f t="shared" ref="AR229:AR248" si="474">$I229*$K229*$L229*($M229^4)</f>
        <v>0</v>
      </c>
      <c r="AS229" s="885"/>
      <c r="AT229" s="269">
        <f t="shared" ref="AT229:AT248" si="475">SUM(AJ229+AL229+AN229+AP229+AR229)</f>
        <v>0</v>
      </c>
      <c r="AU229" s="909"/>
      <c r="AV229" s="910"/>
      <c r="AW229" s="909"/>
      <c r="AX229" s="910"/>
      <c r="AY229" s="909"/>
      <c r="AZ229" s="910"/>
      <c r="BA229" s="909"/>
      <c r="BB229" s="910"/>
      <c r="BC229" s="909"/>
      <c r="BD229" s="910"/>
      <c r="BE229" s="337"/>
      <c r="BF229" s="911"/>
      <c r="BG229" s="912"/>
      <c r="BH229" s="911"/>
      <c r="BI229" s="912"/>
      <c r="BJ229" s="911"/>
      <c r="BK229" s="912"/>
      <c r="BL229" s="911"/>
      <c r="BM229" s="912"/>
      <c r="BN229" s="911"/>
      <c r="BO229" s="912"/>
      <c r="BP229" s="338"/>
      <c r="BQ229" s="1038"/>
      <c r="BR229" s="1039"/>
      <c r="BS229" s="1038"/>
      <c r="BT229" s="1039"/>
      <c r="BU229" s="1038"/>
      <c r="BV229" s="1039"/>
      <c r="BW229" s="1038"/>
      <c r="BX229" s="1039"/>
      <c r="BY229" s="1038"/>
      <c r="BZ229" s="1039"/>
      <c r="CA229" s="339"/>
      <c r="CB229" s="1036"/>
      <c r="CC229" s="1037"/>
      <c r="CD229" s="1036"/>
      <c r="CE229" s="1037"/>
      <c r="CF229" s="1036"/>
      <c r="CG229" s="1037"/>
      <c r="CH229" s="1036"/>
      <c r="CI229" s="1037"/>
      <c r="CJ229" s="1036"/>
      <c r="CK229" s="1037"/>
      <c r="CL229" s="340"/>
      <c r="CM229" s="1044"/>
      <c r="CN229" s="1045"/>
      <c r="CO229" s="1044"/>
      <c r="CP229" s="1045"/>
      <c r="CQ229" s="1044"/>
      <c r="CR229" s="1045"/>
      <c r="CS229" s="1044"/>
      <c r="CT229" s="1045"/>
      <c r="CU229" s="1044"/>
      <c r="CV229" s="1045"/>
      <c r="CW229" s="341"/>
      <c r="CX229" s="1042"/>
      <c r="CY229" s="1043"/>
      <c r="CZ229" s="1042"/>
      <c r="DA229" s="1043"/>
      <c r="DB229" s="1042"/>
      <c r="DC229" s="1043"/>
      <c r="DD229" s="1042"/>
      <c r="DE229" s="1043"/>
      <c r="DF229" s="1042"/>
      <c r="DG229" s="1043"/>
      <c r="DH229" s="342"/>
      <c r="DI229" s="1040"/>
      <c r="DJ229" s="1041"/>
      <c r="DK229" s="1040"/>
      <c r="DL229" s="1041"/>
      <c r="DM229" s="1040"/>
      <c r="DN229" s="1041"/>
      <c r="DO229" s="1040"/>
      <c r="DP229" s="1041"/>
      <c r="DQ229" s="1040"/>
      <c r="DR229" s="1041"/>
      <c r="DS229" s="343"/>
      <c r="DT229" s="312">
        <f t="shared" ref="DT229:DT248" si="476">AJ229</f>
        <v>0</v>
      </c>
      <c r="DU229" s="312">
        <f t="shared" ref="DU229:DU248" si="477">AL229</f>
        <v>0</v>
      </c>
      <c r="DV229" s="312">
        <f t="shared" ref="DV229:DV248" si="478">AN229</f>
        <v>0</v>
      </c>
      <c r="DW229" s="312">
        <f t="shared" ref="DW229:DW248" si="479">AP229</f>
        <v>0</v>
      </c>
      <c r="DX229" s="312">
        <f t="shared" ref="DX229:DX248" si="480">AR229</f>
        <v>0</v>
      </c>
      <c r="DY229" s="300">
        <f t="shared" ref="DY229:DY248" si="481">SUM(DT229:DX229)</f>
        <v>0</v>
      </c>
    </row>
    <row r="230" spans="1:129" s="52" customFormat="1" ht="15" customHeight="1">
      <c r="A230" s="76"/>
      <c r="B230" s="76"/>
      <c r="C230" s="75" t="s">
        <v>224</v>
      </c>
      <c r="D230" s="674"/>
      <c r="E230" s="70"/>
      <c r="F230" s="70"/>
      <c r="G230" s="70"/>
      <c r="H230" s="70"/>
      <c r="I230" s="70"/>
      <c r="J230" s="683"/>
      <c r="K230" s="70"/>
      <c r="L230" s="138"/>
      <c r="M230" s="68">
        <f t="shared" si="469"/>
        <v>1</v>
      </c>
      <c r="N230" s="894"/>
      <c r="O230" s="895"/>
      <c r="P230" s="894"/>
      <c r="Q230" s="895"/>
      <c r="R230" s="894"/>
      <c r="S230" s="895"/>
      <c r="T230" s="894"/>
      <c r="U230" s="895"/>
      <c r="V230" s="894"/>
      <c r="W230" s="895"/>
      <c r="X230" s="346"/>
      <c r="Y230" s="896"/>
      <c r="Z230" s="1008"/>
      <c r="AA230" s="896"/>
      <c r="AB230" s="1008"/>
      <c r="AC230" s="896"/>
      <c r="AD230" s="1008"/>
      <c r="AE230" s="896"/>
      <c r="AF230" s="1008"/>
      <c r="AG230" s="896"/>
      <c r="AH230" s="1008"/>
      <c r="AI230" s="335"/>
      <c r="AJ230" s="884">
        <f t="shared" si="470"/>
        <v>0</v>
      </c>
      <c r="AK230" s="885"/>
      <c r="AL230" s="884">
        <f t="shared" si="471"/>
        <v>0</v>
      </c>
      <c r="AM230" s="885"/>
      <c r="AN230" s="884">
        <f t="shared" si="472"/>
        <v>0</v>
      </c>
      <c r="AO230" s="885"/>
      <c r="AP230" s="884">
        <f t="shared" si="473"/>
        <v>0</v>
      </c>
      <c r="AQ230" s="885"/>
      <c r="AR230" s="884">
        <f t="shared" si="474"/>
        <v>0</v>
      </c>
      <c r="AS230" s="885"/>
      <c r="AT230" s="269">
        <f t="shared" si="475"/>
        <v>0</v>
      </c>
      <c r="AU230" s="909"/>
      <c r="AV230" s="910"/>
      <c r="AW230" s="909"/>
      <c r="AX230" s="910"/>
      <c r="AY230" s="909"/>
      <c r="AZ230" s="910"/>
      <c r="BA230" s="909"/>
      <c r="BB230" s="910"/>
      <c r="BC230" s="909"/>
      <c r="BD230" s="910"/>
      <c r="BE230" s="337"/>
      <c r="BF230" s="911"/>
      <c r="BG230" s="912"/>
      <c r="BH230" s="911"/>
      <c r="BI230" s="912"/>
      <c r="BJ230" s="911"/>
      <c r="BK230" s="912"/>
      <c r="BL230" s="911"/>
      <c r="BM230" s="912"/>
      <c r="BN230" s="911"/>
      <c r="BO230" s="912"/>
      <c r="BP230" s="338"/>
      <c r="BQ230" s="1038"/>
      <c r="BR230" s="1039"/>
      <c r="BS230" s="1038"/>
      <c r="BT230" s="1039"/>
      <c r="BU230" s="1038"/>
      <c r="BV230" s="1039"/>
      <c r="BW230" s="1038"/>
      <c r="BX230" s="1039"/>
      <c r="BY230" s="1038"/>
      <c r="BZ230" s="1039"/>
      <c r="CA230" s="339"/>
      <c r="CB230" s="1036"/>
      <c r="CC230" s="1037"/>
      <c r="CD230" s="1036"/>
      <c r="CE230" s="1037"/>
      <c r="CF230" s="1036"/>
      <c r="CG230" s="1037"/>
      <c r="CH230" s="1036"/>
      <c r="CI230" s="1037"/>
      <c r="CJ230" s="1036"/>
      <c r="CK230" s="1037"/>
      <c r="CL230" s="340"/>
      <c r="CM230" s="1044"/>
      <c r="CN230" s="1045"/>
      <c r="CO230" s="1044"/>
      <c r="CP230" s="1045"/>
      <c r="CQ230" s="1044"/>
      <c r="CR230" s="1045"/>
      <c r="CS230" s="1044"/>
      <c r="CT230" s="1045"/>
      <c r="CU230" s="1044"/>
      <c r="CV230" s="1045"/>
      <c r="CW230" s="341"/>
      <c r="CX230" s="1042"/>
      <c r="CY230" s="1043"/>
      <c r="CZ230" s="1042"/>
      <c r="DA230" s="1043"/>
      <c r="DB230" s="1042"/>
      <c r="DC230" s="1043"/>
      <c r="DD230" s="1042"/>
      <c r="DE230" s="1043"/>
      <c r="DF230" s="1042"/>
      <c r="DG230" s="1043"/>
      <c r="DH230" s="342"/>
      <c r="DI230" s="1040"/>
      <c r="DJ230" s="1041"/>
      <c r="DK230" s="1040"/>
      <c r="DL230" s="1041"/>
      <c r="DM230" s="1040"/>
      <c r="DN230" s="1041"/>
      <c r="DO230" s="1040"/>
      <c r="DP230" s="1041"/>
      <c r="DQ230" s="1040"/>
      <c r="DR230" s="1041"/>
      <c r="DS230" s="343"/>
      <c r="DT230" s="312">
        <f t="shared" si="476"/>
        <v>0</v>
      </c>
      <c r="DU230" s="312">
        <f t="shared" si="477"/>
        <v>0</v>
      </c>
      <c r="DV230" s="312">
        <f t="shared" si="478"/>
        <v>0</v>
      </c>
      <c r="DW230" s="312">
        <f t="shared" si="479"/>
        <v>0</v>
      </c>
      <c r="DX230" s="312">
        <f t="shared" si="480"/>
        <v>0</v>
      </c>
      <c r="DY230" s="300">
        <f t="shared" si="481"/>
        <v>0</v>
      </c>
    </row>
    <row r="231" spans="1:129" s="52" customFormat="1" ht="15" customHeight="1">
      <c r="A231" s="76"/>
      <c r="B231" s="76"/>
      <c r="C231" s="75" t="s">
        <v>15</v>
      </c>
      <c r="D231" s="674"/>
      <c r="E231" s="70"/>
      <c r="F231" s="70"/>
      <c r="G231" s="70"/>
      <c r="H231" s="70"/>
      <c r="I231" s="70"/>
      <c r="J231" s="683"/>
      <c r="K231" s="70"/>
      <c r="L231" s="138"/>
      <c r="M231" s="68">
        <f t="shared" si="469"/>
        <v>1</v>
      </c>
      <c r="N231" s="894"/>
      <c r="O231" s="895"/>
      <c r="P231" s="894"/>
      <c r="Q231" s="895"/>
      <c r="R231" s="894"/>
      <c r="S231" s="895"/>
      <c r="T231" s="894"/>
      <c r="U231" s="895"/>
      <c r="V231" s="894"/>
      <c r="W231" s="895"/>
      <c r="X231" s="346"/>
      <c r="Y231" s="896"/>
      <c r="Z231" s="1008"/>
      <c r="AA231" s="896"/>
      <c r="AB231" s="1008"/>
      <c r="AC231" s="896"/>
      <c r="AD231" s="1008"/>
      <c r="AE231" s="896"/>
      <c r="AF231" s="1008"/>
      <c r="AG231" s="896"/>
      <c r="AH231" s="1008"/>
      <c r="AI231" s="335"/>
      <c r="AJ231" s="884">
        <f t="shared" si="470"/>
        <v>0</v>
      </c>
      <c r="AK231" s="885"/>
      <c r="AL231" s="884">
        <f t="shared" si="471"/>
        <v>0</v>
      </c>
      <c r="AM231" s="885"/>
      <c r="AN231" s="884">
        <f t="shared" si="472"/>
        <v>0</v>
      </c>
      <c r="AO231" s="885"/>
      <c r="AP231" s="884">
        <f t="shared" si="473"/>
        <v>0</v>
      </c>
      <c r="AQ231" s="885"/>
      <c r="AR231" s="884">
        <f t="shared" si="474"/>
        <v>0</v>
      </c>
      <c r="AS231" s="885"/>
      <c r="AT231" s="269">
        <f t="shared" si="475"/>
        <v>0</v>
      </c>
      <c r="AU231" s="909"/>
      <c r="AV231" s="910"/>
      <c r="AW231" s="909"/>
      <c r="AX231" s="910"/>
      <c r="AY231" s="909"/>
      <c r="AZ231" s="910"/>
      <c r="BA231" s="909"/>
      <c r="BB231" s="910"/>
      <c r="BC231" s="909"/>
      <c r="BD231" s="910"/>
      <c r="BE231" s="337"/>
      <c r="BF231" s="911"/>
      <c r="BG231" s="912"/>
      <c r="BH231" s="911"/>
      <c r="BI231" s="912"/>
      <c r="BJ231" s="911"/>
      <c r="BK231" s="912"/>
      <c r="BL231" s="911"/>
      <c r="BM231" s="912"/>
      <c r="BN231" s="911"/>
      <c r="BO231" s="912"/>
      <c r="BP231" s="338"/>
      <c r="BQ231" s="1038"/>
      <c r="BR231" s="1039"/>
      <c r="BS231" s="1038"/>
      <c r="BT231" s="1039"/>
      <c r="BU231" s="1038"/>
      <c r="BV231" s="1039"/>
      <c r="BW231" s="1038"/>
      <c r="BX231" s="1039"/>
      <c r="BY231" s="1038"/>
      <c r="BZ231" s="1039"/>
      <c r="CA231" s="339"/>
      <c r="CB231" s="1036"/>
      <c r="CC231" s="1037"/>
      <c r="CD231" s="1036"/>
      <c r="CE231" s="1037"/>
      <c r="CF231" s="1036"/>
      <c r="CG231" s="1037"/>
      <c r="CH231" s="1036"/>
      <c r="CI231" s="1037"/>
      <c r="CJ231" s="1036"/>
      <c r="CK231" s="1037"/>
      <c r="CL231" s="340"/>
      <c r="CM231" s="1044"/>
      <c r="CN231" s="1045"/>
      <c r="CO231" s="1044"/>
      <c r="CP231" s="1045"/>
      <c r="CQ231" s="1044"/>
      <c r="CR231" s="1045"/>
      <c r="CS231" s="1044"/>
      <c r="CT231" s="1045"/>
      <c r="CU231" s="1044"/>
      <c r="CV231" s="1045"/>
      <c r="CW231" s="341"/>
      <c r="CX231" s="1042"/>
      <c r="CY231" s="1043"/>
      <c r="CZ231" s="1042"/>
      <c r="DA231" s="1043"/>
      <c r="DB231" s="1042"/>
      <c r="DC231" s="1043"/>
      <c r="DD231" s="1042"/>
      <c r="DE231" s="1043"/>
      <c r="DF231" s="1042"/>
      <c r="DG231" s="1043"/>
      <c r="DH231" s="342"/>
      <c r="DI231" s="1040"/>
      <c r="DJ231" s="1041"/>
      <c r="DK231" s="1040"/>
      <c r="DL231" s="1041"/>
      <c r="DM231" s="1040"/>
      <c r="DN231" s="1041"/>
      <c r="DO231" s="1040"/>
      <c r="DP231" s="1041"/>
      <c r="DQ231" s="1040"/>
      <c r="DR231" s="1041"/>
      <c r="DS231" s="343"/>
      <c r="DT231" s="312">
        <f t="shared" si="476"/>
        <v>0</v>
      </c>
      <c r="DU231" s="312">
        <f t="shared" si="477"/>
        <v>0</v>
      </c>
      <c r="DV231" s="312">
        <f t="shared" si="478"/>
        <v>0</v>
      </c>
      <c r="DW231" s="312">
        <f t="shared" si="479"/>
        <v>0</v>
      </c>
      <c r="DX231" s="312">
        <f t="shared" si="480"/>
        <v>0</v>
      </c>
      <c r="DY231" s="300">
        <f t="shared" si="481"/>
        <v>0</v>
      </c>
    </row>
    <row r="232" spans="1:129" s="52" customFormat="1" ht="15" customHeight="1">
      <c r="A232" s="76"/>
      <c r="B232" s="76"/>
      <c r="C232" s="75" t="s">
        <v>31</v>
      </c>
      <c r="D232" s="674"/>
      <c r="E232" s="70"/>
      <c r="F232" s="70"/>
      <c r="G232" s="70"/>
      <c r="H232" s="70"/>
      <c r="I232" s="70"/>
      <c r="J232" s="683"/>
      <c r="K232" s="70"/>
      <c r="L232" s="138"/>
      <c r="M232" s="68">
        <f t="shared" si="469"/>
        <v>1.1000000000000001</v>
      </c>
      <c r="N232" s="894"/>
      <c r="O232" s="895"/>
      <c r="P232" s="894"/>
      <c r="Q232" s="895"/>
      <c r="R232" s="894"/>
      <c r="S232" s="895"/>
      <c r="T232" s="894"/>
      <c r="U232" s="895"/>
      <c r="V232" s="894"/>
      <c r="W232" s="895"/>
      <c r="X232" s="346"/>
      <c r="Y232" s="896"/>
      <c r="Z232" s="1008"/>
      <c r="AA232" s="896"/>
      <c r="AB232" s="1008"/>
      <c r="AC232" s="896"/>
      <c r="AD232" s="1008"/>
      <c r="AE232" s="896"/>
      <c r="AF232" s="1008"/>
      <c r="AG232" s="896"/>
      <c r="AH232" s="1008"/>
      <c r="AI232" s="335"/>
      <c r="AJ232" s="884">
        <f t="shared" si="470"/>
        <v>0</v>
      </c>
      <c r="AK232" s="885"/>
      <c r="AL232" s="884">
        <f t="shared" si="471"/>
        <v>0</v>
      </c>
      <c r="AM232" s="885"/>
      <c r="AN232" s="884">
        <f t="shared" si="472"/>
        <v>0</v>
      </c>
      <c r="AO232" s="885"/>
      <c r="AP232" s="884">
        <f t="shared" si="473"/>
        <v>0</v>
      </c>
      <c r="AQ232" s="885"/>
      <c r="AR232" s="884">
        <f t="shared" si="474"/>
        <v>0</v>
      </c>
      <c r="AS232" s="885"/>
      <c r="AT232" s="269">
        <f t="shared" si="475"/>
        <v>0</v>
      </c>
      <c r="AU232" s="909"/>
      <c r="AV232" s="910"/>
      <c r="AW232" s="909"/>
      <c r="AX232" s="910"/>
      <c r="AY232" s="909"/>
      <c r="AZ232" s="910"/>
      <c r="BA232" s="909"/>
      <c r="BB232" s="910"/>
      <c r="BC232" s="909"/>
      <c r="BD232" s="910"/>
      <c r="BE232" s="337"/>
      <c r="BF232" s="911"/>
      <c r="BG232" s="912"/>
      <c r="BH232" s="911"/>
      <c r="BI232" s="912"/>
      <c r="BJ232" s="911"/>
      <c r="BK232" s="912"/>
      <c r="BL232" s="911"/>
      <c r="BM232" s="912"/>
      <c r="BN232" s="911"/>
      <c r="BO232" s="912"/>
      <c r="BP232" s="338"/>
      <c r="BQ232" s="1038"/>
      <c r="BR232" s="1039"/>
      <c r="BS232" s="1038"/>
      <c r="BT232" s="1039"/>
      <c r="BU232" s="1038"/>
      <c r="BV232" s="1039"/>
      <c r="BW232" s="1038"/>
      <c r="BX232" s="1039"/>
      <c r="BY232" s="1038"/>
      <c r="BZ232" s="1039"/>
      <c r="CA232" s="339"/>
      <c r="CB232" s="1036"/>
      <c r="CC232" s="1037"/>
      <c r="CD232" s="1036"/>
      <c r="CE232" s="1037"/>
      <c r="CF232" s="1036"/>
      <c r="CG232" s="1037"/>
      <c r="CH232" s="1036"/>
      <c r="CI232" s="1037"/>
      <c r="CJ232" s="1036"/>
      <c r="CK232" s="1037"/>
      <c r="CL232" s="340"/>
      <c r="CM232" s="1044"/>
      <c r="CN232" s="1045"/>
      <c r="CO232" s="1044"/>
      <c r="CP232" s="1045"/>
      <c r="CQ232" s="1044"/>
      <c r="CR232" s="1045"/>
      <c r="CS232" s="1044"/>
      <c r="CT232" s="1045"/>
      <c r="CU232" s="1044"/>
      <c r="CV232" s="1045"/>
      <c r="CW232" s="341"/>
      <c r="CX232" s="1042"/>
      <c r="CY232" s="1043"/>
      <c r="CZ232" s="1042"/>
      <c r="DA232" s="1043"/>
      <c r="DB232" s="1042"/>
      <c r="DC232" s="1043"/>
      <c r="DD232" s="1042"/>
      <c r="DE232" s="1043"/>
      <c r="DF232" s="1042"/>
      <c r="DG232" s="1043"/>
      <c r="DH232" s="342"/>
      <c r="DI232" s="1040"/>
      <c r="DJ232" s="1041"/>
      <c r="DK232" s="1040"/>
      <c r="DL232" s="1041"/>
      <c r="DM232" s="1040"/>
      <c r="DN232" s="1041"/>
      <c r="DO232" s="1040"/>
      <c r="DP232" s="1041"/>
      <c r="DQ232" s="1040"/>
      <c r="DR232" s="1041"/>
      <c r="DS232" s="343"/>
      <c r="DT232" s="312">
        <f t="shared" si="476"/>
        <v>0</v>
      </c>
      <c r="DU232" s="312">
        <f t="shared" si="477"/>
        <v>0</v>
      </c>
      <c r="DV232" s="312">
        <f t="shared" si="478"/>
        <v>0</v>
      </c>
      <c r="DW232" s="312">
        <f t="shared" si="479"/>
        <v>0</v>
      </c>
      <c r="DX232" s="312">
        <f t="shared" si="480"/>
        <v>0</v>
      </c>
      <c r="DY232" s="300">
        <f t="shared" si="481"/>
        <v>0</v>
      </c>
    </row>
    <row r="233" spans="1:129" s="52" customFormat="1" ht="15" customHeight="1">
      <c r="A233" s="76"/>
      <c r="B233" s="76"/>
      <c r="C233" s="75" t="s">
        <v>309</v>
      </c>
      <c r="D233" s="674" t="s">
        <v>338</v>
      </c>
      <c r="E233" s="70"/>
      <c r="F233" s="70"/>
      <c r="G233" s="70"/>
      <c r="H233" s="70"/>
      <c r="I233" s="70"/>
      <c r="J233" s="683"/>
      <c r="K233" s="70"/>
      <c r="L233" s="138"/>
      <c r="M233" s="68">
        <f t="shared" si="469"/>
        <v>1.1000000000000001</v>
      </c>
      <c r="N233" s="894"/>
      <c r="O233" s="895"/>
      <c r="P233" s="894"/>
      <c r="Q233" s="895"/>
      <c r="R233" s="894"/>
      <c r="S233" s="895"/>
      <c r="T233" s="894"/>
      <c r="U233" s="895"/>
      <c r="V233" s="894"/>
      <c r="W233" s="895"/>
      <c r="X233" s="346"/>
      <c r="Y233" s="896"/>
      <c r="Z233" s="1008"/>
      <c r="AA233" s="896"/>
      <c r="AB233" s="1008"/>
      <c r="AC233" s="896"/>
      <c r="AD233" s="1008"/>
      <c r="AE233" s="896"/>
      <c r="AF233" s="1008"/>
      <c r="AG233" s="896"/>
      <c r="AH233" s="1008"/>
      <c r="AI233" s="335"/>
      <c r="AJ233" s="884">
        <f t="shared" si="470"/>
        <v>0</v>
      </c>
      <c r="AK233" s="885"/>
      <c r="AL233" s="884">
        <f t="shared" si="471"/>
        <v>0</v>
      </c>
      <c r="AM233" s="885"/>
      <c r="AN233" s="884">
        <f t="shared" si="472"/>
        <v>0</v>
      </c>
      <c r="AO233" s="885"/>
      <c r="AP233" s="884">
        <f t="shared" si="473"/>
        <v>0</v>
      </c>
      <c r="AQ233" s="885"/>
      <c r="AR233" s="884">
        <f t="shared" si="474"/>
        <v>0</v>
      </c>
      <c r="AS233" s="885"/>
      <c r="AT233" s="269">
        <f t="shared" si="475"/>
        <v>0</v>
      </c>
      <c r="AU233" s="909"/>
      <c r="AV233" s="910"/>
      <c r="AW233" s="909"/>
      <c r="AX233" s="910"/>
      <c r="AY233" s="909"/>
      <c r="AZ233" s="910"/>
      <c r="BA233" s="909"/>
      <c r="BB233" s="910"/>
      <c r="BC233" s="909"/>
      <c r="BD233" s="910"/>
      <c r="BE233" s="337"/>
      <c r="BF233" s="911"/>
      <c r="BG233" s="912"/>
      <c r="BH233" s="911"/>
      <c r="BI233" s="912"/>
      <c r="BJ233" s="911"/>
      <c r="BK233" s="912"/>
      <c r="BL233" s="911"/>
      <c r="BM233" s="912"/>
      <c r="BN233" s="911"/>
      <c r="BO233" s="912"/>
      <c r="BP233" s="338"/>
      <c r="BQ233" s="1038"/>
      <c r="BR233" s="1039"/>
      <c r="BS233" s="1038"/>
      <c r="BT233" s="1039"/>
      <c r="BU233" s="1038"/>
      <c r="BV233" s="1039"/>
      <c r="BW233" s="1038"/>
      <c r="BX233" s="1039"/>
      <c r="BY233" s="1038"/>
      <c r="BZ233" s="1039"/>
      <c r="CA233" s="339"/>
      <c r="CB233" s="1036"/>
      <c r="CC233" s="1037"/>
      <c r="CD233" s="1036"/>
      <c r="CE233" s="1037"/>
      <c r="CF233" s="1036"/>
      <c r="CG233" s="1037"/>
      <c r="CH233" s="1036"/>
      <c r="CI233" s="1037"/>
      <c r="CJ233" s="1036"/>
      <c r="CK233" s="1037"/>
      <c r="CL233" s="340"/>
      <c r="CM233" s="1044"/>
      <c r="CN233" s="1045"/>
      <c r="CO233" s="1044"/>
      <c r="CP233" s="1045"/>
      <c r="CQ233" s="1044"/>
      <c r="CR233" s="1045"/>
      <c r="CS233" s="1044"/>
      <c r="CT233" s="1045"/>
      <c r="CU233" s="1044"/>
      <c r="CV233" s="1045"/>
      <c r="CW233" s="341"/>
      <c r="CX233" s="1042"/>
      <c r="CY233" s="1043"/>
      <c r="CZ233" s="1042"/>
      <c r="DA233" s="1043"/>
      <c r="DB233" s="1042"/>
      <c r="DC233" s="1043"/>
      <c r="DD233" s="1042"/>
      <c r="DE233" s="1043"/>
      <c r="DF233" s="1042"/>
      <c r="DG233" s="1043"/>
      <c r="DH233" s="342"/>
      <c r="DI233" s="1040"/>
      <c r="DJ233" s="1041"/>
      <c r="DK233" s="1040"/>
      <c r="DL233" s="1041"/>
      <c r="DM233" s="1040"/>
      <c r="DN233" s="1041"/>
      <c r="DO233" s="1040"/>
      <c r="DP233" s="1041"/>
      <c r="DQ233" s="1040"/>
      <c r="DR233" s="1041"/>
      <c r="DS233" s="343"/>
      <c r="DT233" s="312">
        <f t="shared" si="476"/>
        <v>0</v>
      </c>
      <c r="DU233" s="312">
        <f t="shared" si="477"/>
        <v>0</v>
      </c>
      <c r="DV233" s="312">
        <f t="shared" si="478"/>
        <v>0</v>
      </c>
      <c r="DW233" s="312">
        <f t="shared" si="479"/>
        <v>0</v>
      </c>
      <c r="DX233" s="312">
        <f t="shared" si="480"/>
        <v>0</v>
      </c>
      <c r="DY233" s="300">
        <f t="shared" si="481"/>
        <v>0</v>
      </c>
    </row>
    <row r="234" spans="1:129" s="52" customFormat="1" ht="15" customHeight="1">
      <c r="A234" s="76"/>
      <c r="B234" s="76"/>
      <c r="C234" s="75" t="s">
        <v>224</v>
      </c>
      <c r="D234" s="674"/>
      <c r="E234" s="70"/>
      <c r="F234" s="70"/>
      <c r="G234" s="70"/>
      <c r="H234" s="70"/>
      <c r="I234" s="70"/>
      <c r="J234" s="683"/>
      <c r="K234" s="70"/>
      <c r="L234" s="138"/>
      <c r="M234" s="68">
        <f t="shared" si="469"/>
        <v>1</v>
      </c>
      <c r="N234" s="894"/>
      <c r="O234" s="895"/>
      <c r="P234" s="894"/>
      <c r="Q234" s="895"/>
      <c r="R234" s="894"/>
      <c r="S234" s="895"/>
      <c r="T234" s="894"/>
      <c r="U234" s="895"/>
      <c r="V234" s="894"/>
      <c r="W234" s="895"/>
      <c r="X234" s="346"/>
      <c r="Y234" s="896"/>
      <c r="Z234" s="1008"/>
      <c r="AA234" s="896"/>
      <c r="AB234" s="1008"/>
      <c r="AC234" s="896"/>
      <c r="AD234" s="1008"/>
      <c r="AE234" s="896"/>
      <c r="AF234" s="1008"/>
      <c r="AG234" s="896"/>
      <c r="AH234" s="1008"/>
      <c r="AI234" s="335"/>
      <c r="AJ234" s="884">
        <f t="shared" si="470"/>
        <v>0</v>
      </c>
      <c r="AK234" s="885"/>
      <c r="AL234" s="884">
        <f t="shared" si="471"/>
        <v>0</v>
      </c>
      <c r="AM234" s="885"/>
      <c r="AN234" s="884">
        <f t="shared" si="472"/>
        <v>0</v>
      </c>
      <c r="AO234" s="885"/>
      <c r="AP234" s="884">
        <f t="shared" si="473"/>
        <v>0</v>
      </c>
      <c r="AQ234" s="885"/>
      <c r="AR234" s="884">
        <f t="shared" si="474"/>
        <v>0</v>
      </c>
      <c r="AS234" s="885"/>
      <c r="AT234" s="269">
        <f t="shared" si="475"/>
        <v>0</v>
      </c>
      <c r="AU234" s="909"/>
      <c r="AV234" s="910"/>
      <c r="AW234" s="909"/>
      <c r="AX234" s="910"/>
      <c r="AY234" s="909"/>
      <c r="AZ234" s="910"/>
      <c r="BA234" s="909"/>
      <c r="BB234" s="910"/>
      <c r="BC234" s="909"/>
      <c r="BD234" s="910"/>
      <c r="BE234" s="337"/>
      <c r="BF234" s="911"/>
      <c r="BG234" s="912"/>
      <c r="BH234" s="911"/>
      <c r="BI234" s="912"/>
      <c r="BJ234" s="911"/>
      <c r="BK234" s="912"/>
      <c r="BL234" s="911"/>
      <c r="BM234" s="912"/>
      <c r="BN234" s="911"/>
      <c r="BO234" s="912"/>
      <c r="BP234" s="338"/>
      <c r="BQ234" s="1038"/>
      <c r="BR234" s="1039"/>
      <c r="BS234" s="1038"/>
      <c r="BT234" s="1039"/>
      <c r="BU234" s="1038"/>
      <c r="BV234" s="1039"/>
      <c r="BW234" s="1038"/>
      <c r="BX234" s="1039"/>
      <c r="BY234" s="1038"/>
      <c r="BZ234" s="1039"/>
      <c r="CA234" s="339"/>
      <c r="CB234" s="1036"/>
      <c r="CC234" s="1037"/>
      <c r="CD234" s="1036"/>
      <c r="CE234" s="1037"/>
      <c r="CF234" s="1036"/>
      <c r="CG234" s="1037"/>
      <c r="CH234" s="1036"/>
      <c r="CI234" s="1037"/>
      <c r="CJ234" s="1036"/>
      <c r="CK234" s="1037"/>
      <c r="CL234" s="340"/>
      <c r="CM234" s="1044"/>
      <c r="CN234" s="1045"/>
      <c r="CO234" s="1044"/>
      <c r="CP234" s="1045"/>
      <c r="CQ234" s="1044"/>
      <c r="CR234" s="1045"/>
      <c r="CS234" s="1044"/>
      <c r="CT234" s="1045"/>
      <c r="CU234" s="1044"/>
      <c r="CV234" s="1045"/>
      <c r="CW234" s="341"/>
      <c r="CX234" s="1042"/>
      <c r="CY234" s="1043"/>
      <c r="CZ234" s="1042"/>
      <c r="DA234" s="1043"/>
      <c r="DB234" s="1042"/>
      <c r="DC234" s="1043"/>
      <c r="DD234" s="1042"/>
      <c r="DE234" s="1043"/>
      <c r="DF234" s="1042"/>
      <c r="DG234" s="1043"/>
      <c r="DH234" s="342"/>
      <c r="DI234" s="1040"/>
      <c r="DJ234" s="1041"/>
      <c r="DK234" s="1040"/>
      <c r="DL234" s="1041"/>
      <c r="DM234" s="1040"/>
      <c r="DN234" s="1041"/>
      <c r="DO234" s="1040"/>
      <c r="DP234" s="1041"/>
      <c r="DQ234" s="1040"/>
      <c r="DR234" s="1041"/>
      <c r="DS234" s="343"/>
      <c r="DT234" s="312">
        <f t="shared" si="476"/>
        <v>0</v>
      </c>
      <c r="DU234" s="312">
        <f t="shared" si="477"/>
        <v>0</v>
      </c>
      <c r="DV234" s="312">
        <f t="shared" si="478"/>
        <v>0</v>
      </c>
      <c r="DW234" s="312">
        <f t="shared" si="479"/>
        <v>0</v>
      </c>
      <c r="DX234" s="312">
        <f t="shared" si="480"/>
        <v>0</v>
      </c>
      <c r="DY234" s="300">
        <f t="shared" si="481"/>
        <v>0</v>
      </c>
    </row>
    <row r="235" spans="1:129" s="52" customFormat="1" ht="15" customHeight="1">
      <c r="A235" s="76"/>
      <c r="B235" s="76"/>
      <c r="C235" s="75" t="s">
        <v>15</v>
      </c>
      <c r="D235" s="674"/>
      <c r="E235" s="70"/>
      <c r="F235" s="70"/>
      <c r="G235" s="70"/>
      <c r="H235" s="70"/>
      <c r="I235" s="70"/>
      <c r="J235" s="683"/>
      <c r="K235" s="70"/>
      <c r="L235" s="138"/>
      <c r="M235" s="68">
        <f t="shared" si="469"/>
        <v>1</v>
      </c>
      <c r="N235" s="894"/>
      <c r="O235" s="895"/>
      <c r="P235" s="894"/>
      <c r="Q235" s="895"/>
      <c r="R235" s="894"/>
      <c r="S235" s="895"/>
      <c r="T235" s="894"/>
      <c r="U235" s="895"/>
      <c r="V235" s="894"/>
      <c r="W235" s="895"/>
      <c r="X235" s="346"/>
      <c r="Y235" s="896"/>
      <c r="Z235" s="1008"/>
      <c r="AA235" s="896"/>
      <c r="AB235" s="1008"/>
      <c r="AC235" s="896"/>
      <c r="AD235" s="1008"/>
      <c r="AE235" s="896"/>
      <c r="AF235" s="1008"/>
      <c r="AG235" s="896"/>
      <c r="AH235" s="1008"/>
      <c r="AI235" s="335"/>
      <c r="AJ235" s="884">
        <f t="shared" si="470"/>
        <v>0</v>
      </c>
      <c r="AK235" s="885"/>
      <c r="AL235" s="884">
        <f t="shared" si="471"/>
        <v>0</v>
      </c>
      <c r="AM235" s="885"/>
      <c r="AN235" s="884">
        <f t="shared" si="472"/>
        <v>0</v>
      </c>
      <c r="AO235" s="885"/>
      <c r="AP235" s="884">
        <f t="shared" si="473"/>
        <v>0</v>
      </c>
      <c r="AQ235" s="885"/>
      <c r="AR235" s="884">
        <f t="shared" si="474"/>
        <v>0</v>
      </c>
      <c r="AS235" s="885"/>
      <c r="AT235" s="269">
        <f t="shared" si="475"/>
        <v>0</v>
      </c>
      <c r="AU235" s="909"/>
      <c r="AV235" s="910"/>
      <c r="AW235" s="909"/>
      <c r="AX235" s="910"/>
      <c r="AY235" s="909"/>
      <c r="AZ235" s="910"/>
      <c r="BA235" s="909"/>
      <c r="BB235" s="910"/>
      <c r="BC235" s="909"/>
      <c r="BD235" s="910"/>
      <c r="BE235" s="337"/>
      <c r="BF235" s="911"/>
      <c r="BG235" s="912"/>
      <c r="BH235" s="911"/>
      <c r="BI235" s="912"/>
      <c r="BJ235" s="911"/>
      <c r="BK235" s="912"/>
      <c r="BL235" s="911"/>
      <c r="BM235" s="912"/>
      <c r="BN235" s="911"/>
      <c r="BO235" s="912"/>
      <c r="BP235" s="338"/>
      <c r="BQ235" s="1038"/>
      <c r="BR235" s="1039"/>
      <c r="BS235" s="1038"/>
      <c r="BT235" s="1039"/>
      <c r="BU235" s="1038"/>
      <c r="BV235" s="1039"/>
      <c r="BW235" s="1038"/>
      <c r="BX235" s="1039"/>
      <c r="BY235" s="1038"/>
      <c r="BZ235" s="1039"/>
      <c r="CA235" s="339"/>
      <c r="CB235" s="1036"/>
      <c r="CC235" s="1037"/>
      <c r="CD235" s="1036"/>
      <c r="CE235" s="1037"/>
      <c r="CF235" s="1036"/>
      <c r="CG235" s="1037"/>
      <c r="CH235" s="1036"/>
      <c r="CI235" s="1037"/>
      <c r="CJ235" s="1036"/>
      <c r="CK235" s="1037"/>
      <c r="CL235" s="340"/>
      <c r="CM235" s="1044"/>
      <c r="CN235" s="1045"/>
      <c r="CO235" s="1044"/>
      <c r="CP235" s="1045"/>
      <c r="CQ235" s="1044"/>
      <c r="CR235" s="1045"/>
      <c r="CS235" s="1044"/>
      <c r="CT235" s="1045"/>
      <c r="CU235" s="1044"/>
      <c r="CV235" s="1045"/>
      <c r="CW235" s="341"/>
      <c r="CX235" s="1042"/>
      <c r="CY235" s="1043"/>
      <c r="CZ235" s="1042"/>
      <c r="DA235" s="1043"/>
      <c r="DB235" s="1042"/>
      <c r="DC235" s="1043"/>
      <c r="DD235" s="1042"/>
      <c r="DE235" s="1043"/>
      <c r="DF235" s="1042"/>
      <c r="DG235" s="1043"/>
      <c r="DH235" s="342"/>
      <c r="DI235" s="1040"/>
      <c r="DJ235" s="1041"/>
      <c r="DK235" s="1040"/>
      <c r="DL235" s="1041"/>
      <c r="DM235" s="1040"/>
      <c r="DN235" s="1041"/>
      <c r="DO235" s="1040"/>
      <c r="DP235" s="1041"/>
      <c r="DQ235" s="1040"/>
      <c r="DR235" s="1041"/>
      <c r="DS235" s="343"/>
      <c r="DT235" s="312">
        <f t="shared" si="476"/>
        <v>0</v>
      </c>
      <c r="DU235" s="312">
        <f t="shared" si="477"/>
        <v>0</v>
      </c>
      <c r="DV235" s="312">
        <f t="shared" si="478"/>
        <v>0</v>
      </c>
      <c r="DW235" s="312">
        <f t="shared" si="479"/>
        <v>0</v>
      </c>
      <c r="DX235" s="312">
        <f t="shared" si="480"/>
        <v>0</v>
      </c>
      <c r="DY235" s="300">
        <f t="shared" si="481"/>
        <v>0</v>
      </c>
    </row>
    <row r="236" spans="1:129" s="52" customFormat="1" ht="15" customHeight="1">
      <c r="A236" s="76"/>
      <c r="B236" s="76"/>
      <c r="C236" s="75" t="s">
        <v>31</v>
      </c>
      <c r="D236" s="674"/>
      <c r="E236" s="70"/>
      <c r="F236" s="70"/>
      <c r="G236" s="70"/>
      <c r="H236" s="70"/>
      <c r="I236" s="70"/>
      <c r="J236" s="683"/>
      <c r="K236" s="70"/>
      <c r="L236" s="138"/>
      <c r="M236" s="68">
        <f t="shared" si="469"/>
        <v>1.1000000000000001</v>
      </c>
      <c r="N236" s="894"/>
      <c r="O236" s="895"/>
      <c r="P236" s="894"/>
      <c r="Q236" s="895"/>
      <c r="R236" s="894"/>
      <c r="S236" s="895"/>
      <c r="T236" s="894"/>
      <c r="U236" s="895"/>
      <c r="V236" s="894"/>
      <c r="W236" s="895"/>
      <c r="X236" s="346"/>
      <c r="Y236" s="896"/>
      <c r="Z236" s="1008"/>
      <c r="AA236" s="896"/>
      <c r="AB236" s="1008"/>
      <c r="AC236" s="896"/>
      <c r="AD236" s="1008"/>
      <c r="AE236" s="896"/>
      <c r="AF236" s="1008"/>
      <c r="AG236" s="896"/>
      <c r="AH236" s="1008"/>
      <c r="AI236" s="335"/>
      <c r="AJ236" s="884">
        <f t="shared" si="470"/>
        <v>0</v>
      </c>
      <c r="AK236" s="885"/>
      <c r="AL236" s="884">
        <f t="shared" si="471"/>
        <v>0</v>
      </c>
      <c r="AM236" s="885"/>
      <c r="AN236" s="884">
        <f t="shared" si="472"/>
        <v>0</v>
      </c>
      <c r="AO236" s="885"/>
      <c r="AP236" s="884">
        <f t="shared" si="473"/>
        <v>0</v>
      </c>
      <c r="AQ236" s="885"/>
      <c r="AR236" s="884">
        <f t="shared" si="474"/>
        <v>0</v>
      </c>
      <c r="AS236" s="885"/>
      <c r="AT236" s="269">
        <f t="shared" si="475"/>
        <v>0</v>
      </c>
      <c r="AU236" s="909"/>
      <c r="AV236" s="910"/>
      <c r="AW236" s="909"/>
      <c r="AX236" s="910"/>
      <c r="AY236" s="909"/>
      <c r="AZ236" s="910"/>
      <c r="BA236" s="909"/>
      <c r="BB236" s="910"/>
      <c r="BC236" s="909"/>
      <c r="BD236" s="910"/>
      <c r="BE236" s="337"/>
      <c r="BF236" s="911"/>
      <c r="BG236" s="912"/>
      <c r="BH236" s="911"/>
      <c r="BI236" s="912"/>
      <c r="BJ236" s="911"/>
      <c r="BK236" s="912"/>
      <c r="BL236" s="911"/>
      <c r="BM236" s="912"/>
      <c r="BN236" s="911"/>
      <c r="BO236" s="912"/>
      <c r="BP236" s="338"/>
      <c r="BQ236" s="1038"/>
      <c r="BR236" s="1039"/>
      <c r="BS236" s="1038"/>
      <c r="BT236" s="1039"/>
      <c r="BU236" s="1038"/>
      <c r="BV236" s="1039"/>
      <c r="BW236" s="1038"/>
      <c r="BX236" s="1039"/>
      <c r="BY236" s="1038"/>
      <c r="BZ236" s="1039"/>
      <c r="CA236" s="339"/>
      <c r="CB236" s="1036"/>
      <c r="CC236" s="1037"/>
      <c r="CD236" s="1036"/>
      <c r="CE236" s="1037"/>
      <c r="CF236" s="1036"/>
      <c r="CG236" s="1037"/>
      <c r="CH236" s="1036"/>
      <c r="CI236" s="1037"/>
      <c r="CJ236" s="1036"/>
      <c r="CK236" s="1037"/>
      <c r="CL236" s="340"/>
      <c r="CM236" s="1044"/>
      <c r="CN236" s="1045"/>
      <c r="CO236" s="1044"/>
      <c r="CP236" s="1045"/>
      <c r="CQ236" s="1044"/>
      <c r="CR236" s="1045"/>
      <c r="CS236" s="1044"/>
      <c r="CT236" s="1045"/>
      <c r="CU236" s="1044"/>
      <c r="CV236" s="1045"/>
      <c r="CW236" s="341"/>
      <c r="CX236" s="1042"/>
      <c r="CY236" s="1043"/>
      <c r="CZ236" s="1042"/>
      <c r="DA236" s="1043"/>
      <c r="DB236" s="1042"/>
      <c r="DC236" s="1043"/>
      <c r="DD236" s="1042"/>
      <c r="DE236" s="1043"/>
      <c r="DF236" s="1042"/>
      <c r="DG236" s="1043"/>
      <c r="DH236" s="342"/>
      <c r="DI236" s="1040"/>
      <c r="DJ236" s="1041"/>
      <c r="DK236" s="1040"/>
      <c r="DL236" s="1041"/>
      <c r="DM236" s="1040"/>
      <c r="DN236" s="1041"/>
      <c r="DO236" s="1040"/>
      <c r="DP236" s="1041"/>
      <c r="DQ236" s="1040"/>
      <c r="DR236" s="1041"/>
      <c r="DS236" s="343"/>
      <c r="DT236" s="312">
        <f t="shared" si="476"/>
        <v>0</v>
      </c>
      <c r="DU236" s="312">
        <f t="shared" si="477"/>
        <v>0</v>
      </c>
      <c r="DV236" s="312">
        <f t="shared" si="478"/>
        <v>0</v>
      </c>
      <c r="DW236" s="312">
        <f t="shared" si="479"/>
        <v>0</v>
      </c>
      <c r="DX236" s="312">
        <f t="shared" si="480"/>
        <v>0</v>
      </c>
      <c r="DY236" s="300">
        <f t="shared" si="481"/>
        <v>0</v>
      </c>
    </row>
    <row r="237" spans="1:129" s="52" customFormat="1" ht="15" customHeight="1">
      <c r="A237" s="76"/>
      <c r="B237" s="76"/>
      <c r="C237" s="75" t="s">
        <v>309</v>
      </c>
      <c r="D237" s="674" t="s">
        <v>338</v>
      </c>
      <c r="E237" s="70"/>
      <c r="F237" s="70"/>
      <c r="G237" s="70"/>
      <c r="H237" s="70"/>
      <c r="I237" s="70"/>
      <c r="J237" s="683"/>
      <c r="K237" s="70"/>
      <c r="L237" s="138"/>
      <c r="M237" s="68">
        <f t="shared" si="469"/>
        <v>1.1000000000000001</v>
      </c>
      <c r="N237" s="894"/>
      <c r="O237" s="895"/>
      <c r="P237" s="894"/>
      <c r="Q237" s="895"/>
      <c r="R237" s="894"/>
      <c r="S237" s="895"/>
      <c r="T237" s="894"/>
      <c r="U237" s="895"/>
      <c r="V237" s="894"/>
      <c r="W237" s="895"/>
      <c r="X237" s="346"/>
      <c r="Y237" s="896"/>
      <c r="Z237" s="1008"/>
      <c r="AA237" s="896"/>
      <c r="AB237" s="1008"/>
      <c r="AC237" s="896"/>
      <c r="AD237" s="1008"/>
      <c r="AE237" s="896"/>
      <c r="AF237" s="1008"/>
      <c r="AG237" s="896"/>
      <c r="AH237" s="1008"/>
      <c r="AI237" s="335"/>
      <c r="AJ237" s="884">
        <f t="shared" si="470"/>
        <v>0</v>
      </c>
      <c r="AK237" s="885"/>
      <c r="AL237" s="884">
        <f t="shared" si="471"/>
        <v>0</v>
      </c>
      <c r="AM237" s="885"/>
      <c r="AN237" s="884">
        <f t="shared" si="472"/>
        <v>0</v>
      </c>
      <c r="AO237" s="885"/>
      <c r="AP237" s="884">
        <f t="shared" si="473"/>
        <v>0</v>
      </c>
      <c r="AQ237" s="885"/>
      <c r="AR237" s="884">
        <f t="shared" si="474"/>
        <v>0</v>
      </c>
      <c r="AS237" s="885"/>
      <c r="AT237" s="269">
        <f t="shared" si="475"/>
        <v>0</v>
      </c>
      <c r="AU237" s="909"/>
      <c r="AV237" s="910"/>
      <c r="AW237" s="909"/>
      <c r="AX237" s="910"/>
      <c r="AY237" s="909"/>
      <c r="AZ237" s="910"/>
      <c r="BA237" s="909"/>
      <c r="BB237" s="910"/>
      <c r="BC237" s="909"/>
      <c r="BD237" s="910"/>
      <c r="BE237" s="337"/>
      <c r="BF237" s="911"/>
      <c r="BG237" s="912"/>
      <c r="BH237" s="911"/>
      <c r="BI237" s="912"/>
      <c r="BJ237" s="911"/>
      <c r="BK237" s="912"/>
      <c r="BL237" s="911"/>
      <c r="BM237" s="912"/>
      <c r="BN237" s="911"/>
      <c r="BO237" s="912"/>
      <c r="BP237" s="338"/>
      <c r="BQ237" s="1038"/>
      <c r="BR237" s="1039"/>
      <c r="BS237" s="1038"/>
      <c r="BT237" s="1039"/>
      <c r="BU237" s="1038"/>
      <c r="BV237" s="1039"/>
      <c r="BW237" s="1038"/>
      <c r="BX237" s="1039"/>
      <c r="BY237" s="1038"/>
      <c r="BZ237" s="1039"/>
      <c r="CA237" s="339"/>
      <c r="CB237" s="1036"/>
      <c r="CC237" s="1037"/>
      <c r="CD237" s="1036"/>
      <c r="CE237" s="1037"/>
      <c r="CF237" s="1036"/>
      <c r="CG237" s="1037"/>
      <c r="CH237" s="1036"/>
      <c r="CI237" s="1037"/>
      <c r="CJ237" s="1036"/>
      <c r="CK237" s="1037"/>
      <c r="CL237" s="340"/>
      <c r="CM237" s="1044"/>
      <c r="CN237" s="1045"/>
      <c r="CO237" s="1044"/>
      <c r="CP237" s="1045"/>
      <c r="CQ237" s="1044"/>
      <c r="CR237" s="1045"/>
      <c r="CS237" s="1044"/>
      <c r="CT237" s="1045"/>
      <c r="CU237" s="1044"/>
      <c r="CV237" s="1045"/>
      <c r="CW237" s="341"/>
      <c r="CX237" s="1042"/>
      <c r="CY237" s="1043"/>
      <c r="CZ237" s="1042"/>
      <c r="DA237" s="1043"/>
      <c r="DB237" s="1042"/>
      <c r="DC237" s="1043"/>
      <c r="DD237" s="1042"/>
      <c r="DE237" s="1043"/>
      <c r="DF237" s="1042"/>
      <c r="DG237" s="1043"/>
      <c r="DH237" s="342"/>
      <c r="DI237" s="1040"/>
      <c r="DJ237" s="1041"/>
      <c r="DK237" s="1040"/>
      <c r="DL237" s="1041"/>
      <c r="DM237" s="1040"/>
      <c r="DN237" s="1041"/>
      <c r="DO237" s="1040"/>
      <c r="DP237" s="1041"/>
      <c r="DQ237" s="1040"/>
      <c r="DR237" s="1041"/>
      <c r="DS237" s="343"/>
      <c r="DT237" s="312">
        <f t="shared" si="476"/>
        <v>0</v>
      </c>
      <c r="DU237" s="312">
        <f t="shared" si="477"/>
        <v>0</v>
      </c>
      <c r="DV237" s="312">
        <f t="shared" si="478"/>
        <v>0</v>
      </c>
      <c r="DW237" s="312">
        <f t="shared" si="479"/>
        <v>0</v>
      </c>
      <c r="DX237" s="312">
        <f t="shared" si="480"/>
        <v>0</v>
      </c>
      <c r="DY237" s="300">
        <f t="shared" si="481"/>
        <v>0</v>
      </c>
    </row>
    <row r="238" spans="1:129" s="52" customFormat="1" ht="15" customHeight="1">
      <c r="A238" s="76"/>
      <c r="B238" s="76"/>
      <c r="C238" s="75" t="s">
        <v>224</v>
      </c>
      <c r="D238" s="674"/>
      <c r="E238" s="70"/>
      <c r="F238" s="70"/>
      <c r="G238" s="70"/>
      <c r="H238" s="70"/>
      <c r="I238" s="70"/>
      <c r="J238" s="683"/>
      <c r="K238" s="70"/>
      <c r="L238" s="138"/>
      <c r="M238" s="68">
        <f t="shared" si="469"/>
        <v>1</v>
      </c>
      <c r="N238" s="894"/>
      <c r="O238" s="895"/>
      <c r="P238" s="894"/>
      <c r="Q238" s="895"/>
      <c r="R238" s="894"/>
      <c r="S238" s="895"/>
      <c r="T238" s="894"/>
      <c r="U238" s="895"/>
      <c r="V238" s="894"/>
      <c r="W238" s="895"/>
      <c r="X238" s="346"/>
      <c r="Y238" s="896"/>
      <c r="Z238" s="1008"/>
      <c r="AA238" s="896"/>
      <c r="AB238" s="1008"/>
      <c r="AC238" s="896"/>
      <c r="AD238" s="1008"/>
      <c r="AE238" s="896"/>
      <c r="AF238" s="1008"/>
      <c r="AG238" s="896"/>
      <c r="AH238" s="1008"/>
      <c r="AI238" s="335"/>
      <c r="AJ238" s="884">
        <f t="shared" si="470"/>
        <v>0</v>
      </c>
      <c r="AK238" s="885"/>
      <c r="AL238" s="884">
        <f t="shared" si="471"/>
        <v>0</v>
      </c>
      <c r="AM238" s="885"/>
      <c r="AN238" s="884">
        <f t="shared" si="472"/>
        <v>0</v>
      </c>
      <c r="AO238" s="885"/>
      <c r="AP238" s="884">
        <f t="shared" si="473"/>
        <v>0</v>
      </c>
      <c r="AQ238" s="885"/>
      <c r="AR238" s="884">
        <f t="shared" si="474"/>
        <v>0</v>
      </c>
      <c r="AS238" s="885"/>
      <c r="AT238" s="269">
        <f t="shared" si="475"/>
        <v>0</v>
      </c>
      <c r="AU238" s="909"/>
      <c r="AV238" s="910"/>
      <c r="AW238" s="909"/>
      <c r="AX238" s="910"/>
      <c r="AY238" s="909"/>
      <c r="AZ238" s="910"/>
      <c r="BA238" s="909"/>
      <c r="BB238" s="910"/>
      <c r="BC238" s="909"/>
      <c r="BD238" s="910"/>
      <c r="BE238" s="337"/>
      <c r="BF238" s="911"/>
      <c r="BG238" s="912"/>
      <c r="BH238" s="911"/>
      <c r="BI238" s="912"/>
      <c r="BJ238" s="911"/>
      <c r="BK238" s="912"/>
      <c r="BL238" s="911"/>
      <c r="BM238" s="912"/>
      <c r="BN238" s="911"/>
      <c r="BO238" s="912"/>
      <c r="BP238" s="338"/>
      <c r="BQ238" s="1038"/>
      <c r="BR238" s="1039"/>
      <c r="BS238" s="1038"/>
      <c r="BT238" s="1039"/>
      <c r="BU238" s="1038"/>
      <c r="BV238" s="1039"/>
      <c r="BW238" s="1038"/>
      <c r="BX238" s="1039"/>
      <c r="BY238" s="1038"/>
      <c r="BZ238" s="1039"/>
      <c r="CA238" s="339"/>
      <c r="CB238" s="1036"/>
      <c r="CC238" s="1037"/>
      <c r="CD238" s="1036"/>
      <c r="CE238" s="1037"/>
      <c r="CF238" s="1036"/>
      <c r="CG238" s="1037"/>
      <c r="CH238" s="1036"/>
      <c r="CI238" s="1037"/>
      <c r="CJ238" s="1036"/>
      <c r="CK238" s="1037"/>
      <c r="CL238" s="340"/>
      <c r="CM238" s="1044"/>
      <c r="CN238" s="1045"/>
      <c r="CO238" s="1044"/>
      <c r="CP238" s="1045"/>
      <c r="CQ238" s="1044"/>
      <c r="CR238" s="1045"/>
      <c r="CS238" s="1044"/>
      <c r="CT238" s="1045"/>
      <c r="CU238" s="1044"/>
      <c r="CV238" s="1045"/>
      <c r="CW238" s="341"/>
      <c r="CX238" s="1042"/>
      <c r="CY238" s="1043"/>
      <c r="CZ238" s="1042"/>
      <c r="DA238" s="1043"/>
      <c r="DB238" s="1042"/>
      <c r="DC238" s="1043"/>
      <c r="DD238" s="1042"/>
      <c r="DE238" s="1043"/>
      <c r="DF238" s="1042"/>
      <c r="DG238" s="1043"/>
      <c r="DH238" s="342"/>
      <c r="DI238" s="1040"/>
      <c r="DJ238" s="1041"/>
      <c r="DK238" s="1040"/>
      <c r="DL238" s="1041"/>
      <c r="DM238" s="1040"/>
      <c r="DN238" s="1041"/>
      <c r="DO238" s="1040"/>
      <c r="DP238" s="1041"/>
      <c r="DQ238" s="1040"/>
      <c r="DR238" s="1041"/>
      <c r="DS238" s="343"/>
      <c r="DT238" s="312">
        <f t="shared" si="476"/>
        <v>0</v>
      </c>
      <c r="DU238" s="312">
        <f t="shared" si="477"/>
        <v>0</v>
      </c>
      <c r="DV238" s="312">
        <f t="shared" si="478"/>
        <v>0</v>
      </c>
      <c r="DW238" s="312">
        <f t="shared" si="479"/>
        <v>0</v>
      </c>
      <c r="DX238" s="312">
        <f t="shared" si="480"/>
        <v>0</v>
      </c>
      <c r="DY238" s="300">
        <f t="shared" si="481"/>
        <v>0</v>
      </c>
    </row>
    <row r="239" spans="1:129" s="52" customFormat="1" ht="15" customHeight="1">
      <c r="A239" s="76"/>
      <c r="B239" s="76"/>
      <c r="C239" s="75" t="s">
        <v>15</v>
      </c>
      <c r="D239" s="674"/>
      <c r="E239" s="70"/>
      <c r="F239" s="70"/>
      <c r="G239" s="70"/>
      <c r="H239" s="70"/>
      <c r="I239" s="70"/>
      <c r="J239" s="683"/>
      <c r="K239" s="70"/>
      <c r="L239" s="138"/>
      <c r="M239" s="68">
        <f t="shared" si="469"/>
        <v>1</v>
      </c>
      <c r="N239" s="894"/>
      <c r="O239" s="895"/>
      <c r="P239" s="894"/>
      <c r="Q239" s="895"/>
      <c r="R239" s="894"/>
      <c r="S239" s="895"/>
      <c r="T239" s="894"/>
      <c r="U239" s="895"/>
      <c r="V239" s="894"/>
      <c r="W239" s="895"/>
      <c r="X239" s="346"/>
      <c r="Y239" s="896"/>
      <c r="Z239" s="1008"/>
      <c r="AA239" s="896"/>
      <c r="AB239" s="1008"/>
      <c r="AC239" s="896"/>
      <c r="AD239" s="1008"/>
      <c r="AE239" s="896"/>
      <c r="AF239" s="1008"/>
      <c r="AG239" s="896"/>
      <c r="AH239" s="1008"/>
      <c r="AI239" s="335"/>
      <c r="AJ239" s="884">
        <f t="shared" si="470"/>
        <v>0</v>
      </c>
      <c r="AK239" s="885"/>
      <c r="AL239" s="884">
        <f t="shared" si="471"/>
        <v>0</v>
      </c>
      <c r="AM239" s="885"/>
      <c r="AN239" s="884">
        <f t="shared" si="472"/>
        <v>0</v>
      </c>
      <c r="AO239" s="885"/>
      <c r="AP239" s="884">
        <f t="shared" si="473"/>
        <v>0</v>
      </c>
      <c r="AQ239" s="885"/>
      <c r="AR239" s="884">
        <f t="shared" si="474"/>
        <v>0</v>
      </c>
      <c r="AS239" s="885"/>
      <c r="AT239" s="269">
        <f t="shared" si="475"/>
        <v>0</v>
      </c>
      <c r="AU239" s="909"/>
      <c r="AV239" s="910"/>
      <c r="AW239" s="909"/>
      <c r="AX239" s="910"/>
      <c r="AY239" s="909"/>
      <c r="AZ239" s="910"/>
      <c r="BA239" s="909"/>
      <c r="BB239" s="910"/>
      <c r="BC239" s="909"/>
      <c r="BD239" s="910"/>
      <c r="BE239" s="337"/>
      <c r="BF239" s="911"/>
      <c r="BG239" s="912"/>
      <c r="BH239" s="911"/>
      <c r="BI239" s="912"/>
      <c r="BJ239" s="911"/>
      <c r="BK239" s="912"/>
      <c r="BL239" s="911"/>
      <c r="BM239" s="912"/>
      <c r="BN239" s="911"/>
      <c r="BO239" s="912"/>
      <c r="BP239" s="338"/>
      <c r="BQ239" s="1038"/>
      <c r="BR239" s="1039"/>
      <c r="BS239" s="1038"/>
      <c r="BT239" s="1039"/>
      <c r="BU239" s="1038"/>
      <c r="BV239" s="1039"/>
      <c r="BW239" s="1038"/>
      <c r="BX239" s="1039"/>
      <c r="BY239" s="1038"/>
      <c r="BZ239" s="1039"/>
      <c r="CA239" s="339"/>
      <c r="CB239" s="1036"/>
      <c r="CC239" s="1037"/>
      <c r="CD239" s="1036"/>
      <c r="CE239" s="1037"/>
      <c r="CF239" s="1036"/>
      <c r="CG239" s="1037"/>
      <c r="CH239" s="1036"/>
      <c r="CI239" s="1037"/>
      <c r="CJ239" s="1036"/>
      <c r="CK239" s="1037"/>
      <c r="CL239" s="340"/>
      <c r="CM239" s="1044"/>
      <c r="CN239" s="1045"/>
      <c r="CO239" s="1044"/>
      <c r="CP239" s="1045"/>
      <c r="CQ239" s="1044"/>
      <c r="CR239" s="1045"/>
      <c r="CS239" s="1044"/>
      <c r="CT239" s="1045"/>
      <c r="CU239" s="1044"/>
      <c r="CV239" s="1045"/>
      <c r="CW239" s="341"/>
      <c r="CX239" s="1042"/>
      <c r="CY239" s="1043"/>
      <c r="CZ239" s="1042"/>
      <c r="DA239" s="1043"/>
      <c r="DB239" s="1042"/>
      <c r="DC239" s="1043"/>
      <c r="DD239" s="1042"/>
      <c r="DE239" s="1043"/>
      <c r="DF239" s="1042"/>
      <c r="DG239" s="1043"/>
      <c r="DH239" s="342"/>
      <c r="DI239" s="1040"/>
      <c r="DJ239" s="1041"/>
      <c r="DK239" s="1040"/>
      <c r="DL239" s="1041"/>
      <c r="DM239" s="1040"/>
      <c r="DN239" s="1041"/>
      <c r="DO239" s="1040"/>
      <c r="DP239" s="1041"/>
      <c r="DQ239" s="1040"/>
      <c r="DR239" s="1041"/>
      <c r="DS239" s="343"/>
      <c r="DT239" s="312">
        <f t="shared" si="476"/>
        <v>0</v>
      </c>
      <c r="DU239" s="312">
        <f t="shared" si="477"/>
        <v>0</v>
      </c>
      <c r="DV239" s="312">
        <f t="shared" si="478"/>
        <v>0</v>
      </c>
      <c r="DW239" s="312">
        <f t="shared" si="479"/>
        <v>0</v>
      </c>
      <c r="DX239" s="312">
        <f t="shared" si="480"/>
        <v>0</v>
      </c>
      <c r="DY239" s="300">
        <f t="shared" si="481"/>
        <v>0</v>
      </c>
    </row>
    <row r="240" spans="1:129" s="52" customFormat="1" ht="15" customHeight="1">
      <c r="A240" s="76"/>
      <c r="B240" s="76"/>
      <c r="C240" s="75" t="s">
        <v>31</v>
      </c>
      <c r="D240" s="674"/>
      <c r="E240" s="70"/>
      <c r="F240" s="70"/>
      <c r="G240" s="70"/>
      <c r="H240" s="70"/>
      <c r="I240" s="70"/>
      <c r="J240" s="683"/>
      <c r="K240" s="70"/>
      <c r="L240" s="138"/>
      <c r="M240" s="68">
        <f t="shared" si="469"/>
        <v>1.1000000000000001</v>
      </c>
      <c r="N240" s="894"/>
      <c r="O240" s="895"/>
      <c r="P240" s="894"/>
      <c r="Q240" s="895"/>
      <c r="R240" s="894"/>
      <c r="S240" s="895"/>
      <c r="T240" s="894"/>
      <c r="U240" s="895"/>
      <c r="V240" s="894"/>
      <c r="W240" s="895"/>
      <c r="X240" s="346"/>
      <c r="Y240" s="896"/>
      <c r="Z240" s="1008"/>
      <c r="AA240" s="896"/>
      <c r="AB240" s="1008"/>
      <c r="AC240" s="896"/>
      <c r="AD240" s="1008"/>
      <c r="AE240" s="896"/>
      <c r="AF240" s="1008"/>
      <c r="AG240" s="896"/>
      <c r="AH240" s="1008"/>
      <c r="AI240" s="335"/>
      <c r="AJ240" s="884">
        <f t="shared" si="470"/>
        <v>0</v>
      </c>
      <c r="AK240" s="885"/>
      <c r="AL240" s="884">
        <f t="shared" si="471"/>
        <v>0</v>
      </c>
      <c r="AM240" s="885"/>
      <c r="AN240" s="884">
        <f t="shared" si="472"/>
        <v>0</v>
      </c>
      <c r="AO240" s="885"/>
      <c r="AP240" s="884">
        <f t="shared" si="473"/>
        <v>0</v>
      </c>
      <c r="AQ240" s="885"/>
      <c r="AR240" s="884">
        <f t="shared" si="474"/>
        <v>0</v>
      </c>
      <c r="AS240" s="885"/>
      <c r="AT240" s="269">
        <f t="shared" si="475"/>
        <v>0</v>
      </c>
      <c r="AU240" s="909"/>
      <c r="AV240" s="910"/>
      <c r="AW240" s="909"/>
      <c r="AX240" s="910"/>
      <c r="AY240" s="909"/>
      <c r="AZ240" s="910"/>
      <c r="BA240" s="909"/>
      <c r="BB240" s="910"/>
      <c r="BC240" s="909"/>
      <c r="BD240" s="910"/>
      <c r="BE240" s="337"/>
      <c r="BF240" s="911"/>
      <c r="BG240" s="912"/>
      <c r="BH240" s="911"/>
      <c r="BI240" s="912"/>
      <c r="BJ240" s="911"/>
      <c r="BK240" s="912"/>
      <c r="BL240" s="911"/>
      <c r="BM240" s="912"/>
      <c r="BN240" s="911"/>
      <c r="BO240" s="912"/>
      <c r="BP240" s="338"/>
      <c r="BQ240" s="1038"/>
      <c r="BR240" s="1039"/>
      <c r="BS240" s="1038"/>
      <c r="BT240" s="1039"/>
      <c r="BU240" s="1038"/>
      <c r="BV240" s="1039"/>
      <c r="BW240" s="1038"/>
      <c r="BX240" s="1039"/>
      <c r="BY240" s="1038"/>
      <c r="BZ240" s="1039"/>
      <c r="CA240" s="339"/>
      <c r="CB240" s="1036"/>
      <c r="CC240" s="1037"/>
      <c r="CD240" s="1036"/>
      <c r="CE240" s="1037"/>
      <c r="CF240" s="1036"/>
      <c r="CG240" s="1037"/>
      <c r="CH240" s="1036"/>
      <c r="CI240" s="1037"/>
      <c r="CJ240" s="1036"/>
      <c r="CK240" s="1037"/>
      <c r="CL240" s="340"/>
      <c r="CM240" s="1044"/>
      <c r="CN240" s="1045"/>
      <c r="CO240" s="1044"/>
      <c r="CP240" s="1045"/>
      <c r="CQ240" s="1044"/>
      <c r="CR240" s="1045"/>
      <c r="CS240" s="1044"/>
      <c r="CT240" s="1045"/>
      <c r="CU240" s="1044"/>
      <c r="CV240" s="1045"/>
      <c r="CW240" s="341"/>
      <c r="CX240" s="1042"/>
      <c r="CY240" s="1043"/>
      <c r="CZ240" s="1042"/>
      <c r="DA240" s="1043"/>
      <c r="DB240" s="1042"/>
      <c r="DC240" s="1043"/>
      <c r="DD240" s="1042"/>
      <c r="DE240" s="1043"/>
      <c r="DF240" s="1042"/>
      <c r="DG240" s="1043"/>
      <c r="DH240" s="342"/>
      <c r="DI240" s="1040"/>
      <c r="DJ240" s="1041"/>
      <c r="DK240" s="1040"/>
      <c r="DL240" s="1041"/>
      <c r="DM240" s="1040"/>
      <c r="DN240" s="1041"/>
      <c r="DO240" s="1040"/>
      <c r="DP240" s="1041"/>
      <c r="DQ240" s="1040"/>
      <c r="DR240" s="1041"/>
      <c r="DS240" s="343"/>
      <c r="DT240" s="312">
        <f t="shared" si="476"/>
        <v>0</v>
      </c>
      <c r="DU240" s="312">
        <f t="shared" si="477"/>
        <v>0</v>
      </c>
      <c r="DV240" s="312">
        <f t="shared" si="478"/>
        <v>0</v>
      </c>
      <c r="DW240" s="312">
        <f t="shared" si="479"/>
        <v>0</v>
      </c>
      <c r="DX240" s="312">
        <f t="shared" si="480"/>
        <v>0</v>
      </c>
      <c r="DY240" s="300">
        <f t="shared" si="481"/>
        <v>0</v>
      </c>
    </row>
    <row r="241" spans="1:129" s="52" customFormat="1" ht="15" customHeight="1">
      <c r="A241" s="76"/>
      <c r="B241" s="76"/>
      <c r="C241" s="75" t="s">
        <v>309</v>
      </c>
      <c r="D241" s="674" t="s">
        <v>338</v>
      </c>
      <c r="E241" s="70"/>
      <c r="F241" s="70"/>
      <c r="G241" s="70"/>
      <c r="H241" s="70"/>
      <c r="I241" s="70"/>
      <c r="J241" s="683"/>
      <c r="K241" s="70"/>
      <c r="L241" s="138"/>
      <c r="M241" s="68">
        <f t="shared" si="469"/>
        <v>1.1000000000000001</v>
      </c>
      <c r="N241" s="894"/>
      <c r="O241" s="895"/>
      <c r="P241" s="894"/>
      <c r="Q241" s="895"/>
      <c r="R241" s="894"/>
      <c r="S241" s="895"/>
      <c r="T241" s="894"/>
      <c r="U241" s="895"/>
      <c r="V241" s="894"/>
      <c r="W241" s="895"/>
      <c r="X241" s="346"/>
      <c r="Y241" s="896"/>
      <c r="Z241" s="1008"/>
      <c r="AA241" s="896"/>
      <c r="AB241" s="1008"/>
      <c r="AC241" s="896"/>
      <c r="AD241" s="1008"/>
      <c r="AE241" s="896"/>
      <c r="AF241" s="1008"/>
      <c r="AG241" s="896"/>
      <c r="AH241" s="1008"/>
      <c r="AI241" s="335"/>
      <c r="AJ241" s="884">
        <f t="shared" si="470"/>
        <v>0</v>
      </c>
      <c r="AK241" s="885"/>
      <c r="AL241" s="884">
        <f t="shared" si="471"/>
        <v>0</v>
      </c>
      <c r="AM241" s="885"/>
      <c r="AN241" s="884">
        <f t="shared" si="472"/>
        <v>0</v>
      </c>
      <c r="AO241" s="885"/>
      <c r="AP241" s="884">
        <f t="shared" si="473"/>
        <v>0</v>
      </c>
      <c r="AQ241" s="885"/>
      <c r="AR241" s="884">
        <f t="shared" si="474"/>
        <v>0</v>
      </c>
      <c r="AS241" s="885"/>
      <c r="AT241" s="269">
        <f t="shared" si="475"/>
        <v>0</v>
      </c>
      <c r="AU241" s="909"/>
      <c r="AV241" s="910"/>
      <c r="AW241" s="909"/>
      <c r="AX241" s="910"/>
      <c r="AY241" s="909"/>
      <c r="AZ241" s="910"/>
      <c r="BA241" s="909"/>
      <c r="BB241" s="910"/>
      <c r="BC241" s="909"/>
      <c r="BD241" s="910"/>
      <c r="BE241" s="337"/>
      <c r="BF241" s="911"/>
      <c r="BG241" s="912"/>
      <c r="BH241" s="911"/>
      <c r="BI241" s="912"/>
      <c r="BJ241" s="911"/>
      <c r="BK241" s="912"/>
      <c r="BL241" s="911"/>
      <c r="BM241" s="912"/>
      <c r="BN241" s="911"/>
      <c r="BO241" s="912"/>
      <c r="BP241" s="338"/>
      <c r="BQ241" s="1038"/>
      <c r="BR241" s="1039"/>
      <c r="BS241" s="1038"/>
      <c r="BT241" s="1039"/>
      <c r="BU241" s="1038"/>
      <c r="BV241" s="1039"/>
      <c r="BW241" s="1038"/>
      <c r="BX241" s="1039"/>
      <c r="BY241" s="1038"/>
      <c r="BZ241" s="1039"/>
      <c r="CA241" s="339"/>
      <c r="CB241" s="1036"/>
      <c r="CC241" s="1037"/>
      <c r="CD241" s="1036"/>
      <c r="CE241" s="1037"/>
      <c r="CF241" s="1036"/>
      <c r="CG241" s="1037"/>
      <c r="CH241" s="1036"/>
      <c r="CI241" s="1037"/>
      <c r="CJ241" s="1036"/>
      <c r="CK241" s="1037"/>
      <c r="CL241" s="340"/>
      <c r="CM241" s="1044"/>
      <c r="CN241" s="1045"/>
      <c r="CO241" s="1044"/>
      <c r="CP241" s="1045"/>
      <c r="CQ241" s="1044"/>
      <c r="CR241" s="1045"/>
      <c r="CS241" s="1044"/>
      <c r="CT241" s="1045"/>
      <c r="CU241" s="1044"/>
      <c r="CV241" s="1045"/>
      <c r="CW241" s="341"/>
      <c r="CX241" s="1042"/>
      <c r="CY241" s="1043"/>
      <c r="CZ241" s="1042"/>
      <c r="DA241" s="1043"/>
      <c r="DB241" s="1042"/>
      <c r="DC241" s="1043"/>
      <c r="DD241" s="1042"/>
      <c r="DE241" s="1043"/>
      <c r="DF241" s="1042"/>
      <c r="DG241" s="1043"/>
      <c r="DH241" s="342"/>
      <c r="DI241" s="1040"/>
      <c r="DJ241" s="1041"/>
      <c r="DK241" s="1040"/>
      <c r="DL241" s="1041"/>
      <c r="DM241" s="1040"/>
      <c r="DN241" s="1041"/>
      <c r="DO241" s="1040"/>
      <c r="DP241" s="1041"/>
      <c r="DQ241" s="1040"/>
      <c r="DR241" s="1041"/>
      <c r="DS241" s="343"/>
      <c r="DT241" s="312">
        <f t="shared" si="476"/>
        <v>0</v>
      </c>
      <c r="DU241" s="312">
        <f t="shared" si="477"/>
        <v>0</v>
      </c>
      <c r="DV241" s="312">
        <f t="shared" si="478"/>
        <v>0</v>
      </c>
      <c r="DW241" s="312">
        <f t="shared" si="479"/>
        <v>0</v>
      </c>
      <c r="DX241" s="312">
        <f t="shared" si="480"/>
        <v>0</v>
      </c>
      <c r="DY241" s="300">
        <f t="shared" si="481"/>
        <v>0</v>
      </c>
    </row>
    <row r="242" spans="1:129" s="52" customFormat="1" ht="15" customHeight="1">
      <c r="A242" s="76"/>
      <c r="B242" s="76"/>
      <c r="C242" s="75" t="s">
        <v>224</v>
      </c>
      <c r="D242" s="674"/>
      <c r="E242" s="70"/>
      <c r="F242" s="70"/>
      <c r="G242" s="70"/>
      <c r="H242" s="70"/>
      <c r="I242" s="70"/>
      <c r="J242" s="683"/>
      <c r="K242" s="70"/>
      <c r="L242" s="138"/>
      <c r="M242" s="68">
        <f t="shared" si="469"/>
        <v>1</v>
      </c>
      <c r="N242" s="894"/>
      <c r="O242" s="895"/>
      <c r="P242" s="894"/>
      <c r="Q242" s="895"/>
      <c r="R242" s="894"/>
      <c r="S242" s="895"/>
      <c r="T242" s="894"/>
      <c r="U242" s="895"/>
      <c r="V242" s="894"/>
      <c r="W242" s="895"/>
      <c r="X242" s="346"/>
      <c r="Y242" s="896"/>
      <c r="Z242" s="1008"/>
      <c r="AA242" s="896"/>
      <c r="AB242" s="1008"/>
      <c r="AC242" s="896"/>
      <c r="AD242" s="1008"/>
      <c r="AE242" s="896"/>
      <c r="AF242" s="1008"/>
      <c r="AG242" s="896"/>
      <c r="AH242" s="1008"/>
      <c r="AI242" s="335"/>
      <c r="AJ242" s="884">
        <f t="shared" si="470"/>
        <v>0</v>
      </c>
      <c r="AK242" s="885"/>
      <c r="AL242" s="884">
        <f t="shared" si="471"/>
        <v>0</v>
      </c>
      <c r="AM242" s="885"/>
      <c r="AN242" s="884">
        <f t="shared" si="472"/>
        <v>0</v>
      </c>
      <c r="AO242" s="885"/>
      <c r="AP242" s="884">
        <f t="shared" si="473"/>
        <v>0</v>
      </c>
      <c r="AQ242" s="885"/>
      <c r="AR242" s="884">
        <f t="shared" si="474"/>
        <v>0</v>
      </c>
      <c r="AS242" s="885"/>
      <c r="AT242" s="269">
        <f t="shared" si="475"/>
        <v>0</v>
      </c>
      <c r="AU242" s="909"/>
      <c r="AV242" s="910"/>
      <c r="AW242" s="909"/>
      <c r="AX242" s="910"/>
      <c r="AY242" s="909"/>
      <c r="AZ242" s="910"/>
      <c r="BA242" s="909"/>
      <c r="BB242" s="910"/>
      <c r="BC242" s="909"/>
      <c r="BD242" s="910"/>
      <c r="BE242" s="337"/>
      <c r="BF242" s="911"/>
      <c r="BG242" s="912"/>
      <c r="BH242" s="911"/>
      <c r="BI242" s="912"/>
      <c r="BJ242" s="911"/>
      <c r="BK242" s="912"/>
      <c r="BL242" s="911"/>
      <c r="BM242" s="912"/>
      <c r="BN242" s="911"/>
      <c r="BO242" s="912"/>
      <c r="BP242" s="338"/>
      <c r="BQ242" s="1038"/>
      <c r="BR242" s="1039"/>
      <c r="BS242" s="1038"/>
      <c r="BT242" s="1039"/>
      <c r="BU242" s="1038"/>
      <c r="BV242" s="1039"/>
      <c r="BW242" s="1038"/>
      <c r="BX242" s="1039"/>
      <c r="BY242" s="1038"/>
      <c r="BZ242" s="1039"/>
      <c r="CA242" s="339"/>
      <c r="CB242" s="1036"/>
      <c r="CC242" s="1037"/>
      <c r="CD242" s="1036"/>
      <c r="CE242" s="1037"/>
      <c r="CF242" s="1036"/>
      <c r="CG242" s="1037"/>
      <c r="CH242" s="1036"/>
      <c r="CI242" s="1037"/>
      <c r="CJ242" s="1036"/>
      <c r="CK242" s="1037"/>
      <c r="CL242" s="340"/>
      <c r="CM242" s="1044"/>
      <c r="CN242" s="1045"/>
      <c r="CO242" s="1044"/>
      <c r="CP242" s="1045"/>
      <c r="CQ242" s="1044"/>
      <c r="CR242" s="1045"/>
      <c r="CS242" s="1044"/>
      <c r="CT242" s="1045"/>
      <c r="CU242" s="1044"/>
      <c r="CV242" s="1045"/>
      <c r="CW242" s="341"/>
      <c r="CX242" s="1042"/>
      <c r="CY242" s="1043"/>
      <c r="CZ242" s="1042"/>
      <c r="DA242" s="1043"/>
      <c r="DB242" s="1042"/>
      <c r="DC242" s="1043"/>
      <c r="DD242" s="1042"/>
      <c r="DE242" s="1043"/>
      <c r="DF242" s="1042"/>
      <c r="DG242" s="1043"/>
      <c r="DH242" s="342"/>
      <c r="DI242" s="1040"/>
      <c r="DJ242" s="1041"/>
      <c r="DK242" s="1040"/>
      <c r="DL242" s="1041"/>
      <c r="DM242" s="1040"/>
      <c r="DN242" s="1041"/>
      <c r="DO242" s="1040"/>
      <c r="DP242" s="1041"/>
      <c r="DQ242" s="1040"/>
      <c r="DR242" s="1041"/>
      <c r="DS242" s="343"/>
      <c r="DT242" s="312">
        <f t="shared" si="476"/>
        <v>0</v>
      </c>
      <c r="DU242" s="312">
        <f t="shared" si="477"/>
        <v>0</v>
      </c>
      <c r="DV242" s="312">
        <f t="shared" si="478"/>
        <v>0</v>
      </c>
      <c r="DW242" s="312">
        <f t="shared" si="479"/>
        <v>0</v>
      </c>
      <c r="DX242" s="312">
        <f t="shared" si="480"/>
        <v>0</v>
      </c>
      <c r="DY242" s="300">
        <f t="shared" si="481"/>
        <v>0</v>
      </c>
    </row>
    <row r="243" spans="1:129" s="52" customFormat="1" ht="15" customHeight="1">
      <c r="A243" s="76"/>
      <c r="B243" s="76"/>
      <c r="C243" s="75" t="s">
        <v>15</v>
      </c>
      <c r="D243" s="674"/>
      <c r="E243" s="70"/>
      <c r="F243" s="70"/>
      <c r="G243" s="70"/>
      <c r="H243" s="70"/>
      <c r="I243" s="70"/>
      <c r="J243" s="683"/>
      <c r="K243" s="70"/>
      <c r="L243" s="138"/>
      <c r="M243" s="68">
        <f t="shared" si="469"/>
        <v>1</v>
      </c>
      <c r="N243" s="894"/>
      <c r="O243" s="895"/>
      <c r="P243" s="894"/>
      <c r="Q243" s="895"/>
      <c r="R243" s="894"/>
      <c r="S243" s="895"/>
      <c r="T243" s="894"/>
      <c r="U243" s="895"/>
      <c r="V243" s="894"/>
      <c r="W243" s="895"/>
      <c r="X243" s="346"/>
      <c r="Y243" s="896"/>
      <c r="Z243" s="1008"/>
      <c r="AA243" s="896"/>
      <c r="AB243" s="1008"/>
      <c r="AC243" s="896"/>
      <c r="AD243" s="1008"/>
      <c r="AE243" s="896"/>
      <c r="AF243" s="1008"/>
      <c r="AG243" s="896"/>
      <c r="AH243" s="1008"/>
      <c r="AI243" s="335"/>
      <c r="AJ243" s="884">
        <f t="shared" si="470"/>
        <v>0</v>
      </c>
      <c r="AK243" s="885"/>
      <c r="AL243" s="884">
        <f t="shared" si="471"/>
        <v>0</v>
      </c>
      <c r="AM243" s="885"/>
      <c r="AN243" s="884">
        <f t="shared" si="472"/>
        <v>0</v>
      </c>
      <c r="AO243" s="885"/>
      <c r="AP243" s="884">
        <f t="shared" si="473"/>
        <v>0</v>
      </c>
      <c r="AQ243" s="885"/>
      <c r="AR243" s="884">
        <f t="shared" si="474"/>
        <v>0</v>
      </c>
      <c r="AS243" s="885"/>
      <c r="AT243" s="269">
        <f t="shared" si="475"/>
        <v>0</v>
      </c>
      <c r="AU243" s="909"/>
      <c r="AV243" s="910"/>
      <c r="AW243" s="909"/>
      <c r="AX243" s="910"/>
      <c r="AY243" s="909"/>
      <c r="AZ243" s="910"/>
      <c r="BA243" s="909"/>
      <c r="BB243" s="910"/>
      <c r="BC243" s="909"/>
      <c r="BD243" s="910"/>
      <c r="BE243" s="337"/>
      <c r="BF243" s="911"/>
      <c r="BG243" s="912"/>
      <c r="BH243" s="911"/>
      <c r="BI243" s="912"/>
      <c r="BJ243" s="911"/>
      <c r="BK243" s="912"/>
      <c r="BL243" s="911"/>
      <c r="BM243" s="912"/>
      <c r="BN243" s="911"/>
      <c r="BO243" s="912"/>
      <c r="BP243" s="338"/>
      <c r="BQ243" s="1038"/>
      <c r="BR243" s="1039"/>
      <c r="BS243" s="1038"/>
      <c r="BT243" s="1039"/>
      <c r="BU243" s="1038"/>
      <c r="BV243" s="1039"/>
      <c r="BW243" s="1038"/>
      <c r="BX243" s="1039"/>
      <c r="BY243" s="1038"/>
      <c r="BZ243" s="1039"/>
      <c r="CA243" s="339"/>
      <c r="CB243" s="1036"/>
      <c r="CC243" s="1037"/>
      <c r="CD243" s="1036"/>
      <c r="CE243" s="1037"/>
      <c r="CF243" s="1036"/>
      <c r="CG243" s="1037"/>
      <c r="CH243" s="1036"/>
      <c r="CI243" s="1037"/>
      <c r="CJ243" s="1036"/>
      <c r="CK243" s="1037"/>
      <c r="CL243" s="340"/>
      <c r="CM243" s="1044"/>
      <c r="CN243" s="1045"/>
      <c r="CO243" s="1044"/>
      <c r="CP243" s="1045"/>
      <c r="CQ243" s="1044"/>
      <c r="CR243" s="1045"/>
      <c r="CS243" s="1044"/>
      <c r="CT243" s="1045"/>
      <c r="CU243" s="1044"/>
      <c r="CV243" s="1045"/>
      <c r="CW243" s="341"/>
      <c r="CX243" s="1042"/>
      <c r="CY243" s="1043"/>
      <c r="CZ243" s="1042"/>
      <c r="DA243" s="1043"/>
      <c r="DB243" s="1042"/>
      <c r="DC243" s="1043"/>
      <c r="DD243" s="1042"/>
      <c r="DE243" s="1043"/>
      <c r="DF243" s="1042"/>
      <c r="DG243" s="1043"/>
      <c r="DH243" s="342"/>
      <c r="DI243" s="1040"/>
      <c r="DJ243" s="1041"/>
      <c r="DK243" s="1040"/>
      <c r="DL243" s="1041"/>
      <c r="DM243" s="1040"/>
      <c r="DN243" s="1041"/>
      <c r="DO243" s="1040"/>
      <c r="DP243" s="1041"/>
      <c r="DQ243" s="1040"/>
      <c r="DR243" s="1041"/>
      <c r="DS243" s="343"/>
      <c r="DT243" s="312">
        <f t="shared" si="476"/>
        <v>0</v>
      </c>
      <c r="DU243" s="312">
        <f t="shared" si="477"/>
        <v>0</v>
      </c>
      <c r="DV243" s="312">
        <f t="shared" si="478"/>
        <v>0</v>
      </c>
      <c r="DW243" s="312">
        <f t="shared" si="479"/>
        <v>0</v>
      </c>
      <c r="DX243" s="312">
        <f t="shared" si="480"/>
        <v>0</v>
      </c>
      <c r="DY243" s="300">
        <f t="shared" si="481"/>
        <v>0</v>
      </c>
    </row>
    <row r="244" spans="1:129" s="52" customFormat="1" ht="15" customHeight="1">
      <c r="A244" s="76"/>
      <c r="B244" s="76"/>
      <c r="C244" s="75" t="s">
        <v>31</v>
      </c>
      <c r="D244" s="674"/>
      <c r="E244" s="70"/>
      <c r="F244" s="70"/>
      <c r="G244" s="70"/>
      <c r="H244" s="70"/>
      <c r="I244" s="70"/>
      <c r="J244" s="683"/>
      <c r="K244" s="70"/>
      <c r="L244" s="138"/>
      <c r="M244" s="68">
        <f t="shared" si="469"/>
        <v>1.1000000000000001</v>
      </c>
      <c r="N244" s="894"/>
      <c r="O244" s="895"/>
      <c r="P244" s="894"/>
      <c r="Q244" s="895"/>
      <c r="R244" s="894"/>
      <c r="S244" s="895"/>
      <c r="T244" s="894"/>
      <c r="U244" s="895"/>
      <c r="V244" s="894"/>
      <c r="W244" s="895"/>
      <c r="X244" s="346"/>
      <c r="Y244" s="896"/>
      <c r="Z244" s="1008"/>
      <c r="AA244" s="896"/>
      <c r="AB244" s="1008"/>
      <c r="AC244" s="896"/>
      <c r="AD244" s="1008"/>
      <c r="AE244" s="896"/>
      <c r="AF244" s="1008"/>
      <c r="AG244" s="896"/>
      <c r="AH244" s="1008"/>
      <c r="AI244" s="335"/>
      <c r="AJ244" s="884">
        <f t="shared" si="470"/>
        <v>0</v>
      </c>
      <c r="AK244" s="885"/>
      <c r="AL244" s="884">
        <f t="shared" si="471"/>
        <v>0</v>
      </c>
      <c r="AM244" s="885"/>
      <c r="AN244" s="884">
        <f t="shared" si="472"/>
        <v>0</v>
      </c>
      <c r="AO244" s="885"/>
      <c r="AP244" s="884">
        <f t="shared" si="473"/>
        <v>0</v>
      </c>
      <c r="AQ244" s="885"/>
      <c r="AR244" s="884">
        <f t="shared" si="474"/>
        <v>0</v>
      </c>
      <c r="AS244" s="885"/>
      <c r="AT244" s="269">
        <f t="shared" si="475"/>
        <v>0</v>
      </c>
      <c r="AU244" s="909"/>
      <c r="AV244" s="910"/>
      <c r="AW244" s="909"/>
      <c r="AX244" s="910"/>
      <c r="AY244" s="909"/>
      <c r="AZ244" s="910"/>
      <c r="BA244" s="909"/>
      <c r="BB244" s="910"/>
      <c r="BC244" s="909"/>
      <c r="BD244" s="910"/>
      <c r="BE244" s="337"/>
      <c r="BF244" s="911"/>
      <c r="BG244" s="912"/>
      <c r="BH244" s="911"/>
      <c r="BI244" s="912"/>
      <c r="BJ244" s="911"/>
      <c r="BK244" s="912"/>
      <c r="BL244" s="911"/>
      <c r="BM244" s="912"/>
      <c r="BN244" s="911"/>
      <c r="BO244" s="912"/>
      <c r="BP244" s="338"/>
      <c r="BQ244" s="1038"/>
      <c r="BR244" s="1039"/>
      <c r="BS244" s="1038"/>
      <c r="BT244" s="1039"/>
      <c r="BU244" s="1038"/>
      <c r="BV244" s="1039"/>
      <c r="BW244" s="1038"/>
      <c r="BX244" s="1039"/>
      <c r="BY244" s="1038"/>
      <c r="BZ244" s="1039"/>
      <c r="CA244" s="339"/>
      <c r="CB244" s="1036"/>
      <c r="CC244" s="1037"/>
      <c r="CD244" s="1036"/>
      <c r="CE244" s="1037"/>
      <c r="CF244" s="1036"/>
      <c r="CG244" s="1037"/>
      <c r="CH244" s="1036"/>
      <c r="CI244" s="1037"/>
      <c r="CJ244" s="1036"/>
      <c r="CK244" s="1037"/>
      <c r="CL244" s="340"/>
      <c r="CM244" s="1044"/>
      <c r="CN244" s="1045"/>
      <c r="CO244" s="1044"/>
      <c r="CP244" s="1045"/>
      <c r="CQ244" s="1044"/>
      <c r="CR244" s="1045"/>
      <c r="CS244" s="1044"/>
      <c r="CT244" s="1045"/>
      <c r="CU244" s="1044"/>
      <c r="CV244" s="1045"/>
      <c r="CW244" s="341"/>
      <c r="CX244" s="1042"/>
      <c r="CY244" s="1043"/>
      <c r="CZ244" s="1042"/>
      <c r="DA244" s="1043"/>
      <c r="DB244" s="1042"/>
      <c r="DC244" s="1043"/>
      <c r="DD244" s="1042"/>
      <c r="DE244" s="1043"/>
      <c r="DF244" s="1042"/>
      <c r="DG244" s="1043"/>
      <c r="DH244" s="342"/>
      <c r="DI244" s="1040"/>
      <c r="DJ244" s="1041"/>
      <c r="DK244" s="1040"/>
      <c r="DL244" s="1041"/>
      <c r="DM244" s="1040"/>
      <c r="DN244" s="1041"/>
      <c r="DO244" s="1040"/>
      <c r="DP244" s="1041"/>
      <c r="DQ244" s="1040"/>
      <c r="DR244" s="1041"/>
      <c r="DS244" s="343"/>
      <c r="DT244" s="312">
        <f t="shared" si="476"/>
        <v>0</v>
      </c>
      <c r="DU244" s="312">
        <f t="shared" si="477"/>
        <v>0</v>
      </c>
      <c r="DV244" s="312">
        <f t="shared" si="478"/>
        <v>0</v>
      </c>
      <c r="DW244" s="312">
        <f t="shared" si="479"/>
        <v>0</v>
      </c>
      <c r="DX244" s="312">
        <f t="shared" si="480"/>
        <v>0</v>
      </c>
      <c r="DY244" s="300">
        <f t="shared" si="481"/>
        <v>0</v>
      </c>
    </row>
    <row r="245" spans="1:129" s="52" customFormat="1" ht="15" customHeight="1">
      <c r="A245" s="76"/>
      <c r="B245" s="76"/>
      <c r="C245" s="75" t="s">
        <v>309</v>
      </c>
      <c r="D245" s="674" t="s">
        <v>338</v>
      </c>
      <c r="E245" s="70"/>
      <c r="F245" s="70"/>
      <c r="G245" s="70"/>
      <c r="H245" s="70"/>
      <c r="I245" s="70"/>
      <c r="J245" s="683"/>
      <c r="K245" s="70"/>
      <c r="L245" s="138"/>
      <c r="M245" s="68">
        <f t="shared" si="469"/>
        <v>1.1000000000000001</v>
      </c>
      <c r="N245" s="894"/>
      <c r="O245" s="895"/>
      <c r="P245" s="894"/>
      <c r="Q245" s="895"/>
      <c r="R245" s="894"/>
      <c r="S245" s="895"/>
      <c r="T245" s="894"/>
      <c r="U245" s="895"/>
      <c r="V245" s="894"/>
      <c r="W245" s="895"/>
      <c r="X245" s="346"/>
      <c r="Y245" s="896"/>
      <c r="Z245" s="1008"/>
      <c r="AA245" s="896"/>
      <c r="AB245" s="1008"/>
      <c r="AC245" s="896"/>
      <c r="AD245" s="1008"/>
      <c r="AE245" s="896"/>
      <c r="AF245" s="1008"/>
      <c r="AG245" s="896"/>
      <c r="AH245" s="1008"/>
      <c r="AI245" s="335"/>
      <c r="AJ245" s="884">
        <f t="shared" si="470"/>
        <v>0</v>
      </c>
      <c r="AK245" s="885"/>
      <c r="AL245" s="884">
        <f t="shared" si="471"/>
        <v>0</v>
      </c>
      <c r="AM245" s="885"/>
      <c r="AN245" s="884">
        <f t="shared" si="472"/>
        <v>0</v>
      </c>
      <c r="AO245" s="885"/>
      <c r="AP245" s="884">
        <f t="shared" si="473"/>
        <v>0</v>
      </c>
      <c r="AQ245" s="885"/>
      <c r="AR245" s="884">
        <f t="shared" si="474"/>
        <v>0</v>
      </c>
      <c r="AS245" s="885"/>
      <c r="AT245" s="269">
        <f t="shared" si="475"/>
        <v>0</v>
      </c>
      <c r="AU245" s="909"/>
      <c r="AV245" s="910"/>
      <c r="AW245" s="909"/>
      <c r="AX245" s="910"/>
      <c r="AY245" s="909"/>
      <c r="AZ245" s="910"/>
      <c r="BA245" s="909"/>
      <c r="BB245" s="910"/>
      <c r="BC245" s="909"/>
      <c r="BD245" s="910"/>
      <c r="BE245" s="337"/>
      <c r="BF245" s="911"/>
      <c r="BG245" s="912"/>
      <c r="BH245" s="911"/>
      <c r="BI245" s="912"/>
      <c r="BJ245" s="911"/>
      <c r="BK245" s="912"/>
      <c r="BL245" s="911"/>
      <c r="BM245" s="912"/>
      <c r="BN245" s="911"/>
      <c r="BO245" s="912"/>
      <c r="BP245" s="338"/>
      <c r="BQ245" s="1038"/>
      <c r="BR245" s="1039"/>
      <c r="BS245" s="1038"/>
      <c r="BT245" s="1039"/>
      <c r="BU245" s="1038"/>
      <c r="BV245" s="1039"/>
      <c r="BW245" s="1038"/>
      <c r="BX245" s="1039"/>
      <c r="BY245" s="1038"/>
      <c r="BZ245" s="1039"/>
      <c r="CA245" s="339"/>
      <c r="CB245" s="1036"/>
      <c r="CC245" s="1037"/>
      <c r="CD245" s="1036"/>
      <c r="CE245" s="1037"/>
      <c r="CF245" s="1036"/>
      <c r="CG245" s="1037"/>
      <c r="CH245" s="1036"/>
      <c r="CI245" s="1037"/>
      <c r="CJ245" s="1036"/>
      <c r="CK245" s="1037"/>
      <c r="CL245" s="340"/>
      <c r="CM245" s="1044"/>
      <c r="CN245" s="1045"/>
      <c r="CO245" s="1044"/>
      <c r="CP245" s="1045"/>
      <c r="CQ245" s="1044"/>
      <c r="CR245" s="1045"/>
      <c r="CS245" s="1044"/>
      <c r="CT245" s="1045"/>
      <c r="CU245" s="1044"/>
      <c r="CV245" s="1045"/>
      <c r="CW245" s="341"/>
      <c r="CX245" s="1042"/>
      <c r="CY245" s="1043"/>
      <c r="CZ245" s="1042"/>
      <c r="DA245" s="1043"/>
      <c r="DB245" s="1042"/>
      <c r="DC245" s="1043"/>
      <c r="DD245" s="1042"/>
      <c r="DE245" s="1043"/>
      <c r="DF245" s="1042"/>
      <c r="DG245" s="1043"/>
      <c r="DH245" s="342"/>
      <c r="DI245" s="1040"/>
      <c r="DJ245" s="1041"/>
      <c r="DK245" s="1040"/>
      <c r="DL245" s="1041"/>
      <c r="DM245" s="1040"/>
      <c r="DN245" s="1041"/>
      <c r="DO245" s="1040"/>
      <c r="DP245" s="1041"/>
      <c r="DQ245" s="1040"/>
      <c r="DR245" s="1041"/>
      <c r="DS245" s="343"/>
      <c r="DT245" s="312">
        <f t="shared" si="476"/>
        <v>0</v>
      </c>
      <c r="DU245" s="312">
        <f t="shared" si="477"/>
        <v>0</v>
      </c>
      <c r="DV245" s="312">
        <f t="shared" si="478"/>
        <v>0</v>
      </c>
      <c r="DW245" s="312">
        <f t="shared" si="479"/>
        <v>0</v>
      </c>
      <c r="DX245" s="312">
        <f t="shared" si="480"/>
        <v>0</v>
      </c>
      <c r="DY245" s="300">
        <f t="shared" si="481"/>
        <v>0</v>
      </c>
    </row>
    <row r="246" spans="1:129" s="52" customFormat="1" ht="15" customHeight="1">
      <c r="A246" s="76"/>
      <c r="B246" s="76"/>
      <c r="C246" s="75" t="s">
        <v>224</v>
      </c>
      <c r="D246" s="674"/>
      <c r="E246" s="70"/>
      <c r="F246" s="70"/>
      <c r="G246" s="70"/>
      <c r="H246" s="70"/>
      <c r="I246" s="70"/>
      <c r="J246" s="683"/>
      <c r="K246" s="70"/>
      <c r="L246" s="138"/>
      <c r="M246" s="68">
        <f t="shared" si="469"/>
        <v>1</v>
      </c>
      <c r="N246" s="894"/>
      <c r="O246" s="895"/>
      <c r="P246" s="894"/>
      <c r="Q246" s="895"/>
      <c r="R246" s="894"/>
      <c r="S246" s="895"/>
      <c r="T246" s="894"/>
      <c r="U246" s="895"/>
      <c r="V246" s="894"/>
      <c r="W246" s="895"/>
      <c r="X246" s="346"/>
      <c r="Y246" s="896"/>
      <c r="Z246" s="1008"/>
      <c r="AA246" s="896"/>
      <c r="AB246" s="1008"/>
      <c r="AC246" s="896"/>
      <c r="AD246" s="1008"/>
      <c r="AE246" s="896"/>
      <c r="AF246" s="1008"/>
      <c r="AG246" s="896"/>
      <c r="AH246" s="1008"/>
      <c r="AI246" s="335"/>
      <c r="AJ246" s="884">
        <f t="shared" si="470"/>
        <v>0</v>
      </c>
      <c r="AK246" s="885"/>
      <c r="AL246" s="884">
        <f t="shared" si="471"/>
        <v>0</v>
      </c>
      <c r="AM246" s="885"/>
      <c r="AN246" s="884">
        <f t="shared" si="472"/>
        <v>0</v>
      </c>
      <c r="AO246" s="885"/>
      <c r="AP246" s="884">
        <f t="shared" si="473"/>
        <v>0</v>
      </c>
      <c r="AQ246" s="885"/>
      <c r="AR246" s="884">
        <f t="shared" si="474"/>
        <v>0</v>
      </c>
      <c r="AS246" s="885"/>
      <c r="AT246" s="269">
        <f t="shared" si="475"/>
        <v>0</v>
      </c>
      <c r="AU246" s="909"/>
      <c r="AV246" s="910"/>
      <c r="AW246" s="909"/>
      <c r="AX246" s="910"/>
      <c r="AY246" s="909"/>
      <c r="AZ246" s="910"/>
      <c r="BA246" s="909"/>
      <c r="BB246" s="910"/>
      <c r="BC246" s="909"/>
      <c r="BD246" s="910"/>
      <c r="BE246" s="337"/>
      <c r="BF246" s="911"/>
      <c r="BG246" s="912"/>
      <c r="BH246" s="911"/>
      <c r="BI246" s="912"/>
      <c r="BJ246" s="911"/>
      <c r="BK246" s="912"/>
      <c r="BL246" s="911"/>
      <c r="BM246" s="912"/>
      <c r="BN246" s="911"/>
      <c r="BO246" s="912"/>
      <c r="BP246" s="338"/>
      <c r="BQ246" s="1038"/>
      <c r="BR246" s="1039"/>
      <c r="BS246" s="1038"/>
      <c r="BT246" s="1039"/>
      <c r="BU246" s="1038"/>
      <c r="BV246" s="1039"/>
      <c r="BW246" s="1038"/>
      <c r="BX246" s="1039"/>
      <c r="BY246" s="1038"/>
      <c r="BZ246" s="1039"/>
      <c r="CA246" s="339"/>
      <c r="CB246" s="1036"/>
      <c r="CC246" s="1037"/>
      <c r="CD246" s="1036"/>
      <c r="CE246" s="1037"/>
      <c r="CF246" s="1036"/>
      <c r="CG246" s="1037"/>
      <c r="CH246" s="1036"/>
      <c r="CI246" s="1037"/>
      <c r="CJ246" s="1036"/>
      <c r="CK246" s="1037"/>
      <c r="CL246" s="340"/>
      <c r="CM246" s="1044"/>
      <c r="CN246" s="1045"/>
      <c r="CO246" s="1044"/>
      <c r="CP246" s="1045"/>
      <c r="CQ246" s="1044"/>
      <c r="CR246" s="1045"/>
      <c r="CS246" s="1044"/>
      <c r="CT246" s="1045"/>
      <c r="CU246" s="1044"/>
      <c r="CV246" s="1045"/>
      <c r="CW246" s="341"/>
      <c r="CX246" s="1042"/>
      <c r="CY246" s="1043"/>
      <c r="CZ246" s="1042"/>
      <c r="DA246" s="1043"/>
      <c r="DB246" s="1042"/>
      <c r="DC246" s="1043"/>
      <c r="DD246" s="1042"/>
      <c r="DE246" s="1043"/>
      <c r="DF246" s="1042"/>
      <c r="DG246" s="1043"/>
      <c r="DH246" s="342"/>
      <c r="DI246" s="1040"/>
      <c r="DJ246" s="1041"/>
      <c r="DK246" s="1040"/>
      <c r="DL246" s="1041"/>
      <c r="DM246" s="1040"/>
      <c r="DN246" s="1041"/>
      <c r="DO246" s="1040"/>
      <c r="DP246" s="1041"/>
      <c r="DQ246" s="1040"/>
      <c r="DR246" s="1041"/>
      <c r="DS246" s="343"/>
      <c r="DT246" s="312">
        <f t="shared" si="476"/>
        <v>0</v>
      </c>
      <c r="DU246" s="312">
        <f t="shared" si="477"/>
        <v>0</v>
      </c>
      <c r="DV246" s="312">
        <f t="shared" si="478"/>
        <v>0</v>
      </c>
      <c r="DW246" s="312">
        <f t="shared" si="479"/>
        <v>0</v>
      </c>
      <c r="DX246" s="312">
        <f t="shared" si="480"/>
        <v>0</v>
      </c>
      <c r="DY246" s="300">
        <f t="shared" si="481"/>
        <v>0</v>
      </c>
    </row>
    <row r="247" spans="1:129" s="52" customFormat="1" ht="15" customHeight="1">
      <c r="A247" s="76"/>
      <c r="B247" s="76"/>
      <c r="C247" s="75" t="s">
        <v>15</v>
      </c>
      <c r="D247" s="674"/>
      <c r="E247" s="70"/>
      <c r="F247" s="70"/>
      <c r="G247" s="70"/>
      <c r="H247" s="70"/>
      <c r="I247" s="70"/>
      <c r="J247" s="683"/>
      <c r="K247" s="70"/>
      <c r="L247" s="138"/>
      <c r="M247" s="68">
        <f t="shared" si="469"/>
        <v>1</v>
      </c>
      <c r="N247" s="894"/>
      <c r="O247" s="895"/>
      <c r="P247" s="894"/>
      <c r="Q247" s="895"/>
      <c r="R247" s="894"/>
      <c r="S247" s="895"/>
      <c r="T247" s="894"/>
      <c r="U247" s="895"/>
      <c r="V247" s="894"/>
      <c r="W247" s="895"/>
      <c r="X247" s="346"/>
      <c r="Y247" s="896"/>
      <c r="Z247" s="1008"/>
      <c r="AA247" s="896"/>
      <c r="AB247" s="1008"/>
      <c r="AC247" s="896"/>
      <c r="AD247" s="1008"/>
      <c r="AE247" s="896"/>
      <c r="AF247" s="1008"/>
      <c r="AG247" s="896"/>
      <c r="AH247" s="1008"/>
      <c r="AI247" s="335"/>
      <c r="AJ247" s="884">
        <f t="shared" si="470"/>
        <v>0</v>
      </c>
      <c r="AK247" s="885"/>
      <c r="AL247" s="884">
        <f t="shared" si="471"/>
        <v>0</v>
      </c>
      <c r="AM247" s="885"/>
      <c r="AN247" s="884">
        <f t="shared" si="472"/>
        <v>0</v>
      </c>
      <c r="AO247" s="885"/>
      <c r="AP247" s="884">
        <f t="shared" si="473"/>
        <v>0</v>
      </c>
      <c r="AQ247" s="885"/>
      <c r="AR247" s="884">
        <f t="shared" si="474"/>
        <v>0</v>
      </c>
      <c r="AS247" s="885"/>
      <c r="AT247" s="269">
        <f t="shared" si="475"/>
        <v>0</v>
      </c>
      <c r="AU247" s="909"/>
      <c r="AV247" s="910"/>
      <c r="AW247" s="909"/>
      <c r="AX247" s="910"/>
      <c r="AY247" s="909"/>
      <c r="AZ247" s="910"/>
      <c r="BA247" s="909"/>
      <c r="BB247" s="910"/>
      <c r="BC247" s="909"/>
      <c r="BD247" s="910"/>
      <c r="BE247" s="337"/>
      <c r="BF247" s="911"/>
      <c r="BG247" s="912"/>
      <c r="BH247" s="911"/>
      <c r="BI247" s="912"/>
      <c r="BJ247" s="911"/>
      <c r="BK247" s="912"/>
      <c r="BL247" s="911"/>
      <c r="BM247" s="912"/>
      <c r="BN247" s="911"/>
      <c r="BO247" s="912"/>
      <c r="BP247" s="338"/>
      <c r="BQ247" s="1038"/>
      <c r="BR247" s="1039"/>
      <c r="BS247" s="1038"/>
      <c r="BT247" s="1039"/>
      <c r="BU247" s="1038"/>
      <c r="BV247" s="1039"/>
      <c r="BW247" s="1038"/>
      <c r="BX247" s="1039"/>
      <c r="BY247" s="1038"/>
      <c r="BZ247" s="1039"/>
      <c r="CA247" s="339"/>
      <c r="CB247" s="1036"/>
      <c r="CC247" s="1037"/>
      <c r="CD247" s="1036"/>
      <c r="CE247" s="1037"/>
      <c r="CF247" s="1036"/>
      <c r="CG247" s="1037"/>
      <c r="CH247" s="1036"/>
      <c r="CI247" s="1037"/>
      <c r="CJ247" s="1036"/>
      <c r="CK247" s="1037"/>
      <c r="CL247" s="340"/>
      <c r="CM247" s="1044"/>
      <c r="CN247" s="1045"/>
      <c r="CO247" s="1044"/>
      <c r="CP247" s="1045"/>
      <c r="CQ247" s="1044"/>
      <c r="CR247" s="1045"/>
      <c r="CS247" s="1044"/>
      <c r="CT247" s="1045"/>
      <c r="CU247" s="1044"/>
      <c r="CV247" s="1045"/>
      <c r="CW247" s="341"/>
      <c r="CX247" s="1042"/>
      <c r="CY247" s="1043"/>
      <c r="CZ247" s="1042"/>
      <c r="DA247" s="1043"/>
      <c r="DB247" s="1042"/>
      <c r="DC247" s="1043"/>
      <c r="DD247" s="1042"/>
      <c r="DE247" s="1043"/>
      <c r="DF247" s="1042"/>
      <c r="DG247" s="1043"/>
      <c r="DH247" s="342"/>
      <c r="DI247" s="1040"/>
      <c r="DJ247" s="1041"/>
      <c r="DK247" s="1040"/>
      <c r="DL247" s="1041"/>
      <c r="DM247" s="1040"/>
      <c r="DN247" s="1041"/>
      <c r="DO247" s="1040"/>
      <c r="DP247" s="1041"/>
      <c r="DQ247" s="1040"/>
      <c r="DR247" s="1041"/>
      <c r="DS247" s="343"/>
      <c r="DT247" s="312">
        <f t="shared" si="476"/>
        <v>0</v>
      </c>
      <c r="DU247" s="312">
        <f t="shared" si="477"/>
        <v>0</v>
      </c>
      <c r="DV247" s="312">
        <f t="shared" si="478"/>
        <v>0</v>
      </c>
      <c r="DW247" s="312">
        <f t="shared" si="479"/>
        <v>0</v>
      </c>
      <c r="DX247" s="312">
        <f t="shared" si="480"/>
        <v>0</v>
      </c>
      <c r="DY247" s="300">
        <f t="shared" si="481"/>
        <v>0</v>
      </c>
    </row>
    <row r="248" spans="1:129" s="52" customFormat="1" ht="15" customHeight="1">
      <c r="A248" s="76"/>
      <c r="B248" s="76"/>
      <c r="C248" s="75" t="s">
        <v>31</v>
      </c>
      <c r="D248" s="674"/>
      <c r="E248" s="70"/>
      <c r="F248" s="70"/>
      <c r="G248" s="70"/>
      <c r="H248" s="70"/>
      <c r="I248" s="70"/>
      <c r="J248" s="683"/>
      <c r="K248" s="70"/>
      <c r="L248" s="138"/>
      <c r="M248" s="68">
        <f t="shared" si="469"/>
        <v>1.1000000000000001</v>
      </c>
      <c r="N248" s="894"/>
      <c r="O248" s="895"/>
      <c r="P248" s="894"/>
      <c r="Q248" s="895"/>
      <c r="R248" s="894"/>
      <c r="S248" s="895"/>
      <c r="T248" s="894"/>
      <c r="U248" s="895"/>
      <c r="V248" s="894"/>
      <c r="W248" s="895"/>
      <c r="X248" s="346"/>
      <c r="Y248" s="896"/>
      <c r="Z248" s="1008"/>
      <c r="AA248" s="896"/>
      <c r="AB248" s="1008"/>
      <c r="AC248" s="896"/>
      <c r="AD248" s="1008"/>
      <c r="AE248" s="896"/>
      <c r="AF248" s="1008"/>
      <c r="AG248" s="896"/>
      <c r="AH248" s="1008"/>
      <c r="AI248" s="335"/>
      <c r="AJ248" s="884">
        <f t="shared" si="470"/>
        <v>0</v>
      </c>
      <c r="AK248" s="885"/>
      <c r="AL248" s="884">
        <f t="shared" si="471"/>
        <v>0</v>
      </c>
      <c r="AM248" s="885"/>
      <c r="AN248" s="884">
        <f t="shared" si="472"/>
        <v>0</v>
      </c>
      <c r="AO248" s="885"/>
      <c r="AP248" s="884">
        <f t="shared" si="473"/>
        <v>0</v>
      </c>
      <c r="AQ248" s="885"/>
      <c r="AR248" s="884">
        <f t="shared" si="474"/>
        <v>0</v>
      </c>
      <c r="AS248" s="885"/>
      <c r="AT248" s="269">
        <f t="shared" si="475"/>
        <v>0</v>
      </c>
      <c r="AU248" s="909"/>
      <c r="AV248" s="910"/>
      <c r="AW248" s="909"/>
      <c r="AX248" s="910"/>
      <c r="AY248" s="909"/>
      <c r="AZ248" s="910"/>
      <c r="BA248" s="909"/>
      <c r="BB248" s="910"/>
      <c r="BC248" s="909"/>
      <c r="BD248" s="910"/>
      <c r="BE248" s="337"/>
      <c r="BF248" s="911"/>
      <c r="BG248" s="912"/>
      <c r="BH248" s="911"/>
      <c r="BI248" s="912"/>
      <c r="BJ248" s="911"/>
      <c r="BK248" s="912"/>
      <c r="BL248" s="911"/>
      <c r="BM248" s="912"/>
      <c r="BN248" s="911"/>
      <c r="BO248" s="912"/>
      <c r="BP248" s="338"/>
      <c r="BQ248" s="1038"/>
      <c r="BR248" s="1039"/>
      <c r="BS248" s="1038"/>
      <c r="BT248" s="1039"/>
      <c r="BU248" s="1038"/>
      <c r="BV248" s="1039"/>
      <c r="BW248" s="1038"/>
      <c r="BX248" s="1039"/>
      <c r="BY248" s="1038"/>
      <c r="BZ248" s="1039"/>
      <c r="CA248" s="339"/>
      <c r="CB248" s="1036"/>
      <c r="CC248" s="1037"/>
      <c r="CD248" s="1036"/>
      <c r="CE248" s="1037"/>
      <c r="CF248" s="1036"/>
      <c r="CG248" s="1037"/>
      <c r="CH248" s="1036"/>
      <c r="CI248" s="1037"/>
      <c r="CJ248" s="1036"/>
      <c r="CK248" s="1037"/>
      <c r="CL248" s="340"/>
      <c r="CM248" s="1044"/>
      <c r="CN248" s="1045"/>
      <c r="CO248" s="1044"/>
      <c r="CP248" s="1045"/>
      <c r="CQ248" s="1044"/>
      <c r="CR248" s="1045"/>
      <c r="CS248" s="1044"/>
      <c r="CT248" s="1045"/>
      <c r="CU248" s="1044"/>
      <c r="CV248" s="1045"/>
      <c r="CW248" s="341"/>
      <c r="CX248" s="1042"/>
      <c r="CY248" s="1043"/>
      <c r="CZ248" s="1042"/>
      <c r="DA248" s="1043"/>
      <c r="DB248" s="1042"/>
      <c r="DC248" s="1043"/>
      <c r="DD248" s="1042"/>
      <c r="DE248" s="1043"/>
      <c r="DF248" s="1042"/>
      <c r="DG248" s="1043"/>
      <c r="DH248" s="342"/>
      <c r="DI248" s="1040"/>
      <c r="DJ248" s="1041"/>
      <c r="DK248" s="1040"/>
      <c r="DL248" s="1041"/>
      <c r="DM248" s="1040"/>
      <c r="DN248" s="1041"/>
      <c r="DO248" s="1040"/>
      <c r="DP248" s="1041"/>
      <c r="DQ248" s="1040"/>
      <c r="DR248" s="1041"/>
      <c r="DS248" s="343"/>
      <c r="DT248" s="312">
        <f t="shared" si="476"/>
        <v>0</v>
      </c>
      <c r="DU248" s="312">
        <f t="shared" si="477"/>
        <v>0</v>
      </c>
      <c r="DV248" s="312">
        <f t="shared" si="478"/>
        <v>0</v>
      </c>
      <c r="DW248" s="312">
        <f t="shared" si="479"/>
        <v>0</v>
      </c>
      <c r="DX248" s="312">
        <f t="shared" si="480"/>
        <v>0</v>
      </c>
      <c r="DY248" s="300">
        <f t="shared" si="481"/>
        <v>0</v>
      </c>
    </row>
    <row r="249" spans="1:129" s="52" customFormat="1" ht="15" customHeight="1">
      <c r="A249" s="76"/>
      <c r="B249" s="76"/>
      <c r="C249" s="136"/>
      <c r="D249" s="49"/>
      <c r="E249" s="85"/>
      <c r="F249" s="85"/>
      <c r="G249" s="85"/>
      <c r="H249" s="85"/>
      <c r="I249" s="85"/>
      <c r="J249" s="888" t="s">
        <v>145</v>
      </c>
      <c r="K249" s="889"/>
      <c r="L249" s="889"/>
      <c r="M249" s="890"/>
      <c r="N249" s="898"/>
      <c r="O249" s="665"/>
      <c r="P249" s="898"/>
      <c r="Q249" s="665"/>
      <c r="R249" s="898"/>
      <c r="S249" s="665"/>
      <c r="T249" s="898"/>
      <c r="U249" s="665"/>
      <c r="V249" s="898"/>
      <c r="W249" s="665"/>
      <c r="X249" s="122"/>
      <c r="Y249" s="898"/>
      <c r="Z249" s="665"/>
      <c r="AA249" s="898"/>
      <c r="AB249" s="665"/>
      <c r="AC249" s="898"/>
      <c r="AD249" s="665"/>
      <c r="AE249" s="898"/>
      <c r="AF249" s="665"/>
      <c r="AG249" s="898"/>
      <c r="AH249" s="665"/>
      <c r="AI249" s="122"/>
      <c r="AJ249" s="898">
        <f>SUM(AJ229:AJ248)</f>
        <v>0</v>
      </c>
      <c r="AK249" s="665"/>
      <c r="AL249" s="898">
        <f>SUM(AL229:AL248)</f>
        <v>0</v>
      </c>
      <c r="AM249" s="665"/>
      <c r="AN249" s="898">
        <f>SUM(AN229:AN248)</f>
        <v>0</v>
      </c>
      <c r="AO249" s="665"/>
      <c r="AP249" s="898">
        <f>SUM(AP229:AP248)</f>
        <v>0</v>
      </c>
      <c r="AQ249" s="665"/>
      <c r="AR249" s="898">
        <f>SUM(AR229:AR248)</f>
        <v>0</v>
      </c>
      <c r="AS249" s="665"/>
      <c r="AT249" s="122">
        <f>SUM(AJ249:AS249)</f>
        <v>0</v>
      </c>
      <c r="AU249" s="898"/>
      <c r="AV249" s="665"/>
      <c r="AW249" s="898"/>
      <c r="AX249" s="665"/>
      <c r="AY249" s="898"/>
      <c r="AZ249" s="665"/>
      <c r="BA249" s="898"/>
      <c r="BB249" s="665"/>
      <c r="BC249" s="898"/>
      <c r="BD249" s="665"/>
      <c r="BE249" s="122"/>
      <c r="BF249" s="898"/>
      <c r="BG249" s="665"/>
      <c r="BH249" s="898"/>
      <c r="BI249" s="665"/>
      <c r="BJ249" s="898"/>
      <c r="BK249" s="665"/>
      <c r="BL249" s="898"/>
      <c r="BM249" s="665"/>
      <c r="BN249" s="898"/>
      <c r="BO249" s="665"/>
      <c r="BP249" s="122"/>
      <c r="BQ249" s="898"/>
      <c r="BR249" s="665"/>
      <c r="BS249" s="898"/>
      <c r="BT249" s="665"/>
      <c r="BU249" s="898"/>
      <c r="BV249" s="665"/>
      <c r="BW249" s="898"/>
      <c r="BX249" s="665"/>
      <c r="BY249" s="898"/>
      <c r="BZ249" s="665"/>
      <c r="CA249" s="122"/>
      <c r="CB249" s="898"/>
      <c r="CC249" s="665"/>
      <c r="CD249" s="898"/>
      <c r="CE249" s="665"/>
      <c r="CF249" s="898"/>
      <c r="CG249" s="665"/>
      <c r="CH249" s="898"/>
      <c r="CI249" s="665"/>
      <c r="CJ249" s="898"/>
      <c r="CK249" s="665"/>
      <c r="CL249" s="122"/>
      <c r="CM249" s="898"/>
      <c r="CN249" s="665"/>
      <c r="CO249" s="898"/>
      <c r="CP249" s="665"/>
      <c r="CQ249" s="898"/>
      <c r="CR249" s="665"/>
      <c r="CS249" s="898"/>
      <c r="CT249" s="665"/>
      <c r="CU249" s="898"/>
      <c r="CV249" s="665"/>
      <c r="CW249" s="122"/>
      <c r="CX249" s="898"/>
      <c r="CY249" s="665"/>
      <c r="CZ249" s="898"/>
      <c r="DA249" s="665"/>
      <c r="DB249" s="898"/>
      <c r="DC249" s="665"/>
      <c r="DD249" s="898"/>
      <c r="DE249" s="665"/>
      <c r="DF249" s="898"/>
      <c r="DG249" s="665"/>
      <c r="DH249" s="122"/>
      <c r="DI249" s="898"/>
      <c r="DJ249" s="665"/>
      <c r="DK249" s="898"/>
      <c r="DL249" s="665"/>
      <c r="DM249" s="898"/>
      <c r="DN249" s="665"/>
      <c r="DO249" s="898"/>
      <c r="DP249" s="665"/>
      <c r="DQ249" s="898"/>
      <c r="DR249" s="665"/>
      <c r="DS249" s="122"/>
      <c r="DT249" s="313">
        <f>SUM(DT229:DT248)</f>
        <v>0</v>
      </c>
      <c r="DU249" s="313">
        <f>SUM(DU229:DU248)</f>
        <v>0</v>
      </c>
      <c r="DV249" s="313">
        <f>SUM(DV229:DV248)</f>
        <v>0</v>
      </c>
      <c r="DW249" s="313">
        <f>SUM(DW229:DW248)</f>
        <v>0</v>
      </c>
      <c r="DX249" s="313">
        <f>SUM(DX229:DX248)</f>
        <v>0</v>
      </c>
      <c r="DY249" s="313">
        <f t="shared" ref="DY249" si="482">SUM(DT249:DX249)</f>
        <v>0</v>
      </c>
    </row>
    <row r="250" spans="1:129" s="52" customFormat="1" ht="25.5" customHeight="1">
      <c r="A250" s="76"/>
      <c r="B250" s="76"/>
      <c r="C250" s="136"/>
      <c r="D250" s="49"/>
      <c r="E250" s="810" t="s">
        <v>182</v>
      </c>
      <c r="F250" s="810"/>
      <c r="G250" s="810"/>
      <c r="H250" s="810"/>
      <c r="I250" s="810"/>
      <c r="J250" s="49"/>
      <c r="K250" s="49"/>
      <c r="L250" s="344"/>
      <c r="M250" s="163"/>
      <c r="N250" s="164"/>
      <c r="O250" s="165"/>
      <c r="P250" s="164"/>
      <c r="Q250" s="165"/>
      <c r="R250" s="164"/>
      <c r="S250" s="165"/>
      <c r="T250" s="164"/>
      <c r="U250" s="165"/>
      <c r="V250" s="164"/>
      <c r="W250" s="165"/>
      <c r="X250" s="166"/>
      <c r="Y250" s="164"/>
      <c r="Z250" s="165"/>
      <c r="AA250" s="164"/>
      <c r="AB250" s="165"/>
      <c r="AC250" s="164"/>
      <c r="AD250" s="165"/>
      <c r="AE250" s="164"/>
      <c r="AF250" s="165"/>
      <c r="AG250" s="164"/>
      <c r="AH250" s="165"/>
      <c r="AI250" s="166"/>
      <c r="AJ250" s="164"/>
      <c r="AK250" s="165"/>
      <c r="AL250" s="164"/>
      <c r="AM250" s="165"/>
      <c r="AN250" s="164"/>
      <c r="AO250" s="165"/>
      <c r="AP250" s="164"/>
      <c r="AQ250" s="165"/>
      <c r="AR250" s="164"/>
      <c r="AS250" s="165"/>
      <c r="AT250" s="166"/>
      <c r="AU250" s="164"/>
      <c r="AV250" s="165"/>
      <c r="AW250" s="164"/>
      <c r="AX250" s="165"/>
      <c r="AY250" s="164"/>
      <c r="AZ250" s="165"/>
      <c r="BA250" s="164"/>
      <c r="BB250" s="165"/>
      <c r="BC250" s="164"/>
      <c r="BD250" s="165"/>
      <c r="BE250" s="166"/>
      <c r="BF250" s="164"/>
      <c r="BG250" s="165"/>
      <c r="BH250" s="164"/>
      <c r="BI250" s="165"/>
      <c r="BJ250" s="164"/>
      <c r="BK250" s="165"/>
      <c r="BL250" s="164"/>
      <c r="BM250" s="165"/>
      <c r="BN250" s="164"/>
      <c r="BO250" s="165"/>
      <c r="BP250" s="166"/>
      <c r="BQ250" s="164"/>
      <c r="BR250" s="165"/>
      <c r="BS250" s="164"/>
      <c r="BT250" s="165"/>
      <c r="BU250" s="164"/>
      <c r="BV250" s="165"/>
      <c r="BW250" s="164"/>
      <c r="BX250" s="165"/>
      <c r="BY250" s="164"/>
      <c r="BZ250" s="165"/>
      <c r="CA250" s="166"/>
      <c r="CB250" s="164"/>
      <c r="CC250" s="165"/>
      <c r="CD250" s="164"/>
      <c r="CE250" s="165"/>
      <c r="CF250" s="164"/>
      <c r="CG250" s="165"/>
      <c r="CH250" s="164"/>
      <c r="CI250" s="165"/>
      <c r="CJ250" s="164"/>
      <c r="CK250" s="165"/>
      <c r="CL250" s="166"/>
      <c r="CM250" s="164"/>
      <c r="CN250" s="165"/>
      <c r="CO250" s="164"/>
      <c r="CP250" s="165"/>
      <c r="CQ250" s="164"/>
      <c r="CR250" s="165"/>
      <c r="CS250" s="164"/>
      <c r="CT250" s="165"/>
      <c r="CU250" s="164"/>
      <c r="CV250" s="165"/>
      <c r="CW250" s="166"/>
      <c r="CX250" s="164"/>
      <c r="CY250" s="165"/>
      <c r="CZ250" s="164"/>
      <c r="DA250" s="165"/>
      <c r="DB250" s="164"/>
      <c r="DC250" s="165"/>
      <c r="DD250" s="164"/>
      <c r="DE250" s="165"/>
      <c r="DF250" s="164"/>
      <c r="DG250" s="165"/>
      <c r="DH250" s="166"/>
      <c r="DI250" s="164"/>
      <c r="DJ250" s="165"/>
      <c r="DK250" s="164"/>
      <c r="DL250" s="165"/>
      <c r="DM250" s="164"/>
      <c r="DN250" s="165"/>
      <c r="DO250" s="164"/>
      <c r="DP250" s="165"/>
      <c r="DQ250" s="164"/>
      <c r="DR250" s="165"/>
      <c r="DS250" s="166"/>
      <c r="DT250" s="345"/>
      <c r="DU250" s="345"/>
      <c r="DV250" s="345"/>
      <c r="DW250" s="345"/>
      <c r="DX250" s="345"/>
      <c r="DY250" s="315"/>
    </row>
    <row r="251" spans="1:129" s="52" customFormat="1" ht="36" customHeight="1">
      <c r="A251" s="76"/>
      <c r="B251" s="76"/>
      <c r="C251" s="123" t="s">
        <v>43</v>
      </c>
      <c r="D251" s="77" t="s">
        <v>143</v>
      </c>
      <c r="E251" s="81" t="str">
        <f>AJ9</f>
        <v>Year 1</v>
      </c>
      <c r="F251" s="81" t="str">
        <f>AL9</f>
        <v>Year 2</v>
      </c>
      <c r="G251" s="81" t="str">
        <f>AN9</f>
        <v>Year 3</v>
      </c>
      <c r="H251" s="81" t="str">
        <f>AP9</f>
        <v>Year 4</v>
      </c>
      <c r="I251" s="81" t="str">
        <f>AR9</f>
        <v>Year 5</v>
      </c>
      <c r="J251" s="79" t="s">
        <v>336</v>
      </c>
      <c r="K251" s="79" t="s">
        <v>337</v>
      </c>
      <c r="L251" s="79" t="s">
        <v>42</v>
      </c>
      <c r="M251" s="79" t="s">
        <v>311</v>
      </c>
      <c r="N251" s="161"/>
      <c r="O251" s="131"/>
      <c r="P251" s="161"/>
      <c r="Q251" s="131"/>
      <c r="R251" s="161"/>
      <c r="S251" s="131"/>
      <c r="T251" s="161"/>
      <c r="U251" s="131"/>
      <c r="V251" s="161"/>
      <c r="W251" s="131"/>
      <c r="X251" s="132"/>
      <c r="Y251" s="161"/>
      <c r="Z251" s="131"/>
      <c r="AA251" s="161"/>
      <c r="AB251" s="131"/>
      <c r="AC251" s="161"/>
      <c r="AD251" s="131"/>
      <c r="AE251" s="161"/>
      <c r="AF251" s="131"/>
      <c r="AG251" s="161"/>
      <c r="AH251" s="131"/>
      <c r="AI251" s="132"/>
      <c r="AJ251" s="161"/>
      <c r="AK251" s="131"/>
      <c r="AL251" s="161"/>
      <c r="AM251" s="131"/>
      <c r="AN251" s="161"/>
      <c r="AO251" s="131"/>
      <c r="AP251" s="161"/>
      <c r="AQ251" s="131"/>
      <c r="AR251" s="161"/>
      <c r="AS251" s="131"/>
      <c r="AT251" s="132"/>
      <c r="AU251" s="161"/>
      <c r="AV251" s="131"/>
      <c r="AW251" s="161"/>
      <c r="AX251" s="131"/>
      <c r="AY251" s="161"/>
      <c r="AZ251" s="131"/>
      <c r="BA251" s="161"/>
      <c r="BB251" s="131"/>
      <c r="BC251" s="161"/>
      <c r="BD251" s="131"/>
      <c r="BE251" s="132"/>
      <c r="BF251" s="161"/>
      <c r="BG251" s="131"/>
      <c r="BH251" s="161"/>
      <c r="BI251" s="131"/>
      <c r="BJ251" s="161"/>
      <c r="BK251" s="131"/>
      <c r="BL251" s="161"/>
      <c r="BM251" s="131"/>
      <c r="BN251" s="161"/>
      <c r="BO251" s="131"/>
      <c r="BP251" s="132"/>
      <c r="BQ251" s="161"/>
      <c r="BR251" s="131"/>
      <c r="BS251" s="161"/>
      <c r="BT251" s="131"/>
      <c r="BU251" s="161"/>
      <c r="BV251" s="131"/>
      <c r="BW251" s="161"/>
      <c r="BX251" s="131"/>
      <c r="BY251" s="161"/>
      <c r="BZ251" s="131"/>
      <c r="CA251" s="132"/>
      <c r="CB251" s="161"/>
      <c r="CC251" s="131"/>
      <c r="CD251" s="161"/>
      <c r="CE251" s="131"/>
      <c r="CF251" s="161"/>
      <c r="CG251" s="131"/>
      <c r="CH251" s="161"/>
      <c r="CI251" s="131"/>
      <c r="CJ251" s="161"/>
      <c r="CK251" s="131"/>
      <c r="CL251" s="132"/>
      <c r="CM251" s="161"/>
      <c r="CN251" s="131"/>
      <c r="CO251" s="161"/>
      <c r="CP251" s="131"/>
      <c r="CQ251" s="161"/>
      <c r="CR251" s="131"/>
      <c r="CS251" s="161"/>
      <c r="CT251" s="131"/>
      <c r="CU251" s="161"/>
      <c r="CV251" s="131"/>
      <c r="CW251" s="132"/>
      <c r="CX251" s="161"/>
      <c r="CY251" s="131"/>
      <c r="CZ251" s="161"/>
      <c r="DA251" s="131"/>
      <c r="DB251" s="161"/>
      <c r="DC251" s="131"/>
      <c r="DD251" s="161"/>
      <c r="DE251" s="131"/>
      <c r="DF251" s="161"/>
      <c r="DG251" s="131"/>
      <c r="DH251" s="132"/>
      <c r="DI251" s="161"/>
      <c r="DJ251" s="131"/>
      <c r="DK251" s="161"/>
      <c r="DL251" s="131"/>
      <c r="DM251" s="161"/>
      <c r="DN251" s="131"/>
      <c r="DO251" s="161"/>
      <c r="DP251" s="131"/>
      <c r="DQ251" s="161"/>
      <c r="DR251" s="131"/>
      <c r="DS251" s="132"/>
      <c r="DT251" s="345"/>
      <c r="DU251" s="345"/>
      <c r="DV251" s="345"/>
      <c r="DW251" s="345"/>
      <c r="DX251" s="345"/>
      <c r="DY251" s="315"/>
    </row>
    <row r="252" spans="1:129" ht="15" customHeight="1">
      <c r="C252" s="75" t="s">
        <v>309</v>
      </c>
      <c r="D252" s="674" t="s">
        <v>338</v>
      </c>
      <c r="E252" s="70"/>
      <c r="F252" s="70"/>
      <c r="G252" s="70"/>
      <c r="H252" s="70"/>
      <c r="I252" s="70"/>
      <c r="J252" s="683"/>
      <c r="K252" s="70"/>
      <c r="L252" s="138"/>
      <c r="M252" s="68">
        <f t="shared" ref="M252:M263" si="483">VLOOKUP(C252,TravelIncrease,2,0)</f>
        <v>1.1000000000000001</v>
      </c>
      <c r="N252" s="894"/>
      <c r="O252" s="895"/>
      <c r="P252" s="894"/>
      <c r="Q252" s="895"/>
      <c r="R252" s="894"/>
      <c r="S252" s="895"/>
      <c r="T252" s="894"/>
      <c r="U252" s="895"/>
      <c r="V252" s="894"/>
      <c r="W252" s="895"/>
      <c r="X252" s="346"/>
      <c r="Y252" s="896"/>
      <c r="Z252" s="1008"/>
      <c r="AA252" s="896"/>
      <c r="AB252" s="1008"/>
      <c r="AC252" s="896"/>
      <c r="AD252" s="1008"/>
      <c r="AE252" s="896"/>
      <c r="AF252" s="1008"/>
      <c r="AG252" s="896"/>
      <c r="AH252" s="1008"/>
      <c r="AI252" s="335"/>
      <c r="AJ252" s="884">
        <f t="shared" ref="AJ252:AJ263" si="484">$E252*$K252*$L252</f>
        <v>0</v>
      </c>
      <c r="AK252" s="885"/>
      <c r="AL252" s="884">
        <f t="shared" ref="AL252:AL263" si="485">$F252*$K252*$L252*$M252</f>
        <v>0</v>
      </c>
      <c r="AM252" s="885"/>
      <c r="AN252" s="884">
        <f t="shared" ref="AN252:AN263" si="486">$G252*$K252*$L252*($M252^2)</f>
        <v>0</v>
      </c>
      <c r="AO252" s="885"/>
      <c r="AP252" s="884">
        <f t="shared" ref="AP252:AP263" si="487">$H252*$K252*$L252*($M252^3)</f>
        <v>0</v>
      </c>
      <c r="AQ252" s="885"/>
      <c r="AR252" s="884">
        <f t="shared" ref="AR252:AR263" si="488">$I252*$K252*$L252*($M252^4)</f>
        <v>0</v>
      </c>
      <c r="AS252" s="885"/>
      <c r="AT252" s="269">
        <f t="shared" ref="AT252:AT263" si="489">SUM(AJ252+AL252+AN252+AP252+AR252)</f>
        <v>0</v>
      </c>
      <c r="AU252" s="909"/>
      <c r="AV252" s="910"/>
      <c r="AW252" s="909"/>
      <c r="AX252" s="910"/>
      <c r="AY252" s="909"/>
      <c r="AZ252" s="910"/>
      <c r="BA252" s="909"/>
      <c r="BB252" s="910"/>
      <c r="BC252" s="909"/>
      <c r="BD252" s="910"/>
      <c r="BE252" s="337"/>
      <c r="BF252" s="911"/>
      <c r="BG252" s="912"/>
      <c r="BH252" s="911"/>
      <c r="BI252" s="912"/>
      <c r="BJ252" s="911"/>
      <c r="BK252" s="912"/>
      <c r="BL252" s="911"/>
      <c r="BM252" s="912"/>
      <c r="BN252" s="911"/>
      <c r="BO252" s="912"/>
      <c r="BP252" s="338"/>
      <c r="BQ252" s="1038"/>
      <c r="BR252" s="1039"/>
      <c r="BS252" s="1038"/>
      <c r="BT252" s="1039"/>
      <c r="BU252" s="1038"/>
      <c r="BV252" s="1039"/>
      <c r="BW252" s="1038"/>
      <c r="BX252" s="1039"/>
      <c r="BY252" s="1038"/>
      <c r="BZ252" s="1039"/>
      <c r="CA252" s="339"/>
      <c r="CB252" s="1036"/>
      <c r="CC252" s="1037"/>
      <c r="CD252" s="1036"/>
      <c r="CE252" s="1037"/>
      <c r="CF252" s="1036"/>
      <c r="CG252" s="1037"/>
      <c r="CH252" s="1036"/>
      <c r="CI252" s="1037"/>
      <c r="CJ252" s="1036"/>
      <c r="CK252" s="1037"/>
      <c r="CL252" s="340"/>
      <c r="CM252" s="1044"/>
      <c r="CN252" s="1045"/>
      <c r="CO252" s="1044"/>
      <c r="CP252" s="1045"/>
      <c r="CQ252" s="1044"/>
      <c r="CR252" s="1045"/>
      <c r="CS252" s="1044"/>
      <c r="CT252" s="1045"/>
      <c r="CU252" s="1044"/>
      <c r="CV252" s="1045"/>
      <c r="CW252" s="341"/>
      <c r="CX252" s="1042"/>
      <c r="CY252" s="1043"/>
      <c r="CZ252" s="1042"/>
      <c r="DA252" s="1043"/>
      <c r="DB252" s="1042"/>
      <c r="DC252" s="1043"/>
      <c r="DD252" s="1042"/>
      <c r="DE252" s="1043"/>
      <c r="DF252" s="1042"/>
      <c r="DG252" s="1043"/>
      <c r="DH252" s="342"/>
      <c r="DI252" s="1040"/>
      <c r="DJ252" s="1041"/>
      <c r="DK252" s="1040"/>
      <c r="DL252" s="1041"/>
      <c r="DM252" s="1040"/>
      <c r="DN252" s="1041"/>
      <c r="DO252" s="1040"/>
      <c r="DP252" s="1041"/>
      <c r="DQ252" s="1040"/>
      <c r="DR252" s="1041"/>
      <c r="DS252" s="343"/>
      <c r="DT252" s="312">
        <f t="shared" ref="DT252:DT263" si="490">AJ252</f>
        <v>0</v>
      </c>
      <c r="DU252" s="312">
        <f t="shared" ref="DU252:DU263" si="491">AL252</f>
        <v>0</v>
      </c>
      <c r="DV252" s="312">
        <f t="shared" ref="DV252:DV263" si="492">AN252</f>
        <v>0</v>
      </c>
      <c r="DW252" s="312">
        <f t="shared" ref="DW252:DW263" si="493">AP252</f>
        <v>0</v>
      </c>
      <c r="DX252" s="312">
        <f t="shared" ref="DX252:DX263" si="494">AR252</f>
        <v>0</v>
      </c>
      <c r="DY252" s="300">
        <f t="shared" ref="DY252:DY264" si="495">SUM(DT252:DX252)</f>
        <v>0</v>
      </c>
    </row>
    <row r="253" spans="1:129" ht="15" customHeight="1">
      <c r="C253" s="75" t="s">
        <v>224</v>
      </c>
      <c r="D253" s="674"/>
      <c r="E253" s="70"/>
      <c r="F253" s="70"/>
      <c r="G253" s="70"/>
      <c r="H253" s="70"/>
      <c r="I253" s="70"/>
      <c r="J253" s="683"/>
      <c r="K253" s="70"/>
      <c r="L253" s="138"/>
      <c r="M253" s="68">
        <f t="shared" si="483"/>
        <v>1</v>
      </c>
      <c r="N253" s="894"/>
      <c r="O253" s="895"/>
      <c r="P253" s="894"/>
      <c r="Q253" s="895"/>
      <c r="R253" s="894"/>
      <c r="S253" s="895"/>
      <c r="T253" s="894"/>
      <c r="U253" s="895"/>
      <c r="V253" s="894"/>
      <c r="W253" s="895"/>
      <c r="X253" s="346"/>
      <c r="Y253" s="896"/>
      <c r="Z253" s="1008"/>
      <c r="AA253" s="896"/>
      <c r="AB253" s="1008"/>
      <c r="AC253" s="896"/>
      <c r="AD253" s="1008"/>
      <c r="AE253" s="896"/>
      <c r="AF253" s="1008"/>
      <c r="AG253" s="896"/>
      <c r="AH253" s="1008"/>
      <c r="AI253" s="335"/>
      <c r="AJ253" s="884">
        <f t="shared" si="484"/>
        <v>0</v>
      </c>
      <c r="AK253" s="885"/>
      <c r="AL253" s="884">
        <f t="shared" si="485"/>
        <v>0</v>
      </c>
      <c r="AM253" s="885"/>
      <c r="AN253" s="884">
        <f t="shared" si="486"/>
        <v>0</v>
      </c>
      <c r="AO253" s="885"/>
      <c r="AP253" s="884">
        <f t="shared" si="487"/>
        <v>0</v>
      </c>
      <c r="AQ253" s="885"/>
      <c r="AR253" s="884">
        <f t="shared" si="488"/>
        <v>0</v>
      </c>
      <c r="AS253" s="885"/>
      <c r="AT253" s="269">
        <f t="shared" si="489"/>
        <v>0</v>
      </c>
      <c r="AU253" s="909"/>
      <c r="AV253" s="910"/>
      <c r="AW253" s="909"/>
      <c r="AX253" s="910"/>
      <c r="AY253" s="909"/>
      <c r="AZ253" s="910"/>
      <c r="BA253" s="909"/>
      <c r="BB253" s="910"/>
      <c r="BC253" s="909"/>
      <c r="BD253" s="910"/>
      <c r="BE253" s="337"/>
      <c r="BF253" s="911"/>
      <c r="BG253" s="912"/>
      <c r="BH253" s="911"/>
      <c r="BI253" s="912"/>
      <c r="BJ253" s="911"/>
      <c r="BK253" s="912"/>
      <c r="BL253" s="911"/>
      <c r="BM253" s="912"/>
      <c r="BN253" s="911"/>
      <c r="BO253" s="912"/>
      <c r="BP253" s="338"/>
      <c r="BQ253" s="1038"/>
      <c r="BR253" s="1039"/>
      <c r="BS253" s="1038"/>
      <c r="BT253" s="1039"/>
      <c r="BU253" s="1038"/>
      <c r="BV253" s="1039"/>
      <c r="BW253" s="1038"/>
      <c r="BX253" s="1039"/>
      <c r="BY253" s="1038"/>
      <c r="BZ253" s="1039"/>
      <c r="CA253" s="339"/>
      <c r="CB253" s="1036"/>
      <c r="CC253" s="1037"/>
      <c r="CD253" s="1036"/>
      <c r="CE253" s="1037"/>
      <c r="CF253" s="1036"/>
      <c r="CG253" s="1037"/>
      <c r="CH253" s="1036"/>
      <c r="CI253" s="1037"/>
      <c r="CJ253" s="1036"/>
      <c r="CK253" s="1037"/>
      <c r="CL253" s="340"/>
      <c r="CM253" s="1044"/>
      <c r="CN253" s="1045"/>
      <c r="CO253" s="1044"/>
      <c r="CP253" s="1045"/>
      <c r="CQ253" s="1044"/>
      <c r="CR253" s="1045"/>
      <c r="CS253" s="1044"/>
      <c r="CT253" s="1045"/>
      <c r="CU253" s="1044"/>
      <c r="CV253" s="1045"/>
      <c r="CW253" s="341"/>
      <c r="CX253" s="1042"/>
      <c r="CY253" s="1043"/>
      <c r="CZ253" s="1042"/>
      <c r="DA253" s="1043"/>
      <c r="DB253" s="1042"/>
      <c r="DC253" s="1043"/>
      <c r="DD253" s="1042"/>
      <c r="DE253" s="1043"/>
      <c r="DF253" s="1042"/>
      <c r="DG253" s="1043"/>
      <c r="DH253" s="342"/>
      <c r="DI253" s="1040"/>
      <c r="DJ253" s="1041"/>
      <c r="DK253" s="1040"/>
      <c r="DL253" s="1041"/>
      <c r="DM253" s="1040"/>
      <c r="DN253" s="1041"/>
      <c r="DO253" s="1040"/>
      <c r="DP253" s="1041"/>
      <c r="DQ253" s="1040"/>
      <c r="DR253" s="1041"/>
      <c r="DS253" s="343"/>
      <c r="DT253" s="312">
        <f t="shared" si="490"/>
        <v>0</v>
      </c>
      <c r="DU253" s="312">
        <f t="shared" si="491"/>
        <v>0</v>
      </c>
      <c r="DV253" s="312">
        <f t="shared" si="492"/>
        <v>0</v>
      </c>
      <c r="DW253" s="312">
        <f t="shared" si="493"/>
        <v>0</v>
      </c>
      <c r="DX253" s="312">
        <f t="shared" si="494"/>
        <v>0</v>
      </c>
      <c r="DY253" s="300">
        <f t="shared" si="495"/>
        <v>0</v>
      </c>
    </row>
    <row r="254" spans="1:129" ht="15" customHeight="1">
      <c r="C254" s="75" t="s">
        <v>15</v>
      </c>
      <c r="D254" s="674"/>
      <c r="E254" s="70"/>
      <c r="F254" s="70"/>
      <c r="G254" s="70"/>
      <c r="H254" s="70"/>
      <c r="I254" s="70"/>
      <c r="J254" s="683"/>
      <c r="K254" s="70"/>
      <c r="L254" s="138"/>
      <c r="M254" s="68">
        <f t="shared" si="483"/>
        <v>1</v>
      </c>
      <c r="N254" s="894"/>
      <c r="O254" s="895"/>
      <c r="P254" s="894"/>
      <c r="Q254" s="895"/>
      <c r="R254" s="894"/>
      <c r="S254" s="895"/>
      <c r="T254" s="894"/>
      <c r="U254" s="895"/>
      <c r="V254" s="894"/>
      <c r="W254" s="895"/>
      <c r="X254" s="346"/>
      <c r="Y254" s="896"/>
      <c r="Z254" s="1008"/>
      <c r="AA254" s="896"/>
      <c r="AB254" s="1008"/>
      <c r="AC254" s="896"/>
      <c r="AD254" s="1008"/>
      <c r="AE254" s="896"/>
      <c r="AF254" s="1008"/>
      <c r="AG254" s="896"/>
      <c r="AH254" s="1008"/>
      <c r="AI254" s="335"/>
      <c r="AJ254" s="884">
        <f t="shared" si="484"/>
        <v>0</v>
      </c>
      <c r="AK254" s="885"/>
      <c r="AL254" s="884">
        <f t="shared" si="485"/>
        <v>0</v>
      </c>
      <c r="AM254" s="885"/>
      <c r="AN254" s="884">
        <f t="shared" si="486"/>
        <v>0</v>
      </c>
      <c r="AO254" s="885"/>
      <c r="AP254" s="884">
        <f t="shared" si="487"/>
        <v>0</v>
      </c>
      <c r="AQ254" s="885"/>
      <c r="AR254" s="884">
        <f t="shared" si="488"/>
        <v>0</v>
      </c>
      <c r="AS254" s="885"/>
      <c r="AT254" s="269">
        <f t="shared" si="489"/>
        <v>0</v>
      </c>
      <c r="AU254" s="909"/>
      <c r="AV254" s="910"/>
      <c r="AW254" s="909"/>
      <c r="AX254" s="910"/>
      <c r="AY254" s="909"/>
      <c r="AZ254" s="910"/>
      <c r="BA254" s="909"/>
      <c r="BB254" s="910"/>
      <c r="BC254" s="909"/>
      <c r="BD254" s="910"/>
      <c r="BE254" s="337"/>
      <c r="BF254" s="911"/>
      <c r="BG254" s="912"/>
      <c r="BH254" s="911"/>
      <c r="BI254" s="912"/>
      <c r="BJ254" s="911"/>
      <c r="BK254" s="912"/>
      <c r="BL254" s="911"/>
      <c r="BM254" s="912"/>
      <c r="BN254" s="911"/>
      <c r="BO254" s="912"/>
      <c r="BP254" s="338"/>
      <c r="BQ254" s="1038"/>
      <c r="BR254" s="1039"/>
      <c r="BS254" s="1038"/>
      <c r="BT254" s="1039"/>
      <c r="BU254" s="1038"/>
      <c r="BV254" s="1039"/>
      <c r="BW254" s="1038"/>
      <c r="BX254" s="1039"/>
      <c r="BY254" s="1038"/>
      <c r="BZ254" s="1039"/>
      <c r="CA254" s="339"/>
      <c r="CB254" s="1036"/>
      <c r="CC254" s="1037"/>
      <c r="CD254" s="1036"/>
      <c r="CE254" s="1037"/>
      <c r="CF254" s="1036"/>
      <c r="CG254" s="1037"/>
      <c r="CH254" s="1036"/>
      <c r="CI254" s="1037"/>
      <c r="CJ254" s="1036"/>
      <c r="CK254" s="1037"/>
      <c r="CL254" s="340"/>
      <c r="CM254" s="1044"/>
      <c r="CN254" s="1045"/>
      <c r="CO254" s="1044"/>
      <c r="CP254" s="1045"/>
      <c r="CQ254" s="1044"/>
      <c r="CR254" s="1045"/>
      <c r="CS254" s="1044"/>
      <c r="CT254" s="1045"/>
      <c r="CU254" s="1044"/>
      <c r="CV254" s="1045"/>
      <c r="CW254" s="341"/>
      <c r="CX254" s="1042"/>
      <c r="CY254" s="1043"/>
      <c r="CZ254" s="1042"/>
      <c r="DA254" s="1043"/>
      <c r="DB254" s="1042"/>
      <c r="DC254" s="1043"/>
      <c r="DD254" s="1042"/>
      <c r="DE254" s="1043"/>
      <c r="DF254" s="1042"/>
      <c r="DG254" s="1043"/>
      <c r="DH254" s="342"/>
      <c r="DI254" s="1040"/>
      <c r="DJ254" s="1041"/>
      <c r="DK254" s="1040"/>
      <c r="DL254" s="1041"/>
      <c r="DM254" s="1040"/>
      <c r="DN254" s="1041"/>
      <c r="DO254" s="1040"/>
      <c r="DP254" s="1041"/>
      <c r="DQ254" s="1040"/>
      <c r="DR254" s="1041"/>
      <c r="DS254" s="343"/>
      <c r="DT254" s="312">
        <f t="shared" si="490"/>
        <v>0</v>
      </c>
      <c r="DU254" s="312">
        <f t="shared" si="491"/>
        <v>0</v>
      </c>
      <c r="DV254" s="312">
        <f t="shared" si="492"/>
        <v>0</v>
      </c>
      <c r="DW254" s="312">
        <f t="shared" si="493"/>
        <v>0</v>
      </c>
      <c r="DX254" s="312">
        <f t="shared" si="494"/>
        <v>0</v>
      </c>
      <c r="DY254" s="300">
        <f t="shared" si="495"/>
        <v>0</v>
      </c>
    </row>
    <row r="255" spans="1:129" ht="15" customHeight="1">
      <c r="C255" s="75" t="s">
        <v>31</v>
      </c>
      <c r="D255" s="674"/>
      <c r="E255" s="70"/>
      <c r="F255" s="70"/>
      <c r="G255" s="70"/>
      <c r="H255" s="70"/>
      <c r="I255" s="70"/>
      <c r="J255" s="683"/>
      <c r="K255" s="70"/>
      <c r="L255" s="138"/>
      <c r="M255" s="68">
        <f t="shared" si="483"/>
        <v>1.1000000000000001</v>
      </c>
      <c r="N255" s="894"/>
      <c r="O255" s="895"/>
      <c r="P255" s="894"/>
      <c r="Q255" s="895"/>
      <c r="R255" s="894"/>
      <c r="S255" s="895"/>
      <c r="T255" s="894"/>
      <c r="U255" s="895"/>
      <c r="V255" s="894"/>
      <c r="W255" s="895"/>
      <c r="X255" s="346"/>
      <c r="Y255" s="896"/>
      <c r="Z255" s="1008"/>
      <c r="AA255" s="896"/>
      <c r="AB255" s="1008"/>
      <c r="AC255" s="896"/>
      <c r="AD255" s="1008"/>
      <c r="AE255" s="896"/>
      <c r="AF255" s="1008"/>
      <c r="AG255" s="896"/>
      <c r="AH255" s="1008"/>
      <c r="AI255" s="335"/>
      <c r="AJ255" s="884">
        <f t="shared" si="484"/>
        <v>0</v>
      </c>
      <c r="AK255" s="885"/>
      <c r="AL255" s="884">
        <f t="shared" si="485"/>
        <v>0</v>
      </c>
      <c r="AM255" s="885"/>
      <c r="AN255" s="884">
        <f t="shared" si="486"/>
        <v>0</v>
      </c>
      <c r="AO255" s="885"/>
      <c r="AP255" s="884">
        <f t="shared" si="487"/>
        <v>0</v>
      </c>
      <c r="AQ255" s="885"/>
      <c r="AR255" s="884">
        <f t="shared" si="488"/>
        <v>0</v>
      </c>
      <c r="AS255" s="885"/>
      <c r="AT255" s="269">
        <f t="shared" si="489"/>
        <v>0</v>
      </c>
      <c r="AU255" s="909"/>
      <c r="AV255" s="910"/>
      <c r="AW255" s="909"/>
      <c r="AX255" s="910"/>
      <c r="AY255" s="909"/>
      <c r="AZ255" s="910"/>
      <c r="BA255" s="909"/>
      <c r="BB255" s="910"/>
      <c r="BC255" s="909"/>
      <c r="BD255" s="910"/>
      <c r="BE255" s="337"/>
      <c r="BF255" s="911"/>
      <c r="BG255" s="912"/>
      <c r="BH255" s="911"/>
      <c r="BI255" s="912"/>
      <c r="BJ255" s="911"/>
      <c r="BK255" s="912"/>
      <c r="BL255" s="911"/>
      <c r="BM255" s="912"/>
      <c r="BN255" s="911"/>
      <c r="BO255" s="912"/>
      <c r="BP255" s="338"/>
      <c r="BQ255" s="1038"/>
      <c r="BR255" s="1039"/>
      <c r="BS255" s="1038"/>
      <c r="BT255" s="1039"/>
      <c r="BU255" s="1038"/>
      <c r="BV255" s="1039"/>
      <c r="BW255" s="1038"/>
      <c r="BX255" s="1039"/>
      <c r="BY255" s="1038"/>
      <c r="BZ255" s="1039"/>
      <c r="CA255" s="339"/>
      <c r="CB255" s="1036"/>
      <c r="CC255" s="1037"/>
      <c r="CD255" s="1036"/>
      <c r="CE255" s="1037"/>
      <c r="CF255" s="1036"/>
      <c r="CG255" s="1037"/>
      <c r="CH255" s="1036"/>
      <c r="CI255" s="1037"/>
      <c r="CJ255" s="1036"/>
      <c r="CK255" s="1037"/>
      <c r="CL255" s="340"/>
      <c r="CM255" s="1044"/>
      <c r="CN255" s="1045"/>
      <c r="CO255" s="1044"/>
      <c r="CP255" s="1045"/>
      <c r="CQ255" s="1044"/>
      <c r="CR255" s="1045"/>
      <c r="CS255" s="1044"/>
      <c r="CT255" s="1045"/>
      <c r="CU255" s="1044"/>
      <c r="CV255" s="1045"/>
      <c r="CW255" s="341"/>
      <c r="CX255" s="1042"/>
      <c r="CY255" s="1043"/>
      <c r="CZ255" s="1042"/>
      <c r="DA255" s="1043"/>
      <c r="DB255" s="1042"/>
      <c r="DC255" s="1043"/>
      <c r="DD255" s="1042"/>
      <c r="DE255" s="1043"/>
      <c r="DF255" s="1042"/>
      <c r="DG255" s="1043"/>
      <c r="DH255" s="342"/>
      <c r="DI255" s="1040"/>
      <c r="DJ255" s="1041"/>
      <c r="DK255" s="1040"/>
      <c r="DL255" s="1041"/>
      <c r="DM255" s="1040"/>
      <c r="DN255" s="1041"/>
      <c r="DO255" s="1040"/>
      <c r="DP255" s="1041"/>
      <c r="DQ255" s="1040"/>
      <c r="DR255" s="1041"/>
      <c r="DS255" s="343"/>
      <c r="DT255" s="312">
        <f t="shared" si="490"/>
        <v>0</v>
      </c>
      <c r="DU255" s="312">
        <f t="shared" si="491"/>
        <v>0</v>
      </c>
      <c r="DV255" s="312">
        <f t="shared" si="492"/>
        <v>0</v>
      </c>
      <c r="DW255" s="312">
        <f t="shared" si="493"/>
        <v>0</v>
      </c>
      <c r="DX255" s="312">
        <f t="shared" si="494"/>
        <v>0</v>
      </c>
      <c r="DY255" s="300">
        <f t="shared" si="495"/>
        <v>0</v>
      </c>
    </row>
    <row r="256" spans="1:129" ht="15" customHeight="1">
      <c r="C256" s="75" t="s">
        <v>309</v>
      </c>
      <c r="D256" s="674" t="s">
        <v>338</v>
      </c>
      <c r="E256" s="70"/>
      <c r="F256" s="70"/>
      <c r="G256" s="70"/>
      <c r="H256" s="70"/>
      <c r="I256" s="70"/>
      <c r="J256" s="683"/>
      <c r="K256" s="70"/>
      <c r="L256" s="138"/>
      <c r="M256" s="68">
        <f t="shared" si="483"/>
        <v>1.1000000000000001</v>
      </c>
      <c r="N256" s="894"/>
      <c r="O256" s="895"/>
      <c r="P256" s="894"/>
      <c r="Q256" s="895"/>
      <c r="R256" s="894"/>
      <c r="S256" s="895"/>
      <c r="T256" s="894"/>
      <c r="U256" s="895"/>
      <c r="V256" s="894"/>
      <c r="W256" s="895"/>
      <c r="X256" s="346"/>
      <c r="Y256" s="896"/>
      <c r="Z256" s="1008"/>
      <c r="AA256" s="896"/>
      <c r="AB256" s="1008"/>
      <c r="AC256" s="896"/>
      <c r="AD256" s="1008"/>
      <c r="AE256" s="896"/>
      <c r="AF256" s="1008"/>
      <c r="AG256" s="896"/>
      <c r="AH256" s="1008"/>
      <c r="AI256" s="335"/>
      <c r="AJ256" s="884">
        <f t="shared" si="484"/>
        <v>0</v>
      </c>
      <c r="AK256" s="885"/>
      <c r="AL256" s="884">
        <f t="shared" si="485"/>
        <v>0</v>
      </c>
      <c r="AM256" s="885"/>
      <c r="AN256" s="884">
        <f t="shared" si="486"/>
        <v>0</v>
      </c>
      <c r="AO256" s="885"/>
      <c r="AP256" s="884">
        <f t="shared" si="487"/>
        <v>0</v>
      </c>
      <c r="AQ256" s="885"/>
      <c r="AR256" s="884">
        <f t="shared" si="488"/>
        <v>0</v>
      </c>
      <c r="AS256" s="885"/>
      <c r="AT256" s="269">
        <f t="shared" si="489"/>
        <v>0</v>
      </c>
      <c r="AU256" s="909"/>
      <c r="AV256" s="910"/>
      <c r="AW256" s="909"/>
      <c r="AX256" s="910"/>
      <c r="AY256" s="909"/>
      <c r="AZ256" s="910"/>
      <c r="BA256" s="909"/>
      <c r="BB256" s="910"/>
      <c r="BC256" s="909"/>
      <c r="BD256" s="910"/>
      <c r="BE256" s="337"/>
      <c r="BF256" s="911"/>
      <c r="BG256" s="912"/>
      <c r="BH256" s="911"/>
      <c r="BI256" s="912"/>
      <c r="BJ256" s="911"/>
      <c r="BK256" s="912"/>
      <c r="BL256" s="911"/>
      <c r="BM256" s="912"/>
      <c r="BN256" s="911"/>
      <c r="BO256" s="912"/>
      <c r="BP256" s="338"/>
      <c r="BQ256" s="1038"/>
      <c r="BR256" s="1039"/>
      <c r="BS256" s="1038"/>
      <c r="BT256" s="1039"/>
      <c r="BU256" s="1038"/>
      <c r="BV256" s="1039"/>
      <c r="BW256" s="1038"/>
      <c r="BX256" s="1039"/>
      <c r="BY256" s="1038"/>
      <c r="BZ256" s="1039"/>
      <c r="CA256" s="339"/>
      <c r="CB256" s="1036"/>
      <c r="CC256" s="1037"/>
      <c r="CD256" s="1036"/>
      <c r="CE256" s="1037"/>
      <c r="CF256" s="1036"/>
      <c r="CG256" s="1037"/>
      <c r="CH256" s="1036"/>
      <c r="CI256" s="1037"/>
      <c r="CJ256" s="1036"/>
      <c r="CK256" s="1037"/>
      <c r="CL256" s="340"/>
      <c r="CM256" s="1044"/>
      <c r="CN256" s="1045"/>
      <c r="CO256" s="1044"/>
      <c r="CP256" s="1045"/>
      <c r="CQ256" s="1044"/>
      <c r="CR256" s="1045"/>
      <c r="CS256" s="1044"/>
      <c r="CT256" s="1045"/>
      <c r="CU256" s="1044"/>
      <c r="CV256" s="1045"/>
      <c r="CW256" s="341"/>
      <c r="CX256" s="1042"/>
      <c r="CY256" s="1043"/>
      <c r="CZ256" s="1042"/>
      <c r="DA256" s="1043"/>
      <c r="DB256" s="1042"/>
      <c r="DC256" s="1043"/>
      <c r="DD256" s="1042"/>
      <c r="DE256" s="1043"/>
      <c r="DF256" s="1042"/>
      <c r="DG256" s="1043"/>
      <c r="DH256" s="342"/>
      <c r="DI256" s="1040"/>
      <c r="DJ256" s="1041"/>
      <c r="DK256" s="1040"/>
      <c r="DL256" s="1041"/>
      <c r="DM256" s="1040"/>
      <c r="DN256" s="1041"/>
      <c r="DO256" s="1040"/>
      <c r="DP256" s="1041"/>
      <c r="DQ256" s="1040"/>
      <c r="DR256" s="1041"/>
      <c r="DS256" s="343"/>
      <c r="DT256" s="312">
        <f t="shared" si="490"/>
        <v>0</v>
      </c>
      <c r="DU256" s="312">
        <f t="shared" si="491"/>
        <v>0</v>
      </c>
      <c r="DV256" s="312">
        <f t="shared" si="492"/>
        <v>0</v>
      </c>
      <c r="DW256" s="312">
        <f t="shared" si="493"/>
        <v>0</v>
      </c>
      <c r="DX256" s="312">
        <f t="shared" si="494"/>
        <v>0</v>
      </c>
      <c r="DY256" s="300">
        <f t="shared" si="495"/>
        <v>0</v>
      </c>
    </row>
    <row r="257" spans="1:129" ht="15" customHeight="1">
      <c r="C257" s="75" t="s">
        <v>224</v>
      </c>
      <c r="D257" s="674"/>
      <c r="E257" s="70"/>
      <c r="F257" s="70"/>
      <c r="G257" s="70"/>
      <c r="H257" s="70"/>
      <c r="I257" s="70"/>
      <c r="J257" s="683"/>
      <c r="K257" s="70"/>
      <c r="L257" s="138"/>
      <c r="M257" s="68">
        <f t="shared" si="483"/>
        <v>1</v>
      </c>
      <c r="N257" s="894"/>
      <c r="O257" s="895"/>
      <c r="P257" s="894"/>
      <c r="Q257" s="895"/>
      <c r="R257" s="894"/>
      <c r="S257" s="895"/>
      <c r="T257" s="894"/>
      <c r="U257" s="895"/>
      <c r="V257" s="894"/>
      <c r="W257" s="895"/>
      <c r="X257" s="346"/>
      <c r="Y257" s="896"/>
      <c r="Z257" s="1008"/>
      <c r="AA257" s="896"/>
      <c r="AB257" s="1008"/>
      <c r="AC257" s="896"/>
      <c r="AD257" s="1008"/>
      <c r="AE257" s="896"/>
      <c r="AF257" s="1008"/>
      <c r="AG257" s="896"/>
      <c r="AH257" s="1008"/>
      <c r="AI257" s="335"/>
      <c r="AJ257" s="884">
        <f t="shared" si="484"/>
        <v>0</v>
      </c>
      <c r="AK257" s="885"/>
      <c r="AL257" s="884">
        <f t="shared" si="485"/>
        <v>0</v>
      </c>
      <c r="AM257" s="885"/>
      <c r="AN257" s="884">
        <f t="shared" si="486"/>
        <v>0</v>
      </c>
      <c r="AO257" s="885"/>
      <c r="AP257" s="884">
        <f t="shared" si="487"/>
        <v>0</v>
      </c>
      <c r="AQ257" s="885"/>
      <c r="AR257" s="884">
        <f t="shared" si="488"/>
        <v>0</v>
      </c>
      <c r="AS257" s="885"/>
      <c r="AT257" s="269">
        <f t="shared" si="489"/>
        <v>0</v>
      </c>
      <c r="AU257" s="909"/>
      <c r="AV257" s="910"/>
      <c r="AW257" s="909"/>
      <c r="AX257" s="910"/>
      <c r="AY257" s="909"/>
      <c r="AZ257" s="910"/>
      <c r="BA257" s="909"/>
      <c r="BB257" s="910"/>
      <c r="BC257" s="909"/>
      <c r="BD257" s="910"/>
      <c r="BE257" s="337"/>
      <c r="BF257" s="911"/>
      <c r="BG257" s="912"/>
      <c r="BH257" s="911"/>
      <c r="BI257" s="912"/>
      <c r="BJ257" s="911"/>
      <c r="BK257" s="912"/>
      <c r="BL257" s="911"/>
      <c r="BM257" s="912"/>
      <c r="BN257" s="911"/>
      <c r="BO257" s="912"/>
      <c r="BP257" s="338"/>
      <c r="BQ257" s="1038"/>
      <c r="BR257" s="1039"/>
      <c r="BS257" s="1038"/>
      <c r="BT257" s="1039"/>
      <c r="BU257" s="1038"/>
      <c r="BV257" s="1039"/>
      <c r="BW257" s="1038"/>
      <c r="BX257" s="1039"/>
      <c r="BY257" s="1038"/>
      <c r="BZ257" s="1039"/>
      <c r="CA257" s="339"/>
      <c r="CB257" s="1036"/>
      <c r="CC257" s="1037"/>
      <c r="CD257" s="1036"/>
      <c r="CE257" s="1037"/>
      <c r="CF257" s="1036"/>
      <c r="CG257" s="1037"/>
      <c r="CH257" s="1036"/>
      <c r="CI257" s="1037"/>
      <c r="CJ257" s="1036"/>
      <c r="CK257" s="1037"/>
      <c r="CL257" s="340"/>
      <c r="CM257" s="1044"/>
      <c r="CN257" s="1045"/>
      <c r="CO257" s="1044"/>
      <c r="CP257" s="1045"/>
      <c r="CQ257" s="1044"/>
      <c r="CR257" s="1045"/>
      <c r="CS257" s="1044"/>
      <c r="CT257" s="1045"/>
      <c r="CU257" s="1044"/>
      <c r="CV257" s="1045"/>
      <c r="CW257" s="341"/>
      <c r="CX257" s="1042"/>
      <c r="CY257" s="1043"/>
      <c r="CZ257" s="1042"/>
      <c r="DA257" s="1043"/>
      <c r="DB257" s="1042"/>
      <c r="DC257" s="1043"/>
      <c r="DD257" s="1042"/>
      <c r="DE257" s="1043"/>
      <c r="DF257" s="1042"/>
      <c r="DG257" s="1043"/>
      <c r="DH257" s="342"/>
      <c r="DI257" s="1040"/>
      <c r="DJ257" s="1041"/>
      <c r="DK257" s="1040"/>
      <c r="DL257" s="1041"/>
      <c r="DM257" s="1040"/>
      <c r="DN257" s="1041"/>
      <c r="DO257" s="1040"/>
      <c r="DP257" s="1041"/>
      <c r="DQ257" s="1040"/>
      <c r="DR257" s="1041"/>
      <c r="DS257" s="343"/>
      <c r="DT257" s="312">
        <f t="shared" si="490"/>
        <v>0</v>
      </c>
      <c r="DU257" s="312">
        <f t="shared" si="491"/>
        <v>0</v>
      </c>
      <c r="DV257" s="312">
        <f t="shared" si="492"/>
        <v>0</v>
      </c>
      <c r="DW257" s="312">
        <f t="shared" si="493"/>
        <v>0</v>
      </c>
      <c r="DX257" s="312">
        <f t="shared" si="494"/>
        <v>0</v>
      </c>
      <c r="DY257" s="300">
        <f t="shared" si="495"/>
        <v>0</v>
      </c>
    </row>
    <row r="258" spans="1:129" ht="15" customHeight="1">
      <c r="C258" s="75" t="s">
        <v>15</v>
      </c>
      <c r="D258" s="674"/>
      <c r="E258" s="70"/>
      <c r="F258" s="70"/>
      <c r="G258" s="70"/>
      <c r="H258" s="70"/>
      <c r="I258" s="70"/>
      <c r="J258" s="683"/>
      <c r="K258" s="70"/>
      <c r="L258" s="138"/>
      <c r="M258" s="68">
        <f t="shared" si="483"/>
        <v>1</v>
      </c>
      <c r="N258" s="894"/>
      <c r="O258" s="895"/>
      <c r="P258" s="894"/>
      <c r="Q258" s="895"/>
      <c r="R258" s="894"/>
      <c r="S258" s="895"/>
      <c r="T258" s="894"/>
      <c r="U258" s="895"/>
      <c r="V258" s="894"/>
      <c r="W258" s="895"/>
      <c r="X258" s="346"/>
      <c r="Y258" s="896"/>
      <c r="Z258" s="1008"/>
      <c r="AA258" s="896"/>
      <c r="AB258" s="1008"/>
      <c r="AC258" s="896"/>
      <c r="AD258" s="1008"/>
      <c r="AE258" s="896"/>
      <c r="AF258" s="1008"/>
      <c r="AG258" s="896"/>
      <c r="AH258" s="1008"/>
      <c r="AI258" s="335"/>
      <c r="AJ258" s="884">
        <f t="shared" si="484"/>
        <v>0</v>
      </c>
      <c r="AK258" s="885"/>
      <c r="AL258" s="884">
        <f t="shared" si="485"/>
        <v>0</v>
      </c>
      <c r="AM258" s="885"/>
      <c r="AN258" s="884">
        <f t="shared" si="486"/>
        <v>0</v>
      </c>
      <c r="AO258" s="885"/>
      <c r="AP258" s="884">
        <f t="shared" si="487"/>
        <v>0</v>
      </c>
      <c r="AQ258" s="885"/>
      <c r="AR258" s="884">
        <f t="shared" si="488"/>
        <v>0</v>
      </c>
      <c r="AS258" s="885"/>
      <c r="AT258" s="269">
        <f t="shared" si="489"/>
        <v>0</v>
      </c>
      <c r="AU258" s="909"/>
      <c r="AV258" s="910"/>
      <c r="AW258" s="909"/>
      <c r="AX258" s="910"/>
      <c r="AY258" s="909"/>
      <c r="AZ258" s="910"/>
      <c r="BA258" s="909"/>
      <c r="BB258" s="910"/>
      <c r="BC258" s="909"/>
      <c r="BD258" s="910"/>
      <c r="BE258" s="337"/>
      <c r="BF258" s="911"/>
      <c r="BG258" s="912"/>
      <c r="BH258" s="911"/>
      <c r="BI258" s="912"/>
      <c r="BJ258" s="911"/>
      <c r="BK258" s="912"/>
      <c r="BL258" s="911"/>
      <c r="BM258" s="912"/>
      <c r="BN258" s="911"/>
      <c r="BO258" s="912"/>
      <c r="BP258" s="338"/>
      <c r="BQ258" s="1038"/>
      <c r="BR258" s="1039"/>
      <c r="BS258" s="1038"/>
      <c r="BT258" s="1039"/>
      <c r="BU258" s="1038"/>
      <c r="BV258" s="1039"/>
      <c r="BW258" s="1038"/>
      <c r="BX258" s="1039"/>
      <c r="BY258" s="1038"/>
      <c r="BZ258" s="1039"/>
      <c r="CA258" s="339"/>
      <c r="CB258" s="1036"/>
      <c r="CC258" s="1037"/>
      <c r="CD258" s="1036"/>
      <c r="CE258" s="1037"/>
      <c r="CF258" s="1036"/>
      <c r="CG258" s="1037"/>
      <c r="CH258" s="1036"/>
      <c r="CI258" s="1037"/>
      <c r="CJ258" s="1036"/>
      <c r="CK258" s="1037"/>
      <c r="CL258" s="340"/>
      <c r="CM258" s="1044"/>
      <c r="CN258" s="1045"/>
      <c r="CO258" s="1044"/>
      <c r="CP258" s="1045"/>
      <c r="CQ258" s="1044"/>
      <c r="CR258" s="1045"/>
      <c r="CS258" s="1044"/>
      <c r="CT258" s="1045"/>
      <c r="CU258" s="1044"/>
      <c r="CV258" s="1045"/>
      <c r="CW258" s="341"/>
      <c r="CX258" s="1042"/>
      <c r="CY258" s="1043"/>
      <c r="CZ258" s="1042"/>
      <c r="DA258" s="1043"/>
      <c r="DB258" s="1042"/>
      <c r="DC258" s="1043"/>
      <c r="DD258" s="1042"/>
      <c r="DE258" s="1043"/>
      <c r="DF258" s="1042"/>
      <c r="DG258" s="1043"/>
      <c r="DH258" s="342"/>
      <c r="DI258" s="1040"/>
      <c r="DJ258" s="1041"/>
      <c r="DK258" s="1040"/>
      <c r="DL258" s="1041"/>
      <c r="DM258" s="1040"/>
      <c r="DN258" s="1041"/>
      <c r="DO258" s="1040"/>
      <c r="DP258" s="1041"/>
      <c r="DQ258" s="1040"/>
      <c r="DR258" s="1041"/>
      <c r="DS258" s="343"/>
      <c r="DT258" s="312">
        <f t="shared" si="490"/>
        <v>0</v>
      </c>
      <c r="DU258" s="312">
        <f t="shared" si="491"/>
        <v>0</v>
      </c>
      <c r="DV258" s="312">
        <f t="shared" si="492"/>
        <v>0</v>
      </c>
      <c r="DW258" s="312">
        <f t="shared" si="493"/>
        <v>0</v>
      </c>
      <c r="DX258" s="312">
        <f t="shared" si="494"/>
        <v>0</v>
      </c>
      <c r="DY258" s="300">
        <f t="shared" si="495"/>
        <v>0</v>
      </c>
    </row>
    <row r="259" spans="1:129" ht="15" customHeight="1">
      <c r="C259" s="75" t="s">
        <v>31</v>
      </c>
      <c r="D259" s="674"/>
      <c r="E259" s="70"/>
      <c r="F259" s="70"/>
      <c r="G259" s="70"/>
      <c r="H259" s="70"/>
      <c r="I259" s="70"/>
      <c r="J259" s="683"/>
      <c r="K259" s="70"/>
      <c r="L259" s="138"/>
      <c r="M259" s="68">
        <f t="shared" si="483"/>
        <v>1.1000000000000001</v>
      </c>
      <c r="N259" s="894"/>
      <c r="O259" s="895"/>
      <c r="P259" s="894"/>
      <c r="Q259" s="895"/>
      <c r="R259" s="894"/>
      <c r="S259" s="895"/>
      <c r="T259" s="894"/>
      <c r="U259" s="895"/>
      <c r="V259" s="894"/>
      <c r="W259" s="895"/>
      <c r="X259" s="346"/>
      <c r="Y259" s="896"/>
      <c r="Z259" s="1008"/>
      <c r="AA259" s="896"/>
      <c r="AB259" s="1008"/>
      <c r="AC259" s="896"/>
      <c r="AD259" s="1008"/>
      <c r="AE259" s="896"/>
      <c r="AF259" s="1008"/>
      <c r="AG259" s="896"/>
      <c r="AH259" s="1008"/>
      <c r="AI259" s="335"/>
      <c r="AJ259" s="884">
        <f t="shared" si="484"/>
        <v>0</v>
      </c>
      <c r="AK259" s="885"/>
      <c r="AL259" s="884">
        <f t="shared" si="485"/>
        <v>0</v>
      </c>
      <c r="AM259" s="885"/>
      <c r="AN259" s="884">
        <f t="shared" si="486"/>
        <v>0</v>
      </c>
      <c r="AO259" s="885"/>
      <c r="AP259" s="884">
        <f t="shared" si="487"/>
        <v>0</v>
      </c>
      <c r="AQ259" s="885"/>
      <c r="AR259" s="884">
        <f t="shared" si="488"/>
        <v>0</v>
      </c>
      <c r="AS259" s="885"/>
      <c r="AT259" s="269">
        <f t="shared" si="489"/>
        <v>0</v>
      </c>
      <c r="AU259" s="909"/>
      <c r="AV259" s="910"/>
      <c r="AW259" s="909"/>
      <c r="AX259" s="910"/>
      <c r="AY259" s="909"/>
      <c r="AZ259" s="910"/>
      <c r="BA259" s="909"/>
      <c r="BB259" s="910"/>
      <c r="BC259" s="909"/>
      <c r="BD259" s="910"/>
      <c r="BE259" s="337"/>
      <c r="BF259" s="911"/>
      <c r="BG259" s="912"/>
      <c r="BH259" s="911"/>
      <c r="BI259" s="912"/>
      <c r="BJ259" s="911"/>
      <c r="BK259" s="912"/>
      <c r="BL259" s="911"/>
      <c r="BM259" s="912"/>
      <c r="BN259" s="911"/>
      <c r="BO259" s="912"/>
      <c r="BP259" s="338"/>
      <c r="BQ259" s="1038"/>
      <c r="BR259" s="1039"/>
      <c r="BS259" s="1038"/>
      <c r="BT259" s="1039"/>
      <c r="BU259" s="1038"/>
      <c r="BV259" s="1039"/>
      <c r="BW259" s="1038"/>
      <c r="BX259" s="1039"/>
      <c r="BY259" s="1038"/>
      <c r="BZ259" s="1039"/>
      <c r="CA259" s="339"/>
      <c r="CB259" s="1036"/>
      <c r="CC259" s="1037"/>
      <c r="CD259" s="1036"/>
      <c r="CE259" s="1037"/>
      <c r="CF259" s="1036"/>
      <c r="CG259" s="1037"/>
      <c r="CH259" s="1036"/>
      <c r="CI259" s="1037"/>
      <c r="CJ259" s="1036"/>
      <c r="CK259" s="1037"/>
      <c r="CL259" s="340"/>
      <c r="CM259" s="1044"/>
      <c r="CN259" s="1045"/>
      <c r="CO259" s="1044"/>
      <c r="CP259" s="1045"/>
      <c r="CQ259" s="1044"/>
      <c r="CR259" s="1045"/>
      <c r="CS259" s="1044"/>
      <c r="CT259" s="1045"/>
      <c r="CU259" s="1044"/>
      <c r="CV259" s="1045"/>
      <c r="CW259" s="341"/>
      <c r="CX259" s="1042"/>
      <c r="CY259" s="1043"/>
      <c r="CZ259" s="1042"/>
      <c r="DA259" s="1043"/>
      <c r="DB259" s="1042"/>
      <c r="DC259" s="1043"/>
      <c r="DD259" s="1042"/>
      <c r="DE259" s="1043"/>
      <c r="DF259" s="1042"/>
      <c r="DG259" s="1043"/>
      <c r="DH259" s="342"/>
      <c r="DI259" s="1040"/>
      <c r="DJ259" s="1041"/>
      <c r="DK259" s="1040"/>
      <c r="DL259" s="1041"/>
      <c r="DM259" s="1040"/>
      <c r="DN259" s="1041"/>
      <c r="DO259" s="1040"/>
      <c r="DP259" s="1041"/>
      <c r="DQ259" s="1040"/>
      <c r="DR259" s="1041"/>
      <c r="DS259" s="343"/>
      <c r="DT259" s="312">
        <f t="shared" si="490"/>
        <v>0</v>
      </c>
      <c r="DU259" s="312">
        <f t="shared" si="491"/>
        <v>0</v>
      </c>
      <c r="DV259" s="312">
        <f t="shared" si="492"/>
        <v>0</v>
      </c>
      <c r="DW259" s="312">
        <f t="shared" si="493"/>
        <v>0</v>
      </c>
      <c r="DX259" s="312">
        <f t="shared" si="494"/>
        <v>0</v>
      </c>
      <c r="DY259" s="300">
        <f t="shared" si="495"/>
        <v>0</v>
      </c>
    </row>
    <row r="260" spans="1:129" ht="15" customHeight="1">
      <c r="C260" s="75" t="s">
        <v>309</v>
      </c>
      <c r="D260" s="674" t="s">
        <v>338</v>
      </c>
      <c r="E260" s="70"/>
      <c r="F260" s="70"/>
      <c r="G260" s="70"/>
      <c r="H260" s="70"/>
      <c r="I260" s="70"/>
      <c r="J260" s="683"/>
      <c r="K260" s="70"/>
      <c r="L260" s="138"/>
      <c r="M260" s="68">
        <f t="shared" si="483"/>
        <v>1.1000000000000001</v>
      </c>
      <c r="N260" s="894"/>
      <c r="O260" s="895"/>
      <c r="P260" s="894"/>
      <c r="Q260" s="895"/>
      <c r="R260" s="894"/>
      <c r="S260" s="895"/>
      <c r="T260" s="894"/>
      <c r="U260" s="895"/>
      <c r="V260" s="894"/>
      <c r="W260" s="895"/>
      <c r="X260" s="346"/>
      <c r="Y260" s="896"/>
      <c r="Z260" s="1008"/>
      <c r="AA260" s="896"/>
      <c r="AB260" s="1008"/>
      <c r="AC260" s="896"/>
      <c r="AD260" s="1008"/>
      <c r="AE260" s="896"/>
      <c r="AF260" s="1008"/>
      <c r="AG260" s="896"/>
      <c r="AH260" s="1008"/>
      <c r="AI260" s="335"/>
      <c r="AJ260" s="884">
        <f t="shared" si="484"/>
        <v>0</v>
      </c>
      <c r="AK260" s="885"/>
      <c r="AL260" s="884">
        <f t="shared" si="485"/>
        <v>0</v>
      </c>
      <c r="AM260" s="885"/>
      <c r="AN260" s="884">
        <f t="shared" si="486"/>
        <v>0</v>
      </c>
      <c r="AO260" s="885"/>
      <c r="AP260" s="884">
        <f t="shared" si="487"/>
        <v>0</v>
      </c>
      <c r="AQ260" s="885"/>
      <c r="AR260" s="884">
        <f t="shared" si="488"/>
        <v>0</v>
      </c>
      <c r="AS260" s="885"/>
      <c r="AT260" s="269">
        <f t="shared" si="489"/>
        <v>0</v>
      </c>
      <c r="AU260" s="909"/>
      <c r="AV260" s="910"/>
      <c r="AW260" s="909"/>
      <c r="AX260" s="910"/>
      <c r="AY260" s="909"/>
      <c r="AZ260" s="910"/>
      <c r="BA260" s="909"/>
      <c r="BB260" s="910"/>
      <c r="BC260" s="909"/>
      <c r="BD260" s="910"/>
      <c r="BE260" s="337"/>
      <c r="BF260" s="911"/>
      <c r="BG260" s="912"/>
      <c r="BH260" s="911"/>
      <c r="BI260" s="912"/>
      <c r="BJ260" s="911"/>
      <c r="BK260" s="912"/>
      <c r="BL260" s="911"/>
      <c r="BM260" s="912"/>
      <c r="BN260" s="911"/>
      <c r="BO260" s="912"/>
      <c r="BP260" s="338"/>
      <c r="BQ260" s="1038"/>
      <c r="BR260" s="1039"/>
      <c r="BS260" s="1038"/>
      <c r="BT260" s="1039"/>
      <c r="BU260" s="1038"/>
      <c r="BV260" s="1039"/>
      <c r="BW260" s="1038"/>
      <c r="BX260" s="1039"/>
      <c r="BY260" s="1038"/>
      <c r="BZ260" s="1039"/>
      <c r="CA260" s="339"/>
      <c r="CB260" s="1036"/>
      <c r="CC260" s="1037"/>
      <c r="CD260" s="1036"/>
      <c r="CE260" s="1037"/>
      <c r="CF260" s="1036"/>
      <c r="CG260" s="1037"/>
      <c r="CH260" s="1036"/>
      <c r="CI260" s="1037"/>
      <c r="CJ260" s="1036"/>
      <c r="CK260" s="1037"/>
      <c r="CL260" s="340"/>
      <c r="CM260" s="1044"/>
      <c r="CN260" s="1045"/>
      <c r="CO260" s="1044"/>
      <c r="CP260" s="1045"/>
      <c r="CQ260" s="1044"/>
      <c r="CR260" s="1045"/>
      <c r="CS260" s="1044"/>
      <c r="CT260" s="1045"/>
      <c r="CU260" s="1044"/>
      <c r="CV260" s="1045"/>
      <c r="CW260" s="341"/>
      <c r="CX260" s="1042"/>
      <c r="CY260" s="1043"/>
      <c r="CZ260" s="1042"/>
      <c r="DA260" s="1043"/>
      <c r="DB260" s="1042"/>
      <c r="DC260" s="1043"/>
      <c r="DD260" s="1042"/>
      <c r="DE260" s="1043"/>
      <c r="DF260" s="1042"/>
      <c r="DG260" s="1043"/>
      <c r="DH260" s="342"/>
      <c r="DI260" s="1040"/>
      <c r="DJ260" s="1041"/>
      <c r="DK260" s="1040"/>
      <c r="DL260" s="1041"/>
      <c r="DM260" s="1040"/>
      <c r="DN260" s="1041"/>
      <c r="DO260" s="1040"/>
      <c r="DP260" s="1041"/>
      <c r="DQ260" s="1040"/>
      <c r="DR260" s="1041"/>
      <c r="DS260" s="343"/>
      <c r="DT260" s="312">
        <f t="shared" si="490"/>
        <v>0</v>
      </c>
      <c r="DU260" s="312">
        <f t="shared" si="491"/>
        <v>0</v>
      </c>
      <c r="DV260" s="312">
        <f t="shared" si="492"/>
        <v>0</v>
      </c>
      <c r="DW260" s="312">
        <f t="shared" si="493"/>
        <v>0</v>
      </c>
      <c r="DX260" s="312">
        <f t="shared" si="494"/>
        <v>0</v>
      </c>
      <c r="DY260" s="300">
        <f t="shared" si="495"/>
        <v>0</v>
      </c>
    </row>
    <row r="261" spans="1:129" ht="15" customHeight="1">
      <c r="C261" s="75" t="s">
        <v>224</v>
      </c>
      <c r="D261" s="674"/>
      <c r="E261" s="70"/>
      <c r="F261" s="70"/>
      <c r="G261" s="70"/>
      <c r="H261" s="70"/>
      <c r="I261" s="70"/>
      <c r="J261" s="683"/>
      <c r="K261" s="70"/>
      <c r="L261" s="138"/>
      <c r="M261" s="68">
        <f t="shared" si="483"/>
        <v>1</v>
      </c>
      <c r="N261" s="894"/>
      <c r="O261" s="895"/>
      <c r="P261" s="894"/>
      <c r="Q261" s="895"/>
      <c r="R261" s="894"/>
      <c r="S261" s="895"/>
      <c r="T261" s="894"/>
      <c r="U261" s="895"/>
      <c r="V261" s="894"/>
      <c r="W261" s="895"/>
      <c r="X261" s="346"/>
      <c r="Y261" s="896"/>
      <c r="Z261" s="1008"/>
      <c r="AA261" s="896"/>
      <c r="AB261" s="1008"/>
      <c r="AC261" s="896"/>
      <c r="AD261" s="1008"/>
      <c r="AE261" s="896"/>
      <c r="AF261" s="1008"/>
      <c r="AG261" s="896"/>
      <c r="AH261" s="1008"/>
      <c r="AI261" s="335"/>
      <c r="AJ261" s="884">
        <f t="shared" si="484"/>
        <v>0</v>
      </c>
      <c r="AK261" s="885"/>
      <c r="AL261" s="884">
        <f t="shared" si="485"/>
        <v>0</v>
      </c>
      <c r="AM261" s="885"/>
      <c r="AN261" s="884">
        <f t="shared" si="486"/>
        <v>0</v>
      </c>
      <c r="AO261" s="885"/>
      <c r="AP261" s="884">
        <f t="shared" si="487"/>
        <v>0</v>
      </c>
      <c r="AQ261" s="885"/>
      <c r="AR261" s="884">
        <f t="shared" si="488"/>
        <v>0</v>
      </c>
      <c r="AS261" s="885"/>
      <c r="AT261" s="269">
        <f t="shared" si="489"/>
        <v>0</v>
      </c>
      <c r="AU261" s="909"/>
      <c r="AV261" s="910"/>
      <c r="AW261" s="909"/>
      <c r="AX261" s="910"/>
      <c r="AY261" s="909"/>
      <c r="AZ261" s="910"/>
      <c r="BA261" s="909"/>
      <c r="BB261" s="910"/>
      <c r="BC261" s="909"/>
      <c r="BD261" s="910"/>
      <c r="BE261" s="337"/>
      <c r="BF261" s="911"/>
      <c r="BG261" s="912"/>
      <c r="BH261" s="911"/>
      <c r="BI261" s="912"/>
      <c r="BJ261" s="911"/>
      <c r="BK261" s="912"/>
      <c r="BL261" s="911"/>
      <c r="BM261" s="912"/>
      <c r="BN261" s="911"/>
      <c r="BO261" s="912"/>
      <c r="BP261" s="338"/>
      <c r="BQ261" s="1038"/>
      <c r="BR261" s="1039"/>
      <c r="BS261" s="1038"/>
      <c r="BT261" s="1039"/>
      <c r="BU261" s="1038"/>
      <c r="BV261" s="1039"/>
      <c r="BW261" s="1038"/>
      <c r="BX261" s="1039"/>
      <c r="BY261" s="1038"/>
      <c r="BZ261" s="1039"/>
      <c r="CA261" s="339"/>
      <c r="CB261" s="1036"/>
      <c r="CC261" s="1037"/>
      <c r="CD261" s="1036"/>
      <c r="CE261" s="1037"/>
      <c r="CF261" s="1036"/>
      <c r="CG261" s="1037"/>
      <c r="CH261" s="1036"/>
      <c r="CI261" s="1037"/>
      <c r="CJ261" s="1036"/>
      <c r="CK261" s="1037"/>
      <c r="CL261" s="340"/>
      <c r="CM261" s="1044"/>
      <c r="CN261" s="1045"/>
      <c r="CO261" s="1044"/>
      <c r="CP261" s="1045"/>
      <c r="CQ261" s="1044"/>
      <c r="CR261" s="1045"/>
      <c r="CS261" s="1044"/>
      <c r="CT261" s="1045"/>
      <c r="CU261" s="1044"/>
      <c r="CV261" s="1045"/>
      <c r="CW261" s="341"/>
      <c r="CX261" s="1042"/>
      <c r="CY261" s="1043"/>
      <c r="CZ261" s="1042"/>
      <c r="DA261" s="1043"/>
      <c r="DB261" s="1042"/>
      <c r="DC261" s="1043"/>
      <c r="DD261" s="1042"/>
      <c r="DE261" s="1043"/>
      <c r="DF261" s="1042"/>
      <c r="DG261" s="1043"/>
      <c r="DH261" s="342"/>
      <c r="DI261" s="1040"/>
      <c r="DJ261" s="1041"/>
      <c r="DK261" s="1040"/>
      <c r="DL261" s="1041"/>
      <c r="DM261" s="1040"/>
      <c r="DN261" s="1041"/>
      <c r="DO261" s="1040"/>
      <c r="DP261" s="1041"/>
      <c r="DQ261" s="1040"/>
      <c r="DR261" s="1041"/>
      <c r="DS261" s="343"/>
      <c r="DT261" s="312">
        <f t="shared" si="490"/>
        <v>0</v>
      </c>
      <c r="DU261" s="312">
        <f t="shared" si="491"/>
        <v>0</v>
      </c>
      <c r="DV261" s="312">
        <f t="shared" si="492"/>
        <v>0</v>
      </c>
      <c r="DW261" s="312">
        <f t="shared" si="493"/>
        <v>0</v>
      </c>
      <c r="DX261" s="312">
        <f t="shared" si="494"/>
        <v>0</v>
      </c>
      <c r="DY261" s="300">
        <f t="shared" si="495"/>
        <v>0</v>
      </c>
    </row>
    <row r="262" spans="1:129" ht="15" customHeight="1">
      <c r="C262" s="75" t="s">
        <v>15</v>
      </c>
      <c r="D262" s="674"/>
      <c r="E262" s="70"/>
      <c r="F262" s="70"/>
      <c r="G262" s="70"/>
      <c r="H262" s="70"/>
      <c r="I262" s="70"/>
      <c r="J262" s="683"/>
      <c r="K262" s="70"/>
      <c r="L262" s="138"/>
      <c r="M262" s="68">
        <f t="shared" si="483"/>
        <v>1</v>
      </c>
      <c r="N262" s="894"/>
      <c r="O262" s="895"/>
      <c r="P262" s="894"/>
      <c r="Q262" s="895"/>
      <c r="R262" s="894"/>
      <c r="S262" s="895"/>
      <c r="T262" s="894"/>
      <c r="U262" s="895"/>
      <c r="V262" s="894"/>
      <c r="W262" s="895"/>
      <c r="X262" s="346"/>
      <c r="Y262" s="896"/>
      <c r="Z262" s="1008"/>
      <c r="AA262" s="896"/>
      <c r="AB262" s="1008"/>
      <c r="AC262" s="896"/>
      <c r="AD262" s="1008"/>
      <c r="AE262" s="896"/>
      <c r="AF262" s="1008"/>
      <c r="AG262" s="896"/>
      <c r="AH262" s="1008"/>
      <c r="AI262" s="335"/>
      <c r="AJ262" s="884">
        <f t="shared" si="484"/>
        <v>0</v>
      </c>
      <c r="AK262" s="885"/>
      <c r="AL262" s="884">
        <f t="shared" si="485"/>
        <v>0</v>
      </c>
      <c r="AM262" s="885"/>
      <c r="AN262" s="884">
        <f t="shared" si="486"/>
        <v>0</v>
      </c>
      <c r="AO262" s="885"/>
      <c r="AP262" s="884">
        <f t="shared" si="487"/>
        <v>0</v>
      </c>
      <c r="AQ262" s="885"/>
      <c r="AR262" s="884">
        <f t="shared" si="488"/>
        <v>0</v>
      </c>
      <c r="AS262" s="885"/>
      <c r="AT262" s="269">
        <f t="shared" si="489"/>
        <v>0</v>
      </c>
      <c r="AU262" s="909"/>
      <c r="AV262" s="910"/>
      <c r="AW262" s="909"/>
      <c r="AX262" s="910"/>
      <c r="AY262" s="909"/>
      <c r="AZ262" s="910"/>
      <c r="BA262" s="909"/>
      <c r="BB262" s="910"/>
      <c r="BC262" s="909"/>
      <c r="BD262" s="910"/>
      <c r="BE262" s="337"/>
      <c r="BF262" s="911"/>
      <c r="BG262" s="912"/>
      <c r="BH262" s="911"/>
      <c r="BI262" s="912"/>
      <c r="BJ262" s="911"/>
      <c r="BK262" s="912"/>
      <c r="BL262" s="911"/>
      <c r="BM262" s="912"/>
      <c r="BN262" s="911"/>
      <c r="BO262" s="912"/>
      <c r="BP262" s="338"/>
      <c r="BQ262" s="1038"/>
      <c r="BR262" s="1039"/>
      <c r="BS262" s="1038"/>
      <c r="BT262" s="1039"/>
      <c r="BU262" s="1038"/>
      <c r="BV262" s="1039"/>
      <c r="BW262" s="1038"/>
      <c r="BX262" s="1039"/>
      <c r="BY262" s="1038"/>
      <c r="BZ262" s="1039"/>
      <c r="CA262" s="339"/>
      <c r="CB262" s="1036"/>
      <c r="CC262" s="1037"/>
      <c r="CD262" s="1036"/>
      <c r="CE262" s="1037"/>
      <c r="CF262" s="1036"/>
      <c r="CG262" s="1037"/>
      <c r="CH262" s="1036"/>
      <c r="CI262" s="1037"/>
      <c r="CJ262" s="1036"/>
      <c r="CK262" s="1037"/>
      <c r="CL262" s="340"/>
      <c r="CM262" s="1044"/>
      <c r="CN262" s="1045"/>
      <c r="CO262" s="1044"/>
      <c r="CP262" s="1045"/>
      <c r="CQ262" s="1044"/>
      <c r="CR262" s="1045"/>
      <c r="CS262" s="1044"/>
      <c r="CT262" s="1045"/>
      <c r="CU262" s="1044"/>
      <c r="CV262" s="1045"/>
      <c r="CW262" s="341"/>
      <c r="CX262" s="1042"/>
      <c r="CY262" s="1043"/>
      <c r="CZ262" s="1042"/>
      <c r="DA262" s="1043"/>
      <c r="DB262" s="1042"/>
      <c r="DC262" s="1043"/>
      <c r="DD262" s="1042"/>
      <c r="DE262" s="1043"/>
      <c r="DF262" s="1042"/>
      <c r="DG262" s="1043"/>
      <c r="DH262" s="342"/>
      <c r="DI262" s="1040"/>
      <c r="DJ262" s="1041"/>
      <c r="DK262" s="1040"/>
      <c r="DL262" s="1041"/>
      <c r="DM262" s="1040"/>
      <c r="DN262" s="1041"/>
      <c r="DO262" s="1040"/>
      <c r="DP262" s="1041"/>
      <c r="DQ262" s="1040"/>
      <c r="DR262" s="1041"/>
      <c r="DS262" s="343"/>
      <c r="DT262" s="312">
        <f t="shared" si="490"/>
        <v>0</v>
      </c>
      <c r="DU262" s="312">
        <f t="shared" si="491"/>
        <v>0</v>
      </c>
      <c r="DV262" s="312">
        <f t="shared" si="492"/>
        <v>0</v>
      </c>
      <c r="DW262" s="312">
        <f t="shared" si="493"/>
        <v>0</v>
      </c>
      <c r="DX262" s="312">
        <f t="shared" si="494"/>
        <v>0</v>
      </c>
      <c r="DY262" s="300">
        <f t="shared" si="495"/>
        <v>0</v>
      </c>
    </row>
    <row r="263" spans="1:129" ht="15" customHeight="1">
      <c r="C263" s="75" t="s">
        <v>31</v>
      </c>
      <c r="D263" s="674"/>
      <c r="E263" s="70"/>
      <c r="F263" s="70"/>
      <c r="G263" s="70"/>
      <c r="H263" s="70"/>
      <c r="I263" s="70"/>
      <c r="J263" s="683"/>
      <c r="K263" s="70"/>
      <c r="L263" s="138"/>
      <c r="M263" s="68">
        <f t="shared" si="483"/>
        <v>1.1000000000000001</v>
      </c>
      <c r="N263" s="894"/>
      <c r="O263" s="895"/>
      <c r="P263" s="894"/>
      <c r="Q263" s="895"/>
      <c r="R263" s="894"/>
      <c r="S263" s="895"/>
      <c r="T263" s="894"/>
      <c r="U263" s="895"/>
      <c r="V263" s="894"/>
      <c r="W263" s="895"/>
      <c r="X263" s="346"/>
      <c r="Y263" s="896"/>
      <c r="Z263" s="1008"/>
      <c r="AA263" s="896"/>
      <c r="AB263" s="1008"/>
      <c r="AC263" s="896"/>
      <c r="AD263" s="1008"/>
      <c r="AE263" s="896"/>
      <c r="AF263" s="1008"/>
      <c r="AG263" s="896"/>
      <c r="AH263" s="1008"/>
      <c r="AI263" s="335"/>
      <c r="AJ263" s="884">
        <f t="shared" si="484"/>
        <v>0</v>
      </c>
      <c r="AK263" s="885"/>
      <c r="AL263" s="884">
        <f t="shared" si="485"/>
        <v>0</v>
      </c>
      <c r="AM263" s="885"/>
      <c r="AN263" s="884">
        <f t="shared" si="486"/>
        <v>0</v>
      </c>
      <c r="AO263" s="885"/>
      <c r="AP263" s="884">
        <f t="shared" si="487"/>
        <v>0</v>
      </c>
      <c r="AQ263" s="885"/>
      <c r="AR263" s="884">
        <f t="shared" si="488"/>
        <v>0</v>
      </c>
      <c r="AS263" s="885"/>
      <c r="AT263" s="269">
        <f t="shared" si="489"/>
        <v>0</v>
      </c>
      <c r="AU263" s="909"/>
      <c r="AV263" s="910"/>
      <c r="AW263" s="909"/>
      <c r="AX263" s="910"/>
      <c r="AY263" s="909"/>
      <c r="AZ263" s="910"/>
      <c r="BA263" s="909"/>
      <c r="BB263" s="910"/>
      <c r="BC263" s="909"/>
      <c r="BD263" s="910"/>
      <c r="BE263" s="337"/>
      <c r="BF263" s="911"/>
      <c r="BG263" s="912"/>
      <c r="BH263" s="911"/>
      <c r="BI263" s="912"/>
      <c r="BJ263" s="911"/>
      <c r="BK263" s="912"/>
      <c r="BL263" s="911"/>
      <c r="BM263" s="912"/>
      <c r="BN263" s="911"/>
      <c r="BO263" s="912"/>
      <c r="BP263" s="338"/>
      <c r="BQ263" s="1038"/>
      <c r="BR263" s="1039"/>
      <c r="BS263" s="1038"/>
      <c r="BT263" s="1039"/>
      <c r="BU263" s="1038"/>
      <c r="BV263" s="1039"/>
      <c r="BW263" s="1038"/>
      <c r="BX263" s="1039"/>
      <c r="BY263" s="1038"/>
      <c r="BZ263" s="1039"/>
      <c r="CA263" s="339"/>
      <c r="CB263" s="1036"/>
      <c r="CC263" s="1037"/>
      <c r="CD263" s="1036"/>
      <c r="CE263" s="1037"/>
      <c r="CF263" s="1036"/>
      <c r="CG263" s="1037"/>
      <c r="CH263" s="1036"/>
      <c r="CI263" s="1037"/>
      <c r="CJ263" s="1036"/>
      <c r="CK263" s="1037"/>
      <c r="CL263" s="340"/>
      <c r="CM263" s="1044"/>
      <c r="CN263" s="1045"/>
      <c r="CO263" s="1044"/>
      <c r="CP263" s="1045"/>
      <c r="CQ263" s="1044"/>
      <c r="CR263" s="1045"/>
      <c r="CS263" s="1044"/>
      <c r="CT263" s="1045"/>
      <c r="CU263" s="1044"/>
      <c r="CV263" s="1045"/>
      <c r="CW263" s="341"/>
      <c r="CX263" s="1042"/>
      <c r="CY263" s="1043"/>
      <c r="CZ263" s="1042"/>
      <c r="DA263" s="1043"/>
      <c r="DB263" s="1042"/>
      <c r="DC263" s="1043"/>
      <c r="DD263" s="1042"/>
      <c r="DE263" s="1043"/>
      <c r="DF263" s="1042"/>
      <c r="DG263" s="1043"/>
      <c r="DH263" s="342"/>
      <c r="DI263" s="1040"/>
      <c r="DJ263" s="1041"/>
      <c r="DK263" s="1040"/>
      <c r="DL263" s="1041"/>
      <c r="DM263" s="1040"/>
      <c r="DN263" s="1041"/>
      <c r="DO263" s="1040"/>
      <c r="DP263" s="1041"/>
      <c r="DQ263" s="1040"/>
      <c r="DR263" s="1041"/>
      <c r="DS263" s="343"/>
      <c r="DT263" s="312">
        <f t="shared" si="490"/>
        <v>0</v>
      </c>
      <c r="DU263" s="312">
        <f t="shared" si="491"/>
        <v>0</v>
      </c>
      <c r="DV263" s="312">
        <f t="shared" si="492"/>
        <v>0</v>
      </c>
      <c r="DW263" s="312">
        <f t="shared" si="493"/>
        <v>0</v>
      </c>
      <c r="DX263" s="312">
        <f t="shared" si="494"/>
        <v>0</v>
      </c>
      <c r="DY263" s="300">
        <f t="shared" si="495"/>
        <v>0</v>
      </c>
    </row>
    <row r="264" spans="1:129" ht="15" customHeight="1">
      <c r="C264" s="136"/>
      <c r="D264" s="68"/>
      <c r="E264" s="49"/>
      <c r="F264" s="49"/>
      <c r="G264" s="49"/>
      <c r="H264" s="49"/>
      <c r="I264" s="49"/>
      <c r="J264" s="888" t="s">
        <v>144</v>
      </c>
      <c r="K264" s="889"/>
      <c r="L264" s="889"/>
      <c r="M264" s="890"/>
      <c r="N264" s="898"/>
      <c r="O264" s="665"/>
      <c r="P264" s="898"/>
      <c r="Q264" s="665"/>
      <c r="R264" s="898"/>
      <c r="S264" s="665"/>
      <c r="T264" s="898"/>
      <c r="U264" s="665"/>
      <c r="V264" s="898"/>
      <c r="W264" s="665"/>
      <c r="X264" s="141"/>
      <c r="Y264" s="898"/>
      <c r="Z264" s="665"/>
      <c r="AA264" s="898"/>
      <c r="AB264" s="665"/>
      <c r="AC264" s="898"/>
      <c r="AD264" s="665"/>
      <c r="AE264" s="898"/>
      <c r="AF264" s="665"/>
      <c r="AG264" s="898"/>
      <c r="AH264" s="665"/>
      <c r="AI264" s="141"/>
      <c r="AJ264" s="898">
        <f>SUM(AJ252:AJ263)</f>
        <v>0</v>
      </c>
      <c r="AK264" s="665"/>
      <c r="AL264" s="898">
        <f>SUM(AL252:AL263)</f>
        <v>0</v>
      </c>
      <c r="AM264" s="665"/>
      <c r="AN264" s="898">
        <f>SUM(AN252:AN263)</f>
        <v>0</v>
      </c>
      <c r="AO264" s="665"/>
      <c r="AP264" s="898">
        <f>SUM(AP252:AP263)</f>
        <v>0</v>
      </c>
      <c r="AQ264" s="665"/>
      <c r="AR264" s="898">
        <f>SUM(AR252:AR263)</f>
        <v>0</v>
      </c>
      <c r="AS264" s="665"/>
      <c r="AT264" s="141">
        <f>SUM(AJ264:AS264)</f>
        <v>0</v>
      </c>
      <c r="AU264" s="898"/>
      <c r="AV264" s="665"/>
      <c r="AW264" s="898"/>
      <c r="AX264" s="665"/>
      <c r="AY264" s="898"/>
      <c r="AZ264" s="665"/>
      <c r="BA264" s="898"/>
      <c r="BB264" s="665"/>
      <c r="BC264" s="898"/>
      <c r="BD264" s="665"/>
      <c r="BE264" s="141"/>
      <c r="BF264" s="898"/>
      <c r="BG264" s="665"/>
      <c r="BH264" s="898"/>
      <c r="BI264" s="665"/>
      <c r="BJ264" s="898"/>
      <c r="BK264" s="665"/>
      <c r="BL264" s="898"/>
      <c r="BM264" s="665"/>
      <c r="BN264" s="898"/>
      <c r="BO264" s="665"/>
      <c r="BP264" s="141"/>
      <c r="BQ264" s="898"/>
      <c r="BR264" s="665"/>
      <c r="BS264" s="898"/>
      <c r="BT264" s="665"/>
      <c r="BU264" s="898"/>
      <c r="BV264" s="665"/>
      <c r="BW264" s="898"/>
      <c r="BX264" s="665"/>
      <c r="BY264" s="898"/>
      <c r="BZ264" s="665"/>
      <c r="CA264" s="141"/>
      <c r="CB264" s="898"/>
      <c r="CC264" s="665"/>
      <c r="CD264" s="898"/>
      <c r="CE264" s="665"/>
      <c r="CF264" s="898"/>
      <c r="CG264" s="665"/>
      <c r="CH264" s="898"/>
      <c r="CI264" s="665"/>
      <c r="CJ264" s="898"/>
      <c r="CK264" s="665"/>
      <c r="CL264" s="141"/>
      <c r="CM264" s="898"/>
      <c r="CN264" s="665"/>
      <c r="CO264" s="898"/>
      <c r="CP264" s="665"/>
      <c r="CQ264" s="898"/>
      <c r="CR264" s="665"/>
      <c r="CS264" s="898"/>
      <c r="CT264" s="665"/>
      <c r="CU264" s="898"/>
      <c r="CV264" s="665"/>
      <c r="CW264" s="141"/>
      <c r="CX264" s="898"/>
      <c r="CY264" s="665"/>
      <c r="CZ264" s="898"/>
      <c r="DA264" s="665"/>
      <c r="DB264" s="898"/>
      <c r="DC264" s="665"/>
      <c r="DD264" s="898"/>
      <c r="DE264" s="665"/>
      <c r="DF264" s="898"/>
      <c r="DG264" s="665"/>
      <c r="DH264" s="141"/>
      <c r="DI264" s="898"/>
      <c r="DJ264" s="665"/>
      <c r="DK264" s="898"/>
      <c r="DL264" s="665"/>
      <c r="DM264" s="898"/>
      <c r="DN264" s="665"/>
      <c r="DO264" s="898"/>
      <c r="DP264" s="665"/>
      <c r="DQ264" s="898"/>
      <c r="DR264" s="665"/>
      <c r="DS264" s="141"/>
      <c r="DT264" s="313">
        <f>SUM(DT252:DT263)</f>
        <v>0</v>
      </c>
      <c r="DU264" s="313">
        <f>SUM(DU252:DU263)</f>
        <v>0</v>
      </c>
      <c r="DV264" s="313">
        <f>SUM(DV252:DV263)</f>
        <v>0</v>
      </c>
      <c r="DW264" s="313">
        <f>SUM(DW252:DW263)</f>
        <v>0</v>
      </c>
      <c r="DX264" s="313">
        <f>SUM(DX252:DX263)</f>
        <v>0</v>
      </c>
      <c r="DY264" s="313">
        <f t="shared" si="495"/>
        <v>0</v>
      </c>
    </row>
    <row r="265" spans="1:129" s="95" customFormat="1" ht="26.25" customHeight="1">
      <c r="A265" s="153">
        <v>2000</v>
      </c>
      <c r="B265" s="153"/>
      <c r="C265" s="984" t="str">
        <f>CONCATENATE(AU8," Travel")</f>
        <v>Dept #4 Request Budget Travel</v>
      </c>
      <c r="D265" s="985"/>
      <c r="E265" s="709" t="s">
        <v>182</v>
      </c>
      <c r="F265" s="709"/>
      <c r="G265" s="709"/>
      <c r="H265" s="709"/>
      <c r="I265" s="709"/>
      <c r="J265" s="102"/>
      <c r="K265" s="102"/>
      <c r="L265" s="102"/>
      <c r="M265" s="155"/>
      <c r="N265" s="161"/>
      <c r="O265" s="232"/>
      <c r="P265" s="161"/>
      <c r="Q265" s="232"/>
      <c r="R265" s="161"/>
      <c r="S265" s="232"/>
      <c r="T265" s="161"/>
      <c r="U265" s="232"/>
      <c r="V265" s="161"/>
      <c r="W265" s="232"/>
      <c r="X265" s="132"/>
      <c r="Y265" s="161"/>
      <c r="Z265" s="232"/>
      <c r="AA265" s="161"/>
      <c r="AB265" s="232"/>
      <c r="AC265" s="161"/>
      <c r="AD265" s="232"/>
      <c r="AE265" s="161"/>
      <c r="AF265" s="232"/>
      <c r="AG265" s="161"/>
      <c r="AH265" s="232"/>
      <c r="AI265" s="132"/>
      <c r="AJ265" s="161"/>
      <c r="AK265" s="232"/>
      <c r="AL265" s="161"/>
      <c r="AM265" s="232"/>
      <c r="AN265" s="161"/>
      <c r="AO265" s="232"/>
      <c r="AP265" s="161"/>
      <c r="AQ265" s="232"/>
      <c r="AR265" s="161"/>
      <c r="AS265" s="232"/>
      <c r="AT265" s="132"/>
      <c r="AU265" s="161"/>
      <c r="AV265" s="232"/>
      <c r="AW265" s="161"/>
      <c r="AX265" s="232"/>
      <c r="AY265" s="161"/>
      <c r="AZ265" s="232"/>
      <c r="BA265" s="161"/>
      <c r="BB265" s="232"/>
      <c r="BC265" s="161"/>
      <c r="BD265" s="232"/>
      <c r="BE265" s="132"/>
      <c r="BF265" s="161"/>
      <c r="BG265" s="232"/>
      <c r="BH265" s="161"/>
      <c r="BI265" s="232"/>
      <c r="BJ265" s="161"/>
      <c r="BK265" s="232"/>
      <c r="BL265" s="161"/>
      <c r="BM265" s="232"/>
      <c r="BN265" s="161"/>
      <c r="BO265" s="232"/>
      <c r="BP265" s="132"/>
      <c r="BQ265" s="161"/>
      <c r="BR265" s="232"/>
      <c r="BS265" s="161"/>
      <c r="BT265" s="232"/>
      <c r="BU265" s="161"/>
      <c r="BV265" s="232"/>
      <c r="BW265" s="161"/>
      <c r="BX265" s="232"/>
      <c r="BY265" s="161"/>
      <c r="BZ265" s="232"/>
      <c r="CA265" s="132"/>
      <c r="CB265" s="161"/>
      <c r="CC265" s="232"/>
      <c r="CD265" s="161"/>
      <c r="CE265" s="232"/>
      <c r="CF265" s="161"/>
      <c r="CG265" s="232"/>
      <c r="CH265" s="161"/>
      <c r="CI265" s="232"/>
      <c r="CJ265" s="161"/>
      <c r="CK265" s="232"/>
      <c r="CL265" s="132"/>
      <c r="CM265" s="161"/>
      <c r="CN265" s="232"/>
      <c r="CO265" s="161"/>
      <c r="CP265" s="232"/>
      <c r="CQ265" s="161"/>
      <c r="CR265" s="232"/>
      <c r="CS265" s="161"/>
      <c r="CT265" s="232"/>
      <c r="CU265" s="161"/>
      <c r="CV265" s="232"/>
      <c r="CW265" s="132"/>
      <c r="CX265" s="161"/>
      <c r="CY265" s="232"/>
      <c r="CZ265" s="161"/>
      <c r="DA265" s="232"/>
      <c r="DB265" s="161"/>
      <c r="DC265" s="232"/>
      <c r="DD265" s="161"/>
      <c r="DE265" s="232"/>
      <c r="DF265" s="161"/>
      <c r="DG265" s="232"/>
      <c r="DH265" s="132"/>
      <c r="DI265" s="161"/>
      <c r="DJ265" s="232"/>
      <c r="DK265" s="161"/>
      <c r="DL265" s="232"/>
      <c r="DM265" s="161"/>
      <c r="DN265" s="232"/>
      <c r="DO265" s="161"/>
      <c r="DP265" s="232"/>
      <c r="DQ265" s="161"/>
      <c r="DR265" s="232"/>
      <c r="DS265" s="132"/>
      <c r="DT265" s="197"/>
      <c r="DU265" s="197"/>
      <c r="DV265" s="197"/>
      <c r="DW265" s="197"/>
      <c r="DX265" s="197"/>
      <c r="DY265" s="334"/>
    </row>
    <row r="266" spans="1:129" s="52" customFormat="1" ht="34.5" customHeight="1">
      <c r="A266" s="153"/>
      <c r="B266" s="76"/>
      <c r="C266" s="123" t="s">
        <v>30</v>
      </c>
      <c r="D266" s="77" t="s">
        <v>143</v>
      </c>
      <c r="E266" s="48" t="str">
        <f>AU9</f>
        <v>Year 1</v>
      </c>
      <c r="F266" s="81" t="str">
        <f>AW9</f>
        <v>Year 2</v>
      </c>
      <c r="G266" s="81" t="str">
        <f>AY9</f>
        <v>Year 3</v>
      </c>
      <c r="H266" s="81" t="str">
        <f>BA9</f>
        <v>Year 4</v>
      </c>
      <c r="I266" s="81" t="str">
        <f>BC9</f>
        <v>Year 5</v>
      </c>
      <c r="J266" s="79" t="s">
        <v>336</v>
      </c>
      <c r="K266" s="79" t="s">
        <v>337</v>
      </c>
      <c r="L266" s="79" t="s">
        <v>42</v>
      </c>
      <c r="M266" s="79" t="s">
        <v>311</v>
      </c>
      <c r="N266" s="161"/>
      <c r="O266" s="131"/>
      <c r="P266" s="162"/>
      <c r="Q266" s="131"/>
      <c r="R266" s="162"/>
      <c r="S266" s="131"/>
      <c r="T266" s="162"/>
      <c r="U266" s="131"/>
      <c r="V266" s="162"/>
      <c r="W266" s="131"/>
      <c r="X266" s="132"/>
      <c r="Y266" s="161"/>
      <c r="Z266" s="131"/>
      <c r="AA266" s="162"/>
      <c r="AB266" s="131"/>
      <c r="AC266" s="162"/>
      <c r="AD266" s="131"/>
      <c r="AE266" s="162"/>
      <c r="AF266" s="131"/>
      <c r="AG266" s="162"/>
      <c r="AH266" s="131"/>
      <c r="AI266" s="132"/>
      <c r="AJ266" s="161"/>
      <c r="AK266" s="131"/>
      <c r="AL266" s="162"/>
      <c r="AM266" s="131"/>
      <c r="AN266" s="162"/>
      <c r="AO266" s="131"/>
      <c r="AP266" s="162"/>
      <c r="AQ266" s="131"/>
      <c r="AR266" s="162"/>
      <c r="AS266" s="131"/>
      <c r="AT266" s="132"/>
      <c r="AU266" s="161"/>
      <c r="AV266" s="131"/>
      <c r="AW266" s="162"/>
      <c r="AX266" s="131"/>
      <c r="AY266" s="162"/>
      <c r="AZ266" s="131"/>
      <c r="BA266" s="162"/>
      <c r="BB266" s="131"/>
      <c r="BC266" s="162"/>
      <c r="BD266" s="131"/>
      <c r="BE266" s="132"/>
      <c r="BF266" s="161"/>
      <c r="BG266" s="131"/>
      <c r="BH266" s="162"/>
      <c r="BI266" s="131"/>
      <c r="BJ266" s="162"/>
      <c r="BK266" s="131"/>
      <c r="BL266" s="162"/>
      <c r="BM266" s="131"/>
      <c r="BN266" s="162"/>
      <c r="BO266" s="131"/>
      <c r="BP266" s="132"/>
      <c r="BQ266" s="161"/>
      <c r="BR266" s="131"/>
      <c r="BS266" s="162"/>
      <c r="BT266" s="131"/>
      <c r="BU266" s="162"/>
      <c r="BV266" s="131"/>
      <c r="BW266" s="162"/>
      <c r="BX266" s="131"/>
      <c r="BY266" s="162"/>
      <c r="BZ266" s="131"/>
      <c r="CA266" s="132"/>
      <c r="CB266" s="161"/>
      <c r="CC266" s="131"/>
      <c r="CD266" s="162"/>
      <c r="CE266" s="131"/>
      <c r="CF266" s="162"/>
      <c r="CG266" s="131"/>
      <c r="CH266" s="162"/>
      <c r="CI266" s="131"/>
      <c r="CJ266" s="162"/>
      <c r="CK266" s="131"/>
      <c r="CL266" s="132"/>
      <c r="CM266" s="161"/>
      <c r="CN266" s="131"/>
      <c r="CO266" s="162"/>
      <c r="CP266" s="131"/>
      <c r="CQ266" s="162"/>
      <c r="CR266" s="131"/>
      <c r="CS266" s="162"/>
      <c r="CT266" s="131"/>
      <c r="CU266" s="162"/>
      <c r="CV266" s="131"/>
      <c r="CW266" s="132"/>
      <c r="CX266" s="161"/>
      <c r="CY266" s="131"/>
      <c r="CZ266" s="162"/>
      <c r="DA266" s="131"/>
      <c r="DB266" s="162"/>
      <c r="DC266" s="131"/>
      <c r="DD266" s="162"/>
      <c r="DE266" s="131"/>
      <c r="DF266" s="162"/>
      <c r="DG266" s="131"/>
      <c r="DH266" s="132"/>
      <c r="DI266" s="161"/>
      <c r="DJ266" s="131"/>
      <c r="DK266" s="162"/>
      <c r="DL266" s="131"/>
      <c r="DM266" s="162"/>
      <c r="DN266" s="131"/>
      <c r="DO266" s="162"/>
      <c r="DP266" s="131"/>
      <c r="DQ266" s="162"/>
      <c r="DR266" s="131"/>
      <c r="DS266" s="132"/>
      <c r="DT266" s="260"/>
      <c r="DU266" s="260"/>
      <c r="DV266" s="260"/>
      <c r="DW266" s="260"/>
      <c r="DX266" s="260"/>
      <c r="DY266" s="260"/>
    </row>
    <row r="267" spans="1:129" s="52" customFormat="1" ht="15" customHeight="1">
      <c r="A267" s="76"/>
      <c r="B267" s="76"/>
      <c r="C267" s="75" t="s">
        <v>309</v>
      </c>
      <c r="D267" s="674" t="s">
        <v>338</v>
      </c>
      <c r="E267" s="70"/>
      <c r="F267" s="70"/>
      <c r="G267" s="70"/>
      <c r="H267" s="70"/>
      <c r="I267" s="70"/>
      <c r="J267" s="683"/>
      <c r="K267" s="70"/>
      <c r="L267" s="138"/>
      <c r="M267" s="68">
        <f t="shared" ref="M267:M286" si="496">VLOOKUP(C267,TravelIncrease,2,0)</f>
        <v>1.1000000000000001</v>
      </c>
      <c r="N267" s="894"/>
      <c r="O267" s="895"/>
      <c r="P267" s="894"/>
      <c r="Q267" s="895"/>
      <c r="R267" s="894"/>
      <c r="S267" s="895"/>
      <c r="T267" s="894"/>
      <c r="U267" s="895"/>
      <c r="V267" s="894"/>
      <c r="W267" s="895"/>
      <c r="X267" s="346"/>
      <c r="Y267" s="896"/>
      <c r="Z267" s="1008"/>
      <c r="AA267" s="896"/>
      <c r="AB267" s="1008"/>
      <c r="AC267" s="896"/>
      <c r="AD267" s="1008"/>
      <c r="AE267" s="896"/>
      <c r="AF267" s="1008"/>
      <c r="AG267" s="896"/>
      <c r="AH267" s="1008"/>
      <c r="AI267" s="335"/>
      <c r="AJ267" s="901"/>
      <c r="AK267" s="902"/>
      <c r="AL267" s="901"/>
      <c r="AM267" s="902"/>
      <c r="AN267" s="901"/>
      <c r="AO267" s="902"/>
      <c r="AP267" s="901"/>
      <c r="AQ267" s="902"/>
      <c r="AR267" s="901"/>
      <c r="AS267" s="902"/>
      <c r="AT267" s="336"/>
      <c r="AU267" s="877">
        <f t="shared" ref="AU267:AU286" si="497">$E267*$K267*$L267</f>
        <v>0</v>
      </c>
      <c r="AV267" s="878"/>
      <c r="AW267" s="877">
        <f t="shared" ref="AW267:AW286" si="498">$F267*$K267*$L267*$M267</f>
        <v>0</v>
      </c>
      <c r="AX267" s="878"/>
      <c r="AY267" s="877">
        <f t="shared" ref="AY267:AY286" si="499">$G267*$K267*L267*($M267^2)</f>
        <v>0</v>
      </c>
      <c r="AZ267" s="878"/>
      <c r="BA267" s="877">
        <f t="shared" ref="BA267:BA286" si="500">$H267*$K267*$L267*($M267^3)</f>
        <v>0</v>
      </c>
      <c r="BB267" s="878"/>
      <c r="BC267" s="877">
        <f t="shared" ref="BC267:BC286" si="501">$I267*$K267*$L267*($M267^4)</f>
        <v>0</v>
      </c>
      <c r="BD267" s="878"/>
      <c r="BE267" s="272">
        <f t="shared" ref="BE267:BE286" si="502">SUM(AU267+AW267+AY267+BA267+BC267)</f>
        <v>0</v>
      </c>
      <c r="BF267" s="911"/>
      <c r="BG267" s="912"/>
      <c r="BH267" s="911"/>
      <c r="BI267" s="912"/>
      <c r="BJ267" s="911"/>
      <c r="BK267" s="912"/>
      <c r="BL267" s="911"/>
      <c r="BM267" s="912"/>
      <c r="BN267" s="911"/>
      <c r="BO267" s="912"/>
      <c r="BP267" s="338"/>
      <c r="BQ267" s="1038"/>
      <c r="BR267" s="1039"/>
      <c r="BS267" s="1038"/>
      <c r="BT267" s="1039"/>
      <c r="BU267" s="1038"/>
      <c r="BV267" s="1039"/>
      <c r="BW267" s="1038"/>
      <c r="BX267" s="1039"/>
      <c r="BY267" s="1038"/>
      <c r="BZ267" s="1039"/>
      <c r="CA267" s="339"/>
      <c r="CB267" s="1036"/>
      <c r="CC267" s="1037"/>
      <c r="CD267" s="1036"/>
      <c r="CE267" s="1037"/>
      <c r="CF267" s="1036"/>
      <c r="CG267" s="1037"/>
      <c r="CH267" s="1036"/>
      <c r="CI267" s="1037"/>
      <c r="CJ267" s="1036"/>
      <c r="CK267" s="1037"/>
      <c r="CL267" s="340"/>
      <c r="CM267" s="1044"/>
      <c r="CN267" s="1045"/>
      <c r="CO267" s="1044"/>
      <c r="CP267" s="1045"/>
      <c r="CQ267" s="1044"/>
      <c r="CR267" s="1045"/>
      <c r="CS267" s="1044"/>
      <c r="CT267" s="1045"/>
      <c r="CU267" s="1044"/>
      <c r="CV267" s="1045"/>
      <c r="CW267" s="341"/>
      <c r="CX267" s="1042"/>
      <c r="CY267" s="1043"/>
      <c r="CZ267" s="1042"/>
      <c r="DA267" s="1043"/>
      <c r="DB267" s="1042"/>
      <c r="DC267" s="1043"/>
      <c r="DD267" s="1042"/>
      <c r="DE267" s="1043"/>
      <c r="DF267" s="1042"/>
      <c r="DG267" s="1043"/>
      <c r="DH267" s="342"/>
      <c r="DI267" s="1040"/>
      <c r="DJ267" s="1041"/>
      <c r="DK267" s="1040"/>
      <c r="DL267" s="1041"/>
      <c r="DM267" s="1040"/>
      <c r="DN267" s="1041"/>
      <c r="DO267" s="1040"/>
      <c r="DP267" s="1041"/>
      <c r="DQ267" s="1040"/>
      <c r="DR267" s="1041"/>
      <c r="DS267" s="343"/>
      <c r="DT267" s="347">
        <f t="shared" ref="DT267:DT286" si="503">AU267</f>
        <v>0</v>
      </c>
      <c r="DU267" s="347">
        <f t="shared" ref="DU267:DU286" si="504">AW267</f>
        <v>0</v>
      </c>
      <c r="DV267" s="347">
        <f t="shared" ref="DV267:DV286" si="505">AY267</f>
        <v>0</v>
      </c>
      <c r="DW267" s="347">
        <f t="shared" ref="DW267:DW286" si="506">BA267</f>
        <v>0</v>
      </c>
      <c r="DX267" s="347">
        <f t="shared" ref="DX267:DX286" si="507">BC267</f>
        <v>0</v>
      </c>
      <c r="DY267" s="300">
        <f t="shared" ref="DY267:DY286" si="508">SUM(DT267:DX267)</f>
        <v>0</v>
      </c>
    </row>
    <row r="268" spans="1:129" s="52" customFormat="1" ht="15" customHeight="1">
      <c r="A268" s="76"/>
      <c r="B268" s="76"/>
      <c r="C268" s="75" t="s">
        <v>224</v>
      </c>
      <c r="D268" s="674"/>
      <c r="E268" s="70"/>
      <c r="F268" s="70"/>
      <c r="G268" s="70"/>
      <c r="H268" s="70"/>
      <c r="I268" s="70"/>
      <c r="J268" s="683"/>
      <c r="K268" s="70"/>
      <c r="L268" s="138"/>
      <c r="M268" s="68">
        <f t="shared" si="496"/>
        <v>1</v>
      </c>
      <c r="N268" s="894"/>
      <c r="O268" s="895"/>
      <c r="P268" s="894"/>
      <c r="Q268" s="895"/>
      <c r="R268" s="894"/>
      <c r="S268" s="895"/>
      <c r="T268" s="894"/>
      <c r="U268" s="895"/>
      <c r="V268" s="894"/>
      <c r="W268" s="895"/>
      <c r="X268" s="346"/>
      <c r="Y268" s="896"/>
      <c r="Z268" s="1008"/>
      <c r="AA268" s="896"/>
      <c r="AB268" s="1008"/>
      <c r="AC268" s="896"/>
      <c r="AD268" s="1008"/>
      <c r="AE268" s="896"/>
      <c r="AF268" s="1008"/>
      <c r="AG268" s="896"/>
      <c r="AH268" s="1008"/>
      <c r="AI268" s="335"/>
      <c r="AJ268" s="901"/>
      <c r="AK268" s="902"/>
      <c r="AL268" s="901"/>
      <c r="AM268" s="902"/>
      <c r="AN268" s="901"/>
      <c r="AO268" s="902"/>
      <c r="AP268" s="901"/>
      <c r="AQ268" s="902"/>
      <c r="AR268" s="901"/>
      <c r="AS268" s="902"/>
      <c r="AT268" s="336"/>
      <c r="AU268" s="877">
        <f t="shared" si="497"/>
        <v>0</v>
      </c>
      <c r="AV268" s="878"/>
      <c r="AW268" s="877">
        <f t="shared" si="498"/>
        <v>0</v>
      </c>
      <c r="AX268" s="878"/>
      <c r="AY268" s="877">
        <f t="shared" si="499"/>
        <v>0</v>
      </c>
      <c r="AZ268" s="878"/>
      <c r="BA268" s="877">
        <f t="shared" si="500"/>
        <v>0</v>
      </c>
      <c r="BB268" s="878"/>
      <c r="BC268" s="877">
        <f t="shared" si="501"/>
        <v>0</v>
      </c>
      <c r="BD268" s="878"/>
      <c r="BE268" s="272">
        <f t="shared" si="502"/>
        <v>0</v>
      </c>
      <c r="BF268" s="911"/>
      <c r="BG268" s="912"/>
      <c r="BH268" s="911"/>
      <c r="BI268" s="912"/>
      <c r="BJ268" s="911"/>
      <c r="BK268" s="912"/>
      <c r="BL268" s="911"/>
      <c r="BM268" s="912"/>
      <c r="BN268" s="911"/>
      <c r="BO268" s="912"/>
      <c r="BP268" s="338"/>
      <c r="BQ268" s="1038"/>
      <c r="BR268" s="1039"/>
      <c r="BS268" s="1038"/>
      <c r="BT268" s="1039"/>
      <c r="BU268" s="1038"/>
      <c r="BV268" s="1039"/>
      <c r="BW268" s="1038"/>
      <c r="BX268" s="1039"/>
      <c r="BY268" s="1038"/>
      <c r="BZ268" s="1039"/>
      <c r="CA268" s="339"/>
      <c r="CB268" s="1036"/>
      <c r="CC268" s="1037"/>
      <c r="CD268" s="1036"/>
      <c r="CE268" s="1037"/>
      <c r="CF268" s="1036"/>
      <c r="CG268" s="1037"/>
      <c r="CH268" s="1036"/>
      <c r="CI268" s="1037"/>
      <c r="CJ268" s="1036"/>
      <c r="CK268" s="1037"/>
      <c r="CL268" s="340"/>
      <c r="CM268" s="1044"/>
      <c r="CN268" s="1045"/>
      <c r="CO268" s="1044"/>
      <c r="CP268" s="1045"/>
      <c r="CQ268" s="1044"/>
      <c r="CR268" s="1045"/>
      <c r="CS268" s="1044"/>
      <c r="CT268" s="1045"/>
      <c r="CU268" s="1044"/>
      <c r="CV268" s="1045"/>
      <c r="CW268" s="341"/>
      <c r="CX268" s="1042"/>
      <c r="CY268" s="1043"/>
      <c r="CZ268" s="1042"/>
      <c r="DA268" s="1043"/>
      <c r="DB268" s="1042"/>
      <c r="DC268" s="1043"/>
      <c r="DD268" s="1042"/>
      <c r="DE268" s="1043"/>
      <c r="DF268" s="1042"/>
      <c r="DG268" s="1043"/>
      <c r="DH268" s="342"/>
      <c r="DI268" s="1040"/>
      <c r="DJ268" s="1041"/>
      <c r="DK268" s="1040"/>
      <c r="DL268" s="1041"/>
      <c r="DM268" s="1040"/>
      <c r="DN268" s="1041"/>
      <c r="DO268" s="1040"/>
      <c r="DP268" s="1041"/>
      <c r="DQ268" s="1040"/>
      <c r="DR268" s="1041"/>
      <c r="DS268" s="343"/>
      <c r="DT268" s="347">
        <f t="shared" si="503"/>
        <v>0</v>
      </c>
      <c r="DU268" s="347">
        <f t="shared" si="504"/>
        <v>0</v>
      </c>
      <c r="DV268" s="347">
        <f t="shared" si="505"/>
        <v>0</v>
      </c>
      <c r="DW268" s="347">
        <f t="shared" si="506"/>
        <v>0</v>
      </c>
      <c r="DX268" s="347">
        <f t="shared" si="507"/>
        <v>0</v>
      </c>
      <c r="DY268" s="300">
        <f t="shared" si="508"/>
        <v>0</v>
      </c>
    </row>
    <row r="269" spans="1:129" s="52" customFormat="1" ht="15" customHeight="1">
      <c r="A269" s="76"/>
      <c r="B269" s="76"/>
      <c r="C269" s="75" t="s">
        <v>15</v>
      </c>
      <c r="D269" s="674"/>
      <c r="E269" s="70"/>
      <c r="F269" s="70"/>
      <c r="G269" s="70"/>
      <c r="H269" s="70"/>
      <c r="I269" s="70"/>
      <c r="J269" s="683"/>
      <c r="K269" s="70"/>
      <c r="L269" s="138"/>
      <c r="M269" s="68">
        <f t="shared" si="496"/>
        <v>1</v>
      </c>
      <c r="N269" s="894"/>
      <c r="O269" s="895"/>
      <c r="P269" s="894"/>
      <c r="Q269" s="895"/>
      <c r="R269" s="894"/>
      <c r="S269" s="895"/>
      <c r="T269" s="894"/>
      <c r="U269" s="895"/>
      <c r="V269" s="894"/>
      <c r="W269" s="895"/>
      <c r="X269" s="346"/>
      <c r="Y269" s="896"/>
      <c r="Z269" s="1008"/>
      <c r="AA269" s="896"/>
      <c r="AB269" s="1008"/>
      <c r="AC269" s="896"/>
      <c r="AD269" s="1008"/>
      <c r="AE269" s="896"/>
      <c r="AF269" s="1008"/>
      <c r="AG269" s="896"/>
      <c r="AH269" s="1008"/>
      <c r="AI269" s="335"/>
      <c r="AJ269" s="901"/>
      <c r="AK269" s="902"/>
      <c r="AL269" s="901"/>
      <c r="AM269" s="902"/>
      <c r="AN269" s="901"/>
      <c r="AO269" s="902"/>
      <c r="AP269" s="901"/>
      <c r="AQ269" s="902"/>
      <c r="AR269" s="901"/>
      <c r="AS269" s="902"/>
      <c r="AT269" s="336"/>
      <c r="AU269" s="877">
        <f t="shared" si="497"/>
        <v>0</v>
      </c>
      <c r="AV269" s="878"/>
      <c r="AW269" s="877">
        <f t="shared" si="498"/>
        <v>0</v>
      </c>
      <c r="AX269" s="878"/>
      <c r="AY269" s="877">
        <f t="shared" si="499"/>
        <v>0</v>
      </c>
      <c r="AZ269" s="878"/>
      <c r="BA269" s="877">
        <f t="shared" si="500"/>
        <v>0</v>
      </c>
      <c r="BB269" s="878"/>
      <c r="BC269" s="877">
        <f t="shared" si="501"/>
        <v>0</v>
      </c>
      <c r="BD269" s="878"/>
      <c r="BE269" s="272">
        <f t="shared" si="502"/>
        <v>0</v>
      </c>
      <c r="BF269" s="911"/>
      <c r="BG269" s="912"/>
      <c r="BH269" s="911"/>
      <c r="BI269" s="912"/>
      <c r="BJ269" s="911"/>
      <c r="BK269" s="912"/>
      <c r="BL269" s="911"/>
      <c r="BM269" s="912"/>
      <c r="BN269" s="911"/>
      <c r="BO269" s="912"/>
      <c r="BP269" s="338"/>
      <c r="BQ269" s="1038"/>
      <c r="BR269" s="1039"/>
      <c r="BS269" s="1038"/>
      <c r="BT269" s="1039"/>
      <c r="BU269" s="1038"/>
      <c r="BV269" s="1039"/>
      <c r="BW269" s="1038"/>
      <c r="BX269" s="1039"/>
      <c r="BY269" s="1038"/>
      <c r="BZ269" s="1039"/>
      <c r="CA269" s="339"/>
      <c r="CB269" s="1036"/>
      <c r="CC269" s="1037"/>
      <c r="CD269" s="1036"/>
      <c r="CE269" s="1037"/>
      <c r="CF269" s="1036"/>
      <c r="CG269" s="1037"/>
      <c r="CH269" s="1036"/>
      <c r="CI269" s="1037"/>
      <c r="CJ269" s="1036"/>
      <c r="CK269" s="1037"/>
      <c r="CL269" s="340"/>
      <c r="CM269" s="1044"/>
      <c r="CN269" s="1045"/>
      <c r="CO269" s="1044"/>
      <c r="CP269" s="1045"/>
      <c r="CQ269" s="1044"/>
      <c r="CR269" s="1045"/>
      <c r="CS269" s="1044"/>
      <c r="CT269" s="1045"/>
      <c r="CU269" s="1044"/>
      <c r="CV269" s="1045"/>
      <c r="CW269" s="341"/>
      <c r="CX269" s="1042"/>
      <c r="CY269" s="1043"/>
      <c r="CZ269" s="1042"/>
      <c r="DA269" s="1043"/>
      <c r="DB269" s="1042"/>
      <c r="DC269" s="1043"/>
      <c r="DD269" s="1042"/>
      <c r="DE269" s="1043"/>
      <c r="DF269" s="1042"/>
      <c r="DG269" s="1043"/>
      <c r="DH269" s="342"/>
      <c r="DI269" s="1040"/>
      <c r="DJ269" s="1041"/>
      <c r="DK269" s="1040"/>
      <c r="DL269" s="1041"/>
      <c r="DM269" s="1040"/>
      <c r="DN269" s="1041"/>
      <c r="DO269" s="1040"/>
      <c r="DP269" s="1041"/>
      <c r="DQ269" s="1040"/>
      <c r="DR269" s="1041"/>
      <c r="DS269" s="343"/>
      <c r="DT269" s="347">
        <f t="shared" si="503"/>
        <v>0</v>
      </c>
      <c r="DU269" s="347">
        <f t="shared" si="504"/>
        <v>0</v>
      </c>
      <c r="DV269" s="347">
        <f t="shared" si="505"/>
        <v>0</v>
      </c>
      <c r="DW269" s="347">
        <f t="shared" si="506"/>
        <v>0</v>
      </c>
      <c r="DX269" s="347">
        <f t="shared" si="507"/>
        <v>0</v>
      </c>
      <c r="DY269" s="300">
        <f t="shared" si="508"/>
        <v>0</v>
      </c>
    </row>
    <row r="270" spans="1:129" s="52" customFormat="1" ht="15" customHeight="1">
      <c r="A270" s="76"/>
      <c r="B270" s="76"/>
      <c r="C270" s="75" t="s">
        <v>31</v>
      </c>
      <c r="D270" s="674"/>
      <c r="E270" s="70"/>
      <c r="F270" s="70"/>
      <c r="G270" s="70"/>
      <c r="H270" s="70"/>
      <c r="I270" s="70"/>
      <c r="J270" s="683"/>
      <c r="K270" s="70"/>
      <c r="L270" s="138"/>
      <c r="M270" s="68">
        <f t="shared" si="496"/>
        <v>1.1000000000000001</v>
      </c>
      <c r="N270" s="894"/>
      <c r="O270" s="895"/>
      <c r="P270" s="894"/>
      <c r="Q270" s="895"/>
      <c r="R270" s="894"/>
      <c r="S270" s="895"/>
      <c r="T270" s="894"/>
      <c r="U270" s="895"/>
      <c r="V270" s="894"/>
      <c r="W270" s="895"/>
      <c r="X270" s="346"/>
      <c r="Y270" s="896"/>
      <c r="Z270" s="1008"/>
      <c r="AA270" s="896"/>
      <c r="AB270" s="1008"/>
      <c r="AC270" s="896"/>
      <c r="AD270" s="1008"/>
      <c r="AE270" s="896"/>
      <c r="AF270" s="1008"/>
      <c r="AG270" s="896"/>
      <c r="AH270" s="1008"/>
      <c r="AI270" s="335"/>
      <c r="AJ270" s="901"/>
      <c r="AK270" s="902"/>
      <c r="AL270" s="901"/>
      <c r="AM270" s="902"/>
      <c r="AN270" s="901"/>
      <c r="AO270" s="902"/>
      <c r="AP270" s="901"/>
      <c r="AQ270" s="902"/>
      <c r="AR270" s="901"/>
      <c r="AS270" s="902"/>
      <c r="AT270" s="336"/>
      <c r="AU270" s="877">
        <f t="shared" si="497"/>
        <v>0</v>
      </c>
      <c r="AV270" s="878"/>
      <c r="AW270" s="877">
        <f t="shared" si="498"/>
        <v>0</v>
      </c>
      <c r="AX270" s="878"/>
      <c r="AY270" s="877">
        <f t="shared" si="499"/>
        <v>0</v>
      </c>
      <c r="AZ270" s="878"/>
      <c r="BA270" s="877">
        <f t="shared" si="500"/>
        <v>0</v>
      </c>
      <c r="BB270" s="878"/>
      <c r="BC270" s="877">
        <f t="shared" si="501"/>
        <v>0</v>
      </c>
      <c r="BD270" s="878"/>
      <c r="BE270" s="272">
        <f t="shared" si="502"/>
        <v>0</v>
      </c>
      <c r="BF270" s="911"/>
      <c r="BG270" s="912"/>
      <c r="BH270" s="911"/>
      <c r="BI270" s="912"/>
      <c r="BJ270" s="911"/>
      <c r="BK270" s="912"/>
      <c r="BL270" s="911"/>
      <c r="BM270" s="912"/>
      <c r="BN270" s="911"/>
      <c r="BO270" s="912"/>
      <c r="BP270" s="338"/>
      <c r="BQ270" s="1038"/>
      <c r="BR270" s="1039"/>
      <c r="BS270" s="1038"/>
      <c r="BT270" s="1039"/>
      <c r="BU270" s="1038"/>
      <c r="BV270" s="1039"/>
      <c r="BW270" s="1038"/>
      <c r="BX270" s="1039"/>
      <c r="BY270" s="1038"/>
      <c r="BZ270" s="1039"/>
      <c r="CA270" s="339"/>
      <c r="CB270" s="1036"/>
      <c r="CC270" s="1037"/>
      <c r="CD270" s="1036"/>
      <c r="CE270" s="1037"/>
      <c r="CF270" s="1036"/>
      <c r="CG270" s="1037"/>
      <c r="CH270" s="1036"/>
      <c r="CI270" s="1037"/>
      <c r="CJ270" s="1036"/>
      <c r="CK270" s="1037"/>
      <c r="CL270" s="340"/>
      <c r="CM270" s="1044"/>
      <c r="CN270" s="1045"/>
      <c r="CO270" s="1044"/>
      <c r="CP270" s="1045"/>
      <c r="CQ270" s="1044"/>
      <c r="CR270" s="1045"/>
      <c r="CS270" s="1044"/>
      <c r="CT270" s="1045"/>
      <c r="CU270" s="1044"/>
      <c r="CV270" s="1045"/>
      <c r="CW270" s="341"/>
      <c r="CX270" s="1042"/>
      <c r="CY270" s="1043"/>
      <c r="CZ270" s="1042"/>
      <c r="DA270" s="1043"/>
      <c r="DB270" s="1042"/>
      <c r="DC270" s="1043"/>
      <c r="DD270" s="1042"/>
      <c r="DE270" s="1043"/>
      <c r="DF270" s="1042"/>
      <c r="DG270" s="1043"/>
      <c r="DH270" s="342"/>
      <c r="DI270" s="1040"/>
      <c r="DJ270" s="1041"/>
      <c r="DK270" s="1040"/>
      <c r="DL270" s="1041"/>
      <c r="DM270" s="1040"/>
      <c r="DN270" s="1041"/>
      <c r="DO270" s="1040"/>
      <c r="DP270" s="1041"/>
      <c r="DQ270" s="1040"/>
      <c r="DR270" s="1041"/>
      <c r="DS270" s="343"/>
      <c r="DT270" s="347">
        <f t="shared" si="503"/>
        <v>0</v>
      </c>
      <c r="DU270" s="347">
        <f t="shared" si="504"/>
        <v>0</v>
      </c>
      <c r="DV270" s="347">
        <f t="shared" si="505"/>
        <v>0</v>
      </c>
      <c r="DW270" s="347">
        <f t="shared" si="506"/>
        <v>0</v>
      </c>
      <c r="DX270" s="347">
        <f t="shared" si="507"/>
        <v>0</v>
      </c>
      <c r="DY270" s="300">
        <f t="shared" si="508"/>
        <v>0</v>
      </c>
    </row>
    <row r="271" spans="1:129" s="52" customFormat="1" ht="15" customHeight="1">
      <c r="A271" s="76"/>
      <c r="B271" s="76"/>
      <c r="C271" s="75" t="s">
        <v>309</v>
      </c>
      <c r="D271" s="674" t="s">
        <v>338</v>
      </c>
      <c r="E271" s="70"/>
      <c r="F271" s="70"/>
      <c r="G271" s="70"/>
      <c r="H271" s="70"/>
      <c r="I271" s="70"/>
      <c r="J271" s="683"/>
      <c r="K271" s="70"/>
      <c r="L271" s="138"/>
      <c r="M271" s="68">
        <f t="shared" si="496"/>
        <v>1.1000000000000001</v>
      </c>
      <c r="N271" s="894"/>
      <c r="O271" s="895"/>
      <c r="P271" s="894"/>
      <c r="Q271" s="895"/>
      <c r="R271" s="894"/>
      <c r="S271" s="895"/>
      <c r="T271" s="894"/>
      <c r="U271" s="895"/>
      <c r="V271" s="894"/>
      <c r="W271" s="895"/>
      <c r="X271" s="346"/>
      <c r="Y271" s="896"/>
      <c r="Z271" s="1008"/>
      <c r="AA271" s="896"/>
      <c r="AB271" s="1008"/>
      <c r="AC271" s="896"/>
      <c r="AD271" s="1008"/>
      <c r="AE271" s="896"/>
      <c r="AF271" s="1008"/>
      <c r="AG271" s="896"/>
      <c r="AH271" s="1008"/>
      <c r="AI271" s="335"/>
      <c r="AJ271" s="901"/>
      <c r="AK271" s="902"/>
      <c r="AL271" s="901"/>
      <c r="AM271" s="902"/>
      <c r="AN271" s="901"/>
      <c r="AO271" s="902"/>
      <c r="AP271" s="901"/>
      <c r="AQ271" s="902"/>
      <c r="AR271" s="901"/>
      <c r="AS271" s="902"/>
      <c r="AT271" s="336"/>
      <c r="AU271" s="877">
        <f t="shared" si="497"/>
        <v>0</v>
      </c>
      <c r="AV271" s="878"/>
      <c r="AW271" s="877">
        <f t="shared" si="498"/>
        <v>0</v>
      </c>
      <c r="AX271" s="878"/>
      <c r="AY271" s="877">
        <f t="shared" si="499"/>
        <v>0</v>
      </c>
      <c r="AZ271" s="878"/>
      <c r="BA271" s="877">
        <f t="shared" si="500"/>
        <v>0</v>
      </c>
      <c r="BB271" s="878"/>
      <c r="BC271" s="877">
        <f t="shared" si="501"/>
        <v>0</v>
      </c>
      <c r="BD271" s="878"/>
      <c r="BE271" s="272">
        <f t="shared" si="502"/>
        <v>0</v>
      </c>
      <c r="BF271" s="911"/>
      <c r="BG271" s="912"/>
      <c r="BH271" s="911"/>
      <c r="BI271" s="912"/>
      <c r="BJ271" s="911"/>
      <c r="BK271" s="912"/>
      <c r="BL271" s="911"/>
      <c r="BM271" s="912"/>
      <c r="BN271" s="911"/>
      <c r="BO271" s="912"/>
      <c r="BP271" s="338"/>
      <c r="BQ271" s="1038"/>
      <c r="BR271" s="1039"/>
      <c r="BS271" s="1038"/>
      <c r="BT271" s="1039"/>
      <c r="BU271" s="1038"/>
      <c r="BV271" s="1039"/>
      <c r="BW271" s="1038"/>
      <c r="BX271" s="1039"/>
      <c r="BY271" s="1038"/>
      <c r="BZ271" s="1039"/>
      <c r="CA271" s="339"/>
      <c r="CB271" s="1036"/>
      <c r="CC271" s="1037"/>
      <c r="CD271" s="1036"/>
      <c r="CE271" s="1037"/>
      <c r="CF271" s="1036"/>
      <c r="CG271" s="1037"/>
      <c r="CH271" s="1036"/>
      <c r="CI271" s="1037"/>
      <c r="CJ271" s="1036"/>
      <c r="CK271" s="1037"/>
      <c r="CL271" s="340"/>
      <c r="CM271" s="1044"/>
      <c r="CN271" s="1045"/>
      <c r="CO271" s="1044"/>
      <c r="CP271" s="1045"/>
      <c r="CQ271" s="1044"/>
      <c r="CR271" s="1045"/>
      <c r="CS271" s="1044"/>
      <c r="CT271" s="1045"/>
      <c r="CU271" s="1044"/>
      <c r="CV271" s="1045"/>
      <c r="CW271" s="341"/>
      <c r="CX271" s="1042"/>
      <c r="CY271" s="1043"/>
      <c r="CZ271" s="1042"/>
      <c r="DA271" s="1043"/>
      <c r="DB271" s="1042"/>
      <c r="DC271" s="1043"/>
      <c r="DD271" s="1042"/>
      <c r="DE271" s="1043"/>
      <c r="DF271" s="1042"/>
      <c r="DG271" s="1043"/>
      <c r="DH271" s="342"/>
      <c r="DI271" s="1040"/>
      <c r="DJ271" s="1041"/>
      <c r="DK271" s="1040"/>
      <c r="DL271" s="1041"/>
      <c r="DM271" s="1040"/>
      <c r="DN271" s="1041"/>
      <c r="DO271" s="1040"/>
      <c r="DP271" s="1041"/>
      <c r="DQ271" s="1040"/>
      <c r="DR271" s="1041"/>
      <c r="DS271" s="343"/>
      <c r="DT271" s="347">
        <f t="shared" si="503"/>
        <v>0</v>
      </c>
      <c r="DU271" s="347">
        <f t="shared" si="504"/>
        <v>0</v>
      </c>
      <c r="DV271" s="347">
        <f t="shared" si="505"/>
        <v>0</v>
      </c>
      <c r="DW271" s="347">
        <f t="shared" si="506"/>
        <v>0</v>
      </c>
      <c r="DX271" s="347">
        <f t="shared" si="507"/>
        <v>0</v>
      </c>
      <c r="DY271" s="300">
        <f t="shared" si="508"/>
        <v>0</v>
      </c>
    </row>
    <row r="272" spans="1:129" s="52" customFormat="1" ht="15" customHeight="1">
      <c r="A272" s="76"/>
      <c r="B272" s="76"/>
      <c r="C272" s="75" t="s">
        <v>224</v>
      </c>
      <c r="D272" s="674"/>
      <c r="E272" s="70"/>
      <c r="F272" s="70"/>
      <c r="G272" s="70"/>
      <c r="H272" s="70"/>
      <c r="I272" s="70"/>
      <c r="J272" s="683"/>
      <c r="K272" s="70"/>
      <c r="L272" s="138"/>
      <c r="M272" s="68">
        <f t="shared" si="496"/>
        <v>1</v>
      </c>
      <c r="N272" s="894"/>
      <c r="O272" s="895"/>
      <c r="P272" s="894"/>
      <c r="Q272" s="895"/>
      <c r="R272" s="894"/>
      <c r="S272" s="895"/>
      <c r="T272" s="894"/>
      <c r="U272" s="895"/>
      <c r="V272" s="894"/>
      <c r="W272" s="895"/>
      <c r="X272" s="346"/>
      <c r="Y272" s="896"/>
      <c r="Z272" s="1008"/>
      <c r="AA272" s="896"/>
      <c r="AB272" s="1008"/>
      <c r="AC272" s="896"/>
      <c r="AD272" s="1008"/>
      <c r="AE272" s="896"/>
      <c r="AF272" s="1008"/>
      <c r="AG272" s="896"/>
      <c r="AH272" s="1008"/>
      <c r="AI272" s="335"/>
      <c r="AJ272" s="901"/>
      <c r="AK272" s="902"/>
      <c r="AL272" s="901"/>
      <c r="AM272" s="902"/>
      <c r="AN272" s="901"/>
      <c r="AO272" s="902"/>
      <c r="AP272" s="901"/>
      <c r="AQ272" s="902"/>
      <c r="AR272" s="901"/>
      <c r="AS272" s="902"/>
      <c r="AT272" s="336"/>
      <c r="AU272" s="877">
        <f t="shared" si="497"/>
        <v>0</v>
      </c>
      <c r="AV272" s="878"/>
      <c r="AW272" s="877">
        <f t="shared" si="498"/>
        <v>0</v>
      </c>
      <c r="AX272" s="878"/>
      <c r="AY272" s="877">
        <f t="shared" si="499"/>
        <v>0</v>
      </c>
      <c r="AZ272" s="878"/>
      <c r="BA272" s="877">
        <f t="shared" si="500"/>
        <v>0</v>
      </c>
      <c r="BB272" s="878"/>
      <c r="BC272" s="877">
        <f t="shared" si="501"/>
        <v>0</v>
      </c>
      <c r="BD272" s="878"/>
      <c r="BE272" s="272">
        <f t="shared" si="502"/>
        <v>0</v>
      </c>
      <c r="BF272" s="911"/>
      <c r="BG272" s="912"/>
      <c r="BH272" s="911"/>
      <c r="BI272" s="912"/>
      <c r="BJ272" s="911"/>
      <c r="BK272" s="912"/>
      <c r="BL272" s="911"/>
      <c r="BM272" s="912"/>
      <c r="BN272" s="911"/>
      <c r="BO272" s="912"/>
      <c r="BP272" s="338"/>
      <c r="BQ272" s="1038"/>
      <c r="BR272" s="1039"/>
      <c r="BS272" s="1038"/>
      <c r="BT272" s="1039"/>
      <c r="BU272" s="1038"/>
      <c r="BV272" s="1039"/>
      <c r="BW272" s="1038"/>
      <c r="BX272" s="1039"/>
      <c r="BY272" s="1038"/>
      <c r="BZ272" s="1039"/>
      <c r="CA272" s="339"/>
      <c r="CB272" s="1036"/>
      <c r="CC272" s="1037"/>
      <c r="CD272" s="1036"/>
      <c r="CE272" s="1037"/>
      <c r="CF272" s="1036"/>
      <c r="CG272" s="1037"/>
      <c r="CH272" s="1036"/>
      <c r="CI272" s="1037"/>
      <c r="CJ272" s="1036"/>
      <c r="CK272" s="1037"/>
      <c r="CL272" s="340"/>
      <c r="CM272" s="1044"/>
      <c r="CN272" s="1045"/>
      <c r="CO272" s="1044"/>
      <c r="CP272" s="1045"/>
      <c r="CQ272" s="1044"/>
      <c r="CR272" s="1045"/>
      <c r="CS272" s="1044"/>
      <c r="CT272" s="1045"/>
      <c r="CU272" s="1044"/>
      <c r="CV272" s="1045"/>
      <c r="CW272" s="341"/>
      <c r="CX272" s="1042"/>
      <c r="CY272" s="1043"/>
      <c r="CZ272" s="1042"/>
      <c r="DA272" s="1043"/>
      <c r="DB272" s="1042"/>
      <c r="DC272" s="1043"/>
      <c r="DD272" s="1042"/>
      <c r="DE272" s="1043"/>
      <c r="DF272" s="1042"/>
      <c r="DG272" s="1043"/>
      <c r="DH272" s="342"/>
      <c r="DI272" s="1040"/>
      <c r="DJ272" s="1041"/>
      <c r="DK272" s="1040"/>
      <c r="DL272" s="1041"/>
      <c r="DM272" s="1040"/>
      <c r="DN272" s="1041"/>
      <c r="DO272" s="1040"/>
      <c r="DP272" s="1041"/>
      <c r="DQ272" s="1040"/>
      <c r="DR272" s="1041"/>
      <c r="DS272" s="343"/>
      <c r="DT272" s="347">
        <f t="shared" si="503"/>
        <v>0</v>
      </c>
      <c r="DU272" s="347">
        <f t="shared" si="504"/>
        <v>0</v>
      </c>
      <c r="DV272" s="347">
        <f t="shared" si="505"/>
        <v>0</v>
      </c>
      <c r="DW272" s="347">
        <f t="shared" si="506"/>
        <v>0</v>
      </c>
      <c r="DX272" s="347">
        <f t="shared" si="507"/>
        <v>0</v>
      </c>
      <c r="DY272" s="300">
        <f t="shared" si="508"/>
        <v>0</v>
      </c>
    </row>
    <row r="273" spans="1:129" s="52" customFormat="1" ht="15" customHeight="1">
      <c r="A273" s="76"/>
      <c r="B273" s="76"/>
      <c r="C273" s="75" t="s">
        <v>15</v>
      </c>
      <c r="D273" s="674"/>
      <c r="E273" s="70"/>
      <c r="F273" s="70"/>
      <c r="G273" s="70"/>
      <c r="H273" s="70"/>
      <c r="I273" s="70"/>
      <c r="J273" s="683"/>
      <c r="K273" s="70"/>
      <c r="L273" s="138"/>
      <c r="M273" s="68">
        <f t="shared" si="496"/>
        <v>1</v>
      </c>
      <c r="N273" s="894"/>
      <c r="O273" s="895"/>
      <c r="P273" s="894"/>
      <c r="Q273" s="895"/>
      <c r="R273" s="894"/>
      <c r="S273" s="895"/>
      <c r="T273" s="894"/>
      <c r="U273" s="895"/>
      <c r="V273" s="894"/>
      <c r="W273" s="895"/>
      <c r="X273" s="346"/>
      <c r="Y273" s="896"/>
      <c r="Z273" s="1008"/>
      <c r="AA273" s="896"/>
      <c r="AB273" s="1008"/>
      <c r="AC273" s="896"/>
      <c r="AD273" s="1008"/>
      <c r="AE273" s="896"/>
      <c r="AF273" s="1008"/>
      <c r="AG273" s="896"/>
      <c r="AH273" s="1008"/>
      <c r="AI273" s="335"/>
      <c r="AJ273" s="901"/>
      <c r="AK273" s="902"/>
      <c r="AL273" s="901"/>
      <c r="AM273" s="902"/>
      <c r="AN273" s="901"/>
      <c r="AO273" s="902"/>
      <c r="AP273" s="901"/>
      <c r="AQ273" s="902"/>
      <c r="AR273" s="901"/>
      <c r="AS273" s="902"/>
      <c r="AT273" s="336"/>
      <c r="AU273" s="877">
        <f t="shared" si="497"/>
        <v>0</v>
      </c>
      <c r="AV273" s="878"/>
      <c r="AW273" s="877">
        <f t="shared" si="498"/>
        <v>0</v>
      </c>
      <c r="AX273" s="878"/>
      <c r="AY273" s="877">
        <f t="shared" si="499"/>
        <v>0</v>
      </c>
      <c r="AZ273" s="878"/>
      <c r="BA273" s="877">
        <f t="shared" si="500"/>
        <v>0</v>
      </c>
      <c r="BB273" s="878"/>
      <c r="BC273" s="877">
        <f t="shared" si="501"/>
        <v>0</v>
      </c>
      <c r="BD273" s="878"/>
      <c r="BE273" s="272">
        <f t="shared" si="502"/>
        <v>0</v>
      </c>
      <c r="BF273" s="911"/>
      <c r="BG273" s="912"/>
      <c r="BH273" s="911"/>
      <c r="BI273" s="912"/>
      <c r="BJ273" s="911"/>
      <c r="BK273" s="912"/>
      <c r="BL273" s="911"/>
      <c r="BM273" s="912"/>
      <c r="BN273" s="911"/>
      <c r="BO273" s="912"/>
      <c r="BP273" s="338"/>
      <c r="BQ273" s="1038"/>
      <c r="BR273" s="1039"/>
      <c r="BS273" s="1038"/>
      <c r="BT273" s="1039"/>
      <c r="BU273" s="1038"/>
      <c r="BV273" s="1039"/>
      <c r="BW273" s="1038"/>
      <c r="BX273" s="1039"/>
      <c r="BY273" s="1038"/>
      <c r="BZ273" s="1039"/>
      <c r="CA273" s="339"/>
      <c r="CB273" s="1036"/>
      <c r="CC273" s="1037"/>
      <c r="CD273" s="1036"/>
      <c r="CE273" s="1037"/>
      <c r="CF273" s="1036"/>
      <c r="CG273" s="1037"/>
      <c r="CH273" s="1036"/>
      <c r="CI273" s="1037"/>
      <c r="CJ273" s="1036"/>
      <c r="CK273" s="1037"/>
      <c r="CL273" s="340"/>
      <c r="CM273" s="1044"/>
      <c r="CN273" s="1045"/>
      <c r="CO273" s="1044"/>
      <c r="CP273" s="1045"/>
      <c r="CQ273" s="1044"/>
      <c r="CR273" s="1045"/>
      <c r="CS273" s="1044"/>
      <c r="CT273" s="1045"/>
      <c r="CU273" s="1044"/>
      <c r="CV273" s="1045"/>
      <c r="CW273" s="341"/>
      <c r="CX273" s="1042"/>
      <c r="CY273" s="1043"/>
      <c r="CZ273" s="1042"/>
      <c r="DA273" s="1043"/>
      <c r="DB273" s="1042"/>
      <c r="DC273" s="1043"/>
      <c r="DD273" s="1042"/>
      <c r="DE273" s="1043"/>
      <c r="DF273" s="1042"/>
      <c r="DG273" s="1043"/>
      <c r="DH273" s="342"/>
      <c r="DI273" s="1040"/>
      <c r="DJ273" s="1041"/>
      <c r="DK273" s="1040"/>
      <c r="DL273" s="1041"/>
      <c r="DM273" s="1040"/>
      <c r="DN273" s="1041"/>
      <c r="DO273" s="1040"/>
      <c r="DP273" s="1041"/>
      <c r="DQ273" s="1040"/>
      <c r="DR273" s="1041"/>
      <c r="DS273" s="343"/>
      <c r="DT273" s="347">
        <f t="shared" si="503"/>
        <v>0</v>
      </c>
      <c r="DU273" s="347">
        <f t="shared" si="504"/>
        <v>0</v>
      </c>
      <c r="DV273" s="347">
        <f t="shared" si="505"/>
        <v>0</v>
      </c>
      <c r="DW273" s="347">
        <f t="shared" si="506"/>
        <v>0</v>
      </c>
      <c r="DX273" s="347">
        <f t="shared" si="507"/>
        <v>0</v>
      </c>
      <c r="DY273" s="300">
        <f t="shared" si="508"/>
        <v>0</v>
      </c>
    </row>
    <row r="274" spans="1:129" s="52" customFormat="1" ht="15" customHeight="1">
      <c r="A274" s="76"/>
      <c r="B274" s="76"/>
      <c r="C274" s="75" t="s">
        <v>31</v>
      </c>
      <c r="D274" s="674"/>
      <c r="E274" s="70"/>
      <c r="F274" s="70"/>
      <c r="G274" s="70"/>
      <c r="H274" s="70"/>
      <c r="I274" s="70"/>
      <c r="J274" s="683"/>
      <c r="K274" s="70"/>
      <c r="L274" s="138"/>
      <c r="M274" s="68">
        <f t="shared" si="496"/>
        <v>1.1000000000000001</v>
      </c>
      <c r="N274" s="894"/>
      <c r="O274" s="895"/>
      <c r="P274" s="894"/>
      <c r="Q274" s="895"/>
      <c r="R274" s="894"/>
      <c r="S274" s="895"/>
      <c r="T274" s="894"/>
      <c r="U274" s="895"/>
      <c r="V274" s="894"/>
      <c r="W274" s="895"/>
      <c r="X274" s="346"/>
      <c r="Y274" s="896"/>
      <c r="Z274" s="1008"/>
      <c r="AA274" s="896"/>
      <c r="AB274" s="1008"/>
      <c r="AC274" s="896"/>
      <c r="AD274" s="1008"/>
      <c r="AE274" s="896"/>
      <c r="AF274" s="1008"/>
      <c r="AG274" s="896"/>
      <c r="AH274" s="1008"/>
      <c r="AI274" s="335"/>
      <c r="AJ274" s="901"/>
      <c r="AK274" s="902"/>
      <c r="AL274" s="901"/>
      <c r="AM274" s="902"/>
      <c r="AN274" s="901"/>
      <c r="AO274" s="902"/>
      <c r="AP274" s="901"/>
      <c r="AQ274" s="902"/>
      <c r="AR274" s="901"/>
      <c r="AS274" s="902"/>
      <c r="AT274" s="336"/>
      <c r="AU274" s="877">
        <f t="shared" si="497"/>
        <v>0</v>
      </c>
      <c r="AV274" s="878"/>
      <c r="AW274" s="877">
        <f t="shared" si="498"/>
        <v>0</v>
      </c>
      <c r="AX274" s="878"/>
      <c r="AY274" s="877">
        <f t="shared" si="499"/>
        <v>0</v>
      </c>
      <c r="AZ274" s="878"/>
      <c r="BA274" s="877">
        <f t="shared" si="500"/>
        <v>0</v>
      </c>
      <c r="BB274" s="878"/>
      <c r="BC274" s="877">
        <f t="shared" si="501"/>
        <v>0</v>
      </c>
      <c r="BD274" s="878"/>
      <c r="BE274" s="272">
        <f t="shared" si="502"/>
        <v>0</v>
      </c>
      <c r="BF274" s="911"/>
      <c r="BG274" s="912"/>
      <c r="BH274" s="911"/>
      <c r="BI274" s="912"/>
      <c r="BJ274" s="911"/>
      <c r="BK274" s="912"/>
      <c r="BL274" s="911"/>
      <c r="BM274" s="912"/>
      <c r="BN274" s="911"/>
      <c r="BO274" s="912"/>
      <c r="BP274" s="338"/>
      <c r="BQ274" s="1038"/>
      <c r="BR274" s="1039"/>
      <c r="BS274" s="1038"/>
      <c r="BT274" s="1039"/>
      <c r="BU274" s="1038"/>
      <c r="BV274" s="1039"/>
      <c r="BW274" s="1038"/>
      <c r="BX274" s="1039"/>
      <c r="BY274" s="1038"/>
      <c r="BZ274" s="1039"/>
      <c r="CA274" s="339"/>
      <c r="CB274" s="1036"/>
      <c r="CC274" s="1037"/>
      <c r="CD274" s="1036"/>
      <c r="CE274" s="1037"/>
      <c r="CF274" s="1036"/>
      <c r="CG274" s="1037"/>
      <c r="CH274" s="1036"/>
      <c r="CI274" s="1037"/>
      <c r="CJ274" s="1036"/>
      <c r="CK274" s="1037"/>
      <c r="CL274" s="340"/>
      <c r="CM274" s="1044"/>
      <c r="CN274" s="1045"/>
      <c r="CO274" s="1044"/>
      <c r="CP274" s="1045"/>
      <c r="CQ274" s="1044"/>
      <c r="CR274" s="1045"/>
      <c r="CS274" s="1044"/>
      <c r="CT274" s="1045"/>
      <c r="CU274" s="1044"/>
      <c r="CV274" s="1045"/>
      <c r="CW274" s="341"/>
      <c r="CX274" s="1042"/>
      <c r="CY274" s="1043"/>
      <c r="CZ274" s="1042"/>
      <c r="DA274" s="1043"/>
      <c r="DB274" s="1042"/>
      <c r="DC274" s="1043"/>
      <c r="DD274" s="1042"/>
      <c r="DE274" s="1043"/>
      <c r="DF274" s="1042"/>
      <c r="DG274" s="1043"/>
      <c r="DH274" s="342"/>
      <c r="DI274" s="1040"/>
      <c r="DJ274" s="1041"/>
      <c r="DK274" s="1040"/>
      <c r="DL274" s="1041"/>
      <c r="DM274" s="1040"/>
      <c r="DN274" s="1041"/>
      <c r="DO274" s="1040"/>
      <c r="DP274" s="1041"/>
      <c r="DQ274" s="1040"/>
      <c r="DR274" s="1041"/>
      <c r="DS274" s="343"/>
      <c r="DT274" s="347">
        <f t="shared" si="503"/>
        <v>0</v>
      </c>
      <c r="DU274" s="347">
        <f t="shared" si="504"/>
        <v>0</v>
      </c>
      <c r="DV274" s="347">
        <f t="shared" si="505"/>
        <v>0</v>
      </c>
      <c r="DW274" s="347">
        <f t="shared" si="506"/>
        <v>0</v>
      </c>
      <c r="DX274" s="347">
        <f t="shared" si="507"/>
        <v>0</v>
      </c>
      <c r="DY274" s="300">
        <f t="shared" si="508"/>
        <v>0</v>
      </c>
    </row>
    <row r="275" spans="1:129" s="52" customFormat="1" ht="15" customHeight="1">
      <c r="A275" s="76"/>
      <c r="B275" s="76"/>
      <c r="C275" s="75" t="s">
        <v>309</v>
      </c>
      <c r="D275" s="674" t="s">
        <v>338</v>
      </c>
      <c r="E275" s="70"/>
      <c r="F275" s="70"/>
      <c r="G275" s="70"/>
      <c r="H275" s="70"/>
      <c r="I275" s="70"/>
      <c r="J275" s="683"/>
      <c r="K275" s="70"/>
      <c r="L275" s="138"/>
      <c r="M275" s="68">
        <f t="shared" si="496"/>
        <v>1.1000000000000001</v>
      </c>
      <c r="N275" s="894"/>
      <c r="O275" s="895"/>
      <c r="P275" s="894"/>
      <c r="Q275" s="895"/>
      <c r="R275" s="894"/>
      <c r="S275" s="895"/>
      <c r="T275" s="894"/>
      <c r="U275" s="895"/>
      <c r="V275" s="894"/>
      <c r="W275" s="895"/>
      <c r="X275" s="346"/>
      <c r="Y275" s="896"/>
      <c r="Z275" s="1008"/>
      <c r="AA275" s="896"/>
      <c r="AB275" s="1008"/>
      <c r="AC275" s="896"/>
      <c r="AD275" s="1008"/>
      <c r="AE275" s="896"/>
      <c r="AF275" s="1008"/>
      <c r="AG275" s="896"/>
      <c r="AH275" s="1008"/>
      <c r="AI275" s="335"/>
      <c r="AJ275" s="901"/>
      <c r="AK275" s="902"/>
      <c r="AL275" s="901"/>
      <c r="AM275" s="902"/>
      <c r="AN275" s="901"/>
      <c r="AO275" s="902"/>
      <c r="AP275" s="901"/>
      <c r="AQ275" s="902"/>
      <c r="AR275" s="901"/>
      <c r="AS275" s="902"/>
      <c r="AT275" s="336"/>
      <c r="AU275" s="877">
        <f t="shared" si="497"/>
        <v>0</v>
      </c>
      <c r="AV275" s="878"/>
      <c r="AW275" s="877">
        <f t="shared" si="498"/>
        <v>0</v>
      </c>
      <c r="AX275" s="878"/>
      <c r="AY275" s="877">
        <f t="shared" si="499"/>
        <v>0</v>
      </c>
      <c r="AZ275" s="878"/>
      <c r="BA275" s="877">
        <f t="shared" si="500"/>
        <v>0</v>
      </c>
      <c r="BB275" s="878"/>
      <c r="BC275" s="877">
        <f t="shared" si="501"/>
        <v>0</v>
      </c>
      <c r="BD275" s="878"/>
      <c r="BE275" s="272">
        <f t="shared" si="502"/>
        <v>0</v>
      </c>
      <c r="BF275" s="911"/>
      <c r="BG275" s="912"/>
      <c r="BH275" s="911"/>
      <c r="BI275" s="912"/>
      <c r="BJ275" s="911"/>
      <c r="BK275" s="912"/>
      <c r="BL275" s="911"/>
      <c r="BM275" s="912"/>
      <c r="BN275" s="911"/>
      <c r="BO275" s="912"/>
      <c r="BP275" s="338"/>
      <c r="BQ275" s="1038"/>
      <c r="BR275" s="1039"/>
      <c r="BS275" s="1038"/>
      <c r="BT275" s="1039"/>
      <c r="BU275" s="1038"/>
      <c r="BV275" s="1039"/>
      <c r="BW275" s="1038"/>
      <c r="BX275" s="1039"/>
      <c r="BY275" s="1038"/>
      <c r="BZ275" s="1039"/>
      <c r="CA275" s="339"/>
      <c r="CB275" s="1036"/>
      <c r="CC275" s="1037"/>
      <c r="CD275" s="1036"/>
      <c r="CE275" s="1037"/>
      <c r="CF275" s="1036"/>
      <c r="CG275" s="1037"/>
      <c r="CH275" s="1036"/>
      <c r="CI275" s="1037"/>
      <c r="CJ275" s="1036"/>
      <c r="CK275" s="1037"/>
      <c r="CL275" s="340"/>
      <c r="CM275" s="1044"/>
      <c r="CN275" s="1045"/>
      <c r="CO275" s="1044"/>
      <c r="CP275" s="1045"/>
      <c r="CQ275" s="1044"/>
      <c r="CR275" s="1045"/>
      <c r="CS275" s="1044"/>
      <c r="CT275" s="1045"/>
      <c r="CU275" s="1044"/>
      <c r="CV275" s="1045"/>
      <c r="CW275" s="341"/>
      <c r="CX275" s="1042"/>
      <c r="CY275" s="1043"/>
      <c r="CZ275" s="1042"/>
      <c r="DA275" s="1043"/>
      <c r="DB275" s="1042"/>
      <c r="DC275" s="1043"/>
      <c r="DD275" s="1042"/>
      <c r="DE275" s="1043"/>
      <c r="DF275" s="1042"/>
      <c r="DG275" s="1043"/>
      <c r="DH275" s="342"/>
      <c r="DI275" s="1040"/>
      <c r="DJ275" s="1041"/>
      <c r="DK275" s="1040"/>
      <c r="DL275" s="1041"/>
      <c r="DM275" s="1040"/>
      <c r="DN275" s="1041"/>
      <c r="DO275" s="1040"/>
      <c r="DP275" s="1041"/>
      <c r="DQ275" s="1040"/>
      <c r="DR275" s="1041"/>
      <c r="DS275" s="343"/>
      <c r="DT275" s="347">
        <f t="shared" si="503"/>
        <v>0</v>
      </c>
      <c r="DU275" s="347">
        <f t="shared" si="504"/>
        <v>0</v>
      </c>
      <c r="DV275" s="347">
        <f t="shared" si="505"/>
        <v>0</v>
      </c>
      <c r="DW275" s="347">
        <f t="shared" si="506"/>
        <v>0</v>
      </c>
      <c r="DX275" s="347">
        <f t="shared" si="507"/>
        <v>0</v>
      </c>
      <c r="DY275" s="300">
        <f t="shared" si="508"/>
        <v>0</v>
      </c>
    </row>
    <row r="276" spans="1:129" s="52" customFormat="1" ht="15" customHeight="1">
      <c r="A276" s="76"/>
      <c r="B276" s="76"/>
      <c r="C276" s="75" t="s">
        <v>224</v>
      </c>
      <c r="D276" s="674"/>
      <c r="E276" s="70"/>
      <c r="F276" s="70"/>
      <c r="G276" s="70"/>
      <c r="H276" s="70"/>
      <c r="I276" s="70"/>
      <c r="J276" s="683"/>
      <c r="K276" s="70"/>
      <c r="L276" s="138"/>
      <c r="M276" s="68">
        <f t="shared" si="496"/>
        <v>1</v>
      </c>
      <c r="N276" s="894"/>
      <c r="O276" s="895"/>
      <c r="P276" s="894"/>
      <c r="Q276" s="895"/>
      <c r="R276" s="894"/>
      <c r="S276" s="895"/>
      <c r="T276" s="894"/>
      <c r="U276" s="895"/>
      <c r="V276" s="894"/>
      <c r="W276" s="895"/>
      <c r="X276" s="346"/>
      <c r="Y276" s="896"/>
      <c r="Z276" s="1008"/>
      <c r="AA276" s="896"/>
      <c r="AB276" s="1008"/>
      <c r="AC276" s="896"/>
      <c r="AD276" s="1008"/>
      <c r="AE276" s="896"/>
      <c r="AF276" s="1008"/>
      <c r="AG276" s="896"/>
      <c r="AH276" s="1008"/>
      <c r="AI276" s="335"/>
      <c r="AJ276" s="901"/>
      <c r="AK276" s="902"/>
      <c r="AL276" s="901"/>
      <c r="AM276" s="902"/>
      <c r="AN276" s="901"/>
      <c r="AO276" s="902"/>
      <c r="AP276" s="901"/>
      <c r="AQ276" s="902"/>
      <c r="AR276" s="901"/>
      <c r="AS276" s="902"/>
      <c r="AT276" s="336"/>
      <c r="AU276" s="877">
        <f t="shared" si="497"/>
        <v>0</v>
      </c>
      <c r="AV276" s="878"/>
      <c r="AW276" s="877">
        <f t="shared" si="498"/>
        <v>0</v>
      </c>
      <c r="AX276" s="878"/>
      <c r="AY276" s="877">
        <f t="shared" si="499"/>
        <v>0</v>
      </c>
      <c r="AZ276" s="878"/>
      <c r="BA276" s="877">
        <f t="shared" si="500"/>
        <v>0</v>
      </c>
      <c r="BB276" s="878"/>
      <c r="BC276" s="877">
        <f t="shared" si="501"/>
        <v>0</v>
      </c>
      <c r="BD276" s="878"/>
      <c r="BE276" s="272">
        <f t="shared" si="502"/>
        <v>0</v>
      </c>
      <c r="BF276" s="911"/>
      <c r="BG276" s="912"/>
      <c r="BH276" s="911"/>
      <c r="BI276" s="912"/>
      <c r="BJ276" s="911"/>
      <c r="BK276" s="912"/>
      <c r="BL276" s="911"/>
      <c r="BM276" s="912"/>
      <c r="BN276" s="911"/>
      <c r="BO276" s="912"/>
      <c r="BP276" s="338"/>
      <c r="BQ276" s="1038"/>
      <c r="BR276" s="1039"/>
      <c r="BS276" s="1038"/>
      <c r="BT276" s="1039"/>
      <c r="BU276" s="1038"/>
      <c r="BV276" s="1039"/>
      <c r="BW276" s="1038"/>
      <c r="BX276" s="1039"/>
      <c r="BY276" s="1038"/>
      <c r="BZ276" s="1039"/>
      <c r="CA276" s="339"/>
      <c r="CB276" s="1036"/>
      <c r="CC276" s="1037"/>
      <c r="CD276" s="1036"/>
      <c r="CE276" s="1037"/>
      <c r="CF276" s="1036"/>
      <c r="CG276" s="1037"/>
      <c r="CH276" s="1036"/>
      <c r="CI276" s="1037"/>
      <c r="CJ276" s="1036"/>
      <c r="CK276" s="1037"/>
      <c r="CL276" s="340"/>
      <c r="CM276" s="1044"/>
      <c r="CN276" s="1045"/>
      <c r="CO276" s="1044"/>
      <c r="CP276" s="1045"/>
      <c r="CQ276" s="1044"/>
      <c r="CR276" s="1045"/>
      <c r="CS276" s="1044"/>
      <c r="CT276" s="1045"/>
      <c r="CU276" s="1044"/>
      <c r="CV276" s="1045"/>
      <c r="CW276" s="341"/>
      <c r="CX276" s="1042"/>
      <c r="CY276" s="1043"/>
      <c r="CZ276" s="1042"/>
      <c r="DA276" s="1043"/>
      <c r="DB276" s="1042"/>
      <c r="DC276" s="1043"/>
      <c r="DD276" s="1042"/>
      <c r="DE276" s="1043"/>
      <c r="DF276" s="1042"/>
      <c r="DG276" s="1043"/>
      <c r="DH276" s="342"/>
      <c r="DI276" s="1040"/>
      <c r="DJ276" s="1041"/>
      <c r="DK276" s="1040"/>
      <c r="DL276" s="1041"/>
      <c r="DM276" s="1040"/>
      <c r="DN276" s="1041"/>
      <c r="DO276" s="1040"/>
      <c r="DP276" s="1041"/>
      <c r="DQ276" s="1040"/>
      <c r="DR276" s="1041"/>
      <c r="DS276" s="343"/>
      <c r="DT276" s="347">
        <f t="shared" si="503"/>
        <v>0</v>
      </c>
      <c r="DU276" s="347">
        <f t="shared" si="504"/>
        <v>0</v>
      </c>
      <c r="DV276" s="347">
        <f t="shared" si="505"/>
        <v>0</v>
      </c>
      <c r="DW276" s="347">
        <f t="shared" si="506"/>
        <v>0</v>
      </c>
      <c r="DX276" s="347">
        <f t="shared" si="507"/>
        <v>0</v>
      </c>
      <c r="DY276" s="300">
        <f t="shared" si="508"/>
        <v>0</v>
      </c>
    </row>
    <row r="277" spans="1:129" s="52" customFormat="1" ht="15" customHeight="1">
      <c r="A277" s="76"/>
      <c r="B277" s="76"/>
      <c r="C277" s="75" t="s">
        <v>15</v>
      </c>
      <c r="D277" s="674"/>
      <c r="E277" s="70"/>
      <c r="F277" s="70"/>
      <c r="G277" s="70"/>
      <c r="H277" s="70"/>
      <c r="I277" s="70"/>
      <c r="J277" s="683"/>
      <c r="K277" s="70"/>
      <c r="L277" s="138"/>
      <c r="M277" s="68">
        <f t="shared" si="496"/>
        <v>1</v>
      </c>
      <c r="N277" s="894"/>
      <c r="O277" s="895"/>
      <c r="P277" s="894"/>
      <c r="Q277" s="895"/>
      <c r="R277" s="894"/>
      <c r="S277" s="895"/>
      <c r="T277" s="894"/>
      <c r="U277" s="895"/>
      <c r="V277" s="894"/>
      <c r="W277" s="895"/>
      <c r="X277" s="346"/>
      <c r="Y277" s="896"/>
      <c r="Z277" s="1008"/>
      <c r="AA277" s="896"/>
      <c r="AB277" s="1008"/>
      <c r="AC277" s="896"/>
      <c r="AD277" s="1008"/>
      <c r="AE277" s="896"/>
      <c r="AF277" s="1008"/>
      <c r="AG277" s="896"/>
      <c r="AH277" s="1008"/>
      <c r="AI277" s="335"/>
      <c r="AJ277" s="901"/>
      <c r="AK277" s="902"/>
      <c r="AL277" s="901"/>
      <c r="AM277" s="902"/>
      <c r="AN277" s="901"/>
      <c r="AO277" s="902"/>
      <c r="AP277" s="901"/>
      <c r="AQ277" s="902"/>
      <c r="AR277" s="901"/>
      <c r="AS277" s="902"/>
      <c r="AT277" s="336"/>
      <c r="AU277" s="877">
        <f t="shared" si="497"/>
        <v>0</v>
      </c>
      <c r="AV277" s="878"/>
      <c r="AW277" s="877">
        <f t="shared" si="498"/>
        <v>0</v>
      </c>
      <c r="AX277" s="878"/>
      <c r="AY277" s="877">
        <f t="shared" si="499"/>
        <v>0</v>
      </c>
      <c r="AZ277" s="878"/>
      <c r="BA277" s="877">
        <f t="shared" si="500"/>
        <v>0</v>
      </c>
      <c r="BB277" s="878"/>
      <c r="BC277" s="877">
        <f t="shared" si="501"/>
        <v>0</v>
      </c>
      <c r="BD277" s="878"/>
      <c r="BE277" s="272">
        <f t="shared" si="502"/>
        <v>0</v>
      </c>
      <c r="BF277" s="911"/>
      <c r="BG277" s="912"/>
      <c r="BH277" s="911"/>
      <c r="BI277" s="912"/>
      <c r="BJ277" s="911"/>
      <c r="BK277" s="912"/>
      <c r="BL277" s="911"/>
      <c r="BM277" s="912"/>
      <c r="BN277" s="911"/>
      <c r="BO277" s="912"/>
      <c r="BP277" s="338"/>
      <c r="BQ277" s="1038"/>
      <c r="BR277" s="1039"/>
      <c r="BS277" s="1038"/>
      <c r="BT277" s="1039"/>
      <c r="BU277" s="1038"/>
      <c r="BV277" s="1039"/>
      <c r="BW277" s="1038"/>
      <c r="BX277" s="1039"/>
      <c r="BY277" s="1038"/>
      <c r="BZ277" s="1039"/>
      <c r="CA277" s="339"/>
      <c r="CB277" s="1036"/>
      <c r="CC277" s="1037"/>
      <c r="CD277" s="1036"/>
      <c r="CE277" s="1037"/>
      <c r="CF277" s="1036"/>
      <c r="CG277" s="1037"/>
      <c r="CH277" s="1036"/>
      <c r="CI277" s="1037"/>
      <c r="CJ277" s="1036"/>
      <c r="CK277" s="1037"/>
      <c r="CL277" s="340"/>
      <c r="CM277" s="1044"/>
      <c r="CN277" s="1045"/>
      <c r="CO277" s="1044"/>
      <c r="CP277" s="1045"/>
      <c r="CQ277" s="1044"/>
      <c r="CR277" s="1045"/>
      <c r="CS277" s="1044"/>
      <c r="CT277" s="1045"/>
      <c r="CU277" s="1044"/>
      <c r="CV277" s="1045"/>
      <c r="CW277" s="341"/>
      <c r="CX277" s="1042"/>
      <c r="CY277" s="1043"/>
      <c r="CZ277" s="1042"/>
      <c r="DA277" s="1043"/>
      <c r="DB277" s="1042"/>
      <c r="DC277" s="1043"/>
      <c r="DD277" s="1042"/>
      <c r="DE277" s="1043"/>
      <c r="DF277" s="1042"/>
      <c r="DG277" s="1043"/>
      <c r="DH277" s="342"/>
      <c r="DI277" s="1040"/>
      <c r="DJ277" s="1041"/>
      <c r="DK277" s="1040"/>
      <c r="DL277" s="1041"/>
      <c r="DM277" s="1040"/>
      <c r="DN277" s="1041"/>
      <c r="DO277" s="1040"/>
      <c r="DP277" s="1041"/>
      <c r="DQ277" s="1040"/>
      <c r="DR277" s="1041"/>
      <c r="DS277" s="343"/>
      <c r="DT277" s="347">
        <f t="shared" si="503"/>
        <v>0</v>
      </c>
      <c r="DU277" s="347">
        <f t="shared" si="504"/>
        <v>0</v>
      </c>
      <c r="DV277" s="347">
        <f t="shared" si="505"/>
        <v>0</v>
      </c>
      <c r="DW277" s="347">
        <f t="shared" si="506"/>
        <v>0</v>
      </c>
      <c r="DX277" s="347">
        <f t="shared" si="507"/>
        <v>0</v>
      </c>
      <c r="DY277" s="300">
        <f t="shared" si="508"/>
        <v>0</v>
      </c>
    </row>
    <row r="278" spans="1:129" s="52" customFormat="1" ht="15" customHeight="1">
      <c r="A278" s="76"/>
      <c r="B278" s="76"/>
      <c r="C278" s="75" t="s">
        <v>31</v>
      </c>
      <c r="D278" s="674"/>
      <c r="E278" s="70"/>
      <c r="F278" s="70"/>
      <c r="G278" s="70"/>
      <c r="H278" s="70"/>
      <c r="I278" s="70"/>
      <c r="J278" s="683"/>
      <c r="K278" s="70"/>
      <c r="L278" s="138"/>
      <c r="M278" s="68">
        <f t="shared" si="496"/>
        <v>1.1000000000000001</v>
      </c>
      <c r="N278" s="894"/>
      <c r="O278" s="895"/>
      <c r="P278" s="894"/>
      <c r="Q278" s="895"/>
      <c r="R278" s="894"/>
      <c r="S278" s="895"/>
      <c r="T278" s="894"/>
      <c r="U278" s="895"/>
      <c r="V278" s="894"/>
      <c r="W278" s="895"/>
      <c r="X278" s="346"/>
      <c r="Y278" s="896"/>
      <c r="Z278" s="1008"/>
      <c r="AA278" s="896"/>
      <c r="AB278" s="1008"/>
      <c r="AC278" s="896"/>
      <c r="AD278" s="1008"/>
      <c r="AE278" s="896"/>
      <c r="AF278" s="1008"/>
      <c r="AG278" s="896"/>
      <c r="AH278" s="1008"/>
      <c r="AI278" s="335"/>
      <c r="AJ278" s="901"/>
      <c r="AK278" s="902"/>
      <c r="AL278" s="901"/>
      <c r="AM278" s="902"/>
      <c r="AN278" s="901"/>
      <c r="AO278" s="902"/>
      <c r="AP278" s="901"/>
      <c r="AQ278" s="902"/>
      <c r="AR278" s="901"/>
      <c r="AS278" s="902"/>
      <c r="AT278" s="336"/>
      <c r="AU278" s="877">
        <f t="shared" si="497"/>
        <v>0</v>
      </c>
      <c r="AV278" s="878"/>
      <c r="AW278" s="877">
        <f t="shared" si="498"/>
        <v>0</v>
      </c>
      <c r="AX278" s="878"/>
      <c r="AY278" s="877">
        <f t="shared" si="499"/>
        <v>0</v>
      </c>
      <c r="AZ278" s="878"/>
      <c r="BA278" s="877">
        <f t="shared" si="500"/>
        <v>0</v>
      </c>
      <c r="BB278" s="878"/>
      <c r="BC278" s="877">
        <f t="shared" si="501"/>
        <v>0</v>
      </c>
      <c r="BD278" s="878"/>
      <c r="BE278" s="272">
        <f t="shared" si="502"/>
        <v>0</v>
      </c>
      <c r="BF278" s="911"/>
      <c r="BG278" s="912"/>
      <c r="BH278" s="911"/>
      <c r="BI278" s="912"/>
      <c r="BJ278" s="911"/>
      <c r="BK278" s="912"/>
      <c r="BL278" s="911"/>
      <c r="BM278" s="912"/>
      <c r="BN278" s="911"/>
      <c r="BO278" s="912"/>
      <c r="BP278" s="338"/>
      <c r="BQ278" s="1038"/>
      <c r="BR278" s="1039"/>
      <c r="BS278" s="1038"/>
      <c r="BT278" s="1039"/>
      <c r="BU278" s="1038"/>
      <c r="BV278" s="1039"/>
      <c r="BW278" s="1038"/>
      <c r="BX278" s="1039"/>
      <c r="BY278" s="1038"/>
      <c r="BZ278" s="1039"/>
      <c r="CA278" s="339"/>
      <c r="CB278" s="1036"/>
      <c r="CC278" s="1037"/>
      <c r="CD278" s="1036"/>
      <c r="CE278" s="1037"/>
      <c r="CF278" s="1036"/>
      <c r="CG278" s="1037"/>
      <c r="CH278" s="1036"/>
      <c r="CI278" s="1037"/>
      <c r="CJ278" s="1036"/>
      <c r="CK278" s="1037"/>
      <c r="CL278" s="340"/>
      <c r="CM278" s="1044"/>
      <c r="CN278" s="1045"/>
      <c r="CO278" s="1044"/>
      <c r="CP278" s="1045"/>
      <c r="CQ278" s="1044"/>
      <c r="CR278" s="1045"/>
      <c r="CS278" s="1044"/>
      <c r="CT278" s="1045"/>
      <c r="CU278" s="1044"/>
      <c r="CV278" s="1045"/>
      <c r="CW278" s="341"/>
      <c r="CX278" s="1042"/>
      <c r="CY278" s="1043"/>
      <c r="CZ278" s="1042"/>
      <c r="DA278" s="1043"/>
      <c r="DB278" s="1042"/>
      <c r="DC278" s="1043"/>
      <c r="DD278" s="1042"/>
      <c r="DE278" s="1043"/>
      <c r="DF278" s="1042"/>
      <c r="DG278" s="1043"/>
      <c r="DH278" s="342"/>
      <c r="DI278" s="1040"/>
      <c r="DJ278" s="1041"/>
      <c r="DK278" s="1040"/>
      <c r="DL278" s="1041"/>
      <c r="DM278" s="1040"/>
      <c r="DN278" s="1041"/>
      <c r="DO278" s="1040"/>
      <c r="DP278" s="1041"/>
      <c r="DQ278" s="1040"/>
      <c r="DR278" s="1041"/>
      <c r="DS278" s="343"/>
      <c r="DT278" s="347">
        <f t="shared" si="503"/>
        <v>0</v>
      </c>
      <c r="DU278" s="347">
        <f t="shared" si="504"/>
        <v>0</v>
      </c>
      <c r="DV278" s="347">
        <f t="shared" si="505"/>
        <v>0</v>
      </c>
      <c r="DW278" s="347">
        <f t="shared" si="506"/>
        <v>0</v>
      </c>
      <c r="DX278" s="347">
        <f t="shared" si="507"/>
        <v>0</v>
      </c>
      <c r="DY278" s="300">
        <f t="shared" si="508"/>
        <v>0</v>
      </c>
    </row>
    <row r="279" spans="1:129" s="52" customFormat="1" ht="15" customHeight="1">
      <c r="A279" s="76"/>
      <c r="B279" s="76"/>
      <c r="C279" s="75" t="s">
        <v>309</v>
      </c>
      <c r="D279" s="674" t="s">
        <v>338</v>
      </c>
      <c r="E279" s="70"/>
      <c r="F279" s="70"/>
      <c r="G279" s="70"/>
      <c r="H279" s="70"/>
      <c r="I279" s="70"/>
      <c r="J279" s="683"/>
      <c r="K279" s="70"/>
      <c r="L279" s="138"/>
      <c r="M279" s="68">
        <f t="shared" si="496"/>
        <v>1.1000000000000001</v>
      </c>
      <c r="N279" s="894"/>
      <c r="O279" s="895"/>
      <c r="P279" s="894"/>
      <c r="Q279" s="895"/>
      <c r="R279" s="894"/>
      <c r="S279" s="895"/>
      <c r="T279" s="894"/>
      <c r="U279" s="895"/>
      <c r="V279" s="894"/>
      <c r="W279" s="895"/>
      <c r="X279" s="346"/>
      <c r="Y279" s="896"/>
      <c r="Z279" s="1008"/>
      <c r="AA279" s="896"/>
      <c r="AB279" s="1008"/>
      <c r="AC279" s="896"/>
      <c r="AD279" s="1008"/>
      <c r="AE279" s="896"/>
      <c r="AF279" s="1008"/>
      <c r="AG279" s="896"/>
      <c r="AH279" s="1008"/>
      <c r="AI279" s="335"/>
      <c r="AJ279" s="901"/>
      <c r="AK279" s="902"/>
      <c r="AL279" s="901"/>
      <c r="AM279" s="902"/>
      <c r="AN279" s="901"/>
      <c r="AO279" s="902"/>
      <c r="AP279" s="901"/>
      <c r="AQ279" s="902"/>
      <c r="AR279" s="901"/>
      <c r="AS279" s="902"/>
      <c r="AT279" s="336"/>
      <c r="AU279" s="877">
        <f t="shared" si="497"/>
        <v>0</v>
      </c>
      <c r="AV279" s="878"/>
      <c r="AW279" s="877">
        <f t="shared" si="498"/>
        <v>0</v>
      </c>
      <c r="AX279" s="878"/>
      <c r="AY279" s="877">
        <f t="shared" si="499"/>
        <v>0</v>
      </c>
      <c r="AZ279" s="878"/>
      <c r="BA279" s="877">
        <f t="shared" si="500"/>
        <v>0</v>
      </c>
      <c r="BB279" s="878"/>
      <c r="BC279" s="877">
        <f t="shared" si="501"/>
        <v>0</v>
      </c>
      <c r="BD279" s="878"/>
      <c r="BE279" s="272">
        <f t="shared" si="502"/>
        <v>0</v>
      </c>
      <c r="BF279" s="911"/>
      <c r="BG279" s="912"/>
      <c r="BH279" s="911"/>
      <c r="BI279" s="912"/>
      <c r="BJ279" s="911"/>
      <c r="BK279" s="912"/>
      <c r="BL279" s="911"/>
      <c r="BM279" s="912"/>
      <c r="BN279" s="911"/>
      <c r="BO279" s="912"/>
      <c r="BP279" s="338"/>
      <c r="BQ279" s="1038"/>
      <c r="BR279" s="1039"/>
      <c r="BS279" s="1038"/>
      <c r="BT279" s="1039"/>
      <c r="BU279" s="1038"/>
      <c r="BV279" s="1039"/>
      <c r="BW279" s="1038"/>
      <c r="BX279" s="1039"/>
      <c r="BY279" s="1038"/>
      <c r="BZ279" s="1039"/>
      <c r="CA279" s="339"/>
      <c r="CB279" s="1036"/>
      <c r="CC279" s="1037"/>
      <c r="CD279" s="1036"/>
      <c r="CE279" s="1037"/>
      <c r="CF279" s="1036"/>
      <c r="CG279" s="1037"/>
      <c r="CH279" s="1036"/>
      <c r="CI279" s="1037"/>
      <c r="CJ279" s="1036"/>
      <c r="CK279" s="1037"/>
      <c r="CL279" s="340"/>
      <c r="CM279" s="1044"/>
      <c r="CN279" s="1045"/>
      <c r="CO279" s="1044"/>
      <c r="CP279" s="1045"/>
      <c r="CQ279" s="1044"/>
      <c r="CR279" s="1045"/>
      <c r="CS279" s="1044"/>
      <c r="CT279" s="1045"/>
      <c r="CU279" s="1044"/>
      <c r="CV279" s="1045"/>
      <c r="CW279" s="341"/>
      <c r="CX279" s="1042"/>
      <c r="CY279" s="1043"/>
      <c r="CZ279" s="1042"/>
      <c r="DA279" s="1043"/>
      <c r="DB279" s="1042"/>
      <c r="DC279" s="1043"/>
      <c r="DD279" s="1042"/>
      <c r="DE279" s="1043"/>
      <c r="DF279" s="1042"/>
      <c r="DG279" s="1043"/>
      <c r="DH279" s="342"/>
      <c r="DI279" s="1040"/>
      <c r="DJ279" s="1041"/>
      <c r="DK279" s="1040"/>
      <c r="DL279" s="1041"/>
      <c r="DM279" s="1040"/>
      <c r="DN279" s="1041"/>
      <c r="DO279" s="1040"/>
      <c r="DP279" s="1041"/>
      <c r="DQ279" s="1040"/>
      <c r="DR279" s="1041"/>
      <c r="DS279" s="343"/>
      <c r="DT279" s="347">
        <f t="shared" si="503"/>
        <v>0</v>
      </c>
      <c r="DU279" s="347">
        <f t="shared" si="504"/>
        <v>0</v>
      </c>
      <c r="DV279" s="347">
        <f t="shared" si="505"/>
        <v>0</v>
      </c>
      <c r="DW279" s="347">
        <f t="shared" si="506"/>
        <v>0</v>
      </c>
      <c r="DX279" s="347">
        <f t="shared" si="507"/>
        <v>0</v>
      </c>
      <c r="DY279" s="300">
        <f t="shared" si="508"/>
        <v>0</v>
      </c>
    </row>
    <row r="280" spans="1:129" s="52" customFormat="1" ht="15" customHeight="1">
      <c r="A280" s="76"/>
      <c r="B280" s="76"/>
      <c r="C280" s="75" t="s">
        <v>224</v>
      </c>
      <c r="D280" s="674"/>
      <c r="E280" s="70"/>
      <c r="F280" s="70"/>
      <c r="G280" s="70"/>
      <c r="H280" s="70"/>
      <c r="I280" s="70"/>
      <c r="J280" s="683"/>
      <c r="K280" s="70"/>
      <c r="L280" s="138"/>
      <c r="M280" s="68">
        <f t="shared" si="496"/>
        <v>1</v>
      </c>
      <c r="N280" s="894"/>
      <c r="O280" s="895"/>
      <c r="P280" s="894"/>
      <c r="Q280" s="895"/>
      <c r="R280" s="894"/>
      <c r="S280" s="895"/>
      <c r="T280" s="894"/>
      <c r="U280" s="895"/>
      <c r="V280" s="894"/>
      <c r="W280" s="895"/>
      <c r="X280" s="346"/>
      <c r="Y280" s="896"/>
      <c r="Z280" s="1008"/>
      <c r="AA280" s="896"/>
      <c r="AB280" s="1008"/>
      <c r="AC280" s="896"/>
      <c r="AD280" s="1008"/>
      <c r="AE280" s="896"/>
      <c r="AF280" s="1008"/>
      <c r="AG280" s="896"/>
      <c r="AH280" s="1008"/>
      <c r="AI280" s="335"/>
      <c r="AJ280" s="901"/>
      <c r="AK280" s="902"/>
      <c r="AL280" s="901"/>
      <c r="AM280" s="902"/>
      <c r="AN280" s="901"/>
      <c r="AO280" s="902"/>
      <c r="AP280" s="901"/>
      <c r="AQ280" s="902"/>
      <c r="AR280" s="901"/>
      <c r="AS280" s="902"/>
      <c r="AT280" s="336"/>
      <c r="AU280" s="877">
        <f t="shared" si="497"/>
        <v>0</v>
      </c>
      <c r="AV280" s="878"/>
      <c r="AW280" s="877">
        <f t="shared" si="498"/>
        <v>0</v>
      </c>
      <c r="AX280" s="878"/>
      <c r="AY280" s="877">
        <f t="shared" si="499"/>
        <v>0</v>
      </c>
      <c r="AZ280" s="878"/>
      <c r="BA280" s="877">
        <f t="shared" si="500"/>
        <v>0</v>
      </c>
      <c r="BB280" s="878"/>
      <c r="BC280" s="877">
        <f t="shared" si="501"/>
        <v>0</v>
      </c>
      <c r="BD280" s="878"/>
      <c r="BE280" s="272">
        <f t="shared" si="502"/>
        <v>0</v>
      </c>
      <c r="BF280" s="911"/>
      <c r="BG280" s="912"/>
      <c r="BH280" s="911"/>
      <c r="BI280" s="912"/>
      <c r="BJ280" s="911"/>
      <c r="BK280" s="912"/>
      <c r="BL280" s="911"/>
      <c r="BM280" s="912"/>
      <c r="BN280" s="911"/>
      <c r="BO280" s="912"/>
      <c r="BP280" s="338"/>
      <c r="BQ280" s="1038"/>
      <c r="BR280" s="1039"/>
      <c r="BS280" s="1038"/>
      <c r="BT280" s="1039"/>
      <c r="BU280" s="1038"/>
      <c r="BV280" s="1039"/>
      <c r="BW280" s="1038"/>
      <c r="BX280" s="1039"/>
      <c r="BY280" s="1038"/>
      <c r="BZ280" s="1039"/>
      <c r="CA280" s="339"/>
      <c r="CB280" s="1036"/>
      <c r="CC280" s="1037"/>
      <c r="CD280" s="1036"/>
      <c r="CE280" s="1037"/>
      <c r="CF280" s="1036"/>
      <c r="CG280" s="1037"/>
      <c r="CH280" s="1036"/>
      <c r="CI280" s="1037"/>
      <c r="CJ280" s="1036"/>
      <c r="CK280" s="1037"/>
      <c r="CL280" s="340"/>
      <c r="CM280" s="1044"/>
      <c r="CN280" s="1045"/>
      <c r="CO280" s="1044"/>
      <c r="CP280" s="1045"/>
      <c r="CQ280" s="1044"/>
      <c r="CR280" s="1045"/>
      <c r="CS280" s="1044"/>
      <c r="CT280" s="1045"/>
      <c r="CU280" s="1044"/>
      <c r="CV280" s="1045"/>
      <c r="CW280" s="341"/>
      <c r="CX280" s="1042"/>
      <c r="CY280" s="1043"/>
      <c r="CZ280" s="1042"/>
      <c r="DA280" s="1043"/>
      <c r="DB280" s="1042"/>
      <c r="DC280" s="1043"/>
      <c r="DD280" s="1042"/>
      <c r="DE280" s="1043"/>
      <c r="DF280" s="1042"/>
      <c r="DG280" s="1043"/>
      <c r="DH280" s="342"/>
      <c r="DI280" s="1040"/>
      <c r="DJ280" s="1041"/>
      <c r="DK280" s="1040"/>
      <c r="DL280" s="1041"/>
      <c r="DM280" s="1040"/>
      <c r="DN280" s="1041"/>
      <c r="DO280" s="1040"/>
      <c r="DP280" s="1041"/>
      <c r="DQ280" s="1040"/>
      <c r="DR280" s="1041"/>
      <c r="DS280" s="343"/>
      <c r="DT280" s="347">
        <f t="shared" si="503"/>
        <v>0</v>
      </c>
      <c r="DU280" s="347">
        <f t="shared" si="504"/>
        <v>0</v>
      </c>
      <c r="DV280" s="347">
        <f t="shared" si="505"/>
        <v>0</v>
      </c>
      <c r="DW280" s="347">
        <f t="shared" si="506"/>
        <v>0</v>
      </c>
      <c r="DX280" s="347">
        <f t="shared" si="507"/>
        <v>0</v>
      </c>
      <c r="DY280" s="300">
        <f t="shared" si="508"/>
        <v>0</v>
      </c>
    </row>
    <row r="281" spans="1:129" s="52" customFormat="1" ht="15" customHeight="1">
      <c r="A281" s="76"/>
      <c r="B281" s="76"/>
      <c r="C281" s="75" t="s">
        <v>15</v>
      </c>
      <c r="D281" s="674"/>
      <c r="E281" s="70"/>
      <c r="F281" s="70"/>
      <c r="G281" s="70"/>
      <c r="H281" s="70"/>
      <c r="I281" s="70"/>
      <c r="J281" s="683"/>
      <c r="K281" s="70"/>
      <c r="L281" s="138"/>
      <c r="M281" s="68">
        <f t="shared" si="496"/>
        <v>1</v>
      </c>
      <c r="N281" s="894"/>
      <c r="O281" s="895"/>
      <c r="P281" s="894"/>
      <c r="Q281" s="895"/>
      <c r="R281" s="894"/>
      <c r="S281" s="895"/>
      <c r="T281" s="894"/>
      <c r="U281" s="895"/>
      <c r="V281" s="894"/>
      <c r="W281" s="895"/>
      <c r="X281" s="346"/>
      <c r="Y281" s="896"/>
      <c r="Z281" s="1008"/>
      <c r="AA281" s="896"/>
      <c r="AB281" s="1008"/>
      <c r="AC281" s="896"/>
      <c r="AD281" s="1008"/>
      <c r="AE281" s="896"/>
      <c r="AF281" s="1008"/>
      <c r="AG281" s="896"/>
      <c r="AH281" s="1008"/>
      <c r="AI281" s="335"/>
      <c r="AJ281" s="901"/>
      <c r="AK281" s="902"/>
      <c r="AL281" s="901"/>
      <c r="AM281" s="902"/>
      <c r="AN281" s="901"/>
      <c r="AO281" s="902"/>
      <c r="AP281" s="901"/>
      <c r="AQ281" s="902"/>
      <c r="AR281" s="901"/>
      <c r="AS281" s="902"/>
      <c r="AT281" s="336"/>
      <c r="AU281" s="877">
        <f t="shared" si="497"/>
        <v>0</v>
      </c>
      <c r="AV281" s="878"/>
      <c r="AW281" s="877">
        <f t="shared" si="498"/>
        <v>0</v>
      </c>
      <c r="AX281" s="878"/>
      <c r="AY281" s="877">
        <f t="shared" si="499"/>
        <v>0</v>
      </c>
      <c r="AZ281" s="878"/>
      <c r="BA281" s="877">
        <f t="shared" si="500"/>
        <v>0</v>
      </c>
      <c r="BB281" s="878"/>
      <c r="BC281" s="877">
        <f t="shared" si="501"/>
        <v>0</v>
      </c>
      <c r="BD281" s="878"/>
      <c r="BE281" s="272">
        <f t="shared" si="502"/>
        <v>0</v>
      </c>
      <c r="BF281" s="911"/>
      <c r="BG281" s="912"/>
      <c r="BH281" s="911"/>
      <c r="BI281" s="912"/>
      <c r="BJ281" s="911"/>
      <c r="BK281" s="912"/>
      <c r="BL281" s="911"/>
      <c r="BM281" s="912"/>
      <c r="BN281" s="911"/>
      <c r="BO281" s="912"/>
      <c r="BP281" s="338"/>
      <c r="BQ281" s="1038"/>
      <c r="BR281" s="1039"/>
      <c r="BS281" s="1038"/>
      <c r="BT281" s="1039"/>
      <c r="BU281" s="1038"/>
      <c r="BV281" s="1039"/>
      <c r="BW281" s="1038"/>
      <c r="BX281" s="1039"/>
      <c r="BY281" s="1038"/>
      <c r="BZ281" s="1039"/>
      <c r="CA281" s="339"/>
      <c r="CB281" s="1036"/>
      <c r="CC281" s="1037"/>
      <c r="CD281" s="1036"/>
      <c r="CE281" s="1037"/>
      <c r="CF281" s="1036"/>
      <c r="CG281" s="1037"/>
      <c r="CH281" s="1036"/>
      <c r="CI281" s="1037"/>
      <c r="CJ281" s="1036"/>
      <c r="CK281" s="1037"/>
      <c r="CL281" s="340"/>
      <c r="CM281" s="1044"/>
      <c r="CN281" s="1045"/>
      <c r="CO281" s="1044"/>
      <c r="CP281" s="1045"/>
      <c r="CQ281" s="1044"/>
      <c r="CR281" s="1045"/>
      <c r="CS281" s="1044"/>
      <c r="CT281" s="1045"/>
      <c r="CU281" s="1044"/>
      <c r="CV281" s="1045"/>
      <c r="CW281" s="341"/>
      <c r="CX281" s="1042"/>
      <c r="CY281" s="1043"/>
      <c r="CZ281" s="1042"/>
      <c r="DA281" s="1043"/>
      <c r="DB281" s="1042"/>
      <c r="DC281" s="1043"/>
      <c r="DD281" s="1042"/>
      <c r="DE281" s="1043"/>
      <c r="DF281" s="1042"/>
      <c r="DG281" s="1043"/>
      <c r="DH281" s="342"/>
      <c r="DI281" s="1040"/>
      <c r="DJ281" s="1041"/>
      <c r="DK281" s="1040"/>
      <c r="DL281" s="1041"/>
      <c r="DM281" s="1040"/>
      <c r="DN281" s="1041"/>
      <c r="DO281" s="1040"/>
      <c r="DP281" s="1041"/>
      <c r="DQ281" s="1040"/>
      <c r="DR281" s="1041"/>
      <c r="DS281" s="343"/>
      <c r="DT281" s="347">
        <f t="shared" si="503"/>
        <v>0</v>
      </c>
      <c r="DU281" s="347">
        <f t="shared" si="504"/>
        <v>0</v>
      </c>
      <c r="DV281" s="347">
        <f t="shared" si="505"/>
        <v>0</v>
      </c>
      <c r="DW281" s="347">
        <f t="shared" si="506"/>
        <v>0</v>
      </c>
      <c r="DX281" s="347">
        <f t="shared" si="507"/>
        <v>0</v>
      </c>
      <c r="DY281" s="300">
        <f t="shared" si="508"/>
        <v>0</v>
      </c>
    </row>
    <row r="282" spans="1:129" s="52" customFormat="1" ht="15" customHeight="1">
      <c r="A282" s="76"/>
      <c r="B282" s="76"/>
      <c r="C282" s="75" t="s">
        <v>31</v>
      </c>
      <c r="D282" s="674"/>
      <c r="E282" s="70"/>
      <c r="F282" s="70"/>
      <c r="G282" s="70"/>
      <c r="H282" s="70"/>
      <c r="I282" s="70"/>
      <c r="J282" s="683"/>
      <c r="K282" s="70"/>
      <c r="L282" s="138"/>
      <c r="M282" s="68">
        <f t="shared" si="496"/>
        <v>1.1000000000000001</v>
      </c>
      <c r="N282" s="894"/>
      <c r="O282" s="895"/>
      <c r="P282" s="894"/>
      <c r="Q282" s="895"/>
      <c r="R282" s="894"/>
      <c r="S282" s="895"/>
      <c r="T282" s="894"/>
      <c r="U282" s="895"/>
      <c r="V282" s="894"/>
      <c r="W282" s="895"/>
      <c r="X282" s="346"/>
      <c r="Y282" s="896"/>
      <c r="Z282" s="1008"/>
      <c r="AA282" s="896"/>
      <c r="AB282" s="1008"/>
      <c r="AC282" s="896"/>
      <c r="AD282" s="1008"/>
      <c r="AE282" s="896"/>
      <c r="AF282" s="1008"/>
      <c r="AG282" s="896"/>
      <c r="AH282" s="1008"/>
      <c r="AI282" s="335"/>
      <c r="AJ282" s="901"/>
      <c r="AK282" s="902"/>
      <c r="AL282" s="901"/>
      <c r="AM282" s="902"/>
      <c r="AN282" s="901"/>
      <c r="AO282" s="902"/>
      <c r="AP282" s="901"/>
      <c r="AQ282" s="902"/>
      <c r="AR282" s="901"/>
      <c r="AS282" s="902"/>
      <c r="AT282" s="336"/>
      <c r="AU282" s="877">
        <f t="shared" si="497"/>
        <v>0</v>
      </c>
      <c r="AV282" s="878"/>
      <c r="AW282" s="877">
        <f t="shared" si="498"/>
        <v>0</v>
      </c>
      <c r="AX282" s="878"/>
      <c r="AY282" s="877">
        <f t="shared" si="499"/>
        <v>0</v>
      </c>
      <c r="AZ282" s="878"/>
      <c r="BA282" s="877">
        <f t="shared" si="500"/>
        <v>0</v>
      </c>
      <c r="BB282" s="878"/>
      <c r="BC282" s="877">
        <f t="shared" si="501"/>
        <v>0</v>
      </c>
      <c r="BD282" s="878"/>
      <c r="BE282" s="272">
        <f t="shared" si="502"/>
        <v>0</v>
      </c>
      <c r="BF282" s="911"/>
      <c r="BG282" s="912"/>
      <c r="BH282" s="911"/>
      <c r="BI282" s="912"/>
      <c r="BJ282" s="911"/>
      <c r="BK282" s="912"/>
      <c r="BL282" s="911"/>
      <c r="BM282" s="912"/>
      <c r="BN282" s="911"/>
      <c r="BO282" s="912"/>
      <c r="BP282" s="338"/>
      <c r="BQ282" s="1038"/>
      <c r="BR282" s="1039"/>
      <c r="BS282" s="1038"/>
      <c r="BT282" s="1039"/>
      <c r="BU282" s="1038"/>
      <c r="BV282" s="1039"/>
      <c r="BW282" s="1038"/>
      <c r="BX282" s="1039"/>
      <c r="BY282" s="1038"/>
      <c r="BZ282" s="1039"/>
      <c r="CA282" s="339"/>
      <c r="CB282" s="1036"/>
      <c r="CC282" s="1037"/>
      <c r="CD282" s="1036"/>
      <c r="CE282" s="1037"/>
      <c r="CF282" s="1036"/>
      <c r="CG282" s="1037"/>
      <c r="CH282" s="1036"/>
      <c r="CI282" s="1037"/>
      <c r="CJ282" s="1036"/>
      <c r="CK282" s="1037"/>
      <c r="CL282" s="340"/>
      <c r="CM282" s="1044"/>
      <c r="CN282" s="1045"/>
      <c r="CO282" s="1044"/>
      <c r="CP282" s="1045"/>
      <c r="CQ282" s="1044"/>
      <c r="CR282" s="1045"/>
      <c r="CS282" s="1044"/>
      <c r="CT282" s="1045"/>
      <c r="CU282" s="1044"/>
      <c r="CV282" s="1045"/>
      <c r="CW282" s="341"/>
      <c r="CX282" s="1042"/>
      <c r="CY282" s="1043"/>
      <c r="CZ282" s="1042"/>
      <c r="DA282" s="1043"/>
      <c r="DB282" s="1042"/>
      <c r="DC282" s="1043"/>
      <c r="DD282" s="1042"/>
      <c r="DE282" s="1043"/>
      <c r="DF282" s="1042"/>
      <c r="DG282" s="1043"/>
      <c r="DH282" s="342"/>
      <c r="DI282" s="1040"/>
      <c r="DJ282" s="1041"/>
      <c r="DK282" s="1040"/>
      <c r="DL282" s="1041"/>
      <c r="DM282" s="1040"/>
      <c r="DN282" s="1041"/>
      <c r="DO282" s="1040"/>
      <c r="DP282" s="1041"/>
      <c r="DQ282" s="1040"/>
      <c r="DR282" s="1041"/>
      <c r="DS282" s="343"/>
      <c r="DT282" s="347">
        <f t="shared" si="503"/>
        <v>0</v>
      </c>
      <c r="DU282" s="347">
        <f t="shared" si="504"/>
        <v>0</v>
      </c>
      <c r="DV282" s="347">
        <f t="shared" si="505"/>
        <v>0</v>
      </c>
      <c r="DW282" s="347">
        <f t="shared" si="506"/>
        <v>0</v>
      </c>
      <c r="DX282" s="347">
        <f t="shared" si="507"/>
        <v>0</v>
      </c>
      <c r="DY282" s="300">
        <f t="shared" si="508"/>
        <v>0</v>
      </c>
    </row>
    <row r="283" spans="1:129" s="52" customFormat="1" ht="15" customHeight="1">
      <c r="A283" s="76"/>
      <c r="B283" s="76"/>
      <c r="C283" s="75" t="s">
        <v>309</v>
      </c>
      <c r="D283" s="674" t="s">
        <v>338</v>
      </c>
      <c r="E283" s="70"/>
      <c r="F283" s="70"/>
      <c r="G283" s="70"/>
      <c r="H283" s="70"/>
      <c r="I283" s="70"/>
      <c r="J283" s="683"/>
      <c r="K283" s="70"/>
      <c r="L283" s="138"/>
      <c r="M283" s="68">
        <f t="shared" si="496"/>
        <v>1.1000000000000001</v>
      </c>
      <c r="N283" s="894"/>
      <c r="O283" s="895"/>
      <c r="P283" s="894"/>
      <c r="Q283" s="895"/>
      <c r="R283" s="894"/>
      <c r="S283" s="895"/>
      <c r="T283" s="894"/>
      <c r="U283" s="895"/>
      <c r="V283" s="894"/>
      <c r="W283" s="895"/>
      <c r="X283" s="346"/>
      <c r="Y283" s="896"/>
      <c r="Z283" s="1008"/>
      <c r="AA283" s="896"/>
      <c r="AB283" s="1008"/>
      <c r="AC283" s="896"/>
      <c r="AD283" s="1008"/>
      <c r="AE283" s="896"/>
      <c r="AF283" s="1008"/>
      <c r="AG283" s="896"/>
      <c r="AH283" s="1008"/>
      <c r="AI283" s="335"/>
      <c r="AJ283" s="901"/>
      <c r="AK283" s="902"/>
      <c r="AL283" s="901"/>
      <c r="AM283" s="902"/>
      <c r="AN283" s="901"/>
      <c r="AO283" s="902"/>
      <c r="AP283" s="901"/>
      <c r="AQ283" s="902"/>
      <c r="AR283" s="901"/>
      <c r="AS283" s="902"/>
      <c r="AT283" s="336"/>
      <c r="AU283" s="877">
        <f t="shared" si="497"/>
        <v>0</v>
      </c>
      <c r="AV283" s="878"/>
      <c r="AW283" s="877">
        <f t="shared" si="498"/>
        <v>0</v>
      </c>
      <c r="AX283" s="878"/>
      <c r="AY283" s="877">
        <f t="shared" si="499"/>
        <v>0</v>
      </c>
      <c r="AZ283" s="878"/>
      <c r="BA283" s="877">
        <f t="shared" si="500"/>
        <v>0</v>
      </c>
      <c r="BB283" s="878"/>
      <c r="BC283" s="877">
        <f t="shared" si="501"/>
        <v>0</v>
      </c>
      <c r="BD283" s="878"/>
      <c r="BE283" s="272">
        <f t="shared" si="502"/>
        <v>0</v>
      </c>
      <c r="BF283" s="911"/>
      <c r="BG283" s="912"/>
      <c r="BH283" s="911"/>
      <c r="BI283" s="912"/>
      <c r="BJ283" s="911"/>
      <c r="BK283" s="912"/>
      <c r="BL283" s="911"/>
      <c r="BM283" s="912"/>
      <c r="BN283" s="911"/>
      <c r="BO283" s="912"/>
      <c r="BP283" s="338"/>
      <c r="BQ283" s="1038"/>
      <c r="BR283" s="1039"/>
      <c r="BS283" s="1038"/>
      <c r="BT283" s="1039"/>
      <c r="BU283" s="1038"/>
      <c r="BV283" s="1039"/>
      <c r="BW283" s="1038"/>
      <c r="BX283" s="1039"/>
      <c r="BY283" s="1038"/>
      <c r="BZ283" s="1039"/>
      <c r="CA283" s="339"/>
      <c r="CB283" s="1036"/>
      <c r="CC283" s="1037"/>
      <c r="CD283" s="1036"/>
      <c r="CE283" s="1037"/>
      <c r="CF283" s="1036"/>
      <c r="CG283" s="1037"/>
      <c r="CH283" s="1036"/>
      <c r="CI283" s="1037"/>
      <c r="CJ283" s="1036"/>
      <c r="CK283" s="1037"/>
      <c r="CL283" s="340"/>
      <c r="CM283" s="1044"/>
      <c r="CN283" s="1045"/>
      <c r="CO283" s="1044"/>
      <c r="CP283" s="1045"/>
      <c r="CQ283" s="1044"/>
      <c r="CR283" s="1045"/>
      <c r="CS283" s="1044"/>
      <c r="CT283" s="1045"/>
      <c r="CU283" s="1044"/>
      <c r="CV283" s="1045"/>
      <c r="CW283" s="341"/>
      <c r="CX283" s="1042"/>
      <c r="CY283" s="1043"/>
      <c r="CZ283" s="1042"/>
      <c r="DA283" s="1043"/>
      <c r="DB283" s="1042"/>
      <c r="DC283" s="1043"/>
      <c r="DD283" s="1042"/>
      <c r="DE283" s="1043"/>
      <c r="DF283" s="1042"/>
      <c r="DG283" s="1043"/>
      <c r="DH283" s="342"/>
      <c r="DI283" s="1040"/>
      <c r="DJ283" s="1041"/>
      <c r="DK283" s="1040"/>
      <c r="DL283" s="1041"/>
      <c r="DM283" s="1040"/>
      <c r="DN283" s="1041"/>
      <c r="DO283" s="1040"/>
      <c r="DP283" s="1041"/>
      <c r="DQ283" s="1040"/>
      <c r="DR283" s="1041"/>
      <c r="DS283" s="343"/>
      <c r="DT283" s="347">
        <f t="shared" si="503"/>
        <v>0</v>
      </c>
      <c r="DU283" s="347">
        <f t="shared" si="504"/>
        <v>0</v>
      </c>
      <c r="DV283" s="347">
        <f t="shared" si="505"/>
        <v>0</v>
      </c>
      <c r="DW283" s="347">
        <f t="shared" si="506"/>
        <v>0</v>
      </c>
      <c r="DX283" s="347">
        <f t="shared" si="507"/>
        <v>0</v>
      </c>
      <c r="DY283" s="300">
        <f t="shared" si="508"/>
        <v>0</v>
      </c>
    </row>
    <row r="284" spans="1:129" s="52" customFormat="1" ht="15" customHeight="1">
      <c r="A284" s="76"/>
      <c r="B284" s="76"/>
      <c r="C284" s="75" t="s">
        <v>224</v>
      </c>
      <c r="D284" s="674"/>
      <c r="E284" s="70"/>
      <c r="F284" s="70"/>
      <c r="G284" s="70"/>
      <c r="H284" s="70"/>
      <c r="I284" s="70"/>
      <c r="J284" s="683"/>
      <c r="K284" s="70"/>
      <c r="L284" s="138"/>
      <c r="M284" s="68">
        <f t="shared" si="496"/>
        <v>1</v>
      </c>
      <c r="N284" s="894"/>
      <c r="O284" s="895"/>
      <c r="P284" s="894"/>
      <c r="Q284" s="895"/>
      <c r="R284" s="894"/>
      <c r="S284" s="895"/>
      <c r="T284" s="894"/>
      <c r="U284" s="895"/>
      <c r="V284" s="894"/>
      <c r="W284" s="895"/>
      <c r="X284" s="346"/>
      <c r="Y284" s="896"/>
      <c r="Z284" s="1008"/>
      <c r="AA284" s="896"/>
      <c r="AB284" s="1008"/>
      <c r="AC284" s="896"/>
      <c r="AD284" s="1008"/>
      <c r="AE284" s="896"/>
      <c r="AF284" s="1008"/>
      <c r="AG284" s="896"/>
      <c r="AH284" s="1008"/>
      <c r="AI284" s="335"/>
      <c r="AJ284" s="901"/>
      <c r="AK284" s="902"/>
      <c r="AL284" s="901"/>
      <c r="AM284" s="902"/>
      <c r="AN284" s="901"/>
      <c r="AO284" s="902"/>
      <c r="AP284" s="901"/>
      <c r="AQ284" s="902"/>
      <c r="AR284" s="901"/>
      <c r="AS284" s="902"/>
      <c r="AT284" s="336"/>
      <c r="AU284" s="877">
        <f t="shared" si="497"/>
        <v>0</v>
      </c>
      <c r="AV284" s="878"/>
      <c r="AW284" s="877">
        <f t="shared" si="498"/>
        <v>0</v>
      </c>
      <c r="AX284" s="878"/>
      <c r="AY284" s="877">
        <f t="shared" si="499"/>
        <v>0</v>
      </c>
      <c r="AZ284" s="878"/>
      <c r="BA284" s="877">
        <f t="shared" si="500"/>
        <v>0</v>
      </c>
      <c r="BB284" s="878"/>
      <c r="BC284" s="877">
        <f t="shared" si="501"/>
        <v>0</v>
      </c>
      <c r="BD284" s="878"/>
      <c r="BE284" s="272">
        <f t="shared" si="502"/>
        <v>0</v>
      </c>
      <c r="BF284" s="911"/>
      <c r="BG284" s="912"/>
      <c r="BH284" s="911"/>
      <c r="BI284" s="912"/>
      <c r="BJ284" s="911"/>
      <c r="BK284" s="912"/>
      <c r="BL284" s="911"/>
      <c r="BM284" s="912"/>
      <c r="BN284" s="911"/>
      <c r="BO284" s="912"/>
      <c r="BP284" s="338"/>
      <c r="BQ284" s="1038"/>
      <c r="BR284" s="1039"/>
      <c r="BS284" s="1038"/>
      <c r="BT284" s="1039"/>
      <c r="BU284" s="1038"/>
      <c r="BV284" s="1039"/>
      <c r="BW284" s="1038"/>
      <c r="BX284" s="1039"/>
      <c r="BY284" s="1038"/>
      <c r="BZ284" s="1039"/>
      <c r="CA284" s="339"/>
      <c r="CB284" s="1036"/>
      <c r="CC284" s="1037"/>
      <c r="CD284" s="1036"/>
      <c r="CE284" s="1037"/>
      <c r="CF284" s="1036"/>
      <c r="CG284" s="1037"/>
      <c r="CH284" s="1036"/>
      <c r="CI284" s="1037"/>
      <c r="CJ284" s="1036"/>
      <c r="CK284" s="1037"/>
      <c r="CL284" s="340"/>
      <c r="CM284" s="1044"/>
      <c r="CN284" s="1045"/>
      <c r="CO284" s="1044"/>
      <c r="CP284" s="1045"/>
      <c r="CQ284" s="1044"/>
      <c r="CR284" s="1045"/>
      <c r="CS284" s="1044"/>
      <c r="CT284" s="1045"/>
      <c r="CU284" s="1044"/>
      <c r="CV284" s="1045"/>
      <c r="CW284" s="341"/>
      <c r="CX284" s="1042"/>
      <c r="CY284" s="1043"/>
      <c r="CZ284" s="1042"/>
      <c r="DA284" s="1043"/>
      <c r="DB284" s="1042"/>
      <c r="DC284" s="1043"/>
      <c r="DD284" s="1042"/>
      <c r="DE284" s="1043"/>
      <c r="DF284" s="1042"/>
      <c r="DG284" s="1043"/>
      <c r="DH284" s="342"/>
      <c r="DI284" s="1040"/>
      <c r="DJ284" s="1041"/>
      <c r="DK284" s="1040"/>
      <c r="DL284" s="1041"/>
      <c r="DM284" s="1040"/>
      <c r="DN284" s="1041"/>
      <c r="DO284" s="1040"/>
      <c r="DP284" s="1041"/>
      <c r="DQ284" s="1040"/>
      <c r="DR284" s="1041"/>
      <c r="DS284" s="343"/>
      <c r="DT284" s="347">
        <f t="shared" si="503"/>
        <v>0</v>
      </c>
      <c r="DU284" s="347">
        <f t="shared" si="504"/>
        <v>0</v>
      </c>
      <c r="DV284" s="347">
        <f t="shared" si="505"/>
        <v>0</v>
      </c>
      <c r="DW284" s="347">
        <f t="shared" si="506"/>
        <v>0</v>
      </c>
      <c r="DX284" s="347">
        <f t="shared" si="507"/>
        <v>0</v>
      </c>
      <c r="DY284" s="300">
        <f t="shared" si="508"/>
        <v>0</v>
      </c>
    </row>
    <row r="285" spans="1:129" s="52" customFormat="1" ht="15" customHeight="1">
      <c r="A285" s="76"/>
      <c r="B285" s="76"/>
      <c r="C285" s="75" t="s">
        <v>15</v>
      </c>
      <c r="D285" s="674"/>
      <c r="E285" s="70"/>
      <c r="F285" s="70"/>
      <c r="G285" s="70"/>
      <c r="H285" s="70"/>
      <c r="I285" s="70"/>
      <c r="J285" s="683"/>
      <c r="K285" s="70"/>
      <c r="L285" s="138"/>
      <c r="M285" s="68">
        <f t="shared" si="496"/>
        <v>1</v>
      </c>
      <c r="N285" s="894"/>
      <c r="O285" s="895"/>
      <c r="P285" s="894"/>
      <c r="Q285" s="895"/>
      <c r="R285" s="894"/>
      <c r="S285" s="895"/>
      <c r="T285" s="894"/>
      <c r="U285" s="895"/>
      <c r="V285" s="894"/>
      <c r="W285" s="895"/>
      <c r="X285" s="346"/>
      <c r="Y285" s="896"/>
      <c r="Z285" s="1008"/>
      <c r="AA285" s="896"/>
      <c r="AB285" s="1008"/>
      <c r="AC285" s="896"/>
      <c r="AD285" s="1008"/>
      <c r="AE285" s="896"/>
      <c r="AF285" s="1008"/>
      <c r="AG285" s="896"/>
      <c r="AH285" s="1008"/>
      <c r="AI285" s="335"/>
      <c r="AJ285" s="901"/>
      <c r="AK285" s="902"/>
      <c r="AL285" s="901"/>
      <c r="AM285" s="902"/>
      <c r="AN285" s="901"/>
      <c r="AO285" s="902"/>
      <c r="AP285" s="901"/>
      <c r="AQ285" s="902"/>
      <c r="AR285" s="901"/>
      <c r="AS285" s="902"/>
      <c r="AT285" s="336"/>
      <c r="AU285" s="877">
        <f t="shared" si="497"/>
        <v>0</v>
      </c>
      <c r="AV285" s="878"/>
      <c r="AW285" s="877">
        <f t="shared" si="498"/>
        <v>0</v>
      </c>
      <c r="AX285" s="878"/>
      <c r="AY285" s="877">
        <f t="shared" si="499"/>
        <v>0</v>
      </c>
      <c r="AZ285" s="878"/>
      <c r="BA285" s="877">
        <f t="shared" si="500"/>
        <v>0</v>
      </c>
      <c r="BB285" s="878"/>
      <c r="BC285" s="877">
        <f t="shared" si="501"/>
        <v>0</v>
      </c>
      <c r="BD285" s="878"/>
      <c r="BE285" s="272">
        <f t="shared" si="502"/>
        <v>0</v>
      </c>
      <c r="BF285" s="911"/>
      <c r="BG285" s="912"/>
      <c r="BH285" s="911"/>
      <c r="BI285" s="912"/>
      <c r="BJ285" s="911"/>
      <c r="BK285" s="912"/>
      <c r="BL285" s="911"/>
      <c r="BM285" s="912"/>
      <c r="BN285" s="911"/>
      <c r="BO285" s="912"/>
      <c r="BP285" s="338"/>
      <c r="BQ285" s="1038"/>
      <c r="BR285" s="1039"/>
      <c r="BS285" s="1038"/>
      <c r="BT285" s="1039"/>
      <c r="BU285" s="1038"/>
      <c r="BV285" s="1039"/>
      <c r="BW285" s="1038"/>
      <c r="BX285" s="1039"/>
      <c r="BY285" s="1038"/>
      <c r="BZ285" s="1039"/>
      <c r="CA285" s="339"/>
      <c r="CB285" s="1036"/>
      <c r="CC285" s="1037"/>
      <c r="CD285" s="1036"/>
      <c r="CE285" s="1037"/>
      <c r="CF285" s="1036"/>
      <c r="CG285" s="1037"/>
      <c r="CH285" s="1036"/>
      <c r="CI285" s="1037"/>
      <c r="CJ285" s="1036"/>
      <c r="CK285" s="1037"/>
      <c r="CL285" s="340"/>
      <c r="CM285" s="1044"/>
      <c r="CN285" s="1045"/>
      <c r="CO285" s="1044"/>
      <c r="CP285" s="1045"/>
      <c r="CQ285" s="1044"/>
      <c r="CR285" s="1045"/>
      <c r="CS285" s="1044"/>
      <c r="CT285" s="1045"/>
      <c r="CU285" s="1044"/>
      <c r="CV285" s="1045"/>
      <c r="CW285" s="341"/>
      <c r="CX285" s="1042"/>
      <c r="CY285" s="1043"/>
      <c r="CZ285" s="1042"/>
      <c r="DA285" s="1043"/>
      <c r="DB285" s="1042"/>
      <c r="DC285" s="1043"/>
      <c r="DD285" s="1042"/>
      <c r="DE285" s="1043"/>
      <c r="DF285" s="1042"/>
      <c r="DG285" s="1043"/>
      <c r="DH285" s="342"/>
      <c r="DI285" s="1040"/>
      <c r="DJ285" s="1041"/>
      <c r="DK285" s="1040"/>
      <c r="DL285" s="1041"/>
      <c r="DM285" s="1040"/>
      <c r="DN285" s="1041"/>
      <c r="DO285" s="1040"/>
      <c r="DP285" s="1041"/>
      <c r="DQ285" s="1040"/>
      <c r="DR285" s="1041"/>
      <c r="DS285" s="343"/>
      <c r="DT285" s="347">
        <f t="shared" si="503"/>
        <v>0</v>
      </c>
      <c r="DU285" s="347">
        <f t="shared" si="504"/>
        <v>0</v>
      </c>
      <c r="DV285" s="347">
        <f t="shared" si="505"/>
        <v>0</v>
      </c>
      <c r="DW285" s="347">
        <f t="shared" si="506"/>
        <v>0</v>
      </c>
      <c r="DX285" s="347">
        <f t="shared" si="507"/>
        <v>0</v>
      </c>
      <c r="DY285" s="300">
        <f t="shared" si="508"/>
        <v>0</v>
      </c>
    </row>
    <row r="286" spans="1:129" s="52" customFormat="1" ht="15" customHeight="1">
      <c r="A286" s="76"/>
      <c r="B286" s="76"/>
      <c r="C286" s="75" t="s">
        <v>31</v>
      </c>
      <c r="D286" s="674"/>
      <c r="E286" s="70"/>
      <c r="F286" s="70"/>
      <c r="G286" s="70"/>
      <c r="H286" s="70"/>
      <c r="I286" s="70"/>
      <c r="J286" s="683"/>
      <c r="K286" s="70"/>
      <c r="L286" s="138"/>
      <c r="M286" s="68">
        <f t="shared" si="496"/>
        <v>1.1000000000000001</v>
      </c>
      <c r="N286" s="894"/>
      <c r="O286" s="895"/>
      <c r="P286" s="894"/>
      <c r="Q286" s="895"/>
      <c r="R286" s="894"/>
      <c r="S286" s="895"/>
      <c r="T286" s="894"/>
      <c r="U286" s="895"/>
      <c r="V286" s="894"/>
      <c r="W286" s="895"/>
      <c r="X286" s="346"/>
      <c r="Y286" s="896"/>
      <c r="Z286" s="1008"/>
      <c r="AA286" s="896"/>
      <c r="AB286" s="1008"/>
      <c r="AC286" s="896"/>
      <c r="AD286" s="1008"/>
      <c r="AE286" s="896"/>
      <c r="AF286" s="1008"/>
      <c r="AG286" s="896"/>
      <c r="AH286" s="1008"/>
      <c r="AI286" s="335"/>
      <c r="AJ286" s="901"/>
      <c r="AK286" s="902"/>
      <c r="AL286" s="901"/>
      <c r="AM286" s="902"/>
      <c r="AN286" s="901"/>
      <c r="AO286" s="902"/>
      <c r="AP286" s="901"/>
      <c r="AQ286" s="902"/>
      <c r="AR286" s="901"/>
      <c r="AS286" s="902"/>
      <c r="AT286" s="336"/>
      <c r="AU286" s="877">
        <f t="shared" si="497"/>
        <v>0</v>
      </c>
      <c r="AV286" s="878"/>
      <c r="AW286" s="877">
        <f t="shared" si="498"/>
        <v>0</v>
      </c>
      <c r="AX286" s="878"/>
      <c r="AY286" s="877">
        <f t="shared" si="499"/>
        <v>0</v>
      </c>
      <c r="AZ286" s="878"/>
      <c r="BA286" s="877">
        <f t="shared" si="500"/>
        <v>0</v>
      </c>
      <c r="BB286" s="878"/>
      <c r="BC286" s="877">
        <f t="shared" si="501"/>
        <v>0</v>
      </c>
      <c r="BD286" s="878"/>
      <c r="BE286" s="272">
        <f t="shared" si="502"/>
        <v>0</v>
      </c>
      <c r="BF286" s="911"/>
      <c r="BG286" s="912"/>
      <c r="BH286" s="911"/>
      <c r="BI286" s="912"/>
      <c r="BJ286" s="911"/>
      <c r="BK286" s="912"/>
      <c r="BL286" s="911"/>
      <c r="BM286" s="912"/>
      <c r="BN286" s="911"/>
      <c r="BO286" s="912"/>
      <c r="BP286" s="338"/>
      <c r="BQ286" s="1038"/>
      <c r="BR286" s="1039"/>
      <c r="BS286" s="1038"/>
      <c r="BT286" s="1039"/>
      <c r="BU286" s="1038"/>
      <c r="BV286" s="1039"/>
      <c r="BW286" s="1038"/>
      <c r="BX286" s="1039"/>
      <c r="BY286" s="1038"/>
      <c r="BZ286" s="1039"/>
      <c r="CA286" s="339"/>
      <c r="CB286" s="1036"/>
      <c r="CC286" s="1037"/>
      <c r="CD286" s="1036"/>
      <c r="CE286" s="1037"/>
      <c r="CF286" s="1036"/>
      <c r="CG286" s="1037"/>
      <c r="CH286" s="1036"/>
      <c r="CI286" s="1037"/>
      <c r="CJ286" s="1036"/>
      <c r="CK286" s="1037"/>
      <c r="CL286" s="340"/>
      <c r="CM286" s="1044"/>
      <c r="CN286" s="1045"/>
      <c r="CO286" s="1044"/>
      <c r="CP286" s="1045"/>
      <c r="CQ286" s="1044"/>
      <c r="CR286" s="1045"/>
      <c r="CS286" s="1044"/>
      <c r="CT286" s="1045"/>
      <c r="CU286" s="1044"/>
      <c r="CV286" s="1045"/>
      <c r="CW286" s="341"/>
      <c r="CX286" s="1042"/>
      <c r="CY286" s="1043"/>
      <c r="CZ286" s="1042"/>
      <c r="DA286" s="1043"/>
      <c r="DB286" s="1042"/>
      <c r="DC286" s="1043"/>
      <c r="DD286" s="1042"/>
      <c r="DE286" s="1043"/>
      <c r="DF286" s="1042"/>
      <c r="DG286" s="1043"/>
      <c r="DH286" s="342"/>
      <c r="DI286" s="1040"/>
      <c r="DJ286" s="1041"/>
      <c r="DK286" s="1040"/>
      <c r="DL286" s="1041"/>
      <c r="DM286" s="1040"/>
      <c r="DN286" s="1041"/>
      <c r="DO286" s="1040"/>
      <c r="DP286" s="1041"/>
      <c r="DQ286" s="1040"/>
      <c r="DR286" s="1041"/>
      <c r="DS286" s="343"/>
      <c r="DT286" s="347">
        <f t="shared" si="503"/>
        <v>0</v>
      </c>
      <c r="DU286" s="347">
        <f t="shared" si="504"/>
        <v>0</v>
      </c>
      <c r="DV286" s="347">
        <f t="shared" si="505"/>
        <v>0</v>
      </c>
      <c r="DW286" s="347">
        <f t="shared" si="506"/>
        <v>0</v>
      </c>
      <c r="DX286" s="347">
        <f t="shared" si="507"/>
        <v>0</v>
      </c>
      <c r="DY286" s="300">
        <f t="shared" si="508"/>
        <v>0</v>
      </c>
    </row>
    <row r="287" spans="1:129" s="52" customFormat="1" ht="15" customHeight="1">
      <c r="A287" s="76"/>
      <c r="B287" s="76"/>
      <c r="C287" s="136"/>
      <c r="D287" s="49"/>
      <c r="E287" s="85"/>
      <c r="F287" s="85"/>
      <c r="G287" s="85"/>
      <c r="H287" s="85"/>
      <c r="I287" s="85"/>
      <c r="J287" s="888" t="s">
        <v>145</v>
      </c>
      <c r="K287" s="889"/>
      <c r="L287" s="889"/>
      <c r="M287" s="890"/>
      <c r="N287" s="898"/>
      <c r="O287" s="665"/>
      <c r="P287" s="898"/>
      <c r="Q287" s="665"/>
      <c r="R287" s="898"/>
      <c r="S287" s="665"/>
      <c r="T287" s="898"/>
      <c r="U287" s="665"/>
      <c r="V287" s="898"/>
      <c r="W287" s="665"/>
      <c r="X287" s="122"/>
      <c r="Y287" s="898"/>
      <c r="Z287" s="665"/>
      <c r="AA287" s="898"/>
      <c r="AB287" s="665"/>
      <c r="AC287" s="898"/>
      <c r="AD287" s="665"/>
      <c r="AE287" s="898"/>
      <c r="AF287" s="665"/>
      <c r="AG287" s="898"/>
      <c r="AH287" s="665"/>
      <c r="AI287" s="122"/>
      <c r="AJ287" s="898"/>
      <c r="AK287" s="665"/>
      <c r="AL287" s="898"/>
      <c r="AM287" s="665"/>
      <c r="AN287" s="898"/>
      <c r="AO287" s="665"/>
      <c r="AP287" s="898"/>
      <c r="AQ287" s="665"/>
      <c r="AR287" s="898"/>
      <c r="AS287" s="665"/>
      <c r="AT287" s="122"/>
      <c r="AU287" s="898">
        <f>SUM(AU267:AU286)</f>
        <v>0</v>
      </c>
      <c r="AV287" s="665"/>
      <c r="AW287" s="898">
        <f>SUM(AW267:AW286)</f>
        <v>0</v>
      </c>
      <c r="AX287" s="665"/>
      <c r="AY287" s="898">
        <f>SUM(AY267:AY286)</f>
        <v>0</v>
      </c>
      <c r="AZ287" s="665"/>
      <c r="BA287" s="898">
        <f>SUM(BA267:BA286)</f>
        <v>0</v>
      </c>
      <c r="BB287" s="665"/>
      <c r="BC287" s="898">
        <f>SUM(BC267:BC286)</f>
        <v>0</v>
      </c>
      <c r="BD287" s="665"/>
      <c r="BE287" s="122">
        <f>SUM(AU287:BD287)</f>
        <v>0</v>
      </c>
      <c r="BF287" s="898"/>
      <c r="BG287" s="665"/>
      <c r="BH287" s="898"/>
      <c r="BI287" s="665"/>
      <c r="BJ287" s="898"/>
      <c r="BK287" s="665"/>
      <c r="BL287" s="898"/>
      <c r="BM287" s="665"/>
      <c r="BN287" s="898"/>
      <c r="BO287" s="665"/>
      <c r="BP287" s="122"/>
      <c r="BQ287" s="898"/>
      <c r="BR287" s="665"/>
      <c r="BS287" s="898"/>
      <c r="BT287" s="665"/>
      <c r="BU287" s="898"/>
      <c r="BV287" s="665"/>
      <c r="BW287" s="898"/>
      <c r="BX287" s="665"/>
      <c r="BY287" s="898"/>
      <c r="BZ287" s="665"/>
      <c r="CA287" s="122"/>
      <c r="CB287" s="898"/>
      <c r="CC287" s="665"/>
      <c r="CD287" s="898"/>
      <c r="CE287" s="665"/>
      <c r="CF287" s="898"/>
      <c r="CG287" s="665"/>
      <c r="CH287" s="898"/>
      <c r="CI287" s="665"/>
      <c r="CJ287" s="898"/>
      <c r="CK287" s="665"/>
      <c r="CL287" s="122"/>
      <c r="CM287" s="898"/>
      <c r="CN287" s="665"/>
      <c r="CO287" s="898"/>
      <c r="CP287" s="665"/>
      <c r="CQ287" s="898"/>
      <c r="CR287" s="665"/>
      <c r="CS287" s="898"/>
      <c r="CT287" s="665"/>
      <c r="CU287" s="898"/>
      <c r="CV287" s="665"/>
      <c r="CW287" s="122"/>
      <c r="CX287" s="898"/>
      <c r="CY287" s="665"/>
      <c r="CZ287" s="898"/>
      <c r="DA287" s="665"/>
      <c r="DB287" s="898"/>
      <c r="DC287" s="665"/>
      <c r="DD287" s="898"/>
      <c r="DE287" s="665"/>
      <c r="DF287" s="898"/>
      <c r="DG287" s="665"/>
      <c r="DH287" s="122"/>
      <c r="DI287" s="898"/>
      <c r="DJ287" s="665"/>
      <c r="DK287" s="898"/>
      <c r="DL287" s="665"/>
      <c r="DM287" s="898"/>
      <c r="DN287" s="665"/>
      <c r="DO287" s="898"/>
      <c r="DP287" s="665"/>
      <c r="DQ287" s="898"/>
      <c r="DR287" s="665"/>
      <c r="DS287" s="122"/>
      <c r="DT287" s="313">
        <f>SUM(DT267:DT286)</f>
        <v>0</v>
      </c>
      <c r="DU287" s="313">
        <f>SUM(DU267:DU286)</f>
        <v>0</v>
      </c>
      <c r="DV287" s="313">
        <f>SUM(DV267:DV286)</f>
        <v>0</v>
      </c>
      <c r="DW287" s="313">
        <f>SUM(DW267:DW286)</f>
        <v>0</v>
      </c>
      <c r="DX287" s="313">
        <f>SUM(DX267:DX286)</f>
        <v>0</v>
      </c>
      <c r="DY287" s="313">
        <f t="shared" ref="DY287" si="509">SUM(DT287:DX287)</f>
        <v>0</v>
      </c>
    </row>
    <row r="288" spans="1:129" s="52" customFormat="1" ht="25.5" customHeight="1">
      <c r="A288" s="76"/>
      <c r="B288" s="76"/>
      <c r="C288" s="136"/>
      <c r="D288" s="49"/>
      <c r="E288" s="810" t="s">
        <v>182</v>
      </c>
      <c r="F288" s="810"/>
      <c r="G288" s="810"/>
      <c r="H288" s="810"/>
      <c r="I288" s="810"/>
      <c r="J288" s="49"/>
      <c r="K288" s="49"/>
      <c r="L288" s="344"/>
      <c r="M288" s="163"/>
      <c r="N288" s="164"/>
      <c r="O288" s="165"/>
      <c r="P288" s="164"/>
      <c r="Q288" s="165"/>
      <c r="R288" s="164"/>
      <c r="S288" s="165"/>
      <c r="T288" s="164"/>
      <c r="U288" s="165"/>
      <c r="V288" s="164"/>
      <c r="W288" s="165"/>
      <c r="X288" s="166"/>
      <c r="Y288" s="164"/>
      <c r="Z288" s="165"/>
      <c r="AA288" s="164"/>
      <c r="AB288" s="165"/>
      <c r="AC288" s="164"/>
      <c r="AD288" s="165"/>
      <c r="AE288" s="164"/>
      <c r="AF288" s="165"/>
      <c r="AG288" s="164"/>
      <c r="AH288" s="165"/>
      <c r="AI288" s="166"/>
      <c r="AJ288" s="164"/>
      <c r="AK288" s="165"/>
      <c r="AL288" s="164"/>
      <c r="AM288" s="165"/>
      <c r="AN288" s="164"/>
      <c r="AO288" s="165"/>
      <c r="AP288" s="164"/>
      <c r="AQ288" s="165"/>
      <c r="AR288" s="164"/>
      <c r="AS288" s="165"/>
      <c r="AT288" s="166"/>
      <c r="AU288" s="164"/>
      <c r="AV288" s="165"/>
      <c r="AW288" s="164"/>
      <c r="AX288" s="165"/>
      <c r="AY288" s="164"/>
      <c r="AZ288" s="165"/>
      <c r="BA288" s="164"/>
      <c r="BB288" s="165"/>
      <c r="BC288" s="164"/>
      <c r="BD288" s="165"/>
      <c r="BE288" s="166"/>
      <c r="BF288" s="164"/>
      <c r="BG288" s="165"/>
      <c r="BH288" s="164"/>
      <c r="BI288" s="165"/>
      <c r="BJ288" s="164"/>
      <c r="BK288" s="165"/>
      <c r="BL288" s="164"/>
      <c r="BM288" s="165"/>
      <c r="BN288" s="164"/>
      <c r="BO288" s="165"/>
      <c r="BP288" s="166"/>
      <c r="BQ288" s="164"/>
      <c r="BR288" s="165"/>
      <c r="BS288" s="164"/>
      <c r="BT288" s="165"/>
      <c r="BU288" s="164"/>
      <c r="BV288" s="165"/>
      <c r="BW288" s="164"/>
      <c r="BX288" s="165"/>
      <c r="BY288" s="164"/>
      <c r="BZ288" s="165"/>
      <c r="CA288" s="166"/>
      <c r="CB288" s="164"/>
      <c r="CC288" s="165"/>
      <c r="CD288" s="164"/>
      <c r="CE288" s="165"/>
      <c r="CF288" s="164"/>
      <c r="CG288" s="165"/>
      <c r="CH288" s="164"/>
      <c r="CI288" s="165"/>
      <c r="CJ288" s="164"/>
      <c r="CK288" s="165"/>
      <c r="CL288" s="166"/>
      <c r="CM288" s="164"/>
      <c r="CN288" s="165"/>
      <c r="CO288" s="164"/>
      <c r="CP288" s="165"/>
      <c r="CQ288" s="164"/>
      <c r="CR288" s="165"/>
      <c r="CS288" s="164"/>
      <c r="CT288" s="165"/>
      <c r="CU288" s="164"/>
      <c r="CV288" s="165"/>
      <c r="CW288" s="166"/>
      <c r="CX288" s="164"/>
      <c r="CY288" s="165"/>
      <c r="CZ288" s="164"/>
      <c r="DA288" s="165"/>
      <c r="DB288" s="164"/>
      <c r="DC288" s="165"/>
      <c r="DD288" s="164"/>
      <c r="DE288" s="165"/>
      <c r="DF288" s="164"/>
      <c r="DG288" s="165"/>
      <c r="DH288" s="166"/>
      <c r="DI288" s="164"/>
      <c r="DJ288" s="165"/>
      <c r="DK288" s="164"/>
      <c r="DL288" s="165"/>
      <c r="DM288" s="164"/>
      <c r="DN288" s="165"/>
      <c r="DO288" s="164"/>
      <c r="DP288" s="165"/>
      <c r="DQ288" s="164"/>
      <c r="DR288" s="165"/>
      <c r="DS288" s="166"/>
      <c r="DT288" s="345"/>
      <c r="DU288" s="345"/>
      <c r="DV288" s="345"/>
      <c r="DW288" s="345"/>
      <c r="DX288" s="345"/>
      <c r="DY288" s="315"/>
    </row>
    <row r="289" spans="1:129" s="52" customFormat="1" ht="36" customHeight="1">
      <c r="A289" s="76"/>
      <c r="B289" s="76"/>
      <c r="C289" s="123" t="s">
        <v>43</v>
      </c>
      <c r="D289" s="77" t="s">
        <v>143</v>
      </c>
      <c r="E289" s="81" t="str">
        <f>AU9</f>
        <v>Year 1</v>
      </c>
      <c r="F289" s="81" t="str">
        <f>AW9</f>
        <v>Year 2</v>
      </c>
      <c r="G289" s="81" t="str">
        <f>AY9</f>
        <v>Year 3</v>
      </c>
      <c r="H289" s="81" t="str">
        <f>BA9</f>
        <v>Year 4</v>
      </c>
      <c r="I289" s="81" t="str">
        <f>BC9</f>
        <v>Year 5</v>
      </c>
      <c r="J289" s="79" t="s">
        <v>336</v>
      </c>
      <c r="K289" s="79" t="s">
        <v>337</v>
      </c>
      <c r="L289" s="79" t="s">
        <v>42</v>
      </c>
      <c r="M289" s="79" t="s">
        <v>311</v>
      </c>
      <c r="N289" s="161"/>
      <c r="O289" s="131"/>
      <c r="P289" s="161"/>
      <c r="Q289" s="131"/>
      <c r="R289" s="161"/>
      <c r="S289" s="131"/>
      <c r="T289" s="161"/>
      <c r="U289" s="131"/>
      <c r="V289" s="161"/>
      <c r="W289" s="131"/>
      <c r="X289" s="132"/>
      <c r="Y289" s="161"/>
      <c r="Z289" s="131"/>
      <c r="AA289" s="161"/>
      <c r="AB289" s="131"/>
      <c r="AC289" s="161"/>
      <c r="AD289" s="131"/>
      <c r="AE289" s="161"/>
      <c r="AF289" s="131"/>
      <c r="AG289" s="161"/>
      <c r="AH289" s="131"/>
      <c r="AI289" s="132"/>
      <c r="AJ289" s="161"/>
      <c r="AK289" s="131"/>
      <c r="AL289" s="161"/>
      <c r="AM289" s="131"/>
      <c r="AN289" s="161"/>
      <c r="AO289" s="131"/>
      <c r="AP289" s="161"/>
      <c r="AQ289" s="131"/>
      <c r="AR289" s="161"/>
      <c r="AS289" s="131"/>
      <c r="AT289" s="132"/>
      <c r="AU289" s="161"/>
      <c r="AV289" s="131"/>
      <c r="AW289" s="161"/>
      <c r="AX289" s="131"/>
      <c r="AY289" s="161"/>
      <c r="AZ289" s="131"/>
      <c r="BA289" s="161"/>
      <c r="BB289" s="131"/>
      <c r="BC289" s="161"/>
      <c r="BD289" s="131"/>
      <c r="BE289" s="132"/>
      <c r="BF289" s="161"/>
      <c r="BG289" s="131"/>
      <c r="BH289" s="161"/>
      <c r="BI289" s="131"/>
      <c r="BJ289" s="161"/>
      <c r="BK289" s="131"/>
      <c r="BL289" s="161"/>
      <c r="BM289" s="131"/>
      <c r="BN289" s="161"/>
      <c r="BO289" s="131"/>
      <c r="BP289" s="132"/>
      <c r="BQ289" s="161"/>
      <c r="BR289" s="131"/>
      <c r="BS289" s="161"/>
      <c r="BT289" s="131"/>
      <c r="BU289" s="161"/>
      <c r="BV289" s="131"/>
      <c r="BW289" s="161"/>
      <c r="BX289" s="131"/>
      <c r="BY289" s="161"/>
      <c r="BZ289" s="131"/>
      <c r="CA289" s="132"/>
      <c r="CB289" s="161"/>
      <c r="CC289" s="131"/>
      <c r="CD289" s="161"/>
      <c r="CE289" s="131"/>
      <c r="CF289" s="161"/>
      <c r="CG289" s="131"/>
      <c r="CH289" s="161"/>
      <c r="CI289" s="131"/>
      <c r="CJ289" s="161"/>
      <c r="CK289" s="131"/>
      <c r="CL289" s="132"/>
      <c r="CM289" s="161"/>
      <c r="CN289" s="131"/>
      <c r="CO289" s="161"/>
      <c r="CP289" s="131"/>
      <c r="CQ289" s="161"/>
      <c r="CR289" s="131"/>
      <c r="CS289" s="161"/>
      <c r="CT289" s="131"/>
      <c r="CU289" s="161"/>
      <c r="CV289" s="131"/>
      <c r="CW289" s="132"/>
      <c r="CX289" s="161"/>
      <c r="CY289" s="131"/>
      <c r="CZ289" s="161"/>
      <c r="DA289" s="131"/>
      <c r="DB289" s="161"/>
      <c r="DC289" s="131"/>
      <c r="DD289" s="161"/>
      <c r="DE289" s="131"/>
      <c r="DF289" s="161"/>
      <c r="DG289" s="131"/>
      <c r="DH289" s="132"/>
      <c r="DI289" s="161"/>
      <c r="DJ289" s="131"/>
      <c r="DK289" s="161"/>
      <c r="DL289" s="131"/>
      <c r="DM289" s="161"/>
      <c r="DN289" s="131"/>
      <c r="DO289" s="161"/>
      <c r="DP289" s="131"/>
      <c r="DQ289" s="161"/>
      <c r="DR289" s="131"/>
      <c r="DS289" s="132"/>
      <c r="DT289" s="345"/>
      <c r="DU289" s="345"/>
      <c r="DV289" s="345"/>
      <c r="DW289" s="345"/>
      <c r="DX289" s="345"/>
      <c r="DY289" s="315"/>
    </row>
    <row r="290" spans="1:129" ht="15" customHeight="1">
      <c r="C290" s="75" t="s">
        <v>309</v>
      </c>
      <c r="D290" s="674" t="s">
        <v>338</v>
      </c>
      <c r="E290" s="70"/>
      <c r="F290" s="70"/>
      <c r="G290" s="70"/>
      <c r="H290" s="70"/>
      <c r="I290" s="70"/>
      <c r="J290" s="683"/>
      <c r="K290" s="70"/>
      <c r="L290" s="138"/>
      <c r="M290" s="68">
        <f t="shared" ref="M290:M301" si="510">VLOOKUP(C290,TravelIncrease,2,0)</f>
        <v>1.1000000000000001</v>
      </c>
      <c r="N290" s="894"/>
      <c r="O290" s="895"/>
      <c r="P290" s="894"/>
      <c r="Q290" s="895"/>
      <c r="R290" s="894"/>
      <c r="S290" s="895"/>
      <c r="T290" s="894"/>
      <c r="U290" s="895"/>
      <c r="V290" s="894"/>
      <c r="W290" s="895"/>
      <c r="X290" s="346"/>
      <c r="Y290" s="896"/>
      <c r="Z290" s="1008"/>
      <c r="AA290" s="896"/>
      <c r="AB290" s="1008"/>
      <c r="AC290" s="896"/>
      <c r="AD290" s="1008"/>
      <c r="AE290" s="896"/>
      <c r="AF290" s="1008"/>
      <c r="AG290" s="896"/>
      <c r="AH290" s="1008"/>
      <c r="AI290" s="335"/>
      <c r="AJ290" s="901"/>
      <c r="AK290" s="902"/>
      <c r="AL290" s="901"/>
      <c r="AM290" s="902"/>
      <c r="AN290" s="901"/>
      <c r="AO290" s="902"/>
      <c r="AP290" s="901"/>
      <c r="AQ290" s="902"/>
      <c r="AR290" s="901"/>
      <c r="AS290" s="902"/>
      <c r="AT290" s="336"/>
      <c r="AU290" s="877">
        <f t="shared" ref="AU290:AU301" si="511">$E290*$K290*$L290</f>
        <v>0</v>
      </c>
      <c r="AV290" s="878"/>
      <c r="AW290" s="877">
        <f t="shared" ref="AW290:AW301" si="512">$F290*$K290*$L290*$M290</f>
        <v>0</v>
      </c>
      <c r="AX290" s="878"/>
      <c r="AY290" s="877">
        <f t="shared" ref="AY290:AY301" si="513">$G290*$K290*$L290*($M290^2)</f>
        <v>0</v>
      </c>
      <c r="AZ290" s="878"/>
      <c r="BA290" s="877">
        <f t="shared" ref="BA290:BA301" si="514">$H290*$K290*$L290*($M290^3)</f>
        <v>0</v>
      </c>
      <c r="BB290" s="878"/>
      <c r="BC290" s="877">
        <f t="shared" ref="BC290:BC301" si="515">$I290*$K290*$L290*($M290^4)</f>
        <v>0</v>
      </c>
      <c r="BD290" s="878"/>
      <c r="BE290" s="272">
        <f t="shared" ref="BE290:BE301" si="516">SUM(AU290+AW290+AY290+BA290+BC290)</f>
        <v>0</v>
      </c>
      <c r="BF290" s="911"/>
      <c r="BG290" s="912"/>
      <c r="BH290" s="911"/>
      <c r="BI290" s="912"/>
      <c r="BJ290" s="911"/>
      <c r="BK290" s="912"/>
      <c r="BL290" s="911"/>
      <c r="BM290" s="912"/>
      <c r="BN290" s="911"/>
      <c r="BO290" s="912"/>
      <c r="BP290" s="338"/>
      <c r="BQ290" s="1038"/>
      <c r="BR290" s="1039"/>
      <c r="BS290" s="1038"/>
      <c r="BT290" s="1039"/>
      <c r="BU290" s="1038"/>
      <c r="BV290" s="1039"/>
      <c r="BW290" s="1038"/>
      <c r="BX290" s="1039"/>
      <c r="BY290" s="1038"/>
      <c r="BZ290" s="1039"/>
      <c r="CA290" s="339"/>
      <c r="CB290" s="1036"/>
      <c r="CC290" s="1037"/>
      <c r="CD290" s="1036"/>
      <c r="CE290" s="1037"/>
      <c r="CF290" s="1036"/>
      <c r="CG290" s="1037"/>
      <c r="CH290" s="1036"/>
      <c r="CI290" s="1037"/>
      <c r="CJ290" s="1036"/>
      <c r="CK290" s="1037"/>
      <c r="CL290" s="340"/>
      <c r="CM290" s="1044"/>
      <c r="CN290" s="1045"/>
      <c r="CO290" s="1044"/>
      <c r="CP290" s="1045"/>
      <c r="CQ290" s="1044"/>
      <c r="CR290" s="1045"/>
      <c r="CS290" s="1044"/>
      <c r="CT290" s="1045"/>
      <c r="CU290" s="1044"/>
      <c r="CV290" s="1045"/>
      <c r="CW290" s="341"/>
      <c r="CX290" s="1042"/>
      <c r="CY290" s="1043"/>
      <c r="CZ290" s="1042"/>
      <c r="DA290" s="1043"/>
      <c r="DB290" s="1042"/>
      <c r="DC290" s="1043"/>
      <c r="DD290" s="1042"/>
      <c r="DE290" s="1043"/>
      <c r="DF290" s="1042"/>
      <c r="DG290" s="1043"/>
      <c r="DH290" s="342"/>
      <c r="DI290" s="1040"/>
      <c r="DJ290" s="1041"/>
      <c r="DK290" s="1040"/>
      <c r="DL290" s="1041"/>
      <c r="DM290" s="1040"/>
      <c r="DN290" s="1041"/>
      <c r="DO290" s="1040"/>
      <c r="DP290" s="1041"/>
      <c r="DQ290" s="1040"/>
      <c r="DR290" s="1041"/>
      <c r="DS290" s="343"/>
      <c r="DT290" s="347">
        <f t="shared" ref="DT290:DT301" si="517">AU290</f>
        <v>0</v>
      </c>
      <c r="DU290" s="347">
        <f t="shared" ref="DU290:DU301" si="518">AW290</f>
        <v>0</v>
      </c>
      <c r="DV290" s="347">
        <f t="shared" ref="DV290:DV301" si="519">AY290</f>
        <v>0</v>
      </c>
      <c r="DW290" s="347">
        <f t="shared" ref="DW290:DW301" si="520">BA290</f>
        <v>0</v>
      </c>
      <c r="DX290" s="347">
        <f t="shared" ref="DX290:DX301" si="521">BC290</f>
        <v>0</v>
      </c>
      <c r="DY290" s="300">
        <f t="shared" ref="DY290:DY302" si="522">SUM(DT290:DX290)</f>
        <v>0</v>
      </c>
    </row>
    <row r="291" spans="1:129" ht="15" customHeight="1">
      <c r="C291" s="75" t="s">
        <v>224</v>
      </c>
      <c r="D291" s="674"/>
      <c r="E291" s="70"/>
      <c r="F291" s="70"/>
      <c r="G291" s="70"/>
      <c r="H291" s="70"/>
      <c r="I291" s="70"/>
      <c r="J291" s="683"/>
      <c r="K291" s="70"/>
      <c r="L291" s="138"/>
      <c r="M291" s="68">
        <f t="shared" si="510"/>
        <v>1</v>
      </c>
      <c r="N291" s="894"/>
      <c r="O291" s="895"/>
      <c r="P291" s="894"/>
      <c r="Q291" s="895"/>
      <c r="R291" s="894"/>
      <c r="S291" s="895"/>
      <c r="T291" s="894"/>
      <c r="U291" s="895"/>
      <c r="V291" s="894"/>
      <c r="W291" s="895"/>
      <c r="X291" s="346"/>
      <c r="Y291" s="896"/>
      <c r="Z291" s="1008"/>
      <c r="AA291" s="896"/>
      <c r="AB291" s="1008"/>
      <c r="AC291" s="896"/>
      <c r="AD291" s="1008"/>
      <c r="AE291" s="896"/>
      <c r="AF291" s="1008"/>
      <c r="AG291" s="896"/>
      <c r="AH291" s="1008"/>
      <c r="AI291" s="335"/>
      <c r="AJ291" s="901"/>
      <c r="AK291" s="902"/>
      <c r="AL291" s="901"/>
      <c r="AM291" s="902"/>
      <c r="AN291" s="901"/>
      <c r="AO291" s="902"/>
      <c r="AP291" s="901"/>
      <c r="AQ291" s="902"/>
      <c r="AR291" s="901"/>
      <c r="AS291" s="902"/>
      <c r="AT291" s="336"/>
      <c r="AU291" s="877">
        <f t="shared" si="511"/>
        <v>0</v>
      </c>
      <c r="AV291" s="878"/>
      <c r="AW291" s="877">
        <f t="shared" si="512"/>
        <v>0</v>
      </c>
      <c r="AX291" s="878"/>
      <c r="AY291" s="877">
        <f t="shared" si="513"/>
        <v>0</v>
      </c>
      <c r="AZ291" s="878"/>
      <c r="BA291" s="877">
        <f t="shared" si="514"/>
        <v>0</v>
      </c>
      <c r="BB291" s="878"/>
      <c r="BC291" s="877">
        <f t="shared" si="515"/>
        <v>0</v>
      </c>
      <c r="BD291" s="878"/>
      <c r="BE291" s="272">
        <f t="shared" si="516"/>
        <v>0</v>
      </c>
      <c r="BF291" s="911"/>
      <c r="BG291" s="912"/>
      <c r="BH291" s="911"/>
      <c r="BI291" s="912"/>
      <c r="BJ291" s="911"/>
      <c r="BK291" s="912"/>
      <c r="BL291" s="911"/>
      <c r="BM291" s="912"/>
      <c r="BN291" s="911"/>
      <c r="BO291" s="912"/>
      <c r="BP291" s="338"/>
      <c r="BQ291" s="1038"/>
      <c r="BR291" s="1039"/>
      <c r="BS291" s="1038"/>
      <c r="BT291" s="1039"/>
      <c r="BU291" s="1038"/>
      <c r="BV291" s="1039"/>
      <c r="BW291" s="1038"/>
      <c r="BX291" s="1039"/>
      <c r="BY291" s="1038"/>
      <c r="BZ291" s="1039"/>
      <c r="CA291" s="339"/>
      <c r="CB291" s="1036"/>
      <c r="CC291" s="1037"/>
      <c r="CD291" s="1036"/>
      <c r="CE291" s="1037"/>
      <c r="CF291" s="1036"/>
      <c r="CG291" s="1037"/>
      <c r="CH291" s="1036"/>
      <c r="CI291" s="1037"/>
      <c r="CJ291" s="1036"/>
      <c r="CK291" s="1037"/>
      <c r="CL291" s="340"/>
      <c r="CM291" s="1044"/>
      <c r="CN291" s="1045"/>
      <c r="CO291" s="1044"/>
      <c r="CP291" s="1045"/>
      <c r="CQ291" s="1044"/>
      <c r="CR291" s="1045"/>
      <c r="CS291" s="1044"/>
      <c r="CT291" s="1045"/>
      <c r="CU291" s="1044"/>
      <c r="CV291" s="1045"/>
      <c r="CW291" s="341"/>
      <c r="CX291" s="1042"/>
      <c r="CY291" s="1043"/>
      <c r="CZ291" s="1042"/>
      <c r="DA291" s="1043"/>
      <c r="DB291" s="1042"/>
      <c r="DC291" s="1043"/>
      <c r="DD291" s="1042"/>
      <c r="DE291" s="1043"/>
      <c r="DF291" s="1042"/>
      <c r="DG291" s="1043"/>
      <c r="DH291" s="342"/>
      <c r="DI291" s="1040"/>
      <c r="DJ291" s="1041"/>
      <c r="DK291" s="1040"/>
      <c r="DL291" s="1041"/>
      <c r="DM291" s="1040"/>
      <c r="DN291" s="1041"/>
      <c r="DO291" s="1040"/>
      <c r="DP291" s="1041"/>
      <c r="DQ291" s="1040"/>
      <c r="DR291" s="1041"/>
      <c r="DS291" s="343"/>
      <c r="DT291" s="347">
        <f t="shared" si="517"/>
        <v>0</v>
      </c>
      <c r="DU291" s="347">
        <f t="shared" si="518"/>
        <v>0</v>
      </c>
      <c r="DV291" s="347">
        <f t="shared" si="519"/>
        <v>0</v>
      </c>
      <c r="DW291" s="347">
        <f t="shared" si="520"/>
        <v>0</v>
      </c>
      <c r="DX291" s="347">
        <f t="shared" si="521"/>
        <v>0</v>
      </c>
      <c r="DY291" s="300">
        <f t="shared" si="522"/>
        <v>0</v>
      </c>
    </row>
    <row r="292" spans="1:129" ht="15" customHeight="1">
      <c r="C292" s="75" t="s">
        <v>15</v>
      </c>
      <c r="D292" s="674"/>
      <c r="E292" s="70"/>
      <c r="F292" s="70"/>
      <c r="G292" s="70"/>
      <c r="H292" s="70"/>
      <c r="I292" s="70"/>
      <c r="J292" s="683"/>
      <c r="K292" s="70"/>
      <c r="L292" s="138"/>
      <c r="M292" s="68">
        <f t="shared" si="510"/>
        <v>1</v>
      </c>
      <c r="N292" s="894"/>
      <c r="O292" s="895"/>
      <c r="P292" s="894"/>
      <c r="Q292" s="895"/>
      <c r="R292" s="894"/>
      <c r="S292" s="895"/>
      <c r="T292" s="894"/>
      <c r="U292" s="895"/>
      <c r="V292" s="894"/>
      <c r="W292" s="895"/>
      <c r="X292" s="346"/>
      <c r="Y292" s="896"/>
      <c r="Z292" s="1008"/>
      <c r="AA292" s="896"/>
      <c r="AB292" s="1008"/>
      <c r="AC292" s="896"/>
      <c r="AD292" s="1008"/>
      <c r="AE292" s="896"/>
      <c r="AF292" s="1008"/>
      <c r="AG292" s="896"/>
      <c r="AH292" s="1008"/>
      <c r="AI292" s="335"/>
      <c r="AJ292" s="901"/>
      <c r="AK292" s="902"/>
      <c r="AL292" s="901"/>
      <c r="AM292" s="902"/>
      <c r="AN292" s="901"/>
      <c r="AO292" s="902"/>
      <c r="AP292" s="901"/>
      <c r="AQ292" s="902"/>
      <c r="AR292" s="901"/>
      <c r="AS292" s="902"/>
      <c r="AT292" s="336"/>
      <c r="AU292" s="877">
        <f t="shared" si="511"/>
        <v>0</v>
      </c>
      <c r="AV292" s="878"/>
      <c r="AW292" s="877">
        <f t="shared" si="512"/>
        <v>0</v>
      </c>
      <c r="AX292" s="878"/>
      <c r="AY292" s="877">
        <f t="shared" si="513"/>
        <v>0</v>
      </c>
      <c r="AZ292" s="878"/>
      <c r="BA292" s="877">
        <f t="shared" si="514"/>
        <v>0</v>
      </c>
      <c r="BB292" s="878"/>
      <c r="BC292" s="877">
        <f t="shared" si="515"/>
        <v>0</v>
      </c>
      <c r="BD292" s="878"/>
      <c r="BE292" s="272">
        <f t="shared" si="516"/>
        <v>0</v>
      </c>
      <c r="BF292" s="911"/>
      <c r="BG292" s="912"/>
      <c r="BH292" s="911"/>
      <c r="BI292" s="912"/>
      <c r="BJ292" s="911"/>
      <c r="BK292" s="912"/>
      <c r="BL292" s="911"/>
      <c r="BM292" s="912"/>
      <c r="BN292" s="911"/>
      <c r="BO292" s="912"/>
      <c r="BP292" s="338"/>
      <c r="BQ292" s="1038"/>
      <c r="BR292" s="1039"/>
      <c r="BS292" s="1038"/>
      <c r="BT292" s="1039"/>
      <c r="BU292" s="1038"/>
      <c r="BV292" s="1039"/>
      <c r="BW292" s="1038"/>
      <c r="BX292" s="1039"/>
      <c r="BY292" s="1038"/>
      <c r="BZ292" s="1039"/>
      <c r="CA292" s="339"/>
      <c r="CB292" s="1036"/>
      <c r="CC292" s="1037"/>
      <c r="CD292" s="1036"/>
      <c r="CE292" s="1037"/>
      <c r="CF292" s="1036"/>
      <c r="CG292" s="1037"/>
      <c r="CH292" s="1036"/>
      <c r="CI292" s="1037"/>
      <c r="CJ292" s="1036"/>
      <c r="CK292" s="1037"/>
      <c r="CL292" s="340"/>
      <c r="CM292" s="1044"/>
      <c r="CN292" s="1045"/>
      <c r="CO292" s="1044"/>
      <c r="CP292" s="1045"/>
      <c r="CQ292" s="1044"/>
      <c r="CR292" s="1045"/>
      <c r="CS292" s="1044"/>
      <c r="CT292" s="1045"/>
      <c r="CU292" s="1044"/>
      <c r="CV292" s="1045"/>
      <c r="CW292" s="341"/>
      <c r="CX292" s="1042"/>
      <c r="CY292" s="1043"/>
      <c r="CZ292" s="1042"/>
      <c r="DA292" s="1043"/>
      <c r="DB292" s="1042"/>
      <c r="DC292" s="1043"/>
      <c r="DD292" s="1042"/>
      <c r="DE292" s="1043"/>
      <c r="DF292" s="1042"/>
      <c r="DG292" s="1043"/>
      <c r="DH292" s="342"/>
      <c r="DI292" s="1040"/>
      <c r="DJ292" s="1041"/>
      <c r="DK292" s="1040"/>
      <c r="DL292" s="1041"/>
      <c r="DM292" s="1040"/>
      <c r="DN292" s="1041"/>
      <c r="DO292" s="1040"/>
      <c r="DP292" s="1041"/>
      <c r="DQ292" s="1040"/>
      <c r="DR292" s="1041"/>
      <c r="DS292" s="343"/>
      <c r="DT292" s="347">
        <f t="shared" si="517"/>
        <v>0</v>
      </c>
      <c r="DU292" s="347">
        <f t="shared" si="518"/>
        <v>0</v>
      </c>
      <c r="DV292" s="347">
        <f t="shared" si="519"/>
        <v>0</v>
      </c>
      <c r="DW292" s="347">
        <f t="shared" si="520"/>
        <v>0</v>
      </c>
      <c r="DX292" s="347">
        <f t="shared" si="521"/>
        <v>0</v>
      </c>
      <c r="DY292" s="300">
        <f t="shared" si="522"/>
        <v>0</v>
      </c>
    </row>
    <row r="293" spans="1:129" ht="15" customHeight="1">
      <c r="C293" s="75" t="s">
        <v>31</v>
      </c>
      <c r="D293" s="674"/>
      <c r="E293" s="70"/>
      <c r="F293" s="70"/>
      <c r="G293" s="70"/>
      <c r="H293" s="70"/>
      <c r="I293" s="70"/>
      <c r="J293" s="683"/>
      <c r="K293" s="70"/>
      <c r="L293" s="138"/>
      <c r="M293" s="68">
        <f t="shared" si="510"/>
        <v>1.1000000000000001</v>
      </c>
      <c r="N293" s="894"/>
      <c r="O293" s="895"/>
      <c r="P293" s="894"/>
      <c r="Q293" s="895"/>
      <c r="R293" s="894"/>
      <c r="S293" s="895"/>
      <c r="T293" s="894"/>
      <c r="U293" s="895"/>
      <c r="V293" s="894"/>
      <c r="W293" s="895"/>
      <c r="X293" s="346"/>
      <c r="Y293" s="896"/>
      <c r="Z293" s="1008"/>
      <c r="AA293" s="896"/>
      <c r="AB293" s="1008"/>
      <c r="AC293" s="896"/>
      <c r="AD293" s="1008"/>
      <c r="AE293" s="896"/>
      <c r="AF293" s="1008"/>
      <c r="AG293" s="896"/>
      <c r="AH293" s="1008"/>
      <c r="AI293" s="335"/>
      <c r="AJ293" s="901"/>
      <c r="AK293" s="902"/>
      <c r="AL293" s="901"/>
      <c r="AM293" s="902"/>
      <c r="AN293" s="901"/>
      <c r="AO293" s="902"/>
      <c r="AP293" s="901"/>
      <c r="AQ293" s="902"/>
      <c r="AR293" s="901"/>
      <c r="AS293" s="902"/>
      <c r="AT293" s="336"/>
      <c r="AU293" s="877">
        <f t="shared" si="511"/>
        <v>0</v>
      </c>
      <c r="AV293" s="878"/>
      <c r="AW293" s="877">
        <f t="shared" si="512"/>
        <v>0</v>
      </c>
      <c r="AX293" s="878"/>
      <c r="AY293" s="877">
        <f t="shared" si="513"/>
        <v>0</v>
      </c>
      <c r="AZ293" s="878"/>
      <c r="BA293" s="877">
        <f t="shared" si="514"/>
        <v>0</v>
      </c>
      <c r="BB293" s="878"/>
      <c r="BC293" s="877">
        <f t="shared" si="515"/>
        <v>0</v>
      </c>
      <c r="BD293" s="878"/>
      <c r="BE293" s="272">
        <f t="shared" si="516"/>
        <v>0</v>
      </c>
      <c r="BF293" s="911"/>
      <c r="BG293" s="912"/>
      <c r="BH293" s="911"/>
      <c r="BI293" s="912"/>
      <c r="BJ293" s="911"/>
      <c r="BK293" s="912"/>
      <c r="BL293" s="911"/>
      <c r="BM293" s="912"/>
      <c r="BN293" s="911"/>
      <c r="BO293" s="912"/>
      <c r="BP293" s="338"/>
      <c r="BQ293" s="1038"/>
      <c r="BR293" s="1039"/>
      <c r="BS293" s="1038"/>
      <c r="BT293" s="1039"/>
      <c r="BU293" s="1038"/>
      <c r="BV293" s="1039"/>
      <c r="BW293" s="1038"/>
      <c r="BX293" s="1039"/>
      <c r="BY293" s="1038"/>
      <c r="BZ293" s="1039"/>
      <c r="CA293" s="339"/>
      <c r="CB293" s="1036"/>
      <c r="CC293" s="1037"/>
      <c r="CD293" s="1036"/>
      <c r="CE293" s="1037"/>
      <c r="CF293" s="1036"/>
      <c r="CG293" s="1037"/>
      <c r="CH293" s="1036"/>
      <c r="CI293" s="1037"/>
      <c r="CJ293" s="1036"/>
      <c r="CK293" s="1037"/>
      <c r="CL293" s="340"/>
      <c r="CM293" s="1044"/>
      <c r="CN293" s="1045"/>
      <c r="CO293" s="1044"/>
      <c r="CP293" s="1045"/>
      <c r="CQ293" s="1044"/>
      <c r="CR293" s="1045"/>
      <c r="CS293" s="1044"/>
      <c r="CT293" s="1045"/>
      <c r="CU293" s="1044"/>
      <c r="CV293" s="1045"/>
      <c r="CW293" s="341"/>
      <c r="CX293" s="1042"/>
      <c r="CY293" s="1043"/>
      <c r="CZ293" s="1042"/>
      <c r="DA293" s="1043"/>
      <c r="DB293" s="1042"/>
      <c r="DC293" s="1043"/>
      <c r="DD293" s="1042"/>
      <c r="DE293" s="1043"/>
      <c r="DF293" s="1042"/>
      <c r="DG293" s="1043"/>
      <c r="DH293" s="342"/>
      <c r="DI293" s="1040"/>
      <c r="DJ293" s="1041"/>
      <c r="DK293" s="1040"/>
      <c r="DL293" s="1041"/>
      <c r="DM293" s="1040"/>
      <c r="DN293" s="1041"/>
      <c r="DO293" s="1040"/>
      <c r="DP293" s="1041"/>
      <c r="DQ293" s="1040"/>
      <c r="DR293" s="1041"/>
      <c r="DS293" s="343"/>
      <c r="DT293" s="347">
        <f t="shared" si="517"/>
        <v>0</v>
      </c>
      <c r="DU293" s="347">
        <f t="shared" si="518"/>
        <v>0</v>
      </c>
      <c r="DV293" s="347">
        <f t="shared" si="519"/>
        <v>0</v>
      </c>
      <c r="DW293" s="347">
        <f t="shared" si="520"/>
        <v>0</v>
      </c>
      <c r="DX293" s="347">
        <f t="shared" si="521"/>
        <v>0</v>
      </c>
      <c r="DY293" s="300">
        <f t="shared" si="522"/>
        <v>0</v>
      </c>
    </row>
    <row r="294" spans="1:129" ht="15" customHeight="1">
      <c r="C294" s="75" t="s">
        <v>309</v>
      </c>
      <c r="D294" s="674" t="s">
        <v>338</v>
      </c>
      <c r="E294" s="70"/>
      <c r="F294" s="70"/>
      <c r="G294" s="70"/>
      <c r="H294" s="70"/>
      <c r="I294" s="70"/>
      <c r="J294" s="683"/>
      <c r="K294" s="70"/>
      <c r="L294" s="138"/>
      <c r="M294" s="68">
        <f t="shared" si="510"/>
        <v>1.1000000000000001</v>
      </c>
      <c r="N294" s="894"/>
      <c r="O294" s="895"/>
      <c r="P294" s="894"/>
      <c r="Q294" s="895"/>
      <c r="R294" s="894"/>
      <c r="S294" s="895"/>
      <c r="T294" s="894"/>
      <c r="U294" s="895"/>
      <c r="V294" s="894"/>
      <c r="W294" s="895"/>
      <c r="X294" s="346"/>
      <c r="Y294" s="896"/>
      <c r="Z294" s="1008"/>
      <c r="AA294" s="896"/>
      <c r="AB294" s="1008"/>
      <c r="AC294" s="896"/>
      <c r="AD294" s="1008"/>
      <c r="AE294" s="896"/>
      <c r="AF294" s="1008"/>
      <c r="AG294" s="896"/>
      <c r="AH294" s="1008"/>
      <c r="AI294" s="335"/>
      <c r="AJ294" s="901"/>
      <c r="AK294" s="902"/>
      <c r="AL294" s="901"/>
      <c r="AM294" s="902"/>
      <c r="AN294" s="901"/>
      <c r="AO294" s="902"/>
      <c r="AP294" s="901"/>
      <c r="AQ294" s="902"/>
      <c r="AR294" s="901"/>
      <c r="AS294" s="902"/>
      <c r="AT294" s="336"/>
      <c r="AU294" s="877">
        <f t="shared" si="511"/>
        <v>0</v>
      </c>
      <c r="AV294" s="878"/>
      <c r="AW294" s="877">
        <f t="shared" si="512"/>
        <v>0</v>
      </c>
      <c r="AX294" s="878"/>
      <c r="AY294" s="877">
        <f t="shared" si="513"/>
        <v>0</v>
      </c>
      <c r="AZ294" s="878"/>
      <c r="BA294" s="877">
        <f t="shared" si="514"/>
        <v>0</v>
      </c>
      <c r="BB294" s="878"/>
      <c r="BC294" s="877">
        <f t="shared" si="515"/>
        <v>0</v>
      </c>
      <c r="BD294" s="878"/>
      <c r="BE294" s="272">
        <f t="shared" si="516"/>
        <v>0</v>
      </c>
      <c r="BF294" s="911"/>
      <c r="BG294" s="912"/>
      <c r="BH294" s="911"/>
      <c r="BI294" s="912"/>
      <c r="BJ294" s="911"/>
      <c r="BK294" s="912"/>
      <c r="BL294" s="911"/>
      <c r="BM294" s="912"/>
      <c r="BN294" s="911"/>
      <c r="BO294" s="912"/>
      <c r="BP294" s="338"/>
      <c r="BQ294" s="1038"/>
      <c r="BR294" s="1039"/>
      <c r="BS294" s="1038"/>
      <c r="BT294" s="1039"/>
      <c r="BU294" s="1038"/>
      <c r="BV294" s="1039"/>
      <c r="BW294" s="1038"/>
      <c r="BX294" s="1039"/>
      <c r="BY294" s="1038"/>
      <c r="BZ294" s="1039"/>
      <c r="CA294" s="339"/>
      <c r="CB294" s="1036"/>
      <c r="CC294" s="1037"/>
      <c r="CD294" s="1036"/>
      <c r="CE294" s="1037"/>
      <c r="CF294" s="1036"/>
      <c r="CG294" s="1037"/>
      <c r="CH294" s="1036"/>
      <c r="CI294" s="1037"/>
      <c r="CJ294" s="1036"/>
      <c r="CK294" s="1037"/>
      <c r="CL294" s="340"/>
      <c r="CM294" s="1044"/>
      <c r="CN294" s="1045"/>
      <c r="CO294" s="1044"/>
      <c r="CP294" s="1045"/>
      <c r="CQ294" s="1044"/>
      <c r="CR294" s="1045"/>
      <c r="CS294" s="1044"/>
      <c r="CT294" s="1045"/>
      <c r="CU294" s="1044"/>
      <c r="CV294" s="1045"/>
      <c r="CW294" s="341"/>
      <c r="CX294" s="1042"/>
      <c r="CY294" s="1043"/>
      <c r="CZ294" s="1042"/>
      <c r="DA294" s="1043"/>
      <c r="DB294" s="1042"/>
      <c r="DC294" s="1043"/>
      <c r="DD294" s="1042"/>
      <c r="DE294" s="1043"/>
      <c r="DF294" s="1042"/>
      <c r="DG294" s="1043"/>
      <c r="DH294" s="342"/>
      <c r="DI294" s="1040"/>
      <c r="DJ294" s="1041"/>
      <c r="DK294" s="1040"/>
      <c r="DL294" s="1041"/>
      <c r="DM294" s="1040"/>
      <c r="DN294" s="1041"/>
      <c r="DO294" s="1040"/>
      <c r="DP294" s="1041"/>
      <c r="DQ294" s="1040"/>
      <c r="DR294" s="1041"/>
      <c r="DS294" s="343"/>
      <c r="DT294" s="347">
        <f t="shared" si="517"/>
        <v>0</v>
      </c>
      <c r="DU294" s="347">
        <f t="shared" si="518"/>
        <v>0</v>
      </c>
      <c r="DV294" s="347">
        <f t="shared" si="519"/>
        <v>0</v>
      </c>
      <c r="DW294" s="347">
        <f t="shared" si="520"/>
        <v>0</v>
      </c>
      <c r="DX294" s="347">
        <f t="shared" si="521"/>
        <v>0</v>
      </c>
      <c r="DY294" s="300">
        <f t="shared" si="522"/>
        <v>0</v>
      </c>
    </row>
    <row r="295" spans="1:129" ht="15" customHeight="1">
      <c r="C295" s="75" t="s">
        <v>224</v>
      </c>
      <c r="D295" s="674"/>
      <c r="E295" s="70"/>
      <c r="F295" s="70"/>
      <c r="G295" s="70"/>
      <c r="H295" s="70"/>
      <c r="I295" s="70"/>
      <c r="J295" s="683"/>
      <c r="K295" s="70"/>
      <c r="L295" s="138"/>
      <c r="M295" s="68">
        <f t="shared" si="510"/>
        <v>1</v>
      </c>
      <c r="N295" s="894"/>
      <c r="O295" s="895"/>
      <c r="P295" s="894"/>
      <c r="Q295" s="895"/>
      <c r="R295" s="894"/>
      <c r="S295" s="895"/>
      <c r="T295" s="894"/>
      <c r="U295" s="895"/>
      <c r="V295" s="894"/>
      <c r="W295" s="895"/>
      <c r="X295" s="346"/>
      <c r="Y295" s="896"/>
      <c r="Z295" s="1008"/>
      <c r="AA295" s="896"/>
      <c r="AB295" s="1008"/>
      <c r="AC295" s="896"/>
      <c r="AD295" s="1008"/>
      <c r="AE295" s="896"/>
      <c r="AF295" s="1008"/>
      <c r="AG295" s="896"/>
      <c r="AH295" s="1008"/>
      <c r="AI295" s="335"/>
      <c r="AJ295" s="901"/>
      <c r="AK295" s="902"/>
      <c r="AL295" s="901"/>
      <c r="AM295" s="902"/>
      <c r="AN295" s="901"/>
      <c r="AO295" s="902"/>
      <c r="AP295" s="901"/>
      <c r="AQ295" s="902"/>
      <c r="AR295" s="901"/>
      <c r="AS295" s="902"/>
      <c r="AT295" s="336"/>
      <c r="AU295" s="877">
        <f t="shared" si="511"/>
        <v>0</v>
      </c>
      <c r="AV295" s="878"/>
      <c r="AW295" s="877">
        <f t="shared" si="512"/>
        <v>0</v>
      </c>
      <c r="AX295" s="878"/>
      <c r="AY295" s="877">
        <f t="shared" si="513"/>
        <v>0</v>
      </c>
      <c r="AZ295" s="878"/>
      <c r="BA295" s="877">
        <f t="shared" si="514"/>
        <v>0</v>
      </c>
      <c r="BB295" s="878"/>
      <c r="BC295" s="877">
        <f t="shared" si="515"/>
        <v>0</v>
      </c>
      <c r="BD295" s="878"/>
      <c r="BE295" s="272">
        <f t="shared" si="516"/>
        <v>0</v>
      </c>
      <c r="BF295" s="911"/>
      <c r="BG295" s="912"/>
      <c r="BH295" s="911"/>
      <c r="BI295" s="912"/>
      <c r="BJ295" s="911"/>
      <c r="BK295" s="912"/>
      <c r="BL295" s="911"/>
      <c r="BM295" s="912"/>
      <c r="BN295" s="911"/>
      <c r="BO295" s="912"/>
      <c r="BP295" s="338"/>
      <c r="BQ295" s="1038"/>
      <c r="BR295" s="1039"/>
      <c r="BS295" s="1038"/>
      <c r="BT295" s="1039"/>
      <c r="BU295" s="1038"/>
      <c r="BV295" s="1039"/>
      <c r="BW295" s="1038"/>
      <c r="BX295" s="1039"/>
      <c r="BY295" s="1038"/>
      <c r="BZ295" s="1039"/>
      <c r="CA295" s="339"/>
      <c r="CB295" s="1036"/>
      <c r="CC295" s="1037"/>
      <c r="CD295" s="1036"/>
      <c r="CE295" s="1037"/>
      <c r="CF295" s="1036"/>
      <c r="CG295" s="1037"/>
      <c r="CH295" s="1036"/>
      <c r="CI295" s="1037"/>
      <c r="CJ295" s="1036"/>
      <c r="CK295" s="1037"/>
      <c r="CL295" s="340"/>
      <c r="CM295" s="1044"/>
      <c r="CN295" s="1045"/>
      <c r="CO295" s="1044"/>
      <c r="CP295" s="1045"/>
      <c r="CQ295" s="1044"/>
      <c r="CR295" s="1045"/>
      <c r="CS295" s="1044"/>
      <c r="CT295" s="1045"/>
      <c r="CU295" s="1044"/>
      <c r="CV295" s="1045"/>
      <c r="CW295" s="341"/>
      <c r="CX295" s="1042"/>
      <c r="CY295" s="1043"/>
      <c r="CZ295" s="1042"/>
      <c r="DA295" s="1043"/>
      <c r="DB295" s="1042"/>
      <c r="DC295" s="1043"/>
      <c r="DD295" s="1042"/>
      <c r="DE295" s="1043"/>
      <c r="DF295" s="1042"/>
      <c r="DG295" s="1043"/>
      <c r="DH295" s="342"/>
      <c r="DI295" s="1040"/>
      <c r="DJ295" s="1041"/>
      <c r="DK295" s="1040"/>
      <c r="DL295" s="1041"/>
      <c r="DM295" s="1040"/>
      <c r="DN295" s="1041"/>
      <c r="DO295" s="1040"/>
      <c r="DP295" s="1041"/>
      <c r="DQ295" s="1040"/>
      <c r="DR295" s="1041"/>
      <c r="DS295" s="343"/>
      <c r="DT295" s="347">
        <f t="shared" si="517"/>
        <v>0</v>
      </c>
      <c r="DU295" s="347">
        <f t="shared" si="518"/>
        <v>0</v>
      </c>
      <c r="DV295" s="347">
        <f t="shared" si="519"/>
        <v>0</v>
      </c>
      <c r="DW295" s="347">
        <f t="shared" si="520"/>
        <v>0</v>
      </c>
      <c r="DX295" s="347">
        <f t="shared" si="521"/>
        <v>0</v>
      </c>
      <c r="DY295" s="300">
        <f t="shared" si="522"/>
        <v>0</v>
      </c>
    </row>
    <row r="296" spans="1:129" ht="15" customHeight="1">
      <c r="C296" s="75" t="s">
        <v>15</v>
      </c>
      <c r="D296" s="674"/>
      <c r="E296" s="70"/>
      <c r="F296" s="70"/>
      <c r="G296" s="70"/>
      <c r="H296" s="70"/>
      <c r="I296" s="70"/>
      <c r="J296" s="683"/>
      <c r="K296" s="70"/>
      <c r="L296" s="138"/>
      <c r="M296" s="68">
        <f t="shared" si="510"/>
        <v>1</v>
      </c>
      <c r="N296" s="894"/>
      <c r="O296" s="895"/>
      <c r="P296" s="894"/>
      <c r="Q296" s="895"/>
      <c r="R296" s="894"/>
      <c r="S296" s="895"/>
      <c r="T296" s="894"/>
      <c r="U296" s="895"/>
      <c r="V296" s="894"/>
      <c r="W296" s="895"/>
      <c r="X296" s="346"/>
      <c r="Y296" s="896"/>
      <c r="Z296" s="1008"/>
      <c r="AA296" s="896"/>
      <c r="AB296" s="1008"/>
      <c r="AC296" s="896"/>
      <c r="AD296" s="1008"/>
      <c r="AE296" s="896"/>
      <c r="AF296" s="1008"/>
      <c r="AG296" s="896"/>
      <c r="AH296" s="1008"/>
      <c r="AI296" s="335"/>
      <c r="AJ296" s="901"/>
      <c r="AK296" s="902"/>
      <c r="AL296" s="901"/>
      <c r="AM296" s="902"/>
      <c r="AN296" s="901"/>
      <c r="AO296" s="902"/>
      <c r="AP296" s="901"/>
      <c r="AQ296" s="902"/>
      <c r="AR296" s="901"/>
      <c r="AS296" s="902"/>
      <c r="AT296" s="336"/>
      <c r="AU296" s="877">
        <f t="shared" si="511"/>
        <v>0</v>
      </c>
      <c r="AV296" s="878"/>
      <c r="AW296" s="877">
        <f t="shared" si="512"/>
        <v>0</v>
      </c>
      <c r="AX296" s="878"/>
      <c r="AY296" s="877">
        <f t="shared" si="513"/>
        <v>0</v>
      </c>
      <c r="AZ296" s="878"/>
      <c r="BA296" s="877">
        <f t="shared" si="514"/>
        <v>0</v>
      </c>
      <c r="BB296" s="878"/>
      <c r="BC296" s="877">
        <f t="shared" si="515"/>
        <v>0</v>
      </c>
      <c r="BD296" s="878"/>
      <c r="BE296" s="272">
        <f t="shared" si="516"/>
        <v>0</v>
      </c>
      <c r="BF296" s="911"/>
      <c r="BG296" s="912"/>
      <c r="BH296" s="911"/>
      <c r="BI296" s="912"/>
      <c r="BJ296" s="911"/>
      <c r="BK296" s="912"/>
      <c r="BL296" s="911"/>
      <c r="BM296" s="912"/>
      <c r="BN296" s="911"/>
      <c r="BO296" s="912"/>
      <c r="BP296" s="338"/>
      <c r="BQ296" s="1038"/>
      <c r="BR296" s="1039"/>
      <c r="BS296" s="1038"/>
      <c r="BT296" s="1039"/>
      <c r="BU296" s="1038"/>
      <c r="BV296" s="1039"/>
      <c r="BW296" s="1038"/>
      <c r="BX296" s="1039"/>
      <c r="BY296" s="1038"/>
      <c r="BZ296" s="1039"/>
      <c r="CA296" s="339"/>
      <c r="CB296" s="1036"/>
      <c r="CC296" s="1037"/>
      <c r="CD296" s="1036"/>
      <c r="CE296" s="1037"/>
      <c r="CF296" s="1036"/>
      <c r="CG296" s="1037"/>
      <c r="CH296" s="1036"/>
      <c r="CI296" s="1037"/>
      <c r="CJ296" s="1036"/>
      <c r="CK296" s="1037"/>
      <c r="CL296" s="340"/>
      <c r="CM296" s="1044"/>
      <c r="CN296" s="1045"/>
      <c r="CO296" s="1044"/>
      <c r="CP296" s="1045"/>
      <c r="CQ296" s="1044"/>
      <c r="CR296" s="1045"/>
      <c r="CS296" s="1044"/>
      <c r="CT296" s="1045"/>
      <c r="CU296" s="1044"/>
      <c r="CV296" s="1045"/>
      <c r="CW296" s="341"/>
      <c r="CX296" s="1042"/>
      <c r="CY296" s="1043"/>
      <c r="CZ296" s="1042"/>
      <c r="DA296" s="1043"/>
      <c r="DB296" s="1042"/>
      <c r="DC296" s="1043"/>
      <c r="DD296" s="1042"/>
      <c r="DE296" s="1043"/>
      <c r="DF296" s="1042"/>
      <c r="DG296" s="1043"/>
      <c r="DH296" s="342"/>
      <c r="DI296" s="1040"/>
      <c r="DJ296" s="1041"/>
      <c r="DK296" s="1040"/>
      <c r="DL296" s="1041"/>
      <c r="DM296" s="1040"/>
      <c r="DN296" s="1041"/>
      <c r="DO296" s="1040"/>
      <c r="DP296" s="1041"/>
      <c r="DQ296" s="1040"/>
      <c r="DR296" s="1041"/>
      <c r="DS296" s="343"/>
      <c r="DT296" s="347">
        <f t="shared" si="517"/>
        <v>0</v>
      </c>
      <c r="DU296" s="347">
        <f t="shared" si="518"/>
        <v>0</v>
      </c>
      <c r="DV296" s="347">
        <f t="shared" si="519"/>
        <v>0</v>
      </c>
      <c r="DW296" s="347">
        <f t="shared" si="520"/>
        <v>0</v>
      </c>
      <c r="DX296" s="347">
        <f t="shared" si="521"/>
        <v>0</v>
      </c>
      <c r="DY296" s="300">
        <f t="shared" si="522"/>
        <v>0</v>
      </c>
    </row>
    <row r="297" spans="1:129" ht="15" customHeight="1">
      <c r="C297" s="75" t="s">
        <v>31</v>
      </c>
      <c r="D297" s="674"/>
      <c r="E297" s="70"/>
      <c r="F297" s="70"/>
      <c r="G297" s="70"/>
      <c r="H297" s="70"/>
      <c r="I297" s="70"/>
      <c r="J297" s="683"/>
      <c r="K297" s="70"/>
      <c r="L297" s="138"/>
      <c r="M297" s="68">
        <f t="shared" si="510"/>
        <v>1.1000000000000001</v>
      </c>
      <c r="N297" s="894"/>
      <c r="O297" s="895"/>
      <c r="P297" s="894"/>
      <c r="Q297" s="895"/>
      <c r="R297" s="894"/>
      <c r="S297" s="895"/>
      <c r="T297" s="894"/>
      <c r="U297" s="895"/>
      <c r="V297" s="894"/>
      <c r="W297" s="895"/>
      <c r="X297" s="346"/>
      <c r="Y297" s="896"/>
      <c r="Z297" s="1008"/>
      <c r="AA297" s="896"/>
      <c r="AB297" s="1008"/>
      <c r="AC297" s="896"/>
      <c r="AD297" s="1008"/>
      <c r="AE297" s="896"/>
      <c r="AF297" s="1008"/>
      <c r="AG297" s="896"/>
      <c r="AH297" s="1008"/>
      <c r="AI297" s="335"/>
      <c r="AJ297" s="901"/>
      <c r="AK297" s="902"/>
      <c r="AL297" s="901"/>
      <c r="AM297" s="902"/>
      <c r="AN297" s="901"/>
      <c r="AO297" s="902"/>
      <c r="AP297" s="901"/>
      <c r="AQ297" s="902"/>
      <c r="AR297" s="901"/>
      <c r="AS297" s="902"/>
      <c r="AT297" s="336"/>
      <c r="AU297" s="877">
        <f t="shared" si="511"/>
        <v>0</v>
      </c>
      <c r="AV297" s="878"/>
      <c r="AW297" s="877">
        <f t="shared" si="512"/>
        <v>0</v>
      </c>
      <c r="AX297" s="878"/>
      <c r="AY297" s="877">
        <f t="shared" si="513"/>
        <v>0</v>
      </c>
      <c r="AZ297" s="878"/>
      <c r="BA297" s="877">
        <f t="shared" si="514"/>
        <v>0</v>
      </c>
      <c r="BB297" s="878"/>
      <c r="BC297" s="877">
        <f t="shared" si="515"/>
        <v>0</v>
      </c>
      <c r="BD297" s="878"/>
      <c r="BE297" s="272">
        <f t="shared" si="516"/>
        <v>0</v>
      </c>
      <c r="BF297" s="911"/>
      <c r="BG297" s="912"/>
      <c r="BH297" s="911"/>
      <c r="BI297" s="912"/>
      <c r="BJ297" s="911"/>
      <c r="BK297" s="912"/>
      <c r="BL297" s="911"/>
      <c r="BM297" s="912"/>
      <c r="BN297" s="911"/>
      <c r="BO297" s="912"/>
      <c r="BP297" s="338"/>
      <c r="BQ297" s="1038"/>
      <c r="BR297" s="1039"/>
      <c r="BS297" s="1038"/>
      <c r="BT297" s="1039"/>
      <c r="BU297" s="1038"/>
      <c r="BV297" s="1039"/>
      <c r="BW297" s="1038"/>
      <c r="BX297" s="1039"/>
      <c r="BY297" s="1038"/>
      <c r="BZ297" s="1039"/>
      <c r="CA297" s="339"/>
      <c r="CB297" s="1036"/>
      <c r="CC297" s="1037"/>
      <c r="CD297" s="1036"/>
      <c r="CE297" s="1037"/>
      <c r="CF297" s="1036"/>
      <c r="CG297" s="1037"/>
      <c r="CH297" s="1036"/>
      <c r="CI297" s="1037"/>
      <c r="CJ297" s="1036"/>
      <c r="CK297" s="1037"/>
      <c r="CL297" s="340"/>
      <c r="CM297" s="1044"/>
      <c r="CN297" s="1045"/>
      <c r="CO297" s="1044"/>
      <c r="CP297" s="1045"/>
      <c r="CQ297" s="1044"/>
      <c r="CR297" s="1045"/>
      <c r="CS297" s="1044"/>
      <c r="CT297" s="1045"/>
      <c r="CU297" s="1044"/>
      <c r="CV297" s="1045"/>
      <c r="CW297" s="341"/>
      <c r="CX297" s="1042"/>
      <c r="CY297" s="1043"/>
      <c r="CZ297" s="1042"/>
      <c r="DA297" s="1043"/>
      <c r="DB297" s="1042"/>
      <c r="DC297" s="1043"/>
      <c r="DD297" s="1042"/>
      <c r="DE297" s="1043"/>
      <c r="DF297" s="1042"/>
      <c r="DG297" s="1043"/>
      <c r="DH297" s="342"/>
      <c r="DI297" s="1040"/>
      <c r="DJ297" s="1041"/>
      <c r="DK297" s="1040"/>
      <c r="DL297" s="1041"/>
      <c r="DM297" s="1040"/>
      <c r="DN297" s="1041"/>
      <c r="DO297" s="1040"/>
      <c r="DP297" s="1041"/>
      <c r="DQ297" s="1040"/>
      <c r="DR297" s="1041"/>
      <c r="DS297" s="343"/>
      <c r="DT297" s="347">
        <f t="shared" si="517"/>
        <v>0</v>
      </c>
      <c r="DU297" s="347">
        <f t="shared" si="518"/>
        <v>0</v>
      </c>
      <c r="DV297" s="347">
        <f t="shared" si="519"/>
        <v>0</v>
      </c>
      <c r="DW297" s="347">
        <f t="shared" si="520"/>
        <v>0</v>
      </c>
      <c r="DX297" s="347">
        <f t="shared" si="521"/>
        <v>0</v>
      </c>
      <c r="DY297" s="300">
        <f t="shared" si="522"/>
        <v>0</v>
      </c>
    </row>
    <row r="298" spans="1:129" ht="15" customHeight="1">
      <c r="C298" s="75" t="s">
        <v>309</v>
      </c>
      <c r="D298" s="674" t="s">
        <v>338</v>
      </c>
      <c r="E298" s="70"/>
      <c r="F298" s="70"/>
      <c r="G298" s="70"/>
      <c r="H298" s="70"/>
      <c r="I298" s="70"/>
      <c r="J298" s="683"/>
      <c r="K298" s="70"/>
      <c r="L298" s="138"/>
      <c r="M298" s="68">
        <f t="shared" si="510"/>
        <v>1.1000000000000001</v>
      </c>
      <c r="N298" s="894"/>
      <c r="O298" s="895"/>
      <c r="P298" s="894"/>
      <c r="Q298" s="895"/>
      <c r="R298" s="894"/>
      <c r="S298" s="895"/>
      <c r="T298" s="894"/>
      <c r="U298" s="895"/>
      <c r="V298" s="894"/>
      <c r="W298" s="895"/>
      <c r="X298" s="346"/>
      <c r="Y298" s="896"/>
      <c r="Z298" s="1008"/>
      <c r="AA298" s="896"/>
      <c r="AB298" s="1008"/>
      <c r="AC298" s="896"/>
      <c r="AD298" s="1008"/>
      <c r="AE298" s="896"/>
      <c r="AF298" s="1008"/>
      <c r="AG298" s="896"/>
      <c r="AH298" s="1008"/>
      <c r="AI298" s="335"/>
      <c r="AJ298" s="901"/>
      <c r="AK298" s="902"/>
      <c r="AL298" s="901"/>
      <c r="AM298" s="902"/>
      <c r="AN298" s="901"/>
      <c r="AO298" s="902"/>
      <c r="AP298" s="901"/>
      <c r="AQ298" s="902"/>
      <c r="AR298" s="901"/>
      <c r="AS298" s="902"/>
      <c r="AT298" s="336"/>
      <c r="AU298" s="877">
        <f t="shared" si="511"/>
        <v>0</v>
      </c>
      <c r="AV298" s="878"/>
      <c r="AW298" s="877">
        <f t="shared" si="512"/>
        <v>0</v>
      </c>
      <c r="AX298" s="878"/>
      <c r="AY298" s="877">
        <f t="shared" si="513"/>
        <v>0</v>
      </c>
      <c r="AZ298" s="878"/>
      <c r="BA298" s="877">
        <f t="shared" si="514"/>
        <v>0</v>
      </c>
      <c r="BB298" s="878"/>
      <c r="BC298" s="877">
        <f t="shared" si="515"/>
        <v>0</v>
      </c>
      <c r="BD298" s="878"/>
      <c r="BE298" s="272">
        <f t="shared" si="516"/>
        <v>0</v>
      </c>
      <c r="BF298" s="911"/>
      <c r="BG298" s="912"/>
      <c r="BH298" s="911"/>
      <c r="BI298" s="912"/>
      <c r="BJ298" s="911"/>
      <c r="BK298" s="912"/>
      <c r="BL298" s="911"/>
      <c r="BM298" s="912"/>
      <c r="BN298" s="911"/>
      <c r="BO298" s="912"/>
      <c r="BP298" s="338"/>
      <c r="BQ298" s="1038"/>
      <c r="BR298" s="1039"/>
      <c r="BS298" s="1038"/>
      <c r="BT298" s="1039"/>
      <c r="BU298" s="1038"/>
      <c r="BV298" s="1039"/>
      <c r="BW298" s="1038"/>
      <c r="BX298" s="1039"/>
      <c r="BY298" s="1038"/>
      <c r="BZ298" s="1039"/>
      <c r="CA298" s="339"/>
      <c r="CB298" s="1036"/>
      <c r="CC298" s="1037"/>
      <c r="CD298" s="1036"/>
      <c r="CE298" s="1037"/>
      <c r="CF298" s="1036"/>
      <c r="CG298" s="1037"/>
      <c r="CH298" s="1036"/>
      <c r="CI298" s="1037"/>
      <c r="CJ298" s="1036"/>
      <c r="CK298" s="1037"/>
      <c r="CL298" s="340"/>
      <c r="CM298" s="1044"/>
      <c r="CN298" s="1045"/>
      <c r="CO298" s="1044"/>
      <c r="CP298" s="1045"/>
      <c r="CQ298" s="1044"/>
      <c r="CR298" s="1045"/>
      <c r="CS298" s="1044"/>
      <c r="CT298" s="1045"/>
      <c r="CU298" s="1044"/>
      <c r="CV298" s="1045"/>
      <c r="CW298" s="341"/>
      <c r="CX298" s="1042"/>
      <c r="CY298" s="1043"/>
      <c r="CZ298" s="1042"/>
      <c r="DA298" s="1043"/>
      <c r="DB298" s="1042"/>
      <c r="DC298" s="1043"/>
      <c r="DD298" s="1042"/>
      <c r="DE298" s="1043"/>
      <c r="DF298" s="1042"/>
      <c r="DG298" s="1043"/>
      <c r="DH298" s="342"/>
      <c r="DI298" s="1040"/>
      <c r="DJ298" s="1041"/>
      <c r="DK298" s="1040"/>
      <c r="DL298" s="1041"/>
      <c r="DM298" s="1040"/>
      <c r="DN298" s="1041"/>
      <c r="DO298" s="1040"/>
      <c r="DP298" s="1041"/>
      <c r="DQ298" s="1040"/>
      <c r="DR298" s="1041"/>
      <c r="DS298" s="343"/>
      <c r="DT298" s="347">
        <f t="shared" si="517"/>
        <v>0</v>
      </c>
      <c r="DU298" s="347">
        <f t="shared" si="518"/>
        <v>0</v>
      </c>
      <c r="DV298" s="347">
        <f t="shared" si="519"/>
        <v>0</v>
      </c>
      <c r="DW298" s="347">
        <f t="shared" si="520"/>
        <v>0</v>
      </c>
      <c r="DX298" s="347">
        <f t="shared" si="521"/>
        <v>0</v>
      </c>
      <c r="DY298" s="300">
        <f t="shared" si="522"/>
        <v>0</v>
      </c>
    </row>
    <row r="299" spans="1:129" ht="15" customHeight="1">
      <c r="C299" s="75" t="s">
        <v>224</v>
      </c>
      <c r="D299" s="674"/>
      <c r="E299" s="70"/>
      <c r="F299" s="70"/>
      <c r="G299" s="70"/>
      <c r="H299" s="70"/>
      <c r="I299" s="70"/>
      <c r="J299" s="683"/>
      <c r="K299" s="70"/>
      <c r="L299" s="138"/>
      <c r="M299" s="68">
        <f t="shared" si="510"/>
        <v>1</v>
      </c>
      <c r="N299" s="894"/>
      <c r="O299" s="895"/>
      <c r="P299" s="894"/>
      <c r="Q299" s="895"/>
      <c r="R299" s="894"/>
      <c r="S299" s="895"/>
      <c r="T299" s="894"/>
      <c r="U299" s="895"/>
      <c r="V299" s="894"/>
      <c r="W299" s="895"/>
      <c r="X299" s="346"/>
      <c r="Y299" s="896"/>
      <c r="Z299" s="1008"/>
      <c r="AA299" s="896"/>
      <c r="AB299" s="1008"/>
      <c r="AC299" s="896"/>
      <c r="AD299" s="1008"/>
      <c r="AE299" s="896"/>
      <c r="AF299" s="1008"/>
      <c r="AG299" s="896"/>
      <c r="AH299" s="1008"/>
      <c r="AI299" s="335"/>
      <c r="AJ299" s="901"/>
      <c r="AK299" s="902"/>
      <c r="AL299" s="901"/>
      <c r="AM299" s="902"/>
      <c r="AN299" s="901"/>
      <c r="AO299" s="902"/>
      <c r="AP299" s="901"/>
      <c r="AQ299" s="902"/>
      <c r="AR299" s="901"/>
      <c r="AS299" s="902"/>
      <c r="AT299" s="336"/>
      <c r="AU299" s="877">
        <f t="shared" si="511"/>
        <v>0</v>
      </c>
      <c r="AV299" s="878"/>
      <c r="AW299" s="877">
        <f t="shared" si="512"/>
        <v>0</v>
      </c>
      <c r="AX299" s="878"/>
      <c r="AY299" s="877">
        <f t="shared" si="513"/>
        <v>0</v>
      </c>
      <c r="AZ299" s="878"/>
      <c r="BA299" s="877">
        <f t="shared" si="514"/>
        <v>0</v>
      </c>
      <c r="BB299" s="878"/>
      <c r="BC299" s="877">
        <f t="shared" si="515"/>
        <v>0</v>
      </c>
      <c r="BD299" s="878"/>
      <c r="BE299" s="272">
        <f t="shared" si="516"/>
        <v>0</v>
      </c>
      <c r="BF299" s="911"/>
      <c r="BG299" s="912"/>
      <c r="BH299" s="911"/>
      <c r="BI299" s="912"/>
      <c r="BJ299" s="911"/>
      <c r="BK299" s="912"/>
      <c r="BL299" s="911"/>
      <c r="BM299" s="912"/>
      <c r="BN299" s="911"/>
      <c r="BO299" s="912"/>
      <c r="BP299" s="338"/>
      <c r="BQ299" s="1038"/>
      <c r="BR299" s="1039"/>
      <c r="BS299" s="1038"/>
      <c r="BT299" s="1039"/>
      <c r="BU299" s="1038"/>
      <c r="BV299" s="1039"/>
      <c r="BW299" s="1038"/>
      <c r="BX299" s="1039"/>
      <c r="BY299" s="1038"/>
      <c r="BZ299" s="1039"/>
      <c r="CA299" s="339"/>
      <c r="CB299" s="1036"/>
      <c r="CC299" s="1037"/>
      <c r="CD299" s="1036"/>
      <c r="CE299" s="1037"/>
      <c r="CF299" s="1036"/>
      <c r="CG299" s="1037"/>
      <c r="CH299" s="1036"/>
      <c r="CI299" s="1037"/>
      <c r="CJ299" s="1036"/>
      <c r="CK299" s="1037"/>
      <c r="CL299" s="340"/>
      <c r="CM299" s="1044"/>
      <c r="CN299" s="1045"/>
      <c r="CO299" s="1044"/>
      <c r="CP299" s="1045"/>
      <c r="CQ299" s="1044"/>
      <c r="CR299" s="1045"/>
      <c r="CS299" s="1044"/>
      <c r="CT299" s="1045"/>
      <c r="CU299" s="1044"/>
      <c r="CV299" s="1045"/>
      <c r="CW299" s="341"/>
      <c r="CX299" s="1042"/>
      <c r="CY299" s="1043"/>
      <c r="CZ299" s="1042"/>
      <c r="DA299" s="1043"/>
      <c r="DB299" s="1042"/>
      <c r="DC299" s="1043"/>
      <c r="DD299" s="1042"/>
      <c r="DE299" s="1043"/>
      <c r="DF299" s="1042"/>
      <c r="DG299" s="1043"/>
      <c r="DH299" s="342"/>
      <c r="DI299" s="1040"/>
      <c r="DJ299" s="1041"/>
      <c r="DK299" s="1040"/>
      <c r="DL299" s="1041"/>
      <c r="DM299" s="1040"/>
      <c r="DN299" s="1041"/>
      <c r="DO299" s="1040"/>
      <c r="DP299" s="1041"/>
      <c r="DQ299" s="1040"/>
      <c r="DR299" s="1041"/>
      <c r="DS299" s="343"/>
      <c r="DT299" s="347">
        <f t="shared" si="517"/>
        <v>0</v>
      </c>
      <c r="DU299" s="347">
        <f t="shared" si="518"/>
        <v>0</v>
      </c>
      <c r="DV299" s="347">
        <f t="shared" si="519"/>
        <v>0</v>
      </c>
      <c r="DW299" s="347">
        <f t="shared" si="520"/>
        <v>0</v>
      </c>
      <c r="DX299" s="347">
        <f t="shared" si="521"/>
        <v>0</v>
      </c>
      <c r="DY299" s="300">
        <f t="shared" si="522"/>
        <v>0</v>
      </c>
    </row>
    <row r="300" spans="1:129" ht="15" customHeight="1">
      <c r="C300" s="75" t="s">
        <v>15</v>
      </c>
      <c r="D300" s="674"/>
      <c r="E300" s="70"/>
      <c r="F300" s="70"/>
      <c r="G300" s="70"/>
      <c r="H300" s="70"/>
      <c r="I300" s="70"/>
      <c r="J300" s="683"/>
      <c r="K300" s="70"/>
      <c r="L300" s="138"/>
      <c r="M300" s="68">
        <f t="shared" si="510"/>
        <v>1</v>
      </c>
      <c r="N300" s="894"/>
      <c r="O300" s="895"/>
      <c r="P300" s="894"/>
      <c r="Q300" s="895"/>
      <c r="R300" s="894"/>
      <c r="S300" s="895"/>
      <c r="T300" s="894"/>
      <c r="U300" s="895"/>
      <c r="V300" s="894"/>
      <c r="W300" s="895"/>
      <c r="X300" s="346"/>
      <c r="Y300" s="896"/>
      <c r="Z300" s="1008"/>
      <c r="AA300" s="896"/>
      <c r="AB300" s="1008"/>
      <c r="AC300" s="896"/>
      <c r="AD300" s="1008"/>
      <c r="AE300" s="896"/>
      <c r="AF300" s="1008"/>
      <c r="AG300" s="896"/>
      <c r="AH300" s="1008"/>
      <c r="AI300" s="335"/>
      <c r="AJ300" s="901"/>
      <c r="AK300" s="902"/>
      <c r="AL300" s="901"/>
      <c r="AM300" s="902"/>
      <c r="AN300" s="901"/>
      <c r="AO300" s="902"/>
      <c r="AP300" s="901"/>
      <c r="AQ300" s="902"/>
      <c r="AR300" s="901"/>
      <c r="AS300" s="902"/>
      <c r="AT300" s="336"/>
      <c r="AU300" s="877">
        <f t="shared" si="511"/>
        <v>0</v>
      </c>
      <c r="AV300" s="878"/>
      <c r="AW300" s="877">
        <f t="shared" si="512"/>
        <v>0</v>
      </c>
      <c r="AX300" s="878"/>
      <c r="AY300" s="877">
        <f t="shared" si="513"/>
        <v>0</v>
      </c>
      <c r="AZ300" s="878"/>
      <c r="BA300" s="877">
        <f t="shared" si="514"/>
        <v>0</v>
      </c>
      <c r="BB300" s="878"/>
      <c r="BC300" s="877">
        <f t="shared" si="515"/>
        <v>0</v>
      </c>
      <c r="BD300" s="878"/>
      <c r="BE300" s="272">
        <f t="shared" si="516"/>
        <v>0</v>
      </c>
      <c r="BF300" s="911"/>
      <c r="BG300" s="912"/>
      <c r="BH300" s="911"/>
      <c r="BI300" s="912"/>
      <c r="BJ300" s="911"/>
      <c r="BK300" s="912"/>
      <c r="BL300" s="911"/>
      <c r="BM300" s="912"/>
      <c r="BN300" s="911"/>
      <c r="BO300" s="912"/>
      <c r="BP300" s="338"/>
      <c r="BQ300" s="1038"/>
      <c r="BR300" s="1039"/>
      <c r="BS300" s="1038"/>
      <c r="BT300" s="1039"/>
      <c r="BU300" s="1038"/>
      <c r="BV300" s="1039"/>
      <c r="BW300" s="1038"/>
      <c r="BX300" s="1039"/>
      <c r="BY300" s="1038"/>
      <c r="BZ300" s="1039"/>
      <c r="CA300" s="339"/>
      <c r="CB300" s="1036"/>
      <c r="CC300" s="1037"/>
      <c r="CD300" s="1036"/>
      <c r="CE300" s="1037"/>
      <c r="CF300" s="1036"/>
      <c r="CG300" s="1037"/>
      <c r="CH300" s="1036"/>
      <c r="CI300" s="1037"/>
      <c r="CJ300" s="1036"/>
      <c r="CK300" s="1037"/>
      <c r="CL300" s="340"/>
      <c r="CM300" s="1044"/>
      <c r="CN300" s="1045"/>
      <c r="CO300" s="1044"/>
      <c r="CP300" s="1045"/>
      <c r="CQ300" s="1044"/>
      <c r="CR300" s="1045"/>
      <c r="CS300" s="1044"/>
      <c r="CT300" s="1045"/>
      <c r="CU300" s="1044"/>
      <c r="CV300" s="1045"/>
      <c r="CW300" s="341"/>
      <c r="CX300" s="1042"/>
      <c r="CY300" s="1043"/>
      <c r="CZ300" s="1042"/>
      <c r="DA300" s="1043"/>
      <c r="DB300" s="1042"/>
      <c r="DC300" s="1043"/>
      <c r="DD300" s="1042"/>
      <c r="DE300" s="1043"/>
      <c r="DF300" s="1042"/>
      <c r="DG300" s="1043"/>
      <c r="DH300" s="342"/>
      <c r="DI300" s="1040"/>
      <c r="DJ300" s="1041"/>
      <c r="DK300" s="1040"/>
      <c r="DL300" s="1041"/>
      <c r="DM300" s="1040"/>
      <c r="DN300" s="1041"/>
      <c r="DO300" s="1040"/>
      <c r="DP300" s="1041"/>
      <c r="DQ300" s="1040"/>
      <c r="DR300" s="1041"/>
      <c r="DS300" s="343"/>
      <c r="DT300" s="347">
        <f t="shared" si="517"/>
        <v>0</v>
      </c>
      <c r="DU300" s="347">
        <f t="shared" si="518"/>
        <v>0</v>
      </c>
      <c r="DV300" s="347">
        <f t="shared" si="519"/>
        <v>0</v>
      </c>
      <c r="DW300" s="347">
        <f t="shared" si="520"/>
        <v>0</v>
      </c>
      <c r="DX300" s="347">
        <f t="shared" si="521"/>
        <v>0</v>
      </c>
      <c r="DY300" s="300">
        <f t="shared" si="522"/>
        <v>0</v>
      </c>
    </row>
    <row r="301" spans="1:129" ht="15" customHeight="1">
      <c r="C301" s="75" t="s">
        <v>31</v>
      </c>
      <c r="D301" s="674"/>
      <c r="E301" s="70"/>
      <c r="F301" s="70"/>
      <c r="G301" s="70"/>
      <c r="H301" s="70"/>
      <c r="I301" s="70"/>
      <c r="J301" s="683"/>
      <c r="K301" s="70"/>
      <c r="L301" s="138"/>
      <c r="M301" s="68">
        <f t="shared" si="510"/>
        <v>1.1000000000000001</v>
      </c>
      <c r="N301" s="894"/>
      <c r="O301" s="895"/>
      <c r="P301" s="894"/>
      <c r="Q301" s="895"/>
      <c r="R301" s="894"/>
      <c r="S301" s="895"/>
      <c r="T301" s="894"/>
      <c r="U301" s="895"/>
      <c r="V301" s="894"/>
      <c r="W301" s="895"/>
      <c r="X301" s="346"/>
      <c r="Y301" s="896"/>
      <c r="Z301" s="1008"/>
      <c r="AA301" s="896"/>
      <c r="AB301" s="1008"/>
      <c r="AC301" s="896"/>
      <c r="AD301" s="1008"/>
      <c r="AE301" s="896"/>
      <c r="AF301" s="1008"/>
      <c r="AG301" s="896"/>
      <c r="AH301" s="1008"/>
      <c r="AI301" s="335"/>
      <c r="AJ301" s="901"/>
      <c r="AK301" s="902"/>
      <c r="AL301" s="901"/>
      <c r="AM301" s="902"/>
      <c r="AN301" s="901"/>
      <c r="AO301" s="902"/>
      <c r="AP301" s="901"/>
      <c r="AQ301" s="902"/>
      <c r="AR301" s="901"/>
      <c r="AS301" s="902"/>
      <c r="AT301" s="336"/>
      <c r="AU301" s="877">
        <f t="shared" si="511"/>
        <v>0</v>
      </c>
      <c r="AV301" s="878"/>
      <c r="AW301" s="877">
        <f t="shared" si="512"/>
        <v>0</v>
      </c>
      <c r="AX301" s="878"/>
      <c r="AY301" s="877">
        <f t="shared" si="513"/>
        <v>0</v>
      </c>
      <c r="AZ301" s="878"/>
      <c r="BA301" s="877">
        <f t="shared" si="514"/>
        <v>0</v>
      </c>
      <c r="BB301" s="878"/>
      <c r="BC301" s="877">
        <f t="shared" si="515"/>
        <v>0</v>
      </c>
      <c r="BD301" s="878"/>
      <c r="BE301" s="272">
        <f t="shared" si="516"/>
        <v>0</v>
      </c>
      <c r="BF301" s="911"/>
      <c r="BG301" s="912"/>
      <c r="BH301" s="911"/>
      <c r="BI301" s="912"/>
      <c r="BJ301" s="911"/>
      <c r="BK301" s="912"/>
      <c r="BL301" s="911"/>
      <c r="BM301" s="912"/>
      <c r="BN301" s="911"/>
      <c r="BO301" s="912"/>
      <c r="BP301" s="338"/>
      <c r="BQ301" s="1038"/>
      <c r="BR301" s="1039"/>
      <c r="BS301" s="1038"/>
      <c r="BT301" s="1039"/>
      <c r="BU301" s="1038"/>
      <c r="BV301" s="1039"/>
      <c r="BW301" s="1038"/>
      <c r="BX301" s="1039"/>
      <c r="BY301" s="1038"/>
      <c r="BZ301" s="1039"/>
      <c r="CA301" s="339"/>
      <c r="CB301" s="1036"/>
      <c r="CC301" s="1037"/>
      <c r="CD301" s="1036"/>
      <c r="CE301" s="1037"/>
      <c r="CF301" s="1036"/>
      <c r="CG301" s="1037"/>
      <c r="CH301" s="1036"/>
      <c r="CI301" s="1037"/>
      <c r="CJ301" s="1036"/>
      <c r="CK301" s="1037"/>
      <c r="CL301" s="340"/>
      <c r="CM301" s="1044"/>
      <c r="CN301" s="1045"/>
      <c r="CO301" s="1044"/>
      <c r="CP301" s="1045"/>
      <c r="CQ301" s="1044"/>
      <c r="CR301" s="1045"/>
      <c r="CS301" s="1044"/>
      <c r="CT301" s="1045"/>
      <c r="CU301" s="1044"/>
      <c r="CV301" s="1045"/>
      <c r="CW301" s="341"/>
      <c r="CX301" s="1042"/>
      <c r="CY301" s="1043"/>
      <c r="CZ301" s="1042"/>
      <c r="DA301" s="1043"/>
      <c r="DB301" s="1042"/>
      <c r="DC301" s="1043"/>
      <c r="DD301" s="1042"/>
      <c r="DE301" s="1043"/>
      <c r="DF301" s="1042"/>
      <c r="DG301" s="1043"/>
      <c r="DH301" s="342"/>
      <c r="DI301" s="1040"/>
      <c r="DJ301" s="1041"/>
      <c r="DK301" s="1040"/>
      <c r="DL301" s="1041"/>
      <c r="DM301" s="1040"/>
      <c r="DN301" s="1041"/>
      <c r="DO301" s="1040"/>
      <c r="DP301" s="1041"/>
      <c r="DQ301" s="1040"/>
      <c r="DR301" s="1041"/>
      <c r="DS301" s="343"/>
      <c r="DT301" s="347">
        <f t="shared" si="517"/>
        <v>0</v>
      </c>
      <c r="DU301" s="347">
        <f t="shared" si="518"/>
        <v>0</v>
      </c>
      <c r="DV301" s="347">
        <f t="shared" si="519"/>
        <v>0</v>
      </c>
      <c r="DW301" s="347">
        <f t="shared" si="520"/>
        <v>0</v>
      </c>
      <c r="DX301" s="347">
        <f t="shared" si="521"/>
        <v>0</v>
      </c>
      <c r="DY301" s="300">
        <f t="shared" si="522"/>
        <v>0</v>
      </c>
    </row>
    <row r="302" spans="1:129" ht="15" customHeight="1">
      <c r="C302" s="136"/>
      <c r="D302" s="68"/>
      <c r="E302" s="49"/>
      <c r="F302" s="49"/>
      <c r="G302" s="49"/>
      <c r="H302" s="49"/>
      <c r="I302" s="49"/>
      <c r="J302" s="888" t="s">
        <v>144</v>
      </c>
      <c r="K302" s="889"/>
      <c r="L302" s="889"/>
      <c r="M302" s="890"/>
      <c r="N302" s="898"/>
      <c r="O302" s="665"/>
      <c r="P302" s="898"/>
      <c r="Q302" s="665"/>
      <c r="R302" s="898"/>
      <c r="S302" s="665"/>
      <c r="T302" s="898"/>
      <c r="U302" s="665"/>
      <c r="V302" s="898"/>
      <c r="W302" s="665"/>
      <c r="X302" s="141"/>
      <c r="Y302" s="898"/>
      <c r="Z302" s="665"/>
      <c r="AA302" s="898"/>
      <c r="AB302" s="665"/>
      <c r="AC302" s="898"/>
      <c r="AD302" s="665"/>
      <c r="AE302" s="898"/>
      <c r="AF302" s="665"/>
      <c r="AG302" s="898"/>
      <c r="AH302" s="665"/>
      <c r="AI302" s="141"/>
      <c r="AJ302" s="898"/>
      <c r="AK302" s="665"/>
      <c r="AL302" s="898"/>
      <c r="AM302" s="665"/>
      <c r="AN302" s="898"/>
      <c r="AO302" s="665"/>
      <c r="AP302" s="898"/>
      <c r="AQ302" s="665"/>
      <c r="AR302" s="898"/>
      <c r="AS302" s="665"/>
      <c r="AT302" s="141"/>
      <c r="AU302" s="898">
        <f>SUM(AU290:AU301)</f>
        <v>0</v>
      </c>
      <c r="AV302" s="665"/>
      <c r="AW302" s="898">
        <f>SUM(AW290:AW301)</f>
        <v>0</v>
      </c>
      <c r="AX302" s="665"/>
      <c r="AY302" s="898">
        <f>SUM(AY290:AY301)</f>
        <v>0</v>
      </c>
      <c r="AZ302" s="665"/>
      <c r="BA302" s="898">
        <f>SUM(BA290:BA301)</f>
        <v>0</v>
      </c>
      <c r="BB302" s="665"/>
      <c r="BC302" s="898">
        <f>SUM(BC290:BC301)</f>
        <v>0</v>
      </c>
      <c r="BD302" s="665"/>
      <c r="BE302" s="141">
        <f>SUM(AU302:BD302)</f>
        <v>0</v>
      </c>
      <c r="BF302" s="898"/>
      <c r="BG302" s="665"/>
      <c r="BH302" s="898"/>
      <c r="BI302" s="665"/>
      <c r="BJ302" s="898"/>
      <c r="BK302" s="665"/>
      <c r="BL302" s="898"/>
      <c r="BM302" s="665"/>
      <c r="BN302" s="898"/>
      <c r="BO302" s="665"/>
      <c r="BP302" s="141"/>
      <c r="BQ302" s="898"/>
      <c r="BR302" s="665"/>
      <c r="BS302" s="898"/>
      <c r="BT302" s="665"/>
      <c r="BU302" s="898"/>
      <c r="BV302" s="665"/>
      <c r="BW302" s="898"/>
      <c r="BX302" s="665"/>
      <c r="BY302" s="898"/>
      <c r="BZ302" s="665"/>
      <c r="CA302" s="141"/>
      <c r="CB302" s="898"/>
      <c r="CC302" s="665"/>
      <c r="CD302" s="898"/>
      <c r="CE302" s="665"/>
      <c r="CF302" s="898"/>
      <c r="CG302" s="665"/>
      <c r="CH302" s="898"/>
      <c r="CI302" s="665"/>
      <c r="CJ302" s="898"/>
      <c r="CK302" s="665"/>
      <c r="CL302" s="141"/>
      <c r="CM302" s="898"/>
      <c r="CN302" s="665"/>
      <c r="CO302" s="898"/>
      <c r="CP302" s="665"/>
      <c r="CQ302" s="898"/>
      <c r="CR302" s="665"/>
      <c r="CS302" s="898"/>
      <c r="CT302" s="665"/>
      <c r="CU302" s="898"/>
      <c r="CV302" s="665"/>
      <c r="CW302" s="141"/>
      <c r="CX302" s="898"/>
      <c r="CY302" s="665"/>
      <c r="CZ302" s="898"/>
      <c r="DA302" s="665"/>
      <c r="DB302" s="898"/>
      <c r="DC302" s="665"/>
      <c r="DD302" s="898"/>
      <c r="DE302" s="665"/>
      <c r="DF302" s="898"/>
      <c r="DG302" s="665"/>
      <c r="DH302" s="141"/>
      <c r="DI302" s="898"/>
      <c r="DJ302" s="665"/>
      <c r="DK302" s="898"/>
      <c r="DL302" s="665"/>
      <c r="DM302" s="898"/>
      <c r="DN302" s="665"/>
      <c r="DO302" s="898"/>
      <c r="DP302" s="665"/>
      <c r="DQ302" s="898"/>
      <c r="DR302" s="665"/>
      <c r="DS302" s="141"/>
      <c r="DT302" s="313">
        <f>SUM(DT290:DT301)</f>
        <v>0</v>
      </c>
      <c r="DU302" s="313">
        <f>SUM(DU290:DU301)</f>
        <v>0</v>
      </c>
      <c r="DV302" s="313">
        <f>SUM(DV290:DV301)</f>
        <v>0</v>
      </c>
      <c r="DW302" s="313">
        <f>SUM(DW290:DW301)</f>
        <v>0</v>
      </c>
      <c r="DX302" s="313">
        <f>SUM(DX290:DX301)</f>
        <v>0</v>
      </c>
      <c r="DY302" s="313">
        <f t="shared" si="522"/>
        <v>0</v>
      </c>
    </row>
    <row r="303" spans="1:129" s="95" customFormat="1" ht="26.25" customHeight="1">
      <c r="A303" s="153">
        <v>2000</v>
      </c>
      <c r="B303" s="153"/>
      <c r="C303" s="982" t="str">
        <f>CONCATENATE(BF8," Travel")</f>
        <v>Dept #5 Request Budget Travel</v>
      </c>
      <c r="D303" s="983"/>
      <c r="E303" s="709" t="s">
        <v>182</v>
      </c>
      <c r="F303" s="709"/>
      <c r="G303" s="709"/>
      <c r="H303" s="709"/>
      <c r="I303" s="709"/>
      <c r="J303" s="102"/>
      <c r="K303" s="102"/>
      <c r="L303" s="102"/>
      <c r="M303" s="155"/>
      <c r="N303" s="161"/>
      <c r="O303" s="232"/>
      <c r="P303" s="161"/>
      <c r="Q303" s="232"/>
      <c r="R303" s="161"/>
      <c r="S303" s="232"/>
      <c r="T303" s="161"/>
      <c r="U303" s="232"/>
      <c r="V303" s="161"/>
      <c r="W303" s="232"/>
      <c r="X303" s="132"/>
      <c r="Y303" s="161"/>
      <c r="Z303" s="232"/>
      <c r="AA303" s="161"/>
      <c r="AB303" s="232"/>
      <c r="AC303" s="161"/>
      <c r="AD303" s="232"/>
      <c r="AE303" s="161"/>
      <c r="AF303" s="232"/>
      <c r="AG303" s="161"/>
      <c r="AH303" s="232"/>
      <c r="AI303" s="132"/>
      <c r="AJ303" s="161"/>
      <c r="AK303" s="232"/>
      <c r="AL303" s="161"/>
      <c r="AM303" s="232"/>
      <c r="AN303" s="161"/>
      <c r="AO303" s="232"/>
      <c r="AP303" s="161"/>
      <c r="AQ303" s="232"/>
      <c r="AR303" s="161"/>
      <c r="AS303" s="232"/>
      <c r="AT303" s="132"/>
      <c r="AU303" s="161"/>
      <c r="AV303" s="232"/>
      <c r="AW303" s="161"/>
      <c r="AX303" s="232"/>
      <c r="AY303" s="161"/>
      <c r="AZ303" s="232"/>
      <c r="BA303" s="161"/>
      <c r="BB303" s="232"/>
      <c r="BC303" s="161"/>
      <c r="BD303" s="232"/>
      <c r="BE303" s="132"/>
      <c r="BF303" s="161"/>
      <c r="BG303" s="232"/>
      <c r="BH303" s="161"/>
      <c r="BI303" s="232"/>
      <c r="BJ303" s="161"/>
      <c r="BK303" s="232"/>
      <c r="BL303" s="161"/>
      <c r="BM303" s="232"/>
      <c r="BN303" s="161"/>
      <c r="BO303" s="232"/>
      <c r="BP303" s="132"/>
      <c r="BQ303" s="161"/>
      <c r="BR303" s="232"/>
      <c r="BS303" s="161"/>
      <c r="BT303" s="232"/>
      <c r="BU303" s="161"/>
      <c r="BV303" s="232"/>
      <c r="BW303" s="161"/>
      <c r="BX303" s="232"/>
      <c r="BY303" s="161"/>
      <c r="BZ303" s="232"/>
      <c r="CA303" s="132"/>
      <c r="CB303" s="161"/>
      <c r="CC303" s="232"/>
      <c r="CD303" s="161"/>
      <c r="CE303" s="232"/>
      <c r="CF303" s="161"/>
      <c r="CG303" s="232"/>
      <c r="CH303" s="161"/>
      <c r="CI303" s="232"/>
      <c r="CJ303" s="161"/>
      <c r="CK303" s="232"/>
      <c r="CL303" s="132"/>
      <c r="CM303" s="161"/>
      <c r="CN303" s="232"/>
      <c r="CO303" s="161"/>
      <c r="CP303" s="232"/>
      <c r="CQ303" s="161"/>
      <c r="CR303" s="232"/>
      <c r="CS303" s="161"/>
      <c r="CT303" s="232"/>
      <c r="CU303" s="161"/>
      <c r="CV303" s="232"/>
      <c r="CW303" s="132"/>
      <c r="CX303" s="161"/>
      <c r="CY303" s="232"/>
      <c r="CZ303" s="161"/>
      <c r="DA303" s="232"/>
      <c r="DB303" s="161"/>
      <c r="DC303" s="232"/>
      <c r="DD303" s="161"/>
      <c r="DE303" s="232"/>
      <c r="DF303" s="161"/>
      <c r="DG303" s="232"/>
      <c r="DH303" s="132"/>
      <c r="DI303" s="161"/>
      <c r="DJ303" s="232"/>
      <c r="DK303" s="161"/>
      <c r="DL303" s="232"/>
      <c r="DM303" s="161"/>
      <c r="DN303" s="232"/>
      <c r="DO303" s="161"/>
      <c r="DP303" s="232"/>
      <c r="DQ303" s="161"/>
      <c r="DR303" s="232"/>
      <c r="DS303" s="132"/>
      <c r="DT303" s="197"/>
      <c r="DU303" s="197"/>
      <c r="DV303" s="197"/>
      <c r="DW303" s="197"/>
      <c r="DX303" s="197"/>
      <c r="DY303" s="334"/>
    </row>
    <row r="304" spans="1:129" s="52" customFormat="1" ht="34.5" customHeight="1">
      <c r="A304" s="153"/>
      <c r="B304" s="76"/>
      <c r="C304" s="123" t="s">
        <v>30</v>
      </c>
      <c r="D304" s="77" t="s">
        <v>143</v>
      </c>
      <c r="E304" s="81" t="str">
        <f>BF9</f>
        <v>Year 1</v>
      </c>
      <c r="F304" s="81" t="str">
        <f>BH9</f>
        <v>Year 2</v>
      </c>
      <c r="G304" s="81" t="str">
        <f>BJ9</f>
        <v>Year 3</v>
      </c>
      <c r="H304" s="81" t="str">
        <f>BL9</f>
        <v>Year 4</v>
      </c>
      <c r="I304" s="81" t="str">
        <f>BN9</f>
        <v>Year 5</v>
      </c>
      <c r="J304" s="79" t="s">
        <v>336</v>
      </c>
      <c r="K304" s="79" t="s">
        <v>337</v>
      </c>
      <c r="L304" s="79" t="s">
        <v>42</v>
      </c>
      <c r="M304" s="79" t="s">
        <v>311</v>
      </c>
      <c r="N304" s="161"/>
      <c r="O304" s="131"/>
      <c r="P304" s="162"/>
      <c r="Q304" s="131"/>
      <c r="R304" s="162"/>
      <c r="S304" s="131"/>
      <c r="T304" s="162"/>
      <c r="U304" s="131"/>
      <c r="V304" s="162"/>
      <c r="W304" s="131"/>
      <c r="X304" s="132"/>
      <c r="Y304" s="161"/>
      <c r="Z304" s="131"/>
      <c r="AA304" s="162"/>
      <c r="AB304" s="131"/>
      <c r="AC304" s="162"/>
      <c r="AD304" s="131"/>
      <c r="AE304" s="162"/>
      <c r="AF304" s="131"/>
      <c r="AG304" s="162"/>
      <c r="AH304" s="131"/>
      <c r="AI304" s="132"/>
      <c r="AJ304" s="161"/>
      <c r="AK304" s="131"/>
      <c r="AL304" s="162"/>
      <c r="AM304" s="131"/>
      <c r="AN304" s="162"/>
      <c r="AO304" s="131"/>
      <c r="AP304" s="162"/>
      <c r="AQ304" s="131"/>
      <c r="AR304" s="162"/>
      <c r="AS304" s="131"/>
      <c r="AT304" s="132"/>
      <c r="AU304" s="161"/>
      <c r="AV304" s="131"/>
      <c r="AW304" s="162"/>
      <c r="AX304" s="131"/>
      <c r="AY304" s="162"/>
      <c r="AZ304" s="131"/>
      <c r="BA304" s="162"/>
      <c r="BB304" s="131"/>
      <c r="BC304" s="162"/>
      <c r="BD304" s="131"/>
      <c r="BE304" s="132"/>
      <c r="BF304" s="161"/>
      <c r="BG304" s="131"/>
      <c r="BH304" s="162"/>
      <c r="BI304" s="131"/>
      <c r="BJ304" s="162"/>
      <c r="BK304" s="131"/>
      <c r="BL304" s="162"/>
      <c r="BM304" s="131"/>
      <c r="BN304" s="162"/>
      <c r="BO304" s="131"/>
      <c r="BP304" s="132"/>
      <c r="BQ304" s="161"/>
      <c r="BR304" s="131"/>
      <c r="BS304" s="162"/>
      <c r="BT304" s="131"/>
      <c r="BU304" s="162"/>
      <c r="BV304" s="131"/>
      <c r="BW304" s="162"/>
      <c r="BX304" s="131"/>
      <c r="BY304" s="162"/>
      <c r="BZ304" s="131"/>
      <c r="CA304" s="132"/>
      <c r="CB304" s="161"/>
      <c r="CC304" s="131"/>
      <c r="CD304" s="162"/>
      <c r="CE304" s="131"/>
      <c r="CF304" s="162"/>
      <c r="CG304" s="131"/>
      <c r="CH304" s="162"/>
      <c r="CI304" s="131"/>
      <c r="CJ304" s="162"/>
      <c r="CK304" s="131"/>
      <c r="CL304" s="132"/>
      <c r="CM304" s="161"/>
      <c r="CN304" s="131"/>
      <c r="CO304" s="162"/>
      <c r="CP304" s="131"/>
      <c r="CQ304" s="162"/>
      <c r="CR304" s="131"/>
      <c r="CS304" s="162"/>
      <c r="CT304" s="131"/>
      <c r="CU304" s="162"/>
      <c r="CV304" s="131"/>
      <c r="CW304" s="132"/>
      <c r="CX304" s="161"/>
      <c r="CY304" s="131"/>
      <c r="CZ304" s="162"/>
      <c r="DA304" s="131"/>
      <c r="DB304" s="162"/>
      <c r="DC304" s="131"/>
      <c r="DD304" s="162"/>
      <c r="DE304" s="131"/>
      <c r="DF304" s="162"/>
      <c r="DG304" s="131"/>
      <c r="DH304" s="132"/>
      <c r="DI304" s="161"/>
      <c r="DJ304" s="131"/>
      <c r="DK304" s="162"/>
      <c r="DL304" s="131"/>
      <c r="DM304" s="162"/>
      <c r="DN304" s="131"/>
      <c r="DO304" s="162"/>
      <c r="DP304" s="131"/>
      <c r="DQ304" s="162"/>
      <c r="DR304" s="131"/>
      <c r="DS304" s="132"/>
      <c r="DT304" s="260"/>
      <c r="DU304" s="260"/>
      <c r="DV304" s="260"/>
      <c r="DW304" s="260"/>
      <c r="DX304" s="260"/>
      <c r="DY304" s="260"/>
    </row>
    <row r="305" spans="1:129" s="52" customFormat="1" ht="15" customHeight="1">
      <c r="A305" s="76"/>
      <c r="B305" s="76"/>
      <c r="C305" s="75" t="s">
        <v>309</v>
      </c>
      <c r="D305" s="674" t="s">
        <v>338</v>
      </c>
      <c r="E305" s="70"/>
      <c r="F305" s="70"/>
      <c r="G305" s="70"/>
      <c r="H305" s="70"/>
      <c r="I305" s="70"/>
      <c r="J305" s="683"/>
      <c r="K305" s="70"/>
      <c r="L305" s="138"/>
      <c r="M305" s="68">
        <f t="shared" ref="M305:M324" si="523">VLOOKUP(C305,TravelIncrease,2,0)</f>
        <v>1.1000000000000001</v>
      </c>
      <c r="N305" s="894"/>
      <c r="O305" s="895"/>
      <c r="P305" s="894"/>
      <c r="Q305" s="895"/>
      <c r="R305" s="894"/>
      <c r="S305" s="895"/>
      <c r="T305" s="894"/>
      <c r="U305" s="895"/>
      <c r="V305" s="894"/>
      <c r="W305" s="895"/>
      <c r="X305" s="346"/>
      <c r="Y305" s="896"/>
      <c r="Z305" s="1008"/>
      <c r="AA305" s="896"/>
      <c r="AB305" s="1008"/>
      <c r="AC305" s="896"/>
      <c r="AD305" s="1008"/>
      <c r="AE305" s="896"/>
      <c r="AF305" s="1008"/>
      <c r="AG305" s="896"/>
      <c r="AH305" s="1008"/>
      <c r="AI305" s="335"/>
      <c r="AJ305" s="901"/>
      <c r="AK305" s="902"/>
      <c r="AL305" s="901"/>
      <c r="AM305" s="902"/>
      <c r="AN305" s="901"/>
      <c r="AO305" s="902"/>
      <c r="AP305" s="901"/>
      <c r="AQ305" s="902"/>
      <c r="AR305" s="901"/>
      <c r="AS305" s="902"/>
      <c r="AT305" s="336"/>
      <c r="AU305" s="909"/>
      <c r="AV305" s="910"/>
      <c r="AW305" s="909"/>
      <c r="AX305" s="910"/>
      <c r="AY305" s="909"/>
      <c r="AZ305" s="910"/>
      <c r="BA305" s="909"/>
      <c r="BB305" s="910"/>
      <c r="BC305" s="909"/>
      <c r="BD305" s="910"/>
      <c r="BE305" s="337"/>
      <c r="BF305" s="879">
        <f t="shared" ref="BF305:BF324" si="524">$E305*$K305*$L305</f>
        <v>0</v>
      </c>
      <c r="BG305" s="880"/>
      <c r="BH305" s="879">
        <f t="shared" ref="BH305:BH324" si="525">$F305*$K305*$L305*$M305</f>
        <v>0</v>
      </c>
      <c r="BI305" s="880"/>
      <c r="BJ305" s="879">
        <f t="shared" ref="BJ305:BJ324" si="526">$G305*$K305*L305*($M305^2)</f>
        <v>0</v>
      </c>
      <c r="BK305" s="880"/>
      <c r="BL305" s="879">
        <f t="shared" ref="BL305:BL324" si="527">$H305*$K305*$L305*($M305^3)</f>
        <v>0</v>
      </c>
      <c r="BM305" s="880"/>
      <c r="BN305" s="879">
        <f t="shared" ref="BN305:BN324" si="528">$I305*$K305*$L305*($M305^4)</f>
        <v>0</v>
      </c>
      <c r="BO305" s="880"/>
      <c r="BP305" s="275">
        <f t="shared" ref="BP305:BP324" si="529">SUM(BF305+BH305+BJ305+BL305+BN305)</f>
        <v>0</v>
      </c>
      <c r="BQ305" s="1038"/>
      <c r="BR305" s="1039"/>
      <c r="BS305" s="1038"/>
      <c r="BT305" s="1039"/>
      <c r="BU305" s="1038"/>
      <c r="BV305" s="1039"/>
      <c r="BW305" s="1038"/>
      <c r="BX305" s="1039"/>
      <c r="BY305" s="1038"/>
      <c r="BZ305" s="1039"/>
      <c r="CA305" s="339"/>
      <c r="CB305" s="1036"/>
      <c r="CC305" s="1037"/>
      <c r="CD305" s="1036"/>
      <c r="CE305" s="1037"/>
      <c r="CF305" s="1036"/>
      <c r="CG305" s="1037"/>
      <c r="CH305" s="1036"/>
      <c r="CI305" s="1037"/>
      <c r="CJ305" s="1036"/>
      <c r="CK305" s="1037"/>
      <c r="CL305" s="340"/>
      <c r="CM305" s="1044"/>
      <c r="CN305" s="1045"/>
      <c r="CO305" s="1044"/>
      <c r="CP305" s="1045"/>
      <c r="CQ305" s="1044"/>
      <c r="CR305" s="1045"/>
      <c r="CS305" s="1044"/>
      <c r="CT305" s="1045"/>
      <c r="CU305" s="1044"/>
      <c r="CV305" s="1045"/>
      <c r="CW305" s="341"/>
      <c r="CX305" s="1042"/>
      <c r="CY305" s="1043"/>
      <c r="CZ305" s="1042"/>
      <c r="DA305" s="1043"/>
      <c r="DB305" s="1042"/>
      <c r="DC305" s="1043"/>
      <c r="DD305" s="1042"/>
      <c r="DE305" s="1043"/>
      <c r="DF305" s="1042"/>
      <c r="DG305" s="1043"/>
      <c r="DH305" s="342"/>
      <c r="DI305" s="1040"/>
      <c r="DJ305" s="1041"/>
      <c r="DK305" s="1040"/>
      <c r="DL305" s="1041"/>
      <c r="DM305" s="1040"/>
      <c r="DN305" s="1041"/>
      <c r="DO305" s="1040"/>
      <c r="DP305" s="1041"/>
      <c r="DQ305" s="1040"/>
      <c r="DR305" s="1041"/>
      <c r="DS305" s="343"/>
      <c r="DT305" s="312">
        <f t="shared" ref="DT305:DT324" si="530">BF305</f>
        <v>0</v>
      </c>
      <c r="DU305" s="312">
        <f t="shared" ref="DU305:DU324" si="531">BH305</f>
        <v>0</v>
      </c>
      <c r="DV305" s="312">
        <f t="shared" ref="DV305:DV324" si="532">BJ305</f>
        <v>0</v>
      </c>
      <c r="DW305" s="312">
        <f t="shared" ref="DW305:DW324" si="533">BL305</f>
        <v>0</v>
      </c>
      <c r="DX305" s="312">
        <f t="shared" ref="DX305:DX324" si="534">BN305</f>
        <v>0</v>
      </c>
      <c r="DY305" s="300">
        <f t="shared" ref="DY305:DY324" si="535">SUM(DT305:DX305)</f>
        <v>0</v>
      </c>
    </row>
    <row r="306" spans="1:129" s="52" customFormat="1" ht="15" customHeight="1">
      <c r="A306" s="76"/>
      <c r="B306" s="76"/>
      <c r="C306" s="75" t="s">
        <v>224</v>
      </c>
      <c r="D306" s="674"/>
      <c r="E306" s="70"/>
      <c r="F306" s="70"/>
      <c r="G306" s="70"/>
      <c r="H306" s="70"/>
      <c r="I306" s="70"/>
      <c r="J306" s="683"/>
      <c r="K306" s="70"/>
      <c r="L306" s="138"/>
      <c r="M306" s="68">
        <f t="shared" si="523"/>
        <v>1</v>
      </c>
      <c r="N306" s="894"/>
      <c r="O306" s="895"/>
      <c r="P306" s="894"/>
      <c r="Q306" s="895"/>
      <c r="R306" s="894"/>
      <c r="S306" s="895"/>
      <c r="T306" s="894"/>
      <c r="U306" s="895"/>
      <c r="V306" s="894"/>
      <c r="W306" s="895"/>
      <c r="X306" s="346"/>
      <c r="Y306" s="896"/>
      <c r="Z306" s="1008"/>
      <c r="AA306" s="896"/>
      <c r="AB306" s="1008"/>
      <c r="AC306" s="896"/>
      <c r="AD306" s="1008"/>
      <c r="AE306" s="896"/>
      <c r="AF306" s="1008"/>
      <c r="AG306" s="896"/>
      <c r="AH306" s="1008"/>
      <c r="AI306" s="335"/>
      <c r="AJ306" s="901"/>
      <c r="AK306" s="902"/>
      <c r="AL306" s="901"/>
      <c r="AM306" s="902"/>
      <c r="AN306" s="901"/>
      <c r="AO306" s="902"/>
      <c r="AP306" s="901"/>
      <c r="AQ306" s="902"/>
      <c r="AR306" s="901"/>
      <c r="AS306" s="902"/>
      <c r="AT306" s="336"/>
      <c r="AU306" s="909"/>
      <c r="AV306" s="910"/>
      <c r="AW306" s="909"/>
      <c r="AX306" s="910"/>
      <c r="AY306" s="909"/>
      <c r="AZ306" s="910"/>
      <c r="BA306" s="909"/>
      <c r="BB306" s="910"/>
      <c r="BC306" s="909"/>
      <c r="BD306" s="910"/>
      <c r="BE306" s="337"/>
      <c r="BF306" s="879">
        <f t="shared" si="524"/>
        <v>0</v>
      </c>
      <c r="BG306" s="880"/>
      <c r="BH306" s="879">
        <f t="shared" si="525"/>
        <v>0</v>
      </c>
      <c r="BI306" s="880"/>
      <c r="BJ306" s="879">
        <f t="shared" si="526"/>
        <v>0</v>
      </c>
      <c r="BK306" s="880"/>
      <c r="BL306" s="879">
        <f t="shared" si="527"/>
        <v>0</v>
      </c>
      <c r="BM306" s="880"/>
      <c r="BN306" s="879">
        <f t="shared" si="528"/>
        <v>0</v>
      </c>
      <c r="BO306" s="880"/>
      <c r="BP306" s="275">
        <f t="shared" si="529"/>
        <v>0</v>
      </c>
      <c r="BQ306" s="1038"/>
      <c r="BR306" s="1039"/>
      <c r="BS306" s="1038"/>
      <c r="BT306" s="1039"/>
      <c r="BU306" s="1038"/>
      <c r="BV306" s="1039"/>
      <c r="BW306" s="1038"/>
      <c r="BX306" s="1039"/>
      <c r="BY306" s="1038"/>
      <c r="BZ306" s="1039"/>
      <c r="CA306" s="339"/>
      <c r="CB306" s="1036"/>
      <c r="CC306" s="1037"/>
      <c r="CD306" s="1036"/>
      <c r="CE306" s="1037"/>
      <c r="CF306" s="1036"/>
      <c r="CG306" s="1037"/>
      <c r="CH306" s="1036"/>
      <c r="CI306" s="1037"/>
      <c r="CJ306" s="1036"/>
      <c r="CK306" s="1037"/>
      <c r="CL306" s="340"/>
      <c r="CM306" s="1044"/>
      <c r="CN306" s="1045"/>
      <c r="CO306" s="1044"/>
      <c r="CP306" s="1045"/>
      <c r="CQ306" s="1044"/>
      <c r="CR306" s="1045"/>
      <c r="CS306" s="1044"/>
      <c r="CT306" s="1045"/>
      <c r="CU306" s="1044"/>
      <c r="CV306" s="1045"/>
      <c r="CW306" s="341"/>
      <c r="CX306" s="1042"/>
      <c r="CY306" s="1043"/>
      <c r="CZ306" s="1042"/>
      <c r="DA306" s="1043"/>
      <c r="DB306" s="1042"/>
      <c r="DC306" s="1043"/>
      <c r="DD306" s="1042"/>
      <c r="DE306" s="1043"/>
      <c r="DF306" s="1042"/>
      <c r="DG306" s="1043"/>
      <c r="DH306" s="342"/>
      <c r="DI306" s="1040"/>
      <c r="DJ306" s="1041"/>
      <c r="DK306" s="1040"/>
      <c r="DL306" s="1041"/>
      <c r="DM306" s="1040"/>
      <c r="DN306" s="1041"/>
      <c r="DO306" s="1040"/>
      <c r="DP306" s="1041"/>
      <c r="DQ306" s="1040"/>
      <c r="DR306" s="1041"/>
      <c r="DS306" s="343"/>
      <c r="DT306" s="312">
        <f t="shared" si="530"/>
        <v>0</v>
      </c>
      <c r="DU306" s="312">
        <f t="shared" si="531"/>
        <v>0</v>
      </c>
      <c r="DV306" s="312">
        <f t="shared" si="532"/>
        <v>0</v>
      </c>
      <c r="DW306" s="312">
        <f t="shared" si="533"/>
        <v>0</v>
      </c>
      <c r="DX306" s="312">
        <f t="shared" si="534"/>
        <v>0</v>
      </c>
      <c r="DY306" s="300">
        <f t="shared" si="535"/>
        <v>0</v>
      </c>
    </row>
    <row r="307" spans="1:129" s="52" customFormat="1" ht="15" customHeight="1">
      <c r="A307" s="76"/>
      <c r="B307" s="76"/>
      <c r="C307" s="75" t="s">
        <v>15</v>
      </c>
      <c r="D307" s="674"/>
      <c r="E307" s="70"/>
      <c r="F307" s="70"/>
      <c r="G307" s="70"/>
      <c r="H307" s="70"/>
      <c r="I307" s="70"/>
      <c r="J307" s="683"/>
      <c r="K307" s="70"/>
      <c r="L307" s="138"/>
      <c r="M307" s="68">
        <f t="shared" si="523"/>
        <v>1</v>
      </c>
      <c r="N307" s="894"/>
      <c r="O307" s="895"/>
      <c r="P307" s="894"/>
      <c r="Q307" s="895"/>
      <c r="R307" s="894"/>
      <c r="S307" s="895"/>
      <c r="T307" s="894"/>
      <c r="U307" s="895"/>
      <c r="V307" s="894"/>
      <c r="W307" s="895"/>
      <c r="X307" s="346"/>
      <c r="Y307" s="896"/>
      <c r="Z307" s="1008"/>
      <c r="AA307" s="896"/>
      <c r="AB307" s="1008"/>
      <c r="AC307" s="896"/>
      <c r="AD307" s="1008"/>
      <c r="AE307" s="896"/>
      <c r="AF307" s="1008"/>
      <c r="AG307" s="896"/>
      <c r="AH307" s="1008"/>
      <c r="AI307" s="335"/>
      <c r="AJ307" s="901"/>
      <c r="AK307" s="902"/>
      <c r="AL307" s="901"/>
      <c r="AM307" s="902"/>
      <c r="AN307" s="901"/>
      <c r="AO307" s="902"/>
      <c r="AP307" s="901"/>
      <c r="AQ307" s="902"/>
      <c r="AR307" s="901"/>
      <c r="AS307" s="902"/>
      <c r="AT307" s="336"/>
      <c r="AU307" s="909"/>
      <c r="AV307" s="910"/>
      <c r="AW307" s="909"/>
      <c r="AX307" s="910"/>
      <c r="AY307" s="909"/>
      <c r="AZ307" s="910"/>
      <c r="BA307" s="909"/>
      <c r="BB307" s="910"/>
      <c r="BC307" s="909"/>
      <c r="BD307" s="910"/>
      <c r="BE307" s="337"/>
      <c r="BF307" s="879">
        <f t="shared" si="524"/>
        <v>0</v>
      </c>
      <c r="BG307" s="880"/>
      <c r="BH307" s="879">
        <f t="shared" si="525"/>
        <v>0</v>
      </c>
      <c r="BI307" s="880"/>
      <c r="BJ307" s="879">
        <f t="shared" si="526"/>
        <v>0</v>
      </c>
      <c r="BK307" s="880"/>
      <c r="BL307" s="879">
        <f t="shared" si="527"/>
        <v>0</v>
      </c>
      <c r="BM307" s="880"/>
      <c r="BN307" s="879">
        <f t="shared" si="528"/>
        <v>0</v>
      </c>
      <c r="BO307" s="880"/>
      <c r="BP307" s="275">
        <f t="shared" si="529"/>
        <v>0</v>
      </c>
      <c r="BQ307" s="1038"/>
      <c r="BR307" s="1039"/>
      <c r="BS307" s="1038"/>
      <c r="BT307" s="1039"/>
      <c r="BU307" s="1038"/>
      <c r="BV307" s="1039"/>
      <c r="BW307" s="1038"/>
      <c r="BX307" s="1039"/>
      <c r="BY307" s="1038"/>
      <c r="BZ307" s="1039"/>
      <c r="CA307" s="339"/>
      <c r="CB307" s="1036"/>
      <c r="CC307" s="1037"/>
      <c r="CD307" s="1036"/>
      <c r="CE307" s="1037"/>
      <c r="CF307" s="1036"/>
      <c r="CG307" s="1037"/>
      <c r="CH307" s="1036"/>
      <c r="CI307" s="1037"/>
      <c r="CJ307" s="1036"/>
      <c r="CK307" s="1037"/>
      <c r="CL307" s="340"/>
      <c r="CM307" s="1044"/>
      <c r="CN307" s="1045"/>
      <c r="CO307" s="1044"/>
      <c r="CP307" s="1045"/>
      <c r="CQ307" s="1044"/>
      <c r="CR307" s="1045"/>
      <c r="CS307" s="1044"/>
      <c r="CT307" s="1045"/>
      <c r="CU307" s="1044"/>
      <c r="CV307" s="1045"/>
      <c r="CW307" s="341"/>
      <c r="CX307" s="1042"/>
      <c r="CY307" s="1043"/>
      <c r="CZ307" s="1042"/>
      <c r="DA307" s="1043"/>
      <c r="DB307" s="1042"/>
      <c r="DC307" s="1043"/>
      <c r="DD307" s="1042"/>
      <c r="DE307" s="1043"/>
      <c r="DF307" s="1042"/>
      <c r="DG307" s="1043"/>
      <c r="DH307" s="342"/>
      <c r="DI307" s="1040"/>
      <c r="DJ307" s="1041"/>
      <c r="DK307" s="1040"/>
      <c r="DL307" s="1041"/>
      <c r="DM307" s="1040"/>
      <c r="DN307" s="1041"/>
      <c r="DO307" s="1040"/>
      <c r="DP307" s="1041"/>
      <c r="DQ307" s="1040"/>
      <c r="DR307" s="1041"/>
      <c r="DS307" s="343"/>
      <c r="DT307" s="312">
        <f t="shared" si="530"/>
        <v>0</v>
      </c>
      <c r="DU307" s="312">
        <f t="shared" si="531"/>
        <v>0</v>
      </c>
      <c r="DV307" s="312">
        <f t="shared" si="532"/>
        <v>0</v>
      </c>
      <c r="DW307" s="312">
        <f t="shared" si="533"/>
        <v>0</v>
      </c>
      <c r="DX307" s="312">
        <f t="shared" si="534"/>
        <v>0</v>
      </c>
      <c r="DY307" s="300">
        <f t="shared" si="535"/>
        <v>0</v>
      </c>
    </row>
    <row r="308" spans="1:129" s="52" customFormat="1" ht="15" customHeight="1">
      <c r="A308" s="76"/>
      <c r="B308" s="76"/>
      <c r="C308" s="75" t="s">
        <v>31</v>
      </c>
      <c r="D308" s="674"/>
      <c r="E308" s="70"/>
      <c r="F308" s="70"/>
      <c r="G308" s="70"/>
      <c r="H308" s="70"/>
      <c r="I308" s="70"/>
      <c r="J308" s="683"/>
      <c r="K308" s="70"/>
      <c r="L308" s="138"/>
      <c r="M308" s="68">
        <f t="shared" si="523"/>
        <v>1.1000000000000001</v>
      </c>
      <c r="N308" s="894"/>
      <c r="O308" s="895"/>
      <c r="P308" s="894"/>
      <c r="Q308" s="895"/>
      <c r="R308" s="894"/>
      <c r="S308" s="895"/>
      <c r="T308" s="894"/>
      <c r="U308" s="895"/>
      <c r="V308" s="894"/>
      <c r="W308" s="895"/>
      <c r="X308" s="346"/>
      <c r="Y308" s="896"/>
      <c r="Z308" s="1008"/>
      <c r="AA308" s="896"/>
      <c r="AB308" s="1008"/>
      <c r="AC308" s="896"/>
      <c r="AD308" s="1008"/>
      <c r="AE308" s="896"/>
      <c r="AF308" s="1008"/>
      <c r="AG308" s="896"/>
      <c r="AH308" s="1008"/>
      <c r="AI308" s="335"/>
      <c r="AJ308" s="901"/>
      <c r="AK308" s="902"/>
      <c r="AL308" s="901"/>
      <c r="AM308" s="902"/>
      <c r="AN308" s="901"/>
      <c r="AO308" s="902"/>
      <c r="AP308" s="901"/>
      <c r="AQ308" s="902"/>
      <c r="AR308" s="901"/>
      <c r="AS308" s="902"/>
      <c r="AT308" s="336"/>
      <c r="AU308" s="909"/>
      <c r="AV308" s="910"/>
      <c r="AW308" s="909"/>
      <c r="AX308" s="910"/>
      <c r="AY308" s="909"/>
      <c r="AZ308" s="910"/>
      <c r="BA308" s="909"/>
      <c r="BB308" s="910"/>
      <c r="BC308" s="909"/>
      <c r="BD308" s="910"/>
      <c r="BE308" s="337"/>
      <c r="BF308" s="879">
        <f t="shared" si="524"/>
        <v>0</v>
      </c>
      <c r="BG308" s="880"/>
      <c r="BH308" s="879">
        <f t="shared" si="525"/>
        <v>0</v>
      </c>
      <c r="BI308" s="880"/>
      <c r="BJ308" s="879">
        <f t="shared" si="526"/>
        <v>0</v>
      </c>
      <c r="BK308" s="880"/>
      <c r="BL308" s="879">
        <f t="shared" si="527"/>
        <v>0</v>
      </c>
      <c r="BM308" s="880"/>
      <c r="BN308" s="879">
        <f t="shared" si="528"/>
        <v>0</v>
      </c>
      <c r="BO308" s="880"/>
      <c r="BP308" s="275">
        <f t="shared" si="529"/>
        <v>0</v>
      </c>
      <c r="BQ308" s="1038"/>
      <c r="BR308" s="1039"/>
      <c r="BS308" s="1038"/>
      <c r="BT308" s="1039"/>
      <c r="BU308" s="1038"/>
      <c r="BV308" s="1039"/>
      <c r="BW308" s="1038"/>
      <c r="BX308" s="1039"/>
      <c r="BY308" s="1038"/>
      <c r="BZ308" s="1039"/>
      <c r="CA308" s="339"/>
      <c r="CB308" s="1036"/>
      <c r="CC308" s="1037"/>
      <c r="CD308" s="1036"/>
      <c r="CE308" s="1037"/>
      <c r="CF308" s="1036"/>
      <c r="CG308" s="1037"/>
      <c r="CH308" s="1036"/>
      <c r="CI308" s="1037"/>
      <c r="CJ308" s="1036"/>
      <c r="CK308" s="1037"/>
      <c r="CL308" s="340"/>
      <c r="CM308" s="1044"/>
      <c r="CN308" s="1045"/>
      <c r="CO308" s="1044"/>
      <c r="CP308" s="1045"/>
      <c r="CQ308" s="1044"/>
      <c r="CR308" s="1045"/>
      <c r="CS308" s="1044"/>
      <c r="CT308" s="1045"/>
      <c r="CU308" s="1044"/>
      <c r="CV308" s="1045"/>
      <c r="CW308" s="341"/>
      <c r="CX308" s="1042"/>
      <c r="CY308" s="1043"/>
      <c r="CZ308" s="1042"/>
      <c r="DA308" s="1043"/>
      <c r="DB308" s="1042"/>
      <c r="DC308" s="1043"/>
      <c r="DD308" s="1042"/>
      <c r="DE308" s="1043"/>
      <c r="DF308" s="1042"/>
      <c r="DG308" s="1043"/>
      <c r="DH308" s="342"/>
      <c r="DI308" s="1040"/>
      <c r="DJ308" s="1041"/>
      <c r="DK308" s="1040"/>
      <c r="DL308" s="1041"/>
      <c r="DM308" s="1040"/>
      <c r="DN308" s="1041"/>
      <c r="DO308" s="1040"/>
      <c r="DP308" s="1041"/>
      <c r="DQ308" s="1040"/>
      <c r="DR308" s="1041"/>
      <c r="DS308" s="343"/>
      <c r="DT308" s="312">
        <f t="shared" si="530"/>
        <v>0</v>
      </c>
      <c r="DU308" s="312">
        <f t="shared" si="531"/>
        <v>0</v>
      </c>
      <c r="DV308" s="312">
        <f t="shared" si="532"/>
        <v>0</v>
      </c>
      <c r="DW308" s="312">
        <f t="shared" si="533"/>
        <v>0</v>
      </c>
      <c r="DX308" s="312">
        <f t="shared" si="534"/>
        <v>0</v>
      </c>
      <c r="DY308" s="300">
        <f t="shared" si="535"/>
        <v>0</v>
      </c>
    </row>
    <row r="309" spans="1:129" s="52" customFormat="1" ht="15" customHeight="1">
      <c r="A309" s="76"/>
      <c r="B309" s="76"/>
      <c r="C309" s="75" t="s">
        <v>309</v>
      </c>
      <c r="D309" s="674" t="s">
        <v>338</v>
      </c>
      <c r="E309" s="70"/>
      <c r="F309" s="70"/>
      <c r="G309" s="70"/>
      <c r="H309" s="70"/>
      <c r="I309" s="70"/>
      <c r="J309" s="683"/>
      <c r="K309" s="70"/>
      <c r="L309" s="138"/>
      <c r="M309" s="68">
        <f t="shared" si="523"/>
        <v>1.1000000000000001</v>
      </c>
      <c r="N309" s="894"/>
      <c r="O309" s="895"/>
      <c r="P309" s="894"/>
      <c r="Q309" s="895"/>
      <c r="R309" s="894"/>
      <c r="S309" s="895"/>
      <c r="T309" s="894"/>
      <c r="U309" s="895"/>
      <c r="V309" s="894"/>
      <c r="W309" s="895"/>
      <c r="X309" s="346"/>
      <c r="Y309" s="896"/>
      <c r="Z309" s="1008"/>
      <c r="AA309" s="896"/>
      <c r="AB309" s="1008"/>
      <c r="AC309" s="896"/>
      <c r="AD309" s="1008"/>
      <c r="AE309" s="896"/>
      <c r="AF309" s="1008"/>
      <c r="AG309" s="896"/>
      <c r="AH309" s="1008"/>
      <c r="AI309" s="335"/>
      <c r="AJ309" s="901"/>
      <c r="AK309" s="902"/>
      <c r="AL309" s="901"/>
      <c r="AM309" s="902"/>
      <c r="AN309" s="901"/>
      <c r="AO309" s="902"/>
      <c r="AP309" s="901"/>
      <c r="AQ309" s="902"/>
      <c r="AR309" s="901"/>
      <c r="AS309" s="902"/>
      <c r="AT309" s="336"/>
      <c r="AU309" s="909"/>
      <c r="AV309" s="910"/>
      <c r="AW309" s="909"/>
      <c r="AX309" s="910"/>
      <c r="AY309" s="909"/>
      <c r="AZ309" s="910"/>
      <c r="BA309" s="909"/>
      <c r="BB309" s="910"/>
      <c r="BC309" s="909"/>
      <c r="BD309" s="910"/>
      <c r="BE309" s="337"/>
      <c r="BF309" s="879">
        <f t="shared" si="524"/>
        <v>0</v>
      </c>
      <c r="BG309" s="880"/>
      <c r="BH309" s="879">
        <f t="shared" si="525"/>
        <v>0</v>
      </c>
      <c r="BI309" s="880"/>
      <c r="BJ309" s="879">
        <f t="shared" si="526"/>
        <v>0</v>
      </c>
      <c r="BK309" s="880"/>
      <c r="BL309" s="879">
        <f t="shared" si="527"/>
        <v>0</v>
      </c>
      <c r="BM309" s="880"/>
      <c r="BN309" s="879">
        <f t="shared" si="528"/>
        <v>0</v>
      </c>
      <c r="BO309" s="880"/>
      <c r="BP309" s="275">
        <f t="shared" si="529"/>
        <v>0</v>
      </c>
      <c r="BQ309" s="1038"/>
      <c r="BR309" s="1039"/>
      <c r="BS309" s="1038"/>
      <c r="BT309" s="1039"/>
      <c r="BU309" s="1038"/>
      <c r="BV309" s="1039"/>
      <c r="BW309" s="1038"/>
      <c r="BX309" s="1039"/>
      <c r="BY309" s="1038"/>
      <c r="BZ309" s="1039"/>
      <c r="CA309" s="339"/>
      <c r="CB309" s="1036"/>
      <c r="CC309" s="1037"/>
      <c r="CD309" s="1036"/>
      <c r="CE309" s="1037"/>
      <c r="CF309" s="1036"/>
      <c r="CG309" s="1037"/>
      <c r="CH309" s="1036"/>
      <c r="CI309" s="1037"/>
      <c r="CJ309" s="1036"/>
      <c r="CK309" s="1037"/>
      <c r="CL309" s="340"/>
      <c r="CM309" s="1044"/>
      <c r="CN309" s="1045"/>
      <c r="CO309" s="1044"/>
      <c r="CP309" s="1045"/>
      <c r="CQ309" s="1044"/>
      <c r="CR309" s="1045"/>
      <c r="CS309" s="1044"/>
      <c r="CT309" s="1045"/>
      <c r="CU309" s="1044"/>
      <c r="CV309" s="1045"/>
      <c r="CW309" s="341"/>
      <c r="CX309" s="1042"/>
      <c r="CY309" s="1043"/>
      <c r="CZ309" s="1042"/>
      <c r="DA309" s="1043"/>
      <c r="DB309" s="1042"/>
      <c r="DC309" s="1043"/>
      <c r="DD309" s="1042"/>
      <c r="DE309" s="1043"/>
      <c r="DF309" s="1042"/>
      <c r="DG309" s="1043"/>
      <c r="DH309" s="342"/>
      <c r="DI309" s="1040"/>
      <c r="DJ309" s="1041"/>
      <c r="DK309" s="1040"/>
      <c r="DL309" s="1041"/>
      <c r="DM309" s="1040"/>
      <c r="DN309" s="1041"/>
      <c r="DO309" s="1040"/>
      <c r="DP309" s="1041"/>
      <c r="DQ309" s="1040"/>
      <c r="DR309" s="1041"/>
      <c r="DS309" s="343"/>
      <c r="DT309" s="312">
        <f t="shared" si="530"/>
        <v>0</v>
      </c>
      <c r="DU309" s="312">
        <f t="shared" si="531"/>
        <v>0</v>
      </c>
      <c r="DV309" s="312">
        <f t="shared" si="532"/>
        <v>0</v>
      </c>
      <c r="DW309" s="312">
        <f t="shared" si="533"/>
        <v>0</v>
      </c>
      <c r="DX309" s="312">
        <f t="shared" si="534"/>
        <v>0</v>
      </c>
      <c r="DY309" s="300">
        <f t="shared" si="535"/>
        <v>0</v>
      </c>
    </row>
    <row r="310" spans="1:129" s="52" customFormat="1" ht="15" customHeight="1">
      <c r="A310" s="76"/>
      <c r="B310" s="76"/>
      <c r="C310" s="75" t="s">
        <v>224</v>
      </c>
      <c r="D310" s="674"/>
      <c r="E310" s="70"/>
      <c r="F310" s="70"/>
      <c r="G310" s="70"/>
      <c r="H310" s="70"/>
      <c r="I310" s="70"/>
      <c r="J310" s="683"/>
      <c r="K310" s="70"/>
      <c r="L310" s="138"/>
      <c r="M310" s="68">
        <f t="shared" si="523"/>
        <v>1</v>
      </c>
      <c r="N310" s="894"/>
      <c r="O310" s="895"/>
      <c r="P310" s="894"/>
      <c r="Q310" s="895"/>
      <c r="R310" s="894"/>
      <c r="S310" s="895"/>
      <c r="T310" s="894"/>
      <c r="U310" s="895"/>
      <c r="V310" s="894"/>
      <c r="W310" s="895"/>
      <c r="X310" s="346"/>
      <c r="Y310" s="896"/>
      <c r="Z310" s="1008"/>
      <c r="AA310" s="896"/>
      <c r="AB310" s="1008"/>
      <c r="AC310" s="896"/>
      <c r="AD310" s="1008"/>
      <c r="AE310" s="896"/>
      <c r="AF310" s="1008"/>
      <c r="AG310" s="896"/>
      <c r="AH310" s="1008"/>
      <c r="AI310" s="335"/>
      <c r="AJ310" s="901"/>
      <c r="AK310" s="902"/>
      <c r="AL310" s="901"/>
      <c r="AM310" s="902"/>
      <c r="AN310" s="901"/>
      <c r="AO310" s="902"/>
      <c r="AP310" s="901"/>
      <c r="AQ310" s="902"/>
      <c r="AR310" s="901"/>
      <c r="AS310" s="902"/>
      <c r="AT310" s="336"/>
      <c r="AU310" s="909"/>
      <c r="AV310" s="910"/>
      <c r="AW310" s="909"/>
      <c r="AX310" s="910"/>
      <c r="AY310" s="909"/>
      <c r="AZ310" s="910"/>
      <c r="BA310" s="909"/>
      <c r="BB310" s="910"/>
      <c r="BC310" s="909"/>
      <c r="BD310" s="910"/>
      <c r="BE310" s="337"/>
      <c r="BF310" s="879">
        <f t="shared" si="524"/>
        <v>0</v>
      </c>
      <c r="BG310" s="880"/>
      <c r="BH310" s="879">
        <f t="shared" si="525"/>
        <v>0</v>
      </c>
      <c r="BI310" s="880"/>
      <c r="BJ310" s="879">
        <f t="shared" si="526"/>
        <v>0</v>
      </c>
      <c r="BK310" s="880"/>
      <c r="BL310" s="879">
        <f t="shared" si="527"/>
        <v>0</v>
      </c>
      <c r="BM310" s="880"/>
      <c r="BN310" s="879">
        <f t="shared" si="528"/>
        <v>0</v>
      </c>
      <c r="BO310" s="880"/>
      <c r="BP310" s="275">
        <f t="shared" si="529"/>
        <v>0</v>
      </c>
      <c r="BQ310" s="1038"/>
      <c r="BR310" s="1039"/>
      <c r="BS310" s="1038"/>
      <c r="BT310" s="1039"/>
      <c r="BU310" s="1038"/>
      <c r="BV310" s="1039"/>
      <c r="BW310" s="1038"/>
      <c r="BX310" s="1039"/>
      <c r="BY310" s="1038"/>
      <c r="BZ310" s="1039"/>
      <c r="CA310" s="339"/>
      <c r="CB310" s="1036"/>
      <c r="CC310" s="1037"/>
      <c r="CD310" s="1036"/>
      <c r="CE310" s="1037"/>
      <c r="CF310" s="1036"/>
      <c r="CG310" s="1037"/>
      <c r="CH310" s="1036"/>
      <c r="CI310" s="1037"/>
      <c r="CJ310" s="1036"/>
      <c r="CK310" s="1037"/>
      <c r="CL310" s="340"/>
      <c r="CM310" s="1044"/>
      <c r="CN310" s="1045"/>
      <c r="CO310" s="1044"/>
      <c r="CP310" s="1045"/>
      <c r="CQ310" s="1044"/>
      <c r="CR310" s="1045"/>
      <c r="CS310" s="1044"/>
      <c r="CT310" s="1045"/>
      <c r="CU310" s="1044"/>
      <c r="CV310" s="1045"/>
      <c r="CW310" s="341"/>
      <c r="CX310" s="1042"/>
      <c r="CY310" s="1043"/>
      <c r="CZ310" s="1042"/>
      <c r="DA310" s="1043"/>
      <c r="DB310" s="1042"/>
      <c r="DC310" s="1043"/>
      <c r="DD310" s="1042"/>
      <c r="DE310" s="1043"/>
      <c r="DF310" s="1042"/>
      <c r="DG310" s="1043"/>
      <c r="DH310" s="342"/>
      <c r="DI310" s="1040"/>
      <c r="DJ310" s="1041"/>
      <c r="DK310" s="1040"/>
      <c r="DL310" s="1041"/>
      <c r="DM310" s="1040"/>
      <c r="DN310" s="1041"/>
      <c r="DO310" s="1040"/>
      <c r="DP310" s="1041"/>
      <c r="DQ310" s="1040"/>
      <c r="DR310" s="1041"/>
      <c r="DS310" s="343"/>
      <c r="DT310" s="312">
        <f t="shared" si="530"/>
        <v>0</v>
      </c>
      <c r="DU310" s="312">
        <f t="shared" si="531"/>
        <v>0</v>
      </c>
      <c r="DV310" s="312">
        <f t="shared" si="532"/>
        <v>0</v>
      </c>
      <c r="DW310" s="312">
        <f t="shared" si="533"/>
        <v>0</v>
      </c>
      <c r="DX310" s="312">
        <f t="shared" si="534"/>
        <v>0</v>
      </c>
      <c r="DY310" s="300">
        <f t="shared" si="535"/>
        <v>0</v>
      </c>
    </row>
    <row r="311" spans="1:129" s="52" customFormat="1" ht="15" customHeight="1">
      <c r="A311" s="76"/>
      <c r="B311" s="76"/>
      <c r="C311" s="75" t="s">
        <v>15</v>
      </c>
      <c r="D311" s="674"/>
      <c r="E311" s="70"/>
      <c r="F311" s="70"/>
      <c r="G311" s="70"/>
      <c r="H311" s="70"/>
      <c r="I311" s="70"/>
      <c r="J311" s="683"/>
      <c r="K311" s="70"/>
      <c r="L311" s="138"/>
      <c r="M311" s="68">
        <f t="shared" si="523"/>
        <v>1</v>
      </c>
      <c r="N311" s="894"/>
      <c r="O311" s="895"/>
      <c r="P311" s="894"/>
      <c r="Q311" s="895"/>
      <c r="R311" s="894"/>
      <c r="S311" s="895"/>
      <c r="T311" s="894"/>
      <c r="U311" s="895"/>
      <c r="V311" s="894"/>
      <c r="W311" s="895"/>
      <c r="X311" s="346"/>
      <c r="Y311" s="896"/>
      <c r="Z311" s="1008"/>
      <c r="AA311" s="896"/>
      <c r="AB311" s="1008"/>
      <c r="AC311" s="896"/>
      <c r="AD311" s="1008"/>
      <c r="AE311" s="896"/>
      <c r="AF311" s="1008"/>
      <c r="AG311" s="896"/>
      <c r="AH311" s="1008"/>
      <c r="AI311" s="335"/>
      <c r="AJ311" s="901"/>
      <c r="AK311" s="902"/>
      <c r="AL311" s="901"/>
      <c r="AM311" s="902"/>
      <c r="AN311" s="901"/>
      <c r="AO311" s="902"/>
      <c r="AP311" s="901"/>
      <c r="AQ311" s="902"/>
      <c r="AR311" s="901"/>
      <c r="AS311" s="902"/>
      <c r="AT311" s="336"/>
      <c r="AU311" s="909"/>
      <c r="AV311" s="910"/>
      <c r="AW311" s="909"/>
      <c r="AX311" s="910"/>
      <c r="AY311" s="909"/>
      <c r="AZ311" s="910"/>
      <c r="BA311" s="909"/>
      <c r="BB311" s="910"/>
      <c r="BC311" s="909"/>
      <c r="BD311" s="910"/>
      <c r="BE311" s="337"/>
      <c r="BF311" s="879">
        <f t="shared" si="524"/>
        <v>0</v>
      </c>
      <c r="BG311" s="880"/>
      <c r="BH311" s="879">
        <f t="shared" si="525"/>
        <v>0</v>
      </c>
      <c r="BI311" s="880"/>
      <c r="BJ311" s="879">
        <f t="shared" si="526"/>
        <v>0</v>
      </c>
      <c r="BK311" s="880"/>
      <c r="BL311" s="879">
        <f t="shared" si="527"/>
        <v>0</v>
      </c>
      <c r="BM311" s="880"/>
      <c r="BN311" s="879">
        <f t="shared" si="528"/>
        <v>0</v>
      </c>
      <c r="BO311" s="880"/>
      <c r="BP311" s="275">
        <f t="shared" si="529"/>
        <v>0</v>
      </c>
      <c r="BQ311" s="1038"/>
      <c r="BR311" s="1039"/>
      <c r="BS311" s="1038"/>
      <c r="BT311" s="1039"/>
      <c r="BU311" s="1038"/>
      <c r="BV311" s="1039"/>
      <c r="BW311" s="1038"/>
      <c r="BX311" s="1039"/>
      <c r="BY311" s="1038"/>
      <c r="BZ311" s="1039"/>
      <c r="CA311" s="339"/>
      <c r="CB311" s="1036"/>
      <c r="CC311" s="1037"/>
      <c r="CD311" s="1036"/>
      <c r="CE311" s="1037"/>
      <c r="CF311" s="1036"/>
      <c r="CG311" s="1037"/>
      <c r="CH311" s="1036"/>
      <c r="CI311" s="1037"/>
      <c r="CJ311" s="1036"/>
      <c r="CK311" s="1037"/>
      <c r="CL311" s="340"/>
      <c r="CM311" s="1044"/>
      <c r="CN311" s="1045"/>
      <c r="CO311" s="1044"/>
      <c r="CP311" s="1045"/>
      <c r="CQ311" s="1044"/>
      <c r="CR311" s="1045"/>
      <c r="CS311" s="1044"/>
      <c r="CT311" s="1045"/>
      <c r="CU311" s="1044"/>
      <c r="CV311" s="1045"/>
      <c r="CW311" s="341"/>
      <c r="CX311" s="1042"/>
      <c r="CY311" s="1043"/>
      <c r="CZ311" s="1042"/>
      <c r="DA311" s="1043"/>
      <c r="DB311" s="1042"/>
      <c r="DC311" s="1043"/>
      <c r="DD311" s="1042"/>
      <c r="DE311" s="1043"/>
      <c r="DF311" s="1042"/>
      <c r="DG311" s="1043"/>
      <c r="DH311" s="342"/>
      <c r="DI311" s="1040"/>
      <c r="DJ311" s="1041"/>
      <c r="DK311" s="1040"/>
      <c r="DL311" s="1041"/>
      <c r="DM311" s="1040"/>
      <c r="DN311" s="1041"/>
      <c r="DO311" s="1040"/>
      <c r="DP311" s="1041"/>
      <c r="DQ311" s="1040"/>
      <c r="DR311" s="1041"/>
      <c r="DS311" s="343"/>
      <c r="DT311" s="312">
        <f t="shared" si="530"/>
        <v>0</v>
      </c>
      <c r="DU311" s="312">
        <f t="shared" si="531"/>
        <v>0</v>
      </c>
      <c r="DV311" s="312">
        <f t="shared" si="532"/>
        <v>0</v>
      </c>
      <c r="DW311" s="312">
        <f t="shared" si="533"/>
        <v>0</v>
      </c>
      <c r="DX311" s="312">
        <f t="shared" si="534"/>
        <v>0</v>
      </c>
      <c r="DY311" s="300">
        <f t="shared" si="535"/>
        <v>0</v>
      </c>
    </row>
    <row r="312" spans="1:129" s="52" customFormat="1" ht="15" customHeight="1">
      <c r="A312" s="76"/>
      <c r="B312" s="76"/>
      <c r="C312" s="75" t="s">
        <v>31</v>
      </c>
      <c r="D312" s="674"/>
      <c r="E312" s="70"/>
      <c r="F312" s="70"/>
      <c r="G312" s="70"/>
      <c r="H312" s="70"/>
      <c r="I312" s="70"/>
      <c r="J312" s="683"/>
      <c r="K312" s="70"/>
      <c r="L312" s="138"/>
      <c r="M312" s="68">
        <f t="shared" si="523"/>
        <v>1.1000000000000001</v>
      </c>
      <c r="N312" s="894"/>
      <c r="O312" s="895"/>
      <c r="P312" s="894"/>
      <c r="Q312" s="895"/>
      <c r="R312" s="894"/>
      <c r="S312" s="895"/>
      <c r="T312" s="894"/>
      <c r="U312" s="895"/>
      <c r="V312" s="894"/>
      <c r="W312" s="895"/>
      <c r="X312" s="346"/>
      <c r="Y312" s="896"/>
      <c r="Z312" s="1008"/>
      <c r="AA312" s="896"/>
      <c r="AB312" s="1008"/>
      <c r="AC312" s="896"/>
      <c r="AD312" s="1008"/>
      <c r="AE312" s="896"/>
      <c r="AF312" s="1008"/>
      <c r="AG312" s="896"/>
      <c r="AH312" s="1008"/>
      <c r="AI312" s="335"/>
      <c r="AJ312" s="901"/>
      <c r="AK312" s="902"/>
      <c r="AL312" s="901"/>
      <c r="AM312" s="902"/>
      <c r="AN312" s="901"/>
      <c r="AO312" s="902"/>
      <c r="AP312" s="901"/>
      <c r="AQ312" s="902"/>
      <c r="AR312" s="901"/>
      <c r="AS312" s="902"/>
      <c r="AT312" s="336"/>
      <c r="AU312" s="909"/>
      <c r="AV312" s="910"/>
      <c r="AW312" s="909"/>
      <c r="AX312" s="910"/>
      <c r="AY312" s="909"/>
      <c r="AZ312" s="910"/>
      <c r="BA312" s="909"/>
      <c r="BB312" s="910"/>
      <c r="BC312" s="909"/>
      <c r="BD312" s="910"/>
      <c r="BE312" s="337"/>
      <c r="BF312" s="879">
        <f t="shared" si="524"/>
        <v>0</v>
      </c>
      <c r="BG312" s="880"/>
      <c r="BH312" s="879">
        <f t="shared" si="525"/>
        <v>0</v>
      </c>
      <c r="BI312" s="880"/>
      <c r="BJ312" s="879">
        <f t="shared" si="526"/>
        <v>0</v>
      </c>
      <c r="BK312" s="880"/>
      <c r="BL312" s="879">
        <f t="shared" si="527"/>
        <v>0</v>
      </c>
      <c r="BM312" s="880"/>
      <c r="BN312" s="879">
        <f t="shared" si="528"/>
        <v>0</v>
      </c>
      <c r="BO312" s="880"/>
      <c r="BP312" s="275">
        <f t="shared" si="529"/>
        <v>0</v>
      </c>
      <c r="BQ312" s="1038"/>
      <c r="BR312" s="1039"/>
      <c r="BS312" s="1038"/>
      <c r="BT312" s="1039"/>
      <c r="BU312" s="1038"/>
      <c r="BV312" s="1039"/>
      <c r="BW312" s="1038"/>
      <c r="BX312" s="1039"/>
      <c r="BY312" s="1038"/>
      <c r="BZ312" s="1039"/>
      <c r="CA312" s="339"/>
      <c r="CB312" s="1036"/>
      <c r="CC312" s="1037"/>
      <c r="CD312" s="1036"/>
      <c r="CE312" s="1037"/>
      <c r="CF312" s="1036"/>
      <c r="CG312" s="1037"/>
      <c r="CH312" s="1036"/>
      <c r="CI312" s="1037"/>
      <c r="CJ312" s="1036"/>
      <c r="CK312" s="1037"/>
      <c r="CL312" s="340"/>
      <c r="CM312" s="1044"/>
      <c r="CN312" s="1045"/>
      <c r="CO312" s="1044"/>
      <c r="CP312" s="1045"/>
      <c r="CQ312" s="1044"/>
      <c r="CR312" s="1045"/>
      <c r="CS312" s="1044"/>
      <c r="CT312" s="1045"/>
      <c r="CU312" s="1044"/>
      <c r="CV312" s="1045"/>
      <c r="CW312" s="341"/>
      <c r="CX312" s="1042"/>
      <c r="CY312" s="1043"/>
      <c r="CZ312" s="1042"/>
      <c r="DA312" s="1043"/>
      <c r="DB312" s="1042"/>
      <c r="DC312" s="1043"/>
      <c r="DD312" s="1042"/>
      <c r="DE312" s="1043"/>
      <c r="DF312" s="1042"/>
      <c r="DG312" s="1043"/>
      <c r="DH312" s="342"/>
      <c r="DI312" s="1040"/>
      <c r="DJ312" s="1041"/>
      <c r="DK312" s="1040"/>
      <c r="DL312" s="1041"/>
      <c r="DM312" s="1040"/>
      <c r="DN312" s="1041"/>
      <c r="DO312" s="1040"/>
      <c r="DP312" s="1041"/>
      <c r="DQ312" s="1040"/>
      <c r="DR312" s="1041"/>
      <c r="DS312" s="343"/>
      <c r="DT312" s="312">
        <f t="shared" si="530"/>
        <v>0</v>
      </c>
      <c r="DU312" s="312">
        <f t="shared" si="531"/>
        <v>0</v>
      </c>
      <c r="DV312" s="312">
        <f t="shared" si="532"/>
        <v>0</v>
      </c>
      <c r="DW312" s="312">
        <f t="shared" si="533"/>
        <v>0</v>
      </c>
      <c r="DX312" s="312">
        <f t="shared" si="534"/>
        <v>0</v>
      </c>
      <c r="DY312" s="300">
        <f t="shared" si="535"/>
        <v>0</v>
      </c>
    </row>
    <row r="313" spans="1:129" s="52" customFormat="1" ht="15" customHeight="1">
      <c r="A313" s="76"/>
      <c r="B313" s="76"/>
      <c r="C313" s="75" t="s">
        <v>309</v>
      </c>
      <c r="D313" s="674" t="s">
        <v>338</v>
      </c>
      <c r="E313" s="70"/>
      <c r="F313" s="70"/>
      <c r="G313" s="70"/>
      <c r="H313" s="70"/>
      <c r="I313" s="70"/>
      <c r="J313" s="683"/>
      <c r="K313" s="70"/>
      <c r="L313" s="138"/>
      <c r="M313" s="68">
        <f t="shared" si="523"/>
        <v>1.1000000000000001</v>
      </c>
      <c r="N313" s="894"/>
      <c r="O313" s="895"/>
      <c r="P313" s="894"/>
      <c r="Q313" s="895"/>
      <c r="R313" s="894"/>
      <c r="S313" s="895"/>
      <c r="T313" s="894"/>
      <c r="U313" s="895"/>
      <c r="V313" s="894"/>
      <c r="W313" s="895"/>
      <c r="X313" s="346"/>
      <c r="Y313" s="896"/>
      <c r="Z313" s="1008"/>
      <c r="AA313" s="896"/>
      <c r="AB313" s="1008"/>
      <c r="AC313" s="896"/>
      <c r="AD313" s="1008"/>
      <c r="AE313" s="896"/>
      <c r="AF313" s="1008"/>
      <c r="AG313" s="896"/>
      <c r="AH313" s="1008"/>
      <c r="AI313" s="335"/>
      <c r="AJ313" s="901"/>
      <c r="AK313" s="902"/>
      <c r="AL313" s="901"/>
      <c r="AM313" s="902"/>
      <c r="AN313" s="901"/>
      <c r="AO313" s="902"/>
      <c r="AP313" s="901"/>
      <c r="AQ313" s="902"/>
      <c r="AR313" s="901"/>
      <c r="AS313" s="902"/>
      <c r="AT313" s="336"/>
      <c r="AU313" s="909"/>
      <c r="AV313" s="910"/>
      <c r="AW313" s="909"/>
      <c r="AX313" s="910"/>
      <c r="AY313" s="909"/>
      <c r="AZ313" s="910"/>
      <c r="BA313" s="909"/>
      <c r="BB313" s="910"/>
      <c r="BC313" s="909"/>
      <c r="BD313" s="910"/>
      <c r="BE313" s="337"/>
      <c r="BF313" s="879">
        <f t="shared" si="524"/>
        <v>0</v>
      </c>
      <c r="BG313" s="880"/>
      <c r="BH313" s="879">
        <f t="shared" si="525"/>
        <v>0</v>
      </c>
      <c r="BI313" s="880"/>
      <c r="BJ313" s="879">
        <f t="shared" si="526"/>
        <v>0</v>
      </c>
      <c r="BK313" s="880"/>
      <c r="BL313" s="879">
        <f t="shared" si="527"/>
        <v>0</v>
      </c>
      <c r="BM313" s="880"/>
      <c r="BN313" s="879">
        <f t="shared" si="528"/>
        <v>0</v>
      </c>
      <c r="BO313" s="880"/>
      <c r="BP313" s="275">
        <f t="shared" si="529"/>
        <v>0</v>
      </c>
      <c r="BQ313" s="1038"/>
      <c r="BR313" s="1039"/>
      <c r="BS313" s="1038"/>
      <c r="BT313" s="1039"/>
      <c r="BU313" s="1038"/>
      <c r="BV313" s="1039"/>
      <c r="BW313" s="1038"/>
      <c r="BX313" s="1039"/>
      <c r="BY313" s="1038"/>
      <c r="BZ313" s="1039"/>
      <c r="CA313" s="339"/>
      <c r="CB313" s="1036"/>
      <c r="CC313" s="1037"/>
      <c r="CD313" s="1036"/>
      <c r="CE313" s="1037"/>
      <c r="CF313" s="1036"/>
      <c r="CG313" s="1037"/>
      <c r="CH313" s="1036"/>
      <c r="CI313" s="1037"/>
      <c r="CJ313" s="1036"/>
      <c r="CK313" s="1037"/>
      <c r="CL313" s="340"/>
      <c r="CM313" s="1044"/>
      <c r="CN313" s="1045"/>
      <c r="CO313" s="1044"/>
      <c r="CP313" s="1045"/>
      <c r="CQ313" s="1044"/>
      <c r="CR313" s="1045"/>
      <c r="CS313" s="1044"/>
      <c r="CT313" s="1045"/>
      <c r="CU313" s="1044"/>
      <c r="CV313" s="1045"/>
      <c r="CW313" s="341"/>
      <c r="CX313" s="1042"/>
      <c r="CY313" s="1043"/>
      <c r="CZ313" s="1042"/>
      <c r="DA313" s="1043"/>
      <c r="DB313" s="1042"/>
      <c r="DC313" s="1043"/>
      <c r="DD313" s="1042"/>
      <c r="DE313" s="1043"/>
      <c r="DF313" s="1042"/>
      <c r="DG313" s="1043"/>
      <c r="DH313" s="342"/>
      <c r="DI313" s="1040"/>
      <c r="DJ313" s="1041"/>
      <c r="DK313" s="1040"/>
      <c r="DL313" s="1041"/>
      <c r="DM313" s="1040"/>
      <c r="DN313" s="1041"/>
      <c r="DO313" s="1040"/>
      <c r="DP313" s="1041"/>
      <c r="DQ313" s="1040"/>
      <c r="DR313" s="1041"/>
      <c r="DS313" s="343"/>
      <c r="DT313" s="312">
        <f t="shared" si="530"/>
        <v>0</v>
      </c>
      <c r="DU313" s="312">
        <f t="shared" si="531"/>
        <v>0</v>
      </c>
      <c r="DV313" s="312">
        <f t="shared" si="532"/>
        <v>0</v>
      </c>
      <c r="DW313" s="312">
        <f t="shared" si="533"/>
        <v>0</v>
      </c>
      <c r="DX313" s="312">
        <f t="shared" si="534"/>
        <v>0</v>
      </c>
      <c r="DY313" s="300">
        <f t="shared" si="535"/>
        <v>0</v>
      </c>
    </row>
    <row r="314" spans="1:129" s="52" customFormat="1" ht="15" customHeight="1">
      <c r="A314" s="76"/>
      <c r="B314" s="76"/>
      <c r="C314" s="75" t="s">
        <v>224</v>
      </c>
      <c r="D314" s="674"/>
      <c r="E314" s="70"/>
      <c r="F314" s="70"/>
      <c r="G314" s="70"/>
      <c r="H314" s="70"/>
      <c r="I314" s="70"/>
      <c r="J314" s="683"/>
      <c r="K314" s="70"/>
      <c r="L314" s="138"/>
      <c r="M314" s="68">
        <f t="shared" si="523"/>
        <v>1</v>
      </c>
      <c r="N314" s="894"/>
      <c r="O314" s="895"/>
      <c r="P314" s="894"/>
      <c r="Q314" s="895"/>
      <c r="R314" s="894"/>
      <c r="S314" s="895"/>
      <c r="T314" s="894"/>
      <c r="U314" s="895"/>
      <c r="V314" s="894"/>
      <c r="W314" s="895"/>
      <c r="X314" s="346"/>
      <c r="Y314" s="896"/>
      <c r="Z314" s="1008"/>
      <c r="AA314" s="896"/>
      <c r="AB314" s="1008"/>
      <c r="AC314" s="896"/>
      <c r="AD314" s="1008"/>
      <c r="AE314" s="896"/>
      <c r="AF314" s="1008"/>
      <c r="AG314" s="896"/>
      <c r="AH314" s="1008"/>
      <c r="AI314" s="335"/>
      <c r="AJ314" s="901"/>
      <c r="AK314" s="902"/>
      <c r="AL314" s="901"/>
      <c r="AM314" s="902"/>
      <c r="AN314" s="901"/>
      <c r="AO314" s="902"/>
      <c r="AP314" s="901"/>
      <c r="AQ314" s="902"/>
      <c r="AR314" s="901"/>
      <c r="AS314" s="902"/>
      <c r="AT314" s="336"/>
      <c r="AU314" s="909"/>
      <c r="AV314" s="910"/>
      <c r="AW314" s="909"/>
      <c r="AX314" s="910"/>
      <c r="AY314" s="909"/>
      <c r="AZ314" s="910"/>
      <c r="BA314" s="909"/>
      <c r="BB314" s="910"/>
      <c r="BC314" s="909"/>
      <c r="BD314" s="910"/>
      <c r="BE314" s="337"/>
      <c r="BF314" s="879">
        <f t="shared" si="524"/>
        <v>0</v>
      </c>
      <c r="BG314" s="880"/>
      <c r="BH314" s="879">
        <f t="shared" si="525"/>
        <v>0</v>
      </c>
      <c r="BI314" s="880"/>
      <c r="BJ314" s="879">
        <f t="shared" si="526"/>
        <v>0</v>
      </c>
      <c r="BK314" s="880"/>
      <c r="BL314" s="879">
        <f t="shared" si="527"/>
        <v>0</v>
      </c>
      <c r="BM314" s="880"/>
      <c r="BN314" s="879">
        <f t="shared" si="528"/>
        <v>0</v>
      </c>
      <c r="BO314" s="880"/>
      <c r="BP314" s="275">
        <f t="shared" si="529"/>
        <v>0</v>
      </c>
      <c r="BQ314" s="1038"/>
      <c r="BR314" s="1039"/>
      <c r="BS314" s="1038"/>
      <c r="BT314" s="1039"/>
      <c r="BU314" s="1038"/>
      <c r="BV314" s="1039"/>
      <c r="BW314" s="1038"/>
      <c r="BX314" s="1039"/>
      <c r="BY314" s="1038"/>
      <c r="BZ314" s="1039"/>
      <c r="CA314" s="339"/>
      <c r="CB314" s="1036"/>
      <c r="CC314" s="1037"/>
      <c r="CD314" s="1036"/>
      <c r="CE314" s="1037"/>
      <c r="CF314" s="1036"/>
      <c r="CG314" s="1037"/>
      <c r="CH314" s="1036"/>
      <c r="CI314" s="1037"/>
      <c r="CJ314" s="1036"/>
      <c r="CK314" s="1037"/>
      <c r="CL314" s="340"/>
      <c r="CM314" s="1044"/>
      <c r="CN314" s="1045"/>
      <c r="CO314" s="1044"/>
      <c r="CP314" s="1045"/>
      <c r="CQ314" s="1044"/>
      <c r="CR314" s="1045"/>
      <c r="CS314" s="1044"/>
      <c r="CT314" s="1045"/>
      <c r="CU314" s="1044"/>
      <c r="CV314" s="1045"/>
      <c r="CW314" s="341"/>
      <c r="CX314" s="1042"/>
      <c r="CY314" s="1043"/>
      <c r="CZ314" s="1042"/>
      <c r="DA314" s="1043"/>
      <c r="DB314" s="1042"/>
      <c r="DC314" s="1043"/>
      <c r="DD314" s="1042"/>
      <c r="DE314" s="1043"/>
      <c r="DF314" s="1042"/>
      <c r="DG314" s="1043"/>
      <c r="DH314" s="342"/>
      <c r="DI314" s="1040"/>
      <c r="DJ314" s="1041"/>
      <c r="DK314" s="1040"/>
      <c r="DL314" s="1041"/>
      <c r="DM314" s="1040"/>
      <c r="DN314" s="1041"/>
      <c r="DO314" s="1040"/>
      <c r="DP314" s="1041"/>
      <c r="DQ314" s="1040"/>
      <c r="DR314" s="1041"/>
      <c r="DS314" s="343"/>
      <c r="DT314" s="312">
        <f t="shared" si="530"/>
        <v>0</v>
      </c>
      <c r="DU314" s="312">
        <f t="shared" si="531"/>
        <v>0</v>
      </c>
      <c r="DV314" s="312">
        <f t="shared" si="532"/>
        <v>0</v>
      </c>
      <c r="DW314" s="312">
        <f t="shared" si="533"/>
        <v>0</v>
      </c>
      <c r="DX314" s="312">
        <f t="shared" si="534"/>
        <v>0</v>
      </c>
      <c r="DY314" s="300">
        <f t="shared" si="535"/>
        <v>0</v>
      </c>
    </row>
    <row r="315" spans="1:129" s="52" customFormat="1" ht="15" customHeight="1">
      <c r="A315" s="76"/>
      <c r="B315" s="76"/>
      <c r="C315" s="75" t="s">
        <v>15</v>
      </c>
      <c r="D315" s="674"/>
      <c r="E315" s="70"/>
      <c r="F315" s="70"/>
      <c r="G315" s="70"/>
      <c r="H315" s="70"/>
      <c r="I315" s="70"/>
      <c r="J315" s="683"/>
      <c r="K315" s="70"/>
      <c r="L315" s="138"/>
      <c r="M315" s="68">
        <f t="shared" si="523"/>
        <v>1</v>
      </c>
      <c r="N315" s="894"/>
      <c r="O315" s="895"/>
      <c r="P315" s="894"/>
      <c r="Q315" s="895"/>
      <c r="R315" s="894"/>
      <c r="S315" s="895"/>
      <c r="T315" s="894"/>
      <c r="U315" s="895"/>
      <c r="V315" s="894"/>
      <c r="W315" s="895"/>
      <c r="X315" s="346"/>
      <c r="Y315" s="896"/>
      <c r="Z315" s="1008"/>
      <c r="AA315" s="896"/>
      <c r="AB315" s="1008"/>
      <c r="AC315" s="896"/>
      <c r="AD315" s="1008"/>
      <c r="AE315" s="896"/>
      <c r="AF315" s="1008"/>
      <c r="AG315" s="896"/>
      <c r="AH315" s="1008"/>
      <c r="AI315" s="335"/>
      <c r="AJ315" s="901"/>
      <c r="AK315" s="902"/>
      <c r="AL315" s="901"/>
      <c r="AM315" s="902"/>
      <c r="AN315" s="901"/>
      <c r="AO315" s="902"/>
      <c r="AP315" s="901"/>
      <c r="AQ315" s="902"/>
      <c r="AR315" s="901"/>
      <c r="AS315" s="902"/>
      <c r="AT315" s="336"/>
      <c r="AU315" s="909"/>
      <c r="AV315" s="910"/>
      <c r="AW315" s="909"/>
      <c r="AX315" s="910"/>
      <c r="AY315" s="909"/>
      <c r="AZ315" s="910"/>
      <c r="BA315" s="909"/>
      <c r="BB315" s="910"/>
      <c r="BC315" s="909"/>
      <c r="BD315" s="910"/>
      <c r="BE315" s="337"/>
      <c r="BF315" s="879">
        <f t="shared" si="524"/>
        <v>0</v>
      </c>
      <c r="BG315" s="880"/>
      <c r="BH315" s="879">
        <f t="shared" si="525"/>
        <v>0</v>
      </c>
      <c r="BI315" s="880"/>
      <c r="BJ315" s="879">
        <f t="shared" si="526"/>
        <v>0</v>
      </c>
      <c r="BK315" s="880"/>
      <c r="BL315" s="879">
        <f t="shared" si="527"/>
        <v>0</v>
      </c>
      <c r="BM315" s="880"/>
      <c r="BN315" s="879">
        <f t="shared" si="528"/>
        <v>0</v>
      </c>
      <c r="BO315" s="880"/>
      <c r="BP315" s="275">
        <f t="shared" si="529"/>
        <v>0</v>
      </c>
      <c r="BQ315" s="1038"/>
      <c r="BR315" s="1039"/>
      <c r="BS315" s="1038"/>
      <c r="BT315" s="1039"/>
      <c r="BU315" s="1038"/>
      <c r="BV315" s="1039"/>
      <c r="BW315" s="1038"/>
      <c r="BX315" s="1039"/>
      <c r="BY315" s="1038"/>
      <c r="BZ315" s="1039"/>
      <c r="CA315" s="339"/>
      <c r="CB315" s="1036"/>
      <c r="CC315" s="1037"/>
      <c r="CD315" s="1036"/>
      <c r="CE315" s="1037"/>
      <c r="CF315" s="1036"/>
      <c r="CG315" s="1037"/>
      <c r="CH315" s="1036"/>
      <c r="CI315" s="1037"/>
      <c r="CJ315" s="1036"/>
      <c r="CK315" s="1037"/>
      <c r="CL315" s="340"/>
      <c r="CM315" s="1044"/>
      <c r="CN315" s="1045"/>
      <c r="CO315" s="1044"/>
      <c r="CP315" s="1045"/>
      <c r="CQ315" s="1044"/>
      <c r="CR315" s="1045"/>
      <c r="CS315" s="1044"/>
      <c r="CT315" s="1045"/>
      <c r="CU315" s="1044"/>
      <c r="CV315" s="1045"/>
      <c r="CW315" s="341"/>
      <c r="CX315" s="1042"/>
      <c r="CY315" s="1043"/>
      <c r="CZ315" s="1042"/>
      <c r="DA315" s="1043"/>
      <c r="DB315" s="1042"/>
      <c r="DC315" s="1043"/>
      <c r="DD315" s="1042"/>
      <c r="DE315" s="1043"/>
      <c r="DF315" s="1042"/>
      <c r="DG315" s="1043"/>
      <c r="DH315" s="342"/>
      <c r="DI315" s="1040"/>
      <c r="DJ315" s="1041"/>
      <c r="DK315" s="1040"/>
      <c r="DL315" s="1041"/>
      <c r="DM315" s="1040"/>
      <c r="DN315" s="1041"/>
      <c r="DO315" s="1040"/>
      <c r="DP315" s="1041"/>
      <c r="DQ315" s="1040"/>
      <c r="DR315" s="1041"/>
      <c r="DS315" s="343"/>
      <c r="DT315" s="312">
        <f t="shared" si="530"/>
        <v>0</v>
      </c>
      <c r="DU315" s="312">
        <f t="shared" si="531"/>
        <v>0</v>
      </c>
      <c r="DV315" s="312">
        <f t="shared" si="532"/>
        <v>0</v>
      </c>
      <c r="DW315" s="312">
        <f t="shared" si="533"/>
        <v>0</v>
      </c>
      <c r="DX315" s="312">
        <f t="shared" si="534"/>
        <v>0</v>
      </c>
      <c r="DY315" s="300">
        <f t="shared" si="535"/>
        <v>0</v>
      </c>
    </row>
    <row r="316" spans="1:129" s="52" customFormat="1" ht="15" customHeight="1">
      <c r="A316" s="76"/>
      <c r="B316" s="76"/>
      <c r="C316" s="75" t="s">
        <v>31</v>
      </c>
      <c r="D316" s="674"/>
      <c r="E316" s="70"/>
      <c r="F316" s="70"/>
      <c r="G316" s="70"/>
      <c r="H316" s="70"/>
      <c r="I316" s="70"/>
      <c r="J316" s="683"/>
      <c r="K316" s="70"/>
      <c r="L316" s="138"/>
      <c r="M316" s="68">
        <f t="shared" si="523"/>
        <v>1.1000000000000001</v>
      </c>
      <c r="N316" s="894"/>
      <c r="O316" s="895"/>
      <c r="P316" s="894"/>
      <c r="Q316" s="895"/>
      <c r="R316" s="894"/>
      <c r="S316" s="895"/>
      <c r="T316" s="894"/>
      <c r="U316" s="895"/>
      <c r="V316" s="894"/>
      <c r="W316" s="895"/>
      <c r="X316" s="346"/>
      <c r="Y316" s="896"/>
      <c r="Z316" s="1008"/>
      <c r="AA316" s="896"/>
      <c r="AB316" s="1008"/>
      <c r="AC316" s="896"/>
      <c r="AD316" s="1008"/>
      <c r="AE316" s="896"/>
      <c r="AF316" s="1008"/>
      <c r="AG316" s="896"/>
      <c r="AH316" s="1008"/>
      <c r="AI316" s="335"/>
      <c r="AJ316" s="901"/>
      <c r="AK316" s="902"/>
      <c r="AL316" s="901"/>
      <c r="AM316" s="902"/>
      <c r="AN316" s="901"/>
      <c r="AO316" s="902"/>
      <c r="AP316" s="901"/>
      <c r="AQ316" s="902"/>
      <c r="AR316" s="901"/>
      <c r="AS316" s="902"/>
      <c r="AT316" s="336"/>
      <c r="AU316" s="909"/>
      <c r="AV316" s="910"/>
      <c r="AW316" s="909"/>
      <c r="AX316" s="910"/>
      <c r="AY316" s="909"/>
      <c r="AZ316" s="910"/>
      <c r="BA316" s="909"/>
      <c r="BB316" s="910"/>
      <c r="BC316" s="909"/>
      <c r="BD316" s="910"/>
      <c r="BE316" s="337"/>
      <c r="BF316" s="879">
        <f t="shared" si="524"/>
        <v>0</v>
      </c>
      <c r="BG316" s="880"/>
      <c r="BH316" s="879">
        <f t="shared" si="525"/>
        <v>0</v>
      </c>
      <c r="BI316" s="880"/>
      <c r="BJ316" s="879">
        <f t="shared" si="526"/>
        <v>0</v>
      </c>
      <c r="BK316" s="880"/>
      <c r="BL316" s="879">
        <f t="shared" si="527"/>
        <v>0</v>
      </c>
      <c r="BM316" s="880"/>
      <c r="BN316" s="879">
        <f t="shared" si="528"/>
        <v>0</v>
      </c>
      <c r="BO316" s="880"/>
      <c r="BP316" s="275">
        <f t="shared" si="529"/>
        <v>0</v>
      </c>
      <c r="BQ316" s="1038"/>
      <c r="BR316" s="1039"/>
      <c r="BS316" s="1038"/>
      <c r="BT316" s="1039"/>
      <c r="BU316" s="1038"/>
      <c r="BV316" s="1039"/>
      <c r="BW316" s="1038"/>
      <c r="BX316" s="1039"/>
      <c r="BY316" s="1038"/>
      <c r="BZ316" s="1039"/>
      <c r="CA316" s="339"/>
      <c r="CB316" s="1036"/>
      <c r="CC316" s="1037"/>
      <c r="CD316" s="1036"/>
      <c r="CE316" s="1037"/>
      <c r="CF316" s="1036"/>
      <c r="CG316" s="1037"/>
      <c r="CH316" s="1036"/>
      <c r="CI316" s="1037"/>
      <c r="CJ316" s="1036"/>
      <c r="CK316" s="1037"/>
      <c r="CL316" s="340"/>
      <c r="CM316" s="1044"/>
      <c r="CN316" s="1045"/>
      <c r="CO316" s="1044"/>
      <c r="CP316" s="1045"/>
      <c r="CQ316" s="1044"/>
      <c r="CR316" s="1045"/>
      <c r="CS316" s="1044"/>
      <c r="CT316" s="1045"/>
      <c r="CU316" s="1044"/>
      <c r="CV316" s="1045"/>
      <c r="CW316" s="341"/>
      <c r="CX316" s="1042"/>
      <c r="CY316" s="1043"/>
      <c r="CZ316" s="1042"/>
      <c r="DA316" s="1043"/>
      <c r="DB316" s="1042"/>
      <c r="DC316" s="1043"/>
      <c r="DD316" s="1042"/>
      <c r="DE316" s="1043"/>
      <c r="DF316" s="1042"/>
      <c r="DG316" s="1043"/>
      <c r="DH316" s="342"/>
      <c r="DI316" s="1040"/>
      <c r="DJ316" s="1041"/>
      <c r="DK316" s="1040"/>
      <c r="DL316" s="1041"/>
      <c r="DM316" s="1040"/>
      <c r="DN316" s="1041"/>
      <c r="DO316" s="1040"/>
      <c r="DP316" s="1041"/>
      <c r="DQ316" s="1040"/>
      <c r="DR316" s="1041"/>
      <c r="DS316" s="343"/>
      <c r="DT316" s="312">
        <f t="shared" si="530"/>
        <v>0</v>
      </c>
      <c r="DU316" s="312">
        <f t="shared" si="531"/>
        <v>0</v>
      </c>
      <c r="DV316" s="312">
        <f t="shared" si="532"/>
        <v>0</v>
      </c>
      <c r="DW316" s="312">
        <f t="shared" si="533"/>
        <v>0</v>
      </c>
      <c r="DX316" s="312">
        <f t="shared" si="534"/>
        <v>0</v>
      </c>
      <c r="DY316" s="300">
        <f t="shared" si="535"/>
        <v>0</v>
      </c>
    </row>
    <row r="317" spans="1:129" s="52" customFormat="1" ht="15" customHeight="1">
      <c r="A317" s="76"/>
      <c r="B317" s="76"/>
      <c r="C317" s="75" t="s">
        <v>309</v>
      </c>
      <c r="D317" s="674" t="s">
        <v>338</v>
      </c>
      <c r="E317" s="70"/>
      <c r="F317" s="70"/>
      <c r="G317" s="70"/>
      <c r="H317" s="70"/>
      <c r="I317" s="70"/>
      <c r="J317" s="683"/>
      <c r="K317" s="70"/>
      <c r="L317" s="138"/>
      <c r="M317" s="68">
        <f t="shared" si="523"/>
        <v>1.1000000000000001</v>
      </c>
      <c r="N317" s="894"/>
      <c r="O317" s="895"/>
      <c r="P317" s="894"/>
      <c r="Q317" s="895"/>
      <c r="R317" s="894"/>
      <c r="S317" s="895"/>
      <c r="T317" s="894"/>
      <c r="U317" s="895"/>
      <c r="V317" s="894"/>
      <c r="W317" s="895"/>
      <c r="X317" s="346"/>
      <c r="Y317" s="896"/>
      <c r="Z317" s="1008"/>
      <c r="AA317" s="896"/>
      <c r="AB317" s="1008"/>
      <c r="AC317" s="896"/>
      <c r="AD317" s="1008"/>
      <c r="AE317" s="896"/>
      <c r="AF317" s="1008"/>
      <c r="AG317" s="896"/>
      <c r="AH317" s="1008"/>
      <c r="AI317" s="335"/>
      <c r="AJ317" s="901"/>
      <c r="AK317" s="902"/>
      <c r="AL317" s="901"/>
      <c r="AM317" s="902"/>
      <c r="AN317" s="901"/>
      <c r="AO317" s="902"/>
      <c r="AP317" s="901"/>
      <c r="AQ317" s="902"/>
      <c r="AR317" s="901"/>
      <c r="AS317" s="902"/>
      <c r="AT317" s="336"/>
      <c r="AU317" s="909"/>
      <c r="AV317" s="910"/>
      <c r="AW317" s="909"/>
      <c r="AX317" s="910"/>
      <c r="AY317" s="909"/>
      <c r="AZ317" s="910"/>
      <c r="BA317" s="909"/>
      <c r="BB317" s="910"/>
      <c r="BC317" s="909"/>
      <c r="BD317" s="910"/>
      <c r="BE317" s="337"/>
      <c r="BF317" s="879">
        <f t="shared" si="524"/>
        <v>0</v>
      </c>
      <c r="BG317" s="880"/>
      <c r="BH317" s="879">
        <f t="shared" si="525"/>
        <v>0</v>
      </c>
      <c r="BI317" s="880"/>
      <c r="BJ317" s="879">
        <f t="shared" si="526"/>
        <v>0</v>
      </c>
      <c r="BK317" s="880"/>
      <c r="BL317" s="879">
        <f t="shared" si="527"/>
        <v>0</v>
      </c>
      <c r="BM317" s="880"/>
      <c r="BN317" s="879">
        <f t="shared" si="528"/>
        <v>0</v>
      </c>
      <c r="BO317" s="880"/>
      <c r="BP317" s="275">
        <f t="shared" si="529"/>
        <v>0</v>
      </c>
      <c r="BQ317" s="1038"/>
      <c r="BR317" s="1039"/>
      <c r="BS317" s="1038"/>
      <c r="BT317" s="1039"/>
      <c r="BU317" s="1038"/>
      <c r="BV317" s="1039"/>
      <c r="BW317" s="1038"/>
      <c r="BX317" s="1039"/>
      <c r="BY317" s="1038"/>
      <c r="BZ317" s="1039"/>
      <c r="CA317" s="339"/>
      <c r="CB317" s="1036"/>
      <c r="CC317" s="1037"/>
      <c r="CD317" s="1036"/>
      <c r="CE317" s="1037"/>
      <c r="CF317" s="1036"/>
      <c r="CG317" s="1037"/>
      <c r="CH317" s="1036"/>
      <c r="CI317" s="1037"/>
      <c r="CJ317" s="1036"/>
      <c r="CK317" s="1037"/>
      <c r="CL317" s="340"/>
      <c r="CM317" s="1044"/>
      <c r="CN317" s="1045"/>
      <c r="CO317" s="1044"/>
      <c r="CP317" s="1045"/>
      <c r="CQ317" s="1044"/>
      <c r="CR317" s="1045"/>
      <c r="CS317" s="1044"/>
      <c r="CT317" s="1045"/>
      <c r="CU317" s="1044"/>
      <c r="CV317" s="1045"/>
      <c r="CW317" s="341"/>
      <c r="CX317" s="1042"/>
      <c r="CY317" s="1043"/>
      <c r="CZ317" s="1042"/>
      <c r="DA317" s="1043"/>
      <c r="DB317" s="1042"/>
      <c r="DC317" s="1043"/>
      <c r="DD317" s="1042"/>
      <c r="DE317" s="1043"/>
      <c r="DF317" s="1042"/>
      <c r="DG317" s="1043"/>
      <c r="DH317" s="342"/>
      <c r="DI317" s="1040"/>
      <c r="DJ317" s="1041"/>
      <c r="DK317" s="1040"/>
      <c r="DL317" s="1041"/>
      <c r="DM317" s="1040"/>
      <c r="DN317" s="1041"/>
      <c r="DO317" s="1040"/>
      <c r="DP317" s="1041"/>
      <c r="DQ317" s="1040"/>
      <c r="DR317" s="1041"/>
      <c r="DS317" s="343"/>
      <c r="DT317" s="312">
        <f t="shared" si="530"/>
        <v>0</v>
      </c>
      <c r="DU317" s="312">
        <f t="shared" si="531"/>
        <v>0</v>
      </c>
      <c r="DV317" s="312">
        <f t="shared" si="532"/>
        <v>0</v>
      </c>
      <c r="DW317" s="312">
        <f t="shared" si="533"/>
        <v>0</v>
      </c>
      <c r="DX317" s="312">
        <f t="shared" si="534"/>
        <v>0</v>
      </c>
      <c r="DY317" s="300">
        <f t="shared" si="535"/>
        <v>0</v>
      </c>
    </row>
    <row r="318" spans="1:129" s="52" customFormat="1" ht="15" customHeight="1">
      <c r="A318" s="76"/>
      <c r="B318" s="76"/>
      <c r="C318" s="75" t="s">
        <v>224</v>
      </c>
      <c r="D318" s="674"/>
      <c r="E318" s="70"/>
      <c r="F318" s="70"/>
      <c r="G318" s="70"/>
      <c r="H318" s="70"/>
      <c r="I318" s="70"/>
      <c r="J318" s="683"/>
      <c r="K318" s="70"/>
      <c r="L318" s="138"/>
      <c r="M318" s="68">
        <f t="shared" si="523"/>
        <v>1</v>
      </c>
      <c r="N318" s="894"/>
      <c r="O318" s="895"/>
      <c r="P318" s="894"/>
      <c r="Q318" s="895"/>
      <c r="R318" s="894"/>
      <c r="S318" s="895"/>
      <c r="T318" s="894"/>
      <c r="U318" s="895"/>
      <c r="V318" s="894"/>
      <c r="W318" s="895"/>
      <c r="X318" s="346"/>
      <c r="Y318" s="896"/>
      <c r="Z318" s="1008"/>
      <c r="AA318" s="896"/>
      <c r="AB318" s="1008"/>
      <c r="AC318" s="896"/>
      <c r="AD318" s="1008"/>
      <c r="AE318" s="896"/>
      <c r="AF318" s="1008"/>
      <c r="AG318" s="896"/>
      <c r="AH318" s="1008"/>
      <c r="AI318" s="335"/>
      <c r="AJ318" s="901"/>
      <c r="AK318" s="902"/>
      <c r="AL318" s="901"/>
      <c r="AM318" s="902"/>
      <c r="AN318" s="901"/>
      <c r="AO318" s="902"/>
      <c r="AP318" s="901"/>
      <c r="AQ318" s="902"/>
      <c r="AR318" s="901"/>
      <c r="AS318" s="902"/>
      <c r="AT318" s="336"/>
      <c r="AU318" s="909"/>
      <c r="AV318" s="910"/>
      <c r="AW318" s="909"/>
      <c r="AX318" s="910"/>
      <c r="AY318" s="909"/>
      <c r="AZ318" s="910"/>
      <c r="BA318" s="909"/>
      <c r="BB318" s="910"/>
      <c r="BC318" s="909"/>
      <c r="BD318" s="910"/>
      <c r="BE318" s="337"/>
      <c r="BF318" s="879">
        <f t="shared" si="524"/>
        <v>0</v>
      </c>
      <c r="BG318" s="880"/>
      <c r="BH318" s="879">
        <f t="shared" si="525"/>
        <v>0</v>
      </c>
      <c r="BI318" s="880"/>
      <c r="BJ318" s="879">
        <f t="shared" si="526"/>
        <v>0</v>
      </c>
      <c r="BK318" s="880"/>
      <c r="BL318" s="879">
        <f t="shared" si="527"/>
        <v>0</v>
      </c>
      <c r="BM318" s="880"/>
      <c r="BN318" s="879">
        <f t="shared" si="528"/>
        <v>0</v>
      </c>
      <c r="BO318" s="880"/>
      <c r="BP318" s="275">
        <f t="shared" si="529"/>
        <v>0</v>
      </c>
      <c r="BQ318" s="1038"/>
      <c r="BR318" s="1039"/>
      <c r="BS318" s="1038"/>
      <c r="BT318" s="1039"/>
      <c r="BU318" s="1038"/>
      <c r="BV318" s="1039"/>
      <c r="BW318" s="1038"/>
      <c r="BX318" s="1039"/>
      <c r="BY318" s="1038"/>
      <c r="BZ318" s="1039"/>
      <c r="CA318" s="339"/>
      <c r="CB318" s="1036"/>
      <c r="CC318" s="1037"/>
      <c r="CD318" s="1036"/>
      <c r="CE318" s="1037"/>
      <c r="CF318" s="1036"/>
      <c r="CG318" s="1037"/>
      <c r="CH318" s="1036"/>
      <c r="CI318" s="1037"/>
      <c r="CJ318" s="1036"/>
      <c r="CK318" s="1037"/>
      <c r="CL318" s="340"/>
      <c r="CM318" s="1044"/>
      <c r="CN318" s="1045"/>
      <c r="CO318" s="1044"/>
      <c r="CP318" s="1045"/>
      <c r="CQ318" s="1044"/>
      <c r="CR318" s="1045"/>
      <c r="CS318" s="1044"/>
      <c r="CT318" s="1045"/>
      <c r="CU318" s="1044"/>
      <c r="CV318" s="1045"/>
      <c r="CW318" s="341"/>
      <c r="CX318" s="1042"/>
      <c r="CY318" s="1043"/>
      <c r="CZ318" s="1042"/>
      <c r="DA318" s="1043"/>
      <c r="DB318" s="1042"/>
      <c r="DC318" s="1043"/>
      <c r="DD318" s="1042"/>
      <c r="DE318" s="1043"/>
      <c r="DF318" s="1042"/>
      <c r="DG318" s="1043"/>
      <c r="DH318" s="342"/>
      <c r="DI318" s="1040"/>
      <c r="DJ318" s="1041"/>
      <c r="DK318" s="1040"/>
      <c r="DL318" s="1041"/>
      <c r="DM318" s="1040"/>
      <c r="DN318" s="1041"/>
      <c r="DO318" s="1040"/>
      <c r="DP318" s="1041"/>
      <c r="DQ318" s="1040"/>
      <c r="DR318" s="1041"/>
      <c r="DS318" s="343"/>
      <c r="DT318" s="312">
        <f t="shared" si="530"/>
        <v>0</v>
      </c>
      <c r="DU318" s="312">
        <f t="shared" si="531"/>
        <v>0</v>
      </c>
      <c r="DV318" s="312">
        <f t="shared" si="532"/>
        <v>0</v>
      </c>
      <c r="DW318" s="312">
        <f t="shared" si="533"/>
        <v>0</v>
      </c>
      <c r="DX318" s="312">
        <f t="shared" si="534"/>
        <v>0</v>
      </c>
      <c r="DY318" s="300">
        <f t="shared" si="535"/>
        <v>0</v>
      </c>
    </row>
    <row r="319" spans="1:129" s="52" customFormat="1" ht="15" customHeight="1">
      <c r="A319" s="76"/>
      <c r="B319" s="76"/>
      <c r="C319" s="75" t="s">
        <v>15</v>
      </c>
      <c r="D319" s="674"/>
      <c r="E319" s="70"/>
      <c r="F319" s="70"/>
      <c r="G319" s="70"/>
      <c r="H319" s="70"/>
      <c r="I319" s="70"/>
      <c r="J319" s="683"/>
      <c r="K319" s="70"/>
      <c r="L319" s="138"/>
      <c r="M319" s="68">
        <f t="shared" si="523"/>
        <v>1</v>
      </c>
      <c r="N319" s="894"/>
      <c r="O319" s="895"/>
      <c r="P319" s="894"/>
      <c r="Q319" s="895"/>
      <c r="R319" s="894"/>
      <c r="S319" s="895"/>
      <c r="T319" s="894"/>
      <c r="U319" s="895"/>
      <c r="V319" s="894"/>
      <c r="W319" s="895"/>
      <c r="X319" s="346"/>
      <c r="Y319" s="896"/>
      <c r="Z319" s="1008"/>
      <c r="AA319" s="896"/>
      <c r="AB319" s="1008"/>
      <c r="AC319" s="896"/>
      <c r="AD319" s="1008"/>
      <c r="AE319" s="896"/>
      <c r="AF319" s="1008"/>
      <c r="AG319" s="896"/>
      <c r="AH319" s="1008"/>
      <c r="AI319" s="335"/>
      <c r="AJ319" s="901"/>
      <c r="AK319" s="902"/>
      <c r="AL319" s="901"/>
      <c r="AM319" s="902"/>
      <c r="AN319" s="901"/>
      <c r="AO319" s="902"/>
      <c r="AP319" s="901"/>
      <c r="AQ319" s="902"/>
      <c r="AR319" s="901"/>
      <c r="AS319" s="902"/>
      <c r="AT319" s="336"/>
      <c r="AU319" s="909"/>
      <c r="AV319" s="910"/>
      <c r="AW319" s="909"/>
      <c r="AX319" s="910"/>
      <c r="AY319" s="909"/>
      <c r="AZ319" s="910"/>
      <c r="BA319" s="909"/>
      <c r="BB319" s="910"/>
      <c r="BC319" s="909"/>
      <c r="BD319" s="910"/>
      <c r="BE319" s="337"/>
      <c r="BF319" s="879">
        <f t="shared" si="524"/>
        <v>0</v>
      </c>
      <c r="BG319" s="880"/>
      <c r="BH319" s="879">
        <f t="shared" si="525"/>
        <v>0</v>
      </c>
      <c r="BI319" s="880"/>
      <c r="BJ319" s="879">
        <f t="shared" si="526"/>
        <v>0</v>
      </c>
      <c r="BK319" s="880"/>
      <c r="BL319" s="879">
        <f t="shared" si="527"/>
        <v>0</v>
      </c>
      <c r="BM319" s="880"/>
      <c r="BN319" s="879">
        <f t="shared" si="528"/>
        <v>0</v>
      </c>
      <c r="BO319" s="880"/>
      <c r="BP319" s="275">
        <f t="shared" si="529"/>
        <v>0</v>
      </c>
      <c r="BQ319" s="1038"/>
      <c r="BR319" s="1039"/>
      <c r="BS319" s="1038"/>
      <c r="BT319" s="1039"/>
      <c r="BU319" s="1038"/>
      <c r="BV319" s="1039"/>
      <c r="BW319" s="1038"/>
      <c r="BX319" s="1039"/>
      <c r="BY319" s="1038"/>
      <c r="BZ319" s="1039"/>
      <c r="CA319" s="339"/>
      <c r="CB319" s="1036"/>
      <c r="CC319" s="1037"/>
      <c r="CD319" s="1036"/>
      <c r="CE319" s="1037"/>
      <c r="CF319" s="1036"/>
      <c r="CG319" s="1037"/>
      <c r="CH319" s="1036"/>
      <c r="CI319" s="1037"/>
      <c r="CJ319" s="1036"/>
      <c r="CK319" s="1037"/>
      <c r="CL319" s="340"/>
      <c r="CM319" s="1044"/>
      <c r="CN319" s="1045"/>
      <c r="CO319" s="1044"/>
      <c r="CP319" s="1045"/>
      <c r="CQ319" s="1044"/>
      <c r="CR319" s="1045"/>
      <c r="CS319" s="1044"/>
      <c r="CT319" s="1045"/>
      <c r="CU319" s="1044"/>
      <c r="CV319" s="1045"/>
      <c r="CW319" s="341"/>
      <c r="CX319" s="1042"/>
      <c r="CY319" s="1043"/>
      <c r="CZ319" s="1042"/>
      <c r="DA319" s="1043"/>
      <c r="DB319" s="1042"/>
      <c r="DC319" s="1043"/>
      <c r="DD319" s="1042"/>
      <c r="DE319" s="1043"/>
      <c r="DF319" s="1042"/>
      <c r="DG319" s="1043"/>
      <c r="DH319" s="342"/>
      <c r="DI319" s="1040"/>
      <c r="DJ319" s="1041"/>
      <c r="DK319" s="1040"/>
      <c r="DL319" s="1041"/>
      <c r="DM319" s="1040"/>
      <c r="DN319" s="1041"/>
      <c r="DO319" s="1040"/>
      <c r="DP319" s="1041"/>
      <c r="DQ319" s="1040"/>
      <c r="DR319" s="1041"/>
      <c r="DS319" s="343"/>
      <c r="DT319" s="312">
        <f t="shared" si="530"/>
        <v>0</v>
      </c>
      <c r="DU319" s="312">
        <f t="shared" si="531"/>
        <v>0</v>
      </c>
      <c r="DV319" s="312">
        <f t="shared" si="532"/>
        <v>0</v>
      </c>
      <c r="DW319" s="312">
        <f t="shared" si="533"/>
        <v>0</v>
      </c>
      <c r="DX319" s="312">
        <f t="shared" si="534"/>
        <v>0</v>
      </c>
      <c r="DY319" s="300">
        <f t="shared" si="535"/>
        <v>0</v>
      </c>
    </row>
    <row r="320" spans="1:129" s="52" customFormat="1" ht="15" customHeight="1">
      <c r="A320" s="76"/>
      <c r="B320" s="76"/>
      <c r="C320" s="75" t="s">
        <v>31</v>
      </c>
      <c r="D320" s="674"/>
      <c r="E320" s="70"/>
      <c r="F320" s="70"/>
      <c r="G320" s="70"/>
      <c r="H320" s="70"/>
      <c r="I320" s="70"/>
      <c r="J320" s="683"/>
      <c r="K320" s="70"/>
      <c r="L320" s="138"/>
      <c r="M320" s="68">
        <f t="shared" si="523"/>
        <v>1.1000000000000001</v>
      </c>
      <c r="N320" s="894"/>
      <c r="O320" s="895"/>
      <c r="P320" s="894"/>
      <c r="Q320" s="895"/>
      <c r="R320" s="894"/>
      <c r="S320" s="895"/>
      <c r="T320" s="894"/>
      <c r="U320" s="895"/>
      <c r="V320" s="894"/>
      <c r="W320" s="895"/>
      <c r="X320" s="346"/>
      <c r="Y320" s="896"/>
      <c r="Z320" s="1008"/>
      <c r="AA320" s="896"/>
      <c r="AB320" s="1008"/>
      <c r="AC320" s="896"/>
      <c r="AD320" s="1008"/>
      <c r="AE320" s="896"/>
      <c r="AF320" s="1008"/>
      <c r="AG320" s="896"/>
      <c r="AH320" s="1008"/>
      <c r="AI320" s="335"/>
      <c r="AJ320" s="901"/>
      <c r="AK320" s="902"/>
      <c r="AL320" s="901"/>
      <c r="AM320" s="902"/>
      <c r="AN320" s="901"/>
      <c r="AO320" s="902"/>
      <c r="AP320" s="901"/>
      <c r="AQ320" s="902"/>
      <c r="AR320" s="901"/>
      <c r="AS320" s="902"/>
      <c r="AT320" s="336"/>
      <c r="AU320" s="909"/>
      <c r="AV320" s="910"/>
      <c r="AW320" s="909"/>
      <c r="AX320" s="910"/>
      <c r="AY320" s="909"/>
      <c r="AZ320" s="910"/>
      <c r="BA320" s="909"/>
      <c r="BB320" s="910"/>
      <c r="BC320" s="909"/>
      <c r="BD320" s="910"/>
      <c r="BE320" s="337"/>
      <c r="BF320" s="879">
        <f t="shared" si="524"/>
        <v>0</v>
      </c>
      <c r="BG320" s="880"/>
      <c r="BH320" s="879">
        <f t="shared" si="525"/>
        <v>0</v>
      </c>
      <c r="BI320" s="880"/>
      <c r="BJ320" s="879">
        <f t="shared" si="526"/>
        <v>0</v>
      </c>
      <c r="BK320" s="880"/>
      <c r="BL320" s="879">
        <f t="shared" si="527"/>
        <v>0</v>
      </c>
      <c r="BM320" s="880"/>
      <c r="BN320" s="879">
        <f t="shared" si="528"/>
        <v>0</v>
      </c>
      <c r="BO320" s="880"/>
      <c r="BP320" s="275">
        <f t="shared" si="529"/>
        <v>0</v>
      </c>
      <c r="BQ320" s="1038"/>
      <c r="BR320" s="1039"/>
      <c r="BS320" s="1038"/>
      <c r="BT320" s="1039"/>
      <c r="BU320" s="1038"/>
      <c r="BV320" s="1039"/>
      <c r="BW320" s="1038"/>
      <c r="BX320" s="1039"/>
      <c r="BY320" s="1038"/>
      <c r="BZ320" s="1039"/>
      <c r="CA320" s="339"/>
      <c r="CB320" s="1036"/>
      <c r="CC320" s="1037"/>
      <c r="CD320" s="1036"/>
      <c r="CE320" s="1037"/>
      <c r="CF320" s="1036"/>
      <c r="CG320" s="1037"/>
      <c r="CH320" s="1036"/>
      <c r="CI320" s="1037"/>
      <c r="CJ320" s="1036"/>
      <c r="CK320" s="1037"/>
      <c r="CL320" s="340"/>
      <c r="CM320" s="1044"/>
      <c r="CN320" s="1045"/>
      <c r="CO320" s="1044"/>
      <c r="CP320" s="1045"/>
      <c r="CQ320" s="1044"/>
      <c r="CR320" s="1045"/>
      <c r="CS320" s="1044"/>
      <c r="CT320" s="1045"/>
      <c r="CU320" s="1044"/>
      <c r="CV320" s="1045"/>
      <c r="CW320" s="341"/>
      <c r="CX320" s="1042"/>
      <c r="CY320" s="1043"/>
      <c r="CZ320" s="1042"/>
      <c r="DA320" s="1043"/>
      <c r="DB320" s="1042"/>
      <c r="DC320" s="1043"/>
      <c r="DD320" s="1042"/>
      <c r="DE320" s="1043"/>
      <c r="DF320" s="1042"/>
      <c r="DG320" s="1043"/>
      <c r="DH320" s="342"/>
      <c r="DI320" s="1040"/>
      <c r="DJ320" s="1041"/>
      <c r="DK320" s="1040"/>
      <c r="DL320" s="1041"/>
      <c r="DM320" s="1040"/>
      <c r="DN320" s="1041"/>
      <c r="DO320" s="1040"/>
      <c r="DP320" s="1041"/>
      <c r="DQ320" s="1040"/>
      <c r="DR320" s="1041"/>
      <c r="DS320" s="343"/>
      <c r="DT320" s="312">
        <f t="shared" si="530"/>
        <v>0</v>
      </c>
      <c r="DU320" s="312">
        <f t="shared" si="531"/>
        <v>0</v>
      </c>
      <c r="DV320" s="312">
        <f t="shared" si="532"/>
        <v>0</v>
      </c>
      <c r="DW320" s="312">
        <f t="shared" si="533"/>
        <v>0</v>
      </c>
      <c r="DX320" s="312">
        <f t="shared" si="534"/>
        <v>0</v>
      </c>
      <c r="DY320" s="300">
        <f t="shared" si="535"/>
        <v>0</v>
      </c>
    </row>
    <row r="321" spans="1:129" s="52" customFormat="1" ht="15" customHeight="1">
      <c r="A321" s="76"/>
      <c r="B321" s="76"/>
      <c r="C321" s="75" t="s">
        <v>309</v>
      </c>
      <c r="D321" s="674" t="s">
        <v>338</v>
      </c>
      <c r="E321" s="70"/>
      <c r="F321" s="70"/>
      <c r="G321" s="70"/>
      <c r="H321" s="70"/>
      <c r="I321" s="70"/>
      <c r="J321" s="683"/>
      <c r="K321" s="70"/>
      <c r="L321" s="138"/>
      <c r="M321" s="68">
        <f t="shared" si="523"/>
        <v>1.1000000000000001</v>
      </c>
      <c r="N321" s="894"/>
      <c r="O321" s="895"/>
      <c r="P321" s="894"/>
      <c r="Q321" s="895"/>
      <c r="R321" s="894"/>
      <c r="S321" s="895"/>
      <c r="T321" s="894"/>
      <c r="U321" s="895"/>
      <c r="V321" s="894"/>
      <c r="W321" s="895"/>
      <c r="X321" s="346"/>
      <c r="Y321" s="896"/>
      <c r="Z321" s="1008"/>
      <c r="AA321" s="896"/>
      <c r="AB321" s="1008"/>
      <c r="AC321" s="896"/>
      <c r="AD321" s="1008"/>
      <c r="AE321" s="896"/>
      <c r="AF321" s="1008"/>
      <c r="AG321" s="896"/>
      <c r="AH321" s="1008"/>
      <c r="AI321" s="335"/>
      <c r="AJ321" s="901"/>
      <c r="AK321" s="902"/>
      <c r="AL321" s="901"/>
      <c r="AM321" s="902"/>
      <c r="AN321" s="901"/>
      <c r="AO321" s="902"/>
      <c r="AP321" s="901"/>
      <c r="AQ321" s="902"/>
      <c r="AR321" s="901"/>
      <c r="AS321" s="902"/>
      <c r="AT321" s="336"/>
      <c r="AU321" s="909"/>
      <c r="AV321" s="910"/>
      <c r="AW321" s="909"/>
      <c r="AX321" s="910"/>
      <c r="AY321" s="909"/>
      <c r="AZ321" s="910"/>
      <c r="BA321" s="909"/>
      <c r="BB321" s="910"/>
      <c r="BC321" s="909"/>
      <c r="BD321" s="910"/>
      <c r="BE321" s="337"/>
      <c r="BF321" s="879">
        <f t="shared" si="524"/>
        <v>0</v>
      </c>
      <c r="BG321" s="880"/>
      <c r="BH321" s="879">
        <f t="shared" si="525"/>
        <v>0</v>
      </c>
      <c r="BI321" s="880"/>
      <c r="BJ321" s="879">
        <f t="shared" si="526"/>
        <v>0</v>
      </c>
      <c r="BK321" s="880"/>
      <c r="BL321" s="879">
        <f t="shared" si="527"/>
        <v>0</v>
      </c>
      <c r="BM321" s="880"/>
      <c r="BN321" s="879">
        <f t="shared" si="528"/>
        <v>0</v>
      </c>
      <c r="BO321" s="880"/>
      <c r="BP321" s="275">
        <f t="shared" si="529"/>
        <v>0</v>
      </c>
      <c r="BQ321" s="1038"/>
      <c r="BR321" s="1039"/>
      <c r="BS321" s="1038"/>
      <c r="BT321" s="1039"/>
      <c r="BU321" s="1038"/>
      <c r="BV321" s="1039"/>
      <c r="BW321" s="1038"/>
      <c r="BX321" s="1039"/>
      <c r="BY321" s="1038"/>
      <c r="BZ321" s="1039"/>
      <c r="CA321" s="339"/>
      <c r="CB321" s="1036"/>
      <c r="CC321" s="1037"/>
      <c r="CD321" s="1036"/>
      <c r="CE321" s="1037"/>
      <c r="CF321" s="1036"/>
      <c r="CG321" s="1037"/>
      <c r="CH321" s="1036"/>
      <c r="CI321" s="1037"/>
      <c r="CJ321" s="1036"/>
      <c r="CK321" s="1037"/>
      <c r="CL321" s="340"/>
      <c r="CM321" s="1044"/>
      <c r="CN321" s="1045"/>
      <c r="CO321" s="1044"/>
      <c r="CP321" s="1045"/>
      <c r="CQ321" s="1044"/>
      <c r="CR321" s="1045"/>
      <c r="CS321" s="1044"/>
      <c r="CT321" s="1045"/>
      <c r="CU321" s="1044"/>
      <c r="CV321" s="1045"/>
      <c r="CW321" s="341"/>
      <c r="CX321" s="1042"/>
      <c r="CY321" s="1043"/>
      <c r="CZ321" s="1042"/>
      <c r="DA321" s="1043"/>
      <c r="DB321" s="1042"/>
      <c r="DC321" s="1043"/>
      <c r="DD321" s="1042"/>
      <c r="DE321" s="1043"/>
      <c r="DF321" s="1042"/>
      <c r="DG321" s="1043"/>
      <c r="DH321" s="342"/>
      <c r="DI321" s="1040"/>
      <c r="DJ321" s="1041"/>
      <c r="DK321" s="1040"/>
      <c r="DL321" s="1041"/>
      <c r="DM321" s="1040"/>
      <c r="DN321" s="1041"/>
      <c r="DO321" s="1040"/>
      <c r="DP321" s="1041"/>
      <c r="DQ321" s="1040"/>
      <c r="DR321" s="1041"/>
      <c r="DS321" s="343"/>
      <c r="DT321" s="312">
        <f t="shared" si="530"/>
        <v>0</v>
      </c>
      <c r="DU321" s="312">
        <f t="shared" si="531"/>
        <v>0</v>
      </c>
      <c r="DV321" s="312">
        <f t="shared" si="532"/>
        <v>0</v>
      </c>
      <c r="DW321" s="312">
        <f t="shared" si="533"/>
        <v>0</v>
      </c>
      <c r="DX321" s="312">
        <f t="shared" si="534"/>
        <v>0</v>
      </c>
      <c r="DY321" s="300">
        <f t="shared" si="535"/>
        <v>0</v>
      </c>
    </row>
    <row r="322" spans="1:129" s="52" customFormat="1" ht="15" customHeight="1">
      <c r="A322" s="76"/>
      <c r="B322" s="76"/>
      <c r="C322" s="75" t="s">
        <v>224</v>
      </c>
      <c r="D322" s="674"/>
      <c r="E322" s="70"/>
      <c r="F322" s="70"/>
      <c r="G322" s="70"/>
      <c r="H322" s="70"/>
      <c r="I322" s="70"/>
      <c r="J322" s="683"/>
      <c r="K322" s="70"/>
      <c r="L322" s="138"/>
      <c r="M322" s="68">
        <f t="shared" si="523"/>
        <v>1</v>
      </c>
      <c r="N322" s="894"/>
      <c r="O322" s="895"/>
      <c r="P322" s="894"/>
      <c r="Q322" s="895"/>
      <c r="R322" s="894"/>
      <c r="S322" s="895"/>
      <c r="T322" s="894"/>
      <c r="U322" s="895"/>
      <c r="V322" s="894"/>
      <c r="W322" s="895"/>
      <c r="X322" s="346"/>
      <c r="Y322" s="896"/>
      <c r="Z322" s="1008"/>
      <c r="AA322" s="896"/>
      <c r="AB322" s="1008"/>
      <c r="AC322" s="896"/>
      <c r="AD322" s="1008"/>
      <c r="AE322" s="896"/>
      <c r="AF322" s="1008"/>
      <c r="AG322" s="896"/>
      <c r="AH322" s="1008"/>
      <c r="AI322" s="335"/>
      <c r="AJ322" s="901"/>
      <c r="AK322" s="902"/>
      <c r="AL322" s="901"/>
      <c r="AM322" s="902"/>
      <c r="AN322" s="901"/>
      <c r="AO322" s="902"/>
      <c r="AP322" s="901"/>
      <c r="AQ322" s="902"/>
      <c r="AR322" s="901"/>
      <c r="AS322" s="902"/>
      <c r="AT322" s="336"/>
      <c r="AU322" s="909"/>
      <c r="AV322" s="910"/>
      <c r="AW322" s="909"/>
      <c r="AX322" s="910"/>
      <c r="AY322" s="909"/>
      <c r="AZ322" s="910"/>
      <c r="BA322" s="909"/>
      <c r="BB322" s="910"/>
      <c r="BC322" s="909"/>
      <c r="BD322" s="910"/>
      <c r="BE322" s="337"/>
      <c r="BF322" s="879">
        <f t="shared" si="524"/>
        <v>0</v>
      </c>
      <c r="BG322" s="880"/>
      <c r="BH322" s="879">
        <f t="shared" si="525"/>
        <v>0</v>
      </c>
      <c r="BI322" s="880"/>
      <c r="BJ322" s="879">
        <f t="shared" si="526"/>
        <v>0</v>
      </c>
      <c r="BK322" s="880"/>
      <c r="BL322" s="879">
        <f t="shared" si="527"/>
        <v>0</v>
      </c>
      <c r="BM322" s="880"/>
      <c r="BN322" s="879">
        <f t="shared" si="528"/>
        <v>0</v>
      </c>
      <c r="BO322" s="880"/>
      <c r="BP322" s="275">
        <f t="shared" si="529"/>
        <v>0</v>
      </c>
      <c r="BQ322" s="1038"/>
      <c r="BR322" s="1039"/>
      <c r="BS322" s="1038"/>
      <c r="BT322" s="1039"/>
      <c r="BU322" s="1038"/>
      <c r="BV322" s="1039"/>
      <c r="BW322" s="1038"/>
      <c r="BX322" s="1039"/>
      <c r="BY322" s="1038"/>
      <c r="BZ322" s="1039"/>
      <c r="CA322" s="339"/>
      <c r="CB322" s="1036"/>
      <c r="CC322" s="1037"/>
      <c r="CD322" s="1036"/>
      <c r="CE322" s="1037"/>
      <c r="CF322" s="1036"/>
      <c r="CG322" s="1037"/>
      <c r="CH322" s="1036"/>
      <c r="CI322" s="1037"/>
      <c r="CJ322" s="1036"/>
      <c r="CK322" s="1037"/>
      <c r="CL322" s="340"/>
      <c r="CM322" s="1044"/>
      <c r="CN322" s="1045"/>
      <c r="CO322" s="1044"/>
      <c r="CP322" s="1045"/>
      <c r="CQ322" s="1044"/>
      <c r="CR322" s="1045"/>
      <c r="CS322" s="1044"/>
      <c r="CT322" s="1045"/>
      <c r="CU322" s="1044"/>
      <c r="CV322" s="1045"/>
      <c r="CW322" s="341"/>
      <c r="CX322" s="1042"/>
      <c r="CY322" s="1043"/>
      <c r="CZ322" s="1042"/>
      <c r="DA322" s="1043"/>
      <c r="DB322" s="1042"/>
      <c r="DC322" s="1043"/>
      <c r="DD322" s="1042"/>
      <c r="DE322" s="1043"/>
      <c r="DF322" s="1042"/>
      <c r="DG322" s="1043"/>
      <c r="DH322" s="342"/>
      <c r="DI322" s="1040"/>
      <c r="DJ322" s="1041"/>
      <c r="DK322" s="1040"/>
      <c r="DL322" s="1041"/>
      <c r="DM322" s="1040"/>
      <c r="DN322" s="1041"/>
      <c r="DO322" s="1040"/>
      <c r="DP322" s="1041"/>
      <c r="DQ322" s="1040"/>
      <c r="DR322" s="1041"/>
      <c r="DS322" s="343"/>
      <c r="DT322" s="312">
        <f t="shared" si="530"/>
        <v>0</v>
      </c>
      <c r="DU322" s="312">
        <f t="shared" si="531"/>
        <v>0</v>
      </c>
      <c r="DV322" s="312">
        <f t="shared" si="532"/>
        <v>0</v>
      </c>
      <c r="DW322" s="312">
        <f t="shared" si="533"/>
        <v>0</v>
      </c>
      <c r="DX322" s="312">
        <f t="shared" si="534"/>
        <v>0</v>
      </c>
      <c r="DY322" s="300">
        <f t="shared" si="535"/>
        <v>0</v>
      </c>
    </row>
    <row r="323" spans="1:129" s="52" customFormat="1" ht="15" customHeight="1">
      <c r="A323" s="76"/>
      <c r="B323" s="76"/>
      <c r="C323" s="75" t="s">
        <v>15</v>
      </c>
      <c r="D323" s="674"/>
      <c r="E323" s="70"/>
      <c r="F323" s="70"/>
      <c r="G323" s="70"/>
      <c r="H323" s="70"/>
      <c r="I323" s="70"/>
      <c r="J323" s="683"/>
      <c r="K323" s="70"/>
      <c r="L323" s="138"/>
      <c r="M323" s="68">
        <f t="shared" si="523"/>
        <v>1</v>
      </c>
      <c r="N323" s="894"/>
      <c r="O323" s="895"/>
      <c r="P323" s="894"/>
      <c r="Q323" s="895"/>
      <c r="R323" s="894"/>
      <c r="S323" s="895"/>
      <c r="T323" s="894"/>
      <c r="U323" s="895"/>
      <c r="V323" s="894"/>
      <c r="W323" s="895"/>
      <c r="X323" s="346"/>
      <c r="Y323" s="896"/>
      <c r="Z323" s="1008"/>
      <c r="AA323" s="896"/>
      <c r="AB323" s="1008"/>
      <c r="AC323" s="896"/>
      <c r="AD323" s="1008"/>
      <c r="AE323" s="896"/>
      <c r="AF323" s="1008"/>
      <c r="AG323" s="896"/>
      <c r="AH323" s="1008"/>
      <c r="AI323" s="335"/>
      <c r="AJ323" s="901"/>
      <c r="AK323" s="902"/>
      <c r="AL323" s="901"/>
      <c r="AM323" s="902"/>
      <c r="AN323" s="901"/>
      <c r="AO323" s="902"/>
      <c r="AP323" s="901"/>
      <c r="AQ323" s="902"/>
      <c r="AR323" s="901"/>
      <c r="AS323" s="902"/>
      <c r="AT323" s="336"/>
      <c r="AU323" s="909"/>
      <c r="AV323" s="910"/>
      <c r="AW323" s="909"/>
      <c r="AX323" s="910"/>
      <c r="AY323" s="909"/>
      <c r="AZ323" s="910"/>
      <c r="BA323" s="909"/>
      <c r="BB323" s="910"/>
      <c r="BC323" s="909"/>
      <c r="BD323" s="910"/>
      <c r="BE323" s="337"/>
      <c r="BF323" s="879">
        <f t="shared" si="524"/>
        <v>0</v>
      </c>
      <c r="BG323" s="880"/>
      <c r="BH323" s="879">
        <f t="shared" si="525"/>
        <v>0</v>
      </c>
      <c r="BI323" s="880"/>
      <c r="BJ323" s="879">
        <f t="shared" si="526"/>
        <v>0</v>
      </c>
      <c r="BK323" s="880"/>
      <c r="BL323" s="879">
        <f t="shared" si="527"/>
        <v>0</v>
      </c>
      <c r="BM323" s="880"/>
      <c r="BN323" s="879">
        <f t="shared" si="528"/>
        <v>0</v>
      </c>
      <c r="BO323" s="880"/>
      <c r="BP323" s="275">
        <f t="shared" si="529"/>
        <v>0</v>
      </c>
      <c r="BQ323" s="1038"/>
      <c r="BR323" s="1039"/>
      <c r="BS323" s="1038"/>
      <c r="BT323" s="1039"/>
      <c r="BU323" s="1038"/>
      <c r="BV323" s="1039"/>
      <c r="BW323" s="1038"/>
      <c r="BX323" s="1039"/>
      <c r="BY323" s="1038"/>
      <c r="BZ323" s="1039"/>
      <c r="CA323" s="339"/>
      <c r="CB323" s="1036"/>
      <c r="CC323" s="1037"/>
      <c r="CD323" s="1036"/>
      <c r="CE323" s="1037"/>
      <c r="CF323" s="1036"/>
      <c r="CG323" s="1037"/>
      <c r="CH323" s="1036"/>
      <c r="CI323" s="1037"/>
      <c r="CJ323" s="1036"/>
      <c r="CK323" s="1037"/>
      <c r="CL323" s="340"/>
      <c r="CM323" s="1044"/>
      <c r="CN323" s="1045"/>
      <c r="CO323" s="1044"/>
      <c r="CP323" s="1045"/>
      <c r="CQ323" s="1044"/>
      <c r="CR323" s="1045"/>
      <c r="CS323" s="1044"/>
      <c r="CT323" s="1045"/>
      <c r="CU323" s="1044"/>
      <c r="CV323" s="1045"/>
      <c r="CW323" s="341"/>
      <c r="CX323" s="1042"/>
      <c r="CY323" s="1043"/>
      <c r="CZ323" s="1042"/>
      <c r="DA323" s="1043"/>
      <c r="DB323" s="1042"/>
      <c r="DC323" s="1043"/>
      <c r="DD323" s="1042"/>
      <c r="DE323" s="1043"/>
      <c r="DF323" s="1042"/>
      <c r="DG323" s="1043"/>
      <c r="DH323" s="342"/>
      <c r="DI323" s="1040"/>
      <c r="DJ323" s="1041"/>
      <c r="DK323" s="1040"/>
      <c r="DL323" s="1041"/>
      <c r="DM323" s="1040"/>
      <c r="DN323" s="1041"/>
      <c r="DO323" s="1040"/>
      <c r="DP323" s="1041"/>
      <c r="DQ323" s="1040"/>
      <c r="DR323" s="1041"/>
      <c r="DS323" s="343"/>
      <c r="DT323" s="312">
        <f t="shared" si="530"/>
        <v>0</v>
      </c>
      <c r="DU323" s="312">
        <f t="shared" si="531"/>
        <v>0</v>
      </c>
      <c r="DV323" s="312">
        <f t="shared" si="532"/>
        <v>0</v>
      </c>
      <c r="DW323" s="312">
        <f t="shared" si="533"/>
        <v>0</v>
      </c>
      <c r="DX323" s="312">
        <f t="shared" si="534"/>
        <v>0</v>
      </c>
      <c r="DY323" s="300">
        <f t="shared" si="535"/>
        <v>0</v>
      </c>
    </row>
    <row r="324" spans="1:129" s="52" customFormat="1" ht="15" customHeight="1">
      <c r="A324" s="76"/>
      <c r="B324" s="76"/>
      <c r="C324" s="75" t="s">
        <v>31</v>
      </c>
      <c r="D324" s="674"/>
      <c r="E324" s="70"/>
      <c r="F324" s="70"/>
      <c r="G324" s="70"/>
      <c r="H324" s="70"/>
      <c r="I324" s="70"/>
      <c r="J324" s="683"/>
      <c r="K324" s="70"/>
      <c r="L324" s="138"/>
      <c r="M324" s="68">
        <f t="shared" si="523"/>
        <v>1.1000000000000001</v>
      </c>
      <c r="N324" s="894"/>
      <c r="O324" s="895"/>
      <c r="P324" s="894"/>
      <c r="Q324" s="895"/>
      <c r="R324" s="894"/>
      <c r="S324" s="895"/>
      <c r="T324" s="894"/>
      <c r="U324" s="895"/>
      <c r="V324" s="894"/>
      <c r="W324" s="895"/>
      <c r="X324" s="346"/>
      <c r="Y324" s="896"/>
      <c r="Z324" s="1008"/>
      <c r="AA324" s="896"/>
      <c r="AB324" s="1008"/>
      <c r="AC324" s="896"/>
      <c r="AD324" s="1008"/>
      <c r="AE324" s="896"/>
      <c r="AF324" s="1008"/>
      <c r="AG324" s="896"/>
      <c r="AH324" s="1008"/>
      <c r="AI324" s="335"/>
      <c r="AJ324" s="901"/>
      <c r="AK324" s="902"/>
      <c r="AL324" s="901"/>
      <c r="AM324" s="902"/>
      <c r="AN324" s="901"/>
      <c r="AO324" s="902"/>
      <c r="AP324" s="901"/>
      <c r="AQ324" s="902"/>
      <c r="AR324" s="901"/>
      <c r="AS324" s="902"/>
      <c r="AT324" s="336"/>
      <c r="AU324" s="909"/>
      <c r="AV324" s="910"/>
      <c r="AW324" s="909"/>
      <c r="AX324" s="910"/>
      <c r="AY324" s="909"/>
      <c r="AZ324" s="910"/>
      <c r="BA324" s="909"/>
      <c r="BB324" s="910"/>
      <c r="BC324" s="909"/>
      <c r="BD324" s="910"/>
      <c r="BE324" s="337"/>
      <c r="BF324" s="879">
        <f t="shared" si="524"/>
        <v>0</v>
      </c>
      <c r="BG324" s="880"/>
      <c r="BH324" s="879">
        <f t="shared" si="525"/>
        <v>0</v>
      </c>
      <c r="BI324" s="880"/>
      <c r="BJ324" s="879">
        <f t="shared" si="526"/>
        <v>0</v>
      </c>
      <c r="BK324" s="880"/>
      <c r="BL324" s="879">
        <f t="shared" si="527"/>
        <v>0</v>
      </c>
      <c r="BM324" s="880"/>
      <c r="BN324" s="879">
        <f t="shared" si="528"/>
        <v>0</v>
      </c>
      <c r="BO324" s="880"/>
      <c r="BP324" s="275">
        <f t="shared" si="529"/>
        <v>0</v>
      </c>
      <c r="BQ324" s="1038"/>
      <c r="BR324" s="1039"/>
      <c r="BS324" s="1038"/>
      <c r="BT324" s="1039"/>
      <c r="BU324" s="1038"/>
      <c r="BV324" s="1039"/>
      <c r="BW324" s="1038"/>
      <c r="BX324" s="1039"/>
      <c r="BY324" s="1038"/>
      <c r="BZ324" s="1039"/>
      <c r="CA324" s="339"/>
      <c r="CB324" s="1036"/>
      <c r="CC324" s="1037"/>
      <c r="CD324" s="1036"/>
      <c r="CE324" s="1037"/>
      <c r="CF324" s="1036"/>
      <c r="CG324" s="1037"/>
      <c r="CH324" s="1036"/>
      <c r="CI324" s="1037"/>
      <c r="CJ324" s="1036"/>
      <c r="CK324" s="1037"/>
      <c r="CL324" s="340"/>
      <c r="CM324" s="1044"/>
      <c r="CN324" s="1045"/>
      <c r="CO324" s="1044"/>
      <c r="CP324" s="1045"/>
      <c r="CQ324" s="1044"/>
      <c r="CR324" s="1045"/>
      <c r="CS324" s="1044"/>
      <c r="CT324" s="1045"/>
      <c r="CU324" s="1044"/>
      <c r="CV324" s="1045"/>
      <c r="CW324" s="341"/>
      <c r="CX324" s="1042"/>
      <c r="CY324" s="1043"/>
      <c r="CZ324" s="1042"/>
      <c r="DA324" s="1043"/>
      <c r="DB324" s="1042"/>
      <c r="DC324" s="1043"/>
      <c r="DD324" s="1042"/>
      <c r="DE324" s="1043"/>
      <c r="DF324" s="1042"/>
      <c r="DG324" s="1043"/>
      <c r="DH324" s="342"/>
      <c r="DI324" s="1040"/>
      <c r="DJ324" s="1041"/>
      <c r="DK324" s="1040"/>
      <c r="DL324" s="1041"/>
      <c r="DM324" s="1040"/>
      <c r="DN324" s="1041"/>
      <c r="DO324" s="1040"/>
      <c r="DP324" s="1041"/>
      <c r="DQ324" s="1040"/>
      <c r="DR324" s="1041"/>
      <c r="DS324" s="343"/>
      <c r="DT324" s="312">
        <f t="shared" si="530"/>
        <v>0</v>
      </c>
      <c r="DU324" s="312">
        <f t="shared" si="531"/>
        <v>0</v>
      </c>
      <c r="DV324" s="312">
        <f t="shared" si="532"/>
        <v>0</v>
      </c>
      <c r="DW324" s="312">
        <f t="shared" si="533"/>
        <v>0</v>
      </c>
      <c r="DX324" s="312">
        <f t="shared" si="534"/>
        <v>0</v>
      </c>
      <c r="DY324" s="300">
        <f t="shared" si="535"/>
        <v>0</v>
      </c>
    </row>
    <row r="325" spans="1:129" s="52" customFormat="1" ht="15" customHeight="1">
      <c r="A325" s="76"/>
      <c r="B325" s="76"/>
      <c r="C325" s="136"/>
      <c r="D325" s="49"/>
      <c r="E325" s="85"/>
      <c r="F325" s="85"/>
      <c r="G325" s="85"/>
      <c r="H325" s="85"/>
      <c r="I325" s="85"/>
      <c r="J325" s="888" t="s">
        <v>145</v>
      </c>
      <c r="K325" s="889"/>
      <c r="L325" s="889"/>
      <c r="M325" s="890"/>
      <c r="N325" s="898"/>
      <c r="O325" s="665"/>
      <c r="P325" s="898"/>
      <c r="Q325" s="665"/>
      <c r="R325" s="898"/>
      <c r="S325" s="665"/>
      <c r="T325" s="898"/>
      <c r="U325" s="665"/>
      <c r="V325" s="898"/>
      <c r="W325" s="665"/>
      <c r="X325" s="122"/>
      <c r="Y325" s="898"/>
      <c r="Z325" s="665"/>
      <c r="AA325" s="898"/>
      <c r="AB325" s="665"/>
      <c r="AC325" s="898"/>
      <c r="AD325" s="665"/>
      <c r="AE325" s="898"/>
      <c r="AF325" s="665"/>
      <c r="AG325" s="898"/>
      <c r="AH325" s="665"/>
      <c r="AI325" s="122"/>
      <c r="AJ325" s="898"/>
      <c r="AK325" s="665"/>
      <c r="AL325" s="898"/>
      <c r="AM325" s="665"/>
      <c r="AN325" s="898"/>
      <c r="AO325" s="665"/>
      <c r="AP325" s="898"/>
      <c r="AQ325" s="665"/>
      <c r="AR325" s="898"/>
      <c r="AS325" s="665"/>
      <c r="AT325" s="122"/>
      <c r="AU325" s="898"/>
      <c r="AV325" s="665"/>
      <c r="AW325" s="898"/>
      <c r="AX325" s="665"/>
      <c r="AY325" s="898"/>
      <c r="AZ325" s="665"/>
      <c r="BA325" s="898"/>
      <c r="BB325" s="665"/>
      <c r="BC325" s="898"/>
      <c r="BD325" s="665"/>
      <c r="BE325" s="122"/>
      <c r="BF325" s="898">
        <f>SUM(BF305:BF324)</f>
        <v>0</v>
      </c>
      <c r="BG325" s="665"/>
      <c r="BH325" s="898">
        <f>SUM(BH305:BH324)</f>
        <v>0</v>
      </c>
      <c r="BI325" s="665"/>
      <c r="BJ325" s="898">
        <f>SUM(BJ305:BJ324)</f>
        <v>0</v>
      </c>
      <c r="BK325" s="665"/>
      <c r="BL325" s="898">
        <f>SUM(BL305:BL324)</f>
        <v>0</v>
      </c>
      <c r="BM325" s="665"/>
      <c r="BN325" s="898">
        <f>SUM(BN305:BN324)</f>
        <v>0</v>
      </c>
      <c r="BO325" s="665"/>
      <c r="BP325" s="122">
        <f>SUM(BF325:BO325)</f>
        <v>0</v>
      </c>
      <c r="BQ325" s="898"/>
      <c r="BR325" s="665"/>
      <c r="BS325" s="898"/>
      <c r="BT325" s="665"/>
      <c r="BU325" s="898"/>
      <c r="BV325" s="665"/>
      <c r="BW325" s="898"/>
      <c r="BX325" s="665"/>
      <c r="BY325" s="898"/>
      <c r="BZ325" s="665"/>
      <c r="CA325" s="122"/>
      <c r="CB325" s="898"/>
      <c r="CC325" s="665"/>
      <c r="CD325" s="898"/>
      <c r="CE325" s="665"/>
      <c r="CF325" s="898"/>
      <c r="CG325" s="665"/>
      <c r="CH325" s="898"/>
      <c r="CI325" s="665"/>
      <c r="CJ325" s="898"/>
      <c r="CK325" s="665"/>
      <c r="CL325" s="122"/>
      <c r="CM325" s="898"/>
      <c r="CN325" s="665"/>
      <c r="CO325" s="898"/>
      <c r="CP325" s="665"/>
      <c r="CQ325" s="898"/>
      <c r="CR325" s="665"/>
      <c r="CS325" s="898"/>
      <c r="CT325" s="665"/>
      <c r="CU325" s="898"/>
      <c r="CV325" s="665"/>
      <c r="CW325" s="122"/>
      <c r="CX325" s="898"/>
      <c r="CY325" s="665"/>
      <c r="CZ325" s="898"/>
      <c r="DA325" s="665"/>
      <c r="DB325" s="898"/>
      <c r="DC325" s="665"/>
      <c r="DD325" s="898"/>
      <c r="DE325" s="665"/>
      <c r="DF325" s="898"/>
      <c r="DG325" s="665"/>
      <c r="DH325" s="122"/>
      <c r="DI325" s="898"/>
      <c r="DJ325" s="665"/>
      <c r="DK325" s="898"/>
      <c r="DL325" s="665"/>
      <c r="DM325" s="898"/>
      <c r="DN325" s="665"/>
      <c r="DO325" s="898"/>
      <c r="DP325" s="665"/>
      <c r="DQ325" s="898"/>
      <c r="DR325" s="665"/>
      <c r="DS325" s="122"/>
      <c r="DT325" s="313">
        <f>SUM(DT305:DT324)</f>
        <v>0</v>
      </c>
      <c r="DU325" s="313">
        <f>SUM(DU305:DU324)</f>
        <v>0</v>
      </c>
      <c r="DV325" s="313">
        <f>SUM(DV305:DV324)</f>
        <v>0</v>
      </c>
      <c r="DW325" s="313">
        <f>SUM(DW305:DW324)</f>
        <v>0</v>
      </c>
      <c r="DX325" s="313">
        <f>SUM(DX305:DX324)</f>
        <v>0</v>
      </c>
      <c r="DY325" s="313">
        <f t="shared" ref="DY325" si="536">SUM(DT325:DX325)</f>
        <v>0</v>
      </c>
    </row>
    <row r="326" spans="1:129" s="52" customFormat="1" ht="25.5" customHeight="1">
      <c r="A326" s="76"/>
      <c r="B326" s="76"/>
      <c r="C326" s="136"/>
      <c r="D326" s="49"/>
      <c r="E326" s="810" t="s">
        <v>182</v>
      </c>
      <c r="F326" s="810"/>
      <c r="G326" s="810"/>
      <c r="H326" s="810"/>
      <c r="I326" s="810"/>
      <c r="J326" s="49"/>
      <c r="K326" s="49"/>
      <c r="L326" s="344"/>
      <c r="M326" s="163"/>
      <c r="N326" s="164"/>
      <c r="O326" s="165"/>
      <c r="P326" s="164"/>
      <c r="Q326" s="165"/>
      <c r="R326" s="164"/>
      <c r="S326" s="165"/>
      <c r="T326" s="164"/>
      <c r="U326" s="165"/>
      <c r="V326" s="164"/>
      <c r="W326" s="165"/>
      <c r="X326" s="166"/>
      <c r="Y326" s="164"/>
      <c r="Z326" s="165"/>
      <c r="AA326" s="164"/>
      <c r="AB326" s="165"/>
      <c r="AC326" s="164"/>
      <c r="AD326" s="165"/>
      <c r="AE326" s="164"/>
      <c r="AF326" s="165"/>
      <c r="AG326" s="164"/>
      <c r="AH326" s="165"/>
      <c r="AI326" s="166"/>
      <c r="AJ326" s="164"/>
      <c r="AK326" s="165"/>
      <c r="AL326" s="164"/>
      <c r="AM326" s="165"/>
      <c r="AN326" s="164"/>
      <c r="AO326" s="165"/>
      <c r="AP326" s="164"/>
      <c r="AQ326" s="165"/>
      <c r="AR326" s="164"/>
      <c r="AS326" s="165"/>
      <c r="AT326" s="166"/>
      <c r="AU326" s="164"/>
      <c r="AV326" s="165"/>
      <c r="AW326" s="164"/>
      <c r="AX326" s="165"/>
      <c r="AY326" s="164"/>
      <c r="AZ326" s="165"/>
      <c r="BA326" s="164"/>
      <c r="BB326" s="165"/>
      <c r="BC326" s="164"/>
      <c r="BD326" s="165"/>
      <c r="BE326" s="166"/>
      <c r="BF326" s="164"/>
      <c r="BG326" s="165"/>
      <c r="BH326" s="164"/>
      <c r="BI326" s="165"/>
      <c r="BJ326" s="164"/>
      <c r="BK326" s="165"/>
      <c r="BL326" s="164"/>
      <c r="BM326" s="165"/>
      <c r="BN326" s="164"/>
      <c r="BO326" s="165"/>
      <c r="BP326" s="166"/>
      <c r="BQ326" s="164"/>
      <c r="BR326" s="165"/>
      <c r="BS326" s="164"/>
      <c r="BT326" s="165"/>
      <c r="BU326" s="164"/>
      <c r="BV326" s="165"/>
      <c r="BW326" s="164"/>
      <c r="BX326" s="165"/>
      <c r="BY326" s="164"/>
      <c r="BZ326" s="165"/>
      <c r="CA326" s="166"/>
      <c r="CB326" s="164"/>
      <c r="CC326" s="165"/>
      <c r="CD326" s="164"/>
      <c r="CE326" s="165"/>
      <c r="CF326" s="164"/>
      <c r="CG326" s="165"/>
      <c r="CH326" s="164"/>
      <c r="CI326" s="165"/>
      <c r="CJ326" s="164"/>
      <c r="CK326" s="165"/>
      <c r="CL326" s="166"/>
      <c r="CM326" s="164"/>
      <c r="CN326" s="165"/>
      <c r="CO326" s="164"/>
      <c r="CP326" s="165"/>
      <c r="CQ326" s="164"/>
      <c r="CR326" s="165"/>
      <c r="CS326" s="164"/>
      <c r="CT326" s="165"/>
      <c r="CU326" s="164"/>
      <c r="CV326" s="165"/>
      <c r="CW326" s="166"/>
      <c r="CX326" s="164"/>
      <c r="CY326" s="165"/>
      <c r="CZ326" s="164"/>
      <c r="DA326" s="165"/>
      <c r="DB326" s="164"/>
      <c r="DC326" s="165"/>
      <c r="DD326" s="164"/>
      <c r="DE326" s="165"/>
      <c r="DF326" s="164"/>
      <c r="DG326" s="165"/>
      <c r="DH326" s="166"/>
      <c r="DI326" s="164"/>
      <c r="DJ326" s="165"/>
      <c r="DK326" s="164"/>
      <c r="DL326" s="165"/>
      <c r="DM326" s="164"/>
      <c r="DN326" s="165"/>
      <c r="DO326" s="164"/>
      <c r="DP326" s="165"/>
      <c r="DQ326" s="164"/>
      <c r="DR326" s="165"/>
      <c r="DS326" s="166"/>
      <c r="DT326" s="345"/>
      <c r="DU326" s="345"/>
      <c r="DV326" s="345"/>
      <c r="DW326" s="345"/>
      <c r="DX326" s="345"/>
      <c r="DY326" s="315"/>
    </row>
    <row r="327" spans="1:129" s="52" customFormat="1" ht="36" customHeight="1">
      <c r="A327" s="76"/>
      <c r="B327" s="76"/>
      <c r="C327" s="123" t="s">
        <v>43</v>
      </c>
      <c r="D327" s="77" t="s">
        <v>143</v>
      </c>
      <c r="E327" s="81" t="str">
        <f>BF9</f>
        <v>Year 1</v>
      </c>
      <c r="F327" s="81" t="str">
        <f>BH9</f>
        <v>Year 2</v>
      </c>
      <c r="G327" s="81" t="str">
        <f>BJ9</f>
        <v>Year 3</v>
      </c>
      <c r="H327" s="81" t="str">
        <f>BL9</f>
        <v>Year 4</v>
      </c>
      <c r="I327" s="81" t="str">
        <f>BN9</f>
        <v>Year 5</v>
      </c>
      <c r="J327" s="79" t="s">
        <v>336</v>
      </c>
      <c r="K327" s="79" t="s">
        <v>337</v>
      </c>
      <c r="L327" s="79" t="s">
        <v>42</v>
      </c>
      <c r="M327" s="79" t="s">
        <v>311</v>
      </c>
      <c r="N327" s="161"/>
      <c r="O327" s="131"/>
      <c r="P327" s="161"/>
      <c r="Q327" s="131"/>
      <c r="R327" s="161"/>
      <c r="S327" s="131"/>
      <c r="T327" s="161"/>
      <c r="U327" s="131"/>
      <c r="V327" s="161"/>
      <c r="W327" s="131"/>
      <c r="X327" s="132"/>
      <c r="Y327" s="161"/>
      <c r="Z327" s="131"/>
      <c r="AA327" s="161"/>
      <c r="AB327" s="131"/>
      <c r="AC327" s="161"/>
      <c r="AD327" s="131"/>
      <c r="AE327" s="161"/>
      <c r="AF327" s="131"/>
      <c r="AG327" s="161"/>
      <c r="AH327" s="131"/>
      <c r="AI327" s="132"/>
      <c r="AJ327" s="161"/>
      <c r="AK327" s="131"/>
      <c r="AL327" s="161"/>
      <c r="AM327" s="131"/>
      <c r="AN327" s="161"/>
      <c r="AO327" s="131"/>
      <c r="AP327" s="161"/>
      <c r="AQ327" s="131"/>
      <c r="AR327" s="161"/>
      <c r="AS327" s="131"/>
      <c r="AT327" s="132"/>
      <c r="AU327" s="161"/>
      <c r="AV327" s="131"/>
      <c r="AW327" s="161"/>
      <c r="AX327" s="131"/>
      <c r="AY327" s="161"/>
      <c r="AZ327" s="131"/>
      <c r="BA327" s="161"/>
      <c r="BB327" s="131"/>
      <c r="BC327" s="161"/>
      <c r="BD327" s="131"/>
      <c r="BE327" s="132"/>
      <c r="BF327" s="161"/>
      <c r="BG327" s="131"/>
      <c r="BH327" s="161"/>
      <c r="BI327" s="131"/>
      <c r="BJ327" s="161"/>
      <c r="BK327" s="131"/>
      <c r="BL327" s="161"/>
      <c r="BM327" s="131"/>
      <c r="BN327" s="161"/>
      <c r="BO327" s="131"/>
      <c r="BP327" s="132"/>
      <c r="BQ327" s="161"/>
      <c r="BR327" s="131"/>
      <c r="BS327" s="161"/>
      <c r="BT327" s="131"/>
      <c r="BU327" s="161"/>
      <c r="BV327" s="131"/>
      <c r="BW327" s="161"/>
      <c r="BX327" s="131"/>
      <c r="BY327" s="161"/>
      <c r="BZ327" s="131"/>
      <c r="CA327" s="132"/>
      <c r="CB327" s="161"/>
      <c r="CC327" s="131"/>
      <c r="CD327" s="161"/>
      <c r="CE327" s="131"/>
      <c r="CF327" s="161"/>
      <c r="CG327" s="131"/>
      <c r="CH327" s="161"/>
      <c r="CI327" s="131"/>
      <c r="CJ327" s="161"/>
      <c r="CK327" s="131"/>
      <c r="CL327" s="132"/>
      <c r="CM327" s="161"/>
      <c r="CN327" s="131"/>
      <c r="CO327" s="161"/>
      <c r="CP327" s="131"/>
      <c r="CQ327" s="161"/>
      <c r="CR327" s="131"/>
      <c r="CS327" s="161"/>
      <c r="CT327" s="131"/>
      <c r="CU327" s="161"/>
      <c r="CV327" s="131"/>
      <c r="CW327" s="132"/>
      <c r="CX327" s="161"/>
      <c r="CY327" s="131"/>
      <c r="CZ327" s="161"/>
      <c r="DA327" s="131"/>
      <c r="DB327" s="161"/>
      <c r="DC327" s="131"/>
      <c r="DD327" s="161"/>
      <c r="DE327" s="131"/>
      <c r="DF327" s="161"/>
      <c r="DG327" s="131"/>
      <c r="DH327" s="132"/>
      <c r="DI327" s="161"/>
      <c r="DJ327" s="131"/>
      <c r="DK327" s="161"/>
      <c r="DL327" s="131"/>
      <c r="DM327" s="161"/>
      <c r="DN327" s="131"/>
      <c r="DO327" s="161"/>
      <c r="DP327" s="131"/>
      <c r="DQ327" s="161"/>
      <c r="DR327" s="131"/>
      <c r="DS327" s="132"/>
      <c r="DT327" s="345"/>
      <c r="DU327" s="345"/>
      <c r="DV327" s="345"/>
      <c r="DW327" s="345"/>
      <c r="DX327" s="345"/>
      <c r="DY327" s="315"/>
    </row>
    <row r="328" spans="1:129" ht="15" customHeight="1">
      <c r="C328" s="75" t="s">
        <v>309</v>
      </c>
      <c r="D328" s="674" t="s">
        <v>338</v>
      </c>
      <c r="E328" s="70"/>
      <c r="F328" s="70"/>
      <c r="G328" s="70"/>
      <c r="H328" s="70"/>
      <c r="I328" s="70"/>
      <c r="J328" s="683"/>
      <c r="K328" s="70"/>
      <c r="L328" s="138"/>
      <c r="M328" s="68">
        <f t="shared" ref="M328:M339" si="537">VLOOKUP(C328,TravelIncrease,2,0)</f>
        <v>1.1000000000000001</v>
      </c>
      <c r="N328" s="894"/>
      <c r="O328" s="895"/>
      <c r="P328" s="894"/>
      <c r="Q328" s="895"/>
      <c r="R328" s="894"/>
      <c r="S328" s="895"/>
      <c r="T328" s="894"/>
      <c r="U328" s="895"/>
      <c r="V328" s="894"/>
      <c r="W328" s="895"/>
      <c r="X328" s="346"/>
      <c r="Y328" s="896"/>
      <c r="Z328" s="1008"/>
      <c r="AA328" s="896"/>
      <c r="AB328" s="1008"/>
      <c r="AC328" s="896"/>
      <c r="AD328" s="1008"/>
      <c r="AE328" s="896"/>
      <c r="AF328" s="1008"/>
      <c r="AG328" s="896"/>
      <c r="AH328" s="1008"/>
      <c r="AI328" s="335"/>
      <c r="AJ328" s="901"/>
      <c r="AK328" s="902"/>
      <c r="AL328" s="901"/>
      <c r="AM328" s="902"/>
      <c r="AN328" s="901"/>
      <c r="AO328" s="902"/>
      <c r="AP328" s="901"/>
      <c r="AQ328" s="902"/>
      <c r="AR328" s="901"/>
      <c r="AS328" s="902"/>
      <c r="AT328" s="336"/>
      <c r="AU328" s="909"/>
      <c r="AV328" s="910"/>
      <c r="AW328" s="909"/>
      <c r="AX328" s="910"/>
      <c r="AY328" s="909"/>
      <c r="AZ328" s="910"/>
      <c r="BA328" s="909"/>
      <c r="BB328" s="910"/>
      <c r="BC328" s="909"/>
      <c r="BD328" s="910"/>
      <c r="BE328" s="337"/>
      <c r="BF328" s="879">
        <f t="shared" ref="BF328:BF339" si="538">$E328*$K328*$L328</f>
        <v>0</v>
      </c>
      <c r="BG328" s="880"/>
      <c r="BH328" s="879">
        <f t="shared" ref="BH328:BH339" si="539">$F328*$K328*$L328*$M328</f>
        <v>0</v>
      </c>
      <c r="BI328" s="880"/>
      <c r="BJ328" s="879">
        <f t="shared" ref="BJ328:BJ339" si="540">$G328*$K328*$L328*($M328^2)</f>
        <v>0</v>
      </c>
      <c r="BK328" s="880"/>
      <c r="BL328" s="879">
        <f t="shared" ref="BL328:BL339" si="541">$H328*$K328*$L328*($M328^3)</f>
        <v>0</v>
      </c>
      <c r="BM328" s="880"/>
      <c r="BN328" s="879">
        <f t="shared" ref="BN328:BN339" si="542">$I328*$K328*$L328*($M328^4)</f>
        <v>0</v>
      </c>
      <c r="BO328" s="880"/>
      <c r="BP328" s="275">
        <f t="shared" ref="BP328:BP339" si="543">SUM(BF328+BH328+BJ328+BL328+BN328)</f>
        <v>0</v>
      </c>
      <c r="BQ328" s="1038"/>
      <c r="BR328" s="1039"/>
      <c r="BS328" s="1038"/>
      <c r="BT328" s="1039"/>
      <c r="BU328" s="1038"/>
      <c r="BV328" s="1039"/>
      <c r="BW328" s="1038"/>
      <c r="BX328" s="1039"/>
      <c r="BY328" s="1038"/>
      <c r="BZ328" s="1039"/>
      <c r="CA328" s="339"/>
      <c r="CB328" s="1036"/>
      <c r="CC328" s="1037"/>
      <c r="CD328" s="1036"/>
      <c r="CE328" s="1037"/>
      <c r="CF328" s="1036"/>
      <c r="CG328" s="1037"/>
      <c r="CH328" s="1036"/>
      <c r="CI328" s="1037"/>
      <c r="CJ328" s="1036"/>
      <c r="CK328" s="1037"/>
      <c r="CL328" s="340"/>
      <c r="CM328" s="1044"/>
      <c r="CN328" s="1045"/>
      <c r="CO328" s="1044"/>
      <c r="CP328" s="1045"/>
      <c r="CQ328" s="1044"/>
      <c r="CR328" s="1045"/>
      <c r="CS328" s="1044"/>
      <c r="CT328" s="1045"/>
      <c r="CU328" s="1044"/>
      <c r="CV328" s="1045"/>
      <c r="CW328" s="341"/>
      <c r="CX328" s="1042"/>
      <c r="CY328" s="1043"/>
      <c r="CZ328" s="1042"/>
      <c r="DA328" s="1043"/>
      <c r="DB328" s="1042"/>
      <c r="DC328" s="1043"/>
      <c r="DD328" s="1042"/>
      <c r="DE328" s="1043"/>
      <c r="DF328" s="1042"/>
      <c r="DG328" s="1043"/>
      <c r="DH328" s="342"/>
      <c r="DI328" s="1040"/>
      <c r="DJ328" s="1041"/>
      <c r="DK328" s="1040"/>
      <c r="DL328" s="1041"/>
      <c r="DM328" s="1040"/>
      <c r="DN328" s="1041"/>
      <c r="DO328" s="1040"/>
      <c r="DP328" s="1041"/>
      <c r="DQ328" s="1040"/>
      <c r="DR328" s="1041"/>
      <c r="DS328" s="343"/>
      <c r="DT328" s="312">
        <f t="shared" ref="DT328:DT339" si="544">BF328</f>
        <v>0</v>
      </c>
      <c r="DU328" s="312">
        <f t="shared" ref="DU328:DU339" si="545">BH328</f>
        <v>0</v>
      </c>
      <c r="DV328" s="312">
        <f t="shared" ref="DV328:DV339" si="546">BJ328</f>
        <v>0</v>
      </c>
      <c r="DW328" s="312">
        <f t="shared" ref="DW328:DW339" si="547">BL328</f>
        <v>0</v>
      </c>
      <c r="DX328" s="312">
        <f t="shared" ref="DX328:DX339" si="548">BN328</f>
        <v>0</v>
      </c>
      <c r="DY328" s="300">
        <f t="shared" ref="DY328:DY339" si="549">SUM(DT328:DX328)</f>
        <v>0</v>
      </c>
    </row>
    <row r="329" spans="1:129" ht="15" customHeight="1">
      <c r="C329" s="75" t="s">
        <v>224</v>
      </c>
      <c r="D329" s="674"/>
      <c r="E329" s="70"/>
      <c r="F329" s="70"/>
      <c r="G329" s="70"/>
      <c r="H329" s="70"/>
      <c r="I329" s="70"/>
      <c r="J329" s="683"/>
      <c r="K329" s="70"/>
      <c r="L329" s="138"/>
      <c r="M329" s="68">
        <f t="shared" si="537"/>
        <v>1</v>
      </c>
      <c r="N329" s="894"/>
      <c r="O329" s="895"/>
      <c r="P329" s="894"/>
      <c r="Q329" s="895"/>
      <c r="R329" s="894"/>
      <c r="S329" s="895"/>
      <c r="T329" s="894"/>
      <c r="U329" s="895"/>
      <c r="V329" s="894"/>
      <c r="W329" s="895"/>
      <c r="X329" s="346"/>
      <c r="Y329" s="896"/>
      <c r="Z329" s="1008"/>
      <c r="AA329" s="896"/>
      <c r="AB329" s="1008"/>
      <c r="AC329" s="896"/>
      <c r="AD329" s="1008"/>
      <c r="AE329" s="896"/>
      <c r="AF329" s="1008"/>
      <c r="AG329" s="896"/>
      <c r="AH329" s="1008"/>
      <c r="AI329" s="335"/>
      <c r="AJ329" s="901"/>
      <c r="AK329" s="902"/>
      <c r="AL329" s="901"/>
      <c r="AM329" s="902"/>
      <c r="AN329" s="901"/>
      <c r="AO329" s="902"/>
      <c r="AP329" s="901"/>
      <c r="AQ329" s="902"/>
      <c r="AR329" s="901"/>
      <c r="AS329" s="902"/>
      <c r="AT329" s="336"/>
      <c r="AU329" s="909"/>
      <c r="AV329" s="910"/>
      <c r="AW329" s="909"/>
      <c r="AX329" s="910"/>
      <c r="AY329" s="909"/>
      <c r="AZ329" s="910"/>
      <c r="BA329" s="909"/>
      <c r="BB329" s="910"/>
      <c r="BC329" s="909"/>
      <c r="BD329" s="910"/>
      <c r="BE329" s="337"/>
      <c r="BF329" s="879">
        <f t="shared" si="538"/>
        <v>0</v>
      </c>
      <c r="BG329" s="880"/>
      <c r="BH329" s="879">
        <f t="shared" si="539"/>
        <v>0</v>
      </c>
      <c r="BI329" s="880"/>
      <c r="BJ329" s="879">
        <f t="shared" si="540"/>
        <v>0</v>
      </c>
      <c r="BK329" s="880"/>
      <c r="BL329" s="879">
        <f t="shared" si="541"/>
        <v>0</v>
      </c>
      <c r="BM329" s="880"/>
      <c r="BN329" s="879">
        <f t="shared" si="542"/>
        <v>0</v>
      </c>
      <c r="BO329" s="880"/>
      <c r="BP329" s="275">
        <f t="shared" si="543"/>
        <v>0</v>
      </c>
      <c r="BQ329" s="1038"/>
      <c r="BR329" s="1039"/>
      <c r="BS329" s="1038"/>
      <c r="BT329" s="1039"/>
      <c r="BU329" s="1038"/>
      <c r="BV329" s="1039"/>
      <c r="BW329" s="1038"/>
      <c r="BX329" s="1039"/>
      <c r="BY329" s="1038"/>
      <c r="BZ329" s="1039"/>
      <c r="CA329" s="339"/>
      <c r="CB329" s="1036"/>
      <c r="CC329" s="1037"/>
      <c r="CD329" s="1036"/>
      <c r="CE329" s="1037"/>
      <c r="CF329" s="1036"/>
      <c r="CG329" s="1037"/>
      <c r="CH329" s="1036"/>
      <c r="CI329" s="1037"/>
      <c r="CJ329" s="1036"/>
      <c r="CK329" s="1037"/>
      <c r="CL329" s="340"/>
      <c r="CM329" s="1044"/>
      <c r="CN329" s="1045"/>
      <c r="CO329" s="1044"/>
      <c r="CP329" s="1045"/>
      <c r="CQ329" s="1044"/>
      <c r="CR329" s="1045"/>
      <c r="CS329" s="1044"/>
      <c r="CT329" s="1045"/>
      <c r="CU329" s="1044"/>
      <c r="CV329" s="1045"/>
      <c r="CW329" s="341"/>
      <c r="CX329" s="1042"/>
      <c r="CY329" s="1043"/>
      <c r="CZ329" s="1042"/>
      <c r="DA329" s="1043"/>
      <c r="DB329" s="1042"/>
      <c r="DC329" s="1043"/>
      <c r="DD329" s="1042"/>
      <c r="DE329" s="1043"/>
      <c r="DF329" s="1042"/>
      <c r="DG329" s="1043"/>
      <c r="DH329" s="342"/>
      <c r="DI329" s="1040"/>
      <c r="DJ329" s="1041"/>
      <c r="DK329" s="1040"/>
      <c r="DL329" s="1041"/>
      <c r="DM329" s="1040"/>
      <c r="DN329" s="1041"/>
      <c r="DO329" s="1040"/>
      <c r="DP329" s="1041"/>
      <c r="DQ329" s="1040"/>
      <c r="DR329" s="1041"/>
      <c r="DS329" s="343"/>
      <c r="DT329" s="312">
        <f t="shared" si="544"/>
        <v>0</v>
      </c>
      <c r="DU329" s="312">
        <f t="shared" si="545"/>
        <v>0</v>
      </c>
      <c r="DV329" s="312">
        <f t="shared" si="546"/>
        <v>0</v>
      </c>
      <c r="DW329" s="312">
        <f t="shared" si="547"/>
        <v>0</v>
      </c>
      <c r="DX329" s="312">
        <f t="shared" si="548"/>
        <v>0</v>
      </c>
      <c r="DY329" s="300">
        <f t="shared" si="549"/>
        <v>0</v>
      </c>
    </row>
    <row r="330" spans="1:129" ht="15" customHeight="1">
      <c r="C330" s="75" t="s">
        <v>15</v>
      </c>
      <c r="D330" s="674"/>
      <c r="E330" s="70"/>
      <c r="F330" s="70"/>
      <c r="G330" s="70"/>
      <c r="H330" s="70"/>
      <c r="I330" s="70"/>
      <c r="J330" s="683"/>
      <c r="K330" s="70"/>
      <c r="L330" s="138"/>
      <c r="M330" s="68">
        <f t="shared" si="537"/>
        <v>1</v>
      </c>
      <c r="N330" s="894"/>
      <c r="O330" s="895"/>
      <c r="P330" s="894"/>
      <c r="Q330" s="895"/>
      <c r="R330" s="894"/>
      <c r="S330" s="895"/>
      <c r="T330" s="894"/>
      <c r="U330" s="895"/>
      <c r="V330" s="894"/>
      <c r="W330" s="895"/>
      <c r="X330" s="346"/>
      <c r="Y330" s="896"/>
      <c r="Z330" s="1008"/>
      <c r="AA330" s="896"/>
      <c r="AB330" s="1008"/>
      <c r="AC330" s="896"/>
      <c r="AD330" s="1008"/>
      <c r="AE330" s="896"/>
      <c r="AF330" s="1008"/>
      <c r="AG330" s="896"/>
      <c r="AH330" s="1008"/>
      <c r="AI330" s="335"/>
      <c r="AJ330" s="901"/>
      <c r="AK330" s="902"/>
      <c r="AL330" s="901"/>
      <c r="AM330" s="902"/>
      <c r="AN330" s="901"/>
      <c r="AO330" s="902"/>
      <c r="AP330" s="901"/>
      <c r="AQ330" s="902"/>
      <c r="AR330" s="901"/>
      <c r="AS330" s="902"/>
      <c r="AT330" s="336"/>
      <c r="AU330" s="909"/>
      <c r="AV330" s="910"/>
      <c r="AW330" s="909"/>
      <c r="AX330" s="910"/>
      <c r="AY330" s="909"/>
      <c r="AZ330" s="910"/>
      <c r="BA330" s="909"/>
      <c r="BB330" s="910"/>
      <c r="BC330" s="909"/>
      <c r="BD330" s="910"/>
      <c r="BE330" s="337"/>
      <c r="BF330" s="879">
        <f t="shared" si="538"/>
        <v>0</v>
      </c>
      <c r="BG330" s="880"/>
      <c r="BH330" s="879">
        <f t="shared" si="539"/>
        <v>0</v>
      </c>
      <c r="BI330" s="880"/>
      <c r="BJ330" s="879">
        <f t="shared" si="540"/>
        <v>0</v>
      </c>
      <c r="BK330" s="880"/>
      <c r="BL330" s="879">
        <f t="shared" si="541"/>
        <v>0</v>
      </c>
      <c r="BM330" s="880"/>
      <c r="BN330" s="879">
        <f t="shared" si="542"/>
        <v>0</v>
      </c>
      <c r="BO330" s="880"/>
      <c r="BP330" s="275">
        <f t="shared" si="543"/>
        <v>0</v>
      </c>
      <c r="BQ330" s="1038"/>
      <c r="BR330" s="1039"/>
      <c r="BS330" s="1038"/>
      <c r="BT330" s="1039"/>
      <c r="BU330" s="1038"/>
      <c r="BV330" s="1039"/>
      <c r="BW330" s="1038"/>
      <c r="BX330" s="1039"/>
      <c r="BY330" s="1038"/>
      <c r="BZ330" s="1039"/>
      <c r="CA330" s="339"/>
      <c r="CB330" s="1036"/>
      <c r="CC330" s="1037"/>
      <c r="CD330" s="1036"/>
      <c r="CE330" s="1037"/>
      <c r="CF330" s="1036"/>
      <c r="CG330" s="1037"/>
      <c r="CH330" s="1036"/>
      <c r="CI330" s="1037"/>
      <c r="CJ330" s="1036"/>
      <c r="CK330" s="1037"/>
      <c r="CL330" s="340"/>
      <c r="CM330" s="1044"/>
      <c r="CN330" s="1045"/>
      <c r="CO330" s="1044"/>
      <c r="CP330" s="1045"/>
      <c r="CQ330" s="1044"/>
      <c r="CR330" s="1045"/>
      <c r="CS330" s="1044"/>
      <c r="CT330" s="1045"/>
      <c r="CU330" s="1044"/>
      <c r="CV330" s="1045"/>
      <c r="CW330" s="341"/>
      <c r="CX330" s="1042"/>
      <c r="CY330" s="1043"/>
      <c r="CZ330" s="1042"/>
      <c r="DA330" s="1043"/>
      <c r="DB330" s="1042"/>
      <c r="DC330" s="1043"/>
      <c r="DD330" s="1042"/>
      <c r="DE330" s="1043"/>
      <c r="DF330" s="1042"/>
      <c r="DG330" s="1043"/>
      <c r="DH330" s="342"/>
      <c r="DI330" s="1040"/>
      <c r="DJ330" s="1041"/>
      <c r="DK330" s="1040"/>
      <c r="DL330" s="1041"/>
      <c r="DM330" s="1040"/>
      <c r="DN330" s="1041"/>
      <c r="DO330" s="1040"/>
      <c r="DP330" s="1041"/>
      <c r="DQ330" s="1040"/>
      <c r="DR330" s="1041"/>
      <c r="DS330" s="343"/>
      <c r="DT330" s="312">
        <f t="shared" si="544"/>
        <v>0</v>
      </c>
      <c r="DU330" s="312">
        <f t="shared" si="545"/>
        <v>0</v>
      </c>
      <c r="DV330" s="312">
        <f t="shared" si="546"/>
        <v>0</v>
      </c>
      <c r="DW330" s="312">
        <f t="shared" si="547"/>
        <v>0</v>
      </c>
      <c r="DX330" s="312">
        <f t="shared" si="548"/>
        <v>0</v>
      </c>
      <c r="DY330" s="300">
        <f t="shared" si="549"/>
        <v>0</v>
      </c>
    </row>
    <row r="331" spans="1:129" ht="15" customHeight="1">
      <c r="C331" s="75" t="s">
        <v>31</v>
      </c>
      <c r="D331" s="674"/>
      <c r="E331" s="70"/>
      <c r="F331" s="70"/>
      <c r="G331" s="70"/>
      <c r="H331" s="70"/>
      <c r="I331" s="70"/>
      <c r="J331" s="683"/>
      <c r="K331" s="70"/>
      <c r="L331" s="138"/>
      <c r="M331" s="68">
        <f t="shared" si="537"/>
        <v>1.1000000000000001</v>
      </c>
      <c r="N331" s="894"/>
      <c r="O331" s="895"/>
      <c r="P331" s="894"/>
      <c r="Q331" s="895"/>
      <c r="R331" s="894"/>
      <c r="S331" s="895"/>
      <c r="T331" s="894"/>
      <c r="U331" s="895"/>
      <c r="V331" s="894"/>
      <c r="W331" s="895"/>
      <c r="X331" s="346"/>
      <c r="Y331" s="896"/>
      <c r="Z331" s="1008"/>
      <c r="AA331" s="896"/>
      <c r="AB331" s="1008"/>
      <c r="AC331" s="896"/>
      <c r="AD331" s="1008"/>
      <c r="AE331" s="896"/>
      <c r="AF331" s="1008"/>
      <c r="AG331" s="896"/>
      <c r="AH331" s="1008"/>
      <c r="AI331" s="335"/>
      <c r="AJ331" s="901"/>
      <c r="AK331" s="902"/>
      <c r="AL331" s="901"/>
      <c r="AM331" s="902"/>
      <c r="AN331" s="901"/>
      <c r="AO331" s="902"/>
      <c r="AP331" s="901"/>
      <c r="AQ331" s="902"/>
      <c r="AR331" s="901"/>
      <c r="AS331" s="902"/>
      <c r="AT331" s="336"/>
      <c r="AU331" s="909"/>
      <c r="AV331" s="910"/>
      <c r="AW331" s="909"/>
      <c r="AX331" s="910"/>
      <c r="AY331" s="909"/>
      <c r="AZ331" s="910"/>
      <c r="BA331" s="909"/>
      <c r="BB331" s="910"/>
      <c r="BC331" s="909"/>
      <c r="BD331" s="910"/>
      <c r="BE331" s="337"/>
      <c r="BF331" s="879">
        <f t="shared" si="538"/>
        <v>0</v>
      </c>
      <c r="BG331" s="880"/>
      <c r="BH331" s="879">
        <f t="shared" si="539"/>
        <v>0</v>
      </c>
      <c r="BI331" s="880"/>
      <c r="BJ331" s="879">
        <f t="shared" si="540"/>
        <v>0</v>
      </c>
      <c r="BK331" s="880"/>
      <c r="BL331" s="879">
        <f t="shared" si="541"/>
        <v>0</v>
      </c>
      <c r="BM331" s="880"/>
      <c r="BN331" s="879">
        <f t="shared" si="542"/>
        <v>0</v>
      </c>
      <c r="BO331" s="880"/>
      <c r="BP331" s="275">
        <f t="shared" si="543"/>
        <v>0</v>
      </c>
      <c r="BQ331" s="1038"/>
      <c r="BR331" s="1039"/>
      <c r="BS331" s="1038"/>
      <c r="BT331" s="1039"/>
      <c r="BU331" s="1038"/>
      <c r="BV331" s="1039"/>
      <c r="BW331" s="1038"/>
      <c r="BX331" s="1039"/>
      <c r="BY331" s="1038"/>
      <c r="BZ331" s="1039"/>
      <c r="CA331" s="339"/>
      <c r="CB331" s="1036"/>
      <c r="CC331" s="1037"/>
      <c r="CD331" s="1036"/>
      <c r="CE331" s="1037"/>
      <c r="CF331" s="1036"/>
      <c r="CG331" s="1037"/>
      <c r="CH331" s="1036"/>
      <c r="CI331" s="1037"/>
      <c r="CJ331" s="1036"/>
      <c r="CK331" s="1037"/>
      <c r="CL331" s="340"/>
      <c r="CM331" s="1044"/>
      <c r="CN331" s="1045"/>
      <c r="CO331" s="1044"/>
      <c r="CP331" s="1045"/>
      <c r="CQ331" s="1044"/>
      <c r="CR331" s="1045"/>
      <c r="CS331" s="1044"/>
      <c r="CT331" s="1045"/>
      <c r="CU331" s="1044"/>
      <c r="CV331" s="1045"/>
      <c r="CW331" s="341"/>
      <c r="CX331" s="1042"/>
      <c r="CY331" s="1043"/>
      <c r="CZ331" s="1042"/>
      <c r="DA331" s="1043"/>
      <c r="DB331" s="1042"/>
      <c r="DC331" s="1043"/>
      <c r="DD331" s="1042"/>
      <c r="DE331" s="1043"/>
      <c r="DF331" s="1042"/>
      <c r="DG331" s="1043"/>
      <c r="DH331" s="342"/>
      <c r="DI331" s="1040"/>
      <c r="DJ331" s="1041"/>
      <c r="DK331" s="1040"/>
      <c r="DL331" s="1041"/>
      <c r="DM331" s="1040"/>
      <c r="DN331" s="1041"/>
      <c r="DO331" s="1040"/>
      <c r="DP331" s="1041"/>
      <c r="DQ331" s="1040"/>
      <c r="DR331" s="1041"/>
      <c r="DS331" s="343"/>
      <c r="DT331" s="312">
        <f t="shared" si="544"/>
        <v>0</v>
      </c>
      <c r="DU331" s="312">
        <f t="shared" si="545"/>
        <v>0</v>
      </c>
      <c r="DV331" s="312">
        <f t="shared" si="546"/>
        <v>0</v>
      </c>
      <c r="DW331" s="312">
        <f t="shared" si="547"/>
        <v>0</v>
      </c>
      <c r="DX331" s="312">
        <f t="shared" si="548"/>
        <v>0</v>
      </c>
      <c r="DY331" s="300">
        <f t="shared" si="549"/>
        <v>0</v>
      </c>
    </row>
    <row r="332" spans="1:129" ht="15" customHeight="1">
      <c r="C332" s="75" t="s">
        <v>309</v>
      </c>
      <c r="D332" s="674" t="s">
        <v>338</v>
      </c>
      <c r="E332" s="70"/>
      <c r="F332" s="70"/>
      <c r="G332" s="70"/>
      <c r="H332" s="70"/>
      <c r="I332" s="70"/>
      <c r="J332" s="683"/>
      <c r="K332" s="70"/>
      <c r="L332" s="138"/>
      <c r="M332" s="68">
        <f t="shared" si="537"/>
        <v>1.1000000000000001</v>
      </c>
      <c r="N332" s="894"/>
      <c r="O332" s="895"/>
      <c r="P332" s="894"/>
      <c r="Q332" s="895"/>
      <c r="R332" s="894"/>
      <c r="S332" s="895"/>
      <c r="T332" s="894"/>
      <c r="U332" s="895"/>
      <c r="V332" s="894"/>
      <c r="W332" s="895"/>
      <c r="X332" s="346"/>
      <c r="Y332" s="896"/>
      <c r="Z332" s="1008"/>
      <c r="AA332" s="896"/>
      <c r="AB332" s="1008"/>
      <c r="AC332" s="896"/>
      <c r="AD332" s="1008"/>
      <c r="AE332" s="896"/>
      <c r="AF332" s="1008"/>
      <c r="AG332" s="896"/>
      <c r="AH332" s="1008"/>
      <c r="AI332" s="335"/>
      <c r="AJ332" s="901"/>
      <c r="AK332" s="902"/>
      <c r="AL332" s="901"/>
      <c r="AM332" s="902"/>
      <c r="AN332" s="901"/>
      <c r="AO332" s="902"/>
      <c r="AP332" s="901"/>
      <c r="AQ332" s="902"/>
      <c r="AR332" s="901"/>
      <c r="AS332" s="902"/>
      <c r="AT332" s="336"/>
      <c r="AU332" s="909"/>
      <c r="AV332" s="910"/>
      <c r="AW332" s="909"/>
      <c r="AX332" s="910"/>
      <c r="AY332" s="909"/>
      <c r="AZ332" s="910"/>
      <c r="BA332" s="909"/>
      <c r="BB332" s="910"/>
      <c r="BC332" s="909"/>
      <c r="BD332" s="910"/>
      <c r="BE332" s="337"/>
      <c r="BF332" s="879">
        <f t="shared" si="538"/>
        <v>0</v>
      </c>
      <c r="BG332" s="880"/>
      <c r="BH332" s="879">
        <f t="shared" si="539"/>
        <v>0</v>
      </c>
      <c r="BI332" s="880"/>
      <c r="BJ332" s="879">
        <f t="shared" si="540"/>
        <v>0</v>
      </c>
      <c r="BK332" s="880"/>
      <c r="BL332" s="879">
        <f t="shared" si="541"/>
        <v>0</v>
      </c>
      <c r="BM332" s="880"/>
      <c r="BN332" s="879">
        <f t="shared" si="542"/>
        <v>0</v>
      </c>
      <c r="BO332" s="880"/>
      <c r="BP332" s="275">
        <f t="shared" si="543"/>
        <v>0</v>
      </c>
      <c r="BQ332" s="1038"/>
      <c r="BR332" s="1039"/>
      <c r="BS332" s="1038"/>
      <c r="BT332" s="1039"/>
      <c r="BU332" s="1038"/>
      <c r="BV332" s="1039"/>
      <c r="BW332" s="1038"/>
      <c r="BX332" s="1039"/>
      <c r="BY332" s="1038"/>
      <c r="BZ332" s="1039"/>
      <c r="CA332" s="339"/>
      <c r="CB332" s="1036"/>
      <c r="CC332" s="1037"/>
      <c r="CD332" s="1036"/>
      <c r="CE332" s="1037"/>
      <c r="CF332" s="1036"/>
      <c r="CG332" s="1037"/>
      <c r="CH332" s="1036"/>
      <c r="CI332" s="1037"/>
      <c r="CJ332" s="1036"/>
      <c r="CK332" s="1037"/>
      <c r="CL332" s="340"/>
      <c r="CM332" s="1044"/>
      <c r="CN332" s="1045"/>
      <c r="CO332" s="1044"/>
      <c r="CP332" s="1045"/>
      <c r="CQ332" s="1044"/>
      <c r="CR332" s="1045"/>
      <c r="CS332" s="1044"/>
      <c r="CT332" s="1045"/>
      <c r="CU332" s="1044"/>
      <c r="CV332" s="1045"/>
      <c r="CW332" s="341"/>
      <c r="CX332" s="1042"/>
      <c r="CY332" s="1043"/>
      <c r="CZ332" s="1042"/>
      <c r="DA332" s="1043"/>
      <c r="DB332" s="1042"/>
      <c r="DC332" s="1043"/>
      <c r="DD332" s="1042"/>
      <c r="DE332" s="1043"/>
      <c r="DF332" s="1042"/>
      <c r="DG332" s="1043"/>
      <c r="DH332" s="342"/>
      <c r="DI332" s="1040"/>
      <c r="DJ332" s="1041"/>
      <c r="DK332" s="1040"/>
      <c r="DL332" s="1041"/>
      <c r="DM332" s="1040"/>
      <c r="DN332" s="1041"/>
      <c r="DO332" s="1040"/>
      <c r="DP332" s="1041"/>
      <c r="DQ332" s="1040"/>
      <c r="DR332" s="1041"/>
      <c r="DS332" s="343"/>
      <c r="DT332" s="312">
        <f t="shared" si="544"/>
        <v>0</v>
      </c>
      <c r="DU332" s="312">
        <f t="shared" si="545"/>
        <v>0</v>
      </c>
      <c r="DV332" s="312">
        <f t="shared" si="546"/>
        <v>0</v>
      </c>
      <c r="DW332" s="312">
        <f t="shared" si="547"/>
        <v>0</v>
      </c>
      <c r="DX332" s="312">
        <f t="shared" si="548"/>
        <v>0</v>
      </c>
      <c r="DY332" s="300">
        <f t="shared" si="549"/>
        <v>0</v>
      </c>
    </row>
    <row r="333" spans="1:129" ht="15" customHeight="1">
      <c r="C333" s="75" t="s">
        <v>224</v>
      </c>
      <c r="D333" s="674"/>
      <c r="E333" s="70"/>
      <c r="F333" s="70"/>
      <c r="G333" s="70"/>
      <c r="H333" s="70"/>
      <c r="I333" s="70"/>
      <c r="J333" s="683"/>
      <c r="K333" s="70"/>
      <c r="L333" s="138"/>
      <c r="M333" s="68">
        <f t="shared" si="537"/>
        <v>1</v>
      </c>
      <c r="N333" s="894"/>
      <c r="O333" s="895"/>
      <c r="P333" s="894"/>
      <c r="Q333" s="895"/>
      <c r="R333" s="894"/>
      <c r="S333" s="895"/>
      <c r="T333" s="894"/>
      <c r="U333" s="895"/>
      <c r="V333" s="894"/>
      <c r="W333" s="895"/>
      <c r="X333" s="346"/>
      <c r="Y333" s="896"/>
      <c r="Z333" s="1008"/>
      <c r="AA333" s="896"/>
      <c r="AB333" s="1008"/>
      <c r="AC333" s="896"/>
      <c r="AD333" s="1008"/>
      <c r="AE333" s="896"/>
      <c r="AF333" s="1008"/>
      <c r="AG333" s="896"/>
      <c r="AH333" s="1008"/>
      <c r="AI333" s="335"/>
      <c r="AJ333" s="901"/>
      <c r="AK333" s="902"/>
      <c r="AL333" s="901"/>
      <c r="AM333" s="902"/>
      <c r="AN333" s="901"/>
      <c r="AO333" s="902"/>
      <c r="AP333" s="901"/>
      <c r="AQ333" s="902"/>
      <c r="AR333" s="901"/>
      <c r="AS333" s="902"/>
      <c r="AT333" s="336"/>
      <c r="AU333" s="909"/>
      <c r="AV333" s="910"/>
      <c r="AW333" s="909"/>
      <c r="AX333" s="910"/>
      <c r="AY333" s="909"/>
      <c r="AZ333" s="910"/>
      <c r="BA333" s="909"/>
      <c r="BB333" s="910"/>
      <c r="BC333" s="909"/>
      <c r="BD333" s="910"/>
      <c r="BE333" s="337"/>
      <c r="BF333" s="879">
        <f t="shared" si="538"/>
        <v>0</v>
      </c>
      <c r="BG333" s="880"/>
      <c r="BH333" s="879">
        <f t="shared" si="539"/>
        <v>0</v>
      </c>
      <c r="BI333" s="880"/>
      <c r="BJ333" s="879">
        <f t="shared" si="540"/>
        <v>0</v>
      </c>
      <c r="BK333" s="880"/>
      <c r="BL333" s="879">
        <f t="shared" si="541"/>
        <v>0</v>
      </c>
      <c r="BM333" s="880"/>
      <c r="BN333" s="879">
        <f t="shared" si="542"/>
        <v>0</v>
      </c>
      <c r="BO333" s="880"/>
      <c r="BP333" s="275">
        <f t="shared" si="543"/>
        <v>0</v>
      </c>
      <c r="BQ333" s="1038"/>
      <c r="BR333" s="1039"/>
      <c r="BS333" s="1038"/>
      <c r="BT333" s="1039"/>
      <c r="BU333" s="1038"/>
      <c r="BV333" s="1039"/>
      <c r="BW333" s="1038"/>
      <c r="BX333" s="1039"/>
      <c r="BY333" s="1038"/>
      <c r="BZ333" s="1039"/>
      <c r="CA333" s="339"/>
      <c r="CB333" s="1036"/>
      <c r="CC333" s="1037"/>
      <c r="CD333" s="1036"/>
      <c r="CE333" s="1037"/>
      <c r="CF333" s="1036"/>
      <c r="CG333" s="1037"/>
      <c r="CH333" s="1036"/>
      <c r="CI333" s="1037"/>
      <c r="CJ333" s="1036"/>
      <c r="CK333" s="1037"/>
      <c r="CL333" s="340"/>
      <c r="CM333" s="1044"/>
      <c r="CN333" s="1045"/>
      <c r="CO333" s="1044"/>
      <c r="CP333" s="1045"/>
      <c r="CQ333" s="1044"/>
      <c r="CR333" s="1045"/>
      <c r="CS333" s="1044"/>
      <c r="CT333" s="1045"/>
      <c r="CU333" s="1044"/>
      <c r="CV333" s="1045"/>
      <c r="CW333" s="341"/>
      <c r="CX333" s="1042"/>
      <c r="CY333" s="1043"/>
      <c r="CZ333" s="1042"/>
      <c r="DA333" s="1043"/>
      <c r="DB333" s="1042"/>
      <c r="DC333" s="1043"/>
      <c r="DD333" s="1042"/>
      <c r="DE333" s="1043"/>
      <c r="DF333" s="1042"/>
      <c r="DG333" s="1043"/>
      <c r="DH333" s="342"/>
      <c r="DI333" s="1040"/>
      <c r="DJ333" s="1041"/>
      <c r="DK333" s="1040"/>
      <c r="DL333" s="1041"/>
      <c r="DM333" s="1040"/>
      <c r="DN333" s="1041"/>
      <c r="DO333" s="1040"/>
      <c r="DP333" s="1041"/>
      <c r="DQ333" s="1040"/>
      <c r="DR333" s="1041"/>
      <c r="DS333" s="343"/>
      <c r="DT333" s="312">
        <f t="shared" si="544"/>
        <v>0</v>
      </c>
      <c r="DU333" s="312">
        <f t="shared" si="545"/>
        <v>0</v>
      </c>
      <c r="DV333" s="312">
        <f t="shared" si="546"/>
        <v>0</v>
      </c>
      <c r="DW333" s="312">
        <f t="shared" si="547"/>
        <v>0</v>
      </c>
      <c r="DX333" s="312">
        <f t="shared" si="548"/>
        <v>0</v>
      </c>
      <c r="DY333" s="300">
        <f t="shared" si="549"/>
        <v>0</v>
      </c>
    </row>
    <row r="334" spans="1:129" ht="15" customHeight="1">
      <c r="C334" s="75" t="s">
        <v>15</v>
      </c>
      <c r="D334" s="674"/>
      <c r="E334" s="70"/>
      <c r="F334" s="70"/>
      <c r="G334" s="70"/>
      <c r="H334" s="70"/>
      <c r="I334" s="70"/>
      <c r="J334" s="683"/>
      <c r="K334" s="70"/>
      <c r="L334" s="138"/>
      <c r="M334" s="68">
        <f t="shared" si="537"/>
        <v>1</v>
      </c>
      <c r="N334" s="894"/>
      <c r="O334" s="895"/>
      <c r="P334" s="894"/>
      <c r="Q334" s="895"/>
      <c r="R334" s="894"/>
      <c r="S334" s="895"/>
      <c r="T334" s="894"/>
      <c r="U334" s="895"/>
      <c r="V334" s="894"/>
      <c r="W334" s="895"/>
      <c r="X334" s="346"/>
      <c r="Y334" s="896"/>
      <c r="Z334" s="1008"/>
      <c r="AA334" s="896"/>
      <c r="AB334" s="1008"/>
      <c r="AC334" s="896"/>
      <c r="AD334" s="1008"/>
      <c r="AE334" s="896"/>
      <c r="AF334" s="1008"/>
      <c r="AG334" s="896"/>
      <c r="AH334" s="1008"/>
      <c r="AI334" s="335"/>
      <c r="AJ334" s="901"/>
      <c r="AK334" s="902"/>
      <c r="AL334" s="901"/>
      <c r="AM334" s="902"/>
      <c r="AN334" s="901"/>
      <c r="AO334" s="902"/>
      <c r="AP334" s="901"/>
      <c r="AQ334" s="902"/>
      <c r="AR334" s="901"/>
      <c r="AS334" s="902"/>
      <c r="AT334" s="336"/>
      <c r="AU334" s="909"/>
      <c r="AV334" s="910"/>
      <c r="AW334" s="909"/>
      <c r="AX334" s="910"/>
      <c r="AY334" s="909"/>
      <c r="AZ334" s="910"/>
      <c r="BA334" s="909"/>
      <c r="BB334" s="910"/>
      <c r="BC334" s="909"/>
      <c r="BD334" s="910"/>
      <c r="BE334" s="337"/>
      <c r="BF334" s="879">
        <f t="shared" si="538"/>
        <v>0</v>
      </c>
      <c r="BG334" s="880"/>
      <c r="BH334" s="879">
        <f t="shared" si="539"/>
        <v>0</v>
      </c>
      <c r="BI334" s="880"/>
      <c r="BJ334" s="879">
        <f t="shared" si="540"/>
        <v>0</v>
      </c>
      <c r="BK334" s="880"/>
      <c r="BL334" s="879">
        <f t="shared" si="541"/>
        <v>0</v>
      </c>
      <c r="BM334" s="880"/>
      <c r="BN334" s="879">
        <f t="shared" si="542"/>
        <v>0</v>
      </c>
      <c r="BO334" s="880"/>
      <c r="BP334" s="275">
        <f t="shared" si="543"/>
        <v>0</v>
      </c>
      <c r="BQ334" s="1038"/>
      <c r="BR334" s="1039"/>
      <c r="BS334" s="1038"/>
      <c r="BT334" s="1039"/>
      <c r="BU334" s="1038"/>
      <c r="BV334" s="1039"/>
      <c r="BW334" s="1038"/>
      <c r="BX334" s="1039"/>
      <c r="BY334" s="1038"/>
      <c r="BZ334" s="1039"/>
      <c r="CA334" s="339"/>
      <c r="CB334" s="1036"/>
      <c r="CC334" s="1037"/>
      <c r="CD334" s="1036"/>
      <c r="CE334" s="1037"/>
      <c r="CF334" s="1036"/>
      <c r="CG334" s="1037"/>
      <c r="CH334" s="1036"/>
      <c r="CI334" s="1037"/>
      <c r="CJ334" s="1036"/>
      <c r="CK334" s="1037"/>
      <c r="CL334" s="340"/>
      <c r="CM334" s="1044"/>
      <c r="CN334" s="1045"/>
      <c r="CO334" s="1044"/>
      <c r="CP334" s="1045"/>
      <c r="CQ334" s="1044"/>
      <c r="CR334" s="1045"/>
      <c r="CS334" s="1044"/>
      <c r="CT334" s="1045"/>
      <c r="CU334" s="1044"/>
      <c r="CV334" s="1045"/>
      <c r="CW334" s="341"/>
      <c r="CX334" s="1042"/>
      <c r="CY334" s="1043"/>
      <c r="CZ334" s="1042"/>
      <c r="DA334" s="1043"/>
      <c r="DB334" s="1042"/>
      <c r="DC334" s="1043"/>
      <c r="DD334" s="1042"/>
      <c r="DE334" s="1043"/>
      <c r="DF334" s="1042"/>
      <c r="DG334" s="1043"/>
      <c r="DH334" s="342"/>
      <c r="DI334" s="1040"/>
      <c r="DJ334" s="1041"/>
      <c r="DK334" s="1040"/>
      <c r="DL334" s="1041"/>
      <c r="DM334" s="1040"/>
      <c r="DN334" s="1041"/>
      <c r="DO334" s="1040"/>
      <c r="DP334" s="1041"/>
      <c r="DQ334" s="1040"/>
      <c r="DR334" s="1041"/>
      <c r="DS334" s="343"/>
      <c r="DT334" s="312">
        <f t="shared" si="544"/>
        <v>0</v>
      </c>
      <c r="DU334" s="312">
        <f t="shared" si="545"/>
        <v>0</v>
      </c>
      <c r="DV334" s="312">
        <f t="shared" si="546"/>
        <v>0</v>
      </c>
      <c r="DW334" s="312">
        <f t="shared" si="547"/>
        <v>0</v>
      </c>
      <c r="DX334" s="312">
        <f t="shared" si="548"/>
        <v>0</v>
      </c>
      <c r="DY334" s="300">
        <f t="shared" si="549"/>
        <v>0</v>
      </c>
    </row>
    <row r="335" spans="1:129" ht="15" customHeight="1">
      <c r="C335" s="75" t="s">
        <v>31</v>
      </c>
      <c r="D335" s="674"/>
      <c r="E335" s="70"/>
      <c r="F335" s="70"/>
      <c r="G335" s="70"/>
      <c r="H335" s="70"/>
      <c r="I335" s="70"/>
      <c r="J335" s="683"/>
      <c r="K335" s="70"/>
      <c r="L335" s="138"/>
      <c r="M335" s="68">
        <f t="shared" si="537"/>
        <v>1.1000000000000001</v>
      </c>
      <c r="N335" s="894"/>
      <c r="O335" s="895"/>
      <c r="P335" s="894"/>
      <c r="Q335" s="895"/>
      <c r="R335" s="894"/>
      <c r="S335" s="895"/>
      <c r="T335" s="894"/>
      <c r="U335" s="895"/>
      <c r="V335" s="894"/>
      <c r="W335" s="895"/>
      <c r="X335" s="346"/>
      <c r="Y335" s="896"/>
      <c r="Z335" s="1008"/>
      <c r="AA335" s="896"/>
      <c r="AB335" s="1008"/>
      <c r="AC335" s="896"/>
      <c r="AD335" s="1008"/>
      <c r="AE335" s="896"/>
      <c r="AF335" s="1008"/>
      <c r="AG335" s="896"/>
      <c r="AH335" s="1008"/>
      <c r="AI335" s="335"/>
      <c r="AJ335" s="901"/>
      <c r="AK335" s="902"/>
      <c r="AL335" s="901"/>
      <c r="AM335" s="902"/>
      <c r="AN335" s="901"/>
      <c r="AO335" s="902"/>
      <c r="AP335" s="901"/>
      <c r="AQ335" s="902"/>
      <c r="AR335" s="901"/>
      <c r="AS335" s="902"/>
      <c r="AT335" s="336"/>
      <c r="AU335" s="909"/>
      <c r="AV335" s="910"/>
      <c r="AW335" s="909"/>
      <c r="AX335" s="910"/>
      <c r="AY335" s="909"/>
      <c r="AZ335" s="910"/>
      <c r="BA335" s="909"/>
      <c r="BB335" s="910"/>
      <c r="BC335" s="909"/>
      <c r="BD335" s="910"/>
      <c r="BE335" s="337"/>
      <c r="BF335" s="879">
        <f t="shared" si="538"/>
        <v>0</v>
      </c>
      <c r="BG335" s="880"/>
      <c r="BH335" s="879">
        <f t="shared" si="539"/>
        <v>0</v>
      </c>
      <c r="BI335" s="880"/>
      <c r="BJ335" s="879">
        <f t="shared" si="540"/>
        <v>0</v>
      </c>
      <c r="BK335" s="880"/>
      <c r="BL335" s="879">
        <f t="shared" si="541"/>
        <v>0</v>
      </c>
      <c r="BM335" s="880"/>
      <c r="BN335" s="879">
        <f t="shared" si="542"/>
        <v>0</v>
      </c>
      <c r="BO335" s="880"/>
      <c r="BP335" s="275">
        <f t="shared" si="543"/>
        <v>0</v>
      </c>
      <c r="BQ335" s="1038"/>
      <c r="BR335" s="1039"/>
      <c r="BS335" s="1038"/>
      <c r="BT335" s="1039"/>
      <c r="BU335" s="1038"/>
      <c r="BV335" s="1039"/>
      <c r="BW335" s="1038"/>
      <c r="BX335" s="1039"/>
      <c r="BY335" s="1038"/>
      <c r="BZ335" s="1039"/>
      <c r="CA335" s="339"/>
      <c r="CB335" s="1036"/>
      <c r="CC335" s="1037"/>
      <c r="CD335" s="1036"/>
      <c r="CE335" s="1037"/>
      <c r="CF335" s="1036"/>
      <c r="CG335" s="1037"/>
      <c r="CH335" s="1036"/>
      <c r="CI335" s="1037"/>
      <c r="CJ335" s="1036"/>
      <c r="CK335" s="1037"/>
      <c r="CL335" s="340"/>
      <c r="CM335" s="1044"/>
      <c r="CN335" s="1045"/>
      <c r="CO335" s="1044"/>
      <c r="CP335" s="1045"/>
      <c r="CQ335" s="1044"/>
      <c r="CR335" s="1045"/>
      <c r="CS335" s="1044"/>
      <c r="CT335" s="1045"/>
      <c r="CU335" s="1044"/>
      <c r="CV335" s="1045"/>
      <c r="CW335" s="341"/>
      <c r="CX335" s="1042"/>
      <c r="CY335" s="1043"/>
      <c r="CZ335" s="1042"/>
      <c r="DA335" s="1043"/>
      <c r="DB335" s="1042"/>
      <c r="DC335" s="1043"/>
      <c r="DD335" s="1042"/>
      <c r="DE335" s="1043"/>
      <c r="DF335" s="1042"/>
      <c r="DG335" s="1043"/>
      <c r="DH335" s="342"/>
      <c r="DI335" s="1040"/>
      <c r="DJ335" s="1041"/>
      <c r="DK335" s="1040"/>
      <c r="DL335" s="1041"/>
      <c r="DM335" s="1040"/>
      <c r="DN335" s="1041"/>
      <c r="DO335" s="1040"/>
      <c r="DP335" s="1041"/>
      <c r="DQ335" s="1040"/>
      <c r="DR335" s="1041"/>
      <c r="DS335" s="343"/>
      <c r="DT335" s="312">
        <f t="shared" si="544"/>
        <v>0</v>
      </c>
      <c r="DU335" s="312">
        <f t="shared" si="545"/>
        <v>0</v>
      </c>
      <c r="DV335" s="312">
        <f t="shared" si="546"/>
        <v>0</v>
      </c>
      <c r="DW335" s="312">
        <f t="shared" si="547"/>
        <v>0</v>
      </c>
      <c r="DX335" s="312">
        <f t="shared" si="548"/>
        <v>0</v>
      </c>
      <c r="DY335" s="300">
        <f t="shared" si="549"/>
        <v>0</v>
      </c>
    </row>
    <row r="336" spans="1:129" ht="15" customHeight="1">
      <c r="C336" s="75" t="s">
        <v>309</v>
      </c>
      <c r="D336" s="674" t="s">
        <v>338</v>
      </c>
      <c r="E336" s="70"/>
      <c r="F336" s="70"/>
      <c r="G336" s="70"/>
      <c r="H336" s="70"/>
      <c r="I336" s="70"/>
      <c r="J336" s="683"/>
      <c r="K336" s="70"/>
      <c r="L336" s="138"/>
      <c r="M336" s="68">
        <f t="shared" si="537"/>
        <v>1.1000000000000001</v>
      </c>
      <c r="N336" s="894"/>
      <c r="O336" s="895"/>
      <c r="P336" s="894"/>
      <c r="Q336" s="895"/>
      <c r="R336" s="894"/>
      <c r="S336" s="895"/>
      <c r="T336" s="894"/>
      <c r="U336" s="895"/>
      <c r="V336" s="894"/>
      <c r="W336" s="895"/>
      <c r="X336" s="346"/>
      <c r="Y336" s="896"/>
      <c r="Z336" s="1008"/>
      <c r="AA336" s="896"/>
      <c r="AB336" s="1008"/>
      <c r="AC336" s="896"/>
      <c r="AD336" s="1008"/>
      <c r="AE336" s="896"/>
      <c r="AF336" s="1008"/>
      <c r="AG336" s="896"/>
      <c r="AH336" s="1008"/>
      <c r="AI336" s="335"/>
      <c r="AJ336" s="901"/>
      <c r="AK336" s="902"/>
      <c r="AL336" s="901"/>
      <c r="AM336" s="902"/>
      <c r="AN336" s="901"/>
      <c r="AO336" s="902"/>
      <c r="AP336" s="901"/>
      <c r="AQ336" s="902"/>
      <c r="AR336" s="901"/>
      <c r="AS336" s="902"/>
      <c r="AT336" s="336"/>
      <c r="AU336" s="909"/>
      <c r="AV336" s="910"/>
      <c r="AW336" s="909"/>
      <c r="AX336" s="910"/>
      <c r="AY336" s="909"/>
      <c r="AZ336" s="910"/>
      <c r="BA336" s="909"/>
      <c r="BB336" s="910"/>
      <c r="BC336" s="909"/>
      <c r="BD336" s="910"/>
      <c r="BE336" s="337"/>
      <c r="BF336" s="879">
        <f t="shared" si="538"/>
        <v>0</v>
      </c>
      <c r="BG336" s="880"/>
      <c r="BH336" s="879">
        <f t="shared" si="539"/>
        <v>0</v>
      </c>
      <c r="BI336" s="880"/>
      <c r="BJ336" s="879">
        <f t="shared" si="540"/>
        <v>0</v>
      </c>
      <c r="BK336" s="880"/>
      <c r="BL336" s="879">
        <f t="shared" si="541"/>
        <v>0</v>
      </c>
      <c r="BM336" s="880"/>
      <c r="BN336" s="879">
        <f t="shared" si="542"/>
        <v>0</v>
      </c>
      <c r="BO336" s="880"/>
      <c r="BP336" s="275">
        <f t="shared" si="543"/>
        <v>0</v>
      </c>
      <c r="BQ336" s="1038"/>
      <c r="BR336" s="1039"/>
      <c r="BS336" s="1038"/>
      <c r="BT336" s="1039"/>
      <c r="BU336" s="1038"/>
      <c r="BV336" s="1039"/>
      <c r="BW336" s="1038"/>
      <c r="BX336" s="1039"/>
      <c r="BY336" s="1038"/>
      <c r="BZ336" s="1039"/>
      <c r="CA336" s="339"/>
      <c r="CB336" s="1036"/>
      <c r="CC336" s="1037"/>
      <c r="CD336" s="1036"/>
      <c r="CE336" s="1037"/>
      <c r="CF336" s="1036"/>
      <c r="CG336" s="1037"/>
      <c r="CH336" s="1036"/>
      <c r="CI336" s="1037"/>
      <c r="CJ336" s="1036"/>
      <c r="CK336" s="1037"/>
      <c r="CL336" s="340"/>
      <c r="CM336" s="1044"/>
      <c r="CN336" s="1045"/>
      <c r="CO336" s="1044"/>
      <c r="CP336" s="1045"/>
      <c r="CQ336" s="1044"/>
      <c r="CR336" s="1045"/>
      <c r="CS336" s="1044"/>
      <c r="CT336" s="1045"/>
      <c r="CU336" s="1044"/>
      <c r="CV336" s="1045"/>
      <c r="CW336" s="341"/>
      <c r="CX336" s="1042"/>
      <c r="CY336" s="1043"/>
      <c r="CZ336" s="1042"/>
      <c r="DA336" s="1043"/>
      <c r="DB336" s="1042"/>
      <c r="DC336" s="1043"/>
      <c r="DD336" s="1042"/>
      <c r="DE336" s="1043"/>
      <c r="DF336" s="1042"/>
      <c r="DG336" s="1043"/>
      <c r="DH336" s="342"/>
      <c r="DI336" s="1040"/>
      <c r="DJ336" s="1041"/>
      <c r="DK336" s="1040"/>
      <c r="DL336" s="1041"/>
      <c r="DM336" s="1040"/>
      <c r="DN336" s="1041"/>
      <c r="DO336" s="1040"/>
      <c r="DP336" s="1041"/>
      <c r="DQ336" s="1040"/>
      <c r="DR336" s="1041"/>
      <c r="DS336" s="343"/>
      <c r="DT336" s="312">
        <f t="shared" si="544"/>
        <v>0</v>
      </c>
      <c r="DU336" s="312">
        <f t="shared" si="545"/>
        <v>0</v>
      </c>
      <c r="DV336" s="312">
        <f t="shared" si="546"/>
        <v>0</v>
      </c>
      <c r="DW336" s="312">
        <f t="shared" si="547"/>
        <v>0</v>
      </c>
      <c r="DX336" s="312">
        <f t="shared" si="548"/>
        <v>0</v>
      </c>
      <c r="DY336" s="300">
        <f t="shared" si="549"/>
        <v>0</v>
      </c>
    </row>
    <row r="337" spans="1:129" ht="15" customHeight="1">
      <c r="C337" s="75" t="s">
        <v>224</v>
      </c>
      <c r="D337" s="674"/>
      <c r="E337" s="70"/>
      <c r="F337" s="70"/>
      <c r="G337" s="70"/>
      <c r="H337" s="70"/>
      <c r="I337" s="70"/>
      <c r="J337" s="683"/>
      <c r="K337" s="70"/>
      <c r="L337" s="138"/>
      <c r="M337" s="68">
        <f t="shared" si="537"/>
        <v>1</v>
      </c>
      <c r="N337" s="894"/>
      <c r="O337" s="895"/>
      <c r="P337" s="894"/>
      <c r="Q337" s="895"/>
      <c r="R337" s="894"/>
      <c r="S337" s="895"/>
      <c r="T337" s="894"/>
      <c r="U337" s="895"/>
      <c r="V337" s="894"/>
      <c r="W337" s="895"/>
      <c r="X337" s="346"/>
      <c r="Y337" s="896"/>
      <c r="Z337" s="1008"/>
      <c r="AA337" s="896"/>
      <c r="AB337" s="1008"/>
      <c r="AC337" s="896"/>
      <c r="AD337" s="1008"/>
      <c r="AE337" s="896"/>
      <c r="AF337" s="1008"/>
      <c r="AG337" s="896"/>
      <c r="AH337" s="1008"/>
      <c r="AI337" s="335"/>
      <c r="AJ337" s="901"/>
      <c r="AK337" s="902"/>
      <c r="AL337" s="901"/>
      <c r="AM337" s="902"/>
      <c r="AN337" s="901"/>
      <c r="AO337" s="902"/>
      <c r="AP337" s="901"/>
      <c r="AQ337" s="902"/>
      <c r="AR337" s="901"/>
      <c r="AS337" s="902"/>
      <c r="AT337" s="336"/>
      <c r="AU337" s="909"/>
      <c r="AV337" s="910"/>
      <c r="AW337" s="909"/>
      <c r="AX337" s="910"/>
      <c r="AY337" s="909"/>
      <c r="AZ337" s="910"/>
      <c r="BA337" s="909"/>
      <c r="BB337" s="910"/>
      <c r="BC337" s="909"/>
      <c r="BD337" s="910"/>
      <c r="BE337" s="337"/>
      <c r="BF337" s="879">
        <f t="shared" si="538"/>
        <v>0</v>
      </c>
      <c r="BG337" s="880"/>
      <c r="BH337" s="879">
        <f t="shared" si="539"/>
        <v>0</v>
      </c>
      <c r="BI337" s="880"/>
      <c r="BJ337" s="879">
        <f t="shared" si="540"/>
        <v>0</v>
      </c>
      <c r="BK337" s="880"/>
      <c r="BL337" s="879">
        <f t="shared" si="541"/>
        <v>0</v>
      </c>
      <c r="BM337" s="880"/>
      <c r="BN337" s="879">
        <f t="shared" si="542"/>
        <v>0</v>
      </c>
      <c r="BO337" s="880"/>
      <c r="BP337" s="275">
        <f t="shared" si="543"/>
        <v>0</v>
      </c>
      <c r="BQ337" s="1038"/>
      <c r="BR337" s="1039"/>
      <c r="BS337" s="1038"/>
      <c r="BT337" s="1039"/>
      <c r="BU337" s="1038"/>
      <c r="BV337" s="1039"/>
      <c r="BW337" s="1038"/>
      <c r="BX337" s="1039"/>
      <c r="BY337" s="1038"/>
      <c r="BZ337" s="1039"/>
      <c r="CA337" s="339"/>
      <c r="CB337" s="1036"/>
      <c r="CC337" s="1037"/>
      <c r="CD337" s="1036"/>
      <c r="CE337" s="1037"/>
      <c r="CF337" s="1036"/>
      <c r="CG337" s="1037"/>
      <c r="CH337" s="1036"/>
      <c r="CI337" s="1037"/>
      <c r="CJ337" s="1036"/>
      <c r="CK337" s="1037"/>
      <c r="CL337" s="340"/>
      <c r="CM337" s="1044"/>
      <c r="CN337" s="1045"/>
      <c r="CO337" s="1044"/>
      <c r="CP337" s="1045"/>
      <c r="CQ337" s="1044"/>
      <c r="CR337" s="1045"/>
      <c r="CS337" s="1044"/>
      <c r="CT337" s="1045"/>
      <c r="CU337" s="1044"/>
      <c r="CV337" s="1045"/>
      <c r="CW337" s="341"/>
      <c r="CX337" s="1042"/>
      <c r="CY337" s="1043"/>
      <c r="CZ337" s="1042"/>
      <c r="DA337" s="1043"/>
      <c r="DB337" s="1042"/>
      <c r="DC337" s="1043"/>
      <c r="DD337" s="1042"/>
      <c r="DE337" s="1043"/>
      <c r="DF337" s="1042"/>
      <c r="DG337" s="1043"/>
      <c r="DH337" s="342"/>
      <c r="DI337" s="1040"/>
      <c r="DJ337" s="1041"/>
      <c r="DK337" s="1040"/>
      <c r="DL337" s="1041"/>
      <c r="DM337" s="1040"/>
      <c r="DN337" s="1041"/>
      <c r="DO337" s="1040"/>
      <c r="DP337" s="1041"/>
      <c r="DQ337" s="1040"/>
      <c r="DR337" s="1041"/>
      <c r="DS337" s="343"/>
      <c r="DT337" s="312">
        <f t="shared" si="544"/>
        <v>0</v>
      </c>
      <c r="DU337" s="312">
        <f t="shared" si="545"/>
        <v>0</v>
      </c>
      <c r="DV337" s="312">
        <f t="shared" si="546"/>
        <v>0</v>
      </c>
      <c r="DW337" s="312">
        <f t="shared" si="547"/>
        <v>0</v>
      </c>
      <c r="DX337" s="312">
        <f t="shared" si="548"/>
        <v>0</v>
      </c>
      <c r="DY337" s="300">
        <f t="shared" si="549"/>
        <v>0</v>
      </c>
    </row>
    <row r="338" spans="1:129" ht="15" customHeight="1">
      <c r="C338" s="75" t="s">
        <v>15</v>
      </c>
      <c r="D338" s="674"/>
      <c r="E338" s="70"/>
      <c r="F338" s="70"/>
      <c r="G338" s="70"/>
      <c r="H338" s="70"/>
      <c r="I338" s="70"/>
      <c r="J338" s="683"/>
      <c r="K338" s="70"/>
      <c r="L338" s="138"/>
      <c r="M338" s="68">
        <f t="shared" si="537"/>
        <v>1</v>
      </c>
      <c r="N338" s="894"/>
      <c r="O338" s="895"/>
      <c r="P338" s="894"/>
      <c r="Q338" s="895"/>
      <c r="R338" s="894"/>
      <c r="S338" s="895"/>
      <c r="T338" s="894"/>
      <c r="U338" s="895"/>
      <c r="V338" s="894"/>
      <c r="W338" s="895"/>
      <c r="X338" s="346"/>
      <c r="Y338" s="896"/>
      <c r="Z338" s="1008"/>
      <c r="AA338" s="896"/>
      <c r="AB338" s="1008"/>
      <c r="AC338" s="896"/>
      <c r="AD338" s="1008"/>
      <c r="AE338" s="896"/>
      <c r="AF338" s="1008"/>
      <c r="AG338" s="896"/>
      <c r="AH338" s="1008"/>
      <c r="AI338" s="335"/>
      <c r="AJ338" s="901"/>
      <c r="AK338" s="902"/>
      <c r="AL338" s="901"/>
      <c r="AM338" s="902"/>
      <c r="AN338" s="901"/>
      <c r="AO338" s="902"/>
      <c r="AP338" s="901"/>
      <c r="AQ338" s="902"/>
      <c r="AR338" s="901"/>
      <c r="AS338" s="902"/>
      <c r="AT338" s="336"/>
      <c r="AU338" s="909"/>
      <c r="AV338" s="910"/>
      <c r="AW338" s="909"/>
      <c r="AX338" s="910"/>
      <c r="AY338" s="909"/>
      <c r="AZ338" s="910"/>
      <c r="BA338" s="909"/>
      <c r="BB338" s="910"/>
      <c r="BC338" s="909"/>
      <c r="BD338" s="910"/>
      <c r="BE338" s="337"/>
      <c r="BF338" s="879">
        <f t="shared" si="538"/>
        <v>0</v>
      </c>
      <c r="BG338" s="880"/>
      <c r="BH338" s="879">
        <f t="shared" si="539"/>
        <v>0</v>
      </c>
      <c r="BI338" s="880"/>
      <c r="BJ338" s="879">
        <f t="shared" si="540"/>
        <v>0</v>
      </c>
      <c r="BK338" s="880"/>
      <c r="BL338" s="879">
        <f t="shared" si="541"/>
        <v>0</v>
      </c>
      <c r="BM338" s="880"/>
      <c r="BN338" s="879">
        <f t="shared" si="542"/>
        <v>0</v>
      </c>
      <c r="BO338" s="880"/>
      <c r="BP338" s="275">
        <f t="shared" si="543"/>
        <v>0</v>
      </c>
      <c r="BQ338" s="1038"/>
      <c r="BR338" s="1039"/>
      <c r="BS338" s="1038"/>
      <c r="BT338" s="1039"/>
      <c r="BU338" s="1038"/>
      <c r="BV338" s="1039"/>
      <c r="BW338" s="1038"/>
      <c r="BX338" s="1039"/>
      <c r="BY338" s="1038"/>
      <c r="BZ338" s="1039"/>
      <c r="CA338" s="339"/>
      <c r="CB338" s="1036"/>
      <c r="CC338" s="1037"/>
      <c r="CD338" s="1036"/>
      <c r="CE338" s="1037"/>
      <c r="CF338" s="1036"/>
      <c r="CG338" s="1037"/>
      <c r="CH338" s="1036"/>
      <c r="CI338" s="1037"/>
      <c r="CJ338" s="1036"/>
      <c r="CK338" s="1037"/>
      <c r="CL338" s="340"/>
      <c r="CM338" s="1044"/>
      <c r="CN338" s="1045"/>
      <c r="CO338" s="1044"/>
      <c r="CP338" s="1045"/>
      <c r="CQ338" s="1044"/>
      <c r="CR338" s="1045"/>
      <c r="CS338" s="1044"/>
      <c r="CT338" s="1045"/>
      <c r="CU338" s="1044"/>
      <c r="CV338" s="1045"/>
      <c r="CW338" s="341"/>
      <c r="CX338" s="1042"/>
      <c r="CY338" s="1043"/>
      <c r="CZ338" s="1042"/>
      <c r="DA338" s="1043"/>
      <c r="DB338" s="1042"/>
      <c r="DC338" s="1043"/>
      <c r="DD338" s="1042"/>
      <c r="DE338" s="1043"/>
      <c r="DF338" s="1042"/>
      <c r="DG338" s="1043"/>
      <c r="DH338" s="342"/>
      <c r="DI338" s="1040"/>
      <c r="DJ338" s="1041"/>
      <c r="DK338" s="1040"/>
      <c r="DL338" s="1041"/>
      <c r="DM338" s="1040"/>
      <c r="DN338" s="1041"/>
      <c r="DO338" s="1040"/>
      <c r="DP338" s="1041"/>
      <c r="DQ338" s="1040"/>
      <c r="DR338" s="1041"/>
      <c r="DS338" s="343"/>
      <c r="DT338" s="312">
        <f t="shared" si="544"/>
        <v>0</v>
      </c>
      <c r="DU338" s="312">
        <f t="shared" si="545"/>
        <v>0</v>
      </c>
      <c r="DV338" s="312">
        <f t="shared" si="546"/>
        <v>0</v>
      </c>
      <c r="DW338" s="312">
        <f t="shared" si="547"/>
        <v>0</v>
      </c>
      <c r="DX338" s="312">
        <f t="shared" si="548"/>
        <v>0</v>
      </c>
      <c r="DY338" s="300">
        <f t="shared" si="549"/>
        <v>0</v>
      </c>
    </row>
    <row r="339" spans="1:129" ht="15" customHeight="1">
      <c r="C339" s="75" t="s">
        <v>31</v>
      </c>
      <c r="D339" s="674"/>
      <c r="E339" s="70"/>
      <c r="F339" s="70"/>
      <c r="G339" s="70"/>
      <c r="H339" s="70"/>
      <c r="I339" s="70"/>
      <c r="J339" s="683"/>
      <c r="K339" s="70"/>
      <c r="L339" s="138"/>
      <c r="M339" s="68">
        <f t="shared" si="537"/>
        <v>1.1000000000000001</v>
      </c>
      <c r="N339" s="894"/>
      <c r="O339" s="895"/>
      <c r="P339" s="894"/>
      <c r="Q339" s="895"/>
      <c r="R339" s="894"/>
      <c r="S339" s="895"/>
      <c r="T339" s="894"/>
      <c r="U339" s="895"/>
      <c r="V339" s="894"/>
      <c r="W339" s="895"/>
      <c r="X339" s="346"/>
      <c r="Y339" s="896"/>
      <c r="Z339" s="1008"/>
      <c r="AA339" s="896"/>
      <c r="AB339" s="1008"/>
      <c r="AC339" s="896"/>
      <c r="AD339" s="1008"/>
      <c r="AE339" s="896"/>
      <c r="AF339" s="1008"/>
      <c r="AG339" s="896"/>
      <c r="AH339" s="1008"/>
      <c r="AI339" s="335"/>
      <c r="AJ339" s="901"/>
      <c r="AK339" s="902"/>
      <c r="AL339" s="901"/>
      <c r="AM339" s="902"/>
      <c r="AN339" s="901"/>
      <c r="AO339" s="902"/>
      <c r="AP339" s="901"/>
      <c r="AQ339" s="902"/>
      <c r="AR339" s="901"/>
      <c r="AS339" s="902"/>
      <c r="AT339" s="336"/>
      <c r="AU339" s="909"/>
      <c r="AV339" s="910"/>
      <c r="AW339" s="909"/>
      <c r="AX339" s="910"/>
      <c r="AY339" s="909"/>
      <c r="AZ339" s="910"/>
      <c r="BA339" s="909"/>
      <c r="BB339" s="910"/>
      <c r="BC339" s="909"/>
      <c r="BD339" s="910"/>
      <c r="BE339" s="337"/>
      <c r="BF339" s="879">
        <f t="shared" si="538"/>
        <v>0</v>
      </c>
      <c r="BG339" s="880"/>
      <c r="BH339" s="879">
        <f t="shared" si="539"/>
        <v>0</v>
      </c>
      <c r="BI339" s="880"/>
      <c r="BJ339" s="879">
        <f t="shared" si="540"/>
        <v>0</v>
      </c>
      <c r="BK339" s="880"/>
      <c r="BL339" s="879">
        <f t="shared" si="541"/>
        <v>0</v>
      </c>
      <c r="BM339" s="880"/>
      <c r="BN339" s="879">
        <f t="shared" si="542"/>
        <v>0</v>
      </c>
      <c r="BO339" s="880"/>
      <c r="BP339" s="275">
        <f t="shared" si="543"/>
        <v>0</v>
      </c>
      <c r="BQ339" s="1038"/>
      <c r="BR339" s="1039"/>
      <c r="BS339" s="1038"/>
      <c r="BT339" s="1039"/>
      <c r="BU339" s="1038"/>
      <c r="BV339" s="1039"/>
      <c r="BW339" s="1038"/>
      <c r="BX339" s="1039"/>
      <c r="BY339" s="1038"/>
      <c r="BZ339" s="1039"/>
      <c r="CA339" s="339"/>
      <c r="CB339" s="1036"/>
      <c r="CC339" s="1037"/>
      <c r="CD339" s="1036"/>
      <c r="CE339" s="1037"/>
      <c r="CF339" s="1036"/>
      <c r="CG339" s="1037"/>
      <c r="CH339" s="1036"/>
      <c r="CI339" s="1037"/>
      <c r="CJ339" s="1036"/>
      <c r="CK339" s="1037"/>
      <c r="CL339" s="340"/>
      <c r="CM339" s="1044"/>
      <c r="CN339" s="1045"/>
      <c r="CO339" s="1044"/>
      <c r="CP339" s="1045"/>
      <c r="CQ339" s="1044"/>
      <c r="CR339" s="1045"/>
      <c r="CS339" s="1044"/>
      <c r="CT339" s="1045"/>
      <c r="CU339" s="1044"/>
      <c r="CV339" s="1045"/>
      <c r="CW339" s="341"/>
      <c r="CX339" s="1042"/>
      <c r="CY339" s="1043"/>
      <c r="CZ339" s="1042"/>
      <c r="DA339" s="1043"/>
      <c r="DB339" s="1042"/>
      <c r="DC339" s="1043"/>
      <c r="DD339" s="1042"/>
      <c r="DE339" s="1043"/>
      <c r="DF339" s="1042"/>
      <c r="DG339" s="1043"/>
      <c r="DH339" s="342"/>
      <c r="DI339" s="1040"/>
      <c r="DJ339" s="1041"/>
      <c r="DK339" s="1040"/>
      <c r="DL339" s="1041"/>
      <c r="DM339" s="1040"/>
      <c r="DN339" s="1041"/>
      <c r="DO339" s="1040"/>
      <c r="DP339" s="1041"/>
      <c r="DQ339" s="1040"/>
      <c r="DR339" s="1041"/>
      <c r="DS339" s="343"/>
      <c r="DT339" s="312">
        <f t="shared" si="544"/>
        <v>0</v>
      </c>
      <c r="DU339" s="312">
        <f t="shared" si="545"/>
        <v>0</v>
      </c>
      <c r="DV339" s="312">
        <f t="shared" si="546"/>
        <v>0</v>
      </c>
      <c r="DW339" s="312">
        <f t="shared" si="547"/>
        <v>0</v>
      </c>
      <c r="DX339" s="312">
        <f t="shared" si="548"/>
        <v>0</v>
      </c>
      <c r="DY339" s="300">
        <f t="shared" si="549"/>
        <v>0</v>
      </c>
    </row>
    <row r="340" spans="1:129" s="95" customFormat="1" ht="26.25" customHeight="1">
      <c r="A340" s="153">
        <v>2000</v>
      </c>
      <c r="B340" s="153"/>
      <c r="C340" s="1009" t="str">
        <f>CONCATENATE(BQ8," Travel")</f>
        <v>Dept #1 Match Budget Travel</v>
      </c>
      <c r="D340" s="1010"/>
      <c r="E340" s="709" t="s">
        <v>182</v>
      </c>
      <c r="F340" s="709"/>
      <c r="G340" s="709"/>
      <c r="H340" s="709"/>
      <c r="I340" s="709"/>
      <c r="J340" s="102"/>
      <c r="K340" s="102"/>
      <c r="L340" s="102"/>
      <c r="M340" s="155"/>
      <c r="N340" s="161"/>
      <c r="O340" s="232"/>
      <c r="P340" s="161"/>
      <c r="Q340" s="232"/>
      <c r="R340" s="161"/>
      <c r="S340" s="232"/>
      <c r="T340" s="161"/>
      <c r="U340" s="232"/>
      <c r="V340" s="161"/>
      <c r="W340" s="232"/>
      <c r="X340" s="132"/>
      <c r="Y340" s="161"/>
      <c r="Z340" s="232"/>
      <c r="AA340" s="161"/>
      <c r="AB340" s="232"/>
      <c r="AC340" s="161"/>
      <c r="AD340" s="232"/>
      <c r="AE340" s="161"/>
      <c r="AF340" s="232"/>
      <c r="AG340" s="161"/>
      <c r="AH340" s="232"/>
      <c r="AI340" s="132"/>
      <c r="AJ340" s="161"/>
      <c r="AK340" s="232"/>
      <c r="AL340" s="161"/>
      <c r="AM340" s="232"/>
      <c r="AN340" s="161"/>
      <c r="AO340" s="232"/>
      <c r="AP340" s="161"/>
      <c r="AQ340" s="232"/>
      <c r="AR340" s="161"/>
      <c r="AS340" s="232"/>
      <c r="AT340" s="132"/>
      <c r="AU340" s="161"/>
      <c r="AV340" s="232"/>
      <c r="AW340" s="161"/>
      <c r="AX340" s="232"/>
      <c r="AY340" s="161"/>
      <c r="AZ340" s="232"/>
      <c r="BA340" s="161"/>
      <c r="BB340" s="232"/>
      <c r="BC340" s="161"/>
      <c r="BD340" s="232"/>
      <c r="BE340" s="132"/>
      <c r="BF340" s="161"/>
      <c r="BG340" s="232"/>
      <c r="BH340" s="161"/>
      <c r="BI340" s="232"/>
      <c r="BJ340" s="161"/>
      <c r="BK340" s="232"/>
      <c r="BL340" s="161"/>
      <c r="BM340" s="232"/>
      <c r="BN340" s="161"/>
      <c r="BO340" s="232"/>
      <c r="BP340" s="132"/>
      <c r="BQ340" s="161"/>
      <c r="BR340" s="232"/>
      <c r="BS340" s="161"/>
      <c r="BT340" s="232"/>
      <c r="BU340" s="161"/>
      <c r="BV340" s="232"/>
      <c r="BW340" s="161"/>
      <c r="BX340" s="232"/>
      <c r="BY340" s="161"/>
      <c r="BZ340" s="232"/>
      <c r="CA340" s="132"/>
      <c r="CB340" s="161"/>
      <c r="CC340" s="232"/>
      <c r="CD340" s="161"/>
      <c r="CE340" s="232"/>
      <c r="CF340" s="161"/>
      <c r="CG340" s="232"/>
      <c r="CH340" s="161"/>
      <c r="CI340" s="232"/>
      <c r="CJ340" s="161"/>
      <c r="CK340" s="232"/>
      <c r="CL340" s="132"/>
      <c r="CM340" s="161"/>
      <c r="CN340" s="232"/>
      <c r="CO340" s="161"/>
      <c r="CP340" s="232"/>
      <c r="CQ340" s="161"/>
      <c r="CR340" s="232"/>
      <c r="CS340" s="161"/>
      <c r="CT340" s="232"/>
      <c r="CU340" s="161"/>
      <c r="CV340" s="232"/>
      <c r="CW340" s="132"/>
      <c r="CX340" s="161"/>
      <c r="CY340" s="232"/>
      <c r="CZ340" s="161"/>
      <c r="DA340" s="232"/>
      <c r="DB340" s="161"/>
      <c r="DC340" s="232"/>
      <c r="DD340" s="161"/>
      <c r="DE340" s="232"/>
      <c r="DF340" s="161"/>
      <c r="DG340" s="232"/>
      <c r="DH340" s="132"/>
      <c r="DI340" s="161"/>
      <c r="DJ340" s="232"/>
      <c r="DK340" s="161"/>
      <c r="DL340" s="232"/>
      <c r="DM340" s="161"/>
      <c r="DN340" s="232"/>
      <c r="DO340" s="161"/>
      <c r="DP340" s="232"/>
      <c r="DQ340" s="161"/>
      <c r="DR340" s="232"/>
      <c r="DS340" s="132"/>
      <c r="DT340" s="197"/>
      <c r="DU340" s="197"/>
      <c r="DV340" s="197"/>
      <c r="DW340" s="197"/>
      <c r="DX340" s="197"/>
      <c r="DY340" s="334"/>
    </row>
    <row r="341" spans="1:129" s="52" customFormat="1" ht="34.5" customHeight="1">
      <c r="A341" s="153"/>
      <c r="B341" s="76"/>
      <c r="C341" s="123" t="s">
        <v>30</v>
      </c>
      <c r="D341" s="77" t="s">
        <v>143</v>
      </c>
      <c r="E341" s="81" t="str">
        <f>BQ9</f>
        <v>Year 1</v>
      </c>
      <c r="F341" s="81" t="str">
        <f>BS9</f>
        <v>Year 2</v>
      </c>
      <c r="G341" s="81" t="str">
        <f>BU9</f>
        <v>Year 3</v>
      </c>
      <c r="H341" s="81" t="str">
        <f>BW9</f>
        <v>Year 4</v>
      </c>
      <c r="I341" s="81" t="str">
        <f>BY9</f>
        <v>Year 5</v>
      </c>
      <c r="J341" s="79" t="s">
        <v>336</v>
      </c>
      <c r="K341" s="79" t="s">
        <v>337</v>
      </c>
      <c r="L341" s="79" t="s">
        <v>42</v>
      </c>
      <c r="M341" s="79" t="s">
        <v>311</v>
      </c>
      <c r="N341" s="161"/>
      <c r="O341" s="131"/>
      <c r="P341" s="162"/>
      <c r="Q341" s="131"/>
      <c r="R341" s="162"/>
      <c r="S341" s="131"/>
      <c r="T341" s="162"/>
      <c r="U341" s="131"/>
      <c r="V341" s="162"/>
      <c r="W341" s="131"/>
      <c r="X341" s="132"/>
      <c r="Y341" s="161"/>
      <c r="Z341" s="131"/>
      <c r="AA341" s="162"/>
      <c r="AB341" s="131"/>
      <c r="AC341" s="162"/>
      <c r="AD341" s="131"/>
      <c r="AE341" s="162"/>
      <c r="AF341" s="131"/>
      <c r="AG341" s="162"/>
      <c r="AH341" s="131"/>
      <c r="AI341" s="132"/>
      <c r="AJ341" s="161"/>
      <c r="AK341" s="131"/>
      <c r="AL341" s="162"/>
      <c r="AM341" s="131"/>
      <c r="AN341" s="162"/>
      <c r="AO341" s="131"/>
      <c r="AP341" s="162"/>
      <c r="AQ341" s="131"/>
      <c r="AR341" s="162"/>
      <c r="AS341" s="131"/>
      <c r="AT341" s="132"/>
      <c r="AU341" s="161"/>
      <c r="AV341" s="131"/>
      <c r="AW341" s="162"/>
      <c r="AX341" s="131"/>
      <c r="AY341" s="162"/>
      <c r="AZ341" s="131"/>
      <c r="BA341" s="162"/>
      <c r="BB341" s="131"/>
      <c r="BC341" s="162"/>
      <c r="BD341" s="131"/>
      <c r="BE341" s="132"/>
      <c r="BF341" s="161"/>
      <c r="BG341" s="131"/>
      <c r="BH341" s="162"/>
      <c r="BI341" s="131"/>
      <c r="BJ341" s="162"/>
      <c r="BK341" s="131"/>
      <c r="BL341" s="162"/>
      <c r="BM341" s="131"/>
      <c r="BN341" s="162"/>
      <c r="BO341" s="131"/>
      <c r="BP341" s="132"/>
      <c r="BQ341" s="161"/>
      <c r="BR341" s="131"/>
      <c r="BS341" s="162"/>
      <c r="BT341" s="131"/>
      <c r="BU341" s="162"/>
      <c r="BV341" s="131"/>
      <c r="BW341" s="162"/>
      <c r="BX341" s="131"/>
      <c r="BY341" s="162"/>
      <c r="BZ341" s="131"/>
      <c r="CA341" s="132"/>
      <c r="CB341" s="161"/>
      <c r="CC341" s="131"/>
      <c r="CD341" s="162"/>
      <c r="CE341" s="131"/>
      <c r="CF341" s="162"/>
      <c r="CG341" s="131"/>
      <c r="CH341" s="162"/>
      <c r="CI341" s="131"/>
      <c r="CJ341" s="162"/>
      <c r="CK341" s="131"/>
      <c r="CL341" s="132"/>
      <c r="CM341" s="161"/>
      <c r="CN341" s="131"/>
      <c r="CO341" s="162"/>
      <c r="CP341" s="131"/>
      <c r="CQ341" s="162"/>
      <c r="CR341" s="131"/>
      <c r="CS341" s="162"/>
      <c r="CT341" s="131"/>
      <c r="CU341" s="162"/>
      <c r="CV341" s="131"/>
      <c r="CW341" s="132"/>
      <c r="CX341" s="161"/>
      <c r="CY341" s="131"/>
      <c r="CZ341" s="162"/>
      <c r="DA341" s="131"/>
      <c r="DB341" s="162"/>
      <c r="DC341" s="131"/>
      <c r="DD341" s="162"/>
      <c r="DE341" s="131"/>
      <c r="DF341" s="162"/>
      <c r="DG341" s="131"/>
      <c r="DH341" s="132"/>
      <c r="DI341" s="161"/>
      <c r="DJ341" s="131"/>
      <c r="DK341" s="162"/>
      <c r="DL341" s="131"/>
      <c r="DM341" s="162"/>
      <c r="DN341" s="131"/>
      <c r="DO341" s="162"/>
      <c r="DP341" s="131"/>
      <c r="DQ341" s="162"/>
      <c r="DR341" s="131"/>
      <c r="DS341" s="132"/>
      <c r="DT341" s="260"/>
      <c r="DU341" s="260"/>
      <c r="DV341" s="260"/>
      <c r="DW341" s="260"/>
      <c r="DX341" s="260"/>
      <c r="DY341" s="260"/>
    </row>
    <row r="342" spans="1:129" s="52" customFormat="1" ht="15" customHeight="1">
      <c r="A342" s="76"/>
      <c r="B342" s="76"/>
      <c r="C342" s="75" t="s">
        <v>309</v>
      </c>
      <c r="D342" s="674" t="s">
        <v>338</v>
      </c>
      <c r="E342" s="70"/>
      <c r="F342" s="70"/>
      <c r="G342" s="70"/>
      <c r="H342" s="70"/>
      <c r="I342" s="70"/>
      <c r="J342" s="683"/>
      <c r="K342" s="70"/>
      <c r="L342" s="138"/>
      <c r="M342" s="68">
        <f t="shared" ref="M342:M361" si="550">VLOOKUP(C342,TravelIncrease,2,0)</f>
        <v>1.1000000000000001</v>
      </c>
      <c r="N342" s="894"/>
      <c r="O342" s="895"/>
      <c r="P342" s="894"/>
      <c r="Q342" s="895"/>
      <c r="R342" s="894"/>
      <c r="S342" s="895"/>
      <c r="T342" s="894"/>
      <c r="U342" s="895"/>
      <c r="V342" s="894"/>
      <c r="W342" s="895"/>
      <c r="X342" s="346"/>
      <c r="Y342" s="896"/>
      <c r="Z342" s="1008"/>
      <c r="AA342" s="896"/>
      <c r="AB342" s="1008"/>
      <c r="AC342" s="896"/>
      <c r="AD342" s="1008"/>
      <c r="AE342" s="896"/>
      <c r="AF342" s="1008"/>
      <c r="AG342" s="896"/>
      <c r="AH342" s="1008"/>
      <c r="AI342" s="335"/>
      <c r="AJ342" s="901"/>
      <c r="AK342" s="902"/>
      <c r="AL342" s="901"/>
      <c r="AM342" s="902"/>
      <c r="AN342" s="901"/>
      <c r="AO342" s="902"/>
      <c r="AP342" s="901"/>
      <c r="AQ342" s="902"/>
      <c r="AR342" s="901"/>
      <c r="AS342" s="902"/>
      <c r="AT342" s="336"/>
      <c r="AU342" s="909"/>
      <c r="AV342" s="910"/>
      <c r="AW342" s="909"/>
      <c r="AX342" s="910"/>
      <c r="AY342" s="909"/>
      <c r="AZ342" s="910"/>
      <c r="BA342" s="909"/>
      <c r="BB342" s="910"/>
      <c r="BC342" s="909"/>
      <c r="BD342" s="910"/>
      <c r="BE342" s="337"/>
      <c r="BF342" s="911"/>
      <c r="BG342" s="912"/>
      <c r="BH342" s="911"/>
      <c r="BI342" s="912"/>
      <c r="BJ342" s="911"/>
      <c r="BK342" s="912"/>
      <c r="BL342" s="911"/>
      <c r="BM342" s="912"/>
      <c r="BN342" s="911"/>
      <c r="BO342" s="912"/>
      <c r="BP342" s="338"/>
      <c r="BQ342" s="1003">
        <f t="shared" ref="BQ342:BQ361" si="551">$E342*$K342*$L342</f>
        <v>0</v>
      </c>
      <c r="BR342" s="1004"/>
      <c r="BS342" s="1003">
        <f t="shared" ref="BS342:BS361" si="552">$F342*$K342*$L342*$M342</f>
        <v>0</v>
      </c>
      <c r="BT342" s="1004"/>
      <c r="BU342" s="1003">
        <f t="shared" ref="BU342:BU361" si="553">$G342*$K342*L342*($M342^2)</f>
        <v>0</v>
      </c>
      <c r="BV342" s="1004"/>
      <c r="BW342" s="1003">
        <f t="shared" ref="BW342:BW361" si="554">$H342*$K342*$L342*($M342^3)</f>
        <v>0</v>
      </c>
      <c r="BX342" s="1004"/>
      <c r="BY342" s="1003">
        <f t="shared" ref="BY342:BY361" si="555">$I342*$K342*$L342*($M342^4)</f>
        <v>0</v>
      </c>
      <c r="BZ342" s="1004"/>
      <c r="CA342" s="278">
        <f t="shared" ref="CA342:CA361" si="556">SUM(BQ342+BS342+BU342+BW342+BY342)</f>
        <v>0</v>
      </c>
      <c r="CB342" s="1036"/>
      <c r="CC342" s="1037"/>
      <c r="CD342" s="1036"/>
      <c r="CE342" s="1037"/>
      <c r="CF342" s="1036"/>
      <c r="CG342" s="1037"/>
      <c r="CH342" s="1036"/>
      <c r="CI342" s="1037"/>
      <c r="CJ342" s="1036"/>
      <c r="CK342" s="1037"/>
      <c r="CL342" s="340"/>
      <c r="CM342" s="1044"/>
      <c r="CN342" s="1045"/>
      <c r="CO342" s="1044"/>
      <c r="CP342" s="1045"/>
      <c r="CQ342" s="1044"/>
      <c r="CR342" s="1045"/>
      <c r="CS342" s="1044"/>
      <c r="CT342" s="1045"/>
      <c r="CU342" s="1044"/>
      <c r="CV342" s="1045"/>
      <c r="CW342" s="341"/>
      <c r="CX342" s="1042"/>
      <c r="CY342" s="1043"/>
      <c r="CZ342" s="1042"/>
      <c r="DA342" s="1043"/>
      <c r="DB342" s="1042"/>
      <c r="DC342" s="1043"/>
      <c r="DD342" s="1042"/>
      <c r="DE342" s="1043"/>
      <c r="DF342" s="1042"/>
      <c r="DG342" s="1043"/>
      <c r="DH342" s="342"/>
      <c r="DI342" s="1040"/>
      <c r="DJ342" s="1041"/>
      <c r="DK342" s="1040"/>
      <c r="DL342" s="1041"/>
      <c r="DM342" s="1040"/>
      <c r="DN342" s="1041"/>
      <c r="DO342" s="1040"/>
      <c r="DP342" s="1041"/>
      <c r="DQ342" s="1040"/>
      <c r="DR342" s="1041"/>
      <c r="DS342" s="343"/>
      <c r="DT342" s="312">
        <f t="shared" ref="DT342:DT361" si="557">BQ342</f>
        <v>0</v>
      </c>
      <c r="DU342" s="312">
        <f t="shared" ref="DU342:DU361" si="558">BS342</f>
        <v>0</v>
      </c>
      <c r="DV342" s="312">
        <f t="shared" ref="DV342:DV361" si="559">BU342</f>
        <v>0</v>
      </c>
      <c r="DW342" s="312">
        <f t="shared" ref="DW342:DW361" si="560">BW342</f>
        <v>0</v>
      </c>
      <c r="DX342" s="312">
        <f t="shared" ref="DX342:DX361" si="561">BY342</f>
        <v>0</v>
      </c>
      <c r="DY342" s="300">
        <f t="shared" ref="DY342:DY361" si="562">SUM(DT342:DX342)</f>
        <v>0</v>
      </c>
    </row>
    <row r="343" spans="1:129" s="52" customFormat="1" ht="15" customHeight="1">
      <c r="A343" s="76"/>
      <c r="B343" s="76"/>
      <c r="C343" s="75" t="s">
        <v>224</v>
      </c>
      <c r="D343" s="674"/>
      <c r="E343" s="70"/>
      <c r="F343" s="70"/>
      <c r="G343" s="70"/>
      <c r="H343" s="70"/>
      <c r="I343" s="70"/>
      <c r="J343" s="683"/>
      <c r="K343" s="70"/>
      <c r="L343" s="138"/>
      <c r="M343" s="68">
        <f t="shared" si="550"/>
        <v>1</v>
      </c>
      <c r="N343" s="894"/>
      <c r="O343" s="895"/>
      <c r="P343" s="894"/>
      <c r="Q343" s="895"/>
      <c r="R343" s="894"/>
      <c r="S343" s="895"/>
      <c r="T343" s="894"/>
      <c r="U343" s="895"/>
      <c r="V343" s="894"/>
      <c r="W343" s="895"/>
      <c r="X343" s="346"/>
      <c r="Y343" s="896"/>
      <c r="Z343" s="1008"/>
      <c r="AA343" s="896"/>
      <c r="AB343" s="1008"/>
      <c r="AC343" s="896"/>
      <c r="AD343" s="1008"/>
      <c r="AE343" s="896"/>
      <c r="AF343" s="1008"/>
      <c r="AG343" s="896"/>
      <c r="AH343" s="1008"/>
      <c r="AI343" s="335"/>
      <c r="AJ343" s="901"/>
      <c r="AK343" s="902"/>
      <c r="AL343" s="901"/>
      <c r="AM343" s="902"/>
      <c r="AN343" s="901"/>
      <c r="AO343" s="902"/>
      <c r="AP343" s="901"/>
      <c r="AQ343" s="902"/>
      <c r="AR343" s="901"/>
      <c r="AS343" s="902"/>
      <c r="AT343" s="336"/>
      <c r="AU343" s="909"/>
      <c r="AV343" s="910"/>
      <c r="AW343" s="909"/>
      <c r="AX343" s="910"/>
      <c r="AY343" s="909"/>
      <c r="AZ343" s="910"/>
      <c r="BA343" s="909"/>
      <c r="BB343" s="910"/>
      <c r="BC343" s="909"/>
      <c r="BD343" s="910"/>
      <c r="BE343" s="337"/>
      <c r="BF343" s="911"/>
      <c r="BG343" s="912"/>
      <c r="BH343" s="911"/>
      <c r="BI343" s="912"/>
      <c r="BJ343" s="911"/>
      <c r="BK343" s="912"/>
      <c r="BL343" s="911"/>
      <c r="BM343" s="912"/>
      <c r="BN343" s="911"/>
      <c r="BO343" s="912"/>
      <c r="BP343" s="338"/>
      <c r="BQ343" s="1003">
        <f t="shared" si="551"/>
        <v>0</v>
      </c>
      <c r="BR343" s="1004"/>
      <c r="BS343" s="1003">
        <f t="shared" si="552"/>
        <v>0</v>
      </c>
      <c r="BT343" s="1004"/>
      <c r="BU343" s="1003">
        <f t="shared" si="553"/>
        <v>0</v>
      </c>
      <c r="BV343" s="1004"/>
      <c r="BW343" s="1003">
        <f t="shared" si="554"/>
        <v>0</v>
      </c>
      <c r="BX343" s="1004"/>
      <c r="BY343" s="1003">
        <f t="shared" si="555"/>
        <v>0</v>
      </c>
      <c r="BZ343" s="1004"/>
      <c r="CA343" s="278">
        <f t="shared" si="556"/>
        <v>0</v>
      </c>
      <c r="CB343" s="1036"/>
      <c r="CC343" s="1037"/>
      <c r="CD343" s="1036"/>
      <c r="CE343" s="1037"/>
      <c r="CF343" s="1036"/>
      <c r="CG343" s="1037"/>
      <c r="CH343" s="1036"/>
      <c r="CI343" s="1037"/>
      <c r="CJ343" s="1036"/>
      <c r="CK343" s="1037"/>
      <c r="CL343" s="340"/>
      <c r="CM343" s="1044"/>
      <c r="CN343" s="1045"/>
      <c r="CO343" s="1044"/>
      <c r="CP343" s="1045"/>
      <c r="CQ343" s="1044"/>
      <c r="CR343" s="1045"/>
      <c r="CS343" s="1044"/>
      <c r="CT343" s="1045"/>
      <c r="CU343" s="1044"/>
      <c r="CV343" s="1045"/>
      <c r="CW343" s="341"/>
      <c r="CX343" s="1042"/>
      <c r="CY343" s="1043"/>
      <c r="CZ343" s="1042"/>
      <c r="DA343" s="1043"/>
      <c r="DB343" s="1042"/>
      <c r="DC343" s="1043"/>
      <c r="DD343" s="1042"/>
      <c r="DE343" s="1043"/>
      <c r="DF343" s="1042"/>
      <c r="DG343" s="1043"/>
      <c r="DH343" s="342"/>
      <c r="DI343" s="1040"/>
      <c r="DJ343" s="1041"/>
      <c r="DK343" s="1040"/>
      <c r="DL343" s="1041"/>
      <c r="DM343" s="1040"/>
      <c r="DN343" s="1041"/>
      <c r="DO343" s="1040"/>
      <c r="DP343" s="1041"/>
      <c r="DQ343" s="1040"/>
      <c r="DR343" s="1041"/>
      <c r="DS343" s="343"/>
      <c r="DT343" s="312">
        <f t="shared" si="557"/>
        <v>0</v>
      </c>
      <c r="DU343" s="312">
        <f t="shared" si="558"/>
        <v>0</v>
      </c>
      <c r="DV343" s="312">
        <f t="shared" si="559"/>
        <v>0</v>
      </c>
      <c r="DW343" s="312">
        <f t="shared" si="560"/>
        <v>0</v>
      </c>
      <c r="DX343" s="312">
        <f t="shared" si="561"/>
        <v>0</v>
      </c>
      <c r="DY343" s="300">
        <f t="shared" si="562"/>
        <v>0</v>
      </c>
    </row>
    <row r="344" spans="1:129" s="52" customFormat="1" ht="15" customHeight="1">
      <c r="A344" s="76"/>
      <c r="B344" s="76"/>
      <c r="C344" s="75" t="s">
        <v>15</v>
      </c>
      <c r="D344" s="674"/>
      <c r="E344" s="70"/>
      <c r="F344" s="70"/>
      <c r="G344" s="70"/>
      <c r="H344" s="70"/>
      <c r="I344" s="70"/>
      <c r="J344" s="683"/>
      <c r="K344" s="70"/>
      <c r="L344" s="138"/>
      <c r="M344" s="68">
        <f t="shared" si="550"/>
        <v>1</v>
      </c>
      <c r="N344" s="894"/>
      <c r="O344" s="895"/>
      <c r="P344" s="894"/>
      <c r="Q344" s="895"/>
      <c r="R344" s="894"/>
      <c r="S344" s="895"/>
      <c r="T344" s="894"/>
      <c r="U344" s="895"/>
      <c r="V344" s="894"/>
      <c r="W344" s="895"/>
      <c r="X344" s="346"/>
      <c r="Y344" s="896"/>
      <c r="Z344" s="1008"/>
      <c r="AA344" s="896"/>
      <c r="AB344" s="1008"/>
      <c r="AC344" s="896"/>
      <c r="AD344" s="1008"/>
      <c r="AE344" s="896"/>
      <c r="AF344" s="1008"/>
      <c r="AG344" s="896"/>
      <c r="AH344" s="1008"/>
      <c r="AI344" s="335"/>
      <c r="AJ344" s="901"/>
      <c r="AK344" s="902"/>
      <c r="AL344" s="901"/>
      <c r="AM344" s="902"/>
      <c r="AN344" s="901"/>
      <c r="AO344" s="902"/>
      <c r="AP344" s="901"/>
      <c r="AQ344" s="902"/>
      <c r="AR344" s="901"/>
      <c r="AS344" s="902"/>
      <c r="AT344" s="336"/>
      <c r="AU344" s="909"/>
      <c r="AV344" s="910"/>
      <c r="AW344" s="909"/>
      <c r="AX344" s="910"/>
      <c r="AY344" s="909"/>
      <c r="AZ344" s="910"/>
      <c r="BA344" s="909"/>
      <c r="BB344" s="910"/>
      <c r="BC344" s="909"/>
      <c r="BD344" s="910"/>
      <c r="BE344" s="337"/>
      <c r="BF344" s="911"/>
      <c r="BG344" s="912"/>
      <c r="BH344" s="911"/>
      <c r="BI344" s="912"/>
      <c r="BJ344" s="911"/>
      <c r="BK344" s="912"/>
      <c r="BL344" s="911"/>
      <c r="BM344" s="912"/>
      <c r="BN344" s="911"/>
      <c r="BO344" s="912"/>
      <c r="BP344" s="338"/>
      <c r="BQ344" s="1003">
        <f t="shared" si="551"/>
        <v>0</v>
      </c>
      <c r="BR344" s="1004"/>
      <c r="BS344" s="1003">
        <f t="shared" si="552"/>
        <v>0</v>
      </c>
      <c r="BT344" s="1004"/>
      <c r="BU344" s="1003">
        <f t="shared" si="553"/>
        <v>0</v>
      </c>
      <c r="BV344" s="1004"/>
      <c r="BW344" s="1003">
        <f t="shared" si="554"/>
        <v>0</v>
      </c>
      <c r="BX344" s="1004"/>
      <c r="BY344" s="1003">
        <f t="shared" si="555"/>
        <v>0</v>
      </c>
      <c r="BZ344" s="1004"/>
      <c r="CA344" s="278">
        <f t="shared" si="556"/>
        <v>0</v>
      </c>
      <c r="CB344" s="1036"/>
      <c r="CC344" s="1037"/>
      <c r="CD344" s="1036"/>
      <c r="CE344" s="1037"/>
      <c r="CF344" s="1036"/>
      <c r="CG344" s="1037"/>
      <c r="CH344" s="1036"/>
      <c r="CI344" s="1037"/>
      <c r="CJ344" s="1036"/>
      <c r="CK344" s="1037"/>
      <c r="CL344" s="340"/>
      <c r="CM344" s="1044"/>
      <c r="CN344" s="1045"/>
      <c r="CO344" s="1044"/>
      <c r="CP344" s="1045"/>
      <c r="CQ344" s="1044"/>
      <c r="CR344" s="1045"/>
      <c r="CS344" s="1044"/>
      <c r="CT344" s="1045"/>
      <c r="CU344" s="1044"/>
      <c r="CV344" s="1045"/>
      <c r="CW344" s="341"/>
      <c r="CX344" s="1042"/>
      <c r="CY344" s="1043"/>
      <c r="CZ344" s="1042"/>
      <c r="DA344" s="1043"/>
      <c r="DB344" s="1042"/>
      <c r="DC344" s="1043"/>
      <c r="DD344" s="1042"/>
      <c r="DE344" s="1043"/>
      <c r="DF344" s="1042"/>
      <c r="DG344" s="1043"/>
      <c r="DH344" s="342"/>
      <c r="DI344" s="1040"/>
      <c r="DJ344" s="1041"/>
      <c r="DK344" s="1040"/>
      <c r="DL344" s="1041"/>
      <c r="DM344" s="1040"/>
      <c r="DN344" s="1041"/>
      <c r="DO344" s="1040"/>
      <c r="DP344" s="1041"/>
      <c r="DQ344" s="1040"/>
      <c r="DR344" s="1041"/>
      <c r="DS344" s="343"/>
      <c r="DT344" s="312">
        <f t="shared" si="557"/>
        <v>0</v>
      </c>
      <c r="DU344" s="312">
        <f t="shared" si="558"/>
        <v>0</v>
      </c>
      <c r="DV344" s="312">
        <f t="shared" si="559"/>
        <v>0</v>
      </c>
      <c r="DW344" s="312">
        <f t="shared" si="560"/>
        <v>0</v>
      </c>
      <c r="DX344" s="312">
        <f t="shared" si="561"/>
        <v>0</v>
      </c>
      <c r="DY344" s="300">
        <f t="shared" si="562"/>
        <v>0</v>
      </c>
    </row>
    <row r="345" spans="1:129" s="52" customFormat="1" ht="15" customHeight="1">
      <c r="A345" s="76"/>
      <c r="B345" s="76"/>
      <c r="C345" s="75" t="s">
        <v>31</v>
      </c>
      <c r="D345" s="674"/>
      <c r="E345" s="70"/>
      <c r="F345" s="70"/>
      <c r="G345" s="70"/>
      <c r="H345" s="70"/>
      <c r="I345" s="70"/>
      <c r="J345" s="683"/>
      <c r="K345" s="70"/>
      <c r="L345" s="138"/>
      <c r="M345" s="68">
        <f t="shared" si="550"/>
        <v>1.1000000000000001</v>
      </c>
      <c r="N345" s="894"/>
      <c r="O345" s="895"/>
      <c r="P345" s="894"/>
      <c r="Q345" s="895"/>
      <c r="R345" s="894"/>
      <c r="S345" s="895"/>
      <c r="T345" s="894"/>
      <c r="U345" s="895"/>
      <c r="V345" s="894"/>
      <c r="W345" s="895"/>
      <c r="X345" s="346"/>
      <c r="Y345" s="896"/>
      <c r="Z345" s="1008"/>
      <c r="AA345" s="896"/>
      <c r="AB345" s="1008"/>
      <c r="AC345" s="896"/>
      <c r="AD345" s="1008"/>
      <c r="AE345" s="896"/>
      <c r="AF345" s="1008"/>
      <c r="AG345" s="896"/>
      <c r="AH345" s="1008"/>
      <c r="AI345" s="335"/>
      <c r="AJ345" s="901"/>
      <c r="AK345" s="902"/>
      <c r="AL345" s="901"/>
      <c r="AM345" s="902"/>
      <c r="AN345" s="901"/>
      <c r="AO345" s="902"/>
      <c r="AP345" s="901"/>
      <c r="AQ345" s="902"/>
      <c r="AR345" s="901"/>
      <c r="AS345" s="902"/>
      <c r="AT345" s="336"/>
      <c r="AU345" s="909"/>
      <c r="AV345" s="910"/>
      <c r="AW345" s="909"/>
      <c r="AX345" s="910"/>
      <c r="AY345" s="909"/>
      <c r="AZ345" s="910"/>
      <c r="BA345" s="909"/>
      <c r="BB345" s="910"/>
      <c r="BC345" s="909"/>
      <c r="BD345" s="910"/>
      <c r="BE345" s="337"/>
      <c r="BF345" s="911"/>
      <c r="BG345" s="912"/>
      <c r="BH345" s="911"/>
      <c r="BI345" s="912"/>
      <c r="BJ345" s="911"/>
      <c r="BK345" s="912"/>
      <c r="BL345" s="911"/>
      <c r="BM345" s="912"/>
      <c r="BN345" s="911"/>
      <c r="BO345" s="912"/>
      <c r="BP345" s="338"/>
      <c r="BQ345" s="1003">
        <f t="shared" si="551"/>
        <v>0</v>
      </c>
      <c r="BR345" s="1004"/>
      <c r="BS345" s="1003">
        <f t="shared" si="552"/>
        <v>0</v>
      </c>
      <c r="BT345" s="1004"/>
      <c r="BU345" s="1003">
        <f t="shared" si="553"/>
        <v>0</v>
      </c>
      <c r="BV345" s="1004"/>
      <c r="BW345" s="1003">
        <f t="shared" si="554"/>
        <v>0</v>
      </c>
      <c r="BX345" s="1004"/>
      <c r="BY345" s="1003">
        <f t="shared" si="555"/>
        <v>0</v>
      </c>
      <c r="BZ345" s="1004"/>
      <c r="CA345" s="278">
        <f t="shared" si="556"/>
        <v>0</v>
      </c>
      <c r="CB345" s="1036"/>
      <c r="CC345" s="1037"/>
      <c r="CD345" s="1036"/>
      <c r="CE345" s="1037"/>
      <c r="CF345" s="1036"/>
      <c r="CG345" s="1037"/>
      <c r="CH345" s="1036"/>
      <c r="CI345" s="1037"/>
      <c r="CJ345" s="1036"/>
      <c r="CK345" s="1037"/>
      <c r="CL345" s="340"/>
      <c r="CM345" s="1044"/>
      <c r="CN345" s="1045"/>
      <c r="CO345" s="1044"/>
      <c r="CP345" s="1045"/>
      <c r="CQ345" s="1044"/>
      <c r="CR345" s="1045"/>
      <c r="CS345" s="1044"/>
      <c r="CT345" s="1045"/>
      <c r="CU345" s="1044"/>
      <c r="CV345" s="1045"/>
      <c r="CW345" s="341"/>
      <c r="CX345" s="1042"/>
      <c r="CY345" s="1043"/>
      <c r="CZ345" s="1042"/>
      <c r="DA345" s="1043"/>
      <c r="DB345" s="1042"/>
      <c r="DC345" s="1043"/>
      <c r="DD345" s="1042"/>
      <c r="DE345" s="1043"/>
      <c r="DF345" s="1042"/>
      <c r="DG345" s="1043"/>
      <c r="DH345" s="342"/>
      <c r="DI345" s="1040"/>
      <c r="DJ345" s="1041"/>
      <c r="DK345" s="1040"/>
      <c r="DL345" s="1041"/>
      <c r="DM345" s="1040"/>
      <c r="DN345" s="1041"/>
      <c r="DO345" s="1040"/>
      <c r="DP345" s="1041"/>
      <c r="DQ345" s="1040"/>
      <c r="DR345" s="1041"/>
      <c r="DS345" s="343"/>
      <c r="DT345" s="312">
        <f t="shared" si="557"/>
        <v>0</v>
      </c>
      <c r="DU345" s="312">
        <f t="shared" si="558"/>
        <v>0</v>
      </c>
      <c r="DV345" s="312">
        <f t="shared" si="559"/>
        <v>0</v>
      </c>
      <c r="DW345" s="312">
        <f t="shared" si="560"/>
        <v>0</v>
      </c>
      <c r="DX345" s="312">
        <f t="shared" si="561"/>
        <v>0</v>
      </c>
      <c r="DY345" s="300">
        <f t="shared" si="562"/>
        <v>0</v>
      </c>
    </row>
    <row r="346" spans="1:129" s="52" customFormat="1" ht="15" customHeight="1">
      <c r="A346" s="76"/>
      <c r="B346" s="76"/>
      <c r="C346" s="75" t="s">
        <v>309</v>
      </c>
      <c r="D346" s="674" t="s">
        <v>338</v>
      </c>
      <c r="E346" s="70"/>
      <c r="F346" s="70"/>
      <c r="G346" s="70"/>
      <c r="H346" s="70"/>
      <c r="I346" s="70"/>
      <c r="J346" s="683"/>
      <c r="K346" s="70"/>
      <c r="L346" s="138"/>
      <c r="M346" s="68">
        <f t="shared" si="550"/>
        <v>1.1000000000000001</v>
      </c>
      <c r="N346" s="894"/>
      <c r="O346" s="895"/>
      <c r="P346" s="894"/>
      <c r="Q346" s="895"/>
      <c r="R346" s="894"/>
      <c r="S346" s="895"/>
      <c r="T346" s="894"/>
      <c r="U346" s="895"/>
      <c r="V346" s="894"/>
      <c r="W346" s="895"/>
      <c r="X346" s="346"/>
      <c r="Y346" s="896"/>
      <c r="Z346" s="1008"/>
      <c r="AA346" s="896"/>
      <c r="AB346" s="1008"/>
      <c r="AC346" s="896"/>
      <c r="AD346" s="1008"/>
      <c r="AE346" s="896"/>
      <c r="AF346" s="1008"/>
      <c r="AG346" s="896"/>
      <c r="AH346" s="1008"/>
      <c r="AI346" s="335"/>
      <c r="AJ346" s="901"/>
      <c r="AK346" s="902"/>
      <c r="AL346" s="901"/>
      <c r="AM346" s="902"/>
      <c r="AN346" s="901"/>
      <c r="AO346" s="902"/>
      <c r="AP346" s="901"/>
      <c r="AQ346" s="902"/>
      <c r="AR346" s="901"/>
      <c r="AS346" s="902"/>
      <c r="AT346" s="336"/>
      <c r="AU346" s="909"/>
      <c r="AV346" s="910"/>
      <c r="AW346" s="909"/>
      <c r="AX346" s="910"/>
      <c r="AY346" s="909"/>
      <c r="AZ346" s="910"/>
      <c r="BA346" s="909"/>
      <c r="BB346" s="910"/>
      <c r="BC346" s="909"/>
      <c r="BD346" s="910"/>
      <c r="BE346" s="337"/>
      <c r="BF346" s="911"/>
      <c r="BG346" s="912"/>
      <c r="BH346" s="911"/>
      <c r="BI346" s="912"/>
      <c r="BJ346" s="911"/>
      <c r="BK346" s="912"/>
      <c r="BL346" s="911"/>
      <c r="BM346" s="912"/>
      <c r="BN346" s="911"/>
      <c r="BO346" s="912"/>
      <c r="BP346" s="338"/>
      <c r="BQ346" s="1003">
        <f t="shared" si="551"/>
        <v>0</v>
      </c>
      <c r="BR346" s="1004"/>
      <c r="BS346" s="1003">
        <f t="shared" si="552"/>
        <v>0</v>
      </c>
      <c r="BT346" s="1004"/>
      <c r="BU346" s="1003">
        <f t="shared" si="553"/>
        <v>0</v>
      </c>
      <c r="BV346" s="1004"/>
      <c r="BW346" s="1003">
        <f t="shared" si="554"/>
        <v>0</v>
      </c>
      <c r="BX346" s="1004"/>
      <c r="BY346" s="1003">
        <f t="shared" si="555"/>
        <v>0</v>
      </c>
      <c r="BZ346" s="1004"/>
      <c r="CA346" s="278">
        <f t="shared" si="556"/>
        <v>0</v>
      </c>
      <c r="CB346" s="1036"/>
      <c r="CC346" s="1037"/>
      <c r="CD346" s="1036"/>
      <c r="CE346" s="1037"/>
      <c r="CF346" s="1036"/>
      <c r="CG346" s="1037"/>
      <c r="CH346" s="1036"/>
      <c r="CI346" s="1037"/>
      <c r="CJ346" s="1036"/>
      <c r="CK346" s="1037"/>
      <c r="CL346" s="340"/>
      <c r="CM346" s="1044"/>
      <c r="CN346" s="1045"/>
      <c r="CO346" s="1044"/>
      <c r="CP346" s="1045"/>
      <c r="CQ346" s="1044"/>
      <c r="CR346" s="1045"/>
      <c r="CS346" s="1044"/>
      <c r="CT346" s="1045"/>
      <c r="CU346" s="1044"/>
      <c r="CV346" s="1045"/>
      <c r="CW346" s="341"/>
      <c r="CX346" s="1042"/>
      <c r="CY346" s="1043"/>
      <c r="CZ346" s="1042"/>
      <c r="DA346" s="1043"/>
      <c r="DB346" s="1042"/>
      <c r="DC346" s="1043"/>
      <c r="DD346" s="1042"/>
      <c r="DE346" s="1043"/>
      <c r="DF346" s="1042"/>
      <c r="DG346" s="1043"/>
      <c r="DH346" s="342"/>
      <c r="DI346" s="1040"/>
      <c r="DJ346" s="1041"/>
      <c r="DK346" s="1040"/>
      <c r="DL346" s="1041"/>
      <c r="DM346" s="1040"/>
      <c r="DN346" s="1041"/>
      <c r="DO346" s="1040"/>
      <c r="DP346" s="1041"/>
      <c r="DQ346" s="1040"/>
      <c r="DR346" s="1041"/>
      <c r="DS346" s="343"/>
      <c r="DT346" s="312">
        <f t="shared" si="557"/>
        <v>0</v>
      </c>
      <c r="DU346" s="312">
        <f t="shared" si="558"/>
        <v>0</v>
      </c>
      <c r="DV346" s="312">
        <f t="shared" si="559"/>
        <v>0</v>
      </c>
      <c r="DW346" s="312">
        <f t="shared" si="560"/>
        <v>0</v>
      </c>
      <c r="DX346" s="312">
        <f t="shared" si="561"/>
        <v>0</v>
      </c>
      <c r="DY346" s="300">
        <f t="shared" si="562"/>
        <v>0</v>
      </c>
    </row>
    <row r="347" spans="1:129" s="52" customFormat="1" ht="15" customHeight="1">
      <c r="A347" s="76"/>
      <c r="B347" s="76"/>
      <c r="C347" s="75" t="s">
        <v>224</v>
      </c>
      <c r="D347" s="674"/>
      <c r="E347" s="70"/>
      <c r="F347" s="70"/>
      <c r="G347" s="70"/>
      <c r="H347" s="70"/>
      <c r="I347" s="70"/>
      <c r="J347" s="683"/>
      <c r="K347" s="70"/>
      <c r="L347" s="138"/>
      <c r="M347" s="68">
        <f t="shared" si="550"/>
        <v>1</v>
      </c>
      <c r="N347" s="894"/>
      <c r="O347" s="895"/>
      <c r="P347" s="894"/>
      <c r="Q347" s="895"/>
      <c r="R347" s="894"/>
      <c r="S347" s="895"/>
      <c r="T347" s="894"/>
      <c r="U347" s="895"/>
      <c r="V347" s="894"/>
      <c r="W347" s="895"/>
      <c r="X347" s="346"/>
      <c r="Y347" s="896"/>
      <c r="Z347" s="1008"/>
      <c r="AA347" s="896"/>
      <c r="AB347" s="1008"/>
      <c r="AC347" s="896"/>
      <c r="AD347" s="1008"/>
      <c r="AE347" s="896"/>
      <c r="AF347" s="1008"/>
      <c r="AG347" s="896"/>
      <c r="AH347" s="1008"/>
      <c r="AI347" s="335"/>
      <c r="AJ347" s="901"/>
      <c r="AK347" s="902"/>
      <c r="AL347" s="901"/>
      <c r="AM347" s="902"/>
      <c r="AN347" s="901"/>
      <c r="AO347" s="902"/>
      <c r="AP347" s="901"/>
      <c r="AQ347" s="902"/>
      <c r="AR347" s="901"/>
      <c r="AS347" s="902"/>
      <c r="AT347" s="336"/>
      <c r="AU347" s="909"/>
      <c r="AV347" s="910"/>
      <c r="AW347" s="909"/>
      <c r="AX347" s="910"/>
      <c r="AY347" s="909"/>
      <c r="AZ347" s="910"/>
      <c r="BA347" s="909"/>
      <c r="BB347" s="910"/>
      <c r="BC347" s="909"/>
      <c r="BD347" s="910"/>
      <c r="BE347" s="337"/>
      <c r="BF347" s="911"/>
      <c r="BG347" s="912"/>
      <c r="BH347" s="911"/>
      <c r="BI347" s="912"/>
      <c r="BJ347" s="911"/>
      <c r="BK347" s="912"/>
      <c r="BL347" s="911"/>
      <c r="BM347" s="912"/>
      <c r="BN347" s="911"/>
      <c r="BO347" s="912"/>
      <c r="BP347" s="338"/>
      <c r="BQ347" s="1003">
        <f t="shared" si="551"/>
        <v>0</v>
      </c>
      <c r="BR347" s="1004"/>
      <c r="BS347" s="1003">
        <f t="shared" si="552"/>
        <v>0</v>
      </c>
      <c r="BT347" s="1004"/>
      <c r="BU347" s="1003">
        <f t="shared" si="553"/>
        <v>0</v>
      </c>
      <c r="BV347" s="1004"/>
      <c r="BW347" s="1003">
        <f t="shared" si="554"/>
        <v>0</v>
      </c>
      <c r="BX347" s="1004"/>
      <c r="BY347" s="1003">
        <f t="shared" si="555"/>
        <v>0</v>
      </c>
      <c r="BZ347" s="1004"/>
      <c r="CA347" s="278">
        <f t="shared" si="556"/>
        <v>0</v>
      </c>
      <c r="CB347" s="1036"/>
      <c r="CC347" s="1037"/>
      <c r="CD347" s="1036"/>
      <c r="CE347" s="1037"/>
      <c r="CF347" s="1036"/>
      <c r="CG347" s="1037"/>
      <c r="CH347" s="1036"/>
      <c r="CI347" s="1037"/>
      <c r="CJ347" s="1036"/>
      <c r="CK347" s="1037"/>
      <c r="CL347" s="340"/>
      <c r="CM347" s="1044"/>
      <c r="CN347" s="1045"/>
      <c r="CO347" s="1044"/>
      <c r="CP347" s="1045"/>
      <c r="CQ347" s="1044"/>
      <c r="CR347" s="1045"/>
      <c r="CS347" s="1044"/>
      <c r="CT347" s="1045"/>
      <c r="CU347" s="1044"/>
      <c r="CV347" s="1045"/>
      <c r="CW347" s="341"/>
      <c r="CX347" s="1042"/>
      <c r="CY347" s="1043"/>
      <c r="CZ347" s="1042"/>
      <c r="DA347" s="1043"/>
      <c r="DB347" s="1042"/>
      <c r="DC347" s="1043"/>
      <c r="DD347" s="1042"/>
      <c r="DE347" s="1043"/>
      <c r="DF347" s="1042"/>
      <c r="DG347" s="1043"/>
      <c r="DH347" s="342"/>
      <c r="DI347" s="1040"/>
      <c r="DJ347" s="1041"/>
      <c r="DK347" s="1040"/>
      <c r="DL347" s="1041"/>
      <c r="DM347" s="1040"/>
      <c r="DN347" s="1041"/>
      <c r="DO347" s="1040"/>
      <c r="DP347" s="1041"/>
      <c r="DQ347" s="1040"/>
      <c r="DR347" s="1041"/>
      <c r="DS347" s="343"/>
      <c r="DT347" s="312">
        <f t="shared" si="557"/>
        <v>0</v>
      </c>
      <c r="DU347" s="312">
        <f t="shared" si="558"/>
        <v>0</v>
      </c>
      <c r="DV347" s="312">
        <f t="shared" si="559"/>
        <v>0</v>
      </c>
      <c r="DW347" s="312">
        <f t="shared" si="560"/>
        <v>0</v>
      </c>
      <c r="DX347" s="312">
        <f t="shared" si="561"/>
        <v>0</v>
      </c>
      <c r="DY347" s="300">
        <f t="shared" si="562"/>
        <v>0</v>
      </c>
    </row>
    <row r="348" spans="1:129" s="52" customFormat="1" ht="15" customHeight="1">
      <c r="A348" s="76"/>
      <c r="B348" s="76"/>
      <c r="C348" s="75" t="s">
        <v>15</v>
      </c>
      <c r="D348" s="674"/>
      <c r="E348" s="70"/>
      <c r="F348" s="70"/>
      <c r="G348" s="70"/>
      <c r="H348" s="70"/>
      <c r="I348" s="70"/>
      <c r="J348" s="683"/>
      <c r="K348" s="70"/>
      <c r="L348" s="138"/>
      <c r="M348" s="68">
        <f t="shared" si="550"/>
        <v>1</v>
      </c>
      <c r="N348" s="894"/>
      <c r="O348" s="895"/>
      <c r="P348" s="894"/>
      <c r="Q348" s="895"/>
      <c r="R348" s="894"/>
      <c r="S348" s="895"/>
      <c r="T348" s="894"/>
      <c r="U348" s="895"/>
      <c r="V348" s="894"/>
      <c r="W348" s="895"/>
      <c r="X348" s="346"/>
      <c r="Y348" s="896"/>
      <c r="Z348" s="1008"/>
      <c r="AA348" s="896"/>
      <c r="AB348" s="1008"/>
      <c r="AC348" s="896"/>
      <c r="AD348" s="1008"/>
      <c r="AE348" s="896"/>
      <c r="AF348" s="1008"/>
      <c r="AG348" s="896"/>
      <c r="AH348" s="1008"/>
      <c r="AI348" s="335"/>
      <c r="AJ348" s="901"/>
      <c r="AK348" s="902"/>
      <c r="AL348" s="901"/>
      <c r="AM348" s="902"/>
      <c r="AN348" s="901"/>
      <c r="AO348" s="902"/>
      <c r="AP348" s="901"/>
      <c r="AQ348" s="902"/>
      <c r="AR348" s="901"/>
      <c r="AS348" s="902"/>
      <c r="AT348" s="336"/>
      <c r="AU348" s="909"/>
      <c r="AV348" s="910"/>
      <c r="AW348" s="909"/>
      <c r="AX348" s="910"/>
      <c r="AY348" s="909"/>
      <c r="AZ348" s="910"/>
      <c r="BA348" s="909"/>
      <c r="BB348" s="910"/>
      <c r="BC348" s="909"/>
      <c r="BD348" s="910"/>
      <c r="BE348" s="337"/>
      <c r="BF348" s="911"/>
      <c r="BG348" s="912"/>
      <c r="BH348" s="911"/>
      <c r="BI348" s="912"/>
      <c r="BJ348" s="911"/>
      <c r="BK348" s="912"/>
      <c r="BL348" s="911"/>
      <c r="BM348" s="912"/>
      <c r="BN348" s="911"/>
      <c r="BO348" s="912"/>
      <c r="BP348" s="338"/>
      <c r="BQ348" s="1003">
        <f t="shared" si="551"/>
        <v>0</v>
      </c>
      <c r="BR348" s="1004"/>
      <c r="BS348" s="1003">
        <f t="shared" si="552"/>
        <v>0</v>
      </c>
      <c r="BT348" s="1004"/>
      <c r="BU348" s="1003">
        <f t="shared" si="553"/>
        <v>0</v>
      </c>
      <c r="BV348" s="1004"/>
      <c r="BW348" s="1003">
        <f t="shared" si="554"/>
        <v>0</v>
      </c>
      <c r="BX348" s="1004"/>
      <c r="BY348" s="1003">
        <f t="shared" si="555"/>
        <v>0</v>
      </c>
      <c r="BZ348" s="1004"/>
      <c r="CA348" s="278">
        <f t="shared" si="556"/>
        <v>0</v>
      </c>
      <c r="CB348" s="1036"/>
      <c r="CC348" s="1037"/>
      <c r="CD348" s="1036"/>
      <c r="CE348" s="1037"/>
      <c r="CF348" s="1036"/>
      <c r="CG348" s="1037"/>
      <c r="CH348" s="1036"/>
      <c r="CI348" s="1037"/>
      <c r="CJ348" s="1036"/>
      <c r="CK348" s="1037"/>
      <c r="CL348" s="340"/>
      <c r="CM348" s="1044"/>
      <c r="CN348" s="1045"/>
      <c r="CO348" s="1044"/>
      <c r="CP348" s="1045"/>
      <c r="CQ348" s="1044"/>
      <c r="CR348" s="1045"/>
      <c r="CS348" s="1044"/>
      <c r="CT348" s="1045"/>
      <c r="CU348" s="1044"/>
      <c r="CV348" s="1045"/>
      <c r="CW348" s="341"/>
      <c r="CX348" s="1042"/>
      <c r="CY348" s="1043"/>
      <c r="CZ348" s="1042"/>
      <c r="DA348" s="1043"/>
      <c r="DB348" s="1042"/>
      <c r="DC348" s="1043"/>
      <c r="DD348" s="1042"/>
      <c r="DE348" s="1043"/>
      <c r="DF348" s="1042"/>
      <c r="DG348" s="1043"/>
      <c r="DH348" s="342"/>
      <c r="DI348" s="1040"/>
      <c r="DJ348" s="1041"/>
      <c r="DK348" s="1040"/>
      <c r="DL348" s="1041"/>
      <c r="DM348" s="1040"/>
      <c r="DN348" s="1041"/>
      <c r="DO348" s="1040"/>
      <c r="DP348" s="1041"/>
      <c r="DQ348" s="1040"/>
      <c r="DR348" s="1041"/>
      <c r="DS348" s="343"/>
      <c r="DT348" s="312">
        <f t="shared" si="557"/>
        <v>0</v>
      </c>
      <c r="DU348" s="312">
        <f t="shared" si="558"/>
        <v>0</v>
      </c>
      <c r="DV348" s="312">
        <f t="shared" si="559"/>
        <v>0</v>
      </c>
      <c r="DW348" s="312">
        <f t="shared" si="560"/>
        <v>0</v>
      </c>
      <c r="DX348" s="312">
        <f t="shared" si="561"/>
        <v>0</v>
      </c>
      <c r="DY348" s="300">
        <f t="shared" si="562"/>
        <v>0</v>
      </c>
    </row>
    <row r="349" spans="1:129" s="52" customFormat="1" ht="15" customHeight="1">
      <c r="A349" s="76"/>
      <c r="B349" s="76"/>
      <c r="C349" s="75" t="s">
        <v>31</v>
      </c>
      <c r="D349" s="674"/>
      <c r="E349" s="70"/>
      <c r="F349" s="70"/>
      <c r="G349" s="70"/>
      <c r="H349" s="70"/>
      <c r="I349" s="70"/>
      <c r="J349" s="683"/>
      <c r="K349" s="70"/>
      <c r="L349" s="138"/>
      <c r="M349" s="68">
        <f t="shared" si="550"/>
        <v>1.1000000000000001</v>
      </c>
      <c r="N349" s="894"/>
      <c r="O349" s="895"/>
      <c r="P349" s="894"/>
      <c r="Q349" s="895"/>
      <c r="R349" s="894"/>
      <c r="S349" s="895"/>
      <c r="T349" s="894"/>
      <c r="U349" s="895"/>
      <c r="V349" s="894"/>
      <c r="W349" s="895"/>
      <c r="X349" s="346"/>
      <c r="Y349" s="896"/>
      <c r="Z349" s="1008"/>
      <c r="AA349" s="896"/>
      <c r="AB349" s="1008"/>
      <c r="AC349" s="896"/>
      <c r="AD349" s="1008"/>
      <c r="AE349" s="896"/>
      <c r="AF349" s="1008"/>
      <c r="AG349" s="896"/>
      <c r="AH349" s="1008"/>
      <c r="AI349" s="335"/>
      <c r="AJ349" s="901"/>
      <c r="AK349" s="902"/>
      <c r="AL349" s="901"/>
      <c r="AM349" s="902"/>
      <c r="AN349" s="901"/>
      <c r="AO349" s="902"/>
      <c r="AP349" s="901"/>
      <c r="AQ349" s="902"/>
      <c r="AR349" s="901"/>
      <c r="AS349" s="902"/>
      <c r="AT349" s="336"/>
      <c r="AU349" s="909"/>
      <c r="AV349" s="910"/>
      <c r="AW349" s="909"/>
      <c r="AX349" s="910"/>
      <c r="AY349" s="909"/>
      <c r="AZ349" s="910"/>
      <c r="BA349" s="909"/>
      <c r="BB349" s="910"/>
      <c r="BC349" s="909"/>
      <c r="BD349" s="910"/>
      <c r="BE349" s="337"/>
      <c r="BF349" s="911"/>
      <c r="BG349" s="912"/>
      <c r="BH349" s="911"/>
      <c r="BI349" s="912"/>
      <c r="BJ349" s="911"/>
      <c r="BK349" s="912"/>
      <c r="BL349" s="911"/>
      <c r="BM349" s="912"/>
      <c r="BN349" s="911"/>
      <c r="BO349" s="912"/>
      <c r="BP349" s="338"/>
      <c r="BQ349" s="1003">
        <f t="shared" si="551"/>
        <v>0</v>
      </c>
      <c r="BR349" s="1004"/>
      <c r="BS349" s="1003">
        <f t="shared" si="552"/>
        <v>0</v>
      </c>
      <c r="BT349" s="1004"/>
      <c r="BU349" s="1003">
        <f t="shared" si="553"/>
        <v>0</v>
      </c>
      <c r="BV349" s="1004"/>
      <c r="BW349" s="1003">
        <f t="shared" si="554"/>
        <v>0</v>
      </c>
      <c r="BX349" s="1004"/>
      <c r="BY349" s="1003">
        <f t="shared" si="555"/>
        <v>0</v>
      </c>
      <c r="BZ349" s="1004"/>
      <c r="CA349" s="278">
        <f t="shared" si="556"/>
        <v>0</v>
      </c>
      <c r="CB349" s="1036"/>
      <c r="CC349" s="1037"/>
      <c r="CD349" s="1036"/>
      <c r="CE349" s="1037"/>
      <c r="CF349" s="1036"/>
      <c r="CG349" s="1037"/>
      <c r="CH349" s="1036"/>
      <c r="CI349" s="1037"/>
      <c r="CJ349" s="1036"/>
      <c r="CK349" s="1037"/>
      <c r="CL349" s="340"/>
      <c r="CM349" s="1044"/>
      <c r="CN349" s="1045"/>
      <c r="CO349" s="1044"/>
      <c r="CP349" s="1045"/>
      <c r="CQ349" s="1044"/>
      <c r="CR349" s="1045"/>
      <c r="CS349" s="1044"/>
      <c r="CT349" s="1045"/>
      <c r="CU349" s="1044"/>
      <c r="CV349" s="1045"/>
      <c r="CW349" s="341"/>
      <c r="CX349" s="1042"/>
      <c r="CY349" s="1043"/>
      <c r="CZ349" s="1042"/>
      <c r="DA349" s="1043"/>
      <c r="DB349" s="1042"/>
      <c r="DC349" s="1043"/>
      <c r="DD349" s="1042"/>
      <c r="DE349" s="1043"/>
      <c r="DF349" s="1042"/>
      <c r="DG349" s="1043"/>
      <c r="DH349" s="342"/>
      <c r="DI349" s="1040"/>
      <c r="DJ349" s="1041"/>
      <c r="DK349" s="1040"/>
      <c r="DL349" s="1041"/>
      <c r="DM349" s="1040"/>
      <c r="DN349" s="1041"/>
      <c r="DO349" s="1040"/>
      <c r="DP349" s="1041"/>
      <c r="DQ349" s="1040"/>
      <c r="DR349" s="1041"/>
      <c r="DS349" s="343"/>
      <c r="DT349" s="312">
        <f t="shared" si="557"/>
        <v>0</v>
      </c>
      <c r="DU349" s="312">
        <f t="shared" si="558"/>
        <v>0</v>
      </c>
      <c r="DV349" s="312">
        <f t="shared" si="559"/>
        <v>0</v>
      </c>
      <c r="DW349" s="312">
        <f t="shared" si="560"/>
        <v>0</v>
      </c>
      <c r="DX349" s="312">
        <f t="shared" si="561"/>
        <v>0</v>
      </c>
      <c r="DY349" s="300">
        <f t="shared" si="562"/>
        <v>0</v>
      </c>
    </row>
    <row r="350" spans="1:129" s="52" customFormat="1" ht="15" customHeight="1">
      <c r="A350" s="76"/>
      <c r="B350" s="76"/>
      <c r="C350" s="75" t="s">
        <v>309</v>
      </c>
      <c r="D350" s="674" t="s">
        <v>338</v>
      </c>
      <c r="E350" s="70"/>
      <c r="F350" s="70"/>
      <c r="G350" s="70"/>
      <c r="H350" s="70"/>
      <c r="I350" s="70"/>
      <c r="J350" s="683"/>
      <c r="K350" s="70"/>
      <c r="L350" s="138"/>
      <c r="M350" s="68">
        <f t="shared" si="550"/>
        <v>1.1000000000000001</v>
      </c>
      <c r="N350" s="894"/>
      <c r="O350" s="895"/>
      <c r="P350" s="894"/>
      <c r="Q350" s="895"/>
      <c r="R350" s="894"/>
      <c r="S350" s="895"/>
      <c r="T350" s="894"/>
      <c r="U350" s="895"/>
      <c r="V350" s="894"/>
      <c r="W350" s="895"/>
      <c r="X350" s="346"/>
      <c r="Y350" s="896"/>
      <c r="Z350" s="1008"/>
      <c r="AA350" s="896"/>
      <c r="AB350" s="1008"/>
      <c r="AC350" s="896"/>
      <c r="AD350" s="1008"/>
      <c r="AE350" s="896"/>
      <c r="AF350" s="1008"/>
      <c r="AG350" s="896"/>
      <c r="AH350" s="1008"/>
      <c r="AI350" s="335"/>
      <c r="AJ350" s="901"/>
      <c r="AK350" s="902"/>
      <c r="AL350" s="901"/>
      <c r="AM350" s="902"/>
      <c r="AN350" s="901"/>
      <c r="AO350" s="902"/>
      <c r="AP350" s="901"/>
      <c r="AQ350" s="902"/>
      <c r="AR350" s="901"/>
      <c r="AS350" s="902"/>
      <c r="AT350" s="336"/>
      <c r="AU350" s="909"/>
      <c r="AV350" s="910"/>
      <c r="AW350" s="909"/>
      <c r="AX350" s="910"/>
      <c r="AY350" s="909"/>
      <c r="AZ350" s="910"/>
      <c r="BA350" s="909"/>
      <c r="BB350" s="910"/>
      <c r="BC350" s="909"/>
      <c r="BD350" s="910"/>
      <c r="BE350" s="337"/>
      <c r="BF350" s="911"/>
      <c r="BG350" s="912"/>
      <c r="BH350" s="911"/>
      <c r="BI350" s="912"/>
      <c r="BJ350" s="911"/>
      <c r="BK350" s="912"/>
      <c r="BL350" s="911"/>
      <c r="BM350" s="912"/>
      <c r="BN350" s="911"/>
      <c r="BO350" s="912"/>
      <c r="BP350" s="338"/>
      <c r="BQ350" s="1003">
        <f t="shared" si="551"/>
        <v>0</v>
      </c>
      <c r="BR350" s="1004"/>
      <c r="BS350" s="1003">
        <f t="shared" si="552"/>
        <v>0</v>
      </c>
      <c r="BT350" s="1004"/>
      <c r="BU350" s="1003">
        <f t="shared" si="553"/>
        <v>0</v>
      </c>
      <c r="BV350" s="1004"/>
      <c r="BW350" s="1003">
        <f t="shared" si="554"/>
        <v>0</v>
      </c>
      <c r="BX350" s="1004"/>
      <c r="BY350" s="1003">
        <f t="shared" si="555"/>
        <v>0</v>
      </c>
      <c r="BZ350" s="1004"/>
      <c r="CA350" s="278">
        <f t="shared" si="556"/>
        <v>0</v>
      </c>
      <c r="CB350" s="1036"/>
      <c r="CC350" s="1037"/>
      <c r="CD350" s="1036"/>
      <c r="CE350" s="1037"/>
      <c r="CF350" s="1036"/>
      <c r="CG350" s="1037"/>
      <c r="CH350" s="1036"/>
      <c r="CI350" s="1037"/>
      <c r="CJ350" s="1036"/>
      <c r="CK350" s="1037"/>
      <c r="CL350" s="340"/>
      <c r="CM350" s="1044"/>
      <c r="CN350" s="1045"/>
      <c r="CO350" s="1044"/>
      <c r="CP350" s="1045"/>
      <c r="CQ350" s="1044"/>
      <c r="CR350" s="1045"/>
      <c r="CS350" s="1044"/>
      <c r="CT350" s="1045"/>
      <c r="CU350" s="1044"/>
      <c r="CV350" s="1045"/>
      <c r="CW350" s="341"/>
      <c r="CX350" s="1042"/>
      <c r="CY350" s="1043"/>
      <c r="CZ350" s="1042"/>
      <c r="DA350" s="1043"/>
      <c r="DB350" s="1042"/>
      <c r="DC350" s="1043"/>
      <c r="DD350" s="1042"/>
      <c r="DE350" s="1043"/>
      <c r="DF350" s="1042"/>
      <c r="DG350" s="1043"/>
      <c r="DH350" s="342"/>
      <c r="DI350" s="1040"/>
      <c r="DJ350" s="1041"/>
      <c r="DK350" s="1040"/>
      <c r="DL350" s="1041"/>
      <c r="DM350" s="1040"/>
      <c r="DN350" s="1041"/>
      <c r="DO350" s="1040"/>
      <c r="DP350" s="1041"/>
      <c r="DQ350" s="1040"/>
      <c r="DR350" s="1041"/>
      <c r="DS350" s="343"/>
      <c r="DT350" s="312">
        <f t="shared" si="557"/>
        <v>0</v>
      </c>
      <c r="DU350" s="312">
        <f t="shared" si="558"/>
        <v>0</v>
      </c>
      <c r="DV350" s="312">
        <f t="shared" si="559"/>
        <v>0</v>
      </c>
      <c r="DW350" s="312">
        <f t="shared" si="560"/>
        <v>0</v>
      </c>
      <c r="DX350" s="312">
        <f t="shared" si="561"/>
        <v>0</v>
      </c>
      <c r="DY350" s="300">
        <f t="shared" si="562"/>
        <v>0</v>
      </c>
    </row>
    <row r="351" spans="1:129" s="52" customFormat="1" ht="15" customHeight="1">
      <c r="A351" s="76"/>
      <c r="B351" s="76"/>
      <c r="C351" s="75" t="s">
        <v>224</v>
      </c>
      <c r="D351" s="674"/>
      <c r="E351" s="70"/>
      <c r="F351" s="70"/>
      <c r="G351" s="70"/>
      <c r="H351" s="70"/>
      <c r="I351" s="70"/>
      <c r="J351" s="683"/>
      <c r="K351" s="70"/>
      <c r="L351" s="138"/>
      <c r="M351" s="68">
        <f t="shared" si="550"/>
        <v>1</v>
      </c>
      <c r="N351" s="894"/>
      <c r="O351" s="895"/>
      <c r="P351" s="894"/>
      <c r="Q351" s="895"/>
      <c r="R351" s="894"/>
      <c r="S351" s="895"/>
      <c r="T351" s="894"/>
      <c r="U351" s="895"/>
      <c r="V351" s="894"/>
      <c r="W351" s="895"/>
      <c r="X351" s="346"/>
      <c r="Y351" s="896"/>
      <c r="Z351" s="1008"/>
      <c r="AA351" s="896"/>
      <c r="AB351" s="1008"/>
      <c r="AC351" s="896"/>
      <c r="AD351" s="1008"/>
      <c r="AE351" s="896"/>
      <c r="AF351" s="1008"/>
      <c r="AG351" s="896"/>
      <c r="AH351" s="1008"/>
      <c r="AI351" s="335"/>
      <c r="AJ351" s="901"/>
      <c r="AK351" s="902"/>
      <c r="AL351" s="901"/>
      <c r="AM351" s="902"/>
      <c r="AN351" s="901"/>
      <c r="AO351" s="902"/>
      <c r="AP351" s="901"/>
      <c r="AQ351" s="902"/>
      <c r="AR351" s="901"/>
      <c r="AS351" s="902"/>
      <c r="AT351" s="336"/>
      <c r="AU351" s="909"/>
      <c r="AV351" s="910"/>
      <c r="AW351" s="909"/>
      <c r="AX351" s="910"/>
      <c r="AY351" s="909"/>
      <c r="AZ351" s="910"/>
      <c r="BA351" s="909"/>
      <c r="BB351" s="910"/>
      <c r="BC351" s="909"/>
      <c r="BD351" s="910"/>
      <c r="BE351" s="337"/>
      <c r="BF351" s="911"/>
      <c r="BG351" s="912"/>
      <c r="BH351" s="911"/>
      <c r="BI351" s="912"/>
      <c r="BJ351" s="911"/>
      <c r="BK351" s="912"/>
      <c r="BL351" s="911"/>
      <c r="BM351" s="912"/>
      <c r="BN351" s="911"/>
      <c r="BO351" s="912"/>
      <c r="BP351" s="338"/>
      <c r="BQ351" s="1003">
        <f t="shared" si="551"/>
        <v>0</v>
      </c>
      <c r="BR351" s="1004"/>
      <c r="BS351" s="1003">
        <f t="shared" si="552"/>
        <v>0</v>
      </c>
      <c r="BT351" s="1004"/>
      <c r="BU351" s="1003">
        <f t="shared" si="553"/>
        <v>0</v>
      </c>
      <c r="BV351" s="1004"/>
      <c r="BW351" s="1003">
        <f t="shared" si="554"/>
        <v>0</v>
      </c>
      <c r="BX351" s="1004"/>
      <c r="BY351" s="1003">
        <f t="shared" si="555"/>
        <v>0</v>
      </c>
      <c r="BZ351" s="1004"/>
      <c r="CA351" s="278">
        <f t="shared" si="556"/>
        <v>0</v>
      </c>
      <c r="CB351" s="1036"/>
      <c r="CC351" s="1037"/>
      <c r="CD351" s="1036"/>
      <c r="CE351" s="1037"/>
      <c r="CF351" s="1036"/>
      <c r="CG351" s="1037"/>
      <c r="CH351" s="1036"/>
      <c r="CI351" s="1037"/>
      <c r="CJ351" s="1036"/>
      <c r="CK351" s="1037"/>
      <c r="CL351" s="340"/>
      <c r="CM351" s="1044"/>
      <c r="CN351" s="1045"/>
      <c r="CO351" s="1044"/>
      <c r="CP351" s="1045"/>
      <c r="CQ351" s="1044"/>
      <c r="CR351" s="1045"/>
      <c r="CS351" s="1044"/>
      <c r="CT351" s="1045"/>
      <c r="CU351" s="1044"/>
      <c r="CV351" s="1045"/>
      <c r="CW351" s="341"/>
      <c r="CX351" s="1042"/>
      <c r="CY351" s="1043"/>
      <c r="CZ351" s="1042"/>
      <c r="DA351" s="1043"/>
      <c r="DB351" s="1042"/>
      <c r="DC351" s="1043"/>
      <c r="DD351" s="1042"/>
      <c r="DE351" s="1043"/>
      <c r="DF351" s="1042"/>
      <c r="DG351" s="1043"/>
      <c r="DH351" s="342"/>
      <c r="DI351" s="1040"/>
      <c r="DJ351" s="1041"/>
      <c r="DK351" s="1040"/>
      <c r="DL351" s="1041"/>
      <c r="DM351" s="1040"/>
      <c r="DN351" s="1041"/>
      <c r="DO351" s="1040"/>
      <c r="DP351" s="1041"/>
      <c r="DQ351" s="1040"/>
      <c r="DR351" s="1041"/>
      <c r="DS351" s="343"/>
      <c r="DT351" s="312">
        <f t="shared" si="557"/>
        <v>0</v>
      </c>
      <c r="DU351" s="312">
        <f t="shared" si="558"/>
        <v>0</v>
      </c>
      <c r="DV351" s="312">
        <f t="shared" si="559"/>
        <v>0</v>
      </c>
      <c r="DW351" s="312">
        <f t="shared" si="560"/>
        <v>0</v>
      </c>
      <c r="DX351" s="312">
        <f t="shared" si="561"/>
        <v>0</v>
      </c>
      <c r="DY351" s="300">
        <f t="shared" si="562"/>
        <v>0</v>
      </c>
    </row>
    <row r="352" spans="1:129" s="52" customFormat="1" ht="15" customHeight="1">
      <c r="A352" s="76"/>
      <c r="B352" s="76"/>
      <c r="C352" s="75" t="s">
        <v>15</v>
      </c>
      <c r="D352" s="674"/>
      <c r="E352" s="70"/>
      <c r="F352" s="70"/>
      <c r="G352" s="70"/>
      <c r="H352" s="70"/>
      <c r="I352" s="70"/>
      <c r="J352" s="683"/>
      <c r="K352" s="70"/>
      <c r="L352" s="138"/>
      <c r="M352" s="68">
        <f t="shared" si="550"/>
        <v>1</v>
      </c>
      <c r="N352" s="894"/>
      <c r="O352" s="895"/>
      <c r="P352" s="894"/>
      <c r="Q352" s="895"/>
      <c r="R352" s="894"/>
      <c r="S352" s="895"/>
      <c r="T352" s="894"/>
      <c r="U352" s="895"/>
      <c r="V352" s="894"/>
      <c r="W352" s="895"/>
      <c r="X352" s="346"/>
      <c r="Y352" s="896"/>
      <c r="Z352" s="1008"/>
      <c r="AA352" s="896"/>
      <c r="AB352" s="1008"/>
      <c r="AC352" s="896"/>
      <c r="AD352" s="1008"/>
      <c r="AE352" s="896"/>
      <c r="AF352" s="1008"/>
      <c r="AG352" s="896"/>
      <c r="AH352" s="1008"/>
      <c r="AI352" s="335"/>
      <c r="AJ352" s="901"/>
      <c r="AK352" s="902"/>
      <c r="AL352" s="901"/>
      <c r="AM352" s="902"/>
      <c r="AN352" s="901"/>
      <c r="AO352" s="902"/>
      <c r="AP352" s="901"/>
      <c r="AQ352" s="902"/>
      <c r="AR352" s="901"/>
      <c r="AS352" s="902"/>
      <c r="AT352" s="336"/>
      <c r="AU352" s="909"/>
      <c r="AV352" s="910"/>
      <c r="AW352" s="909"/>
      <c r="AX352" s="910"/>
      <c r="AY352" s="909"/>
      <c r="AZ352" s="910"/>
      <c r="BA352" s="909"/>
      <c r="BB352" s="910"/>
      <c r="BC352" s="909"/>
      <c r="BD352" s="910"/>
      <c r="BE352" s="337"/>
      <c r="BF352" s="911"/>
      <c r="BG352" s="912"/>
      <c r="BH352" s="911"/>
      <c r="BI352" s="912"/>
      <c r="BJ352" s="911"/>
      <c r="BK352" s="912"/>
      <c r="BL352" s="911"/>
      <c r="BM352" s="912"/>
      <c r="BN352" s="911"/>
      <c r="BO352" s="912"/>
      <c r="BP352" s="338"/>
      <c r="BQ352" s="1003">
        <f t="shared" si="551"/>
        <v>0</v>
      </c>
      <c r="BR352" s="1004"/>
      <c r="BS352" s="1003">
        <f t="shared" si="552"/>
        <v>0</v>
      </c>
      <c r="BT352" s="1004"/>
      <c r="BU352" s="1003">
        <f t="shared" si="553"/>
        <v>0</v>
      </c>
      <c r="BV352" s="1004"/>
      <c r="BW352" s="1003">
        <f t="shared" si="554"/>
        <v>0</v>
      </c>
      <c r="BX352" s="1004"/>
      <c r="BY352" s="1003">
        <f t="shared" si="555"/>
        <v>0</v>
      </c>
      <c r="BZ352" s="1004"/>
      <c r="CA352" s="278">
        <f t="shared" si="556"/>
        <v>0</v>
      </c>
      <c r="CB352" s="1036"/>
      <c r="CC352" s="1037"/>
      <c r="CD352" s="1036"/>
      <c r="CE352" s="1037"/>
      <c r="CF352" s="1036"/>
      <c r="CG352" s="1037"/>
      <c r="CH352" s="1036"/>
      <c r="CI352" s="1037"/>
      <c r="CJ352" s="1036"/>
      <c r="CK352" s="1037"/>
      <c r="CL352" s="340"/>
      <c r="CM352" s="1044"/>
      <c r="CN352" s="1045"/>
      <c r="CO352" s="1044"/>
      <c r="CP352" s="1045"/>
      <c r="CQ352" s="1044"/>
      <c r="CR352" s="1045"/>
      <c r="CS352" s="1044"/>
      <c r="CT352" s="1045"/>
      <c r="CU352" s="1044"/>
      <c r="CV352" s="1045"/>
      <c r="CW352" s="341"/>
      <c r="CX352" s="1042"/>
      <c r="CY352" s="1043"/>
      <c r="CZ352" s="1042"/>
      <c r="DA352" s="1043"/>
      <c r="DB352" s="1042"/>
      <c r="DC352" s="1043"/>
      <c r="DD352" s="1042"/>
      <c r="DE352" s="1043"/>
      <c r="DF352" s="1042"/>
      <c r="DG352" s="1043"/>
      <c r="DH352" s="342"/>
      <c r="DI352" s="1040"/>
      <c r="DJ352" s="1041"/>
      <c r="DK352" s="1040"/>
      <c r="DL352" s="1041"/>
      <c r="DM352" s="1040"/>
      <c r="DN352" s="1041"/>
      <c r="DO352" s="1040"/>
      <c r="DP352" s="1041"/>
      <c r="DQ352" s="1040"/>
      <c r="DR352" s="1041"/>
      <c r="DS352" s="343"/>
      <c r="DT352" s="312">
        <f t="shared" si="557"/>
        <v>0</v>
      </c>
      <c r="DU352" s="312">
        <f t="shared" si="558"/>
        <v>0</v>
      </c>
      <c r="DV352" s="312">
        <f t="shared" si="559"/>
        <v>0</v>
      </c>
      <c r="DW352" s="312">
        <f t="shared" si="560"/>
        <v>0</v>
      </c>
      <c r="DX352" s="312">
        <f t="shared" si="561"/>
        <v>0</v>
      </c>
      <c r="DY352" s="300">
        <f t="shared" si="562"/>
        <v>0</v>
      </c>
    </row>
    <row r="353" spans="1:129" s="52" customFormat="1" ht="15" customHeight="1">
      <c r="A353" s="76"/>
      <c r="B353" s="76"/>
      <c r="C353" s="75" t="s">
        <v>31</v>
      </c>
      <c r="D353" s="674"/>
      <c r="E353" s="70"/>
      <c r="F353" s="70"/>
      <c r="G353" s="70"/>
      <c r="H353" s="70"/>
      <c r="I353" s="70"/>
      <c r="J353" s="683"/>
      <c r="K353" s="70"/>
      <c r="L353" s="138"/>
      <c r="M353" s="68">
        <f t="shared" si="550"/>
        <v>1.1000000000000001</v>
      </c>
      <c r="N353" s="894"/>
      <c r="O353" s="895"/>
      <c r="P353" s="894"/>
      <c r="Q353" s="895"/>
      <c r="R353" s="894"/>
      <c r="S353" s="895"/>
      <c r="T353" s="894"/>
      <c r="U353" s="895"/>
      <c r="V353" s="894"/>
      <c r="W353" s="895"/>
      <c r="X353" s="346"/>
      <c r="Y353" s="896"/>
      <c r="Z353" s="1008"/>
      <c r="AA353" s="896"/>
      <c r="AB353" s="1008"/>
      <c r="AC353" s="896"/>
      <c r="AD353" s="1008"/>
      <c r="AE353" s="896"/>
      <c r="AF353" s="1008"/>
      <c r="AG353" s="896"/>
      <c r="AH353" s="1008"/>
      <c r="AI353" s="335"/>
      <c r="AJ353" s="901"/>
      <c r="AK353" s="902"/>
      <c r="AL353" s="901"/>
      <c r="AM353" s="902"/>
      <c r="AN353" s="901"/>
      <c r="AO353" s="902"/>
      <c r="AP353" s="901"/>
      <c r="AQ353" s="902"/>
      <c r="AR353" s="901"/>
      <c r="AS353" s="902"/>
      <c r="AT353" s="336"/>
      <c r="AU353" s="909"/>
      <c r="AV353" s="910"/>
      <c r="AW353" s="909"/>
      <c r="AX353" s="910"/>
      <c r="AY353" s="909"/>
      <c r="AZ353" s="910"/>
      <c r="BA353" s="909"/>
      <c r="BB353" s="910"/>
      <c r="BC353" s="909"/>
      <c r="BD353" s="910"/>
      <c r="BE353" s="337"/>
      <c r="BF353" s="911"/>
      <c r="BG353" s="912"/>
      <c r="BH353" s="911"/>
      <c r="BI353" s="912"/>
      <c r="BJ353" s="911"/>
      <c r="BK353" s="912"/>
      <c r="BL353" s="911"/>
      <c r="BM353" s="912"/>
      <c r="BN353" s="911"/>
      <c r="BO353" s="912"/>
      <c r="BP353" s="338"/>
      <c r="BQ353" s="1003">
        <f t="shared" si="551"/>
        <v>0</v>
      </c>
      <c r="BR353" s="1004"/>
      <c r="BS353" s="1003">
        <f t="shared" si="552"/>
        <v>0</v>
      </c>
      <c r="BT353" s="1004"/>
      <c r="BU353" s="1003">
        <f t="shared" si="553"/>
        <v>0</v>
      </c>
      <c r="BV353" s="1004"/>
      <c r="BW353" s="1003">
        <f t="shared" si="554"/>
        <v>0</v>
      </c>
      <c r="BX353" s="1004"/>
      <c r="BY353" s="1003">
        <f t="shared" si="555"/>
        <v>0</v>
      </c>
      <c r="BZ353" s="1004"/>
      <c r="CA353" s="278">
        <f t="shared" si="556"/>
        <v>0</v>
      </c>
      <c r="CB353" s="1036"/>
      <c r="CC353" s="1037"/>
      <c r="CD353" s="1036"/>
      <c r="CE353" s="1037"/>
      <c r="CF353" s="1036"/>
      <c r="CG353" s="1037"/>
      <c r="CH353" s="1036"/>
      <c r="CI353" s="1037"/>
      <c r="CJ353" s="1036"/>
      <c r="CK353" s="1037"/>
      <c r="CL353" s="340"/>
      <c r="CM353" s="1044"/>
      <c r="CN353" s="1045"/>
      <c r="CO353" s="1044"/>
      <c r="CP353" s="1045"/>
      <c r="CQ353" s="1044"/>
      <c r="CR353" s="1045"/>
      <c r="CS353" s="1044"/>
      <c r="CT353" s="1045"/>
      <c r="CU353" s="1044"/>
      <c r="CV353" s="1045"/>
      <c r="CW353" s="341"/>
      <c r="CX353" s="1042"/>
      <c r="CY353" s="1043"/>
      <c r="CZ353" s="1042"/>
      <c r="DA353" s="1043"/>
      <c r="DB353" s="1042"/>
      <c r="DC353" s="1043"/>
      <c r="DD353" s="1042"/>
      <c r="DE353" s="1043"/>
      <c r="DF353" s="1042"/>
      <c r="DG353" s="1043"/>
      <c r="DH353" s="342"/>
      <c r="DI353" s="1040"/>
      <c r="DJ353" s="1041"/>
      <c r="DK353" s="1040"/>
      <c r="DL353" s="1041"/>
      <c r="DM353" s="1040"/>
      <c r="DN353" s="1041"/>
      <c r="DO353" s="1040"/>
      <c r="DP353" s="1041"/>
      <c r="DQ353" s="1040"/>
      <c r="DR353" s="1041"/>
      <c r="DS353" s="343"/>
      <c r="DT353" s="312">
        <f t="shared" si="557"/>
        <v>0</v>
      </c>
      <c r="DU353" s="312">
        <f t="shared" si="558"/>
        <v>0</v>
      </c>
      <c r="DV353" s="312">
        <f t="shared" si="559"/>
        <v>0</v>
      </c>
      <c r="DW353" s="312">
        <f t="shared" si="560"/>
        <v>0</v>
      </c>
      <c r="DX353" s="312">
        <f t="shared" si="561"/>
        <v>0</v>
      </c>
      <c r="DY353" s="300">
        <f t="shared" si="562"/>
        <v>0</v>
      </c>
    </row>
    <row r="354" spans="1:129" s="52" customFormat="1" ht="15" customHeight="1">
      <c r="A354" s="76"/>
      <c r="B354" s="76"/>
      <c r="C354" s="75" t="s">
        <v>309</v>
      </c>
      <c r="D354" s="674" t="s">
        <v>338</v>
      </c>
      <c r="E354" s="70"/>
      <c r="F354" s="70"/>
      <c r="G354" s="70"/>
      <c r="H354" s="70"/>
      <c r="I354" s="70"/>
      <c r="J354" s="683"/>
      <c r="K354" s="70"/>
      <c r="L354" s="138"/>
      <c r="M354" s="68">
        <f t="shared" si="550"/>
        <v>1.1000000000000001</v>
      </c>
      <c r="N354" s="894"/>
      <c r="O354" s="895"/>
      <c r="P354" s="894"/>
      <c r="Q354" s="895"/>
      <c r="R354" s="894"/>
      <c r="S354" s="895"/>
      <c r="T354" s="894"/>
      <c r="U354" s="895"/>
      <c r="V354" s="894"/>
      <c r="W354" s="895"/>
      <c r="X354" s="346"/>
      <c r="Y354" s="896"/>
      <c r="Z354" s="1008"/>
      <c r="AA354" s="896"/>
      <c r="AB354" s="1008"/>
      <c r="AC354" s="896"/>
      <c r="AD354" s="1008"/>
      <c r="AE354" s="896"/>
      <c r="AF354" s="1008"/>
      <c r="AG354" s="896"/>
      <c r="AH354" s="1008"/>
      <c r="AI354" s="335"/>
      <c r="AJ354" s="901"/>
      <c r="AK354" s="902"/>
      <c r="AL354" s="901"/>
      <c r="AM354" s="902"/>
      <c r="AN354" s="901"/>
      <c r="AO354" s="902"/>
      <c r="AP354" s="901"/>
      <c r="AQ354" s="902"/>
      <c r="AR354" s="901"/>
      <c r="AS354" s="902"/>
      <c r="AT354" s="336"/>
      <c r="AU354" s="909"/>
      <c r="AV354" s="910"/>
      <c r="AW354" s="909"/>
      <c r="AX354" s="910"/>
      <c r="AY354" s="909"/>
      <c r="AZ354" s="910"/>
      <c r="BA354" s="909"/>
      <c r="BB354" s="910"/>
      <c r="BC354" s="909"/>
      <c r="BD354" s="910"/>
      <c r="BE354" s="337"/>
      <c r="BF354" s="911"/>
      <c r="BG354" s="912"/>
      <c r="BH354" s="911"/>
      <c r="BI354" s="912"/>
      <c r="BJ354" s="911"/>
      <c r="BK354" s="912"/>
      <c r="BL354" s="911"/>
      <c r="BM354" s="912"/>
      <c r="BN354" s="911"/>
      <c r="BO354" s="912"/>
      <c r="BP354" s="338"/>
      <c r="BQ354" s="1003">
        <f t="shared" si="551"/>
        <v>0</v>
      </c>
      <c r="BR354" s="1004"/>
      <c r="BS354" s="1003">
        <f t="shared" si="552"/>
        <v>0</v>
      </c>
      <c r="BT354" s="1004"/>
      <c r="BU354" s="1003">
        <f t="shared" si="553"/>
        <v>0</v>
      </c>
      <c r="BV354" s="1004"/>
      <c r="BW354" s="1003">
        <f t="shared" si="554"/>
        <v>0</v>
      </c>
      <c r="BX354" s="1004"/>
      <c r="BY354" s="1003">
        <f t="shared" si="555"/>
        <v>0</v>
      </c>
      <c r="BZ354" s="1004"/>
      <c r="CA354" s="278">
        <f t="shared" si="556"/>
        <v>0</v>
      </c>
      <c r="CB354" s="1036"/>
      <c r="CC354" s="1037"/>
      <c r="CD354" s="1036"/>
      <c r="CE354" s="1037"/>
      <c r="CF354" s="1036"/>
      <c r="CG354" s="1037"/>
      <c r="CH354" s="1036"/>
      <c r="CI354" s="1037"/>
      <c r="CJ354" s="1036"/>
      <c r="CK354" s="1037"/>
      <c r="CL354" s="340"/>
      <c r="CM354" s="1044"/>
      <c r="CN354" s="1045"/>
      <c r="CO354" s="1044"/>
      <c r="CP354" s="1045"/>
      <c r="CQ354" s="1044"/>
      <c r="CR354" s="1045"/>
      <c r="CS354" s="1044"/>
      <c r="CT354" s="1045"/>
      <c r="CU354" s="1044"/>
      <c r="CV354" s="1045"/>
      <c r="CW354" s="341"/>
      <c r="CX354" s="1042"/>
      <c r="CY354" s="1043"/>
      <c r="CZ354" s="1042"/>
      <c r="DA354" s="1043"/>
      <c r="DB354" s="1042"/>
      <c r="DC354" s="1043"/>
      <c r="DD354" s="1042"/>
      <c r="DE354" s="1043"/>
      <c r="DF354" s="1042"/>
      <c r="DG354" s="1043"/>
      <c r="DH354" s="342"/>
      <c r="DI354" s="1040"/>
      <c r="DJ354" s="1041"/>
      <c r="DK354" s="1040"/>
      <c r="DL354" s="1041"/>
      <c r="DM354" s="1040"/>
      <c r="DN354" s="1041"/>
      <c r="DO354" s="1040"/>
      <c r="DP354" s="1041"/>
      <c r="DQ354" s="1040"/>
      <c r="DR354" s="1041"/>
      <c r="DS354" s="343"/>
      <c r="DT354" s="312">
        <f t="shared" si="557"/>
        <v>0</v>
      </c>
      <c r="DU354" s="312">
        <f t="shared" si="558"/>
        <v>0</v>
      </c>
      <c r="DV354" s="312">
        <f t="shared" si="559"/>
        <v>0</v>
      </c>
      <c r="DW354" s="312">
        <f t="shared" si="560"/>
        <v>0</v>
      </c>
      <c r="DX354" s="312">
        <f t="shared" si="561"/>
        <v>0</v>
      </c>
      <c r="DY354" s="300">
        <f t="shared" si="562"/>
        <v>0</v>
      </c>
    </row>
    <row r="355" spans="1:129" s="52" customFormat="1" ht="15" customHeight="1">
      <c r="A355" s="76"/>
      <c r="B355" s="76"/>
      <c r="C355" s="75" t="s">
        <v>224</v>
      </c>
      <c r="D355" s="674"/>
      <c r="E355" s="70"/>
      <c r="F355" s="70"/>
      <c r="G355" s="70"/>
      <c r="H355" s="70"/>
      <c r="I355" s="70"/>
      <c r="J355" s="683"/>
      <c r="K355" s="70"/>
      <c r="L355" s="138"/>
      <c r="M355" s="68">
        <f t="shared" si="550"/>
        <v>1</v>
      </c>
      <c r="N355" s="894"/>
      <c r="O355" s="895"/>
      <c r="P355" s="894"/>
      <c r="Q355" s="895"/>
      <c r="R355" s="894"/>
      <c r="S355" s="895"/>
      <c r="T355" s="894"/>
      <c r="U355" s="895"/>
      <c r="V355" s="894"/>
      <c r="W355" s="895"/>
      <c r="X355" s="346"/>
      <c r="Y355" s="896"/>
      <c r="Z355" s="1008"/>
      <c r="AA355" s="896"/>
      <c r="AB355" s="1008"/>
      <c r="AC355" s="896"/>
      <c r="AD355" s="1008"/>
      <c r="AE355" s="896"/>
      <c r="AF355" s="1008"/>
      <c r="AG355" s="896"/>
      <c r="AH355" s="1008"/>
      <c r="AI355" s="335"/>
      <c r="AJ355" s="901"/>
      <c r="AK355" s="902"/>
      <c r="AL355" s="901"/>
      <c r="AM355" s="902"/>
      <c r="AN355" s="901"/>
      <c r="AO355" s="902"/>
      <c r="AP355" s="901"/>
      <c r="AQ355" s="902"/>
      <c r="AR355" s="901"/>
      <c r="AS355" s="902"/>
      <c r="AT355" s="336"/>
      <c r="AU355" s="909"/>
      <c r="AV355" s="910"/>
      <c r="AW355" s="909"/>
      <c r="AX355" s="910"/>
      <c r="AY355" s="909"/>
      <c r="AZ355" s="910"/>
      <c r="BA355" s="909"/>
      <c r="BB355" s="910"/>
      <c r="BC355" s="909"/>
      <c r="BD355" s="910"/>
      <c r="BE355" s="337"/>
      <c r="BF355" s="911"/>
      <c r="BG355" s="912"/>
      <c r="BH355" s="911"/>
      <c r="BI355" s="912"/>
      <c r="BJ355" s="911"/>
      <c r="BK355" s="912"/>
      <c r="BL355" s="911"/>
      <c r="BM355" s="912"/>
      <c r="BN355" s="911"/>
      <c r="BO355" s="912"/>
      <c r="BP355" s="338"/>
      <c r="BQ355" s="1003">
        <f t="shared" si="551"/>
        <v>0</v>
      </c>
      <c r="BR355" s="1004"/>
      <c r="BS355" s="1003">
        <f t="shared" si="552"/>
        <v>0</v>
      </c>
      <c r="BT355" s="1004"/>
      <c r="BU355" s="1003">
        <f t="shared" si="553"/>
        <v>0</v>
      </c>
      <c r="BV355" s="1004"/>
      <c r="BW355" s="1003">
        <f t="shared" si="554"/>
        <v>0</v>
      </c>
      <c r="BX355" s="1004"/>
      <c r="BY355" s="1003">
        <f t="shared" si="555"/>
        <v>0</v>
      </c>
      <c r="BZ355" s="1004"/>
      <c r="CA355" s="278">
        <f t="shared" si="556"/>
        <v>0</v>
      </c>
      <c r="CB355" s="1036"/>
      <c r="CC355" s="1037"/>
      <c r="CD355" s="1036"/>
      <c r="CE355" s="1037"/>
      <c r="CF355" s="1036"/>
      <c r="CG355" s="1037"/>
      <c r="CH355" s="1036"/>
      <c r="CI355" s="1037"/>
      <c r="CJ355" s="1036"/>
      <c r="CK355" s="1037"/>
      <c r="CL355" s="340"/>
      <c r="CM355" s="1044"/>
      <c r="CN355" s="1045"/>
      <c r="CO355" s="1044"/>
      <c r="CP355" s="1045"/>
      <c r="CQ355" s="1044"/>
      <c r="CR355" s="1045"/>
      <c r="CS355" s="1044"/>
      <c r="CT355" s="1045"/>
      <c r="CU355" s="1044"/>
      <c r="CV355" s="1045"/>
      <c r="CW355" s="341"/>
      <c r="CX355" s="1042"/>
      <c r="CY355" s="1043"/>
      <c r="CZ355" s="1042"/>
      <c r="DA355" s="1043"/>
      <c r="DB355" s="1042"/>
      <c r="DC355" s="1043"/>
      <c r="DD355" s="1042"/>
      <c r="DE355" s="1043"/>
      <c r="DF355" s="1042"/>
      <c r="DG355" s="1043"/>
      <c r="DH355" s="342"/>
      <c r="DI355" s="1040"/>
      <c r="DJ355" s="1041"/>
      <c r="DK355" s="1040"/>
      <c r="DL355" s="1041"/>
      <c r="DM355" s="1040"/>
      <c r="DN355" s="1041"/>
      <c r="DO355" s="1040"/>
      <c r="DP355" s="1041"/>
      <c r="DQ355" s="1040"/>
      <c r="DR355" s="1041"/>
      <c r="DS355" s="343"/>
      <c r="DT355" s="312">
        <f t="shared" si="557"/>
        <v>0</v>
      </c>
      <c r="DU355" s="312">
        <f t="shared" si="558"/>
        <v>0</v>
      </c>
      <c r="DV355" s="312">
        <f t="shared" si="559"/>
        <v>0</v>
      </c>
      <c r="DW355" s="312">
        <f t="shared" si="560"/>
        <v>0</v>
      </c>
      <c r="DX355" s="312">
        <f t="shared" si="561"/>
        <v>0</v>
      </c>
      <c r="DY355" s="300">
        <f t="shared" si="562"/>
        <v>0</v>
      </c>
    </row>
    <row r="356" spans="1:129" s="52" customFormat="1" ht="15" customHeight="1">
      <c r="A356" s="76"/>
      <c r="B356" s="76"/>
      <c r="C356" s="75" t="s">
        <v>15</v>
      </c>
      <c r="D356" s="674"/>
      <c r="E356" s="70"/>
      <c r="F356" s="70"/>
      <c r="G356" s="70"/>
      <c r="H356" s="70"/>
      <c r="I356" s="70"/>
      <c r="J356" s="683"/>
      <c r="K356" s="70"/>
      <c r="L356" s="138"/>
      <c r="M356" s="68">
        <f t="shared" si="550"/>
        <v>1</v>
      </c>
      <c r="N356" s="894"/>
      <c r="O356" s="895"/>
      <c r="P356" s="894"/>
      <c r="Q356" s="895"/>
      <c r="R356" s="894"/>
      <c r="S356" s="895"/>
      <c r="T356" s="894"/>
      <c r="U356" s="895"/>
      <c r="V356" s="894"/>
      <c r="W356" s="895"/>
      <c r="X356" s="346"/>
      <c r="Y356" s="896"/>
      <c r="Z356" s="1008"/>
      <c r="AA356" s="896"/>
      <c r="AB356" s="1008"/>
      <c r="AC356" s="896"/>
      <c r="AD356" s="1008"/>
      <c r="AE356" s="896"/>
      <c r="AF356" s="1008"/>
      <c r="AG356" s="896"/>
      <c r="AH356" s="1008"/>
      <c r="AI356" s="335"/>
      <c r="AJ356" s="901"/>
      <c r="AK356" s="902"/>
      <c r="AL356" s="901"/>
      <c r="AM356" s="902"/>
      <c r="AN356" s="901"/>
      <c r="AO356" s="902"/>
      <c r="AP356" s="901"/>
      <c r="AQ356" s="902"/>
      <c r="AR356" s="901"/>
      <c r="AS356" s="902"/>
      <c r="AT356" s="336"/>
      <c r="AU356" s="909"/>
      <c r="AV356" s="910"/>
      <c r="AW356" s="909"/>
      <c r="AX356" s="910"/>
      <c r="AY356" s="909"/>
      <c r="AZ356" s="910"/>
      <c r="BA356" s="909"/>
      <c r="BB356" s="910"/>
      <c r="BC356" s="909"/>
      <c r="BD356" s="910"/>
      <c r="BE356" s="337"/>
      <c r="BF356" s="911"/>
      <c r="BG356" s="912"/>
      <c r="BH356" s="911"/>
      <c r="BI356" s="912"/>
      <c r="BJ356" s="911"/>
      <c r="BK356" s="912"/>
      <c r="BL356" s="911"/>
      <c r="BM356" s="912"/>
      <c r="BN356" s="911"/>
      <c r="BO356" s="912"/>
      <c r="BP356" s="338"/>
      <c r="BQ356" s="1003">
        <f t="shared" si="551"/>
        <v>0</v>
      </c>
      <c r="BR356" s="1004"/>
      <c r="BS356" s="1003">
        <f t="shared" si="552"/>
        <v>0</v>
      </c>
      <c r="BT356" s="1004"/>
      <c r="BU356" s="1003">
        <f t="shared" si="553"/>
        <v>0</v>
      </c>
      <c r="BV356" s="1004"/>
      <c r="BW356" s="1003">
        <f t="shared" si="554"/>
        <v>0</v>
      </c>
      <c r="BX356" s="1004"/>
      <c r="BY356" s="1003">
        <f t="shared" si="555"/>
        <v>0</v>
      </c>
      <c r="BZ356" s="1004"/>
      <c r="CA356" s="278">
        <f t="shared" si="556"/>
        <v>0</v>
      </c>
      <c r="CB356" s="1036"/>
      <c r="CC356" s="1037"/>
      <c r="CD356" s="1036"/>
      <c r="CE356" s="1037"/>
      <c r="CF356" s="1036"/>
      <c r="CG356" s="1037"/>
      <c r="CH356" s="1036"/>
      <c r="CI356" s="1037"/>
      <c r="CJ356" s="1036"/>
      <c r="CK356" s="1037"/>
      <c r="CL356" s="340"/>
      <c r="CM356" s="1044"/>
      <c r="CN356" s="1045"/>
      <c r="CO356" s="1044"/>
      <c r="CP356" s="1045"/>
      <c r="CQ356" s="1044"/>
      <c r="CR356" s="1045"/>
      <c r="CS356" s="1044"/>
      <c r="CT356" s="1045"/>
      <c r="CU356" s="1044"/>
      <c r="CV356" s="1045"/>
      <c r="CW356" s="341"/>
      <c r="CX356" s="1042"/>
      <c r="CY356" s="1043"/>
      <c r="CZ356" s="1042"/>
      <c r="DA356" s="1043"/>
      <c r="DB356" s="1042"/>
      <c r="DC356" s="1043"/>
      <c r="DD356" s="1042"/>
      <c r="DE356" s="1043"/>
      <c r="DF356" s="1042"/>
      <c r="DG356" s="1043"/>
      <c r="DH356" s="342"/>
      <c r="DI356" s="1040"/>
      <c r="DJ356" s="1041"/>
      <c r="DK356" s="1040"/>
      <c r="DL356" s="1041"/>
      <c r="DM356" s="1040"/>
      <c r="DN356" s="1041"/>
      <c r="DO356" s="1040"/>
      <c r="DP356" s="1041"/>
      <c r="DQ356" s="1040"/>
      <c r="DR356" s="1041"/>
      <c r="DS356" s="343"/>
      <c r="DT356" s="312">
        <f t="shared" si="557"/>
        <v>0</v>
      </c>
      <c r="DU356" s="312">
        <f t="shared" si="558"/>
        <v>0</v>
      </c>
      <c r="DV356" s="312">
        <f t="shared" si="559"/>
        <v>0</v>
      </c>
      <c r="DW356" s="312">
        <f t="shared" si="560"/>
        <v>0</v>
      </c>
      <c r="DX356" s="312">
        <f t="shared" si="561"/>
        <v>0</v>
      </c>
      <c r="DY356" s="300">
        <f t="shared" si="562"/>
        <v>0</v>
      </c>
    </row>
    <row r="357" spans="1:129" s="52" customFormat="1" ht="15" customHeight="1">
      <c r="A357" s="76"/>
      <c r="B357" s="76"/>
      <c r="C357" s="75" t="s">
        <v>31</v>
      </c>
      <c r="D357" s="674"/>
      <c r="E357" s="70"/>
      <c r="F357" s="70"/>
      <c r="G357" s="70"/>
      <c r="H357" s="70"/>
      <c r="I357" s="70"/>
      <c r="J357" s="683"/>
      <c r="K357" s="70"/>
      <c r="L357" s="138"/>
      <c r="M357" s="68">
        <f t="shared" si="550"/>
        <v>1.1000000000000001</v>
      </c>
      <c r="N357" s="894"/>
      <c r="O357" s="895"/>
      <c r="P357" s="894"/>
      <c r="Q357" s="895"/>
      <c r="R357" s="894"/>
      <c r="S357" s="895"/>
      <c r="T357" s="894"/>
      <c r="U357" s="895"/>
      <c r="V357" s="894"/>
      <c r="W357" s="895"/>
      <c r="X357" s="346"/>
      <c r="Y357" s="896"/>
      <c r="Z357" s="1008"/>
      <c r="AA357" s="896"/>
      <c r="AB357" s="1008"/>
      <c r="AC357" s="896"/>
      <c r="AD357" s="1008"/>
      <c r="AE357" s="896"/>
      <c r="AF357" s="1008"/>
      <c r="AG357" s="896"/>
      <c r="AH357" s="1008"/>
      <c r="AI357" s="335"/>
      <c r="AJ357" s="901"/>
      <c r="AK357" s="902"/>
      <c r="AL357" s="901"/>
      <c r="AM357" s="902"/>
      <c r="AN357" s="901"/>
      <c r="AO357" s="902"/>
      <c r="AP357" s="901"/>
      <c r="AQ357" s="902"/>
      <c r="AR357" s="901"/>
      <c r="AS357" s="902"/>
      <c r="AT357" s="336"/>
      <c r="AU357" s="909"/>
      <c r="AV357" s="910"/>
      <c r="AW357" s="909"/>
      <c r="AX357" s="910"/>
      <c r="AY357" s="909"/>
      <c r="AZ357" s="910"/>
      <c r="BA357" s="909"/>
      <c r="BB357" s="910"/>
      <c r="BC357" s="909"/>
      <c r="BD357" s="910"/>
      <c r="BE357" s="337"/>
      <c r="BF357" s="911"/>
      <c r="BG357" s="912"/>
      <c r="BH357" s="911"/>
      <c r="BI357" s="912"/>
      <c r="BJ357" s="911"/>
      <c r="BK357" s="912"/>
      <c r="BL357" s="911"/>
      <c r="BM357" s="912"/>
      <c r="BN357" s="911"/>
      <c r="BO357" s="912"/>
      <c r="BP357" s="338"/>
      <c r="BQ357" s="1003">
        <f t="shared" si="551"/>
        <v>0</v>
      </c>
      <c r="BR357" s="1004"/>
      <c r="BS357" s="1003">
        <f t="shared" si="552"/>
        <v>0</v>
      </c>
      <c r="BT357" s="1004"/>
      <c r="BU357" s="1003">
        <f t="shared" si="553"/>
        <v>0</v>
      </c>
      <c r="BV357" s="1004"/>
      <c r="BW357" s="1003">
        <f t="shared" si="554"/>
        <v>0</v>
      </c>
      <c r="BX357" s="1004"/>
      <c r="BY357" s="1003">
        <f t="shared" si="555"/>
        <v>0</v>
      </c>
      <c r="BZ357" s="1004"/>
      <c r="CA357" s="278">
        <f t="shared" si="556"/>
        <v>0</v>
      </c>
      <c r="CB357" s="1036"/>
      <c r="CC357" s="1037"/>
      <c r="CD357" s="1036"/>
      <c r="CE357" s="1037"/>
      <c r="CF357" s="1036"/>
      <c r="CG357" s="1037"/>
      <c r="CH357" s="1036"/>
      <c r="CI357" s="1037"/>
      <c r="CJ357" s="1036"/>
      <c r="CK357" s="1037"/>
      <c r="CL357" s="340"/>
      <c r="CM357" s="1044"/>
      <c r="CN357" s="1045"/>
      <c r="CO357" s="1044"/>
      <c r="CP357" s="1045"/>
      <c r="CQ357" s="1044"/>
      <c r="CR357" s="1045"/>
      <c r="CS357" s="1044"/>
      <c r="CT357" s="1045"/>
      <c r="CU357" s="1044"/>
      <c r="CV357" s="1045"/>
      <c r="CW357" s="341"/>
      <c r="CX357" s="1042"/>
      <c r="CY357" s="1043"/>
      <c r="CZ357" s="1042"/>
      <c r="DA357" s="1043"/>
      <c r="DB357" s="1042"/>
      <c r="DC357" s="1043"/>
      <c r="DD357" s="1042"/>
      <c r="DE357" s="1043"/>
      <c r="DF357" s="1042"/>
      <c r="DG357" s="1043"/>
      <c r="DH357" s="342"/>
      <c r="DI357" s="1040"/>
      <c r="DJ357" s="1041"/>
      <c r="DK357" s="1040"/>
      <c r="DL357" s="1041"/>
      <c r="DM357" s="1040"/>
      <c r="DN357" s="1041"/>
      <c r="DO357" s="1040"/>
      <c r="DP357" s="1041"/>
      <c r="DQ357" s="1040"/>
      <c r="DR357" s="1041"/>
      <c r="DS357" s="343"/>
      <c r="DT357" s="312">
        <f t="shared" si="557"/>
        <v>0</v>
      </c>
      <c r="DU357" s="312">
        <f t="shared" si="558"/>
        <v>0</v>
      </c>
      <c r="DV357" s="312">
        <f t="shared" si="559"/>
        <v>0</v>
      </c>
      <c r="DW357" s="312">
        <f t="shared" si="560"/>
        <v>0</v>
      </c>
      <c r="DX357" s="312">
        <f t="shared" si="561"/>
        <v>0</v>
      </c>
      <c r="DY357" s="300">
        <f t="shared" si="562"/>
        <v>0</v>
      </c>
    </row>
    <row r="358" spans="1:129" s="52" customFormat="1" ht="15" customHeight="1">
      <c r="A358" s="76"/>
      <c r="B358" s="76"/>
      <c r="C358" s="75" t="s">
        <v>309</v>
      </c>
      <c r="D358" s="674" t="s">
        <v>338</v>
      </c>
      <c r="E358" s="70"/>
      <c r="F358" s="70"/>
      <c r="G358" s="70"/>
      <c r="H358" s="70"/>
      <c r="I358" s="70"/>
      <c r="J358" s="683"/>
      <c r="K358" s="70"/>
      <c r="L358" s="138"/>
      <c r="M358" s="68">
        <f t="shared" si="550"/>
        <v>1.1000000000000001</v>
      </c>
      <c r="N358" s="894"/>
      <c r="O358" s="895"/>
      <c r="P358" s="894"/>
      <c r="Q358" s="895"/>
      <c r="R358" s="894"/>
      <c r="S358" s="895"/>
      <c r="T358" s="894"/>
      <c r="U358" s="895"/>
      <c r="V358" s="894"/>
      <c r="W358" s="895"/>
      <c r="X358" s="346"/>
      <c r="Y358" s="896"/>
      <c r="Z358" s="1008"/>
      <c r="AA358" s="896"/>
      <c r="AB358" s="1008"/>
      <c r="AC358" s="896"/>
      <c r="AD358" s="1008"/>
      <c r="AE358" s="896"/>
      <c r="AF358" s="1008"/>
      <c r="AG358" s="896"/>
      <c r="AH358" s="1008"/>
      <c r="AI358" s="335"/>
      <c r="AJ358" s="901"/>
      <c r="AK358" s="902"/>
      <c r="AL358" s="901"/>
      <c r="AM358" s="902"/>
      <c r="AN358" s="901"/>
      <c r="AO358" s="902"/>
      <c r="AP358" s="901"/>
      <c r="AQ358" s="902"/>
      <c r="AR358" s="901"/>
      <c r="AS358" s="902"/>
      <c r="AT358" s="336"/>
      <c r="AU358" s="909"/>
      <c r="AV358" s="910"/>
      <c r="AW358" s="909"/>
      <c r="AX358" s="910"/>
      <c r="AY358" s="909"/>
      <c r="AZ358" s="910"/>
      <c r="BA358" s="909"/>
      <c r="BB358" s="910"/>
      <c r="BC358" s="909"/>
      <c r="BD358" s="910"/>
      <c r="BE358" s="337"/>
      <c r="BF358" s="911"/>
      <c r="BG358" s="912"/>
      <c r="BH358" s="911"/>
      <c r="BI358" s="912"/>
      <c r="BJ358" s="911"/>
      <c r="BK358" s="912"/>
      <c r="BL358" s="911"/>
      <c r="BM358" s="912"/>
      <c r="BN358" s="911"/>
      <c r="BO358" s="912"/>
      <c r="BP358" s="338"/>
      <c r="BQ358" s="1003">
        <f t="shared" si="551"/>
        <v>0</v>
      </c>
      <c r="BR358" s="1004"/>
      <c r="BS358" s="1003">
        <f t="shared" si="552"/>
        <v>0</v>
      </c>
      <c r="BT358" s="1004"/>
      <c r="BU358" s="1003">
        <f t="shared" si="553"/>
        <v>0</v>
      </c>
      <c r="BV358" s="1004"/>
      <c r="BW358" s="1003">
        <f t="shared" si="554"/>
        <v>0</v>
      </c>
      <c r="BX358" s="1004"/>
      <c r="BY358" s="1003">
        <f t="shared" si="555"/>
        <v>0</v>
      </c>
      <c r="BZ358" s="1004"/>
      <c r="CA358" s="278">
        <f t="shared" si="556"/>
        <v>0</v>
      </c>
      <c r="CB358" s="1036"/>
      <c r="CC358" s="1037"/>
      <c r="CD358" s="1036"/>
      <c r="CE358" s="1037"/>
      <c r="CF358" s="1036"/>
      <c r="CG358" s="1037"/>
      <c r="CH358" s="1036"/>
      <c r="CI358" s="1037"/>
      <c r="CJ358" s="1036"/>
      <c r="CK358" s="1037"/>
      <c r="CL358" s="340"/>
      <c r="CM358" s="1044"/>
      <c r="CN358" s="1045"/>
      <c r="CO358" s="1044"/>
      <c r="CP358" s="1045"/>
      <c r="CQ358" s="1044"/>
      <c r="CR358" s="1045"/>
      <c r="CS358" s="1044"/>
      <c r="CT358" s="1045"/>
      <c r="CU358" s="1044"/>
      <c r="CV358" s="1045"/>
      <c r="CW358" s="341"/>
      <c r="CX358" s="1042"/>
      <c r="CY358" s="1043"/>
      <c r="CZ358" s="1042"/>
      <c r="DA358" s="1043"/>
      <c r="DB358" s="1042"/>
      <c r="DC358" s="1043"/>
      <c r="DD358" s="1042"/>
      <c r="DE358" s="1043"/>
      <c r="DF358" s="1042"/>
      <c r="DG358" s="1043"/>
      <c r="DH358" s="342"/>
      <c r="DI358" s="1040"/>
      <c r="DJ358" s="1041"/>
      <c r="DK358" s="1040"/>
      <c r="DL358" s="1041"/>
      <c r="DM358" s="1040"/>
      <c r="DN358" s="1041"/>
      <c r="DO358" s="1040"/>
      <c r="DP358" s="1041"/>
      <c r="DQ358" s="1040"/>
      <c r="DR358" s="1041"/>
      <c r="DS358" s="343"/>
      <c r="DT358" s="312">
        <f t="shared" si="557"/>
        <v>0</v>
      </c>
      <c r="DU358" s="312">
        <f t="shared" si="558"/>
        <v>0</v>
      </c>
      <c r="DV358" s="312">
        <f t="shared" si="559"/>
        <v>0</v>
      </c>
      <c r="DW358" s="312">
        <f t="shared" si="560"/>
        <v>0</v>
      </c>
      <c r="DX358" s="312">
        <f t="shared" si="561"/>
        <v>0</v>
      </c>
      <c r="DY358" s="300">
        <f t="shared" si="562"/>
        <v>0</v>
      </c>
    </row>
    <row r="359" spans="1:129" s="52" customFormat="1" ht="15" customHeight="1">
      <c r="A359" s="76"/>
      <c r="B359" s="76"/>
      <c r="C359" s="75" t="s">
        <v>224</v>
      </c>
      <c r="D359" s="674"/>
      <c r="E359" s="70"/>
      <c r="F359" s="70"/>
      <c r="G359" s="70"/>
      <c r="H359" s="70"/>
      <c r="I359" s="70"/>
      <c r="J359" s="683"/>
      <c r="K359" s="70"/>
      <c r="L359" s="138"/>
      <c r="M359" s="68">
        <f t="shared" si="550"/>
        <v>1</v>
      </c>
      <c r="N359" s="894"/>
      <c r="O359" s="895"/>
      <c r="P359" s="894"/>
      <c r="Q359" s="895"/>
      <c r="R359" s="894"/>
      <c r="S359" s="895"/>
      <c r="T359" s="894"/>
      <c r="U359" s="895"/>
      <c r="V359" s="894"/>
      <c r="W359" s="895"/>
      <c r="X359" s="346"/>
      <c r="Y359" s="896"/>
      <c r="Z359" s="1008"/>
      <c r="AA359" s="896"/>
      <c r="AB359" s="1008"/>
      <c r="AC359" s="896"/>
      <c r="AD359" s="1008"/>
      <c r="AE359" s="896"/>
      <c r="AF359" s="1008"/>
      <c r="AG359" s="896"/>
      <c r="AH359" s="1008"/>
      <c r="AI359" s="335"/>
      <c r="AJ359" s="901"/>
      <c r="AK359" s="902"/>
      <c r="AL359" s="901"/>
      <c r="AM359" s="902"/>
      <c r="AN359" s="901"/>
      <c r="AO359" s="902"/>
      <c r="AP359" s="901"/>
      <c r="AQ359" s="902"/>
      <c r="AR359" s="901"/>
      <c r="AS359" s="902"/>
      <c r="AT359" s="336"/>
      <c r="AU359" s="909"/>
      <c r="AV359" s="910"/>
      <c r="AW359" s="909"/>
      <c r="AX359" s="910"/>
      <c r="AY359" s="909"/>
      <c r="AZ359" s="910"/>
      <c r="BA359" s="909"/>
      <c r="BB359" s="910"/>
      <c r="BC359" s="909"/>
      <c r="BD359" s="910"/>
      <c r="BE359" s="337"/>
      <c r="BF359" s="911"/>
      <c r="BG359" s="912"/>
      <c r="BH359" s="911"/>
      <c r="BI359" s="912"/>
      <c r="BJ359" s="911"/>
      <c r="BK359" s="912"/>
      <c r="BL359" s="911"/>
      <c r="BM359" s="912"/>
      <c r="BN359" s="911"/>
      <c r="BO359" s="912"/>
      <c r="BP359" s="338"/>
      <c r="BQ359" s="1003">
        <f t="shared" si="551"/>
        <v>0</v>
      </c>
      <c r="BR359" s="1004"/>
      <c r="BS359" s="1003">
        <f t="shared" si="552"/>
        <v>0</v>
      </c>
      <c r="BT359" s="1004"/>
      <c r="BU359" s="1003">
        <f t="shared" si="553"/>
        <v>0</v>
      </c>
      <c r="BV359" s="1004"/>
      <c r="BW359" s="1003">
        <f t="shared" si="554"/>
        <v>0</v>
      </c>
      <c r="BX359" s="1004"/>
      <c r="BY359" s="1003">
        <f t="shared" si="555"/>
        <v>0</v>
      </c>
      <c r="BZ359" s="1004"/>
      <c r="CA359" s="278">
        <f t="shared" si="556"/>
        <v>0</v>
      </c>
      <c r="CB359" s="1036"/>
      <c r="CC359" s="1037"/>
      <c r="CD359" s="1036"/>
      <c r="CE359" s="1037"/>
      <c r="CF359" s="1036"/>
      <c r="CG359" s="1037"/>
      <c r="CH359" s="1036"/>
      <c r="CI359" s="1037"/>
      <c r="CJ359" s="1036"/>
      <c r="CK359" s="1037"/>
      <c r="CL359" s="340"/>
      <c r="CM359" s="1044"/>
      <c r="CN359" s="1045"/>
      <c r="CO359" s="1044"/>
      <c r="CP359" s="1045"/>
      <c r="CQ359" s="1044"/>
      <c r="CR359" s="1045"/>
      <c r="CS359" s="1044"/>
      <c r="CT359" s="1045"/>
      <c r="CU359" s="1044"/>
      <c r="CV359" s="1045"/>
      <c r="CW359" s="341"/>
      <c r="CX359" s="1042"/>
      <c r="CY359" s="1043"/>
      <c r="CZ359" s="1042"/>
      <c r="DA359" s="1043"/>
      <c r="DB359" s="1042"/>
      <c r="DC359" s="1043"/>
      <c r="DD359" s="1042"/>
      <c r="DE359" s="1043"/>
      <c r="DF359" s="1042"/>
      <c r="DG359" s="1043"/>
      <c r="DH359" s="342"/>
      <c r="DI359" s="1040"/>
      <c r="DJ359" s="1041"/>
      <c r="DK359" s="1040"/>
      <c r="DL359" s="1041"/>
      <c r="DM359" s="1040"/>
      <c r="DN359" s="1041"/>
      <c r="DO359" s="1040"/>
      <c r="DP359" s="1041"/>
      <c r="DQ359" s="1040"/>
      <c r="DR359" s="1041"/>
      <c r="DS359" s="343"/>
      <c r="DT359" s="312">
        <f t="shared" si="557"/>
        <v>0</v>
      </c>
      <c r="DU359" s="312">
        <f t="shared" si="558"/>
        <v>0</v>
      </c>
      <c r="DV359" s="312">
        <f t="shared" si="559"/>
        <v>0</v>
      </c>
      <c r="DW359" s="312">
        <f t="shared" si="560"/>
        <v>0</v>
      </c>
      <c r="DX359" s="312">
        <f t="shared" si="561"/>
        <v>0</v>
      </c>
      <c r="DY359" s="300">
        <f t="shared" si="562"/>
        <v>0</v>
      </c>
    </row>
    <row r="360" spans="1:129" s="52" customFormat="1" ht="15" customHeight="1">
      <c r="A360" s="76"/>
      <c r="B360" s="76"/>
      <c r="C360" s="75" t="s">
        <v>15</v>
      </c>
      <c r="D360" s="674"/>
      <c r="E360" s="70"/>
      <c r="F360" s="70"/>
      <c r="G360" s="70"/>
      <c r="H360" s="70"/>
      <c r="I360" s="70"/>
      <c r="J360" s="683"/>
      <c r="K360" s="70"/>
      <c r="L360" s="138"/>
      <c r="M360" s="68">
        <f t="shared" si="550"/>
        <v>1</v>
      </c>
      <c r="N360" s="894"/>
      <c r="O360" s="895"/>
      <c r="P360" s="894"/>
      <c r="Q360" s="895"/>
      <c r="R360" s="894"/>
      <c r="S360" s="895"/>
      <c r="T360" s="894"/>
      <c r="U360" s="895"/>
      <c r="V360" s="894"/>
      <c r="W360" s="895"/>
      <c r="X360" s="346"/>
      <c r="Y360" s="896"/>
      <c r="Z360" s="1008"/>
      <c r="AA360" s="896"/>
      <c r="AB360" s="1008"/>
      <c r="AC360" s="896"/>
      <c r="AD360" s="1008"/>
      <c r="AE360" s="896"/>
      <c r="AF360" s="1008"/>
      <c r="AG360" s="896"/>
      <c r="AH360" s="1008"/>
      <c r="AI360" s="335"/>
      <c r="AJ360" s="901"/>
      <c r="AK360" s="902"/>
      <c r="AL360" s="901"/>
      <c r="AM360" s="902"/>
      <c r="AN360" s="901"/>
      <c r="AO360" s="902"/>
      <c r="AP360" s="901"/>
      <c r="AQ360" s="902"/>
      <c r="AR360" s="901"/>
      <c r="AS360" s="902"/>
      <c r="AT360" s="336"/>
      <c r="AU360" s="909"/>
      <c r="AV360" s="910"/>
      <c r="AW360" s="909"/>
      <c r="AX360" s="910"/>
      <c r="AY360" s="909"/>
      <c r="AZ360" s="910"/>
      <c r="BA360" s="909"/>
      <c r="BB360" s="910"/>
      <c r="BC360" s="909"/>
      <c r="BD360" s="910"/>
      <c r="BE360" s="337"/>
      <c r="BF360" s="911"/>
      <c r="BG360" s="912"/>
      <c r="BH360" s="911"/>
      <c r="BI360" s="912"/>
      <c r="BJ360" s="911"/>
      <c r="BK360" s="912"/>
      <c r="BL360" s="911"/>
      <c r="BM360" s="912"/>
      <c r="BN360" s="911"/>
      <c r="BO360" s="912"/>
      <c r="BP360" s="338"/>
      <c r="BQ360" s="1003">
        <f t="shared" si="551"/>
        <v>0</v>
      </c>
      <c r="BR360" s="1004"/>
      <c r="BS360" s="1003">
        <f t="shared" si="552"/>
        <v>0</v>
      </c>
      <c r="BT360" s="1004"/>
      <c r="BU360" s="1003">
        <f t="shared" si="553"/>
        <v>0</v>
      </c>
      <c r="BV360" s="1004"/>
      <c r="BW360" s="1003">
        <f t="shared" si="554"/>
        <v>0</v>
      </c>
      <c r="BX360" s="1004"/>
      <c r="BY360" s="1003">
        <f t="shared" si="555"/>
        <v>0</v>
      </c>
      <c r="BZ360" s="1004"/>
      <c r="CA360" s="278">
        <f t="shared" si="556"/>
        <v>0</v>
      </c>
      <c r="CB360" s="1036"/>
      <c r="CC360" s="1037"/>
      <c r="CD360" s="1036"/>
      <c r="CE360" s="1037"/>
      <c r="CF360" s="1036"/>
      <c r="CG360" s="1037"/>
      <c r="CH360" s="1036"/>
      <c r="CI360" s="1037"/>
      <c r="CJ360" s="1036"/>
      <c r="CK360" s="1037"/>
      <c r="CL360" s="340"/>
      <c r="CM360" s="1044"/>
      <c r="CN360" s="1045"/>
      <c r="CO360" s="1044"/>
      <c r="CP360" s="1045"/>
      <c r="CQ360" s="1044"/>
      <c r="CR360" s="1045"/>
      <c r="CS360" s="1044"/>
      <c r="CT360" s="1045"/>
      <c r="CU360" s="1044"/>
      <c r="CV360" s="1045"/>
      <c r="CW360" s="341"/>
      <c r="CX360" s="1042"/>
      <c r="CY360" s="1043"/>
      <c r="CZ360" s="1042"/>
      <c r="DA360" s="1043"/>
      <c r="DB360" s="1042"/>
      <c r="DC360" s="1043"/>
      <c r="DD360" s="1042"/>
      <c r="DE360" s="1043"/>
      <c r="DF360" s="1042"/>
      <c r="DG360" s="1043"/>
      <c r="DH360" s="342"/>
      <c r="DI360" s="1040"/>
      <c r="DJ360" s="1041"/>
      <c r="DK360" s="1040"/>
      <c r="DL360" s="1041"/>
      <c r="DM360" s="1040"/>
      <c r="DN360" s="1041"/>
      <c r="DO360" s="1040"/>
      <c r="DP360" s="1041"/>
      <c r="DQ360" s="1040"/>
      <c r="DR360" s="1041"/>
      <c r="DS360" s="343"/>
      <c r="DT360" s="312">
        <f t="shared" si="557"/>
        <v>0</v>
      </c>
      <c r="DU360" s="312">
        <f t="shared" si="558"/>
        <v>0</v>
      </c>
      <c r="DV360" s="312">
        <f t="shared" si="559"/>
        <v>0</v>
      </c>
      <c r="DW360" s="312">
        <f t="shared" si="560"/>
        <v>0</v>
      </c>
      <c r="DX360" s="312">
        <f t="shared" si="561"/>
        <v>0</v>
      </c>
      <c r="DY360" s="300">
        <f t="shared" si="562"/>
        <v>0</v>
      </c>
    </row>
    <row r="361" spans="1:129" s="52" customFormat="1" ht="15" customHeight="1">
      <c r="A361" s="76"/>
      <c r="B361" s="76"/>
      <c r="C361" s="75" t="s">
        <v>31</v>
      </c>
      <c r="D361" s="674"/>
      <c r="E361" s="70"/>
      <c r="F361" s="70"/>
      <c r="G361" s="70"/>
      <c r="H361" s="70"/>
      <c r="I361" s="70"/>
      <c r="J361" s="683"/>
      <c r="K361" s="70"/>
      <c r="L361" s="138"/>
      <c r="M361" s="68">
        <f t="shared" si="550"/>
        <v>1.1000000000000001</v>
      </c>
      <c r="N361" s="894"/>
      <c r="O361" s="895"/>
      <c r="P361" s="894"/>
      <c r="Q361" s="895"/>
      <c r="R361" s="894"/>
      <c r="S361" s="895"/>
      <c r="T361" s="894"/>
      <c r="U361" s="895"/>
      <c r="V361" s="894"/>
      <c r="W361" s="895"/>
      <c r="X361" s="346"/>
      <c r="Y361" s="896"/>
      <c r="Z361" s="1008"/>
      <c r="AA361" s="896"/>
      <c r="AB361" s="1008"/>
      <c r="AC361" s="896"/>
      <c r="AD361" s="1008"/>
      <c r="AE361" s="896"/>
      <c r="AF361" s="1008"/>
      <c r="AG361" s="896"/>
      <c r="AH361" s="1008"/>
      <c r="AI361" s="335"/>
      <c r="AJ361" s="901"/>
      <c r="AK361" s="902"/>
      <c r="AL361" s="901"/>
      <c r="AM361" s="902"/>
      <c r="AN361" s="901"/>
      <c r="AO361" s="902"/>
      <c r="AP361" s="901"/>
      <c r="AQ361" s="902"/>
      <c r="AR361" s="901"/>
      <c r="AS361" s="902"/>
      <c r="AT361" s="336"/>
      <c r="AU361" s="909"/>
      <c r="AV361" s="910"/>
      <c r="AW361" s="909"/>
      <c r="AX361" s="910"/>
      <c r="AY361" s="909"/>
      <c r="AZ361" s="910"/>
      <c r="BA361" s="909"/>
      <c r="BB361" s="910"/>
      <c r="BC361" s="909"/>
      <c r="BD361" s="910"/>
      <c r="BE361" s="337"/>
      <c r="BF361" s="911"/>
      <c r="BG361" s="912"/>
      <c r="BH361" s="911"/>
      <c r="BI361" s="912"/>
      <c r="BJ361" s="911"/>
      <c r="BK361" s="912"/>
      <c r="BL361" s="911"/>
      <c r="BM361" s="912"/>
      <c r="BN361" s="911"/>
      <c r="BO361" s="912"/>
      <c r="BP361" s="338"/>
      <c r="BQ361" s="1003">
        <f t="shared" si="551"/>
        <v>0</v>
      </c>
      <c r="BR361" s="1004"/>
      <c r="BS361" s="1003">
        <f t="shared" si="552"/>
        <v>0</v>
      </c>
      <c r="BT361" s="1004"/>
      <c r="BU361" s="1003">
        <f t="shared" si="553"/>
        <v>0</v>
      </c>
      <c r="BV361" s="1004"/>
      <c r="BW361" s="1003">
        <f t="shared" si="554"/>
        <v>0</v>
      </c>
      <c r="BX361" s="1004"/>
      <c r="BY361" s="1003">
        <f t="shared" si="555"/>
        <v>0</v>
      </c>
      <c r="BZ361" s="1004"/>
      <c r="CA361" s="278">
        <f t="shared" si="556"/>
        <v>0</v>
      </c>
      <c r="CB361" s="1036"/>
      <c r="CC361" s="1037"/>
      <c r="CD361" s="1036"/>
      <c r="CE361" s="1037"/>
      <c r="CF361" s="1036"/>
      <c r="CG361" s="1037"/>
      <c r="CH361" s="1036"/>
      <c r="CI361" s="1037"/>
      <c r="CJ361" s="1036"/>
      <c r="CK361" s="1037"/>
      <c r="CL361" s="340"/>
      <c r="CM361" s="1044"/>
      <c r="CN361" s="1045"/>
      <c r="CO361" s="1044"/>
      <c r="CP361" s="1045"/>
      <c r="CQ361" s="1044"/>
      <c r="CR361" s="1045"/>
      <c r="CS361" s="1044"/>
      <c r="CT361" s="1045"/>
      <c r="CU361" s="1044"/>
      <c r="CV361" s="1045"/>
      <c r="CW361" s="341"/>
      <c r="CX361" s="1042"/>
      <c r="CY361" s="1043"/>
      <c r="CZ361" s="1042"/>
      <c r="DA361" s="1043"/>
      <c r="DB361" s="1042"/>
      <c r="DC361" s="1043"/>
      <c r="DD361" s="1042"/>
      <c r="DE361" s="1043"/>
      <c r="DF361" s="1042"/>
      <c r="DG361" s="1043"/>
      <c r="DH361" s="342"/>
      <c r="DI361" s="1040"/>
      <c r="DJ361" s="1041"/>
      <c r="DK361" s="1040"/>
      <c r="DL361" s="1041"/>
      <c r="DM361" s="1040"/>
      <c r="DN361" s="1041"/>
      <c r="DO361" s="1040"/>
      <c r="DP361" s="1041"/>
      <c r="DQ361" s="1040"/>
      <c r="DR361" s="1041"/>
      <c r="DS361" s="343"/>
      <c r="DT361" s="312">
        <f t="shared" si="557"/>
        <v>0</v>
      </c>
      <c r="DU361" s="312">
        <f t="shared" si="558"/>
        <v>0</v>
      </c>
      <c r="DV361" s="312">
        <f t="shared" si="559"/>
        <v>0</v>
      </c>
      <c r="DW361" s="312">
        <f t="shared" si="560"/>
        <v>0</v>
      </c>
      <c r="DX361" s="312">
        <f t="shared" si="561"/>
        <v>0</v>
      </c>
      <c r="DY361" s="300">
        <f t="shared" si="562"/>
        <v>0</v>
      </c>
    </row>
    <row r="362" spans="1:129" s="52" customFormat="1" ht="15" customHeight="1">
      <c r="A362" s="76"/>
      <c r="B362" s="76"/>
      <c r="C362" s="136"/>
      <c r="D362" s="49"/>
      <c r="E362" s="85"/>
      <c r="F362" s="85"/>
      <c r="G362" s="85"/>
      <c r="H362" s="85"/>
      <c r="I362" s="85"/>
      <c r="J362" s="888" t="s">
        <v>145</v>
      </c>
      <c r="K362" s="889"/>
      <c r="L362" s="889"/>
      <c r="M362" s="890"/>
      <c r="N362" s="898"/>
      <c r="O362" s="665"/>
      <c r="P362" s="898"/>
      <c r="Q362" s="665"/>
      <c r="R362" s="898"/>
      <c r="S362" s="665"/>
      <c r="T362" s="898"/>
      <c r="U362" s="665"/>
      <c r="V362" s="898"/>
      <c r="W362" s="665"/>
      <c r="X362" s="122"/>
      <c r="Y362" s="898"/>
      <c r="Z362" s="665"/>
      <c r="AA362" s="898"/>
      <c r="AB362" s="665"/>
      <c r="AC362" s="898"/>
      <c r="AD362" s="665"/>
      <c r="AE362" s="898"/>
      <c r="AF362" s="665"/>
      <c r="AG362" s="898"/>
      <c r="AH362" s="665"/>
      <c r="AI362" s="122"/>
      <c r="AJ362" s="898"/>
      <c r="AK362" s="665"/>
      <c r="AL362" s="898"/>
      <c r="AM362" s="665"/>
      <c r="AN362" s="898"/>
      <c r="AO362" s="665"/>
      <c r="AP362" s="898"/>
      <c r="AQ362" s="665"/>
      <c r="AR362" s="898"/>
      <c r="AS362" s="665"/>
      <c r="AT362" s="122"/>
      <c r="AU362" s="898"/>
      <c r="AV362" s="665"/>
      <c r="AW362" s="898"/>
      <c r="AX362" s="665"/>
      <c r="AY362" s="898"/>
      <c r="AZ362" s="665"/>
      <c r="BA362" s="898"/>
      <c r="BB362" s="665"/>
      <c r="BC362" s="898"/>
      <c r="BD362" s="665"/>
      <c r="BE362" s="122"/>
      <c r="BF362" s="898"/>
      <c r="BG362" s="665"/>
      <c r="BH362" s="898"/>
      <c r="BI362" s="665"/>
      <c r="BJ362" s="898"/>
      <c r="BK362" s="665"/>
      <c r="BL362" s="898"/>
      <c r="BM362" s="665"/>
      <c r="BN362" s="898"/>
      <c r="BO362" s="665"/>
      <c r="BP362" s="122"/>
      <c r="BQ362" s="898">
        <f>SUM(BQ342:BQ361)</f>
        <v>0</v>
      </c>
      <c r="BR362" s="665"/>
      <c r="BS362" s="898">
        <f>SUM(BS342:BS361)</f>
        <v>0</v>
      </c>
      <c r="BT362" s="665"/>
      <c r="BU362" s="898">
        <f>SUM(BU342:BU361)</f>
        <v>0</v>
      </c>
      <c r="BV362" s="665"/>
      <c r="BW362" s="898">
        <f>SUM(BW342:BW361)</f>
        <v>0</v>
      </c>
      <c r="BX362" s="665"/>
      <c r="BY362" s="898">
        <f>SUM(BY342:BY361)</f>
        <v>0</v>
      </c>
      <c r="BZ362" s="665"/>
      <c r="CA362" s="122">
        <f>SUM(BQ362:BZ362)</f>
        <v>0</v>
      </c>
      <c r="CB362" s="898"/>
      <c r="CC362" s="665"/>
      <c r="CD362" s="898"/>
      <c r="CE362" s="665"/>
      <c r="CF362" s="898"/>
      <c r="CG362" s="665"/>
      <c r="CH362" s="898"/>
      <c r="CI362" s="665"/>
      <c r="CJ362" s="898"/>
      <c r="CK362" s="665"/>
      <c r="CL362" s="122"/>
      <c r="CM362" s="898"/>
      <c r="CN362" s="665"/>
      <c r="CO362" s="898"/>
      <c r="CP362" s="665"/>
      <c r="CQ362" s="898"/>
      <c r="CR362" s="665"/>
      <c r="CS362" s="898"/>
      <c r="CT362" s="665"/>
      <c r="CU362" s="898"/>
      <c r="CV362" s="665"/>
      <c r="CW362" s="122"/>
      <c r="CX362" s="898"/>
      <c r="CY362" s="665"/>
      <c r="CZ362" s="898"/>
      <c r="DA362" s="665"/>
      <c r="DB362" s="898"/>
      <c r="DC362" s="665"/>
      <c r="DD362" s="898"/>
      <c r="DE362" s="665"/>
      <c r="DF362" s="898"/>
      <c r="DG362" s="665"/>
      <c r="DH362" s="122"/>
      <c r="DI362" s="898"/>
      <c r="DJ362" s="665"/>
      <c r="DK362" s="898"/>
      <c r="DL362" s="665"/>
      <c r="DM362" s="898"/>
      <c r="DN362" s="665"/>
      <c r="DO362" s="898"/>
      <c r="DP362" s="665"/>
      <c r="DQ362" s="898"/>
      <c r="DR362" s="665"/>
      <c r="DS362" s="122"/>
      <c r="DT362" s="313">
        <f>SUM(DT342:DT361)</f>
        <v>0</v>
      </c>
      <c r="DU362" s="313">
        <f>SUM(DU342:DU361)</f>
        <v>0</v>
      </c>
      <c r="DV362" s="313">
        <f>SUM(DV342:DV361)</f>
        <v>0</v>
      </c>
      <c r="DW362" s="313">
        <f>SUM(DW342:DW361)</f>
        <v>0</v>
      </c>
      <c r="DX362" s="313">
        <f>SUM(DX342:DX361)</f>
        <v>0</v>
      </c>
      <c r="DY362" s="313">
        <f t="shared" ref="DY362" si="563">SUM(DT362:DX362)</f>
        <v>0</v>
      </c>
    </row>
    <row r="363" spans="1:129" s="52" customFormat="1" ht="25.5" customHeight="1">
      <c r="A363" s="76"/>
      <c r="B363" s="76"/>
      <c r="C363" s="136"/>
      <c r="D363" s="49"/>
      <c r="E363" s="810" t="s">
        <v>182</v>
      </c>
      <c r="F363" s="810"/>
      <c r="G363" s="810"/>
      <c r="H363" s="810"/>
      <c r="I363" s="810"/>
      <c r="J363" s="49"/>
      <c r="K363" s="49"/>
      <c r="L363" s="344"/>
      <c r="M363" s="163"/>
      <c r="N363" s="164"/>
      <c r="O363" s="165"/>
      <c r="P363" s="164"/>
      <c r="Q363" s="165"/>
      <c r="R363" s="164"/>
      <c r="S363" s="165"/>
      <c r="T363" s="164"/>
      <c r="U363" s="165"/>
      <c r="V363" s="164"/>
      <c r="W363" s="165"/>
      <c r="X363" s="166"/>
      <c r="Y363" s="164"/>
      <c r="Z363" s="165"/>
      <c r="AA363" s="164"/>
      <c r="AB363" s="165"/>
      <c r="AC363" s="164"/>
      <c r="AD363" s="165"/>
      <c r="AE363" s="164"/>
      <c r="AF363" s="165"/>
      <c r="AG363" s="164"/>
      <c r="AH363" s="165"/>
      <c r="AI363" s="166"/>
      <c r="AJ363" s="164"/>
      <c r="AK363" s="165"/>
      <c r="AL363" s="164"/>
      <c r="AM363" s="165"/>
      <c r="AN363" s="164"/>
      <c r="AO363" s="165"/>
      <c r="AP363" s="164"/>
      <c r="AQ363" s="165"/>
      <c r="AR363" s="164"/>
      <c r="AS363" s="165"/>
      <c r="AT363" s="166"/>
      <c r="AU363" s="164"/>
      <c r="AV363" s="165"/>
      <c r="AW363" s="164"/>
      <c r="AX363" s="165"/>
      <c r="AY363" s="164"/>
      <c r="AZ363" s="165"/>
      <c r="BA363" s="164"/>
      <c r="BB363" s="165"/>
      <c r="BC363" s="164"/>
      <c r="BD363" s="165"/>
      <c r="BE363" s="166"/>
      <c r="BF363" s="164"/>
      <c r="BG363" s="165"/>
      <c r="BH363" s="164"/>
      <c r="BI363" s="165"/>
      <c r="BJ363" s="164"/>
      <c r="BK363" s="165"/>
      <c r="BL363" s="164"/>
      <c r="BM363" s="165"/>
      <c r="BN363" s="164"/>
      <c r="BO363" s="165"/>
      <c r="BP363" s="166"/>
      <c r="BQ363" s="164"/>
      <c r="BR363" s="165"/>
      <c r="BS363" s="164"/>
      <c r="BT363" s="165"/>
      <c r="BU363" s="164"/>
      <c r="BV363" s="165"/>
      <c r="BW363" s="164"/>
      <c r="BX363" s="165"/>
      <c r="BY363" s="164"/>
      <c r="BZ363" s="165"/>
      <c r="CA363" s="166"/>
      <c r="CB363" s="164"/>
      <c r="CC363" s="165"/>
      <c r="CD363" s="164"/>
      <c r="CE363" s="165"/>
      <c r="CF363" s="164"/>
      <c r="CG363" s="165"/>
      <c r="CH363" s="164"/>
      <c r="CI363" s="165"/>
      <c r="CJ363" s="164"/>
      <c r="CK363" s="165"/>
      <c r="CL363" s="166"/>
      <c r="CM363" s="164"/>
      <c r="CN363" s="165"/>
      <c r="CO363" s="164"/>
      <c r="CP363" s="165"/>
      <c r="CQ363" s="164"/>
      <c r="CR363" s="165"/>
      <c r="CS363" s="164"/>
      <c r="CT363" s="165"/>
      <c r="CU363" s="164"/>
      <c r="CV363" s="165"/>
      <c r="CW363" s="166"/>
      <c r="CX363" s="164"/>
      <c r="CY363" s="165"/>
      <c r="CZ363" s="164"/>
      <c r="DA363" s="165"/>
      <c r="DB363" s="164"/>
      <c r="DC363" s="165"/>
      <c r="DD363" s="164"/>
      <c r="DE363" s="165"/>
      <c r="DF363" s="164"/>
      <c r="DG363" s="165"/>
      <c r="DH363" s="166"/>
      <c r="DI363" s="164"/>
      <c r="DJ363" s="165"/>
      <c r="DK363" s="164"/>
      <c r="DL363" s="165"/>
      <c r="DM363" s="164"/>
      <c r="DN363" s="165"/>
      <c r="DO363" s="164"/>
      <c r="DP363" s="165"/>
      <c r="DQ363" s="164"/>
      <c r="DR363" s="165"/>
      <c r="DS363" s="166"/>
      <c r="DT363" s="345"/>
      <c r="DU363" s="345"/>
      <c r="DV363" s="345"/>
      <c r="DW363" s="345"/>
      <c r="DX363" s="345"/>
      <c r="DY363" s="315"/>
    </row>
    <row r="364" spans="1:129" s="52" customFormat="1" ht="36" customHeight="1">
      <c r="A364" s="76"/>
      <c r="B364" s="76"/>
      <c r="C364" s="123" t="s">
        <v>43</v>
      </c>
      <c r="D364" s="77" t="s">
        <v>143</v>
      </c>
      <c r="E364" s="81" t="str">
        <f>BQ9</f>
        <v>Year 1</v>
      </c>
      <c r="F364" s="81" t="str">
        <f>BS9</f>
        <v>Year 2</v>
      </c>
      <c r="G364" s="81" t="str">
        <f>BU9</f>
        <v>Year 3</v>
      </c>
      <c r="H364" s="81" t="str">
        <f>BW9</f>
        <v>Year 4</v>
      </c>
      <c r="I364" s="81" t="str">
        <f>BY9</f>
        <v>Year 5</v>
      </c>
      <c r="J364" s="79" t="s">
        <v>336</v>
      </c>
      <c r="K364" s="79" t="s">
        <v>337</v>
      </c>
      <c r="L364" s="79" t="s">
        <v>42</v>
      </c>
      <c r="M364" s="79" t="s">
        <v>311</v>
      </c>
      <c r="N364" s="161"/>
      <c r="O364" s="131"/>
      <c r="P364" s="161"/>
      <c r="Q364" s="131"/>
      <c r="R364" s="161"/>
      <c r="S364" s="131"/>
      <c r="T364" s="161"/>
      <c r="U364" s="131"/>
      <c r="V364" s="161"/>
      <c r="W364" s="131"/>
      <c r="X364" s="132"/>
      <c r="Y364" s="161"/>
      <c r="Z364" s="131"/>
      <c r="AA364" s="161"/>
      <c r="AB364" s="131"/>
      <c r="AC364" s="161"/>
      <c r="AD364" s="131"/>
      <c r="AE364" s="161"/>
      <c r="AF364" s="131"/>
      <c r="AG364" s="161"/>
      <c r="AH364" s="131"/>
      <c r="AI364" s="132"/>
      <c r="AJ364" s="161"/>
      <c r="AK364" s="131"/>
      <c r="AL364" s="161"/>
      <c r="AM364" s="131"/>
      <c r="AN364" s="161"/>
      <c r="AO364" s="131"/>
      <c r="AP364" s="161"/>
      <c r="AQ364" s="131"/>
      <c r="AR364" s="161"/>
      <c r="AS364" s="131"/>
      <c r="AT364" s="132"/>
      <c r="AU364" s="161"/>
      <c r="AV364" s="131"/>
      <c r="AW364" s="161"/>
      <c r="AX364" s="131"/>
      <c r="AY364" s="161"/>
      <c r="AZ364" s="131"/>
      <c r="BA364" s="161"/>
      <c r="BB364" s="131"/>
      <c r="BC364" s="161"/>
      <c r="BD364" s="131"/>
      <c r="BE364" s="132"/>
      <c r="BF364" s="161"/>
      <c r="BG364" s="131"/>
      <c r="BH364" s="161"/>
      <c r="BI364" s="131"/>
      <c r="BJ364" s="161"/>
      <c r="BK364" s="131"/>
      <c r="BL364" s="161"/>
      <c r="BM364" s="131"/>
      <c r="BN364" s="161"/>
      <c r="BO364" s="131"/>
      <c r="BP364" s="132"/>
      <c r="BQ364" s="161"/>
      <c r="BR364" s="131"/>
      <c r="BS364" s="161"/>
      <c r="BT364" s="131"/>
      <c r="BU364" s="161"/>
      <c r="BV364" s="131"/>
      <c r="BW364" s="161"/>
      <c r="BX364" s="131"/>
      <c r="BY364" s="161"/>
      <c r="BZ364" s="131"/>
      <c r="CA364" s="132"/>
      <c r="CB364" s="161"/>
      <c r="CC364" s="131"/>
      <c r="CD364" s="161"/>
      <c r="CE364" s="131"/>
      <c r="CF364" s="161"/>
      <c r="CG364" s="131"/>
      <c r="CH364" s="161"/>
      <c r="CI364" s="131"/>
      <c r="CJ364" s="161"/>
      <c r="CK364" s="131"/>
      <c r="CL364" s="132"/>
      <c r="CM364" s="161"/>
      <c r="CN364" s="131"/>
      <c r="CO364" s="161"/>
      <c r="CP364" s="131"/>
      <c r="CQ364" s="161"/>
      <c r="CR364" s="131"/>
      <c r="CS364" s="161"/>
      <c r="CT364" s="131"/>
      <c r="CU364" s="161"/>
      <c r="CV364" s="131"/>
      <c r="CW364" s="132"/>
      <c r="CX364" s="161"/>
      <c r="CY364" s="131"/>
      <c r="CZ364" s="161"/>
      <c r="DA364" s="131"/>
      <c r="DB364" s="161"/>
      <c r="DC364" s="131"/>
      <c r="DD364" s="161"/>
      <c r="DE364" s="131"/>
      <c r="DF364" s="161"/>
      <c r="DG364" s="131"/>
      <c r="DH364" s="132"/>
      <c r="DI364" s="161"/>
      <c r="DJ364" s="131"/>
      <c r="DK364" s="161"/>
      <c r="DL364" s="131"/>
      <c r="DM364" s="161"/>
      <c r="DN364" s="131"/>
      <c r="DO364" s="161"/>
      <c r="DP364" s="131"/>
      <c r="DQ364" s="161"/>
      <c r="DR364" s="131"/>
      <c r="DS364" s="132"/>
      <c r="DT364" s="345"/>
      <c r="DU364" s="345"/>
      <c r="DV364" s="345"/>
      <c r="DW364" s="345"/>
      <c r="DX364" s="345"/>
      <c r="DY364" s="315"/>
    </row>
    <row r="365" spans="1:129" ht="15" customHeight="1">
      <c r="C365" s="75" t="s">
        <v>309</v>
      </c>
      <c r="D365" s="674" t="s">
        <v>338</v>
      </c>
      <c r="E365" s="70"/>
      <c r="F365" s="70"/>
      <c r="G365" s="70"/>
      <c r="H365" s="70"/>
      <c r="I365" s="70"/>
      <c r="J365" s="683"/>
      <c r="K365" s="70"/>
      <c r="L365" s="138"/>
      <c r="M365" s="68">
        <f t="shared" ref="M365:M376" si="564">VLOOKUP(C365,TravelIncrease,2,0)</f>
        <v>1.1000000000000001</v>
      </c>
      <c r="N365" s="894"/>
      <c r="O365" s="895"/>
      <c r="P365" s="894"/>
      <c r="Q365" s="895"/>
      <c r="R365" s="894"/>
      <c r="S365" s="895"/>
      <c r="T365" s="894"/>
      <c r="U365" s="895"/>
      <c r="V365" s="894"/>
      <c r="W365" s="895"/>
      <c r="X365" s="346"/>
      <c r="Y365" s="896"/>
      <c r="Z365" s="1008"/>
      <c r="AA365" s="896"/>
      <c r="AB365" s="1008"/>
      <c r="AC365" s="896"/>
      <c r="AD365" s="1008"/>
      <c r="AE365" s="896"/>
      <c r="AF365" s="1008"/>
      <c r="AG365" s="896"/>
      <c r="AH365" s="1008"/>
      <c r="AI365" s="335"/>
      <c r="AJ365" s="901"/>
      <c r="AK365" s="902"/>
      <c r="AL365" s="901"/>
      <c r="AM365" s="902"/>
      <c r="AN365" s="901"/>
      <c r="AO365" s="902"/>
      <c r="AP365" s="901"/>
      <c r="AQ365" s="902"/>
      <c r="AR365" s="901"/>
      <c r="AS365" s="902"/>
      <c r="AT365" s="336"/>
      <c r="AU365" s="909"/>
      <c r="AV365" s="910"/>
      <c r="AW365" s="909"/>
      <c r="AX365" s="910"/>
      <c r="AY365" s="909"/>
      <c r="AZ365" s="910"/>
      <c r="BA365" s="909"/>
      <c r="BB365" s="910"/>
      <c r="BC365" s="909"/>
      <c r="BD365" s="910"/>
      <c r="BE365" s="337"/>
      <c r="BF365" s="911"/>
      <c r="BG365" s="912"/>
      <c r="BH365" s="911"/>
      <c r="BI365" s="912"/>
      <c r="BJ365" s="911"/>
      <c r="BK365" s="912"/>
      <c r="BL365" s="911"/>
      <c r="BM365" s="912"/>
      <c r="BN365" s="911"/>
      <c r="BO365" s="912"/>
      <c r="BP365" s="338"/>
      <c r="BQ365" s="1003">
        <f t="shared" ref="BQ365:BQ376" si="565">$E365*$K365*$L365</f>
        <v>0</v>
      </c>
      <c r="BR365" s="1004"/>
      <c r="BS365" s="1003">
        <f t="shared" ref="BS365:BS376" si="566">$F365*$K365*$L365*$M365</f>
        <v>0</v>
      </c>
      <c r="BT365" s="1004"/>
      <c r="BU365" s="1003">
        <f t="shared" ref="BU365:BU376" si="567">$G365*$K365*$L365*($M365^2)</f>
        <v>0</v>
      </c>
      <c r="BV365" s="1004"/>
      <c r="BW365" s="1003">
        <f t="shared" ref="BW365:BW376" si="568">$H365*$K365*$L365*($M365^3)</f>
        <v>0</v>
      </c>
      <c r="BX365" s="1004"/>
      <c r="BY365" s="1003">
        <f t="shared" ref="BY365:BY376" si="569">$I365*$K365*$L365*($M365^4)</f>
        <v>0</v>
      </c>
      <c r="BZ365" s="1004"/>
      <c r="CA365" s="278">
        <f t="shared" ref="CA365:CA376" si="570">SUM(BQ365+BS365+BU365+BW365+BY365)</f>
        <v>0</v>
      </c>
      <c r="CB365" s="1036"/>
      <c r="CC365" s="1037"/>
      <c r="CD365" s="1036"/>
      <c r="CE365" s="1037"/>
      <c r="CF365" s="1036"/>
      <c r="CG365" s="1037"/>
      <c r="CH365" s="1036"/>
      <c r="CI365" s="1037"/>
      <c r="CJ365" s="1036"/>
      <c r="CK365" s="1037"/>
      <c r="CL365" s="340"/>
      <c r="CM365" s="1044"/>
      <c r="CN365" s="1045"/>
      <c r="CO365" s="1044"/>
      <c r="CP365" s="1045"/>
      <c r="CQ365" s="1044"/>
      <c r="CR365" s="1045"/>
      <c r="CS365" s="1044"/>
      <c r="CT365" s="1045"/>
      <c r="CU365" s="1044"/>
      <c r="CV365" s="1045"/>
      <c r="CW365" s="341"/>
      <c r="CX365" s="1042"/>
      <c r="CY365" s="1043"/>
      <c r="CZ365" s="1042"/>
      <c r="DA365" s="1043"/>
      <c r="DB365" s="1042"/>
      <c r="DC365" s="1043"/>
      <c r="DD365" s="1042"/>
      <c r="DE365" s="1043"/>
      <c r="DF365" s="1042"/>
      <c r="DG365" s="1043"/>
      <c r="DH365" s="342"/>
      <c r="DI365" s="1040"/>
      <c r="DJ365" s="1041"/>
      <c r="DK365" s="1040"/>
      <c r="DL365" s="1041"/>
      <c r="DM365" s="1040"/>
      <c r="DN365" s="1041"/>
      <c r="DO365" s="1040"/>
      <c r="DP365" s="1041"/>
      <c r="DQ365" s="1040"/>
      <c r="DR365" s="1041"/>
      <c r="DS365" s="343"/>
      <c r="DT365" s="312">
        <f t="shared" ref="DT365:DT376" si="571">BQ365</f>
        <v>0</v>
      </c>
      <c r="DU365" s="312">
        <f t="shared" ref="DU365:DU376" si="572">BS365</f>
        <v>0</v>
      </c>
      <c r="DV365" s="312">
        <f t="shared" ref="DV365:DV376" si="573">BU365</f>
        <v>0</v>
      </c>
      <c r="DW365" s="312">
        <f t="shared" ref="DW365:DW376" si="574">BW365</f>
        <v>0</v>
      </c>
      <c r="DX365" s="312">
        <f t="shared" ref="DX365:DX376" si="575">BY365</f>
        <v>0</v>
      </c>
      <c r="DY365" s="300">
        <f t="shared" ref="DY365:DY377" si="576">SUM(DT365:DX365)</f>
        <v>0</v>
      </c>
    </row>
    <row r="366" spans="1:129" ht="15" customHeight="1">
      <c r="C366" s="75" t="s">
        <v>224</v>
      </c>
      <c r="D366" s="674"/>
      <c r="E366" s="70"/>
      <c r="F366" s="70"/>
      <c r="G366" s="70"/>
      <c r="H366" s="70"/>
      <c r="I366" s="70"/>
      <c r="J366" s="683"/>
      <c r="K366" s="70"/>
      <c r="L366" s="138"/>
      <c r="M366" s="68">
        <f t="shared" si="564"/>
        <v>1</v>
      </c>
      <c r="N366" s="894"/>
      <c r="O366" s="895"/>
      <c r="P366" s="894"/>
      <c r="Q366" s="895"/>
      <c r="R366" s="894"/>
      <c r="S366" s="895"/>
      <c r="T366" s="894"/>
      <c r="U366" s="895"/>
      <c r="V366" s="894"/>
      <c r="W366" s="895"/>
      <c r="X366" s="346"/>
      <c r="Y366" s="896"/>
      <c r="Z366" s="1008"/>
      <c r="AA366" s="896"/>
      <c r="AB366" s="1008"/>
      <c r="AC366" s="896"/>
      <c r="AD366" s="1008"/>
      <c r="AE366" s="896"/>
      <c r="AF366" s="1008"/>
      <c r="AG366" s="896"/>
      <c r="AH366" s="1008"/>
      <c r="AI366" s="335"/>
      <c r="AJ366" s="901"/>
      <c r="AK366" s="902"/>
      <c r="AL366" s="901"/>
      <c r="AM366" s="902"/>
      <c r="AN366" s="901"/>
      <c r="AO366" s="902"/>
      <c r="AP366" s="901"/>
      <c r="AQ366" s="902"/>
      <c r="AR366" s="901"/>
      <c r="AS366" s="902"/>
      <c r="AT366" s="336"/>
      <c r="AU366" s="909"/>
      <c r="AV366" s="910"/>
      <c r="AW366" s="909"/>
      <c r="AX366" s="910"/>
      <c r="AY366" s="909"/>
      <c r="AZ366" s="910"/>
      <c r="BA366" s="909"/>
      <c r="BB366" s="910"/>
      <c r="BC366" s="909"/>
      <c r="BD366" s="910"/>
      <c r="BE366" s="337"/>
      <c r="BF366" s="911"/>
      <c r="BG366" s="912"/>
      <c r="BH366" s="911"/>
      <c r="BI366" s="912"/>
      <c r="BJ366" s="911"/>
      <c r="BK366" s="912"/>
      <c r="BL366" s="911"/>
      <c r="BM366" s="912"/>
      <c r="BN366" s="911"/>
      <c r="BO366" s="912"/>
      <c r="BP366" s="338"/>
      <c r="BQ366" s="1003">
        <f t="shared" si="565"/>
        <v>0</v>
      </c>
      <c r="BR366" s="1004"/>
      <c r="BS366" s="1003">
        <f t="shared" si="566"/>
        <v>0</v>
      </c>
      <c r="BT366" s="1004"/>
      <c r="BU366" s="1003">
        <f t="shared" si="567"/>
        <v>0</v>
      </c>
      <c r="BV366" s="1004"/>
      <c r="BW366" s="1003">
        <f t="shared" si="568"/>
        <v>0</v>
      </c>
      <c r="BX366" s="1004"/>
      <c r="BY366" s="1003">
        <f t="shared" si="569"/>
        <v>0</v>
      </c>
      <c r="BZ366" s="1004"/>
      <c r="CA366" s="278">
        <f t="shared" si="570"/>
        <v>0</v>
      </c>
      <c r="CB366" s="1036"/>
      <c r="CC366" s="1037"/>
      <c r="CD366" s="1036"/>
      <c r="CE366" s="1037"/>
      <c r="CF366" s="1036"/>
      <c r="CG366" s="1037"/>
      <c r="CH366" s="1036"/>
      <c r="CI366" s="1037"/>
      <c r="CJ366" s="1036"/>
      <c r="CK366" s="1037"/>
      <c r="CL366" s="340"/>
      <c r="CM366" s="1044"/>
      <c r="CN366" s="1045"/>
      <c r="CO366" s="1044"/>
      <c r="CP366" s="1045"/>
      <c r="CQ366" s="1044"/>
      <c r="CR366" s="1045"/>
      <c r="CS366" s="1044"/>
      <c r="CT366" s="1045"/>
      <c r="CU366" s="1044"/>
      <c r="CV366" s="1045"/>
      <c r="CW366" s="341"/>
      <c r="CX366" s="1042"/>
      <c r="CY366" s="1043"/>
      <c r="CZ366" s="1042"/>
      <c r="DA366" s="1043"/>
      <c r="DB366" s="1042"/>
      <c r="DC366" s="1043"/>
      <c r="DD366" s="1042"/>
      <c r="DE366" s="1043"/>
      <c r="DF366" s="1042"/>
      <c r="DG366" s="1043"/>
      <c r="DH366" s="342"/>
      <c r="DI366" s="1040"/>
      <c r="DJ366" s="1041"/>
      <c r="DK366" s="1040"/>
      <c r="DL366" s="1041"/>
      <c r="DM366" s="1040"/>
      <c r="DN366" s="1041"/>
      <c r="DO366" s="1040"/>
      <c r="DP366" s="1041"/>
      <c r="DQ366" s="1040"/>
      <c r="DR366" s="1041"/>
      <c r="DS366" s="343"/>
      <c r="DT366" s="312">
        <f t="shared" si="571"/>
        <v>0</v>
      </c>
      <c r="DU366" s="312">
        <f t="shared" si="572"/>
        <v>0</v>
      </c>
      <c r="DV366" s="312">
        <f t="shared" si="573"/>
        <v>0</v>
      </c>
      <c r="DW366" s="312">
        <f t="shared" si="574"/>
        <v>0</v>
      </c>
      <c r="DX366" s="312">
        <f t="shared" si="575"/>
        <v>0</v>
      </c>
      <c r="DY366" s="300">
        <f t="shared" si="576"/>
        <v>0</v>
      </c>
    </row>
    <row r="367" spans="1:129" ht="15" customHeight="1">
      <c r="C367" s="75" t="s">
        <v>15</v>
      </c>
      <c r="D367" s="674"/>
      <c r="E367" s="70"/>
      <c r="F367" s="70"/>
      <c r="G367" s="70"/>
      <c r="H367" s="70"/>
      <c r="I367" s="70"/>
      <c r="J367" s="683"/>
      <c r="K367" s="70"/>
      <c r="L367" s="138"/>
      <c r="M367" s="68">
        <f t="shared" si="564"/>
        <v>1</v>
      </c>
      <c r="N367" s="894"/>
      <c r="O367" s="895"/>
      <c r="P367" s="894"/>
      <c r="Q367" s="895"/>
      <c r="R367" s="894"/>
      <c r="S367" s="895"/>
      <c r="T367" s="894"/>
      <c r="U367" s="895"/>
      <c r="V367" s="894"/>
      <c r="W367" s="895"/>
      <c r="X367" s="346"/>
      <c r="Y367" s="896"/>
      <c r="Z367" s="1008"/>
      <c r="AA367" s="896"/>
      <c r="AB367" s="1008"/>
      <c r="AC367" s="896"/>
      <c r="AD367" s="1008"/>
      <c r="AE367" s="896"/>
      <c r="AF367" s="1008"/>
      <c r="AG367" s="896"/>
      <c r="AH367" s="1008"/>
      <c r="AI367" s="335"/>
      <c r="AJ367" s="901"/>
      <c r="AK367" s="902"/>
      <c r="AL367" s="901"/>
      <c r="AM367" s="902"/>
      <c r="AN367" s="901"/>
      <c r="AO367" s="902"/>
      <c r="AP367" s="901"/>
      <c r="AQ367" s="902"/>
      <c r="AR367" s="901"/>
      <c r="AS367" s="902"/>
      <c r="AT367" s="336"/>
      <c r="AU367" s="909"/>
      <c r="AV367" s="910"/>
      <c r="AW367" s="909"/>
      <c r="AX367" s="910"/>
      <c r="AY367" s="909"/>
      <c r="AZ367" s="910"/>
      <c r="BA367" s="909"/>
      <c r="BB367" s="910"/>
      <c r="BC367" s="909"/>
      <c r="BD367" s="910"/>
      <c r="BE367" s="337"/>
      <c r="BF367" s="911"/>
      <c r="BG367" s="912"/>
      <c r="BH367" s="911"/>
      <c r="BI367" s="912"/>
      <c r="BJ367" s="911"/>
      <c r="BK367" s="912"/>
      <c r="BL367" s="911"/>
      <c r="BM367" s="912"/>
      <c r="BN367" s="911"/>
      <c r="BO367" s="912"/>
      <c r="BP367" s="338"/>
      <c r="BQ367" s="1003">
        <f t="shared" si="565"/>
        <v>0</v>
      </c>
      <c r="BR367" s="1004"/>
      <c r="BS367" s="1003">
        <f t="shared" si="566"/>
        <v>0</v>
      </c>
      <c r="BT367" s="1004"/>
      <c r="BU367" s="1003">
        <f t="shared" si="567"/>
        <v>0</v>
      </c>
      <c r="BV367" s="1004"/>
      <c r="BW367" s="1003">
        <f t="shared" si="568"/>
        <v>0</v>
      </c>
      <c r="BX367" s="1004"/>
      <c r="BY367" s="1003">
        <f t="shared" si="569"/>
        <v>0</v>
      </c>
      <c r="BZ367" s="1004"/>
      <c r="CA367" s="278">
        <f t="shared" si="570"/>
        <v>0</v>
      </c>
      <c r="CB367" s="1036"/>
      <c r="CC367" s="1037"/>
      <c r="CD367" s="1036"/>
      <c r="CE367" s="1037"/>
      <c r="CF367" s="1036"/>
      <c r="CG367" s="1037"/>
      <c r="CH367" s="1036"/>
      <c r="CI367" s="1037"/>
      <c r="CJ367" s="1036"/>
      <c r="CK367" s="1037"/>
      <c r="CL367" s="340"/>
      <c r="CM367" s="1044"/>
      <c r="CN367" s="1045"/>
      <c r="CO367" s="1044"/>
      <c r="CP367" s="1045"/>
      <c r="CQ367" s="1044"/>
      <c r="CR367" s="1045"/>
      <c r="CS367" s="1044"/>
      <c r="CT367" s="1045"/>
      <c r="CU367" s="1044"/>
      <c r="CV367" s="1045"/>
      <c r="CW367" s="341"/>
      <c r="CX367" s="1042"/>
      <c r="CY367" s="1043"/>
      <c r="CZ367" s="1042"/>
      <c r="DA367" s="1043"/>
      <c r="DB367" s="1042"/>
      <c r="DC367" s="1043"/>
      <c r="DD367" s="1042"/>
      <c r="DE367" s="1043"/>
      <c r="DF367" s="1042"/>
      <c r="DG367" s="1043"/>
      <c r="DH367" s="342"/>
      <c r="DI367" s="1040"/>
      <c r="DJ367" s="1041"/>
      <c r="DK367" s="1040"/>
      <c r="DL367" s="1041"/>
      <c r="DM367" s="1040"/>
      <c r="DN367" s="1041"/>
      <c r="DO367" s="1040"/>
      <c r="DP367" s="1041"/>
      <c r="DQ367" s="1040"/>
      <c r="DR367" s="1041"/>
      <c r="DS367" s="343"/>
      <c r="DT367" s="312">
        <f t="shared" si="571"/>
        <v>0</v>
      </c>
      <c r="DU367" s="312">
        <f t="shared" si="572"/>
        <v>0</v>
      </c>
      <c r="DV367" s="312">
        <f t="shared" si="573"/>
        <v>0</v>
      </c>
      <c r="DW367" s="312">
        <f t="shared" si="574"/>
        <v>0</v>
      </c>
      <c r="DX367" s="312">
        <f t="shared" si="575"/>
        <v>0</v>
      </c>
      <c r="DY367" s="300">
        <f t="shared" si="576"/>
        <v>0</v>
      </c>
    </row>
    <row r="368" spans="1:129" ht="15" customHeight="1">
      <c r="C368" s="75" t="s">
        <v>31</v>
      </c>
      <c r="D368" s="674"/>
      <c r="E368" s="70"/>
      <c r="F368" s="70"/>
      <c r="G368" s="70"/>
      <c r="H368" s="70"/>
      <c r="I368" s="70"/>
      <c r="J368" s="683"/>
      <c r="K368" s="70"/>
      <c r="L368" s="138"/>
      <c r="M368" s="68">
        <f t="shared" si="564"/>
        <v>1.1000000000000001</v>
      </c>
      <c r="N368" s="894"/>
      <c r="O368" s="895"/>
      <c r="P368" s="894"/>
      <c r="Q368" s="895"/>
      <c r="R368" s="894"/>
      <c r="S368" s="895"/>
      <c r="T368" s="894"/>
      <c r="U368" s="895"/>
      <c r="V368" s="894"/>
      <c r="W368" s="895"/>
      <c r="X368" s="346"/>
      <c r="Y368" s="896"/>
      <c r="Z368" s="1008"/>
      <c r="AA368" s="896"/>
      <c r="AB368" s="1008"/>
      <c r="AC368" s="896"/>
      <c r="AD368" s="1008"/>
      <c r="AE368" s="896"/>
      <c r="AF368" s="1008"/>
      <c r="AG368" s="896"/>
      <c r="AH368" s="1008"/>
      <c r="AI368" s="335"/>
      <c r="AJ368" s="901"/>
      <c r="AK368" s="902"/>
      <c r="AL368" s="901"/>
      <c r="AM368" s="902"/>
      <c r="AN368" s="901"/>
      <c r="AO368" s="902"/>
      <c r="AP368" s="901"/>
      <c r="AQ368" s="902"/>
      <c r="AR368" s="901"/>
      <c r="AS368" s="902"/>
      <c r="AT368" s="336"/>
      <c r="AU368" s="909"/>
      <c r="AV368" s="910"/>
      <c r="AW368" s="909"/>
      <c r="AX368" s="910"/>
      <c r="AY368" s="909"/>
      <c r="AZ368" s="910"/>
      <c r="BA368" s="909"/>
      <c r="BB368" s="910"/>
      <c r="BC368" s="909"/>
      <c r="BD368" s="910"/>
      <c r="BE368" s="337"/>
      <c r="BF368" s="911"/>
      <c r="BG368" s="912"/>
      <c r="BH368" s="911"/>
      <c r="BI368" s="912"/>
      <c r="BJ368" s="911"/>
      <c r="BK368" s="912"/>
      <c r="BL368" s="911"/>
      <c r="BM368" s="912"/>
      <c r="BN368" s="911"/>
      <c r="BO368" s="912"/>
      <c r="BP368" s="338"/>
      <c r="BQ368" s="1003">
        <f t="shared" si="565"/>
        <v>0</v>
      </c>
      <c r="BR368" s="1004"/>
      <c r="BS368" s="1003">
        <f t="shared" si="566"/>
        <v>0</v>
      </c>
      <c r="BT368" s="1004"/>
      <c r="BU368" s="1003">
        <f t="shared" si="567"/>
        <v>0</v>
      </c>
      <c r="BV368" s="1004"/>
      <c r="BW368" s="1003">
        <f t="shared" si="568"/>
        <v>0</v>
      </c>
      <c r="BX368" s="1004"/>
      <c r="BY368" s="1003">
        <f t="shared" si="569"/>
        <v>0</v>
      </c>
      <c r="BZ368" s="1004"/>
      <c r="CA368" s="278">
        <f t="shared" si="570"/>
        <v>0</v>
      </c>
      <c r="CB368" s="1036"/>
      <c r="CC368" s="1037"/>
      <c r="CD368" s="1036"/>
      <c r="CE368" s="1037"/>
      <c r="CF368" s="1036"/>
      <c r="CG368" s="1037"/>
      <c r="CH368" s="1036"/>
      <c r="CI368" s="1037"/>
      <c r="CJ368" s="1036"/>
      <c r="CK368" s="1037"/>
      <c r="CL368" s="340"/>
      <c r="CM368" s="1044"/>
      <c r="CN368" s="1045"/>
      <c r="CO368" s="1044"/>
      <c r="CP368" s="1045"/>
      <c r="CQ368" s="1044"/>
      <c r="CR368" s="1045"/>
      <c r="CS368" s="1044"/>
      <c r="CT368" s="1045"/>
      <c r="CU368" s="1044"/>
      <c r="CV368" s="1045"/>
      <c r="CW368" s="341"/>
      <c r="CX368" s="1042"/>
      <c r="CY368" s="1043"/>
      <c r="CZ368" s="1042"/>
      <c r="DA368" s="1043"/>
      <c r="DB368" s="1042"/>
      <c r="DC368" s="1043"/>
      <c r="DD368" s="1042"/>
      <c r="DE368" s="1043"/>
      <c r="DF368" s="1042"/>
      <c r="DG368" s="1043"/>
      <c r="DH368" s="342"/>
      <c r="DI368" s="1040"/>
      <c r="DJ368" s="1041"/>
      <c r="DK368" s="1040"/>
      <c r="DL368" s="1041"/>
      <c r="DM368" s="1040"/>
      <c r="DN368" s="1041"/>
      <c r="DO368" s="1040"/>
      <c r="DP368" s="1041"/>
      <c r="DQ368" s="1040"/>
      <c r="DR368" s="1041"/>
      <c r="DS368" s="343"/>
      <c r="DT368" s="312">
        <f t="shared" si="571"/>
        <v>0</v>
      </c>
      <c r="DU368" s="312">
        <f t="shared" si="572"/>
        <v>0</v>
      </c>
      <c r="DV368" s="312">
        <f t="shared" si="573"/>
        <v>0</v>
      </c>
      <c r="DW368" s="312">
        <f t="shared" si="574"/>
        <v>0</v>
      </c>
      <c r="DX368" s="312">
        <f t="shared" si="575"/>
        <v>0</v>
      </c>
      <c r="DY368" s="300">
        <f t="shared" si="576"/>
        <v>0</v>
      </c>
    </row>
    <row r="369" spans="1:129" ht="15" customHeight="1">
      <c r="C369" s="75" t="s">
        <v>309</v>
      </c>
      <c r="D369" s="674" t="s">
        <v>338</v>
      </c>
      <c r="E369" s="70"/>
      <c r="F369" s="70"/>
      <c r="G369" s="70"/>
      <c r="H369" s="70"/>
      <c r="I369" s="70"/>
      <c r="J369" s="683"/>
      <c r="K369" s="70"/>
      <c r="L369" s="138"/>
      <c r="M369" s="68">
        <f t="shared" si="564"/>
        <v>1.1000000000000001</v>
      </c>
      <c r="N369" s="894"/>
      <c r="O369" s="895"/>
      <c r="P369" s="894"/>
      <c r="Q369" s="895"/>
      <c r="R369" s="894"/>
      <c r="S369" s="895"/>
      <c r="T369" s="894"/>
      <c r="U369" s="895"/>
      <c r="V369" s="894"/>
      <c r="W369" s="895"/>
      <c r="X369" s="346"/>
      <c r="Y369" s="896"/>
      <c r="Z369" s="1008"/>
      <c r="AA369" s="896"/>
      <c r="AB369" s="1008"/>
      <c r="AC369" s="896"/>
      <c r="AD369" s="1008"/>
      <c r="AE369" s="896"/>
      <c r="AF369" s="1008"/>
      <c r="AG369" s="896"/>
      <c r="AH369" s="1008"/>
      <c r="AI369" s="335"/>
      <c r="AJ369" s="901"/>
      <c r="AK369" s="902"/>
      <c r="AL369" s="901"/>
      <c r="AM369" s="902"/>
      <c r="AN369" s="901"/>
      <c r="AO369" s="902"/>
      <c r="AP369" s="901"/>
      <c r="AQ369" s="902"/>
      <c r="AR369" s="901"/>
      <c r="AS369" s="902"/>
      <c r="AT369" s="336"/>
      <c r="AU369" s="909"/>
      <c r="AV369" s="910"/>
      <c r="AW369" s="909"/>
      <c r="AX369" s="910"/>
      <c r="AY369" s="909"/>
      <c r="AZ369" s="910"/>
      <c r="BA369" s="909"/>
      <c r="BB369" s="910"/>
      <c r="BC369" s="909"/>
      <c r="BD369" s="910"/>
      <c r="BE369" s="337"/>
      <c r="BF369" s="911"/>
      <c r="BG369" s="912"/>
      <c r="BH369" s="911"/>
      <c r="BI369" s="912"/>
      <c r="BJ369" s="911"/>
      <c r="BK369" s="912"/>
      <c r="BL369" s="911"/>
      <c r="BM369" s="912"/>
      <c r="BN369" s="911"/>
      <c r="BO369" s="912"/>
      <c r="BP369" s="338"/>
      <c r="BQ369" s="1003">
        <f t="shared" si="565"/>
        <v>0</v>
      </c>
      <c r="BR369" s="1004"/>
      <c r="BS369" s="1003">
        <f t="shared" si="566"/>
        <v>0</v>
      </c>
      <c r="BT369" s="1004"/>
      <c r="BU369" s="1003">
        <f t="shared" si="567"/>
        <v>0</v>
      </c>
      <c r="BV369" s="1004"/>
      <c r="BW369" s="1003">
        <f t="shared" si="568"/>
        <v>0</v>
      </c>
      <c r="BX369" s="1004"/>
      <c r="BY369" s="1003">
        <f t="shared" si="569"/>
        <v>0</v>
      </c>
      <c r="BZ369" s="1004"/>
      <c r="CA369" s="278">
        <f t="shared" si="570"/>
        <v>0</v>
      </c>
      <c r="CB369" s="1036"/>
      <c r="CC369" s="1037"/>
      <c r="CD369" s="1036"/>
      <c r="CE369" s="1037"/>
      <c r="CF369" s="1036"/>
      <c r="CG369" s="1037"/>
      <c r="CH369" s="1036"/>
      <c r="CI369" s="1037"/>
      <c r="CJ369" s="1036"/>
      <c r="CK369" s="1037"/>
      <c r="CL369" s="340"/>
      <c r="CM369" s="1044"/>
      <c r="CN369" s="1045"/>
      <c r="CO369" s="1044"/>
      <c r="CP369" s="1045"/>
      <c r="CQ369" s="1044"/>
      <c r="CR369" s="1045"/>
      <c r="CS369" s="1044"/>
      <c r="CT369" s="1045"/>
      <c r="CU369" s="1044"/>
      <c r="CV369" s="1045"/>
      <c r="CW369" s="341"/>
      <c r="CX369" s="1042"/>
      <c r="CY369" s="1043"/>
      <c r="CZ369" s="1042"/>
      <c r="DA369" s="1043"/>
      <c r="DB369" s="1042"/>
      <c r="DC369" s="1043"/>
      <c r="DD369" s="1042"/>
      <c r="DE369" s="1043"/>
      <c r="DF369" s="1042"/>
      <c r="DG369" s="1043"/>
      <c r="DH369" s="342"/>
      <c r="DI369" s="1040"/>
      <c r="DJ369" s="1041"/>
      <c r="DK369" s="1040"/>
      <c r="DL369" s="1041"/>
      <c r="DM369" s="1040"/>
      <c r="DN369" s="1041"/>
      <c r="DO369" s="1040"/>
      <c r="DP369" s="1041"/>
      <c r="DQ369" s="1040"/>
      <c r="DR369" s="1041"/>
      <c r="DS369" s="343"/>
      <c r="DT369" s="312">
        <f t="shared" si="571"/>
        <v>0</v>
      </c>
      <c r="DU369" s="312">
        <f t="shared" si="572"/>
        <v>0</v>
      </c>
      <c r="DV369" s="312">
        <f t="shared" si="573"/>
        <v>0</v>
      </c>
      <c r="DW369" s="312">
        <f t="shared" si="574"/>
        <v>0</v>
      </c>
      <c r="DX369" s="312">
        <f t="shared" si="575"/>
        <v>0</v>
      </c>
      <c r="DY369" s="300">
        <f t="shared" si="576"/>
        <v>0</v>
      </c>
    </row>
    <row r="370" spans="1:129" ht="15" customHeight="1">
      <c r="C370" s="75" t="s">
        <v>224</v>
      </c>
      <c r="D370" s="674"/>
      <c r="E370" s="70"/>
      <c r="F370" s="70"/>
      <c r="G370" s="70"/>
      <c r="H370" s="70"/>
      <c r="I370" s="70"/>
      <c r="J370" s="683"/>
      <c r="K370" s="70"/>
      <c r="L370" s="138"/>
      <c r="M370" s="68">
        <f t="shared" si="564"/>
        <v>1</v>
      </c>
      <c r="N370" s="894"/>
      <c r="O370" s="895"/>
      <c r="P370" s="894"/>
      <c r="Q370" s="895"/>
      <c r="R370" s="894"/>
      <c r="S370" s="895"/>
      <c r="T370" s="894"/>
      <c r="U370" s="895"/>
      <c r="V370" s="894"/>
      <c r="W370" s="895"/>
      <c r="X370" s="346"/>
      <c r="Y370" s="896"/>
      <c r="Z370" s="1008"/>
      <c r="AA370" s="896"/>
      <c r="AB370" s="1008"/>
      <c r="AC370" s="896"/>
      <c r="AD370" s="1008"/>
      <c r="AE370" s="896"/>
      <c r="AF370" s="1008"/>
      <c r="AG370" s="896"/>
      <c r="AH370" s="1008"/>
      <c r="AI370" s="335"/>
      <c r="AJ370" s="901"/>
      <c r="AK370" s="902"/>
      <c r="AL370" s="901"/>
      <c r="AM370" s="902"/>
      <c r="AN370" s="901"/>
      <c r="AO370" s="902"/>
      <c r="AP370" s="901"/>
      <c r="AQ370" s="902"/>
      <c r="AR370" s="901"/>
      <c r="AS370" s="902"/>
      <c r="AT370" s="336"/>
      <c r="AU370" s="909"/>
      <c r="AV370" s="910"/>
      <c r="AW370" s="909"/>
      <c r="AX370" s="910"/>
      <c r="AY370" s="909"/>
      <c r="AZ370" s="910"/>
      <c r="BA370" s="909"/>
      <c r="BB370" s="910"/>
      <c r="BC370" s="909"/>
      <c r="BD370" s="910"/>
      <c r="BE370" s="337"/>
      <c r="BF370" s="911"/>
      <c r="BG370" s="912"/>
      <c r="BH370" s="911"/>
      <c r="BI370" s="912"/>
      <c r="BJ370" s="911"/>
      <c r="BK370" s="912"/>
      <c r="BL370" s="911"/>
      <c r="BM370" s="912"/>
      <c r="BN370" s="911"/>
      <c r="BO370" s="912"/>
      <c r="BP370" s="338"/>
      <c r="BQ370" s="1003">
        <f t="shared" si="565"/>
        <v>0</v>
      </c>
      <c r="BR370" s="1004"/>
      <c r="BS370" s="1003">
        <f t="shared" si="566"/>
        <v>0</v>
      </c>
      <c r="BT370" s="1004"/>
      <c r="BU370" s="1003">
        <f t="shared" si="567"/>
        <v>0</v>
      </c>
      <c r="BV370" s="1004"/>
      <c r="BW370" s="1003">
        <f t="shared" si="568"/>
        <v>0</v>
      </c>
      <c r="BX370" s="1004"/>
      <c r="BY370" s="1003">
        <f t="shared" si="569"/>
        <v>0</v>
      </c>
      <c r="BZ370" s="1004"/>
      <c r="CA370" s="278">
        <f t="shared" si="570"/>
        <v>0</v>
      </c>
      <c r="CB370" s="1036"/>
      <c r="CC370" s="1037"/>
      <c r="CD370" s="1036"/>
      <c r="CE370" s="1037"/>
      <c r="CF370" s="1036"/>
      <c r="CG370" s="1037"/>
      <c r="CH370" s="1036"/>
      <c r="CI370" s="1037"/>
      <c r="CJ370" s="1036"/>
      <c r="CK370" s="1037"/>
      <c r="CL370" s="340"/>
      <c r="CM370" s="1044"/>
      <c r="CN370" s="1045"/>
      <c r="CO370" s="1044"/>
      <c r="CP370" s="1045"/>
      <c r="CQ370" s="1044"/>
      <c r="CR370" s="1045"/>
      <c r="CS370" s="1044"/>
      <c r="CT370" s="1045"/>
      <c r="CU370" s="1044"/>
      <c r="CV370" s="1045"/>
      <c r="CW370" s="341"/>
      <c r="CX370" s="1042"/>
      <c r="CY370" s="1043"/>
      <c r="CZ370" s="1042"/>
      <c r="DA370" s="1043"/>
      <c r="DB370" s="1042"/>
      <c r="DC370" s="1043"/>
      <c r="DD370" s="1042"/>
      <c r="DE370" s="1043"/>
      <c r="DF370" s="1042"/>
      <c r="DG370" s="1043"/>
      <c r="DH370" s="342"/>
      <c r="DI370" s="1040"/>
      <c r="DJ370" s="1041"/>
      <c r="DK370" s="1040"/>
      <c r="DL370" s="1041"/>
      <c r="DM370" s="1040"/>
      <c r="DN370" s="1041"/>
      <c r="DO370" s="1040"/>
      <c r="DP370" s="1041"/>
      <c r="DQ370" s="1040"/>
      <c r="DR370" s="1041"/>
      <c r="DS370" s="343"/>
      <c r="DT370" s="312">
        <f t="shared" si="571"/>
        <v>0</v>
      </c>
      <c r="DU370" s="312">
        <f t="shared" si="572"/>
        <v>0</v>
      </c>
      <c r="DV370" s="312">
        <f t="shared" si="573"/>
        <v>0</v>
      </c>
      <c r="DW370" s="312">
        <f t="shared" si="574"/>
        <v>0</v>
      </c>
      <c r="DX370" s="312">
        <f t="shared" si="575"/>
        <v>0</v>
      </c>
      <c r="DY370" s="300">
        <f t="shared" si="576"/>
        <v>0</v>
      </c>
    </row>
    <row r="371" spans="1:129" ht="15" customHeight="1">
      <c r="C371" s="75" t="s">
        <v>15</v>
      </c>
      <c r="D371" s="674"/>
      <c r="E371" s="70"/>
      <c r="F371" s="70"/>
      <c r="G371" s="70"/>
      <c r="H371" s="70"/>
      <c r="I371" s="70"/>
      <c r="J371" s="683"/>
      <c r="K371" s="70"/>
      <c r="L371" s="138"/>
      <c r="M371" s="68">
        <f t="shared" si="564"/>
        <v>1</v>
      </c>
      <c r="N371" s="894"/>
      <c r="O371" s="895"/>
      <c r="P371" s="894"/>
      <c r="Q371" s="895"/>
      <c r="R371" s="894"/>
      <c r="S371" s="895"/>
      <c r="T371" s="894"/>
      <c r="U371" s="895"/>
      <c r="V371" s="894"/>
      <c r="W371" s="895"/>
      <c r="X371" s="346"/>
      <c r="Y371" s="896"/>
      <c r="Z371" s="1008"/>
      <c r="AA371" s="896"/>
      <c r="AB371" s="1008"/>
      <c r="AC371" s="896"/>
      <c r="AD371" s="1008"/>
      <c r="AE371" s="896"/>
      <c r="AF371" s="1008"/>
      <c r="AG371" s="896"/>
      <c r="AH371" s="1008"/>
      <c r="AI371" s="335"/>
      <c r="AJ371" s="901"/>
      <c r="AK371" s="902"/>
      <c r="AL371" s="901"/>
      <c r="AM371" s="902"/>
      <c r="AN371" s="901"/>
      <c r="AO371" s="902"/>
      <c r="AP371" s="901"/>
      <c r="AQ371" s="902"/>
      <c r="AR371" s="901"/>
      <c r="AS371" s="902"/>
      <c r="AT371" s="336"/>
      <c r="AU371" s="909"/>
      <c r="AV371" s="910"/>
      <c r="AW371" s="909"/>
      <c r="AX371" s="910"/>
      <c r="AY371" s="909"/>
      <c r="AZ371" s="910"/>
      <c r="BA371" s="909"/>
      <c r="BB371" s="910"/>
      <c r="BC371" s="909"/>
      <c r="BD371" s="910"/>
      <c r="BE371" s="337"/>
      <c r="BF371" s="911"/>
      <c r="BG371" s="912"/>
      <c r="BH371" s="911"/>
      <c r="BI371" s="912"/>
      <c r="BJ371" s="911"/>
      <c r="BK371" s="912"/>
      <c r="BL371" s="911"/>
      <c r="BM371" s="912"/>
      <c r="BN371" s="911"/>
      <c r="BO371" s="912"/>
      <c r="BP371" s="338"/>
      <c r="BQ371" s="1003">
        <f t="shared" si="565"/>
        <v>0</v>
      </c>
      <c r="BR371" s="1004"/>
      <c r="BS371" s="1003">
        <f t="shared" si="566"/>
        <v>0</v>
      </c>
      <c r="BT371" s="1004"/>
      <c r="BU371" s="1003">
        <f t="shared" si="567"/>
        <v>0</v>
      </c>
      <c r="BV371" s="1004"/>
      <c r="BW371" s="1003">
        <f t="shared" si="568"/>
        <v>0</v>
      </c>
      <c r="BX371" s="1004"/>
      <c r="BY371" s="1003">
        <f t="shared" si="569"/>
        <v>0</v>
      </c>
      <c r="BZ371" s="1004"/>
      <c r="CA371" s="278">
        <f t="shared" si="570"/>
        <v>0</v>
      </c>
      <c r="CB371" s="1036"/>
      <c r="CC371" s="1037"/>
      <c r="CD371" s="1036"/>
      <c r="CE371" s="1037"/>
      <c r="CF371" s="1036"/>
      <c r="CG371" s="1037"/>
      <c r="CH371" s="1036"/>
      <c r="CI371" s="1037"/>
      <c r="CJ371" s="1036"/>
      <c r="CK371" s="1037"/>
      <c r="CL371" s="340"/>
      <c r="CM371" s="1044"/>
      <c r="CN371" s="1045"/>
      <c r="CO371" s="1044"/>
      <c r="CP371" s="1045"/>
      <c r="CQ371" s="1044"/>
      <c r="CR371" s="1045"/>
      <c r="CS371" s="1044"/>
      <c r="CT371" s="1045"/>
      <c r="CU371" s="1044"/>
      <c r="CV371" s="1045"/>
      <c r="CW371" s="341"/>
      <c r="CX371" s="1042"/>
      <c r="CY371" s="1043"/>
      <c r="CZ371" s="1042"/>
      <c r="DA371" s="1043"/>
      <c r="DB371" s="1042"/>
      <c r="DC371" s="1043"/>
      <c r="DD371" s="1042"/>
      <c r="DE371" s="1043"/>
      <c r="DF371" s="1042"/>
      <c r="DG371" s="1043"/>
      <c r="DH371" s="342"/>
      <c r="DI371" s="1040"/>
      <c r="DJ371" s="1041"/>
      <c r="DK371" s="1040"/>
      <c r="DL371" s="1041"/>
      <c r="DM371" s="1040"/>
      <c r="DN371" s="1041"/>
      <c r="DO371" s="1040"/>
      <c r="DP371" s="1041"/>
      <c r="DQ371" s="1040"/>
      <c r="DR371" s="1041"/>
      <c r="DS371" s="343"/>
      <c r="DT371" s="312">
        <f t="shared" si="571"/>
        <v>0</v>
      </c>
      <c r="DU371" s="312">
        <f t="shared" si="572"/>
        <v>0</v>
      </c>
      <c r="DV371" s="312">
        <f t="shared" si="573"/>
        <v>0</v>
      </c>
      <c r="DW371" s="312">
        <f t="shared" si="574"/>
        <v>0</v>
      </c>
      <c r="DX371" s="312">
        <f t="shared" si="575"/>
        <v>0</v>
      </c>
      <c r="DY371" s="300">
        <f t="shared" si="576"/>
        <v>0</v>
      </c>
    </row>
    <row r="372" spans="1:129" ht="15" customHeight="1">
      <c r="C372" s="75" t="s">
        <v>31</v>
      </c>
      <c r="D372" s="674"/>
      <c r="E372" s="70"/>
      <c r="F372" s="70"/>
      <c r="G372" s="70"/>
      <c r="H372" s="70"/>
      <c r="I372" s="70"/>
      <c r="J372" s="683"/>
      <c r="K372" s="70"/>
      <c r="L372" s="138"/>
      <c r="M372" s="68">
        <f t="shared" si="564"/>
        <v>1.1000000000000001</v>
      </c>
      <c r="N372" s="894"/>
      <c r="O372" s="895"/>
      <c r="P372" s="894"/>
      <c r="Q372" s="895"/>
      <c r="R372" s="894"/>
      <c r="S372" s="895"/>
      <c r="T372" s="894"/>
      <c r="U372" s="895"/>
      <c r="V372" s="894"/>
      <c r="W372" s="895"/>
      <c r="X372" s="346"/>
      <c r="Y372" s="896"/>
      <c r="Z372" s="1008"/>
      <c r="AA372" s="896"/>
      <c r="AB372" s="1008"/>
      <c r="AC372" s="896"/>
      <c r="AD372" s="1008"/>
      <c r="AE372" s="896"/>
      <c r="AF372" s="1008"/>
      <c r="AG372" s="896"/>
      <c r="AH372" s="1008"/>
      <c r="AI372" s="335"/>
      <c r="AJ372" s="901"/>
      <c r="AK372" s="902"/>
      <c r="AL372" s="901"/>
      <c r="AM372" s="902"/>
      <c r="AN372" s="901"/>
      <c r="AO372" s="902"/>
      <c r="AP372" s="901"/>
      <c r="AQ372" s="902"/>
      <c r="AR372" s="901"/>
      <c r="AS372" s="902"/>
      <c r="AT372" s="336"/>
      <c r="AU372" s="909"/>
      <c r="AV372" s="910"/>
      <c r="AW372" s="909"/>
      <c r="AX372" s="910"/>
      <c r="AY372" s="909"/>
      <c r="AZ372" s="910"/>
      <c r="BA372" s="909"/>
      <c r="BB372" s="910"/>
      <c r="BC372" s="909"/>
      <c r="BD372" s="910"/>
      <c r="BE372" s="337"/>
      <c r="BF372" s="911"/>
      <c r="BG372" s="912"/>
      <c r="BH372" s="911"/>
      <c r="BI372" s="912"/>
      <c r="BJ372" s="911"/>
      <c r="BK372" s="912"/>
      <c r="BL372" s="911"/>
      <c r="BM372" s="912"/>
      <c r="BN372" s="911"/>
      <c r="BO372" s="912"/>
      <c r="BP372" s="338"/>
      <c r="BQ372" s="1003">
        <f t="shared" si="565"/>
        <v>0</v>
      </c>
      <c r="BR372" s="1004"/>
      <c r="BS372" s="1003">
        <f t="shared" si="566"/>
        <v>0</v>
      </c>
      <c r="BT372" s="1004"/>
      <c r="BU372" s="1003">
        <f t="shared" si="567"/>
        <v>0</v>
      </c>
      <c r="BV372" s="1004"/>
      <c r="BW372" s="1003">
        <f t="shared" si="568"/>
        <v>0</v>
      </c>
      <c r="BX372" s="1004"/>
      <c r="BY372" s="1003">
        <f t="shared" si="569"/>
        <v>0</v>
      </c>
      <c r="BZ372" s="1004"/>
      <c r="CA372" s="278">
        <f t="shared" si="570"/>
        <v>0</v>
      </c>
      <c r="CB372" s="1036"/>
      <c r="CC372" s="1037"/>
      <c r="CD372" s="1036"/>
      <c r="CE372" s="1037"/>
      <c r="CF372" s="1036"/>
      <c r="CG372" s="1037"/>
      <c r="CH372" s="1036"/>
      <c r="CI372" s="1037"/>
      <c r="CJ372" s="1036"/>
      <c r="CK372" s="1037"/>
      <c r="CL372" s="340"/>
      <c r="CM372" s="1044"/>
      <c r="CN372" s="1045"/>
      <c r="CO372" s="1044"/>
      <c r="CP372" s="1045"/>
      <c r="CQ372" s="1044"/>
      <c r="CR372" s="1045"/>
      <c r="CS372" s="1044"/>
      <c r="CT372" s="1045"/>
      <c r="CU372" s="1044"/>
      <c r="CV372" s="1045"/>
      <c r="CW372" s="341"/>
      <c r="CX372" s="1042"/>
      <c r="CY372" s="1043"/>
      <c r="CZ372" s="1042"/>
      <c r="DA372" s="1043"/>
      <c r="DB372" s="1042"/>
      <c r="DC372" s="1043"/>
      <c r="DD372" s="1042"/>
      <c r="DE372" s="1043"/>
      <c r="DF372" s="1042"/>
      <c r="DG372" s="1043"/>
      <c r="DH372" s="342"/>
      <c r="DI372" s="1040"/>
      <c r="DJ372" s="1041"/>
      <c r="DK372" s="1040"/>
      <c r="DL372" s="1041"/>
      <c r="DM372" s="1040"/>
      <c r="DN372" s="1041"/>
      <c r="DO372" s="1040"/>
      <c r="DP372" s="1041"/>
      <c r="DQ372" s="1040"/>
      <c r="DR372" s="1041"/>
      <c r="DS372" s="343"/>
      <c r="DT372" s="312">
        <f t="shared" si="571"/>
        <v>0</v>
      </c>
      <c r="DU372" s="312">
        <f t="shared" si="572"/>
        <v>0</v>
      </c>
      <c r="DV372" s="312">
        <f t="shared" si="573"/>
        <v>0</v>
      </c>
      <c r="DW372" s="312">
        <f t="shared" si="574"/>
        <v>0</v>
      </c>
      <c r="DX372" s="312">
        <f t="shared" si="575"/>
        <v>0</v>
      </c>
      <c r="DY372" s="300">
        <f t="shared" si="576"/>
        <v>0</v>
      </c>
    </row>
    <row r="373" spans="1:129" ht="15" customHeight="1">
      <c r="C373" s="75" t="s">
        <v>309</v>
      </c>
      <c r="D373" s="674" t="s">
        <v>338</v>
      </c>
      <c r="E373" s="70"/>
      <c r="F373" s="70"/>
      <c r="G373" s="70"/>
      <c r="H373" s="70"/>
      <c r="I373" s="70"/>
      <c r="J373" s="683"/>
      <c r="K373" s="70"/>
      <c r="L373" s="138"/>
      <c r="M373" s="68">
        <f t="shared" si="564"/>
        <v>1.1000000000000001</v>
      </c>
      <c r="N373" s="894"/>
      <c r="O373" s="895"/>
      <c r="P373" s="894"/>
      <c r="Q373" s="895"/>
      <c r="R373" s="894"/>
      <c r="S373" s="895"/>
      <c r="T373" s="894"/>
      <c r="U373" s="895"/>
      <c r="V373" s="894"/>
      <c r="W373" s="895"/>
      <c r="X373" s="346"/>
      <c r="Y373" s="896"/>
      <c r="Z373" s="1008"/>
      <c r="AA373" s="896"/>
      <c r="AB373" s="1008"/>
      <c r="AC373" s="896"/>
      <c r="AD373" s="1008"/>
      <c r="AE373" s="896"/>
      <c r="AF373" s="1008"/>
      <c r="AG373" s="896"/>
      <c r="AH373" s="1008"/>
      <c r="AI373" s="335"/>
      <c r="AJ373" s="901"/>
      <c r="AK373" s="902"/>
      <c r="AL373" s="901"/>
      <c r="AM373" s="902"/>
      <c r="AN373" s="901"/>
      <c r="AO373" s="902"/>
      <c r="AP373" s="901"/>
      <c r="AQ373" s="902"/>
      <c r="AR373" s="901"/>
      <c r="AS373" s="902"/>
      <c r="AT373" s="336"/>
      <c r="AU373" s="909"/>
      <c r="AV373" s="910"/>
      <c r="AW373" s="909"/>
      <c r="AX373" s="910"/>
      <c r="AY373" s="909"/>
      <c r="AZ373" s="910"/>
      <c r="BA373" s="909"/>
      <c r="BB373" s="910"/>
      <c r="BC373" s="909"/>
      <c r="BD373" s="910"/>
      <c r="BE373" s="337"/>
      <c r="BF373" s="911"/>
      <c r="BG373" s="912"/>
      <c r="BH373" s="911"/>
      <c r="BI373" s="912"/>
      <c r="BJ373" s="911"/>
      <c r="BK373" s="912"/>
      <c r="BL373" s="911"/>
      <c r="BM373" s="912"/>
      <c r="BN373" s="911"/>
      <c r="BO373" s="912"/>
      <c r="BP373" s="338"/>
      <c r="BQ373" s="1003">
        <f t="shared" si="565"/>
        <v>0</v>
      </c>
      <c r="BR373" s="1004"/>
      <c r="BS373" s="1003">
        <f t="shared" si="566"/>
        <v>0</v>
      </c>
      <c r="BT373" s="1004"/>
      <c r="BU373" s="1003">
        <f t="shared" si="567"/>
        <v>0</v>
      </c>
      <c r="BV373" s="1004"/>
      <c r="BW373" s="1003">
        <f t="shared" si="568"/>
        <v>0</v>
      </c>
      <c r="BX373" s="1004"/>
      <c r="BY373" s="1003">
        <f t="shared" si="569"/>
        <v>0</v>
      </c>
      <c r="BZ373" s="1004"/>
      <c r="CA373" s="278">
        <f t="shared" si="570"/>
        <v>0</v>
      </c>
      <c r="CB373" s="1036"/>
      <c r="CC373" s="1037"/>
      <c r="CD373" s="1036"/>
      <c r="CE373" s="1037"/>
      <c r="CF373" s="1036"/>
      <c r="CG373" s="1037"/>
      <c r="CH373" s="1036"/>
      <c r="CI373" s="1037"/>
      <c r="CJ373" s="1036"/>
      <c r="CK373" s="1037"/>
      <c r="CL373" s="340"/>
      <c r="CM373" s="1044"/>
      <c r="CN373" s="1045"/>
      <c r="CO373" s="1044"/>
      <c r="CP373" s="1045"/>
      <c r="CQ373" s="1044"/>
      <c r="CR373" s="1045"/>
      <c r="CS373" s="1044"/>
      <c r="CT373" s="1045"/>
      <c r="CU373" s="1044"/>
      <c r="CV373" s="1045"/>
      <c r="CW373" s="341"/>
      <c r="CX373" s="1042"/>
      <c r="CY373" s="1043"/>
      <c r="CZ373" s="1042"/>
      <c r="DA373" s="1043"/>
      <c r="DB373" s="1042"/>
      <c r="DC373" s="1043"/>
      <c r="DD373" s="1042"/>
      <c r="DE373" s="1043"/>
      <c r="DF373" s="1042"/>
      <c r="DG373" s="1043"/>
      <c r="DH373" s="342"/>
      <c r="DI373" s="1040"/>
      <c r="DJ373" s="1041"/>
      <c r="DK373" s="1040"/>
      <c r="DL373" s="1041"/>
      <c r="DM373" s="1040"/>
      <c r="DN373" s="1041"/>
      <c r="DO373" s="1040"/>
      <c r="DP373" s="1041"/>
      <c r="DQ373" s="1040"/>
      <c r="DR373" s="1041"/>
      <c r="DS373" s="343"/>
      <c r="DT373" s="312">
        <f t="shared" si="571"/>
        <v>0</v>
      </c>
      <c r="DU373" s="312">
        <f t="shared" si="572"/>
        <v>0</v>
      </c>
      <c r="DV373" s="312">
        <f t="shared" si="573"/>
        <v>0</v>
      </c>
      <c r="DW373" s="312">
        <f t="shared" si="574"/>
        <v>0</v>
      </c>
      <c r="DX373" s="312">
        <f t="shared" si="575"/>
        <v>0</v>
      </c>
      <c r="DY373" s="300">
        <f t="shared" si="576"/>
        <v>0</v>
      </c>
    </row>
    <row r="374" spans="1:129" ht="15" customHeight="1">
      <c r="C374" s="75" t="s">
        <v>224</v>
      </c>
      <c r="D374" s="674"/>
      <c r="E374" s="70"/>
      <c r="F374" s="70"/>
      <c r="G374" s="70"/>
      <c r="H374" s="70"/>
      <c r="I374" s="70"/>
      <c r="J374" s="683"/>
      <c r="K374" s="70"/>
      <c r="L374" s="138"/>
      <c r="M374" s="68">
        <f t="shared" si="564"/>
        <v>1</v>
      </c>
      <c r="N374" s="894"/>
      <c r="O374" s="895"/>
      <c r="P374" s="894"/>
      <c r="Q374" s="895"/>
      <c r="R374" s="894"/>
      <c r="S374" s="895"/>
      <c r="T374" s="894"/>
      <c r="U374" s="895"/>
      <c r="V374" s="894"/>
      <c r="W374" s="895"/>
      <c r="X374" s="346"/>
      <c r="Y374" s="896"/>
      <c r="Z374" s="1008"/>
      <c r="AA374" s="896"/>
      <c r="AB374" s="1008"/>
      <c r="AC374" s="896"/>
      <c r="AD374" s="1008"/>
      <c r="AE374" s="896"/>
      <c r="AF374" s="1008"/>
      <c r="AG374" s="896"/>
      <c r="AH374" s="1008"/>
      <c r="AI374" s="335"/>
      <c r="AJ374" s="901"/>
      <c r="AK374" s="902"/>
      <c r="AL374" s="901"/>
      <c r="AM374" s="902"/>
      <c r="AN374" s="901"/>
      <c r="AO374" s="902"/>
      <c r="AP374" s="901"/>
      <c r="AQ374" s="902"/>
      <c r="AR374" s="901"/>
      <c r="AS374" s="902"/>
      <c r="AT374" s="336"/>
      <c r="AU374" s="909"/>
      <c r="AV374" s="910"/>
      <c r="AW374" s="909"/>
      <c r="AX374" s="910"/>
      <c r="AY374" s="909"/>
      <c r="AZ374" s="910"/>
      <c r="BA374" s="909"/>
      <c r="BB374" s="910"/>
      <c r="BC374" s="909"/>
      <c r="BD374" s="910"/>
      <c r="BE374" s="337"/>
      <c r="BF374" s="911"/>
      <c r="BG374" s="912"/>
      <c r="BH374" s="911"/>
      <c r="BI374" s="912"/>
      <c r="BJ374" s="911"/>
      <c r="BK374" s="912"/>
      <c r="BL374" s="911"/>
      <c r="BM374" s="912"/>
      <c r="BN374" s="911"/>
      <c r="BO374" s="912"/>
      <c r="BP374" s="338"/>
      <c r="BQ374" s="1003">
        <f t="shared" si="565"/>
        <v>0</v>
      </c>
      <c r="BR374" s="1004"/>
      <c r="BS374" s="1003">
        <f t="shared" si="566"/>
        <v>0</v>
      </c>
      <c r="BT374" s="1004"/>
      <c r="BU374" s="1003">
        <f t="shared" si="567"/>
        <v>0</v>
      </c>
      <c r="BV374" s="1004"/>
      <c r="BW374" s="1003">
        <f t="shared" si="568"/>
        <v>0</v>
      </c>
      <c r="BX374" s="1004"/>
      <c r="BY374" s="1003">
        <f t="shared" si="569"/>
        <v>0</v>
      </c>
      <c r="BZ374" s="1004"/>
      <c r="CA374" s="278">
        <f t="shared" si="570"/>
        <v>0</v>
      </c>
      <c r="CB374" s="1036"/>
      <c r="CC374" s="1037"/>
      <c r="CD374" s="1036"/>
      <c r="CE374" s="1037"/>
      <c r="CF374" s="1036"/>
      <c r="CG374" s="1037"/>
      <c r="CH374" s="1036"/>
      <c r="CI374" s="1037"/>
      <c r="CJ374" s="1036"/>
      <c r="CK374" s="1037"/>
      <c r="CL374" s="340"/>
      <c r="CM374" s="1044"/>
      <c r="CN374" s="1045"/>
      <c r="CO374" s="1044"/>
      <c r="CP374" s="1045"/>
      <c r="CQ374" s="1044"/>
      <c r="CR374" s="1045"/>
      <c r="CS374" s="1044"/>
      <c r="CT374" s="1045"/>
      <c r="CU374" s="1044"/>
      <c r="CV374" s="1045"/>
      <c r="CW374" s="341"/>
      <c r="CX374" s="1042"/>
      <c r="CY374" s="1043"/>
      <c r="CZ374" s="1042"/>
      <c r="DA374" s="1043"/>
      <c r="DB374" s="1042"/>
      <c r="DC374" s="1043"/>
      <c r="DD374" s="1042"/>
      <c r="DE374" s="1043"/>
      <c r="DF374" s="1042"/>
      <c r="DG374" s="1043"/>
      <c r="DH374" s="342"/>
      <c r="DI374" s="1040"/>
      <c r="DJ374" s="1041"/>
      <c r="DK374" s="1040"/>
      <c r="DL374" s="1041"/>
      <c r="DM374" s="1040"/>
      <c r="DN374" s="1041"/>
      <c r="DO374" s="1040"/>
      <c r="DP374" s="1041"/>
      <c r="DQ374" s="1040"/>
      <c r="DR374" s="1041"/>
      <c r="DS374" s="343"/>
      <c r="DT374" s="312">
        <f t="shared" si="571"/>
        <v>0</v>
      </c>
      <c r="DU374" s="312">
        <f t="shared" si="572"/>
        <v>0</v>
      </c>
      <c r="DV374" s="312">
        <f t="shared" si="573"/>
        <v>0</v>
      </c>
      <c r="DW374" s="312">
        <f t="shared" si="574"/>
        <v>0</v>
      </c>
      <c r="DX374" s="312">
        <f t="shared" si="575"/>
        <v>0</v>
      </c>
      <c r="DY374" s="300">
        <f t="shared" si="576"/>
        <v>0</v>
      </c>
    </row>
    <row r="375" spans="1:129" ht="15" customHeight="1">
      <c r="C375" s="75" t="s">
        <v>15</v>
      </c>
      <c r="D375" s="674"/>
      <c r="E375" s="70"/>
      <c r="F375" s="70"/>
      <c r="G375" s="70"/>
      <c r="H375" s="70"/>
      <c r="I375" s="70"/>
      <c r="J375" s="683"/>
      <c r="K375" s="70"/>
      <c r="L375" s="138"/>
      <c r="M375" s="68">
        <f t="shared" si="564"/>
        <v>1</v>
      </c>
      <c r="N375" s="894"/>
      <c r="O375" s="895"/>
      <c r="P375" s="894"/>
      <c r="Q375" s="895"/>
      <c r="R375" s="894"/>
      <c r="S375" s="895"/>
      <c r="T375" s="894"/>
      <c r="U375" s="895"/>
      <c r="V375" s="894"/>
      <c r="W375" s="895"/>
      <c r="X375" s="346"/>
      <c r="Y375" s="896"/>
      <c r="Z375" s="1008"/>
      <c r="AA375" s="896"/>
      <c r="AB375" s="1008"/>
      <c r="AC375" s="896"/>
      <c r="AD375" s="1008"/>
      <c r="AE375" s="896"/>
      <c r="AF375" s="1008"/>
      <c r="AG375" s="896"/>
      <c r="AH375" s="1008"/>
      <c r="AI375" s="335"/>
      <c r="AJ375" s="901"/>
      <c r="AK375" s="902"/>
      <c r="AL375" s="901"/>
      <c r="AM375" s="902"/>
      <c r="AN375" s="901"/>
      <c r="AO375" s="902"/>
      <c r="AP375" s="901"/>
      <c r="AQ375" s="902"/>
      <c r="AR375" s="901"/>
      <c r="AS375" s="902"/>
      <c r="AT375" s="336"/>
      <c r="AU375" s="909"/>
      <c r="AV375" s="910"/>
      <c r="AW375" s="909"/>
      <c r="AX375" s="910"/>
      <c r="AY375" s="909"/>
      <c r="AZ375" s="910"/>
      <c r="BA375" s="909"/>
      <c r="BB375" s="910"/>
      <c r="BC375" s="909"/>
      <c r="BD375" s="910"/>
      <c r="BE375" s="337"/>
      <c r="BF375" s="911"/>
      <c r="BG375" s="912"/>
      <c r="BH375" s="911"/>
      <c r="BI375" s="912"/>
      <c r="BJ375" s="911"/>
      <c r="BK375" s="912"/>
      <c r="BL375" s="911"/>
      <c r="BM375" s="912"/>
      <c r="BN375" s="911"/>
      <c r="BO375" s="912"/>
      <c r="BP375" s="338"/>
      <c r="BQ375" s="1003">
        <f t="shared" si="565"/>
        <v>0</v>
      </c>
      <c r="BR375" s="1004"/>
      <c r="BS375" s="1003">
        <f t="shared" si="566"/>
        <v>0</v>
      </c>
      <c r="BT375" s="1004"/>
      <c r="BU375" s="1003">
        <f t="shared" si="567"/>
        <v>0</v>
      </c>
      <c r="BV375" s="1004"/>
      <c r="BW375" s="1003">
        <f t="shared" si="568"/>
        <v>0</v>
      </c>
      <c r="BX375" s="1004"/>
      <c r="BY375" s="1003">
        <f t="shared" si="569"/>
        <v>0</v>
      </c>
      <c r="BZ375" s="1004"/>
      <c r="CA375" s="278">
        <f t="shared" si="570"/>
        <v>0</v>
      </c>
      <c r="CB375" s="1036"/>
      <c r="CC375" s="1037"/>
      <c r="CD375" s="1036"/>
      <c r="CE375" s="1037"/>
      <c r="CF375" s="1036"/>
      <c r="CG375" s="1037"/>
      <c r="CH375" s="1036"/>
      <c r="CI375" s="1037"/>
      <c r="CJ375" s="1036"/>
      <c r="CK375" s="1037"/>
      <c r="CL375" s="340"/>
      <c r="CM375" s="1044"/>
      <c r="CN375" s="1045"/>
      <c r="CO375" s="1044"/>
      <c r="CP375" s="1045"/>
      <c r="CQ375" s="1044"/>
      <c r="CR375" s="1045"/>
      <c r="CS375" s="1044"/>
      <c r="CT375" s="1045"/>
      <c r="CU375" s="1044"/>
      <c r="CV375" s="1045"/>
      <c r="CW375" s="341"/>
      <c r="CX375" s="1042"/>
      <c r="CY375" s="1043"/>
      <c r="CZ375" s="1042"/>
      <c r="DA375" s="1043"/>
      <c r="DB375" s="1042"/>
      <c r="DC375" s="1043"/>
      <c r="DD375" s="1042"/>
      <c r="DE375" s="1043"/>
      <c r="DF375" s="1042"/>
      <c r="DG375" s="1043"/>
      <c r="DH375" s="342"/>
      <c r="DI375" s="1040"/>
      <c r="DJ375" s="1041"/>
      <c r="DK375" s="1040"/>
      <c r="DL375" s="1041"/>
      <c r="DM375" s="1040"/>
      <c r="DN375" s="1041"/>
      <c r="DO375" s="1040"/>
      <c r="DP375" s="1041"/>
      <c r="DQ375" s="1040"/>
      <c r="DR375" s="1041"/>
      <c r="DS375" s="343"/>
      <c r="DT375" s="312">
        <f t="shared" si="571"/>
        <v>0</v>
      </c>
      <c r="DU375" s="312">
        <f t="shared" si="572"/>
        <v>0</v>
      </c>
      <c r="DV375" s="312">
        <f t="shared" si="573"/>
        <v>0</v>
      </c>
      <c r="DW375" s="312">
        <f t="shared" si="574"/>
        <v>0</v>
      </c>
      <c r="DX375" s="312">
        <f t="shared" si="575"/>
        <v>0</v>
      </c>
      <c r="DY375" s="300">
        <f t="shared" si="576"/>
        <v>0</v>
      </c>
    </row>
    <row r="376" spans="1:129" ht="15" customHeight="1">
      <c r="C376" s="75" t="s">
        <v>31</v>
      </c>
      <c r="D376" s="674"/>
      <c r="E376" s="70"/>
      <c r="F376" s="70"/>
      <c r="G376" s="70"/>
      <c r="H376" s="70"/>
      <c r="I376" s="70"/>
      <c r="J376" s="683"/>
      <c r="K376" s="70"/>
      <c r="L376" s="138"/>
      <c r="M376" s="68">
        <f t="shared" si="564"/>
        <v>1.1000000000000001</v>
      </c>
      <c r="N376" s="894"/>
      <c r="O376" s="895"/>
      <c r="P376" s="894"/>
      <c r="Q376" s="895"/>
      <c r="R376" s="894"/>
      <c r="S376" s="895"/>
      <c r="T376" s="894"/>
      <c r="U376" s="895"/>
      <c r="V376" s="894"/>
      <c r="W376" s="895"/>
      <c r="X376" s="346"/>
      <c r="Y376" s="896"/>
      <c r="Z376" s="1008"/>
      <c r="AA376" s="896"/>
      <c r="AB376" s="1008"/>
      <c r="AC376" s="896"/>
      <c r="AD376" s="1008"/>
      <c r="AE376" s="896"/>
      <c r="AF376" s="1008"/>
      <c r="AG376" s="896"/>
      <c r="AH376" s="1008"/>
      <c r="AI376" s="335"/>
      <c r="AJ376" s="901"/>
      <c r="AK376" s="902"/>
      <c r="AL376" s="901"/>
      <c r="AM376" s="902"/>
      <c r="AN376" s="901"/>
      <c r="AO376" s="902"/>
      <c r="AP376" s="901"/>
      <c r="AQ376" s="902"/>
      <c r="AR376" s="901"/>
      <c r="AS376" s="902"/>
      <c r="AT376" s="336"/>
      <c r="AU376" s="909"/>
      <c r="AV376" s="910"/>
      <c r="AW376" s="909"/>
      <c r="AX376" s="910"/>
      <c r="AY376" s="909"/>
      <c r="AZ376" s="910"/>
      <c r="BA376" s="909"/>
      <c r="BB376" s="910"/>
      <c r="BC376" s="909"/>
      <c r="BD376" s="910"/>
      <c r="BE376" s="337"/>
      <c r="BF376" s="911"/>
      <c r="BG376" s="912"/>
      <c r="BH376" s="911"/>
      <c r="BI376" s="912"/>
      <c r="BJ376" s="911"/>
      <c r="BK376" s="912"/>
      <c r="BL376" s="911"/>
      <c r="BM376" s="912"/>
      <c r="BN376" s="911"/>
      <c r="BO376" s="912"/>
      <c r="BP376" s="338"/>
      <c r="BQ376" s="1003">
        <f t="shared" si="565"/>
        <v>0</v>
      </c>
      <c r="BR376" s="1004"/>
      <c r="BS376" s="1003">
        <f t="shared" si="566"/>
        <v>0</v>
      </c>
      <c r="BT376" s="1004"/>
      <c r="BU376" s="1003">
        <f t="shared" si="567"/>
        <v>0</v>
      </c>
      <c r="BV376" s="1004"/>
      <c r="BW376" s="1003">
        <f t="shared" si="568"/>
        <v>0</v>
      </c>
      <c r="BX376" s="1004"/>
      <c r="BY376" s="1003">
        <f t="shared" si="569"/>
        <v>0</v>
      </c>
      <c r="BZ376" s="1004"/>
      <c r="CA376" s="278">
        <f t="shared" si="570"/>
        <v>0</v>
      </c>
      <c r="CB376" s="1036"/>
      <c r="CC376" s="1037"/>
      <c r="CD376" s="1036"/>
      <c r="CE376" s="1037"/>
      <c r="CF376" s="1036"/>
      <c r="CG376" s="1037"/>
      <c r="CH376" s="1036"/>
      <c r="CI376" s="1037"/>
      <c r="CJ376" s="1036"/>
      <c r="CK376" s="1037"/>
      <c r="CL376" s="340"/>
      <c r="CM376" s="1044"/>
      <c r="CN376" s="1045"/>
      <c r="CO376" s="1044"/>
      <c r="CP376" s="1045"/>
      <c r="CQ376" s="1044"/>
      <c r="CR376" s="1045"/>
      <c r="CS376" s="1044"/>
      <c r="CT376" s="1045"/>
      <c r="CU376" s="1044"/>
      <c r="CV376" s="1045"/>
      <c r="CW376" s="341"/>
      <c r="CX376" s="1042"/>
      <c r="CY376" s="1043"/>
      <c r="CZ376" s="1042"/>
      <c r="DA376" s="1043"/>
      <c r="DB376" s="1042"/>
      <c r="DC376" s="1043"/>
      <c r="DD376" s="1042"/>
      <c r="DE376" s="1043"/>
      <c r="DF376" s="1042"/>
      <c r="DG376" s="1043"/>
      <c r="DH376" s="342"/>
      <c r="DI376" s="1040"/>
      <c r="DJ376" s="1041"/>
      <c r="DK376" s="1040"/>
      <c r="DL376" s="1041"/>
      <c r="DM376" s="1040"/>
      <c r="DN376" s="1041"/>
      <c r="DO376" s="1040"/>
      <c r="DP376" s="1041"/>
      <c r="DQ376" s="1040"/>
      <c r="DR376" s="1041"/>
      <c r="DS376" s="343"/>
      <c r="DT376" s="312">
        <f t="shared" si="571"/>
        <v>0</v>
      </c>
      <c r="DU376" s="312">
        <f t="shared" si="572"/>
        <v>0</v>
      </c>
      <c r="DV376" s="312">
        <f t="shared" si="573"/>
        <v>0</v>
      </c>
      <c r="DW376" s="312">
        <f t="shared" si="574"/>
        <v>0</v>
      </c>
      <c r="DX376" s="312">
        <f t="shared" si="575"/>
        <v>0</v>
      </c>
      <c r="DY376" s="300">
        <f t="shared" si="576"/>
        <v>0</v>
      </c>
    </row>
    <row r="377" spans="1:129" ht="15" customHeight="1">
      <c r="C377" s="136"/>
      <c r="D377" s="68"/>
      <c r="E377" s="49"/>
      <c r="F377" s="49"/>
      <c r="G377" s="49"/>
      <c r="H377" s="49"/>
      <c r="I377" s="49"/>
      <c r="J377" s="888" t="s">
        <v>144</v>
      </c>
      <c r="K377" s="889"/>
      <c r="L377" s="889"/>
      <c r="M377" s="890"/>
      <c r="N377" s="898"/>
      <c r="O377" s="665"/>
      <c r="P377" s="898"/>
      <c r="Q377" s="665"/>
      <c r="R377" s="898"/>
      <c r="S377" s="665"/>
      <c r="T377" s="898"/>
      <c r="U377" s="665"/>
      <c r="V377" s="898"/>
      <c r="W377" s="665"/>
      <c r="X377" s="141"/>
      <c r="Y377" s="898"/>
      <c r="Z377" s="665"/>
      <c r="AA377" s="898"/>
      <c r="AB377" s="665"/>
      <c r="AC377" s="898"/>
      <c r="AD377" s="665"/>
      <c r="AE377" s="898"/>
      <c r="AF377" s="665"/>
      <c r="AG377" s="898"/>
      <c r="AH377" s="665"/>
      <c r="AI377" s="141"/>
      <c r="AJ377" s="898"/>
      <c r="AK377" s="665"/>
      <c r="AL377" s="898"/>
      <c r="AM377" s="665"/>
      <c r="AN377" s="898"/>
      <c r="AO377" s="665"/>
      <c r="AP377" s="898"/>
      <c r="AQ377" s="665"/>
      <c r="AR377" s="898"/>
      <c r="AS377" s="665"/>
      <c r="AT377" s="141"/>
      <c r="AU377" s="898"/>
      <c r="AV377" s="665"/>
      <c r="AW377" s="898"/>
      <c r="AX377" s="665"/>
      <c r="AY377" s="898"/>
      <c r="AZ377" s="665"/>
      <c r="BA377" s="898"/>
      <c r="BB377" s="665"/>
      <c r="BC377" s="898"/>
      <c r="BD377" s="665"/>
      <c r="BE377" s="141"/>
      <c r="BF377" s="898"/>
      <c r="BG377" s="665"/>
      <c r="BH377" s="898"/>
      <c r="BI377" s="665"/>
      <c r="BJ377" s="898"/>
      <c r="BK377" s="665"/>
      <c r="BL377" s="898"/>
      <c r="BM377" s="665"/>
      <c r="BN377" s="898"/>
      <c r="BO377" s="665"/>
      <c r="BP377" s="141"/>
      <c r="BQ377" s="898">
        <f>SUM(BQ365:BQ376)</f>
        <v>0</v>
      </c>
      <c r="BR377" s="665"/>
      <c r="BS377" s="898">
        <f>SUM(BS365:BS376)</f>
        <v>0</v>
      </c>
      <c r="BT377" s="665"/>
      <c r="BU377" s="898">
        <f>SUM(BU365:BU376)</f>
        <v>0</v>
      </c>
      <c r="BV377" s="665"/>
      <c r="BW377" s="898">
        <f>SUM(BW365:BW376)</f>
        <v>0</v>
      </c>
      <c r="BX377" s="665"/>
      <c r="BY377" s="898">
        <f>SUM(BY365:BY376)</f>
        <v>0</v>
      </c>
      <c r="BZ377" s="665"/>
      <c r="CA377" s="141">
        <f>SUM(BQ377:BZ377)</f>
        <v>0</v>
      </c>
      <c r="CB377" s="898"/>
      <c r="CC377" s="665"/>
      <c r="CD377" s="898"/>
      <c r="CE377" s="665"/>
      <c r="CF377" s="898"/>
      <c r="CG377" s="665"/>
      <c r="CH377" s="898"/>
      <c r="CI377" s="665"/>
      <c r="CJ377" s="898"/>
      <c r="CK377" s="665"/>
      <c r="CL377" s="141"/>
      <c r="CM377" s="898"/>
      <c r="CN377" s="665"/>
      <c r="CO377" s="898"/>
      <c r="CP377" s="665"/>
      <c r="CQ377" s="898"/>
      <c r="CR377" s="665"/>
      <c r="CS377" s="898"/>
      <c r="CT377" s="665"/>
      <c r="CU377" s="898"/>
      <c r="CV377" s="665"/>
      <c r="CW377" s="141"/>
      <c r="CX377" s="898"/>
      <c r="CY377" s="665"/>
      <c r="CZ377" s="898"/>
      <c r="DA377" s="665"/>
      <c r="DB377" s="898"/>
      <c r="DC377" s="665"/>
      <c r="DD377" s="898"/>
      <c r="DE377" s="665"/>
      <c r="DF377" s="898"/>
      <c r="DG377" s="665"/>
      <c r="DH377" s="141"/>
      <c r="DI377" s="898"/>
      <c r="DJ377" s="665"/>
      <c r="DK377" s="898"/>
      <c r="DL377" s="665"/>
      <c r="DM377" s="898"/>
      <c r="DN377" s="665"/>
      <c r="DO377" s="898"/>
      <c r="DP377" s="665"/>
      <c r="DQ377" s="898"/>
      <c r="DR377" s="665"/>
      <c r="DS377" s="141"/>
      <c r="DT377" s="313">
        <f>SUM(DT365:DT376)</f>
        <v>0</v>
      </c>
      <c r="DU377" s="313">
        <f>SUM(DU365:DU376)</f>
        <v>0</v>
      </c>
      <c r="DV377" s="313">
        <f>SUM(DV365:DV376)</f>
        <v>0</v>
      </c>
      <c r="DW377" s="313">
        <f>SUM(DW365:DW376)</f>
        <v>0</v>
      </c>
      <c r="DX377" s="313">
        <f>SUM(DX365:DX376)</f>
        <v>0</v>
      </c>
      <c r="DY377" s="313">
        <f t="shared" si="576"/>
        <v>0</v>
      </c>
    </row>
    <row r="378" spans="1:129" s="95" customFormat="1" ht="26.25" customHeight="1">
      <c r="A378" s="153">
        <v>2000</v>
      </c>
      <c r="B378" s="153"/>
      <c r="C378" s="1011" t="str">
        <f>CONCATENATE(CB8," Travel")</f>
        <v>Dept #2 Match Budget Travel</v>
      </c>
      <c r="D378" s="1012"/>
      <c r="E378" s="709" t="s">
        <v>182</v>
      </c>
      <c r="F378" s="709"/>
      <c r="G378" s="709"/>
      <c r="H378" s="709"/>
      <c r="I378" s="709"/>
      <c r="J378" s="102"/>
      <c r="K378" s="102"/>
      <c r="L378" s="102"/>
      <c r="M378" s="155"/>
      <c r="N378" s="161"/>
      <c r="O378" s="232"/>
      <c r="P378" s="161"/>
      <c r="Q378" s="232"/>
      <c r="R378" s="161"/>
      <c r="S378" s="232"/>
      <c r="T378" s="161"/>
      <c r="U378" s="232"/>
      <c r="V378" s="161"/>
      <c r="W378" s="232"/>
      <c r="X378" s="132"/>
      <c r="Y378" s="161"/>
      <c r="Z378" s="232"/>
      <c r="AA378" s="161"/>
      <c r="AB378" s="232"/>
      <c r="AC378" s="161"/>
      <c r="AD378" s="232"/>
      <c r="AE378" s="161"/>
      <c r="AF378" s="232"/>
      <c r="AG378" s="161"/>
      <c r="AH378" s="232"/>
      <c r="AI378" s="132"/>
      <c r="AJ378" s="161"/>
      <c r="AK378" s="232"/>
      <c r="AL378" s="161"/>
      <c r="AM378" s="232"/>
      <c r="AN378" s="161"/>
      <c r="AO378" s="232"/>
      <c r="AP378" s="161"/>
      <c r="AQ378" s="232"/>
      <c r="AR378" s="161"/>
      <c r="AS378" s="232"/>
      <c r="AT378" s="132"/>
      <c r="AU378" s="161"/>
      <c r="AV378" s="232"/>
      <c r="AW378" s="161"/>
      <c r="AX378" s="232"/>
      <c r="AY378" s="161"/>
      <c r="AZ378" s="232"/>
      <c r="BA378" s="161"/>
      <c r="BB378" s="232"/>
      <c r="BC378" s="161"/>
      <c r="BD378" s="232"/>
      <c r="BE378" s="132"/>
      <c r="BF378" s="161"/>
      <c r="BG378" s="232"/>
      <c r="BH378" s="161"/>
      <c r="BI378" s="232"/>
      <c r="BJ378" s="161"/>
      <c r="BK378" s="232"/>
      <c r="BL378" s="161"/>
      <c r="BM378" s="232"/>
      <c r="BN378" s="161"/>
      <c r="BO378" s="232"/>
      <c r="BP378" s="132"/>
      <c r="BQ378" s="161"/>
      <c r="BR378" s="232"/>
      <c r="BS378" s="161"/>
      <c r="BT378" s="232"/>
      <c r="BU378" s="161"/>
      <c r="BV378" s="232"/>
      <c r="BW378" s="161"/>
      <c r="BX378" s="232"/>
      <c r="BY378" s="161"/>
      <c r="BZ378" s="232"/>
      <c r="CA378" s="132"/>
      <c r="CB378" s="161"/>
      <c r="CC378" s="232"/>
      <c r="CD378" s="161"/>
      <c r="CE378" s="232"/>
      <c r="CF378" s="161"/>
      <c r="CG378" s="232"/>
      <c r="CH378" s="161"/>
      <c r="CI378" s="232"/>
      <c r="CJ378" s="161"/>
      <c r="CK378" s="232"/>
      <c r="CL378" s="132"/>
      <c r="CM378" s="161"/>
      <c r="CN378" s="232"/>
      <c r="CO378" s="161"/>
      <c r="CP378" s="232"/>
      <c r="CQ378" s="161"/>
      <c r="CR378" s="232"/>
      <c r="CS378" s="161"/>
      <c r="CT378" s="232"/>
      <c r="CU378" s="161"/>
      <c r="CV378" s="232"/>
      <c r="CW378" s="132"/>
      <c r="CX378" s="161"/>
      <c r="CY378" s="232"/>
      <c r="CZ378" s="161"/>
      <c r="DA378" s="232"/>
      <c r="DB378" s="161"/>
      <c r="DC378" s="232"/>
      <c r="DD378" s="161"/>
      <c r="DE378" s="232"/>
      <c r="DF378" s="161"/>
      <c r="DG378" s="232"/>
      <c r="DH378" s="132"/>
      <c r="DI378" s="161"/>
      <c r="DJ378" s="232"/>
      <c r="DK378" s="161"/>
      <c r="DL378" s="232"/>
      <c r="DM378" s="161"/>
      <c r="DN378" s="232"/>
      <c r="DO378" s="161"/>
      <c r="DP378" s="232"/>
      <c r="DQ378" s="161"/>
      <c r="DR378" s="232"/>
      <c r="DS378" s="132"/>
      <c r="DT378" s="197"/>
      <c r="DU378" s="197"/>
      <c r="DV378" s="197"/>
      <c r="DW378" s="197"/>
      <c r="DX378" s="197"/>
      <c r="DY378" s="334"/>
    </row>
    <row r="379" spans="1:129" s="52" customFormat="1" ht="34.5" customHeight="1">
      <c r="A379" s="153"/>
      <c r="B379" s="76"/>
      <c r="C379" s="123" t="s">
        <v>30</v>
      </c>
      <c r="D379" s="77" t="s">
        <v>143</v>
      </c>
      <c r="E379" s="81" t="str">
        <f>CB9</f>
        <v>Year 1</v>
      </c>
      <c r="F379" s="81" t="str">
        <f>CD9</f>
        <v>Year 2</v>
      </c>
      <c r="G379" s="81" t="str">
        <f>CF9</f>
        <v>Year 3</v>
      </c>
      <c r="H379" s="81" t="str">
        <f>CH9</f>
        <v>Year 4</v>
      </c>
      <c r="I379" s="81" t="str">
        <f>CJ9</f>
        <v>Year 5</v>
      </c>
      <c r="J379" s="79" t="s">
        <v>336</v>
      </c>
      <c r="K379" s="79" t="s">
        <v>337</v>
      </c>
      <c r="L379" s="79" t="s">
        <v>42</v>
      </c>
      <c r="M379" s="79" t="s">
        <v>311</v>
      </c>
      <c r="N379" s="161"/>
      <c r="O379" s="131"/>
      <c r="P379" s="162"/>
      <c r="Q379" s="131"/>
      <c r="R379" s="162"/>
      <c r="S379" s="131"/>
      <c r="T379" s="162"/>
      <c r="U379" s="131"/>
      <c r="V379" s="162"/>
      <c r="W379" s="131"/>
      <c r="X379" s="132"/>
      <c r="Y379" s="161"/>
      <c r="Z379" s="131"/>
      <c r="AA379" s="162"/>
      <c r="AB379" s="131"/>
      <c r="AC379" s="162"/>
      <c r="AD379" s="131"/>
      <c r="AE379" s="162"/>
      <c r="AF379" s="131"/>
      <c r="AG379" s="162"/>
      <c r="AH379" s="131"/>
      <c r="AI379" s="132"/>
      <c r="AJ379" s="161"/>
      <c r="AK379" s="131"/>
      <c r="AL379" s="162"/>
      <c r="AM379" s="131"/>
      <c r="AN379" s="162"/>
      <c r="AO379" s="131"/>
      <c r="AP379" s="162"/>
      <c r="AQ379" s="131"/>
      <c r="AR379" s="162"/>
      <c r="AS379" s="131"/>
      <c r="AT379" s="132"/>
      <c r="AU379" s="161"/>
      <c r="AV379" s="131"/>
      <c r="AW379" s="162"/>
      <c r="AX379" s="131"/>
      <c r="AY379" s="162"/>
      <c r="AZ379" s="131"/>
      <c r="BA379" s="162"/>
      <c r="BB379" s="131"/>
      <c r="BC379" s="162"/>
      <c r="BD379" s="131"/>
      <c r="BE379" s="132"/>
      <c r="BF379" s="161"/>
      <c r="BG379" s="131"/>
      <c r="BH379" s="162"/>
      <c r="BI379" s="131"/>
      <c r="BJ379" s="162"/>
      <c r="BK379" s="131"/>
      <c r="BL379" s="162"/>
      <c r="BM379" s="131"/>
      <c r="BN379" s="162"/>
      <c r="BO379" s="131"/>
      <c r="BP379" s="132"/>
      <c r="BQ379" s="161"/>
      <c r="BR379" s="131"/>
      <c r="BS379" s="162"/>
      <c r="BT379" s="131"/>
      <c r="BU379" s="162"/>
      <c r="BV379" s="131"/>
      <c r="BW379" s="162"/>
      <c r="BX379" s="131"/>
      <c r="BY379" s="162"/>
      <c r="BZ379" s="131"/>
      <c r="CA379" s="132"/>
      <c r="CB379" s="161"/>
      <c r="CC379" s="131"/>
      <c r="CD379" s="162"/>
      <c r="CE379" s="131"/>
      <c r="CF379" s="162"/>
      <c r="CG379" s="131"/>
      <c r="CH379" s="162"/>
      <c r="CI379" s="131"/>
      <c r="CJ379" s="162"/>
      <c r="CK379" s="131"/>
      <c r="CL379" s="132"/>
      <c r="CM379" s="161"/>
      <c r="CN379" s="131"/>
      <c r="CO379" s="162"/>
      <c r="CP379" s="131"/>
      <c r="CQ379" s="162"/>
      <c r="CR379" s="131"/>
      <c r="CS379" s="162"/>
      <c r="CT379" s="131"/>
      <c r="CU379" s="162"/>
      <c r="CV379" s="131"/>
      <c r="CW379" s="132"/>
      <c r="CX379" s="161"/>
      <c r="CY379" s="131"/>
      <c r="CZ379" s="162"/>
      <c r="DA379" s="131"/>
      <c r="DB379" s="162"/>
      <c r="DC379" s="131"/>
      <c r="DD379" s="162"/>
      <c r="DE379" s="131"/>
      <c r="DF379" s="162"/>
      <c r="DG379" s="131"/>
      <c r="DH379" s="132"/>
      <c r="DI379" s="161"/>
      <c r="DJ379" s="131"/>
      <c r="DK379" s="162"/>
      <c r="DL379" s="131"/>
      <c r="DM379" s="162"/>
      <c r="DN379" s="131"/>
      <c r="DO379" s="162"/>
      <c r="DP379" s="131"/>
      <c r="DQ379" s="162"/>
      <c r="DR379" s="131"/>
      <c r="DS379" s="132"/>
      <c r="DT379" s="260"/>
      <c r="DU379" s="260"/>
      <c r="DV379" s="260"/>
      <c r="DW379" s="260"/>
      <c r="DX379" s="260"/>
      <c r="DY379" s="260"/>
    </row>
    <row r="380" spans="1:129" s="52" customFormat="1" ht="15" customHeight="1">
      <c r="A380" s="76"/>
      <c r="B380" s="76"/>
      <c r="C380" s="75" t="s">
        <v>309</v>
      </c>
      <c r="D380" s="674" t="s">
        <v>338</v>
      </c>
      <c r="E380" s="70"/>
      <c r="F380" s="70"/>
      <c r="G380" s="70"/>
      <c r="H380" s="70"/>
      <c r="I380" s="70"/>
      <c r="J380" s="683"/>
      <c r="K380" s="70"/>
      <c r="L380" s="138"/>
      <c r="M380" s="68">
        <f t="shared" ref="M380:M399" si="577">VLOOKUP(C380,TravelIncrease,2,0)</f>
        <v>1.1000000000000001</v>
      </c>
      <c r="N380" s="894"/>
      <c r="O380" s="895"/>
      <c r="P380" s="894"/>
      <c r="Q380" s="895"/>
      <c r="R380" s="894"/>
      <c r="S380" s="895"/>
      <c r="T380" s="894"/>
      <c r="U380" s="895"/>
      <c r="V380" s="894"/>
      <c r="W380" s="895"/>
      <c r="X380" s="346"/>
      <c r="Y380" s="896"/>
      <c r="Z380" s="1008"/>
      <c r="AA380" s="896"/>
      <c r="AB380" s="1008"/>
      <c r="AC380" s="896"/>
      <c r="AD380" s="1008"/>
      <c r="AE380" s="896"/>
      <c r="AF380" s="1008"/>
      <c r="AG380" s="896"/>
      <c r="AH380" s="1008"/>
      <c r="AI380" s="335"/>
      <c r="AJ380" s="901"/>
      <c r="AK380" s="902"/>
      <c r="AL380" s="901"/>
      <c r="AM380" s="902"/>
      <c r="AN380" s="901"/>
      <c r="AO380" s="902"/>
      <c r="AP380" s="901"/>
      <c r="AQ380" s="902"/>
      <c r="AR380" s="901"/>
      <c r="AS380" s="902"/>
      <c r="AT380" s="336"/>
      <c r="AU380" s="909"/>
      <c r="AV380" s="910"/>
      <c r="AW380" s="909"/>
      <c r="AX380" s="910"/>
      <c r="AY380" s="909"/>
      <c r="AZ380" s="910"/>
      <c r="BA380" s="909"/>
      <c r="BB380" s="910"/>
      <c r="BC380" s="909"/>
      <c r="BD380" s="910"/>
      <c r="BE380" s="337"/>
      <c r="BF380" s="911"/>
      <c r="BG380" s="912"/>
      <c r="BH380" s="911"/>
      <c r="BI380" s="912"/>
      <c r="BJ380" s="911"/>
      <c r="BK380" s="912"/>
      <c r="BL380" s="911"/>
      <c r="BM380" s="912"/>
      <c r="BN380" s="911"/>
      <c r="BO380" s="912"/>
      <c r="BP380" s="338"/>
      <c r="BQ380" s="1038"/>
      <c r="BR380" s="1039"/>
      <c r="BS380" s="1038"/>
      <c r="BT380" s="1039"/>
      <c r="BU380" s="1038"/>
      <c r="BV380" s="1039"/>
      <c r="BW380" s="1038"/>
      <c r="BX380" s="1039"/>
      <c r="BY380" s="1038"/>
      <c r="BZ380" s="1039"/>
      <c r="CA380" s="339"/>
      <c r="CB380" s="1005">
        <f t="shared" ref="CB380:CB399" si="578">$E380*$K380*$L380</f>
        <v>0</v>
      </c>
      <c r="CC380" s="1006"/>
      <c r="CD380" s="1005">
        <f t="shared" ref="CD380:CD399" si="579">$F380*$K380*$L380*$M380</f>
        <v>0</v>
      </c>
      <c r="CE380" s="1006"/>
      <c r="CF380" s="1005">
        <f t="shared" ref="CF380:CF399" si="580">$G380*$K380*L380*($M380^2)</f>
        <v>0</v>
      </c>
      <c r="CG380" s="1006"/>
      <c r="CH380" s="1005">
        <f t="shared" ref="CH380:CH399" si="581">$H380*$K380*$L380*($M380^3)</f>
        <v>0</v>
      </c>
      <c r="CI380" s="1006"/>
      <c r="CJ380" s="1005">
        <f t="shared" ref="CJ380:CJ399" si="582">$I380*$K380*$L380*($M380^4)</f>
        <v>0</v>
      </c>
      <c r="CK380" s="1006"/>
      <c r="CL380" s="281">
        <f t="shared" ref="CL380:CL399" si="583">SUM(CB380+CD380+CF380+CH380+CJ380)</f>
        <v>0</v>
      </c>
      <c r="CM380" s="1044"/>
      <c r="CN380" s="1045"/>
      <c r="CO380" s="1044"/>
      <c r="CP380" s="1045"/>
      <c r="CQ380" s="1044"/>
      <c r="CR380" s="1045"/>
      <c r="CS380" s="1044"/>
      <c r="CT380" s="1045"/>
      <c r="CU380" s="1044"/>
      <c r="CV380" s="1045"/>
      <c r="CW380" s="341"/>
      <c r="CX380" s="1042"/>
      <c r="CY380" s="1043"/>
      <c r="CZ380" s="1042"/>
      <c r="DA380" s="1043"/>
      <c r="DB380" s="1042"/>
      <c r="DC380" s="1043"/>
      <c r="DD380" s="1042"/>
      <c r="DE380" s="1043"/>
      <c r="DF380" s="1042"/>
      <c r="DG380" s="1043"/>
      <c r="DH380" s="342"/>
      <c r="DI380" s="1040"/>
      <c r="DJ380" s="1041"/>
      <c r="DK380" s="1040"/>
      <c r="DL380" s="1041"/>
      <c r="DM380" s="1040"/>
      <c r="DN380" s="1041"/>
      <c r="DO380" s="1040"/>
      <c r="DP380" s="1041"/>
      <c r="DQ380" s="1040"/>
      <c r="DR380" s="1041"/>
      <c r="DS380" s="343"/>
      <c r="DT380" s="312">
        <f t="shared" ref="DT380:DT399" si="584">CB380</f>
        <v>0</v>
      </c>
      <c r="DU380" s="312">
        <f t="shared" ref="DU380:DU399" si="585">CD380</f>
        <v>0</v>
      </c>
      <c r="DV380" s="312">
        <f t="shared" ref="DV380:DV399" si="586">CF380</f>
        <v>0</v>
      </c>
      <c r="DW380" s="312">
        <f t="shared" ref="DW380:DW399" si="587">CH380</f>
        <v>0</v>
      </c>
      <c r="DX380" s="312">
        <f t="shared" ref="DX380:DX399" si="588">CJ380</f>
        <v>0</v>
      </c>
      <c r="DY380" s="300">
        <f t="shared" ref="DY380:DY399" si="589">SUM(DT380:DX380)</f>
        <v>0</v>
      </c>
    </row>
    <row r="381" spans="1:129" s="52" customFormat="1" ht="15" customHeight="1">
      <c r="A381" s="76"/>
      <c r="B381" s="76"/>
      <c r="C381" s="75" t="s">
        <v>224</v>
      </c>
      <c r="D381" s="674"/>
      <c r="E381" s="70"/>
      <c r="F381" s="70"/>
      <c r="G381" s="70"/>
      <c r="H381" s="70"/>
      <c r="I381" s="70"/>
      <c r="J381" s="683"/>
      <c r="K381" s="70"/>
      <c r="L381" s="138"/>
      <c r="M381" s="68">
        <f t="shared" si="577"/>
        <v>1</v>
      </c>
      <c r="N381" s="894"/>
      <c r="O381" s="895"/>
      <c r="P381" s="894"/>
      <c r="Q381" s="895"/>
      <c r="R381" s="894"/>
      <c r="S381" s="895"/>
      <c r="T381" s="894"/>
      <c r="U381" s="895"/>
      <c r="V381" s="894"/>
      <c r="W381" s="895"/>
      <c r="X381" s="346"/>
      <c r="Y381" s="896"/>
      <c r="Z381" s="1008"/>
      <c r="AA381" s="896"/>
      <c r="AB381" s="1008"/>
      <c r="AC381" s="896"/>
      <c r="AD381" s="1008"/>
      <c r="AE381" s="896"/>
      <c r="AF381" s="1008"/>
      <c r="AG381" s="896"/>
      <c r="AH381" s="1008"/>
      <c r="AI381" s="335"/>
      <c r="AJ381" s="901"/>
      <c r="AK381" s="902"/>
      <c r="AL381" s="901"/>
      <c r="AM381" s="902"/>
      <c r="AN381" s="901"/>
      <c r="AO381" s="902"/>
      <c r="AP381" s="901"/>
      <c r="AQ381" s="902"/>
      <c r="AR381" s="901"/>
      <c r="AS381" s="902"/>
      <c r="AT381" s="336"/>
      <c r="AU381" s="909"/>
      <c r="AV381" s="910"/>
      <c r="AW381" s="909"/>
      <c r="AX381" s="910"/>
      <c r="AY381" s="909"/>
      <c r="AZ381" s="910"/>
      <c r="BA381" s="909"/>
      <c r="BB381" s="910"/>
      <c r="BC381" s="909"/>
      <c r="BD381" s="910"/>
      <c r="BE381" s="337"/>
      <c r="BF381" s="911"/>
      <c r="BG381" s="912"/>
      <c r="BH381" s="911"/>
      <c r="BI381" s="912"/>
      <c r="BJ381" s="911"/>
      <c r="BK381" s="912"/>
      <c r="BL381" s="911"/>
      <c r="BM381" s="912"/>
      <c r="BN381" s="911"/>
      <c r="BO381" s="912"/>
      <c r="BP381" s="338"/>
      <c r="BQ381" s="1038"/>
      <c r="BR381" s="1039"/>
      <c r="BS381" s="1038"/>
      <c r="BT381" s="1039"/>
      <c r="BU381" s="1038"/>
      <c r="BV381" s="1039"/>
      <c r="BW381" s="1038"/>
      <c r="BX381" s="1039"/>
      <c r="BY381" s="1038"/>
      <c r="BZ381" s="1039"/>
      <c r="CA381" s="339"/>
      <c r="CB381" s="1005">
        <f t="shared" si="578"/>
        <v>0</v>
      </c>
      <c r="CC381" s="1006"/>
      <c r="CD381" s="1005">
        <f t="shared" si="579"/>
        <v>0</v>
      </c>
      <c r="CE381" s="1006"/>
      <c r="CF381" s="1005">
        <f t="shared" si="580"/>
        <v>0</v>
      </c>
      <c r="CG381" s="1006"/>
      <c r="CH381" s="1005">
        <f t="shared" si="581"/>
        <v>0</v>
      </c>
      <c r="CI381" s="1006"/>
      <c r="CJ381" s="1005">
        <f t="shared" si="582"/>
        <v>0</v>
      </c>
      <c r="CK381" s="1006"/>
      <c r="CL381" s="281">
        <f t="shared" si="583"/>
        <v>0</v>
      </c>
      <c r="CM381" s="1044"/>
      <c r="CN381" s="1045"/>
      <c r="CO381" s="1044"/>
      <c r="CP381" s="1045"/>
      <c r="CQ381" s="1044"/>
      <c r="CR381" s="1045"/>
      <c r="CS381" s="1044"/>
      <c r="CT381" s="1045"/>
      <c r="CU381" s="1044"/>
      <c r="CV381" s="1045"/>
      <c r="CW381" s="341"/>
      <c r="CX381" s="1042"/>
      <c r="CY381" s="1043"/>
      <c r="CZ381" s="1042"/>
      <c r="DA381" s="1043"/>
      <c r="DB381" s="1042"/>
      <c r="DC381" s="1043"/>
      <c r="DD381" s="1042"/>
      <c r="DE381" s="1043"/>
      <c r="DF381" s="1042"/>
      <c r="DG381" s="1043"/>
      <c r="DH381" s="342"/>
      <c r="DI381" s="1040"/>
      <c r="DJ381" s="1041"/>
      <c r="DK381" s="1040"/>
      <c r="DL381" s="1041"/>
      <c r="DM381" s="1040"/>
      <c r="DN381" s="1041"/>
      <c r="DO381" s="1040"/>
      <c r="DP381" s="1041"/>
      <c r="DQ381" s="1040"/>
      <c r="DR381" s="1041"/>
      <c r="DS381" s="343"/>
      <c r="DT381" s="312">
        <f t="shared" si="584"/>
        <v>0</v>
      </c>
      <c r="DU381" s="312">
        <f t="shared" si="585"/>
        <v>0</v>
      </c>
      <c r="DV381" s="312">
        <f t="shared" si="586"/>
        <v>0</v>
      </c>
      <c r="DW381" s="312">
        <f t="shared" si="587"/>
        <v>0</v>
      </c>
      <c r="DX381" s="312">
        <f t="shared" si="588"/>
        <v>0</v>
      </c>
      <c r="DY381" s="300">
        <f t="shared" si="589"/>
        <v>0</v>
      </c>
    </row>
    <row r="382" spans="1:129" s="52" customFormat="1" ht="15" customHeight="1">
      <c r="A382" s="76"/>
      <c r="B382" s="76"/>
      <c r="C382" s="75" t="s">
        <v>15</v>
      </c>
      <c r="D382" s="674"/>
      <c r="E382" s="70"/>
      <c r="F382" s="70"/>
      <c r="G382" s="70"/>
      <c r="H382" s="70"/>
      <c r="I382" s="70"/>
      <c r="J382" s="683"/>
      <c r="K382" s="70"/>
      <c r="L382" s="138"/>
      <c r="M382" s="68">
        <f t="shared" si="577"/>
        <v>1</v>
      </c>
      <c r="N382" s="894"/>
      <c r="O382" s="895"/>
      <c r="P382" s="894"/>
      <c r="Q382" s="895"/>
      <c r="R382" s="894"/>
      <c r="S382" s="895"/>
      <c r="T382" s="894"/>
      <c r="U382" s="895"/>
      <c r="V382" s="894"/>
      <c r="W382" s="895"/>
      <c r="X382" s="346"/>
      <c r="Y382" s="896"/>
      <c r="Z382" s="1008"/>
      <c r="AA382" s="896"/>
      <c r="AB382" s="1008"/>
      <c r="AC382" s="896"/>
      <c r="AD382" s="1008"/>
      <c r="AE382" s="896"/>
      <c r="AF382" s="1008"/>
      <c r="AG382" s="896"/>
      <c r="AH382" s="1008"/>
      <c r="AI382" s="335"/>
      <c r="AJ382" s="901"/>
      <c r="AK382" s="902"/>
      <c r="AL382" s="901"/>
      <c r="AM382" s="902"/>
      <c r="AN382" s="901"/>
      <c r="AO382" s="902"/>
      <c r="AP382" s="901"/>
      <c r="AQ382" s="902"/>
      <c r="AR382" s="901"/>
      <c r="AS382" s="902"/>
      <c r="AT382" s="336"/>
      <c r="AU382" s="909"/>
      <c r="AV382" s="910"/>
      <c r="AW382" s="909"/>
      <c r="AX382" s="910"/>
      <c r="AY382" s="909"/>
      <c r="AZ382" s="910"/>
      <c r="BA382" s="909"/>
      <c r="BB382" s="910"/>
      <c r="BC382" s="909"/>
      <c r="BD382" s="910"/>
      <c r="BE382" s="337"/>
      <c r="BF382" s="911"/>
      <c r="BG382" s="912"/>
      <c r="BH382" s="911"/>
      <c r="BI382" s="912"/>
      <c r="BJ382" s="911"/>
      <c r="BK382" s="912"/>
      <c r="BL382" s="911"/>
      <c r="BM382" s="912"/>
      <c r="BN382" s="911"/>
      <c r="BO382" s="912"/>
      <c r="BP382" s="338"/>
      <c r="BQ382" s="1038"/>
      <c r="BR382" s="1039"/>
      <c r="BS382" s="1038"/>
      <c r="BT382" s="1039"/>
      <c r="BU382" s="1038"/>
      <c r="BV382" s="1039"/>
      <c r="BW382" s="1038"/>
      <c r="BX382" s="1039"/>
      <c r="BY382" s="1038"/>
      <c r="BZ382" s="1039"/>
      <c r="CA382" s="339"/>
      <c r="CB382" s="1005">
        <f t="shared" si="578"/>
        <v>0</v>
      </c>
      <c r="CC382" s="1006"/>
      <c r="CD382" s="1005">
        <f t="shared" si="579"/>
        <v>0</v>
      </c>
      <c r="CE382" s="1006"/>
      <c r="CF382" s="1005">
        <f t="shared" si="580"/>
        <v>0</v>
      </c>
      <c r="CG382" s="1006"/>
      <c r="CH382" s="1005">
        <f t="shared" si="581"/>
        <v>0</v>
      </c>
      <c r="CI382" s="1006"/>
      <c r="CJ382" s="1005">
        <f t="shared" si="582"/>
        <v>0</v>
      </c>
      <c r="CK382" s="1006"/>
      <c r="CL382" s="281">
        <f t="shared" si="583"/>
        <v>0</v>
      </c>
      <c r="CM382" s="1044"/>
      <c r="CN382" s="1045"/>
      <c r="CO382" s="1044"/>
      <c r="CP382" s="1045"/>
      <c r="CQ382" s="1044"/>
      <c r="CR382" s="1045"/>
      <c r="CS382" s="1044"/>
      <c r="CT382" s="1045"/>
      <c r="CU382" s="1044"/>
      <c r="CV382" s="1045"/>
      <c r="CW382" s="341"/>
      <c r="CX382" s="1042"/>
      <c r="CY382" s="1043"/>
      <c r="CZ382" s="1042"/>
      <c r="DA382" s="1043"/>
      <c r="DB382" s="1042"/>
      <c r="DC382" s="1043"/>
      <c r="DD382" s="1042"/>
      <c r="DE382" s="1043"/>
      <c r="DF382" s="1042"/>
      <c r="DG382" s="1043"/>
      <c r="DH382" s="342"/>
      <c r="DI382" s="1040"/>
      <c r="DJ382" s="1041"/>
      <c r="DK382" s="1040"/>
      <c r="DL382" s="1041"/>
      <c r="DM382" s="1040"/>
      <c r="DN382" s="1041"/>
      <c r="DO382" s="1040"/>
      <c r="DP382" s="1041"/>
      <c r="DQ382" s="1040"/>
      <c r="DR382" s="1041"/>
      <c r="DS382" s="343"/>
      <c r="DT382" s="312">
        <f t="shared" si="584"/>
        <v>0</v>
      </c>
      <c r="DU382" s="312">
        <f t="shared" si="585"/>
        <v>0</v>
      </c>
      <c r="DV382" s="312">
        <f t="shared" si="586"/>
        <v>0</v>
      </c>
      <c r="DW382" s="312">
        <f t="shared" si="587"/>
        <v>0</v>
      </c>
      <c r="DX382" s="312">
        <f t="shared" si="588"/>
        <v>0</v>
      </c>
      <c r="DY382" s="300">
        <f t="shared" si="589"/>
        <v>0</v>
      </c>
    </row>
    <row r="383" spans="1:129" s="52" customFormat="1" ht="15" customHeight="1">
      <c r="A383" s="76"/>
      <c r="B383" s="76"/>
      <c r="C383" s="75" t="s">
        <v>31</v>
      </c>
      <c r="D383" s="674"/>
      <c r="E383" s="70"/>
      <c r="F383" s="70"/>
      <c r="G383" s="70"/>
      <c r="H383" s="70"/>
      <c r="I383" s="70"/>
      <c r="J383" s="683"/>
      <c r="K383" s="70"/>
      <c r="L383" s="138"/>
      <c r="M383" s="68">
        <f t="shared" si="577"/>
        <v>1.1000000000000001</v>
      </c>
      <c r="N383" s="894"/>
      <c r="O383" s="895"/>
      <c r="P383" s="894"/>
      <c r="Q383" s="895"/>
      <c r="R383" s="894"/>
      <c r="S383" s="895"/>
      <c r="T383" s="894"/>
      <c r="U383" s="895"/>
      <c r="V383" s="894"/>
      <c r="W383" s="895"/>
      <c r="X383" s="346"/>
      <c r="Y383" s="896"/>
      <c r="Z383" s="1008"/>
      <c r="AA383" s="896"/>
      <c r="AB383" s="1008"/>
      <c r="AC383" s="896"/>
      <c r="AD383" s="1008"/>
      <c r="AE383" s="896"/>
      <c r="AF383" s="1008"/>
      <c r="AG383" s="896"/>
      <c r="AH383" s="1008"/>
      <c r="AI383" s="335"/>
      <c r="AJ383" s="901"/>
      <c r="AK383" s="902"/>
      <c r="AL383" s="901"/>
      <c r="AM383" s="902"/>
      <c r="AN383" s="901"/>
      <c r="AO383" s="902"/>
      <c r="AP383" s="901"/>
      <c r="AQ383" s="902"/>
      <c r="AR383" s="901"/>
      <c r="AS383" s="902"/>
      <c r="AT383" s="336"/>
      <c r="AU383" s="909"/>
      <c r="AV383" s="910"/>
      <c r="AW383" s="909"/>
      <c r="AX383" s="910"/>
      <c r="AY383" s="909"/>
      <c r="AZ383" s="910"/>
      <c r="BA383" s="909"/>
      <c r="BB383" s="910"/>
      <c r="BC383" s="909"/>
      <c r="BD383" s="910"/>
      <c r="BE383" s="337"/>
      <c r="BF383" s="911"/>
      <c r="BG383" s="912"/>
      <c r="BH383" s="911"/>
      <c r="BI383" s="912"/>
      <c r="BJ383" s="911"/>
      <c r="BK383" s="912"/>
      <c r="BL383" s="911"/>
      <c r="BM383" s="912"/>
      <c r="BN383" s="911"/>
      <c r="BO383" s="912"/>
      <c r="BP383" s="338"/>
      <c r="BQ383" s="1038"/>
      <c r="BR383" s="1039"/>
      <c r="BS383" s="1038"/>
      <c r="BT383" s="1039"/>
      <c r="BU383" s="1038"/>
      <c r="BV383" s="1039"/>
      <c r="BW383" s="1038"/>
      <c r="BX383" s="1039"/>
      <c r="BY383" s="1038"/>
      <c r="BZ383" s="1039"/>
      <c r="CA383" s="339"/>
      <c r="CB383" s="1005">
        <f t="shared" si="578"/>
        <v>0</v>
      </c>
      <c r="CC383" s="1006"/>
      <c r="CD383" s="1005">
        <f t="shared" si="579"/>
        <v>0</v>
      </c>
      <c r="CE383" s="1006"/>
      <c r="CF383" s="1005">
        <f t="shared" si="580"/>
        <v>0</v>
      </c>
      <c r="CG383" s="1006"/>
      <c r="CH383" s="1005">
        <f t="shared" si="581"/>
        <v>0</v>
      </c>
      <c r="CI383" s="1006"/>
      <c r="CJ383" s="1005">
        <f t="shared" si="582"/>
        <v>0</v>
      </c>
      <c r="CK383" s="1006"/>
      <c r="CL383" s="281">
        <f t="shared" si="583"/>
        <v>0</v>
      </c>
      <c r="CM383" s="1044"/>
      <c r="CN383" s="1045"/>
      <c r="CO383" s="1044"/>
      <c r="CP383" s="1045"/>
      <c r="CQ383" s="1044"/>
      <c r="CR383" s="1045"/>
      <c r="CS383" s="1044"/>
      <c r="CT383" s="1045"/>
      <c r="CU383" s="1044"/>
      <c r="CV383" s="1045"/>
      <c r="CW383" s="341"/>
      <c r="CX383" s="1042"/>
      <c r="CY383" s="1043"/>
      <c r="CZ383" s="1042"/>
      <c r="DA383" s="1043"/>
      <c r="DB383" s="1042"/>
      <c r="DC383" s="1043"/>
      <c r="DD383" s="1042"/>
      <c r="DE383" s="1043"/>
      <c r="DF383" s="1042"/>
      <c r="DG383" s="1043"/>
      <c r="DH383" s="342"/>
      <c r="DI383" s="1040"/>
      <c r="DJ383" s="1041"/>
      <c r="DK383" s="1040"/>
      <c r="DL383" s="1041"/>
      <c r="DM383" s="1040"/>
      <c r="DN383" s="1041"/>
      <c r="DO383" s="1040"/>
      <c r="DP383" s="1041"/>
      <c r="DQ383" s="1040"/>
      <c r="DR383" s="1041"/>
      <c r="DS383" s="343"/>
      <c r="DT383" s="312">
        <f t="shared" si="584"/>
        <v>0</v>
      </c>
      <c r="DU383" s="312">
        <f t="shared" si="585"/>
        <v>0</v>
      </c>
      <c r="DV383" s="312">
        <f t="shared" si="586"/>
        <v>0</v>
      </c>
      <c r="DW383" s="312">
        <f t="shared" si="587"/>
        <v>0</v>
      </c>
      <c r="DX383" s="312">
        <f t="shared" si="588"/>
        <v>0</v>
      </c>
      <c r="DY383" s="300">
        <f t="shared" si="589"/>
        <v>0</v>
      </c>
    </row>
    <row r="384" spans="1:129" s="52" customFormat="1" ht="15" customHeight="1">
      <c r="A384" s="76"/>
      <c r="B384" s="76"/>
      <c r="C384" s="75" t="s">
        <v>309</v>
      </c>
      <c r="D384" s="674" t="s">
        <v>338</v>
      </c>
      <c r="E384" s="70"/>
      <c r="F384" s="70"/>
      <c r="G384" s="70"/>
      <c r="H384" s="70"/>
      <c r="I384" s="70"/>
      <c r="J384" s="683"/>
      <c r="K384" s="70"/>
      <c r="L384" s="138"/>
      <c r="M384" s="68">
        <f t="shared" si="577"/>
        <v>1.1000000000000001</v>
      </c>
      <c r="N384" s="894"/>
      <c r="O384" s="895"/>
      <c r="P384" s="894"/>
      <c r="Q384" s="895"/>
      <c r="R384" s="894"/>
      <c r="S384" s="895"/>
      <c r="T384" s="894"/>
      <c r="U384" s="895"/>
      <c r="V384" s="894"/>
      <c r="W384" s="895"/>
      <c r="X384" s="346"/>
      <c r="Y384" s="896"/>
      <c r="Z384" s="1008"/>
      <c r="AA384" s="896"/>
      <c r="AB384" s="1008"/>
      <c r="AC384" s="896"/>
      <c r="AD384" s="1008"/>
      <c r="AE384" s="896"/>
      <c r="AF384" s="1008"/>
      <c r="AG384" s="896"/>
      <c r="AH384" s="1008"/>
      <c r="AI384" s="335"/>
      <c r="AJ384" s="901"/>
      <c r="AK384" s="902"/>
      <c r="AL384" s="901"/>
      <c r="AM384" s="902"/>
      <c r="AN384" s="901"/>
      <c r="AO384" s="902"/>
      <c r="AP384" s="901"/>
      <c r="AQ384" s="902"/>
      <c r="AR384" s="901"/>
      <c r="AS384" s="902"/>
      <c r="AT384" s="336"/>
      <c r="AU384" s="909"/>
      <c r="AV384" s="910"/>
      <c r="AW384" s="909"/>
      <c r="AX384" s="910"/>
      <c r="AY384" s="909"/>
      <c r="AZ384" s="910"/>
      <c r="BA384" s="909"/>
      <c r="BB384" s="910"/>
      <c r="BC384" s="909"/>
      <c r="BD384" s="910"/>
      <c r="BE384" s="337"/>
      <c r="BF384" s="911"/>
      <c r="BG384" s="912"/>
      <c r="BH384" s="911"/>
      <c r="BI384" s="912"/>
      <c r="BJ384" s="911"/>
      <c r="BK384" s="912"/>
      <c r="BL384" s="911"/>
      <c r="BM384" s="912"/>
      <c r="BN384" s="911"/>
      <c r="BO384" s="912"/>
      <c r="BP384" s="338"/>
      <c r="BQ384" s="1038"/>
      <c r="BR384" s="1039"/>
      <c r="BS384" s="1038"/>
      <c r="BT384" s="1039"/>
      <c r="BU384" s="1038"/>
      <c r="BV384" s="1039"/>
      <c r="BW384" s="1038"/>
      <c r="BX384" s="1039"/>
      <c r="BY384" s="1038"/>
      <c r="BZ384" s="1039"/>
      <c r="CA384" s="339"/>
      <c r="CB384" s="1005">
        <f t="shared" si="578"/>
        <v>0</v>
      </c>
      <c r="CC384" s="1006"/>
      <c r="CD384" s="1005">
        <f t="shared" si="579"/>
        <v>0</v>
      </c>
      <c r="CE384" s="1006"/>
      <c r="CF384" s="1005">
        <f t="shared" si="580"/>
        <v>0</v>
      </c>
      <c r="CG384" s="1006"/>
      <c r="CH384" s="1005">
        <f t="shared" si="581"/>
        <v>0</v>
      </c>
      <c r="CI384" s="1006"/>
      <c r="CJ384" s="1005">
        <f t="shared" si="582"/>
        <v>0</v>
      </c>
      <c r="CK384" s="1006"/>
      <c r="CL384" s="281">
        <f t="shared" si="583"/>
        <v>0</v>
      </c>
      <c r="CM384" s="1044"/>
      <c r="CN384" s="1045"/>
      <c r="CO384" s="1044"/>
      <c r="CP384" s="1045"/>
      <c r="CQ384" s="1044"/>
      <c r="CR384" s="1045"/>
      <c r="CS384" s="1044"/>
      <c r="CT384" s="1045"/>
      <c r="CU384" s="1044"/>
      <c r="CV384" s="1045"/>
      <c r="CW384" s="341"/>
      <c r="CX384" s="1042"/>
      <c r="CY384" s="1043"/>
      <c r="CZ384" s="1042"/>
      <c r="DA384" s="1043"/>
      <c r="DB384" s="1042"/>
      <c r="DC384" s="1043"/>
      <c r="DD384" s="1042"/>
      <c r="DE384" s="1043"/>
      <c r="DF384" s="1042"/>
      <c r="DG384" s="1043"/>
      <c r="DH384" s="342"/>
      <c r="DI384" s="1040"/>
      <c r="DJ384" s="1041"/>
      <c r="DK384" s="1040"/>
      <c r="DL384" s="1041"/>
      <c r="DM384" s="1040"/>
      <c r="DN384" s="1041"/>
      <c r="DO384" s="1040"/>
      <c r="DP384" s="1041"/>
      <c r="DQ384" s="1040"/>
      <c r="DR384" s="1041"/>
      <c r="DS384" s="343"/>
      <c r="DT384" s="312">
        <f t="shared" si="584"/>
        <v>0</v>
      </c>
      <c r="DU384" s="312">
        <f t="shared" si="585"/>
        <v>0</v>
      </c>
      <c r="DV384" s="312">
        <f t="shared" si="586"/>
        <v>0</v>
      </c>
      <c r="DW384" s="312">
        <f t="shared" si="587"/>
        <v>0</v>
      </c>
      <c r="DX384" s="312">
        <f t="shared" si="588"/>
        <v>0</v>
      </c>
      <c r="DY384" s="300">
        <f t="shared" si="589"/>
        <v>0</v>
      </c>
    </row>
    <row r="385" spans="1:129" s="52" customFormat="1" ht="15" customHeight="1">
      <c r="A385" s="76"/>
      <c r="B385" s="76"/>
      <c r="C385" s="75" t="s">
        <v>224</v>
      </c>
      <c r="D385" s="674"/>
      <c r="E385" s="70"/>
      <c r="F385" s="70"/>
      <c r="G385" s="70"/>
      <c r="H385" s="70"/>
      <c r="I385" s="70"/>
      <c r="J385" s="683"/>
      <c r="K385" s="70"/>
      <c r="L385" s="138"/>
      <c r="M385" s="68">
        <f t="shared" si="577"/>
        <v>1</v>
      </c>
      <c r="N385" s="894"/>
      <c r="O385" s="895"/>
      <c r="P385" s="894"/>
      <c r="Q385" s="895"/>
      <c r="R385" s="894"/>
      <c r="S385" s="895"/>
      <c r="T385" s="894"/>
      <c r="U385" s="895"/>
      <c r="V385" s="894"/>
      <c r="W385" s="895"/>
      <c r="X385" s="346"/>
      <c r="Y385" s="896"/>
      <c r="Z385" s="1008"/>
      <c r="AA385" s="896"/>
      <c r="AB385" s="1008"/>
      <c r="AC385" s="896"/>
      <c r="AD385" s="1008"/>
      <c r="AE385" s="896"/>
      <c r="AF385" s="1008"/>
      <c r="AG385" s="896"/>
      <c r="AH385" s="1008"/>
      <c r="AI385" s="335"/>
      <c r="AJ385" s="901"/>
      <c r="AK385" s="902"/>
      <c r="AL385" s="901"/>
      <c r="AM385" s="902"/>
      <c r="AN385" s="901"/>
      <c r="AO385" s="902"/>
      <c r="AP385" s="901"/>
      <c r="AQ385" s="902"/>
      <c r="AR385" s="901"/>
      <c r="AS385" s="902"/>
      <c r="AT385" s="336"/>
      <c r="AU385" s="909"/>
      <c r="AV385" s="910"/>
      <c r="AW385" s="909"/>
      <c r="AX385" s="910"/>
      <c r="AY385" s="909"/>
      <c r="AZ385" s="910"/>
      <c r="BA385" s="909"/>
      <c r="BB385" s="910"/>
      <c r="BC385" s="909"/>
      <c r="BD385" s="910"/>
      <c r="BE385" s="337"/>
      <c r="BF385" s="911"/>
      <c r="BG385" s="912"/>
      <c r="BH385" s="911"/>
      <c r="BI385" s="912"/>
      <c r="BJ385" s="911"/>
      <c r="BK385" s="912"/>
      <c r="BL385" s="911"/>
      <c r="BM385" s="912"/>
      <c r="BN385" s="911"/>
      <c r="BO385" s="912"/>
      <c r="BP385" s="338"/>
      <c r="BQ385" s="1038"/>
      <c r="BR385" s="1039"/>
      <c r="BS385" s="1038"/>
      <c r="BT385" s="1039"/>
      <c r="BU385" s="1038"/>
      <c r="BV385" s="1039"/>
      <c r="BW385" s="1038"/>
      <c r="BX385" s="1039"/>
      <c r="BY385" s="1038"/>
      <c r="BZ385" s="1039"/>
      <c r="CA385" s="339"/>
      <c r="CB385" s="1005">
        <f t="shared" si="578"/>
        <v>0</v>
      </c>
      <c r="CC385" s="1006"/>
      <c r="CD385" s="1005">
        <f t="shared" si="579"/>
        <v>0</v>
      </c>
      <c r="CE385" s="1006"/>
      <c r="CF385" s="1005">
        <f t="shared" si="580"/>
        <v>0</v>
      </c>
      <c r="CG385" s="1006"/>
      <c r="CH385" s="1005">
        <f t="shared" si="581"/>
        <v>0</v>
      </c>
      <c r="CI385" s="1006"/>
      <c r="CJ385" s="1005">
        <f t="shared" si="582"/>
        <v>0</v>
      </c>
      <c r="CK385" s="1006"/>
      <c r="CL385" s="281">
        <f t="shared" si="583"/>
        <v>0</v>
      </c>
      <c r="CM385" s="1044"/>
      <c r="CN385" s="1045"/>
      <c r="CO385" s="1044"/>
      <c r="CP385" s="1045"/>
      <c r="CQ385" s="1044"/>
      <c r="CR385" s="1045"/>
      <c r="CS385" s="1044"/>
      <c r="CT385" s="1045"/>
      <c r="CU385" s="1044"/>
      <c r="CV385" s="1045"/>
      <c r="CW385" s="341"/>
      <c r="CX385" s="1042"/>
      <c r="CY385" s="1043"/>
      <c r="CZ385" s="1042"/>
      <c r="DA385" s="1043"/>
      <c r="DB385" s="1042"/>
      <c r="DC385" s="1043"/>
      <c r="DD385" s="1042"/>
      <c r="DE385" s="1043"/>
      <c r="DF385" s="1042"/>
      <c r="DG385" s="1043"/>
      <c r="DH385" s="342"/>
      <c r="DI385" s="1040"/>
      <c r="DJ385" s="1041"/>
      <c r="DK385" s="1040"/>
      <c r="DL385" s="1041"/>
      <c r="DM385" s="1040"/>
      <c r="DN385" s="1041"/>
      <c r="DO385" s="1040"/>
      <c r="DP385" s="1041"/>
      <c r="DQ385" s="1040"/>
      <c r="DR385" s="1041"/>
      <c r="DS385" s="343"/>
      <c r="DT385" s="312">
        <f t="shared" si="584"/>
        <v>0</v>
      </c>
      <c r="DU385" s="312">
        <f t="shared" si="585"/>
        <v>0</v>
      </c>
      <c r="DV385" s="312">
        <f t="shared" si="586"/>
        <v>0</v>
      </c>
      <c r="DW385" s="312">
        <f t="shared" si="587"/>
        <v>0</v>
      </c>
      <c r="DX385" s="312">
        <f t="shared" si="588"/>
        <v>0</v>
      </c>
      <c r="DY385" s="300">
        <f t="shared" si="589"/>
        <v>0</v>
      </c>
    </row>
    <row r="386" spans="1:129" s="52" customFormat="1" ht="15" customHeight="1">
      <c r="A386" s="76"/>
      <c r="B386" s="76"/>
      <c r="C386" s="75" t="s">
        <v>15</v>
      </c>
      <c r="D386" s="674"/>
      <c r="E386" s="70"/>
      <c r="F386" s="70"/>
      <c r="G386" s="70"/>
      <c r="H386" s="70"/>
      <c r="I386" s="70"/>
      <c r="J386" s="683"/>
      <c r="K386" s="70"/>
      <c r="L386" s="138"/>
      <c r="M386" s="68">
        <f t="shared" si="577"/>
        <v>1</v>
      </c>
      <c r="N386" s="894"/>
      <c r="O386" s="895"/>
      <c r="P386" s="894"/>
      <c r="Q386" s="895"/>
      <c r="R386" s="894"/>
      <c r="S386" s="895"/>
      <c r="T386" s="894"/>
      <c r="U386" s="895"/>
      <c r="V386" s="894"/>
      <c r="W386" s="895"/>
      <c r="X386" s="346"/>
      <c r="Y386" s="896"/>
      <c r="Z386" s="1008"/>
      <c r="AA386" s="896"/>
      <c r="AB386" s="1008"/>
      <c r="AC386" s="896"/>
      <c r="AD386" s="1008"/>
      <c r="AE386" s="896"/>
      <c r="AF386" s="1008"/>
      <c r="AG386" s="896"/>
      <c r="AH386" s="1008"/>
      <c r="AI386" s="335"/>
      <c r="AJ386" s="901"/>
      <c r="AK386" s="902"/>
      <c r="AL386" s="901"/>
      <c r="AM386" s="902"/>
      <c r="AN386" s="901"/>
      <c r="AO386" s="902"/>
      <c r="AP386" s="901"/>
      <c r="AQ386" s="902"/>
      <c r="AR386" s="901"/>
      <c r="AS386" s="902"/>
      <c r="AT386" s="336"/>
      <c r="AU386" s="909"/>
      <c r="AV386" s="910"/>
      <c r="AW386" s="909"/>
      <c r="AX386" s="910"/>
      <c r="AY386" s="909"/>
      <c r="AZ386" s="910"/>
      <c r="BA386" s="909"/>
      <c r="BB386" s="910"/>
      <c r="BC386" s="909"/>
      <c r="BD386" s="910"/>
      <c r="BE386" s="337"/>
      <c r="BF386" s="911"/>
      <c r="BG386" s="912"/>
      <c r="BH386" s="911"/>
      <c r="BI386" s="912"/>
      <c r="BJ386" s="911"/>
      <c r="BK386" s="912"/>
      <c r="BL386" s="911"/>
      <c r="BM386" s="912"/>
      <c r="BN386" s="911"/>
      <c r="BO386" s="912"/>
      <c r="BP386" s="338"/>
      <c r="BQ386" s="1038"/>
      <c r="BR386" s="1039"/>
      <c r="BS386" s="1038"/>
      <c r="BT386" s="1039"/>
      <c r="BU386" s="1038"/>
      <c r="BV386" s="1039"/>
      <c r="BW386" s="1038"/>
      <c r="BX386" s="1039"/>
      <c r="BY386" s="1038"/>
      <c r="BZ386" s="1039"/>
      <c r="CA386" s="339"/>
      <c r="CB386" s="1005">
        <f t="shared" si="578"/>
        <v>0</v>
      </c>
      <c r="CC386" s="1006"/>
      <c r="CD386" s="1005">
        <f t="shared" si="579"/>
        <v>0</v>
      </c>
      <c r="CE386" s="1006"/>
      <c r="CF386" s="1005">
        <f t="shared" si="580"/>
        <v>0</v>
      </c>
      <c r="CG386" s="1006"/>
      <c r="CH386" s="1005">
        <f t="shared" si="581"/>
        <v>0</v>
      </c>
      <c r="CI386" s="1006"/>
      <c r="CJ386" s="1005">
        <f t="shared" si="582"/>
        <v>0</v>
      </c>
      <c r="CK386" s="1006"/>
      <c r="CL386" s="281">
        <f t="shared" si="583"/>
        <v>0</v>
      </c>
      <c r="CM386" s="1044"/>
      <c r="CN386" s="1045"/>
      <c r="CO386" s="1044"/>
      <c r="CP386" s="1045"/>
      <c r="CQ386" s="1044"/>
      <c r="CR386" s="1045"/>
      <c r="CS386" s="1044"/>
      <c r="CT386" s="1045"/>
      <c r="CU386" s="1044"/>
      <c r="CV386" s="1045"/>
      <c r="CW386" s="341"/>
      <c r="CX386" s="1042"/>
      <c r="CY386" s="1043"/>
      <c r="CZ386" s="1042"/>
      <c r="DA386" s="1043"/>
      <c r="DB386" s="1042"/>
      <c r="DC386" s="1043"/>
      <c r="DD386" s="1042"/>
      <c r="DE386" s="1043"/>
      <c r="DF386" s="1042"/>
      <c r="DG386" s="1043"/>
      <c r="DH386" s="342"/>
      <c r="DI386" s="1040"/>
      <c r="DJ386" s="1041"/>
      <c r="DK386" s="1040"/>
      <c r="DL386" s="1041"/>
      <c r="DM386" s="1040"/>
      <c r="DN386" s="1041"/>
      <c r="DO386" s="1040"/>
      <c r="DP386" s="1041"/>
      <c r="DQ386" s="1040"/>
      <c r="DR386" s="1041"/>
      <c r="DS386" s="343"/>
      <c r="DT386" s="312">
        <f t="shared" si="584"/>
        <v>0</v>
      </c>
      <c r="DU386" s="312">
        <f t="shared" si="585"/>
        <v>0</v>
      </c>
      <c r="DV386" s="312">
        <f t="shared" si="586"/>
        <v>0</v>
      </c>
      <c r="DW386" s="312">
        <f t="shared" si="587"/>
        <v>0</v>
      </c>
      <c r="DX386" s="312">
        <f t="shared" si="588"/>
        <v>0</v>
      </c>
      <c r="DY386" s="300">
        <f t="shared" si="589"/>
        <v>0</v>
      </c>
    </row>
    <row r="387" spans="1:129" s="52" customFormat="1" ht="15" customHeight="1">
      <c r="A387" s="76"/>
      <c r="B387" s="76"/>
      <c r="C387" s="75" t="s">
        <v>31</v>
      </c>
      <c r="D387" s="674"/>
      <c r="E387" s="70"/>
      <c r="F387" s="70"/>
      <c r="G387" s="70"/>
      <c r="H387" s="70"/>
      <c r="I387" s="70"/>
      <c r="J387" s="683"/>
      <c r="K387" s="70"/>
      <c r="L387" s="138"/>
      <c r="M387" s="68">
        <f t="shared" si="577"/>
        <v>1.1000000000000001</v>
      </c>
      <c r="N387" s="894"/>
      <c r="O387" s="895"/>
      <c r="P387" s="894"/>
      <c r="Q387" s="895"/>
      <c r="R387" s="894"/>
      <c r="S387" s="895"/>
      <c r="T387" s="894"/>
      <c r="U387" s="895"/>
      <c r="V387" s="894"/>
      <c r="W387" s="895"/>
      <c r="X387" s="346"/>
      <c r="Y387" s="896"/>
      <c r="Z387" s="1008"/>
      <c r="AA387" s="896"/>
      <c r="AB387" s="1008"/>
      <c r="AC387" s="896"/>
      <c r="AD387" s="1008"/>
      <c r="AE387" s="896"/>
      <c r="AF387" s="1008"/>
      <c r="AG387" s="896"/>
      <c r="AH387" s="1008"/>
      <c r="AI387" s="335"/>
      <c r="AJ387" s="901"/>
      <c r="AK387" s="902"/>
      <c r="AL387" s="901"/>
      <c r="AM387" s="902"/>
      <c r="AN387" s="901"/>
      <c r="AO387" s="902"/>
      <c r="AP387" s="901"/>
      <c r="AQ387" s="902"/>
      <c r="AR387" s="901"/>
      <c r="AS387" s="902"/>
      <c r="AT387" s="336"/>
      <c r="AU387" s="909"/>
      <c r="AV387" s="910"/>
      <c r="AW387" s="909"/>
      <c r="AX387" s="910"/>
      <c r="AY387" s="909"/>
      <c r="AZ387" s="910"/>
      <c r="BA387" s="909"/>
      <c r="BB387" s="910"/>
      <c r="BC387" s="909"/>
      <c r="BD387" s="910"/>
      <c r="BE387" s="337"/>
      <c r="BF387" s="911"/>
      <c r="BG387" s="912"/>
      <c r="BH387" s="911"/>
      <c r="BI387" s="912"/>
      <c r="BJ387" s="911"/>
      <c r="BK387" s="912"/>
      <c r="BL387" s="911"/>
      <c r="BM387" s="912"/>
      <c r="BN387" s="911"/>
      <c r="BO387" s="912"/>
      <c r="BP387" s="338"/>
      <c r="BQ387" s="1038"/>
      <c r="BR387" s="1039"/>
      <c r="BS387" s="1038"/>
      <c r="BT387" s="1039"/>
      <c r="BU387" s="1038"/>
      <c r="BV387" s="1039"/>
      <c r="BW387" s="1038"/>
      <c r="BX387" s="1039"/>
      <c r="BY387" s="1038"/>
      <c r="BZ387" s="1039"/>
      <c r="CA387" s="339"/>
      <c r="CB387" s="1005">
        <f t="shared" si="578"/>
        <v>0</v>
      </c>
      <c r="CC387" s="1006"/>
      <c r="CD387" s="1005">
        <f t="shared" si="579"/>
        <v>0</v>
      </c>
      <c r="CE387" s="1006"/>
      <c r="CF387" s="1005">
        <f t="shared" si="580"/>
        <v>0</v>
      </c>
      <c r="CG387" s="1006"/>
      <c r="CH387" s="1005">
        <f t="shared" si="581"/>
        <v>0</v>
      </c>
      <c r="CI387" s="1006"/>
      <c r="CJ387" s="1005">
        <f t="shared" si="582"/>
        <v>0</v>
      </c>
      <c r="CK387" s="1006"/>
      <c r="CL387" s="281">
        <f t="shared" si="583"/>
        <v>0</v>
      </c>
      <c r="CM387" s="1044"/>
      <c r="CN387" s="1045"/>
      <c r="CO387" s="1044"/>
      <c r="CP387" s="1045"/>
      <c r="CQ387" s="1044"/>
      <c r="CR387" s="1045"/>
      <c r="CS387" s="1044"/>
      <c r="CT387" s="1045"/>
      <c r="CU387" s="1044"/>
      <c r="CV387" s="1045"/>
      <c r="CW387" s="341"/>
      <c r="CX387" s="1042"/>
      <c r="CY387" s="1043"/>
      <c r="CZ387" s="1042"/>
      <c r="DA387" s="1043"/>
      <c r="DB387" s="1042"/>
      <c r="DC387" s="1043"/>
      <c r="DD387" s="1042"/>
      <c r="DE387" s="1043"/>
      <c r="DF387" s="1042"/>
      <c r="DG387" s="1043"/>
      <c r="DH387" s="342"/>
      <c r="DI387" s="1040"/>
      <c r="DJ387" s="1041"/>
      <c r="DK387" s="1040"/>
      <c r="DL387" s="1041"/>
      <c r="DM387" s="1040"/>
      <c r="DN387" s="1041"/>
      <c r="DO387" s="1040"/>
      <c r="DP387" s="1041"/>
      <c r="DQ387" s="1040"/>
      <c r="DR387" s="1041"/>
      <c r="DS387" s="343"/>
      <c r="DT387" s="312">
        <f t="shared" si="584"/>
        <v>0</v>
      </c>
      <c r="DU387" s="312">
        <f t="shared" si="585"/>
        <v>0</v>
      </c>
      <c r="DV387" s="312">
        <f t="shared" si="586"/>
        <v>0</v>
      </c>
      <c r="DW387" s="312">
        <f t="shared" si="587"/>
        <v>0</v>
      </c>
      <c r="DX387" s="312">
        <f t="shared" si="588"/>
        <v>0</v>
      </c>
      <c r="DY387" s="300">
        <f t="shared" si="589"/>
        <v>0</v>
      </c>
    </row>
    <row r="388" spans="1:129" s="52" customFormat="1" ht="15" customHeight="1">
      <c r="A388" s="76"/>
      <c r="B388" s="76"/>
      <c r="C388" s="75" t="s">
        <v>309</v>
      </c>
      <c r="D388" s="674" t="s">
        <v>338</v>
      </c>
      <c r="E388" s="70"/>
      <c r="F388" s="70"/>
      <c r="G388" s="70"/>
      <c r="H388" s="70"/>
      <c r="I388" s="70"/>
      <c r="J388" s="683"/>
      <c r="K388" s="70"/>
      <c r="L388" s="138"/>
      <c r="M388" s="68">
        <f t="shared" si="577"/>
        <v>1.1000000000000001</v>
      </c>
      <c r="N388" s="894"/>
      <c r="O388" s="895"/>
      <c r="P388" s="894"/>
      <c r="Q388" s="895"/>
      <c r="R388" s="894"/>
      <c r="S388" s="895"/>
      <c r="T388" s="894"/>
      <c r="U388" s="895"/>
      <c r="V388" s="894"/>
      <c r="W388" s="895"/>
      <c r="X388" s="346"/>
      <c r="Y388" s="896"/>
      <c r="Z388" s="1008"/>
      <c r="AA388" s="896"/>
      <c r="AB388" s="1008"/>
      <c r="AC388" s="896"/>
      <c r="AD388" s="1008"/>
      <c r="AE388" s="896"/>
      <c r="AF388" s="1008"/>
      <c r="AG388" s="896"/>
      <c r="AH388" s="1008"/>
      <c r="AI388" s="335"/>
      <c r="AJ388" s="901"/>
      <c r="AK388" s="902"/>
      <c r="AL388" s="901"/>
      <c r="AM388" s="902"/>
      <c r="AN388" s="901"/>
      <c r="AO388" s="902"/>
      <c r="AP388" s="901"/>
      <c r="AQ388" s="902"/>
      <c r="AR388" s="901"/>
      <c r="AS388" s="902"/>
      <c r="AT388" s="336"/>
      <c r="AU388" s="909"/>
      <c r="AV388" s="910"/>
      <c r="AW388" s="909"/>
      <c r="AX388" s="910"/>
      <c r="AY388" s="909"/>
      <c r="AZ388" s="910"/>
      <c r="BA388" s="909"/>
      <c r="BB388" s="910"/>
      <c r="BC388" s="909"/>
      <c r="BD388" s="910"/>
      <c r="BE388" s="337"/>
      <c r="BF388" s="911"/>
      <c r="BG388" s="912"/>
      <c r="BH388" s="911"/>
      <c r="BI388" s="912"/>
      <c r="BJ388" s="911"/>
      <c r="BK388" s="912"/>
      <c r="BL388" s="911"/>
      <c r="BM388" s="912"/>
      <c r="BN388" s="911"/>
      <c r="BO388" s="912"/>
      <c r="BP388" s="338"/>
      <c r="BQ388" s="1038"/>
      <c r="BR388" s="1039"/>
      <c r="BS388" s="1038"/>
      <c r="BT388" s="1039"/>
      <c r="BU388" s="1038"/>
      <c r="BV388" s="1039"/>
      <c r="BW388" s="1038"/>
      <c r="BX388" s="1039"/>
      <c r="BY388" s="1038"/>
      <c r="BZ388" s="1039"/>
      <c r="CA388" s="339"/>
      <c r="CB388" s="1005">
        <f t="shared" si="578"/>
        <v>0</v>
      </c>
      <c r="CC388" s="1006"/>
      <c r="CD388" s="1005">
        <f t="shared" si="579"/>
        <v>0</v>
      </c>
      <c r="CE388" s="1006"/>
      <c r="CF388" s="1005">
        <f t="shared" si="580"/>
        <v>0</v>
      </c>
      <c r="CG388" s="1006"/>
      <c r="CH388" s="1005">
        <f t="shared" si="581"/>
        <v>0</v>
      </c>
      <c r="CI388" s="1006"/>
      <c r="CJ388" s="1005">
        <f t="shared" si="582"/>
        <v>0</v>
      </c>
      <c r="CK388" s="1006"/>
      <c r="CL388" s="281">
        <f t="shared" si="583"/>
        <v>0</v>
      </c>
      <c r="CM388" s="1044"/>
      <c r="CN388" s="1045"/>
      <c r="CO388" s="1044"/>
      <c r="CP388" s="1045"/>
      <c r="CQ388" s="1044"/>
      <c r="CR388" s="1045"/>
      <c r="CS388" s="1044"/>
      <c r="CT388" s="1045"/>
      <c r="CU388" s="1044"/>
      <c r="CV388" s="1045"/>
      <c r="CW388" s="341"/>
      <c r="CX388" s="1042"/>
      <c r="CY388" s="1043"/>
      <c r="CZ388" s="1042"/>
      <c r="DA388" s="1043"/>
      <c r="DB388" s="1042"/>
      <c r="DC388" s="1043"/>
      <c r="DD388" s="1042"/>
      <c r="DE388" s="1043"/>
      <c r="DF388" s="1042"/>
      <c r="DG388" s="1043"/>
      <c r="DH388" s="342"/>
      <c r="DI388" s="1040"/>
      <c r="DJ388" s="1041"/>
      <c r="DK388" s="1040"/>
      <c r="DL388" s="1041"/>
      <c r="DM388" s="1040"/>
      <c r="DN388" s="1041"/>
      <c r="DO388" s="1040"/>
      <c r="DP388" s="1041"/>
      <c r="DQ388" s="1040"/>
      <c r="DR388" s="1041"/>
      <c r="DS388" s="343"/>
      <c r="DT388" s="312">
        <f t="shared" si="584"/>
        <v>0</v>
      </c>
      <c r="DU388" s="312">
        <f t="shared" si="585"/>
        <v>0</v>
      </c>
      <c r="DV388" s="312">
        <f t="shared" si="586"/>
        <v>0</v>
      </c>
      <c r="DW388" s="312">
        <f t="shared" si="587"/>
        <v>0</v>
      </c>
      <c r="DX388" s="312">
        <f t="shared" si="588"/>
        <v>0</v>
      </c>
      <c r="DY388" s="300">
        <f t="shared" si="589"/>
        <v>0</v>
      </c>
    </row>
    <row r="389" spans="1:129" s="52" customFormat="1" ht="15" customHeight="1">
      <c r="A389" s="76"/>
      <c r="B389" s="76"/>
      <c r="C389" s="75" t="s">
        <v>224</v>
      </c>
      <c r="D389" s="674"/>
      <c r="E389" s="70"/>
      <c r="F389" s="70"/>
      <c r="G389" s="70"/>
      <c r="H389" s="70"/>
      <c r="I389" s="70"/>
      <c r="J389" s="683"/>
      <c r="K389" s="70"/>
      <c r="L389" s="138"/>
      <c r="M389" s="68">
        <f t="shared" si="577"/>
        <v>1</v>
      </c>
      <c r="N389" s="894"/>
      <c r="O389" s="895"/>
      <c r="P389" s="894"/>
      <c r="Q389" s="895"/>
      <c r="R389" s="894"/>
      <c r="S389" s="895"/>
      <c r="T389" s="894"/>
      <c r="U389" s="895"/>
      <c r="V389" s="894"/>
      <c r="W389" s="895"/>
      <c r="X389" s="346"/>
      <c r="Y389" s="896"/>
      <c r="Z389" s="1008"/>
      <c r="AA389" s="896"/>
      <c r="AB389" s="1008"/>
      <c r="AC389" s="896"/>
      <c r="AD389" s="1008"/>
      <c r="AE389" s="896"/>
      <c r="AF389" s="1008"/>
      <c r="AG389" s="896"/>
      <c r="AH389" s="1008"/>
      <c r="AI389" s="335"/>
      <c r="AJ389" s="901"/>
      <c r="AK389" s="902"/>
      <c r="AL389" s="901"/>
      <c r="AM389" s="902"/>
      <c r="AN389" s="901"/>
      <c r="AO389" s="902"/>
      <c r="AP389" s="901"/>
      <c r="AQ389" s="902"/>
      <c r="AR389" s="901"/>
      <c r="AS389" s="902"/>
      <c r="AT389" s="336"/>
      <c r="AU389" s="909"/>
      <c r="AV389" s="910"/>
      <c r="AW389" s="909"/>
      <c r="AX389" s="910"/>
      <c r="AY389" s="909"/>
      <c r="AZ389" s="910"/>
      <c r="BA389" s="909"/>
      <c r="BB389" s="910"/>
      <c r="BC389" s="909"/>
      <c r="BD389" s="910"/>
      <c r="BE389" s="337"/>
      <c r="BF389" s="911"/>
      <c r="BG389" s="912"/>
      <c r="BH389" s="911"/>
      <c r="BI389" s="912"/>
      <c r="BJ389" s="911"/>
      <c r="BK389" s="912"/>
      <c r="BL389" s="911"/>
      <c r="BM389" s="912"/>
      <c r="BN389" s="911"/>
      <c r="BO389" s="912"/>
      <c r="BP389" s="338"/>
      <c r="BQ389" s="1038"/>
      <c r="BR389" s="1039"/>
      <c r="BS389" s="1038"/>
      <c r="BT389" s="1039"/>
      <c r="BU389" s="1038"/>
      <c r="BV389" s="1039"/>
      <c r="BW389" s="1038"/>
      <c r="BX389" s="1039"/>
      <c r="BY389" s="1038"/>
      <c r="BZ389" s="1039"/>
      <c r="CA389" s="339"/>
      <c r="CB389" s="1005">
        <f t="shared" si="578"/>
        <v>0</v>
      </c>
      <c r="CC389" s="1006"/>
      <c r="CD389" s="1005">
        <f t="shared" si="579"/>
        <v>0</v>
      </c>
      <c r="CE389" s="1006"/>
      <c r="CF389" s="1005">
        <f t="shared" si="580"/>
        <v>0</v>
      </c>
      <c r="CG389" s="1006"/>
      <c r="CH389" s="1005">
        <f t="shared" si="581"/>
        <v>0</v>
      </c>
      <c r="CI389" s="1006"/>
      <c r="CJ389" s="1005">
        <f t="shared" si="582"/>
        <v>0</v>
      </c>
      <c r="CK389" s="1006"/>
      <c r="CL389" s="281">
        <f t="shared" si="583"/>
        <v>0</v>
      </c>
      <c r="CM389" s="1044"/>
      <c r="CN389" s="1045"/>
      <c r="CO389" s="1044"/>
      <c r="CP389" s="1045"/>
      <c r="CQ389" s="1044"/>
      <c r="CR389" s="1045"/>
      <c r="CS389" s="1044"/>
      <c r="CT389" s="1045"/>
      <c r="CU389" s="1044"/>
      <c r="CV389" s="1045"/>
      <c r="CW389" s="341"/>
      <c r="CX389" s="1042"/>
      <c r="CY389" s="1043"/>
      <c r="CZ389" s="1042"/>
      <c r="DA389" s="1043"/>
      <c r="DB389" s="1042"/>
      <c r="DC389" s="1043"/>
      <c r="DD389" s="1042"/>
      <c r="DE389" s="1043"/>
      <c r="DF389" s="1042"/>
      <c r="DG389" s="1043"/>
      <c r="DH389" s="342"/>
      <c r="DI389" s="1040"/>
      <c r="DJ389" s="1041"/>
      <c r="DK389" s="1040"/>
      <c r="DL389" s="1041"/>
      <c r="DM389" s="1040"/>
      <c r="DN389" s="1041"/>
      <c r="DO389" s="1040"/>
      <c r="DP389" s="1041"/>
      <c r="DQ389" s="1040"/>
      <c r="DR389" s="1041"/>
      <c r="DS389" s="343"/>
      <c r="DT389" s="312">
        <f t="shared" si="584"/>
        <v>0</v>
      </c>
      <c r="DU389" s="312">
        <f t="shared" si="585"/>
        <v>0</v>
      </c>
      <c r="DV389" s="312">
        <f t="shared" si="586"/>
        <v>0</v>
      </c>
      <c r="DW389" s="312">
        <f t="shared" si="587"/>
        <v>0</v>
      </c>
      <c r="DX389" s="312">
        <f t="shared" si="588"/>
        <v>0</v>
      </c>
      <c r="DY389" s="300">
        <f t="shared" si="589"/>
        <v>0</v>
      </c>
    </row>
    <row r="390" spans="1:129" s="52" customFormat="1" ht="15" customHeight="1">
      <c r="A390" s="76"/>
      <c r="B390" s="76"/>
      <c r="C390" s="75" t="s">
        <v>15</v>
      </c>
      <c r="D390" s="674"/>
      <c r="E390" s="70"/>
      <c r="F390" s="70"/>
      <c r="G390" s="70"/>
      <c r="H390" s="70"/>
      <c r="I390" s="70"/>
      <c r="J390" s="683"/>
      <c r="K390" s="70"/>
      <c r="L390" s="138"/>
      <c r="M390" s="68">
        <f t="shared" si="577"/>
        <v>1</v>
      </c>
      <c r="N390" s="894"/>
      <c r="O390" s="895"/>
      <c r="P390" s="894"/>
      <c r="Q390" s="895"/>
      <c r="R390" s="894"/>
      <c r="S390" s="895"/>
      <c r="T390" s="894"/>
      <c r="U390" s="895"/>
      <c r="V390" s="894"/>
      <c r="W390" s="895"/>
      <c r="X390" s="346"/>
      <c r="Y390" s="896"/>
      <c r="Z390" s="1008"/>
      <c r="AA390" s="896"/>
      <c r="AB390" s="1008"/>
      <c r="AC390" s="896"/>
      <c r="AD390" s="1008"/>
      <c r="AE390" s="896"/>
      <c r="AF390" s="1008"/>
      <c r="AG390" s="896"/>
      <c r="AH390" s="1008"/>
      <c r="AI390" s="335"/>
      <c r="AJ390" s="901"/>
      <c r="AK390" s="902"/>
      <c r="AL390" s="901"/>
      <c r="AM390" s="902"/>
      <c r="AN390" s="901"/>
      <c r="AO390" s="902"/>
      <c r="AP390" s="901"/>
      <c r="AQ390" s="902"/>
      <c r="AR390" s="901"/>
      <c r="AS390" s="902"/>
      <c r="AT390" s="336"/>
      <c r="AU390" s="909"/>
      <c r="AV390" s="910"/>
      <c r="AW390" s="909"/>
      <c r="AX390" s="910"/>
      <c r="AY390" s="909"/>
      <c r="AZ390" s="910"/>
      <c r="BA390" s="909"/>
      <c r="BB390" s="910"/>
      <c r="BC390" s="909"/>
      <c r="BD390" s="910"/>
      <c r="BE390" s="337"/>
      <c r="BF390" s="911"/>
      <c r="BG390" s="912"/>
      <c r="BH390" s="911"/>
      <c r="BI390" s="912"/>
      <c r="BJ390" s="911"/>
      <c r="BK390" s="912"/>
      <c r="BL390" s="911"/>
      <c r="BM390" s="912"/>
      <c r="BN390" s="911"/>
      <c r="BO390" s="912"/>
      <c r="BP390" s="338"/>
      <c r="BQ390" s="1038"/>
      <c r="BR390" s="1039"/>
      <c r="BS390" s="1038"/>
      <c r="BT390" s="1039"/>
      <c r="BU390" s="1038"/>
      <c r="BV390" s="1039"/>
      <c r="BW390" s="1038"/>
      <c r="BX390" s="1039"/>
      <c r="BY390" s="1038"/>
      <c r="BZ390" s="1039"/>
      <c r="CA390" s="339"/>
      <c r="CB390" s="1005">
        <f t="shared" si="578"/>
        <v>0</v>
      </c>
      <c r="CC390" s="1006"/>
      <c r="CD390" s="1005">
        <f t="shared" si="579"/>
        <v>0</v>
      </c>
      <c r="CE390" s="1006"/>
      <c r="CF390" s="1005">
        <f t="shared" si="580"/>
        <v>0</v>
      </c>
      <c r="CG390" s="1006"/>
      <c r="CH390" s="1005">
        <f t="shared" si="581"/>
        <v>0</v>
      </c>
      <c r="CI390" s="1006"/>
      <c r="CJ390" s="1005">
        <f t="shared" si="582"/>
        <v>0</v>
      </c>
      <c r="CK390" s="1006"/>
      <c r="CL390" s="281">
        <f t="shared" si="583"/>
        <v>0</v>
      </c>
      <c r="CM390" s="1044"/>
      <c r="CN390" s="1045"/>
      <c r="CO390" s="1044"/>
      <c r="CP390" s="1045"/>
      <c r="CQ390" s="1044"/>
      <c r="CR390" s="1045"/>
      <c r="CS390" s="1044"/>
      <c r="CT390" s="1045"/>
      <c r="CU390" s="1044"/>
      <c r="CV390" s="1045"/>
      <c r="CW390" s="341"/>
      <c r="CX390" s="1042"/>
      <c r="CY390" s="1043"/>
      <c r="CZ390" s="1042"/>
      <c r="DA390" s="1043"/>
      <c r="DB390" s="1042"/>
      <c r="DC390" s="1043"/>
      <c r="DD390" s="1042"/>
      <c r="DE390" s="1043"/>
      <c r="DF390" s="1042"/>
      <c r="DG390" s="1043"/>
      <c r="DH390" s="342"/>
      <c r="DI390" s="1040"/>
      <c r="DJ390" s="1041"/>
      <c r="DK390" s="1040"/>
      <c r="DL390" s="1041"/>
      <c r="DM390" s="1040"/>
      <c r="DN390" s="1041"/>
      <c r="DO390" s="1040"/>
      <c r="DP390" s="1041"/>
      <c r="DQ390" s="1040"/>
      <c r="DR390" s="1041"/>
      <c r="DS390" s="343"/>
      <c r="DT390" s="312">
        <f t="shared" si="584"/>
        <v>0</v>
      </c>
      <c r="DU390" s="312">
        <f t="shared" si="585"/>
        <v>0</v>
      </c>
      <c r="DV390" s="312">
        <f t="shared" si="586"/>
        <v>0</v>
      </c>
      <c r="DW390" s="312">
        <f t="shared" si="587"/>
        <v>0</v>
      </c>
      <c r="DX390" s="312">
        <f t="shared" si="588"/>
        <v>0</v>
      </c>
      <c r="DY390" s="300">
        <f t="shared" si="589"/>
        <v>0</v>
      </c>
    </row>
    <row r="391" spans="1:129" s="52" customFormat="1" ht="15" customHeight="1">
      <c r="A391" s="76"/>
      <c r="B391" s="76"/>
      <c r="C391" s="75" t="s">
        <v>31</v>
      </c>
      <c r="D391" s="674"/>
      <c r="E391" s="70"/>
      <c r="F391" s="70"/>
      <c r="G391" s="70"/>
      <c r="H391" s="70"/>
      <c r="I391" s="70"/>
      <c r="J391" s="683"/>
      <c r="K391" s="70"/>
      <c r="L391" s="138"/>
      <c r="M391" s="68">
        <f t="shared" si="577"/>
        <v>1.1000000000000001</v>
      </c>
      <c r="N391" s="894"/>
      <c r="O391" s="895"/>
      <c r="P391" s="894"/>
      <c r="Q391" s="895"/>
      <c r="R391" s="894"/>
      <c r="S391" s="895"/>
      <c r="T391" s="894"/>
      <c r="U391" s="895"/>
      <c r="V391" s="894"/>
      <c r="W391" s="895"/>
      <c r="X391" s="346"/>
      <c r="Y391" s="896"/>
      <c r="Z391" s="1008"/>
      <c r="AA391" s="896"/>
      <c r="AB391" s="1008"/>
      <c r="AC391" s="896"/>
      <c r="AD391" s="1008"/>
      <c r="AE391" s="896"/>
      <c r="AF391" s="1008"/>
      <c r="AG391" s="896"/>
      <c r="AH391" s="1008"/>
      <c r="AI391" s="335"/>
      <c r="AJ391" s="901"/>
      <c r="AK391" s="902"/>
      <c r="AL391" s="901"/>
      <c r="AM391" s="902"/>
      <c r="AN391" s="901"/>
      <c r="AO391" s="902"/>
      <c r="AP391" s="901"/>
      <c r="AQ391" s="902"/>
      <c r="AR391" s="901"/>
      <c r="AS391" s="902"/>
      <c r="AT391" s="336"/>
      <c r="AU391" s="909"/>
      <c r="AV391" s="910"/>
      <c r="AW391" s="909"/>
      <c r="AX391" s="910"/>
      <c r="AY391" s="909"/>
      <c r="AZ391" s="910"/>
      <c r="BA391" s="909"/>
      <c r="BB391" s="910"/>
      <c r="BC391" s="909"/>
      <c r="BD391" s="910"/>
      <c r="BE391" s="337"/>
      <c r="BF391" s="911"/>
      <c r="BG391" s="912"/>
      <c r="BH391" s="911"/>
      <c r="BI391" s="912"/>
      <c r="BJ391" s="911"/>
      <c r="BK391" s="912"/>
      <c r="BL391" s="911"/>
      <c r="BM391" s="912"/>
      <c r="BN391" s="911"/>
      <c r="BO391" s="912"/>
      <c r="BP391" s="338"/>
      <c r="BQ391" s="1038"/>
      <c r="BR391" s="1039"/>
      <c r="BS391" s="1038"/>
      <c r="BT391" s="1039"/>
      <c r="BU391" s="1038"/>
      <c r="BV391" s="1039"/>
      <c r="BW391" s="1038"/>
      <c r="BX391" s="1039"/>
      <c r="BY391" s="1038"/>
      <c r="BZ391" s="1039"/>
      <c r="CA391" s="339"/>
      <c r="CB391" s="1005">
        <f t="shared" si="578"/>
        <v>0</v>
      </c>
      <c r="CC391" s="1006"/>
      <c r="CD391" s="1005">
        <f t="shared" si="579"/>
        <v>0</v>
      </c>
      <c r="CE391" s="1006"/>
      <c r="CF391" s="1005">
        <f t="shared" si="580"/>
        <v>0</v>
      </c>
      <c r="CG391" s="1006"/>
      <c r="CH391" s="1005">
        <f t="shared" si="581"/>
        <v>0</v>
      </c>
      <c r="CI391" s="1006"/>
      <c r="CJ391" s="1005">
        <f t="shared" si="582"/>
        <v>0</v>
      </c>
      <c r="CK391" s="1006"/>
      <c r="CL391" s="281">
        <f t="shared" si="583"/>
        <v>0</v>
      </c>
      <c r="CM391" s="1044"/>
      <c r="CN391" s="1045"/>
      <c r="CO391" s="1044"/>
      <c r="CP391" s="1045"/>
      <c r="CQ391" s="1044"/>
      <c r="CR391" s="1045"/>
      <c r="CS391" s="1044"/>
      <c r="CT391" s="1045"/>
      <c r="CU391" s="1044"/>
      <c r="CV391" s="1045"/>
      <c r="CW391" s="341"/>
      <c r="CX391" s="1042"/>
      <c r="CY391" s="1043"/>
      <c r="CZ391" s="1042"/>
      <c r="DA391" s="1043"/>
      <c r="DB391" s="1042"/>
      <c r="DC391" s="1043"/>
      <c r="DD391" s="1042"/>
      <c r="DE391" s="1043"/>
      <c r="DF391" s="1042"/>
      <c r="DG391" s="1043"/>
      <c r="DH391" s="342"/>
      <c r="DI391" s="1040"/>
      <c r="DJ391" s="1041"/>
      <c r="DK391" s="1040"/>
      <c r="DL391" s="1041"/>
      <c r="DM391" s="1040"/>
      <c r="DN391" s="1041"/>
      <c r="DO391" s="1040"/>
      <c r="DP391" s="1041"/>
      <c r="DQ391" s="1040"/>
      <c r="DR391" s="1041"/>
      <c r="DS391" s="343"/>
      <c r="DT391" s="312">
        <f t="shared" si="584"/>
        <v>0</v>
      </c>
      <c r="DU391" s="312">
        <f t="shared" si="585"/>
        <v>0</v>
      </c>
      <c r="DV391" s="312">
        <f t="shared" si="586"/>
        <v>0</v>
      </c>
      <c r="DW391" s="312">
        <f t="shared" si="587"/>
        <v>0</v>
      </c>
      <c r="DX391" s="312">
        <f t="shared" si="588"/>
        <v>0</v>
      </c>
      <c r="DY391" s="300">
        <f t="shared" si="589"/>
        <v>0</v>
      </c>
    </row>
    <row r="392" spans="1:129" s="52" customFormat="1" ht="15" customHeight="1">
      <c r="A392" s="76"/>
      <c r="B392" s="76"/>
      <c r="C392" s="75" t="s">
        <v>309</v>
      </c>
      <c r="D392" s="674" t="s">
        <v>338</v>
      </c>
      <c r="E392" s="70"/>
      <c r="F392" s="70"/>
      <c r="G392" s="70"/>
      <c r="H392" s="70"/>
      <c r="I392" s="70"/>
      <c r="J392" s="683"/>
      <c r="K392" s="70"/>
      <c r="L392" s="138"/>
      <c r="M392" s="68">
        <f t="shared" si="577"/>
        <v>1.1000000000000001</v>
      </c>
      <c r="N392" s="894"/>
      <c r="O392" s="895"/>
      <c r="P392" s="894"/>
      <c r="Q392" s="895"/>
      <c r="R392" s="894"/>
      <c r="S392" s="895"/>
      <c r="T392" s="894"/>
      <c r="U392" s="895"/>
      <c r="V392" s="894"/>
      <c r="W392" s="895"/>
      <c r="X392" s="346"/>
      <c r="Y392" s="896"/>
      <c r="Z392" s="1008"/>
      <c r="AA392" s="896"/>
      <c r="AB392" s="1008"/>
      <c r="AC392" s="896"/>
      <c r="AD392" s="1008"/>
      <c r="AE392" s="896"/>
      <c r="AF392" s="1008"/>
      <c r="AG392" s="896"/>
      <c r="AH392" s="1008"/>
      <c r="AI392" s="335"/>
      <c r="AJ392" s="901"/>
      <c r="AK392" s="902"/>
      <c r="AL392" s="901"/>
      <c r="AM392" s="902"/>
      <c r="AN392" s="901"/>
      <c r="AO392" s="902"/>
      <c r="AP392" s="901"/>
      <c r="AQ392" s="902"/>
      <c r="AR392" s="901"/>
      <c r="AS392" s="902"/>
      <c r="AT392" s="336"/>
      <c r="AU392" s="909"/>
      <c r="AV392" s="910"/>
      <c r="AW392" s="909"/>
      <c r="AX392" s="910"/>
      <c r="AY392" s="909"/>
      <c r="AZ392" s="910"/>
      <c r="BA392" s="909"/>
      <c r="BB392" s="910"/>
      <c r="BC392" s="909"/>
      <c r="BD392" s="910"/>
      <c r="BE392" s="337"/>
      <c r="BF392" s="911"/>
      <c r="BG392" s="912"/>
      <c r="BH392" s="911"/>
      <c r="BI392" s="912"/>
      <c r="BJ392" s="911"/>
      <c r="BK392" s="912"/>
      <c r="BL392" s="911"/>
      <c r="BM392" s="912"/>
      <c r="BN392" s="911"/>
      <c r="BO392" s="912"/>
      <c r="BP392" s="338"/>
      <c r="BQ392" s="1038"/>
      <c r="BR392" s="1039"/>
      <c r="BS392" s="1038"/>
      <c r="BT392" s="1039"/>
      <c r="BU392" s="1038"/>
      <c r="BV392" s="1039"/>
      <c r="BW392" s="1038"/>
      <c r="BX392" s="1039"/>
      <c r="BY392" s="1038"/>
      <c r="BZ392" s="1039"/>
      <c r="CA392" s="339"/>
      <c r="CB392" s="1005">
        <f t="shared" si="578"/>
        <v>0</v>
      </c>
      <c r="CC392" s="1006"/>
      <c r="CD392" s="1005">
        <f t="shared" si="579"/>
        <v>0</v>
      </c>
      <c r="CE392" s="1006"/>
      <c r="CF392" s="1005">
        <f t="shared" si="580"/>
        <v>0</v>
      </c>
      <c r="CG392" s="1006"/>
      <c r="CH392" s="1005">
        <f t="shared" si="581"/>
        <v>0</v>
      </c>
      <c r="CI392" s="1006"/>
      <c r="CJ392" s="1005">
        <f t="shared" si="582"/>
        <v>0</v>
      </c>
      <c r="CK392" s="1006"/>
      <c r="CL392" s="281">
        <f t="shared" si="583"/>
        <v>0</v>
      </c>
      <c r="CM392" s="1044"/>
      <c r="CN392" s="1045"/>
      <c r="CO392" s="1044"/>
      <c r="CP392" s="1045"/>
      <c r="CQ392" s="1044"/>
      <c r="CR392" s="1045"/>
      <c r="CS392" s="1044"/>
      <c r="CT392" s="1045"/>
      <c r="CU392" s="1044"/>
      <c r="CV392" s="1045"/>
      <c r="CW392" s="341"/>
      <c r="CX392" s="1042"/>
      <c r="CY392" s="1043"/>
      <c r="CZ392" s="1042"/>
      <c r="DA392" s="1043"/>
      <c r="DB392" s="1042"/>
      <c r="DC392" s="1043"/>
      <c r="DD392" s="1042"/>
      <c r="DE392" s="1043"/>
      <c r="DF392" s="1042"/>
      <c r="DG392" s="1043"/>
      <c r="DH392" s="342"/>
      <c r="DI392" s="1040"/>
      <c r="DJ392" s="1041"/>
      <c r="DK392" s="1040"/>
      <c r="DL392" s="1041"/>
      <c r="DM392" s="1040"/>
      <c r="DN392" s="1041"/>
      <c r="DO392" s="1040"/>
      <c r="DP392" s="1041"/>
      <c r="DQ392" s="1040"/>
      <c r="DR392" s="1041"/>
      <c r="DS392" s="343"/>
      <c r="DT392" s="312">
        <f t="shared" si="584"/>
        <v>0</v>
      </c>
      <c r="DU392" s="312">
        <f t="shared" si="585"/>
        <v>0</v>
      </c>
      <c r="DV392" s="312">
        <f t="shared" si="586"/>
        <v>0</v>
      </c>
      <c r="DW392" s="312">
        <f t="shared" si="587"/>
        <v>0</v>
      </c>
      <c r="DX392" s="312">
        <f t="shared" si="588"/>
        <v>0</v>
      </c>
      <c r="DY392" s="300">
        <f t="shared" si="589"/>
        <v>0</v>
      </c>
    </row>
    <row r="393" spans="1:129" s="52" customFormat="1" ht="15" customHeight="1">
      <c r="A393" s="76"/>
      <c r="B393" s="76"/>
      <c r="C393" s="75" t="s">
        <v>224</v>
      </c>
      <c r="D393" s="674"/>
      <c r="E393" s="70"/>
      <c r="F393" s="70"/>
      <c r="G393" s="70"/>
      <c r="H393" s="70"/>
      <c r="I393" s="70"/>
      <c r="J393" s="683"/>
      <c r="K393" s="70"/>
      <c r="L393" s="138"/>
      <c r="M393" s="68">
        <f t="shared" si="577"/>
        <v>1</v>
      </c>
      <c r="N393" s="894"/>
      <c r="O393" s="895"/>
      <c r="P393" s="894"/>
      <c r="Q393" s="895"/>
      <c r="R393" s="894"/>
      <c r="S393" s="895"/>
      <c r="T393" s="894"/>
      <c r="U393" s="895"/>
      <c r="V393" s="894"/>
      <c r="W393" s="895"/>
      <c r="X393" s="346"/>
      <c r="Y393" s="896"/>
      <c r="Z393" s="1008"/>
      <c r="AA393" s="896"/>
      <c r="AB393" s="1008"/>
      <c r="AC393" s="896"/>
      <c r="AD393" s="1008"/>
      <c r="AE393" s="896"/>
      <c r="AF393" s="1008"/>
      <c r="AG393" s="896"/>
      <c r="AH393" s="1008"/>
      <c r="AI393" s="335"/>
      <c r="AJ393" s="901"/>
      <c r="AK393" s="902"/>
      <c r="AL393" s="901"/>
      <c r="AM393" s="902"/>
      <c r="AN393" s="901"/>
      <c r="AO393" s="902"/>
      <c r="AP393" s="901"/>
      <c r="AQ393" s="902"/>
      <c r="AR393" s="901"/>
      <c r="AS393" s="902"/>
      <c r="AT393" s="336"/>
      <c r="AU393" s="909"/>
      <c r="AV393" s="910"/>
      <c r="AW393" s="909"/>
      <c r="AX393" s="910"/>
      <c r="AY393" s="909"/>
      <c r="AZ393" s="910"/>
      <c r="BA393" s="909"/>
      <c r="BB393" s="910"/>
      <c r="BC393" s="909"/>
      <c r="BD393" s="910"/>
      <c r="BE393" s="337"/>
      <c r="BF393" s="911"/>
      <c r="BG393" s="912"/>
      <c r="BH393" s="911"/>
      <c r="BI393" s="912"/>
      <c r="BJ393" s="911"/>
      <c r="BK393" s="912"/>
      <c r="BL393" s="911"/>
      <c r="BM393" s="912"/>
      <c r="BN393" s="911"/>
      <c r="BO393" s="912"/>
      <c r="BP393" s="338"/>
      <c r="BQ393" s="1038"/>
      <c r="BR393" s="1039"/>
      <c r="BS393" s="1038"/>
      <c r="BT393" s="1039"/>
      <c r="BU393" s="1038"/>
      <c r="BV393" s="1039"/>
      <c r="BW393" s="1038"/>
      <c r="BX393" s="1039"/>
      <c r="BY393" s="1038"/>
      <c r="BZ393" s="1039"/>
      <c r="CA393" s="339"/>
      <c r="CB393" s="1005">
        <f t="shared" si="578"/>
        <v>0</v>
      </c>
      <c r="CC393" s="1006"/>
      <c r="CD393" s="1005">
        <f t="shared" si="579"/>
        <v>0</v>
      </c>
      <c r="CE393" s="1006"/>
      <c r="CF393" s="1005">
        <f t="shared" si="580"/>
        <v>0</v>
      </c>
      <c r="CG393" s="1006"/>
      <c r="CH393" s="1005">
        <f t="shared" si="581"/>
        <v>0</v>
      </c>
      <c r="CI393" s="1006"/>
      <c r="CJ393" s="1005">
        <f t="shared" si="582"/>
        <v>0</v>
      </c>
      <c r="CK393" s="1006"/>
      <c r="CL393" s="281">
        <f t="shared" si="583"/>
        <v>0</v>
      </c>
      <c r="CM393" s="1044"/>
      <c r="CN393" s="1045"/>
      <c r="CO393" s="1044"/>
      <c r="CP393" s="1045"/>
      <c r="CQ393" s="1044"/>
      <c r="CR393" s="1045"/>
      <c r="CS393" s="1044"/>
      <c r="CT393" s="1045"/>
      <c r="CU393" s="1044"/>
      <c r="CV393" s="1045"/>
      <c r="CW393" s="341"/>
      <c r="CX393" s="1042"/>
      <c r="CY393" s="1043"/>
      <c r="CZ393" s="1042"/>
      <c r="DA393" s="1043"/>
      <c r="DB393" s="1042"/>
      <c r="DC393" s="1043"/>
      <c r="DD393" s="1042"/>
      <c r="DE393" s="1043"/>
      <c r="DF393" s="1042"/>
      <c r="DG393" s="1043"/>
      <c r="DH393" s="342"/>
      <c r="DI393" s="1040"/>
      <c r="DJ393" s="1041"/>
      <c r="DK393" s="1040"/>
      <c r="DL393" s="1041"/>
      <c r="DM393" s="1040"/>
      <c r="DN393" s="1041"/>
      <c r="DO393" s="1040"/>
      <c r="DP393" s="1041"/>
      <c r="DQ393" s="1040"/>
      <c r="DR393" s="1041"/>
      <c r="DS393" s="343"/>
      <c r="DT393" s="312">
        <f t="shared" si="584"/>
        <v>0</v>
      </c>
      <c r="DU393" s="312">
        <f t="shared" si="585"/>
        <v>0</v>
      </c>
      <c r="DV393" s="312">
        <f t="shared" si="586"/>
        <v>0</v>
      </c>
      <c r="DW393" s="312">
        <f t="shared" si="587"/>
        <v>0</v>
      </c>
      <c r="DX393" s="312">
        <f t="shared" si="588"/>
        <v>0</v>
      </c>
      <c r="DY393" s="300">
        <f t="shared" si="589"/>
        <v>0</v>
      </c>
    </row>
    <row r="394" spans="1:129" s="52" customFormat="1" ht="15" customHeight="1">
      <c r="A394" s="76"/>
      <c r="B394" s="76"/>
      <c r="C394" s="75" t="s">
        <v>15</v>
      </c>
      <c r="D394" s="674"/>
      <c r="E394" s="70"/>
      <c r="F394" s="70"/>
      <c r="G394" s="70"/>
      <c r="H394" s="70"/>
      <c r="I394" s="70"/>
      <c r="J394" s="683"/>
      <c r="K394" s="70"/>
      <c r="L394" s="138"/>
      <c r="M394" s="68">
        <f t="shared" si="577"/>
        <v>1</v>
      </c>
      <c r="N394" s="894"/>
      <c r="O394" s="895"/>
      <c r="P394" s="894"/>
      <c r="Q394" s="895"/>
      <c r="R394" s="894"/>
      <c r="S394" s="895"/>
      <c r="T394" s="894"/>
      <c r="U394" s="895"/>
      <c r="V394" s="894"/>
      <c r="W394" s="895"/>
      <c r="X394" s="346"/>
      <c r="Y394" s="896"/>
      <c r="Z394" s="1008"/>
      <c r="AA394" s="896"/>
      <c r="AB394" s="1008"/>
      <c r="AC394" s="896"/>
      <c r="AD394" s="1008"/>
      <c r="AE394" s="896"/>
      <c r="AF394" s="1008"/>
      <c r="AG394" s="896"/>
      <c r="AH394" s="1008"/>
      <c r="AI394" s="335"/>
      <c r="AJ394" s="901"/>
      <c r="AK394" s="902"/>
      <c r="AL394" s="901"/>
      <c r="AM394" s="902"/>
      <c r="AN394" s="901"/>
      <c r="AO394" s="902"/>
      <c r="AP394" s="901"/>
      <c r="AQ394" s="902"/>
      <c r="AR394" s="901"/>
      <c r="AS394" s="902"/>
      <c r="AT394" s="336"/>
      <c r="AU394" s="909"/>
      <c r="AV394" s="910"/>
      <c r="AW394" s="909"/>
      <c r="AX394" s="910"/>
      <c r="AY394" s="909"/>
      <c r="AZ394" s="910"/>
      <c r="BA394" s="909"/>
      <c r="BB394" s="910"/>
      <c r="BC394" s="909"/>
      <c r="BD394" s="910"/>
      <c r="BE394" s="337"/>
      <c r="BF394" s="911"/>
      <c r="BG394" s="912"/>
      <c r="BH394" s="911"/>
      <c r="BI394" s="912"/>
      <c r="BJ394" s="911"/>
      <c r="BK394" s="912"/>
      <c r="BL394" s="911"/>
      <c r="BM394" s="912"/>
      <c r="BN394" s="911"/>
      <c r="BO394" s="912"/>
      <c r="BP394" s="338"/>
      <c r="BQ394" s="1038"/>
      <c r="BR394" s="1039"/>
      <c r="BS394" s="1038"/>
      <c r="BT394" s="1039"/>
      <c r="BU394" s="1038"/>
      <c r="BV394" s="1039"/>
      <c r="BW394" s="1038"/>
      <c r="BX394" s="1039"/>
      <c r="BY394" s="1038"/>
      <c r="BZ394" s="1039"/>
      <c r="CA394" s="339"/>
      <c r="CB394" s="1005">
        <f t="shared" si="578"/>
        <v>0</v>
      </c>
      <c r="CC394" s="1006"/>
      <c r="CD394" s="1005">
        <f t="shared" si="579"/>
        <v>0</v>
      </c>
      <c r="CE394" s="1006"/>
      <c r="CF394" s="1005">
        <f t="shared" si="580"/>
        <v>0</v>
      </c>
      <c r="CG394" s="1006"/>
      <c r="CH394" s="1005">
        <f t="shared" si="581"/>
        <v>0</v>
      </c>
      <c r="CI394" s="1006"/>
      <c r="CJ394" s="1005">
        <f t="shared" si="582"/>
        <v>0</v>
      </c>
      <c r="CK394" s="1006"/>
      <c r="CL394" s="281">
        <f t="shared" si="583"/>
        <v>0</v>
      </c>
      <c r="CM394" s="1044"/>
      <c r="CN394" s="1045"/>
      <c r="CO394" s="1044"/>
      <c r="CP394" s="1045"/>
      <c r="CQ394" s="1044"/>
      <c r="CR394" s="1045"/>
      <c r="CS394" s="1044"/>
      <c r="CT394" s="1045"/>
      <c r="CU394" s="1044"/>
      <c r="CV394" s="1045"/>
      <c r="CW394" s="341"/>
      <c r="CX394" s="1042"/>
      <c r="CY394" s="1043"/>
      <c r="CZ394" s="1042"/>
      <c r="DA394" s="1043"/>
      <c r="DB394" s="1042"/>
      <c r="DC394" s="1043"/>
      <c r="DD394" s="1042"/>
      <c r="DE394" s="1043"/>
      <c r="DF394" s="1042"/>
      <c r="DG394" s="1043"/>
      <c r="DH394" s="342"/>
      <c r="DI394" s="1040"/>
      <c r="DJ394" s="1041"/>
      <c r="DK394" s="1040"/>
      <c r="DL394" s="1041"/>
      <c r="DM394" s="1040"/>
      <c r="DN394" s="1041"/>
      <c r="DO394" s="1040"/>
      <c r="DP394" s="1041"/>
      <c r="DQ394" s="1040"/>
      <c r="DR394" s="1041"/>
      <c r="DS394" s="343"/>
      <c r="DT394" s="312">
        <f t="shared" si="584"/>
        <v>0</v>
      </c>
      <c r="DU394" s="312">
        <f t="shared" si="585"/>
        <v>0</v>
      </c>
      <c r="DV394" s="312">
        <f t="shared" si="586"/>
        <v>0</v>
      </c>
      <c r="DW394" s="312">
        <f t="shared" si="587"/>
        <v>0</v>
      </c>
      <c r="DX394" s="312">
        <f t="shared" si="588"/>
        <v>0</v>
      </c>
      <c r="DY394" s="300">
        <f t="shared" si="589"/>
        <v>0</v>
      </c>
    </row>
    <row r="395" spans="1:129" s="52" customFormat="1" ht="15" customHeight="1">
      <c r="A395" s="76"/>
      <c r="B395" s="76"/>
      <c r="C395" s="75" t="s">
        <v>31</v>
      </c>
      <c r="D395" s="674"/>
      <c r="E395" s="70"/>
      <c r="F395" s="70"/>
      <c r="G395" s="70"/>
      <c r="H395" s="70"/>
      <c r="I395" s="70"/>
      <c r="J395" s="683"/>
      <c r="K395" s="70"/>
      <c r="L395" s="138"/>
      <c r="M395" s="68">
        <f t="shared" si="577"/>
        <v>1.1000000000000001</v>
      </c>
      <c r="N395" s="894"/>
      <c r="O395" s="895"/>
      <c r="P395" s="894"/>
      <c r="Q395" s="895"/>
      <c r="R395" s="894"/>
      <c r="S395" s="895"/>
      <c r="T395" s="894"/>
      <c r="U395" s="895"/>
      <c r="V395" s="894"/>
      <c r="W395" s="895"/>
      <c r="X395" s="346"/>
      <c r="Y395" s="896"/>
      <c r="Z395" s="1008"/>
      <c r="AA395" s="896"/>
      <c r="AB395" s="1008"/>
      <c r="AC395" s="896"/>
      <c r="AD395" s="1008"/>
      <c r="AE395" s="896"/>
      <c r="AF395" s="1008"/>
      <c r="AG395" s="896"/>
      <c r="AH395" s="1008"/>
      <c r="AI395" s="335"/>
      <c r="AJ395" s="901"/>
      <c r="AK395" s="902"/>
      <c r="AL395" s="901"/>
      <c r="AM395" s="902"/>
      <c r="AN395" s="901"/>
      <c r="AO395" s="902"/>
      <c r="AP395" s="901"/>
      <c r="AQ395" s="902"/>
      <c r="AR395" s="901"/>
      <c r="AS395" s="902"/>
      <c r="AT395" s="336"/>
      <c r="AU395" s="909"/>
      <c r="AV395" s="910"/>
      <c r="AW395" s="909"/>
      <c r="AX395" s="910"/>
      <c r="AY395" s="909"/>
      <c r="AZ395" s="910"/>
      <c r="BA395" s="909"/>
      <c r="BB395" s="910"/>
      <c r="BC395" s="909"/>
      <c r="BD395" s="910"/>
      <c r="BE395" s="337"/>
      <c r="BF395" s="911"/>
      <c r="BG395" s="912"/>
      <c r="BH395" s="911"/>
      <c r="BI395" s="912"/>
      <c r="BJ395" s="911"/>
      <c r="BK395" s="912"/>
      <c r="BL395" s="911"/>
      <c r="BM395" s="912"/>
      <c r="BN395" s="911"/>
      <c r="BO395" s="912"/>
      <c r="BP395" s="338"/>
      <c r="BQ395" s="1038"/>
      <c r="BR395" s="1039"/>
      <c r="BS395" s="1038"/>
      <c r="BT395" s="1039"/>
      <c r="BU395" s="1038"/>
      <c r="BV395" s="1039"/>
      <c r="BW395" s="1038"/>
      <c r="BX395" s="1039"/>
      <c r="BY395" s="1038"/>
      <c r="BZ395" s="1039"/>
      <c r="CA395" s="339"/>
      <c r="CB395" s="1005">
        <f t="shared" si="578"/>
        <v>0</v>
      </c>
      <c r="CC395" s="1006"/>
      <c r="CD395" s="1005">
        <f t="shared" si="579"/>
        <v>0</v>
      </c>
      <c r="CE395" s="1006"/>
      <c r="CF395" s="1005">
        <f t="shared" si="580"/>
        <v>0</v>
      </c>
      <c r="CG395" s="1006"/>
      <c r="CH395" s="1005">
        <f t="shared" si="581"/>
        <v>0</v>
      </c>
      <c r="CI395" s="1006"/>
      <c r="CJ395" s="1005">
        <f t="shared" si="582"/>
        <v>0</v>
      </c>
      <c r="CK395" s="1006"/>
      <c r="CL395" s="281">
        <f t="shared" si="583"/>
        <v>0</v>
      </c>
      <c r="CM395" s="1044"/>
      <c r="CN395" s="1045"/>
      <c r="CO395" s="1044"/>
      <c r="CP395" s="1045"/>
      <c r="CQ395" s="1044"/>
      <c r="CR395" s="1045"/>
      <c r="CS395" s="1044"/>
      <c r="CT395" s="1045"/>
      <c r="CU395" s="1044"/>
      <c r="CV395" s="1045"/>
      <c r="CW395" s="341"/>
      <c r="CX395" s="1042"/>
      <c r="CY395" s="1043"/>
      <c r="CZ395" s="1042"/>
      <c r="DA395" s="1043"/>
      <c r="DB395" s="1042"/>
      <c r="DC395" s="1043"/>
      <c r="DD395" s="1042"/>
      <c r="DE395" s="1043"/>
      <c r="DF395" s="1042"/>
      <c r="DG395" s="1043"/>
      <c r="DH395" s="342"/>
      <c r="DI395" s="1040"/>
      <c r="DJ395" s="1041"/>
      <c r="DK395" s="1040"/>
      <c r="DL395" s="1041"/>
      <c r="DM395" s="1040"/>
      <c r="DN395" s="1041"/>
      <c r="DO395" s="1040"/>
      <c r="DP395" s="1041"/>
      <c r="DQ395" s="1040"/>
      <c r="DR395" s="1041"/>
      <c r="DS395" s="343"/>
      <c r="DT395" s="312">
        <f t="shared" si="584"/>
        <v>0</v>
      </c>
      <c r="DU395" s="312">
        <f t="shared" si="585"/>
        <v>0</v>
      </c>
      <c r="DV395" s="312">
        <f t="shared" si="586"/>
        <v>0</v>
      </c>
      <c r="DW395" s="312">
        <f t="shared" si="587"/>
        <v>0</v>
      </c>
      <c r="DX395" s="312">
        <f t="shared" si="588"/>
        <v>0</v>
      </c>
      <c r="DY395" s="300">
        <f t="shared" si="589"/>
        <v>0</v>
      </c>
    </row>
    <row r="396" spans="1:129" s="52" customFormat="1" ht="15" customHeight="1">
      <c r="A396" s="76"/>
      <c r="B396" s="76"/>
      <c r="C396" s="75" t="s">
        <v>309</v>
      </c>
      <c r="D396" s="674" t="s">
        <v>338</v>
      </c>
      <c r="E396" s="70"/>
      <c r="F396" s="70"/>
      <c r="G396" s="70"/>
      <c r="H396" s="70"/>
      <c r="I396" s="70"/>
      <c r="J396" s="683"/>
      <c r="K396" s="70"/>
      <c r="L396" s="138"/>
      <c r="M396" s="68">
        <f t="shared" si="577"/>
        <v>1.1000000000000001</v>
      </c>
      <c r="N396" s="894"/>
      <c r="O396" s="895"/>
      <c r="P396" s="894"/>
      <c r="Q396" s="895"/>
      <c r="R396" s="894"/>
      <c r="S396" s="895"/>
      <c r="T396" s="894"/>
      <c r="U396" s="895"/>
      <c r="V396" s="894"/>
      <c r="W396" s="895"/>
      <c r="X396" s="346"/>
      <c r="Y396" s="896"/>
      <c r="Z396" s="1008"/>
      <c r="AA396" s="896"/>
      <c r="AB396" s="1008"/>
      <c r="AC396" s="896"/>
      <c r="AD396" s="1008"/>
      <c r="AE396" s="896"/>
      <c r="AF396" s="1008"/>
      <c r="AG396" s="896"/>
      <c r="AH396" s="1008"/>
      <c r="AI396" s="335"/>
      <c r="AJ396" s="901"/>
      <c r="AK396" s="902"/>
      <c r="AL396" s="901"/>
      <c r="AM396" s="902"/>
      <c r="AN396" s="901"/>
      <c r="AO396" s="902"/>
      <c r="AP396" s="901"/>
      <c r="AQ396" s="902"/>
      <c r="AR396" s="901"/>
      <c r="AS396" s="902"/>
      <c r="AT396" s="336"/>
      <c r="AU396" s="909"/>
      <c r="AV396" s="910"/>
      <c r="AW396" s="909"/>
      <c r="AX396" s="910"/>
      <c r="AY396" s="909"/>
      <c r="AZ396" s="910"/>
      <c r="BA396" s="909"/>
      <c r="BB396" s="910"/>
      <c r="BC396" s="909"/>
      <c r="BD396" s="910"/>
      <c r="BE396" s="337"/>
      <c r="BF396" s="911"/>
      <c r="BG396" s="912"/>
      <c r="BH396" s="911"/>
      <c r="BI396" s="912"/>
      <c r="BJ396" s="911"/>
      <c r="BK396" s="912"/>
      <c r="BL396" s="911"/>
      <c r="BM396" s="912"/>
      <c r="BN396" s="911"/>
      <c r="BO396" s="912"/>
      <c r="BP396" s="338"/>
      <c r="BQ396" s="1038"/>
      <c r="BR396" s="1039"/>
      <c r="BS396" s="1038"/>
      <c r="BT396" s="1039"/>
      <c r="BU396" s="1038"/>
      <c r="BV396" s="1039"/>
      <c r="BW396" s="1038"/>
      <c r="BX396" s="1039"/>
      <c r="BY396" s="1038"/>
      <c r="BZ396" s="1039"/>
      <c r="CA396" s="339"/>
      <c r="CB396" s="1005">
        <f t="shared" si="578"/>
        <v>0</v>
      </c>
      <c r="CC396" s="1006"/>
      <c r="CD396" s="1005">
        <f t="shared" si="579"/>
        <v>0</v>
      </c>
      <c r="CE396" s="1006"/>
      <c r="CF396" s="1005">
        <f t="shared" si="580"/>
        <v>0</v>
      </c>
      <c r="CG396" s="1006"/>
      <c r="CH396" s="1005">
        <f t="shared" si="581"/>
        <v>0</v>
      </c>
      <c r="CI396" s="1006"/>
      <c r="CJ396" s="1005">
        <f t="shared" si="582"/>
        <v>0</v>
      </c>
      <c r="CK396" s="1006"/>
      <c r="CL396" s="281">
        <f t="shared" si="583"/>
        <v>0</v>
      </c>
      <c r="CM396" s="1044"/>
      <c r="CN396" s="1045"/>
      <c r="CO396" s="1044"/>
      <c r="CP396" s="1045"/>
      <c r="CQ396" s="1044"/>
      <c r="CR396" s="1045"/>
      <c r="CS396" s="1044"/>
      <c r="CT396" s="1045"/>
      <c r="CU396" s="1044"/>
      <c r="CV396" s="1045"/>
      <c r="CW396" s="341"/>
      <c r="CX396" s="1042"/>
      <c r="CY396" s="1043"/>
      <c r="CZ396" s="1042"/>
      <c r="DA396" s="1043"/>
      <c r="DB396" s="1042"/>
      <c r="DC396" s="1043"/>
      <c r="DD396" s="1042"/>
      <c r="DE396" s="1043"/>
      <c r="DF396" s="1042"/>
      <c r="DG396" s="1043"/>
      <c r="DH396" s="342"/>
      <c r="DI396" s="1040"/>
      <c r="DJ396" s="1041"/>
      <c r="DK396" s="1040"/>
      <c r="DL396" s="1041"/>
      <c r="DM396" s="1040"/>
      <c r="DN396" s="1041"/>
      <c r="DO396" s="1040"/>
      <c r="DP396" s="1041"/>
      <c r="DQ396" s="1040"/>
      <c r="DR396" s="1041"/>
      <c r="DS396" s="343"/>
      <c r="DT396" s="312">
        <f t="shared" si="584"/>
        <v>0</v>
      </c>
      <c r="DU396" s="312">
        <f t="shared" si="585"/>
        <v>0</v>
      </c>
      <c r="DV396" s="312">
        <f t="shared" si="586"/>
        <v>0</v>
      </c>
      <c r="DW396" s="312">
        <f t="shared" si="587"/>
        <v>0</v>
      </c>
      <c r="DX396" s="312">
        <f t="shared" si="588"/>
        <v>0</v>
      </c>
      <c r="DY396" s="300">
        <f t="shared" si="589"/>
        <v>0</v>
      </c>
    </row>
    <row r="397" spans="1:129" s="52" customFormat="1" ht="15" customHeight="1">
      <c r="A397" s="76"/>
      <c r="B397" s="76"/>
      <c r="C397" s="75" t="s">
        <v>224</v>
      </c>
      <c r="D397" s="674"/>
      <c r="E397" s="70"/>
      <c r="F397" s="70"/>
      <c r="G397" s="70"/>
      <c r="H397" s="70"/>
      <c r="I397" s="70"/>
      <c r="J397" s="683"/>
      <c r="K397" s="70"/>
      <c r="L397" s="138"/>
      <c r="M397" s="68">
        <f t="shared" si="577"/>
        <v>1</v>
      </c>
      <c r="N397" s="894"/>
      <c r="O397" s="895"/>
      <c r="P397" s="894"/>
      <c r="Q397" s="895"/>
      <c r="R397" s="894"/>
      <c r="S397" s="895"/>
      <c r="T397" s="894"/>
      <c r="U397" s="895"/>
      <c r="V397" s="894"/>
      <c r="W397" s="895"/>
      <c r="X397" s="346"/>
      <c r="Y397" s="896"/>
      <c r="Z397" s="1008"/>
      <c r="AA397" s="896"/>
      <c r="AB397" s="1008"/>
      <c r="AC397" s="896"/>
      <c r="AD397" s="1008"/>
      <c r="AE397" s="896"/>
      <c r="AF397" s="1008"/>
      <c r="AG397" s="896"/>
      <c r="AH397" s="1008"/>
      <c r="AI397" s="335"/>
      <c r="AJ397" s="901"/>
      <c r="AK397" s="902"/>
      <c r="AL397" s="901"/>
      <c r="AM397" s="902"/>
      <c r="AN397" s="901"/>
      <c r="AO397" s="902"/>
      <c r="AP397" s="901"/>
      <c r="AQ397" s="902"/>
      <c r="AR397" s="901"/>
      <c r="AS397" s="902"/>
      <c r="AT397" s="336"/>
      <c r="AU397" s="909"/>
      <c r="AV397" s="910"/>
      <c r="AW397" s="909"/>
      <c r="AX397" s="910"/>
      <c r="AY397" s="909"/>
      <c r="AZ397" s="910"/>
      <c r="BA397" s="909"/>
      <c r="BB397" s="910"/>
      <c r="BC397" s="909"/>
      <c r="BD397" s="910"/>
      <c r="BE397" s="337"/>
      <c r="BF397" s="911"/>
      <c r="BG397" s="912"/>
      <c r="BH397" s="911"/>
      <c r="BI397" s="912"/>
      <c r="BJ397" s="911"/>
      <c r="BK397" s="912"/>
      <c r="BL397" s="911"/>
      <c r="BM397" s="912"/>
      <c r="BN397" s="911"/>
      <c r="BO397" s="912"/>
      <c r="BP397" s="338"/>
      <c r="BQ397" s="1038"/>
      <c r="BR397" s="1039"/>
      <c r="BS397" s="1038"/>
      <c r="BT397" s="1039"/>
      <c r="BU397" s="1038"/>
      <c r="BV397" s="1039"/>
      <c r="BW397" s="1038"/>
      <c r="BX397" s="1039"/>
      <c r="BY397" s="1038"/>
      <c r="BZ397" s="1039"/>
      <c r="CA397" s="339"/>
      <c r="CB397" s="1005">
        <f t="shared" si="578"/>
        <v>0</v>
      </c>
      <c r="CC397" s="1006"/>
      <c r="CD397" s="1005">
        <f t="shared" si="579"/>
        <v>0</v>
      </c>
      <c r="CE397" s="1006"/>
      <c r="CF397" s="1005">
        <f t="shared" si="580"/>
        <v>0</v>
      </c>
      <c r="CG397" s="1006"/>
      <c r="CH397" s="1005">
        <f t="shared" si="581"/>
        <v>0</v>
      </c>
      <c r="CI397" s="1006"/>
      <c r="CJ397" s="1005">
        <f t="shared" si="582"/>
        <v>0</v>
      </c>
      <c r="CK397" s="1006"/>
      <c r="CL397" s="281">
        <f t="shared" si="583"/>
        <v>0</v>
      </c>
      <c r="CM397" s="1044"/>
      <c r="CN397" s="1045"/>
      <c r="CO397" s="1044"/>
      <c r="CP397" s="1045"/>
      <c r="CQ397" s="1044"/>
      <c r="CR397" s="1045"/>
      <c r="CS397" s="1044"/>
      <c r="CT397" s="1045"/>
      <c r="CU397" s="1044"/>
      <c r="CV397" s="1045"/>
      <c r="CW397" s="341"/>
      <c r="CX397" s="1042"/>
      <c r="CY397" s="1043"/>
      <c r="CZ397" s="1042"/>
      <c r="DA397" s="1043"/>
      <c r="DB397" s="1042"/>
      <c r="DC397" s="1043"/>
      <c r="DD397" s="1042"/>
      <c r="DE397" s="1043"/>
      <c r="DF397" s="1042"/>
      <c r="DG397" s="1043"/>
      <c r="DH397" s="342"/>
      <c r="DI397" s="1040"/>
      <c r="DJ397" s="1041"/>
      <c r="DK397" s="1040"/>
      <c r="DL397" s="1041"/>
      <c r="DM397" s="1040"/>
      <c r="DN397" s="1041"/>
      <c r="DO397" s="1040"/>
      <c r="DP397" s="1041"/>
      <c r="DQ397" s="1040"/>
      <c r="DR397" s="1041"/>
      <c r="DS397" s="343"/>
      <c r="DT397" s="312">
        <f t="shared" si="584"/>
        <v>0</v>
      </c>
      <c r="DU397" s="312">
        <f t="shared" si="585"/>
        <v>0</v>
      </c>
      <c r="DV397" s="312">
        <f t="shared" si="586"/>
        <v>0</v>
      </c>
      <c r="DW397" s="312">
        <f t="shared" si="587"/>
        <v>0</v>
      </c>
      <c r="DX397" s="312">
        <f t="shared" si="588"/>
        <v>0</v>
      </c>
      <c r="DY397" s="300">
        <f t="shared" si="589"/>
        <v>0</v>
      </c>
    </row>
    <row r="398" spans="1:129" s="52" customFormat="1" ht="15" customHeight="1">
      <c r="A398" s="76"/>
      <c r="B398" s="76"/>
      <c r="C398" s="75" t="s">
        <v>15</v>
      </c>
      <c r="D398" s="674"/>
      <c r="E398" s="70"/>
      <c r="F398" s="70"/>
      <c r="G398" s="70"/>
      <c r="H398" s="70"/>
      <c r="I398" s="70"/>
      <c r="J398" s="683"/>
      <c r="K398" s="70"/>
      <c r="L398" s="138"/>
      <c r="M398" s="68">
        <f t="shared" si="577"/>
        <v>1</v>
      </c>
      <c r="N398" s="894"/>
      <c r="O398" s="895"/>
      <c r="P398" s="894"/>
      <c r="Q398" s="895"/>
      <c r="R398" s="894"/>
      <c r="S398" s="895"/>
      <c r="T398" s="894"/>
      <c r="U398" s="895"/>
      <c r="V398" s="894"/>
      <c r="W398" s="895"/>
      <c r="X398" s="346"/>
      <c r="Y398" s="896"/>
      <c r="Z398" s="1008"/>
      <c r="AA398" s="896"/>
      <c r="AB398" s="1008"/>
      <c r="AC398" s="896"/>
      <c r="AD398" s="1008"/>
      <c r="AE398" s="896"/>
      <c r="AF398" s="1008"/>
      <c r="AG398" s="896"/>
      <c r="AH398" s="1008"/>
      <c r="AI398" s="335"/>
      <c r="AJ398" s="901"/>
      <c r="AK398" s="902"/>
      <c r="AL398" s="901"/>
      <c r="AM398" s="902"/>
      <c r="AN398" s="901"/>
      <c r="AO398" s="902"/>
      <c r="AP398" s="901"/>
      <c r="AQ398" s="902"/>
      <c r="AR398" s="901"/>
      <c r="AS398" s="902"/>
      <c r="AT398" s="336"/>
      <c r="AU398" s="909"/>
      <c r="AV398" s="910"/>
      <c r="AW398" s="909"/>
      <c r="AX398" s="910"/>
      <c r="AY398" s="909"/>
      <c r="AZ398" s="910"/>
      <c r="BA398" s="909"/>
      <c r="BB398" s="910"/>
      <c r="BC398" s="909"/>
      <c r="BD398" s="910"/>
      <c r="BE398" s="337"/>
      <c r="BF398" s="911"/>
      <c r="BG398" s="912"/>
      <c r="BH398" s="911"/>
      <c r="BI398" s="912"/>
      <c r="BJ398" s="911"/>
      <c r="BK398" s="912"/>
      <c r="BL398" s="911"/>
      <c r="BM398" s="912"/>
      <c r="BN398" s="911"/>
      <c r="BO398" s="912"/>
      <c r="BP398" s="338"/>
      <c r="BQ398" s="1038"/>
      <c r="BR398" s="1039"/>
      <c r="BS398" s="1038"/>
      <c r="BT398" s="1039"/>
      <c r="BU398" s="1038"/>
      <c r="BV398" s="1039"/>
      <c r="BW398" s="1038"/>
      <c r="BX398" s="1039"/>
      <c r="BY398" s="1038"/>
      <c r="BZ398" s="1039"/>
      <c r="CA398" s="339"/>
      <c r="CB398" s="1005">
        <f t="shared" si="578"/>
        <v>0</v>
      </c>
      <c r="CC398" s="1006"/>
      <c r="CD398" s="1005">
        <f t="shared" si="579"/>
        <v>0</v>
      </c>
      <c r="CE398" s="1006"/>
      <c r="CF398" s="1005">
        <f t="shared" si="580"/>
        <v>0</v>
      </c>
      <c r="CG398" s="1006"/>
      <c r="CH398" s="1005">
        <f t="shared" si="581"/>
        <v>0</v>
      </c>
      <c r="CI398" s="1006"/>
      <c r="CJ398" s="1005">
        <f t="shared" si="582"/>
        <v>0</v>
      </c>
      <c r="CK398" s="1006"/>
      <c r="CL398" s="281">
        <f t="shared" si="583"/>
        <v>0</v>
      </c>
      <c r="CM398" s="1044"/>
      <c r="CN398" s="1045"/>
      <c r="CO398" s="1044"/>
      <c r="CP398" s="1045"/>
      <c r="CQ398" s="1044"/>
      <c r="CR398" s="1045"/>
      <c r="CS398" s="1044"/>
      <c r="CT398" s="1045"/>
      <c r="CU398" s="1044"/>
      <c r="CV398" s="1045"/>
      <c r="CW398" s="341"/>
      <c r="CX398" s="1042"/>
      <c r="CY398" s="1043"/>
      <c r="CZ398" s="1042"/>
      <c r="DA398" s="1043"/>
      <c r="DB398" s="1042"/>
      <c r="DC398" s="1043"/>
      <c r="DD398" s="1042"/>
      <c r="DE398" s="1043"/>
      <c r="DF398" s="1042"/>
      <c r="DG398" s="1043"/>
      <c r="DH398" s="342"/>
      <c r="DI398" s="1040"/>
      <c r="DJ398" s="1041"/>
      <c r="DK398" s="1040"/>
      <c r="DL398" s="1041"/>
      <c r="DM398" s="1040"/>
      <c r="DN398" s="1041"/>
      <c r="DO398" s="1040"/>
      <c r="DP398" s="1041"/>
      <c r="DQ398" s="1040"/>
      <c r="DR398" s="1041"/>
      <c r="DS398" s="343"/>
      <c r="DT398" s="312">
        <f t="shared" si="584"/>
        <v>0</v>
      </c>
      <c r="DU398" s="312">
        <f t="shared" si="585"/>
        <v>0</v>
      </c>
      <c r="DV398" s="312">
        <f t="shared" si="586"/>
        <v>0</v>
      </c>
      <c r="DW398" s="312">
        <f t="shared" si="587"/>
        <v>0</v>
      </c>
      <c r="DX398" s="312">
        <f t="shared" si="588"/>
        <v>0</v>
      </c>
      <c r="DY398" s="300">
        <f t="shared" si="589"/>
        <v>0</v>
      </c>
    </row>
    <row r="399" spans="1:129" s="52" customFormat="1" ht="15" customHeight="1">
      <c r="A399" s="76"/>
      <c r="B399" s="76"/>
      <c r="C399" s="75" t="s">
        <v>31</v>
      </c>
      <c r="D399" s="674"/>
      <c r="E399" s="70"/>
      <c r="F399" s="70"/>
      <c r="G399" s="70"/>
      <c r="H399" s="70"/>
      <c r="I399" s="70"/>
      <c r="J399" s="683"/>
      <c r="K399" s="70"/>
      <c r="L399" s="138"/>
      <c r="M399" s="68">
        <f t="shared" si="577"/>
        <v>1.1000000000000001</v>
      </c>
      <c r="N399" s="894"/>
      <c r="O399" s="895"/>
      <c r="P399" s="894"/>
      <c r="Q399" s="895"/>
      <c r="R399" s="894"/>
      <c r="S399" s="895"/>
      <c r="T399" s="894"/>
      <c r="U399" s="895"/>
      <c r="V399" s="894"/>
      <c r="W399" s="895"/>
      <c r="X399" s="346"/>
      <c r="Y399" s="896"/>
      <c r="Z399" s="1008"/>
      <c r="AA399" s="896"/>
      <c r="AB399" s="1008"/>
      <c r="AC399" s="896"/>
      <c r="AD399" s="1008"/>
      <c r="AE399" s="896"/>
      <c r="AF399" s="1008"/>
      <c r="AG399" s="896"/>
      <c r="AH399" s="1008"/>
      <c r="AI399" s="335"/>
      <c r="AJ399" s="901"/>
      <c r="AK399" s="902"/>
      <c r="AL399" s="901"/>
      <c r="AM399" s="902"/>
      <c r="AN399" s="901"/>
      <c r="AO399" s="902"/>
      <c r="AP399" s="901"/>
      <c r="AQ399" s="902"/>
      <c r="AR399" s="901"/>
      <c r="AS399" s="902"/>
      <c r="AT399" s="336"/>
      <c r="AU399" s="909"/>
      <c r="AV399" s="910"/>
      <c r="AW399" s="909"/>
      <c r="AX399" s="910"/>
      <c r="AY399" s="909"/>
      <c r="AZ399" s="910"/>
      <c r="BA399" s="909"/>
      <c r="BB399" s="910"/>
      <c r="BC399" s="909"/>
      <c r="BD399" s="910"/>
      <c r="BE399" s="337"/>
      <c r="BF399" s="911"/>
      <c r="BG399" s="912"/>
      <c r="BH399" s="911"/>
      <c r="BI399" s="912"/>
      <c r="BJ399" s="911"/>
      <c r="BK399" s="912"/>
      <c r="BL399" s="911"/>
      <c r="BM399" s="912"/>
      <c r="BN399" s="911"/>
      <c r="BO399" s="912"/>
      <c r="BP399" s="338"/>
      <c r="BQ399" s="1038"/>
      <c r="BR399" s="1039"/>
      <c r="BS399" s="1038"/>
      <c r="BT399" s="1039"/>
      <c r="BU399" s="1038"/>
      <c r="BV399" s="1039"/>
      <c r="BW399" s="1038"/>
      <c r="BX399" s="1039"/>
      <c r="BY399" s="1038"/>
      <c r="BZ399" s="1039"/>
      <c r="CA399" s="339"/>
      <c r="CB399" s="1005">
        <f t="shared" si="578"/>
        <v>0</v>
      </c>
      <c r="CC399" s="1006"/>
      <c r="CD399" s="1005">
        <f t="shared" si="579"/>
        <v>0</v>
      </c>
      <c r="CE399" s="1006"/>
      <c r="CF399" s="1005">
        <f t="shared" si="580"/>
        <v>0</v>
      </c>
      <c r="CG399" s="1006"/>
      <c r="CH399" s="1005">
        <f t="shared" si="581"/>
        <v>0</v>
      </c>
      <c r="CI399" s="1006"/>
      <c r="CJ399" s="1005">
        <f t="shared" si="582"/>
        <v>0</v>
      </c>
      <c r="CK399" s="1006"/>
      <c r="CL399" s="281">
        <f t="shared" si="583"/>
        <v>0</v>
      </c>
      <c r="CM399" s="1044"/>
      <c r="CN399" s="1045"/>
      <c r="CO399" s="1044"/>
      <c r="CP399" s="1045"/>
      <c r="CQ399" s="1044"/>
      <c r="CR399" s="1045"/>
      <c r="CS399" s="1044"/>
      <c r="CT399" s="1045"/>
      <c r="CU399" s="1044"/>
      <c r="CV399" s="1045"/>
      <c r="CW399" s="341"/>
      <c r="CX399" s="1042"/>
      <c r="CY399" s="1043"/>
      <c r="CZ399" s="1042"/>
      <c r="DA399" s="1043"/>
      <c r="DB399" s="1042"/>
      <c r="DC399" s="1043"/>
      <c r="DD399" s="1042"/>
      <c r="DE399" s="1043"/>
      <c r="DF399" s="1042"/>
      <c r="DG399" s="1043"/>
      <c r="DH399" s="342"/>
      <c r="DI399" s="1040"/>
      <c r="DJ399" s="1041"/>
      <c r="DK399" s="1040"/>
      <c r="DL399" s="1041"/>
      <c r="DM399" s="1040"/>
      <c r="DN399" s="1041"/>
      <c r="DO399" s="1040"/>
      <c r="DP399" s="1041"/>
      <c r="DQ399" s="1040"/>
      <c r="DR399" s="1041"/>
      <c r="DS399" s="343"/>
      <c r="DT399" s="312">
        <f t="shared" si="584"/>
        <v>0</v>
      </c>
      <c r="DU399" s="312">
        <f t="shared" si="585"/>
        <v>0</v>
      </c>
      <c r="DV399" s="312">
        <f t="shared" si="586"/>
        <v>0</v>
      </c>
      <c r="DW399" s="312">
        <f t="shared" si="587"/>
        <v>0</v>
      </c>
      <c r="DX399" s="312">
        <f t="shared" si="588"/>
        <v>0</v>
      </c>
      <c r="DY399" s="300">
        <f t="shared" si="589"/>
        <v>0</v>
      </c>
    </row>
    <row r="400" spans="1:129" s="52" customFormat="1" ht="15" customHeight="1">
      <c r="A400" s="76"/>
      <c r="B400" s="76"/>
      <c r="C400" s="136"/>
      <c r="D400" s="49"/>
      <c r="E400" s="85"/>
      <c r="F400" s="85"/>
      <c r="G400" s="85"/>
      <c r="H400" s="85"/>
      <c r="I400" s="85"/>
      <c r="J400" s="888" t="s">
        <v>145</v>
      </c>
      <c r="K400" s="889"/>
      <c r="L400" s="889"/>
      <c r="M400" s="890"/>
      <c r="N400" s="898"/>
      <c r="O400" s="665"/>
      <c r="P400" s="898"/>
      <c r="Q400" s="665"/>
      <c r="R400" s="898"/>
      <c r="S400" s="665"/>
      <c r="T400" s="898"/>
      <c r="U400" s="665"/>
      <c r="V400" s="898"/>
      <c r="W400" s="665"/>
      <c r="X400" s="122"/>
      <c r="Y400" s="898"/>
      <c r="Z400" s="665"/>
      <c r="AA400" s="898"/>
      <c r="AB400" s="665"/>
      <c r="AC400" s="898"/>
      <c r="AD400" s="665"/>
      <c r="AE400" s="898"/>
      <c r="AF400" s="665"/>
      <c r="AG400" s="898"/>
      <c r="AH400" s="665"/>
      <c r="AI400" s="122"/>
      <c r="AJ400" s="898"/>
      <c r="AK400" s="913"/>
      <c r="AL400" s="898"/>
      <c r="AM400" s="913"/>
      <c r="AN400" s="898"/>
      <c r="AO400" s="913"/>
      <c r="AP400" s="898"/>
      <c r="AQ400" s="913"/>
      <c r="AR400" s="898"/>
      <c r="AS400" s="913"/>
      <c r="AT400" s="122"/>
      <c r="AU400" s="898"/>
      <c r="AV400" s="665"/>
      <c r="AW400" s="898"/>
      <c r="AX400" s="665"/>
      <c r="AY400" s="898"/>
      <c r="AZ400" s="665"/>
      <c r="BA400" s="898"/>
      <c r="BB400" s="665"/>
      <c r="BC400" s="898"/>
      <c r="BD400" s="665"/>
      <c r="BE400" s="122"/>
      <c r="BF400" s="898"/>
      <c r="BG400" s="665"/>
      <c r="BH400" s="898"/>
      <c r="BI400" s="665"/>
      <c r="BJ400" s="898"/>
      <c r="BK400" s="665"/>
      <c r="BL400" s="898"/>
      <c r="BM400" s="665"/>
      <c r="BN400" s="898"/>
      <c r="BO400" s="665"/>
      <c r="BP400" s="122"/>
      <c r="BQ400" s="898"/>
      <c r="BR400" s="665"/>
      <c r="BS400" s="898"/>
      <c r="BT400" s="665"/>
      <c r="BU400" s="898"/>
      <c r="BV400" s="665"/>
      <c r="BW400" s="898"/>
      <c r="BX400" s="665"/>
      <c r="BY400" s="898"/>
      <c r="BZ400" s="665"/>
      <c r="CA400" s="122"/>
      <c r="CB400" s="898">
        <f>SUM(CB380:CB399)</f>
        <v>0</v>
      </c>
      <c r="CC400" s="665"/>
      <c r="CD400" s="898">
        <f>SUM(CD380:CD399)</f>
        <v>0</v>
      </c>
      <c r="CE400" s="665"/>
      <c r="CF400" s="898">
        <f>SUM(CF380:CF399)</f>
        <v>0</v>
      </c>
      <c r="CG400" s="665"/>
      <c r="CH400" s="898">
        <f>SUM(CH380:CH399)</f>
        <v>0</v>
      </c>
      <c r="CI400" s="665"/>
      <c r="CJ400" s="898">
        <f>SUM(CJ380:CJ399)</f>
        <v>0</v>
      </c>
      <c r="CK400" s="665"/>
      <c r="CL400" s="122">
        <f>SUM(CB400:CK400)</f>
        <v>0</v>
      </c>
      <c r="CM400" s="898"/>
      <c r="CN400" s="665"/>
      <c r="CO400" s="898"/>
      <c r="CP400" s="665"/>
      <c r="CQ400" s="898"/>
      <c r="CR400" s="665"/>
      <c r="CS400" s="898"/>
      <c r="CT400" s="665"/>
      <c r="CU400" s="898"/>
      <c r="CV400" s="665"/>
      <c r="CW400" s="122"/>
      <c r="CX400" s="898"/>
      <c r="CY400" s="665"/>
      <c r="CZ400" s="898"/>
      <c r="DA400" s="665"/>
      <c r="DB400" s="898"/>
      <c r="DC400" s="665"/>
      <c r="DD400" s="898"/>
      <c r="DE400" s="665"/>
      <c r="DF400" s="898"/>
      <c r="DG400" s="665"/>
      <c r="DH400" s="122"/>
      <c r="DI400" s="898"/>
      <c r="DJ400" s="665"/>
      <c r="DK400" s="898"/>
      <c r="DL400" s="665"/>
      <c r="DM400" s="898"/>
      <c r="DN400" s="665"/>
      <c r="DO400" s="898"/>
      <c r="DP400" s="665"/>
      <c r="DQ400" s="898"/>
      <c r="DR400" s="665"/>
      <c r="DS400" s="122"/>
      <c r="DT400" s="313">
        <f>SUM(DT380:DT399)</f>
        <v>0</v>
      </c>
      <c r="DU400" s="313">
        <f>SUM(DU380:DU399)</f>
        <v>0</v>
      </c>
      <c r="DV400" s="313">
        <f>SUM(DV380:DV399)</f>
        <v>0</v>
      </c>
      <c r="DW400" s="313">
        <f>SUM(DW380:DW399)</f>
        <v>0</v>
      </c>
      <c r="DX400" s="313">
        <f>SUM(DX380:DX399)</f>
        <v>0</v>
      </c>
      <c r="DY400" s="313">
        <f t="shared" ref="DY400" si="590">SUM(DT400:DX400)</f>
        <v>0</v>
      </c>
    </row>
    <row r="401" spans="1:129" s="52" customFormat="1" ht="25.5" customHeight="1">
      <c r="A401" s="76"/>
      <c r="B401" s="76"/>
      <c r="C401" s="136"/>
      <c r="D401" s="49"/>
      <c r="E401" s="810" t="s">
        <v>182</v>
      </c>
      <c r="F401" s="810"/>
      <c r="G401" s="810"/>
      <c r="H401" s="810"/>
      <c r="I401" s="810"/>
      <c r="J401" s="49"/>
      <c r="K401" s="49"/>
      <c r="L401" s="344"/>
      <c r="M401" s="163"/>
      <c r="N401" s="164"/>
      <c r="O401" s="165"/>
      <c r="P401" s="164"/>
      <c r="Q401" s="165"/>
      <c r="R401" s="164"/>
      <c r="S401" s="165"/>
      <c r="T401" s="164"/>
      <c r="U401" s="165"/>
      <c r="V401" s="164"/>
      <c r="W401" s="165"/>
      <c r="X401" s="166"/>
      <c r="Y401" s="164"/>
      <c r="Z401" s="165"/>
      <c r="AA401" s="164"/>
      <c r="AB401" s="165"/>
      <c r="AC401" s="164"/>
      <c r="AD401" s="165"/>
      <c r="AE401" s="164"/>
      <c r="AF401" s="165"/>
      <c r="AG401" s="164"/>
      <c r="AH401" s="165"/>
      <c r="AI401" s="166"/>
      <c r="AJ401" s="164"/>
      <c r="AK401" s="165"/>
      <c r="AL401" s="164"/>
      <c r="AM401" s="165"/>
      <c r="AN401" s="164"/>
      <c r="AO401" s="165"/>
      <c r="AP401" s="164"/>
      <c r="AQ401" s="165"/>
      <c r="AR401" s="164"/>
      <c r="AS401" s="165"/>
      <c r="AT401" s="166"/>
      <c r="AU401" s="164"/>
      <c r="AV401" s="165"/>
      <c r="AW401" s="164"/>
      <c r="AX401" s="165"/>
      <c r="AY401" s="164"/>
      <c r="AZ401" s="165"/>
      <c r="BA401" s="164"/>
      <c r="BB401" s="165"/>
      <c r="BC401" s="164"/>
      <c r="BD401" s="165"/>
      <c r="BE401" s="166"/>
      <c r="BF401" s="164"/>
      <c r="BG401" s="165"/>
      <c r="BH401" s="164"/>
      <c r="BI401" s="165"/>
      <c r="BJ401" s="164"/>
      <c r="BK401" s="165"/>
      <c r="BL401" s="164"/>
      <c r="BM401" s="165"/>
      <c r="BN401" s="164"/>
      <c r="BO401" s="165"/>
      <c r="BP401" s="166"/>
      <c r="BQ401" s="164"/>
      <c r="BR401" s="165"/>
      <c r="BS401" s="164"/>
      <c r="BT401" s="165"/>
      <c r="BU401" s="164"/>
      <c r="BV401" s="165"/>
      <c r="BW401" s="164"/>
      <c r="BX401" s="165"/>
      <c r="BY401" s="164"/>
      <c r="BZ401" s="165"/>
      <c r="CA401" s="166"/>
      <c r="CB401" s="164"/>
      <c r="CC401" s="165"/>
      <c r="CD401" s="164"/>
      <c r="CE401" s="165"/>
      <c r="CF401" s="164"/>
      <c r="CG401" s="165"/>
      <c r="CH401" s="164"/>
      <c r="CI401" s="165"/>
      <c r="CJ401" s="164"/>
      <c r="CK401" s="165"/>
      <c r="CL401" s="166"/>
      <c r="CM401" s="164"/>
      <c r="CN401" s="165"/>
      <c r="CO401" s="164"/>
      <c r="CP401" s="165"/>
      <c r="CQ401" s="164"/>
      <c r="CR401" s="165"/>
      <c r="CS401" s="164"/>
      <c r="CT401" s="165"/>
      <c r="CU401" s="164"/>
      <c r="CV401" s="165"/>
      <c r="CW401" s="166"/>
      <c r="CX401" s="164"/>
      <c r="CY401" s="165"/>
      <c r="CZ401" s="164"/>
      <c r="DA401" s="165"/>
      <c r="DB401" s="164"/>
      <c r="DC401" s="165"/>
      <c r="DD401" s="164"/>
      <c r="DE401" s="165"/>
      <c r="DF401" s="164"/>
      <c r="DG401" s="165"/>
      <c r="DH401" s="166"/>
      <c r="DI401" s="164"/>
      <c r="DJ401" s="165"/>
      <c r="DK401" s="164"/>
      <c r="DL401" s="165"/>
      <c r="DM401" s="164"/>
      <c r="DN401" s="165"/>
      <c r="DO401" s="164"/>
      <c r="DP401" s="165"/>
      <c r="DQ401" s="164"/>
      <c r="DR401" s="165"/>
      <c r="DS401" s="166"/>
      <c r="DT401" s="345"/>
      <c r="DU401" s="345"/>
      <c r="DV401" s="345"/>
      <c r="DW401" s="345"/>
      <c r="DX401" s="345"/>
      <c r="DY401" s="315"/>
    </row>
    <row r="402" spans="1:129" s="52" customFormat="1" ht="36" customHeight="1">
      <c r="A402" s="76"/>
      <c r="B402" s="76"/>
      <c r="C402" s="123" t="s">
        <v>43</v>
      </c>
      <c r="D402" s="77" t="s">
        <v>143</v>
      </c>
      <c r="E402" s="81" t="str">
        <f>CB9</f>
        <v>Year 1</v>
      </c>
      <c r="F402" s="81" t="str">
        <f>CD9</f>
        <v>Year 2</v>
      </c>
      <c r="G402" s="81" t="str">
        <f>CF9</f>
        <v>Year 3</v>
      </c>
      <c r="H402" s="81" t="str">
        <f>CH9</f>
        <v>Year 4</v>
      </c>
      <c r="I402" s="81" t="str">
        <f>CJ9</f>
        <v>Year 5</v>
      </c>
      <c r="J402" s="79" t="s">
        <v>336</v>
      </c>
      <c r="K402" s="79" t="s">
        <v>337</v>
      </c>
      <c r="L402" s="79" t="s">
        <v>42</v>
      </c>
      <c r="M402" s="79" t="s">
        <v>311</v>
      </c>
      <c r="N402" s="161"/>
      <c r="O402" s="131"/>
      <c r="P402" s="161"/>
      <c r="Q402" s="131"/>
      <c r="R402" s="161"/>
      <c r="S402" s="131"/>
      <c r="T402" s="161"/>
      <c r="U402" s="131"/>
      <c r="V402" s="161"/>
      <c r="W402" s="131"/>
      <c r="X402" s="132"/>
      <c r="Y402" s="161"/>
      <c r="Z402" s="131"/>
      <c r="AA402" s="161"/>
      <c r="AB402" s="131"/>
      <c r="AC402" s="161"/>
      <c r="AD402" s="131"/>
      <c r="AE402" s="161"/>
      <c r="AF402" s="131"/>
      <c r="AG402" s="161"/>
      <c r="AH402" s="131"/>
      <c r="AI402" s="132"/>
      <c r="AJ402" s="161"/>
      <c r="AK402" s="131"/>
      <c r="AL402" s="161"/>
      <c r="AM402" s="131"/>
      <c r="AN402" s="161"/>
      <c r="AO402" s="131"/>
      <c r="AP402" s="161"/>
      <c r="AQ402" s="131"/>
      <c r="AR402" s="161"/>
      <c r="AS402" s="131"/>
      <c r="AT402" s="132"/>
      <c r="AU402" s="161"/>
      <c r="AV402" s="131"/>
      <c r="AW402" s="161"/>
      <c r="AX402" s="131"/>
      <c r="AY402" s="161"/>
      <c r="AZ402" s="131"/>
      <c r="BA402" s="161"/>
      <c r="BB402" s="131"/>
      <c r="BC402" s="161"/>
      <c r="BD402" s="131"/>
      <c r="BE402" s="132"/>
      <c r="BF402" s="161"/>
      <c r="BG402" s="131"/>
      <c r="BH402" s="161"/>
      <c r="BI402" s="131"/>
      <c r="BJ402" s="161"/>
      <c r="BK402" s="131"/>
      <c r="BL402" s="161"/>
      <c r="BM402" s="131"/>
      <c r="BN402" s="161"/>
      <c r="BO402" s="131"/>
      <c r="BP402" s="132"/>
      <c r="BQ402" s="161"/>
      <c r="BR402" s="131"/>
      <c r="BS402" s="161"/>
      <c r="BT402" s="131"/>
      <c r="BU402" s="161"/>
      <c r="BV402" s="131"/>
      <c r="BW402" s="161"/>
      <c r="BX402" s="131"/>
      <c r="BY402" s="161"/>
      <c r="BZ402" s="131"/>
      <c r="CA402" s="132"/>
      <c r="CB402" s="161"/>
      <c r="CC402" s="131"/>
      <c r="CD402" s="161"/>
      <c r="CE402" s="131"/>
      <c r="CF402" s="161"/>
      <c r="CG402" s="131"/>
      <c r="CH402" s="161"/>
      <c r="CI402" s="131"/>
      <c r="CJ402" s="161"/>
      <c r="CK402" s="131"/>
      <c r="CL402" s="132"/>
      <c r="CM402" s="161"/>
      <c r="CN402" s="131"/>
      <c r="CO402" s="161"/>
      <c r="CP402" s="131"/>
      <c r="CQ402" s="161"/>
      <c r="CR402" s="131"/>
      <c r="CS402" s="161"/>
      <c r="CT402" s="131"/>
      <c r="CU402" s="161"/>
      <c r="CV402" s="131"/>
      <c r="CW402" s="132"/>
      <c r="CX402" s="161"/>
      <c r="CY402" s="131"/>
      <c r="CZ402" s="161"/>
      <c r="DA402" s="131"/>
      <c r="DB402" s="161"/>
      <c r="DC402" s="131"/>
      <c r="DD402" s="161"/>
      <c r="DE402" s="131"/>
      <c r="DF402" s="161"/>
      <c r="DG402" s="131"/>
      <c r="DH402" s="132"/>
      <c r="DI402" s="161"/>
      <c r="DJ402" s="131"/>
      <c r="DK402" s="161"/>
      <c r="DL402" s="131"/>
      <c r="DM402" s="161"/>
      <c r="DN402" s="131"/>
      <c r="DO402" s="161"/>
      <c r="DP402" s="131"/>
      <c r="DQ402" s="161"/>
      <c r="DR402" s="131"/>
      <c r="DS402" s="132"/>
      <c r="DT402" s="345"/>
      <c r="DU402" s="345"/>
      <c r="DV402" s="345"/>
      <c r="DW402" s="345"/>
      <c r="DX402" s="345"/>
      <c r="DY402" s="315"/>
    </row>
    <row r="403" spans="1:129" ht="15" customHeight="1">
      <c r="C403" s="75" t="s">
        <v>309</v>
      </c>
      <c r="D403" s="674" t="s">
        <v>338</v>
      </c>
      <c r="E403" s="70"/>
      <c r="F403" s="70"/>
      <c r="G403" s="70"/>
      <c r="H403" s="70"/>
      <c r="I403" s="70"/>
      <c r="J403" s="683"/>
      <c r="K403" s="70"/>
      <c r="L403" s="138"/>
      <c r="M403" s="68">
        <f t="shared" ref="M403:M414" si="591">VLOOKUP(C403,TravelIncrease,2,0)</f>
        <v>1.1000000000000001</v>
      </c>
      <c r="N403" s="894"/>
      <c r="O403" s="895"/>
      <c r="P403" s="894"/>
      <c r="Q403" s="895"/>
      <c r="R403" s="894"/>
      <c r="S403" s="895"/>
      <c r="T403" s="894"/>
      <c r="U403" s="895"/>
      <c r="V403" s="894"/>
      <c r="W403" s="895"/>
      <c r="X403" s="346"/>
      <c r="Y403" s="896"/>
      <c r="Z403" s="1008"/>
      <c r="AA403" s="896"/>
      <c r="AB403" s="1008"/>
      <c r="AC403" s="896"/>
      <c r="AD403" s="1008"/>
      <c r="AE403" s="896"/>
      <c r="AF403" s="1008"/>
      <c r="AG403" s="896"/>
      <c r="AH403" s="1008"/>
      <c r="AI403" s="335"/>
      <c r="AJ403" s="901"/>
      <c r="AK403" s="902"/>
      <c r="AL403" s="901"/>
      <c r="AM403" s="902"/>
      <c r="AN403" s="901"/>
      <c r="AO403" s="902"/>
      <c r="AP403" s="901"/>
      <c r="AQ403" s="902"/>
      <c r="AR403" s="901"/>
      <c r="AS403" s="902"/>
      <c r="AT403" s="336"/>
      <c r="AU403" s="909"/>
      <c r="AV403" s="910"/>
      <c r="AW403" s="909"/>
      <c r="AX403" s="910"/>
      <c r="AY403" s="909"/>
      <c r="AZ403" s="910"/>
      <c r="BA403" s="909"/>
      <c r="BB403" s="910"/>
      <c r="BC403" s="909"/>
      <c r="BD403" s="910"/>
      <c r="BE403" s="337"/>
      <c r="BF403" s="911"/>
      <c r="BG403" s="912"/>
      <c r="BH403" s="911"/>
      <c r="BI403" s="912"/>
      <c r="BJ403" s="911"/>
      <c r="BK403" s="912"/>
      <c r="BL403" s="911"/>
      <c r="BM403" s="912"/>
      <c r="BN403" s="911"/>
      <c r="BO403" s="912"/>
      <c r="BP403" s="338"/>
      <c r="BQ403" s="1038"/>
      <c r="BR403" s="1039"/>
      <c r="BS403" s="1038"/>
      <c r="BT403" s="1039"/>
      <c r="BU403" s="1038"/>
      <c r="BV403" s="1039"/>
      <c r="BW403" s="1038"/>
      <c r="BX403" s="1039"/>
      <c r="BY403" s="1038"/>
      <c r="BZ403" s="1039"/>
      <c r="CA403" s="339"/>
      <c r="CB403" s="1005">
        <f t="shared" ref="CB403:CB414" si="592">$E403*$K403*$L403</f>
        <v>0</v>
      </c>
      <c r="CC403" s="1006"/>
      <c r="CD403" s="1005">
        <f t="shared" ref="CD403:CD414" si="593">$F403*$K403*$L403*$M403</f>
        <v>0</v>
      </c>
      <c r="CE403" s="1006"/>
      <c r="CF403" s="1005">
        <f t="shared" ref="CF403:CF414" si="594">$G403*$K403*$L403*($M403^2)</f>
        <v>0</v>
      </c>
      <c r="CG403" s="1006"/>
      <c r="CH403" s="1005">
        <f t="shared" ref="CH403:CH414" si="595">$H403*$K403*$L403*($M403^3)</f>
        <v>0</v>
      </c>
      <c r="CI403" s="1006"/>
      <c r="CJ403" s="1005">
        <f t="shared" ref="CJ403:CJ414" si="596">$I403*$K403*$L403*($M403^4)</f>
        <v>0</v>
      </c>
      <c r="CK403" s="1006"/>
      <c r="CL403" s="281">
        <f t="shared" ref="CL403:CL414" si="597">SUM(CB403+CD403+CF403+CH403+CJ403)</f>
        <v>0</v>
      </c>
      <c r="CM403" s="1044"/>
      <c r="CN403" s="1045"/>
      <c r="CO403" s="1044"/>
      <c r="CP403" s="1045"/>
      <c r="CQ403" s="1044"/>
      <c r="CR403" s="1045"/>
      <c r="CS403" s="1044"/>
      <c r="CT403" s="1045"/>
      <c r="CU403" s="1044"/>
      <c r="CV403" s="1045"/>
      <c r="CW403" s="341"/>
      <c r="CX403" s="1042"/>
      <c r="CY403" s="1043"/>
      <c r="CZ403" s="1042"/>
      <c r="DA403" s="1043"/>
      <c r="DB403" s="1042"/>
      <c r="DC403" s="1043"/>
      <c r="DD403" s="1042"/>
      <c r="DE403" s="1043"/>
      <c r="DF403" s="1042"/>
      <c r="DG403" s="1043"/>
      <c r="DH403" s="342"/>
      <c r="DI403" s="1040"/>
      <c r="DJ403" s="1041"/>
      <c r="DK403" s="1040"/>
      <c r="DL403" s="1041"/>
      <c r="DM403" s="1040"/>
      <c r="DN403" s="1041"/>
      <c r="DO403" s="1040"/>
      <c r="DP403" s="1041"/>
      <c r="DQ403" s="1040"/>
      <c r="DR403" s="1041"/>
      <c r="DS403" s="343"/>
      <c r="DT403" s="312">
        <f t="shared" ref="DT403:DT414" si="598">CB403</f>
        <v>0</v>
      </c>
      <c r="DU403" s="312">
        <f t="shared" ref="DU403:DU414" si="599">CD403</f>
        <v>0</v>
      </c>
      <c r="DV403" s="312">
        <f t="shared" ref="DV403:DV414" si="600">CF403</f>
        <v>0</v>
      </c>
      <c r="DW403" s="312">
        <f t="shared" ref="DW403:DW414" si="601">CH403</f>
        <v>0</v>
      </c>
      <c r="DX403" s="312">
        <f t="shared" ref="DX403:DX414" si="602">CJ403</f>
        <v>0</v>
      </c>
      <c r="DY403" s="300">
        <f t="shared" ref="DY403:DY415" si="603">SUM(DT403:DX403)</f>
        <v>0</v>
      </c>
    </row>
    <row r="404" spans="1:129" ht="15" customHeight="1">
      <c r="C404" s="75" t="s">
        <v>224</v>
      </c>
      <c r="D404" s="674"/>
      <c r="E404" s="70"/>
      <c r="F404" s="70"/>
      <c r="G404" s="70"/>
      <c r="H404" s="70"/>
      <c r="I404" s="70"/>
      <c r="J404" s="683"/>
      <c r="K404" s="70"/>
      <c r="L404" s="138"/>
      <c r="M404" s="68">
        <f t="shared" si="591"/>
        <v>1</v>
      </c>
      <c r="N404" s="894"/>
      <c r="O404" s="895"/>
      <c r="P404" s="894"/>
      <c r="Q404" s="895"/>
      <c r="R404" s="894"/>
      <c r="S404" s="895"/>
      <c r="T404" s="894"/>
      <c r="U404" s="895"/>
      <c r="V404" s="894"/>
      <c r="W404" s="895"/>
      <c r="X404" s="346"/>
      <c r="Y404" s="896"/>
      <c r="Z404" s="1008"/>
      <c r="AA404" s="896"/>
      <c r="AB404" s="1008"/>
      <c r="AC404" s="896"/>
      <c r="AD404" s="1008"/>
      <c r="AE404" s="896"/>
      <c r="AF404" s="1008"/>
      <c r="AG404" s="896"/>
      <c r="AH404" s="1008"/>
      <c r="AI404" s="335"/>
      <c r="AJ404" s="901"/>
      <c r="AK404" s="902"/>
      <c r="AL404" s="901"/>
      <c r="AM404" s="902"/>
      <c r="AN404" s="901"/>
      <c r="AO404" s="902"/>
      <c r="AP404" s="901"/>
      <c r="AQ404" s="902"/>
      <c r="AR404" s="901"/>
      <c r="AS404" s="902"/>
      <c r="AT404" s="336"/>
      <c r="AU404" s="909"/>
      <c r="AV404" s="910"/>
      <c r="AW404" s="909"/>
      <c r="AX404" s="910"/>
      <c r="AY404" s="909"/>
      <c r="AZ404" s="910"/>
      <c r="BA404" s="909"/>
      <c r="BB404" s="910"/>
      <c r="BC404" s="909"/>
      <c r="BD404" s="910"/>
      <c r="BE404" s="337"/>
      <c r="BF404" s="911"/>
      <c r="BG404" s="912"/>
      <c r="BH404" s="911"/>
      <c r="BI404" s="912"/>
      <c r="BJ404" s="911"/>
      <c r="BK404" s="912"/>
      <c r="BL404" s="911"/>
      <c r="BM404" s="912"/>
      <c r="BN404" s="911"/>
      <c r="BO404" s="912"/>
      <c r="BP404" s="338"/>
      <c r="BQ404" s="1038"/>
      <c r="BR404" s="1039"/>
      <c r="BS404" s="1038"/>
      <c r="BT404" s="1039"/>
      <c r="BU404" s="1038"/>
      <c r="BV404" s="1039"/>
      <c r="BW404" s="1038"/>
      <c r="BX404" s="1039"/>
      <c r="BY404" s="1038"/>
      <c r="BZ404" s="1039"/>
      <c r="CA404" s="339"/>
      <c r="CB404" s="1005">
        <f t="shared" si="592"/>
        <v>0</v>
      </c>
      <c r="CC404" s="1006"/>
      <c r="CD404" s="1005">
        <f t="shared" si="593"/>
        <v>0</v>
      </c>
      <c r="CE404" s="1006"/>
      <c r="CF404" s="1005">
        <f t="shared" si="594"/>
        <v>0</v>
      </c>
      <c r="CG404" s="1006"/>
      <c r="CH404" s="1005">
        <f t="shared" si="595"/>
        <v>0</v>
      </c>
      <c r="CI404" s="1006"/>
      <c r="CJ404" s="1005">
        <f t="shared" si="596"/>
        <v>0</v>
      </c>
      <c r="CK404" s="1006"/>
      <c r="CL404" s="281">
        <f t="shared" si="597"/>
        <v>0</v>
      </c>
      <c r="CM404" s="1044"/>
      <c r="CN404" s="1045"/>
      <c r="CO404" s="1044"/>
      <c r="CP404" s="1045"/>
      <c r="CQ404" s="1044"/>
      <c r="CR404" s="1045"/>
      <c r="CS404" s="1044"/>
      <c r="CT404" s="1045"/>
      <c r="CU404" s="1044"/>
      <c r="CV404" s="1045"/>
      <c r="CW404" s="341"/>
      <c r="CX404" s="1042"/>
      <c r="CY404" s="1043"/>
      <c r="CZ404" s="1042"/>
      <c r="DA404" s="1043"/>
      <c r="DB404" s="1042"/>
      <c r="DC404" s="1043"/>
      <c r="DD404" s="1042"/>
      <c r="DE404" s="1043"/>
      <c r="DF404" s="1042"/>
      <c r="DG404" s="1043"/>
      <c r="DH404" s="342"/>
      <c r="DI404" s="1040"/>
      <c r="DJ404" s="1041"/>
      <c r="DK404" s="1040"/>
      <c r="DL404" s="1041"/>
      <c r="DM404" s="1040"/>
      <c r="DN404" s="1041"/>
      <c r="DO404" s="1040"/>
      <c r="DP404" s="1041"/>
      <c r="DQ404" s="1040"/>
      <c r="DR404" s="1041"/>
      <c r="DS404" s="343"/>
      <c r="DT404" s="312">
        <f t="shared" si="598"/>
        <v>0</v>
      </c>
      <c r="DU404" s="312">
        <f t="shared" si="599"/>
        <v>0</v>
      </c>
      <c r="DV404" s="312">
        <f t="shared" si="600"/>
        <v>0</v>
      </c>
      <c r="DW404" s="312">
        <f t="shared" si="601"/>
        <v>0</v>
      </c>
      <c r="DX404" s="312">
        <f t="shared" si="602"/>
        <v>0</v>
      </c>
      <c r="DY404" s="300">
        <f t="shared" si="603"/>
        <v>0</v>
      </c>
    </row>
    <row r="405" spans="1:129" ht="15" customHeight="1">
      <c r="C405" s="75" t="s">
        <v>15</v>
      </c>
      <c r="D405" s="674"/>
      <c r="E405" s="70"/>
      <c r="F405" s="70"/>
      <c r="G405" s="70"/>
      <c r="H405" s="70"/>
      <c r="I405" s="70"/>
      <c r="J405" s="683"/>
      <c r="K405" s="70"/>
      <c r="L405" s="138"/>
      <c r="M405" s="68">
        <f t="shared" si="591"/>
        <v>1</v>
      </c>
      <c r="N405" s="894"/>
      <c r="O405" s="895"/>
      <c r="P405" s="894"/>
      <c r="Q405" s="895"/>
      <c r="R405" s="894"/>
      <c r="S405" s="895"/>
      <c r="T405" s="894"/>
      <c r="U405" s="895"/>
      <c r="V405" s="894"/>
      <c r="W405" s="895"/>
      <c r="X405" s="346"/>
      <c r="Y405" s="896"/>
      <c r="Z405" s="1008"/>
      <c r="AA405" s="896"/>
      <c r="AB405" s="1008"/>
      <c r="AC405" s="896"/>
      <c r="AD405" s="1008"/>
      <c r="AE405" s="896"/>
      <c r="AF405" s="1008"/>
      <c r="AG405" s="896"/>
      <c r="AH405" s="1008"/>
      <c r="AI405" s="335"/>
      <c r="AJ405" s="901"/>
      <c r="AK405" s="902"/>
      <c r="AL405" s="901"/>
      <c r="AM405" s="902"/>
      <c r="AN405" s="901"/>
      <c r="AO405" s="902"/>
      <c r="AP405" s="901"/>
      <c r="AQ405" s="902"/>
      <c r="AR405" s="901"/>
      <c r="AS405" s="902"/>
      <c r="AT405" s="336"/>
      <c r="AU405" s="909"/>
      <c r="AV405" s="910"/>
      <c r="AW405" s="909"/>
      <c r="AX405" s="910"/>
      <c r="AY405" s="909"/>
      <c r="AZ405" s="910"/>
      <c r="BA405" s="909"/>
      <c r="BB405" s="910"/>
      <c r="BC405" s="909"/>
      <c r="BD405" s="910"/>
      <c r="BE405" s="337"/>
      <c r="BF405" s="911"/>
      <c r="BG405" s="912"/>
      <c r="BH405" s="911"/>
      <c r="BI405" s="912"/>
      <c r="BJ405" s="911"/>
      <c r="BK405" s="912"/>
      <c r="BL405" s="911"/>
      <c r="BM405" s="912"/>
      <c r="BN405" s="911"/>
      <c r="BO405" s="912"/>
      <c r="BP405" s="338"/>
      <c r="BQ405" s="1038"/>
      <c r="BR405" s="1039"/>
      <c r="BS405" s="1038"/>
      <c r="BT405" s="1039"/>
      <c r="BU405" s="1038"/>
      <c r="BV405" s="1039"/>
      <c r="BW405" s="1038"/>
      <c r="BX405" s="1039"/>
      <c r="BY405" s="1038"/>
      <c r="BZ405" s="1039"/>
      <c r="CA405" s="339"/>
      <c r="CB405" s="1005">
        <f t="shared" si="592"/>
        <v>0</v>
      </c>
      <c r="CC405" s="1006"/>
      <c r="CD405" s="1005">
        <f t="shared" si="593"/>
        <v>0</v>
      </c>
      <c r="CE405" s="1006"/>
      <c r="CF405" s="1005">
        <f t="shared" si="594"/>
        <v>0</v>
      </c>
      <c r="CG405" s="1006"/>
      <c r="CH405" s="1005">
        <f t="shared" si="595"/>
        <v>0</v>
      </c>
      <c r="CI405" s="1006"/>
      <c r="CJ405" s="1005">
        <f t="shared" si="596"/>
        <v>0</v>
      </c>
      <c r="CK405" s="1006"/>
      <c r="CL405" s="281">
        <f t="shared" si="597"/>
        <v>0</v>
      </c>
      <c r="CM405" s="1044"/>
      <c r="CN405" s="1045"/>
      <c r="CO405" s="1044"/>
      <c r="CP405" s="1045"/>
      <c r="CQ405" s="1044"/>
      <c r="CR405" s="1045"/>
      <c r="CS405" s="1044"/>
      <c r="CT405" s="1045"/>
      <c r="CU405" s="1044"/>
      <c r="CV405" s="1045"/>
      <c r="CW405" s="341"/>
      <c r="CX405" s="1042"/>
      <c r="CY405" s="1043"/>
      <c r="CZ405" s="1042"/>
      <c r="DA405" s="1043"/>
      <c r="DB405" s="1042"/>
      <c r="DC405" s="1043"/>
      <c r="DD405" s="1042"/>
      <c r="DE405" s="1043"/>
      <c r="DF405" s="1042"/>
      <c r="DG405" s="1043"/>
      <c r="DH405" s="342"/>
      <c r="DI405" s="1040"/>
      <c r="DJ405" s="1041"/>
      <c r="DK405" s="1040"/>
      <c r="DL405" s="1041"/>
      <c r="DM405" s="1040"/>
      <c r="DN405" s="1041"/>
      <c r="DO405" s="1040"/>
      <c r="DP405" s="1041"/>
      <c r="DQ405" s="1040"/>
      <c r="DR405" s="1041"/>
      <c r="DS405" s="343"/>
      <c r="DT405" s="312">
        <f t="shared" si="598"/>
        <v>0</v>
      </c>
      <c r="DU405" s="312">
        <f t="shared" si="599"/>
        <v>0</v>
      </c>
      <c r="DV405" s="312">
        <f t="shared" si="600"/>
        <v>0</v>
      </c>
      <c r="DW405" s="312">
        <f t="shared" si="601"/>
        <v>0</v>
      </c>
      <c r="DX405" s="312">
        <f t="shared" si="602"/>
        <v>0</v>
      </c>
      <c r="DY405" s="300">
        <f t="shared" si="603"/>
        <v>0</v>
      </c>
    </row>
    <row r="406" spans="1:129" ht="15" customHeight="1">
      <c r="C406" s="75" t="s">
        <v>31</v>
      </c>
      <c r="D406" s="674"/>
      <c r="E406" s="70"/>
      <c r="F406" s="70"/>
      <c r="G406" s="70"/>
      <c r="H406" s="70"/>
      <c r="I406" s="70"/>
      <c r="J406" s="683"/>
      <c r="K406" s="70"/>
      <c r="L406" s="138"/>
      <c r="M406" s="68">
        <f t="shared" si="591"/>
        <v>1.1000000000000001</v>
      </c>
      <c r="N406" s="894"/>
      <c r="O406" s="895"/>
      <c r="P406" s="894"/>
      <c r="Q406" s="895"/>
      <c r="R406" s="894"/>
      <c r="S406" s="895"/>
      <c r="T406" s="894"/>
      <c r="U406" s="895"/>
      <c r="V406" s="894"/>
      <c r="W406" s="895"/>
      <c r="X406" s="346"/>
      <c r="Y406" s="896"/>
      <c r="Z406" s="1008"/>
      <c r="AA406" s="896"/>
      <c r="AB406" s="1008"/>
      <c r="AC406" s="896"/>
      <c r="AD406" s="1008"/>
      <c r="AE406" s="896"/>
      <c r="AF406" s="1008"/>
      <c r="AG406" s="896"/>
      <c r="AH406" s="1008"/>
      <c r="AI406" s="335"/>
      <c r="AJ406" s="901"/>
      <c r="AK406" s="902"/>
      <c r="AL406" s="901"/>
      <c r="AM406" s="902"/>
      <c r="AN406" s="901"/>
      <c r="AO406" s="902"/>
      <c r="AP406" s="901"/>
      <c r="AQ406" s="902"/>
      <c r="AR406" s="901"/>
      <c r="AS406" s="902"/>
      <c r="AT406" s="336"/>
      <c r="AU406" s="909"/>
      <c r="AV406" s="910"/>
      <c r="AW406" s="909"/>
      <c r="AX406" s="910"/>
      <c r="AY406" s="909"/>
      <c r="AZ406" s="910"/>
      <c r="BA406" s="909"/>
      <c r="BB406" s="910"/>
      <c r="BC406" s="909"/>
      <c r="BD406" s="910"/>
      <c r="BE406" s="337"/>
      <c r="BF406" s="911"/>
      <c r="BG406" s="912"/>
      <c r="BH406" s="911"/>
      <c r="BI406" s="912"/>
      <c r="BJ406" s="911"/>
      <c r="BK406" s="912"/>
      <c r="BL406" s="911"/>
      <c r="BM406" s="912"/>
      <c r="BN406" s="911"/>
      <c r="BO406" s="912"/>
      <c r="BP406" s="338"/>
      <c r="BQ406" s="1038"/>
      <c r="BR406" s="1039"/>
      <c r="BS406" s="1038"/>
      <c r="BT406" s="1039"/>
      <c r="BU406" s="1038"/>
      <c r="BV406" s="1039"/>
      <c r="BW406" s="1038"/>
      <c r="BX406" s="1039"/>
      <c r="BY406" s="1038"/>
      <c r="BZ406" s="1039"/>
      <c r="CA406" s="339"/>
      <c r="CB406" s="1005">
        <f t="shared" si="592"/>
        <v>0</v>
      </c>
      <c r="CC406" s="1006"/>
      <c r="CD406" s="1005">
        <f t="shared" si="593"/>
        <v>0</v>
      </c>
      <c r="CE406" s="1006"/>
      <c r="CF406" s="1005">
        <f t="shared" si="594"/>
        <v>0</v>
      </c>
      <c r="CG406" s="1006"/>
      <c r="CH406" s="1005">
        <f t="shared" si="595"/>
        <v>0</v>
      </c>
      <c r="CI406" s="1006"/>
      <c r="CJ406" s="1005">
        <f t="shared" si="596"/>
        <v>0</v>
      </c>
      <c r="CK406" s="1006"/>
      <c r="CL406" s="281">
        <f t="shared" si="597"/>
        <v>0</v>
      </c>
      <c r="CM406" s="1044"/>
      <c r="CN406" s="1045"/>
      <c r="CO406" s="1044"/>
      <c r="CP406" s="1045"/>
      <c r="CQ406" s="1044"/>
      <c r="CR406" s="1045"/>
      <c r="CS406" s="1044"/>
      <c r="CT406" s="1045"/>
      <c r="CU406" s="1044"/>
      <c r="CV406" s="1045"/>
      <c r="CW406" s="341"/>
      <c r="CX406" s="1042"/>
      <c r="CY406" s="1043"/>
      <c r="CZ406" s="1042"/>
      <c r="DA406" s="1043"/>
      <c r="DB406" s="1042"/>
      <c r="DC406" s="1043"/>
      <c r="DD406" s="1042"/>
      <c r="DE406" s="1043"/>
      <c r="DF406" s="1042"/>
      <c r="DG406" s="1043"/>
      <c r="DH406" s="342"/>
      <c r="DI406" s="1040"/>
      <c r="DJ406" s="1041"/>
      <c r="DK406" s="1040"/>
      <c r="DL406" s="1041"/>
      <c r="DM406" s="1040"/>
      <c r="DN406" s="1041"/>
      <c r="DO406" s="1040"/>
      <c r="DP406" s="1041"/>
      <c r="DQ406" s="1040"/>
      <c r="DR406" s="1041"/>
      <c r="DS406" s="343"/>
      <c r="DT406" s="312">
        <f t="shared" si="598"/>
        <v>0</v>
      </c>
      <c r="DU406" s="312">
        <f t="shared" si="599"/>
        <v>0</v>
      </c>
      <c r="DV406" s="312">
        <f t="shared" si="600"/>
        <v>0</v>
      </c>
      <c r="DW406" s="312">
        <f t="shared" si="601"/>
        <v>0</v>
      </c>
      <c r="DX406" s="312">
        <f t="shared" si="602"/>
        <v>0</v>
      </c>
      <c r="DY406" s="300">
        <f t="shared" si="603"/>
        <v>0</v>
      </c>
    </row>
    <row r="407" spans="1:129" ht="15" customHeight="1">
      <c r="C407" s="75" t="s">
        <v>309</v>
      </c>
      <c r="D407" s="674" t="s">
        <v>338</v>
      </c>
      <c r="E407" s="70"/>
      <c r="F407" s="70"/>
      <c r="G407" s="70"/>
      <c r="H407" s="70"/>
      <c r="I407" s="70"/>
      <c r="J407" s="683"/>
      <c r="K407" s="70"/>
      <c r="L407" s="138"/>
      <c r="M407" s="68">
        <f t="shared" si="591"/>
        <v>1.1000000000000001</v>
      </c>
      <c r="N407" s="894"/>
      <c r="O407" s="895"/>
      <c r="P407" s="894"/>
      <c r="Q407" s="895"/>
      <c r="R407" s="894"/>
      <c r="S407" s="895"/>
      <c r="T407" s="894"/>
      <c r="U407" s="895"/>
      <c r="V407" s="894"/>
      <c r="W407" s="895"/>
      <c r="X407" s="346"/>
      <c r="Y407" s="896"/>
      <c r="Z407" s="1008"/>
      <c r="AA407" s="896"/>
      <c r="AB407" s="1008"/>
      <c r="AC407" s="896"/>
      <c r="AD407" s="1008"/>
      <c r="AE407" s="896"/>
      <c r="AF407" s="1008"/>
      <c r="AG407" s="896"/>
      <c r="AH407" s="1008"/>
      <c r="AI407" s="335"/>
      <c r="AJ407" s="901"/>
      <c r="AK407" s="902"/>
      <c r="AL407" s="901"/>
      <c r="AM407" s="902"/>
      <c r="AN407" s="901"/>
      <c r="AO407" s="902"/>
      <c r="AP407" s="901"/>
      <c r="AQ407" s="902"/>
      <c r="AR407" s="901"/>
      <c r="AS407" s="902"/>
      <c r="AT407" s="336"/>
      <c r="AU407" s="909"/>
      <c r="AV407" s="910"/>
      <c r="AW407" s="909"/>
      <c r="AX407" s="910"/>
      <c r="AY407" s="909"/>
      <c r="AZ407" s="910"/>
      <c r="BA407" s="909"/>
      <c r="BB407" s="910"/>
      <c r="BC407" s="909"/>
      <c r="BD407" s="910"/>
      <c r="BE407" s="337"/>
      <c r="BF407" s="911"/>
      <c r="BG407" s="912"/>
      <c r="BH407" s="911"/>
      <c r="BI407" s="912"/>
      <c r="BJ407" s="911"/>
      <c r="BK407" s="912"/>
      <c r="BL407" s="911"/>
      <c r="BM407" s="912"/>
      <c r="BN407" s="911"/>
      <c r="BO407" s="912"/>
      <c r="BP407" s="338"/>
      <c r="BQ407" s="1038"/>
      <c r="BR407" s="1039"/>
      <c r="BS407" s="1038"/>
      <c r="BT407" s="1039"/>
      <c r="BU407" s="1038"/>
      <c r="BV407" s="1039"/>
      <c r="BW407" s="1038"/>
      <c r="BX407" s="1039"/>
      <c r="BY407" s="1038"/>
      <c r="BZ407" s="1039"/>
      <c r="CA407" s="339"/>
      <c r="CB407" s="1005">
        <f t="shared" si="592"/>
        <v>0</v>
      </c>
      <c r="CC407" s="1006"/>
      <c r="CD407" s="1005">
        <f t="shared" si="593"/>
        <v>0</v>
      </c>
      <c r="CE407" s="1006"/>
      <c r="CF407" s="1005">
        <f t="shared" si="594"/>
        <v>0</v>
      </c>
      <c r="CG407" s="1006"/>
      <c r="CH407" s="1005">
        <f t="shared" si="595"/>
        <v>0</v>
      </c>
      <c r="CI407" s="1006"/>
      <c r="CJ407" s="1005">
        <f t="shared" si="596"/>
        <v>0</v>
      </c>
      <c r="CK407" s="1006"/>
      <c r="CL407" s="281">
        <f t="shared" si="597"/>
        <v>0</v>
      </c>
      <c r="CM407" s="1044"/>
      <c r="CN407" s="1045"/>
      <c r="CO407" s="1044"/>
      <c r="CP407" s="1045"/>
      <c r="CQ407" s="1044"/>
      <c r="CR407" s="1045"/>
      <c r="CS407" s="1044"/>
      <c r="CT407" s="1045"/>
      <c r="CU407" s="1044"/>
      <c r="CV407" s="1045"/>
      <c r="CW407" s="341"/>
      <c r="CX407" s="1042"/>
      <c r="CY407" s="1043"/>
      <c r="CZ407" s="1042"/>
      <c r="DA407" s="1043"/>
      <c r="DB407" s="1042"/>
      <c r="DC407" s="1043"/>
      <c r="DD407" s="1042"/>
      <c r="DE407" s="1043"/>
      <c r="DF407" s="1042"/>
      <c r="DG407" s="1043"/>
      <c r="DH407" s="342"/>
      <c r="DI407" s="1040"/>
      <c r="DJ407" s="1041"/>
      <c r="DK407" s="1040"/>
      <c r="DL407" s="1041"/>
      <c r="DM407" s="1040"/>
      <c r="DN407" s="1041"/>
      <c r="DO407" s="1040"/>
      <c r="DP407" s="1041"/>
      <c r="DQ407" s="1040"/>
      <c r="DR407" s="1041"/>
      <c r="DS407" s="343"/>
      <c r="DT407" s="312">
        <f t="shared" si="598"/>
        <v>0</v>
      </c>
      <c r="DU407" s="312">
        <f t="shared" si="599"/>
        <v>0</v>
      </c>
      <c r="DV407" s="312">
        <f t="shared" si="600"/>
        <v>0</v>
      </c>
      <c r="DW407" s="312">
        <f t="shared" si="601"/>
        <v>0</v>
      </c>
      <c r="DX407" s="312">
        <f t="shared" si="602"/>
        <v>0</v>
      </c>
      <c r="DY407" s="300">
        <f t="shared" si="603"/>
        <v>0</v>
      </c>
    </row>
    <row r="408" spans="1:129" ht="15" customHeight="1">
      <c r="C408" s="75" t="s">
        <v>224</v>
      </c>
      <c r="D408" s="674"/>
      <c r="E408" s="70"/>
      <c r="F408" s="70"/>
      <c r="G408" s="70"/>
      <c r="H408" s="70"/>
      <c r="I408" s="70"/>
      <c r="J408" s="683"/>
      <c r="K408" s="70"/>
      <c r="L408" s="138"/>
      <c r="M408" s="68">
        <f t="shared" si="591"/>
        <v>1</v>
      </c>
      <c r="N408" s="894"/>
      <c r="O408" s="895"/>
      <c r="P408" s="894"/>
      <c r="Q408" s="895"/>
      <c r="R408" s="894"/>
      <c r="S408" s="895"/>
      <c r="T408" s="894"/>
      <c r="U408" s="895"/>
      <c r="V408" s="894"/>
      <c r="W408" s="895"/>
      <c r="X408" s="346"/>
      <c r="Y408" s="896"/>
      <c r="Z408" s="1008"/>
      <c r="AA408" s="896"/>
      <c r="AB408" s="1008"/>
      <c r="AC408" s="896"/>
      <c r="AD408" s="1008"/>
      <c r="AE408" s="896"/>
      <c r="AF408" s="1008"/>
      <c r="AG408" s="896"/>
      <c r="AH408" s="1008"/>
      <c r="AI408" s="335"/>
      <c r="AJ408" s="901"/>
      <c r="AK408" s="902"/>
      <c r="AL408" s="901"/>
      <c r="AM408" s="902"/>
      <c r="AN408" s="901"/>
      <c r="AO408" s="902"/>
      <c r="AP408" s="901"/>
      <c r="AQ408" s="902"/>
      <c r="AR408" s="901"/>
      <c r="AS408" s="902"/>
      <c r="AT408" s="336"/>
      <c r="AU408" s="909"/>
      <c r="AV408" s="910"/>
      <c r="AW408" s="909"/>
      <c r="AX408" s="910"/>
      <c r="AY408" s="909"/>
      <c r="AZ408" s="910"/>
      <c r="BA408" s="909"/>
      <c r="BB408" s="910"/>
      <c r="BC408" s="909"/>
      <c r="BD408" s="910"/>
      <c r="BE408" s="337"/>
      <c r="BF408" s="911"/>
      <c r="BG408" s="912"/>
      <c r="BH408" s="911"/>
      <c r="BI408" s="912"/>
      <c r="BJ408" s="911"/>
      <c r="BK408" s="912"/>
      <c r="BL408" s="911"/>
      <c r="BM408" s="912"/>
      <c r="BN408" s="911"/>
      <c r="BO408" s="912"/>
      <c r="BP408" s="338"/>
      <c r="BQ408" s="1038"/>
      <c r="BR408" s="1039"/>
      <c r="BS408" s="1038"/>
      <c r="BT408" s="1039"/>
      <c r="BU408" s="1038"/>
      <c r="BV408" s="1039"/>
      <c r="BW408" s="1038"/>
      <c r="BX408" s="1039"/>
      <c r="BY408" s="1038"/>
      <c r="BZ408" s="1039"/>
      <c r="CA408" s="339"/>
      <c r="CB408" s="1005">
        <f t="shared" si="592"/>
        <v>0</v>
      </c>
      <c r="CC408" s="1006"/>
      <c r="CD408" s="1005">
        <f t="shared" si="593"/>
        <v>0</v>
      </c>
      <c r="CE408" s="1006"/>
      <c r="CF408" s="1005">
        <f t="shared" si="594"/>
        <v>0</v>
      </c>
      <c r="CG408" s="1006"/>
      <c r="CH408" s="1005">
        <f t="shared" si="595"/>
        <v>0</v>
      </c>
      <c r="CI408" s="1006"/>
      <c r="CJ408" s="1005">
        <f t="shared" si="596"/>
        <v>0</v>
      </c>
      <c r="CK408" s="1006"/>
      <c r="CL408" s="281">
        <f t="shared" si="597"/>
        <v>0</v>
      </c>
      <c r="CM408" s="1044"/>
      <c r="CN408" s="1045"/>
      <c r="CO408" s="1044"/>
      <c r="CP408" s="1045"/>
      <c r="CQ408" s="1044"/>
      <c r="CR408" s="1045"/>
      <c r="CS408" s="1044"/>
      <c r="CT408" s="1045"/>
      <c r="CU408" s="1044"/>
      <c r="CV408" s="1045"/>
      <c r="CW408" s="341"/>
      <c r="CX408" s="1042"/>
      <c r="CY408" s="1043"/>
      <c r="CZ408" s="1042"/>
      <c r="DA408" s="1043"/>
      <c r="DB408" s="1042"/>
      <c r="DC408" s="1043"/>
      <c r="DD408" s="1042"/>
      <c r="DE408" s="1043"/>
      <c r="DF408" s="1042"/>
      <c r="DG408" s="1043"/>
      <c r="DH408" s="342"/>
      <c r="DI408" s="1040"/>
      <c r="DJ408" s="1041"/>
      <c r="DK408" s="1040"/>
      <c r="DL408" s="1041"/>
      <c r="DM408" s="1040"/>
      <c r="DN408" s="1041"/>
      <c r="DO408" s="1040"/>
      <c r="DP408" s="1041"/>
      <c r="DQ408" s="1040"/>
      <c r="DR408" s="1041"/>
      <c r="DS408" s="343"/>
      <c r="DT408" s="312">
        <f t="shared" si="598"/>
        <v>0</v>
      </c>
      <c r="DU408" s="312">
        <f t="shared" si="599"/>
        <v>0</v>
      </c>
      <c r="DV408" s="312">
        <f t="shared" si="600"/>
        <v>0</v>
      </c>
      <c r="DW408" s="312">
        <f t="shared" si="601"/>
        <v>0</v>
      </c>
      <c r="DX408" s="312">
        <f t="shared" si="602"/>
        <v>0</v>
      </c>
      <c r="DY408" s="300">
        <f t="shared" si="603"/>
        <v>0</v>
      </c>
    </row>
    <row r="409" spans="1:129" ht="15" customHeight="1">
      <c r="C409" s="75" t="s">
        <v>15</v>
      </c>
      <c r="D409" s="674"/>
      <c r="E409" s="70"/>
      <c r="F409" s="70"/>
      <c r="G409" s="70"/>
      <c r="H409" s="70"/>
      <c r="I409" s="70"/>
      <c r="J409" s="683"/>
      <c r="K409" s="70"/>
      <c r="L409" s="138"/>
      <c r="M409" s="68">
        <f t="shared" si="591"/>
        <v>1</v>
      </c>
      <c r="N409" s="894"/>
      <c r="O409" s="895"/>
      <c r="P409" s="894"/>
      <c r="Q409" s="895"/>
      <c r="R409" s="894"/>
      <c r="S409" s="895"/>
      <c r="T409" s="894"/>
      <c r="U409" s="895"/>
      <c r="V409" s="894"/>
      <c r="W409" s="895"/>
      <c r="X409" s="346"/>
      <c r="Y409" s="896"/>
      <c r="Z409" s="1008"/>
      <c r="AA409" s="896"/>
      <c r="AB409" s="1008"/>
      <c r="AC409" s="896"/>
      <c r="AD409" s="1008"/>
      <c r="AE409" s="896"/>
      <c r="AF409" s="1008"/>
      <c r="AG409" s="896"/>
      <c r="AH409" s="1008"/>
      <c r="AI409" s="335"/>
      <c r="AJ409" s="901"/>
      <c r="AK409" s="902"/>
      <c r="AL409" s="901"/>
      <c r="AM409" s="902"/>
      <c r="AN409" s="901"/>
      <c r="AO409" s="902"/>
      <c r="AP409" s="901"/>
      <c r="AQ409" s="902"/>
      <c r="AR409" s="901"/>
      <c r="AS409" s="902"/>
      <c r="AT409" s="336"/>
      <c r="AU409" s="909"/>
      <c r="AV409" s="910"/>
      <c r="AW409" s="909"/>
      <c r="AX409" s="910"/>
      <c r="AY409" s="909"/>
      <c r="AZ409" s="910"/>
      <c r="BA409" s="909"/>
      <c r="BB409" s="910"/>
      <c r="BC409" s="909"/>
      <c r="BD409" s="910"/>
      <c r="BE409" s="337"/>
      <c r="BF409" s="911"/>
      <c r="BG409" s="912"/>
      <c r="BH409" s="911"/>
      <c r="BI409" s="912"/>
      <c r="BJ409" s="911"/>
      <c r="BK409" s="912"/>
      <c r="BL409" s="911"/>
      <c r="BM409" s="912"/>
      <c r="BN409" s="911"/>
      <c r="BO409" s="912"/>
      <c r="BP409" s="338"/>
      <c r="BQ409" s="1038"/>
      <c r="BR409" s="1039"/>
      <c r="BS409" s="1038"/>
      <c r="BT409" s="1039"/>
      <c r="BU409" s="1038"/>
      <c r="BV409" s="1039"/>
      <c r="BW409" s="1038"/>
      <c r="BX409" s="1039"/>
      <c r="BY409" s="1038"/>
      <c r="BZ409" s="1039"/>
      <c r="CA409" s="339"/>
      <c r="CB409" s="1005">
        <f t="shared" si="592"/>
        <v>0</v>
      </c>
      <c r="CC409" s="1006"/>
      <c r="CD409" s="1005">
        <f t="shared" si="593"/>
        <v>0</v>
      </c>
      <c r="CE409" s="1006"/>
      <c r="CF409" s="1005">
        <f t="shared" si="594"/>
        <v>0</v>
      </c>
      <c r="CG409" s="1006"/>
      <c r="CH409" s="1005">
        <f t="shared" si="595"/>
        <v>0</v>
      </c>
      <c r="CI409" s="1006"/>
      <c r="CJ409" s="1005">
        <f t="shared" si="596"/>
        <v>0</v>
      </c>
      <c r="CK409" s="1006"/>
      <c r="CL409" s="281">
        <f t="shared" si="597"/>
        <v>0</v>
      </c>
      <c r="CM409" s="1044"/>
      <c r="CN409" s="1045"/>
      <c r="CO409" s="1044"/>
      <c r="CP409" s="1045"/>
      <c r="CQ409" s="1044"/>
      <c r="CR409" s="1045"/>
      <c r="CS409" s="1044"/>
      <c r="CT409" s="1045"/>
      <c r="CU409" s="1044"/>
      <c r="CV409" s="1045"/>
      <c r="CW409" s="341"/>
      <c r="CX409" s="1042"/>
      <c r="CY409" s="1043"/>
      <c r="CZ409" s="1042"/>
      <c r="DA409" s="1043"/>
      <c r="DB409" s="1042"/>
      <c r="DC409" s="1043"/>
      <c r="DD409" s="1042"/>
      <c r="DE409" s="1043"/>
      <c r="DF409" s="1042"/>
      <c r="DG409" s="1043"/>
      <c r="DH409" s="342"/>
      <c r="DI409" s="1040"/>
      <c r="DJ409" s="1041"/>
      <c r="DK409" s="1040"/>
      <c r="DL409" s="1041"/>
      <c r="DM409" s="1040"/>
      <c r="DN409" s="1041"/>
      <c r="DO409" s="1040"/>
      <c r="DP409" s="1041"/>
      <c r="DQ409" s="1040"/>
      <c r="DR409" s="1041"/>
      <c r="DS409" s="343"/>
      <c r="DT409" s="312">
        <f t="shared" si="598"/>
        <v>0</v>
      </c>
      <c r="DU409" s="312">
        <f t="shared" si="599"/>
        <v>0</v>
      </c>
      <c r="DV409" s="312">
        <f t="shared" si="600"/>
        <v>0</v>
      </c>
      <c r="DW409" s="312">
        <f t="shared" si="601"/>
        <v>0</v>
      </c>
      <c r="DX409" s="312">
        <f t="shared" si="602"/>
        <v>0</v>
      </c>
      <c r="DY409" s="300">
        <f t="shared" si="603"/>
        <v>0</v>
      </c>
    </row>
    <row r="410" spans="1:129" ht="15" customHeight="1">
      <c r="C410" s="75" t="s">
        <v>31</v>
      </c>
      <c r="D410" s="674"/>
      <c r="E410" s="70"/>
      <c r="F410" s="70"/>
      <c r="G410" s="70"/>
      <c r="H410" s="70"/>
      <c r="I410" s="70"/>
      <c r="J410" s="683"/>
      <c r="K410" s="70"/>
      <c r="L410" s="138"/>
      <c r="M410" s="68">
        <f t="shared" si="591"/>
        <v>1.1000000000000001</v>
      </c>
      <c r="N410" s="894"/>
      <c r="O410" s="895"/>
      <c r="P410" s="894"/>
      <c r="Q410" s="895"/>
      <c r="R410" s="894"/>
      <c r="S410" s="895"/>
      <c r="T410" s="894"/>
      <c r="U410" s="895"/>
      <c r="V410" s="894"/>
      <c r="W410" s="895"/>
      <c r="X410" s="346"/>
      <c r="Y410" s="896"/>
      <c r="Z410" s="1008"/>
      <c r="AA410" s="896"/>
      <c r="AB410" s="1008"/>
      <c r="AC410" s="896"/>
      <c r="AD410" s="1008"/>
      <c r="AE410" s="896"/>
      <c r="AF410" s="1008"/>
      <c r="AG410" s="896"/>
      <c r="AH410" s="1008"/>
      <c r="AI410" s="335"/>
      <c r="AJ410" s="901"/>
      <c r="AK410" s="902"/>
      <c r="AL410" s="901"/>
      <c r="AM410" s="902"/>
      <c r="AN410" s="901"/>
      <c r="AO410" s="902"/>
      <c r="AP410" s="901"/>
      <c r="AQ410" s="902"/>
      <c r="AR410" s="901"/>
      <c r="AS410" s="902"/>
      <c r="AT410" s="336"/>
      <c r="AU410" s="909"/>
      <c r="AV410" s="910"/>
      <c r="AW410" s="909"/>
      <c r="AX410" s="910"/>
      <c r="AY410" s="909"/>
      <c r="AZ410" s="910"/>
      <c r="BA410" s="909"/>
      <c r="BB410" s="910"/>
      <c r="BC410" s="909"/>
      <c r="BD410" s="910"/>
      <c r="BE410" s="337"/>
      <c r="BF410" s="911"/>
      <c r="BG410" s="912"/>
      <c r="BH410" s="911"/>
      <c r="BI410" s="912"/>
      <c r="BJ410" s="911"/>
      <c r="BK410" s="912"/>
      <c r="BL410" s="911"/>
      <c r="BM410" s="912"/>
      <c r="BN410" s="911"/>
      <c r="BO410" s="912"/>
      <c r="BP410" s="338"/>
      <c r="BQ410" s="1038"/>
      <c r="BR410" s="1039"/>
      <c r="BS410" s="1038"/>
      <c r="BT410" s="1039"/>
      <c r="BU410" s="1038"/>
      <c r="BV410" s="1039"/>
      <c r="BW410" s="1038"/>
      <c r="BX410" s="1039"/>
      <c r="BY410" s="1038"/>
      <c r="BZ410" s="1039"/>
      <c r="CA410" s="339"/>
      <c r="CB410" s="1005">
        <f t="shared" si="592"/>
        <v>0</v>
      </c>
      <c r="CC410" s="1006"/>
      <c r="CD410" s="1005">
        <f t="shared" si="593"/>
        <v>0</v>
      </c>
      <c r="CE410" s="1006"/>
      <c r="CF410" s="1005">
        <f t="shared" si="594"/>
        <v>0</v>
      </c>
      <c r="CG410" s="1006"/>
      <c r="CH410" s="1005">
        <f t="shared" si="595"/>
        <v>0</v>
      </c>
      <c r="CI410" s="1006"/>
      <c r="CJ410" s="1005">
        <f t="shared" si="596"/>
        <v>0</v>
      </c>
      <c r="CK410" s="1006"/>
      <c r="CL410" s="281">
        <f t="shared" si="597"/>
        <v>0</v>
      </c>
      <c r="CM410" s="1044"/>
      <c r="CN410" s="1045"/>
      <c r="CO410" s="1044"/>
      <c r="CP410" s="1045"/>
      <c r="CQ410" s="1044"/>
      <c r="CR410" s="1045"/>
      <c r="CS410" s="1044"/>
      <c r="CT410" s="1045"/>
      <c r="CU410" s="1044"/>
      <c r="CV410" s="1045"/>
      <c r="CW410" s="341"/>
      <c r="CX410" s="1042"/>
      <c r="CY410" s="1043"/>
      <c r="CZ410" s="1042"/>
      <c r="DA410" s="1043"/>
      <c r="DB410" s="1042"/>
      <c r="DC410" s="1043"/>
      <c r="DD410" s="1042"/>
      <c r="DE410" s="1043"/>
      <c r="DF410" s="1042"/>
      <c r="DG410" s="1043"/>
      <c r="DH410" s="342"/>
      <c r="DI410" s="1040"/>
      <c r="DJ410" s="1041"/>
      <c r="DK410" s="1040"/>
      <c r="DL410" s="1041"/>
      <c r="DM410" s="1040"/>
      <c r="DN410" s="1041"/>
      <c r="DO410" s="1040"/>
      <c r="DP410" s="1041"/>
      <c r="DQ410" s="1040"/>
      <c r="DR410" s="1041"/>
      <c r="DS410" s="343"/>
      <c r="DT410" s="312">
        <f t="shared" si="598"/>
        <v>0</v>
      </c>
      <c r="DU410" s="312">
        <f t="shared" si="599"/>
        <v>0</v>
      </c>
      <c r="DV410" s="312">
        <f t="shared" si="600"/>
        <v>0</v>
      </c>
      <c r="DW410" s="312">
        <f t="shared" si="601"/>
        <v>0</v>
      </c>
      <c r="DX410" s="312">
        <f t="shared" si="602"/>
        <v>0</v>
      </c>
      <c r="DY410" s="300">
        <f t="shared" si="603"/>
        <v>0</v>
      </c>
    </row>
    <row r="411" spans="1:129" ht="15" customHeight="1">
      <c r="C411" s="75" t="s">
        <v>309</v>
      </c>
      <c r="D411" s="674" t="s">
        <v>338</v>
      </c>
      <c r="E411" s="70"/>
      <c r="F411" s="70"/>
      <c r="G411" s="70"/>
      <c r="H411" s="70"/>
      <c r="I411" s="70"/>
      <c r="J411" s="683"/>
      <c r="K411" s="70"/>
      <c r="L411" s="138"/>
      <c r="M411" s="68">
        <f t="shared" si="591"/>
        <v>1.1000000000000001</v>
      </c>
      <c r="N411" s="894"/>
      <c r="O411" s="895"/>
      <c r="P411" s="894"/>
      <c r="Q411" s="895"/>
      <c r="R411" s="894"/>
      <c r="S411" s="895"/>
      <c r="T411" s="894"/>
      <c r="U411" s="895"/>
      <c r="V411" s="894"/>
      <c r="W411" s="895"/>
      <c r="X411" s="346"/>
      <c r="Y411" s="896"/>
      <c r="Z411" s="1008"/>
      <c r="AA411" s="896"/>
      <c r="AB411" s="1008"/>
      <c r="AC411" s="896"/>
      <c r="AD411" s="1008"/>
      <c r="AE411" s="896"/>
      <c r="AF411" s="1008"/>
      <c r="AG411" s="896"/>
      <c r="AH411" s="1008"/>
      <c r="AI411" s="335"/>
      <c r="AJ411" s="901"/>
      <c r="AK411" s="902"/>
      <c r="AL411" s="901"/>
      <c r="AM411" s="902"/>
      <c r="AN411" s="901"/>
      <c r="AO411" s="902"/>
      <c r="AP411" s="901"/>
      <c r="AQ411" s="902"/>
      <c r="AR411" s="901"/>
      <c r="AS411" s="902"/>
      <c r="AT411" s="336"/>
      <c r="AU411" s="909"/>
      <c r="AV411" s="910"/>
      <c r="AW411" s="909"/>
      <c r="AX411" s="910"/>
      <c r="AY411" s="909"/>
      <c r="AZ411" s="910"/>
      <c r="BA411" s="909"/>
      <c r="BB411" s="910"/>
      <c r="BC411" s="909"/>
      <c r="BD411" s="910"/>
      <c r="BE411" s="337"/>
      <c r="BF411" s="911"/>
      <c r="BG411" s="912"/>
      <c r="BH411" s="911"/>
      <c r="BI411" s="912"/>
      <c r="BJ411" s="911"/>
      <c r="BK411" s="912"/>
      <c r="BL411" s="911"/>
      <c r="BM411" s="912"/>
      <c r="BN411" s="911"/>
      <c r="BO411" s="912"/>
      <c r="BP411" s="338"/>
      <c r="BQ411" s="1038"/>
      <c r="BR411" s="1039"/>
      <c r="BS411" s="1038"/>
      <c r="BT411" s="1039"/>
      <c r="BU411" s="1038"/>
      <c r="BV411" s="1039"/>
      <c r="BW411" s="1038"/>
      <c r="BX411" s="1039"/>
      <c r="BY411" s="1038"/>
      <c r="BZ411" s="1039"/>
      <c r="CA411" s="339"/>
      <c r="CB411" s="1005">
        <f t="shared" si="592"/>
        <v>0</v>
      </c>
      <c r="CC411" s="1006"/>
      <c r="CD411" s="1005">
        <f t="shared" si="593"/>
        <v>0</v>
      </c>
      <c r="CE411" s="1006"/>
      <c r="CF411" s="1005">
        <f t="shared" si="594"/>
        <v>0</v>
      </c>
      <c r="CG411" s="1006"/>
      <c r="CH411" s="1005">
        <f t="shared" si="595"/>
        <v>0</v>
      </c>
      <c r="CI411" s="1006"/>
      <c r="CJ411" s="1005">
        <f t="shared" si="596"/>
        <v>0</v>
      </c>
      <c r="CK411" s="1006"/>
      <c r="CL411" s="281">
        <f t="shared" si="597"/>
        <v>0</v>
      </c>
      <c r="CM411" s="1044"/>
      <c r="CN411" s="1045"/>
      <c r="CO411" s="1044"/>
      <c r="CP411" s="1045"/>
      <c r="CQ411" s="1044"/>
      <c r="CR411" s="1045"/>
      <c r="CS411" s="1044"/>
      <c r="CT411" s="1045"/>
      <c r="CU411" s="1044"/>
      <c r="CV411" s="1045"/>
      <c r="CW411" s="341"/>
      <c r="CX411" s="1042"/>
      <c r="CY411" s="1043"/>
      <c r="CZ411" s="1042"/>
      <c r="DA411" s="1043"/>
      <c r="DB411" s="1042"/>
      <c r="DC411" s="1043"/>
      <c r="DD411" s="1042"/>
      <c r="DE411" s="1043"/>
      <c r="DF411" s="1042"/>
      <c r="DG411" s="1043"/>
      <c r="DH411" s="342"/>
      <c r="DI411" s="1040"/>
      <c r="DJ411" s="1041"/>
      <c r="DK411" s="1040"/>
      <c r="DL411" s="1041"/>
      <c r="DM411" s="1040"/>
      <c r="DN411" s="1041"/>
      <c r="DO411" s="1040"/>
      <c r="DP411" s="1041"/>
      <c r="DQ411" s="1040"/>
      <c r="DR411" s="1041"/>
      <c r="DS411" s="343"/>
      <c r="DT411" s="312">
        <f t="shared" si="598"/>
        <v>0</v>
      </c>
      <c r="DU411" s="312">
        <f t="shared" si="599"/>
        <v>0</v>
      </c>
      <c r="DV411" s="312">
        <f t="shared" si="600"/>
        <v>0</v>
      </c>
      <c r="DW411" s="312">
        <f t="shared" si="601"/>
        <v>0</v>
      </c>
      <c r="DX411" s="312">
        <f t="shared" si="602"/>
        <v>0</v>
      </c>
      <c r="DY411" s="300">
        <f t="shared" si="603"/>
        <v>0</v>
      </c>
    </row>
    <row r="412" spans="1:129" ht="15" customHeight="1">
      <c r="C412" s="75" t="s">
        <v>224</v>
      </c>
      <c r="D412" s="674"/>
      <c r="E412" s="70"/>
      <c r="F412" s="70"/>
      <c r="G412" s="70"/>
      <c r="H412" s="70"/>
      <c r="I412" s="70"/>
      <c r="J412" s="683"/>
      <c r="K412" s="70"/>
      <c r="L412" s="138"/>
      <c r="M412" s="68">
        <f t="shared" si="591"/>
        <v>1</v>
      </c>
      <c r="N412" s="894"/>
      <c r="O412" s="895"/>
      <c r="P412" s="894"/>
      <c r="Q412" s="895"/>
      <c r="R412" s="894"/>
      <c r="S412" s="895"/>
      <c r="T412" s="894"/>
      <c r="U412" s="895"/>
      <c r="V412" s="894"/>
      <c r="W412" s="895"/>
      <c r="X412" s="346"/>
      <c r="Y412" s="896"/>
      <c r="Z412" s="1008"/>
      <c r="AA412" s="896"/>
      <c r="AB412" s="1008"/>
      <c r="AC412" s="896"/>
      <c r="AD412" s="1008"/>
      <c r="AE412" s="896"/>
      <c r="AF412" s="1008"/>
      <c r="AG412" s="896"/>
      <c r="AH412" s="1008"/>
      <c r="AI412" s="335"/>
      <c r="AJ412" s="901"/>
      <c r="AK412" s="902"/>
      <c r="AL412" s="901"/>
      <c r="AM412" s="902"/>
      <c r="AN412" s="901"/>
      <c r="AO412" s="902"/>
      <c r="AP412" s="901"/>
      <c r="AQ412" s="902"/>
      <c r="AR412" s="901"/>
      <c r="AS412" s="902"/>
      <c r="AT412" s="336"/>
      <c r="AU412" s="909"/>
      <c r="AV412" s="910"/>
      <c r="AW412" s="909"/>
      <c r="AX412" s="910"/>
      <c r="AY412" s="909"/>
      <c r="AZ412" s="910"/>
      <c r="BA412" s="909"/>
      <c r="BB412" s="910"/>
      <c r="BC412" s="909"/>
      <c r="BD412" s="910"/>
      <c r="BE412" s="337"/>
      <c r="BF412" s="911"/>
      <c r="BG412" s="912"/>
      <c r="BH412" s="911"/>
      <c r="BI412" s="912"/>
      <c r="BJ412" s="911"/>
      <c r="BK412" s="912"/>
      <c r="BL412" s="911"/>
      <c r="BM412" s="912"/>
      <c r="BN412" s="911"/>
      <c r="BO412" s="912"/>
      <c r="BP412" s="338"/>
      <c r="BQ412" s="1038"/>
      <c r="BR412" s="1039"/>
      <c r="BS412" s="1038"/>
      <c r="BT412" s="1039"/>
      <c r="BU412" s="1038"/>
      <c r="BV412" s="1039"/>
      <c r="BW412" s="1038"/>
      <c r="BX412" s="1039"/>
      <c r="BY412" s="1038"/>
      <c r="BZ412" s="1039"/>
      <c r="CA412" s="339"/>
      <c r="CB412" s="1005">
        <f t="shared" si="592"/>
        <v>0</v>
      </c>
      <c r="CC412" s="1006"/>
      <c r="CD412" s="1005">
        <f t="shared" si="593"/>
        <v>0</v>
      </c>
      <c r="CE412" s="1006"/>
      <c r="CF412" s="1005">
        <f t="shared" si="594"/>
        <v>0</v>
      </c>
      <c r="CG412" s="1006"/>
      <c r="CH412" s="1005">
        <f t="shared" si="595"/>
        <v>0</v>
      </c>
      <c r="CI412" s="1006"/>
      <c r="CJ412" s="1005">
        <f t="shared" si="596"/>
        <v>0</v>
      </c>
      <c r="CK412" s="1006"/>
      <c r="CL412" s="281">
        <f t="shared" si="597"/>
        <v>0</v>
      </c>
      <c r="CM412" s="1044"/>
      <c r="CN412" s="1045"/>
      <c r="CO412" s="1044"/>
      <c r="CP412" s="1045"/>
      <c r="CQ412" s="1044"/>
      <c r="CR412" s="1045"/>
      <c r="CS412" s="1044"/>
      <c r="CT412" s="1045"/>
      <c r="CU412" s="1044"/>
      <c r="CV412" s="1045"/>
      <c r="CW412" s="341"/>
      <c r="CX412" s="1042"/>
      <c r="CY412" s="1043"/>
      <c r="CZ412" s="1042"/>
      <c r="DA412" s="1043"/>
      <c r="DB412" s="1042"/>
      <c r="DC412" s="1043"/>
      <c r="DD412" s="1042"/>
      <c r="DE412" s="1043"/>
      <c r="DF412" s="1042"/>
      <c r="DG412" s="1043"/>
      <c r="DH412" s="342"/>
      <c r="DI412" s="1040"/>
      <c r="DJ412" s="1041"/>
      <c r="DK412" s="1040"/>
      <c r="DL412" s="1041"/>
      <c r="DM412" s="1040"/>
      <c r="DN412" s="1041"/>
      <c r="DO412" s="1040"/>
      <c r="DP412" s="1041"/>
      <c r="DQ412" s="1040"/>
      <c r="DR412" s="1041"/>
      <c r="DS412" s="343"/>
      <c r="DT412" s="312">
        <f t="shared" si="598"/>
        <v>0</v>
      </c>
      <c r="DU412" s="312">
        <f t="shared" si="599"/>
        <v>0</v>
      </c>
      <c r="DV412" s="312">
        <f t="shared" si="600"/>
        <v>0</v>
      </c>
      <c r="DW412" s="312">
        <f t="shared" si="601"/>
        <v>0</v>
      </c>
      <c r="DX412" s="312">
        <f t="shared" si="602"/>
        <v>0</v>
      </c>
      <c r="DY412" s="300">
        <f t="shared" si="603"/>
        <v>0</v>
      </c>
    </row>
    <row r="413" spans="1:129" ht="15" customHeight="1">
      <c r="C413" s="75" t="s">
        <v>15</v>
      </c>
      <c r="D413" s="674"/>
      <c r="E413" s="70"/>
      <c r="F413" s="70"/>
      <c r="G413" s="70"/>
      <c r="H413" s="70"/>
      <c r="I413" s="70"/>
      <c r="J413" s="683"/>
      <c r="K413" s="70"/>
      <c r="L413" s="138"/>
      <c r="M413" s="68">
        <f t="shared" si="591"/>
        <v>1</v>
      </c>
      <c r="N413" s="894"/>
      <c r="O413" s="895"/>
      <c r="P413" s="894"/>
      <c r="Q413" s="895"/>
      <c r="R413" s="894"/>
      <c r="S413" s="895"/>
      <c r="T413" s="894"/>
      <c r="U413" s="895"/>
      <c r="V413" s="894"/>
      <c r="W413" s="895"/>
      <c r="X413" s="346"/>
      <c r="Y413" s="896"/>
      <c r="Z413" s="1008"/>
      <c r="AA413" s="896"/>
      <c r="AB413" s="1008"/>
      <c r="AC413" s="896"/>
      <c r="AD413" s="1008"/>
      <c r="AE413" s="896"/>
      <c r="AF413" s="1008"/>
      <c r="AG413" s="896"/>
      <c r="AH413" s="1008"/>
      <c r="AI413" s="335"/>
      <c r="AJ413" s="901"/>
      <c r="AK413" s="902"/>
      <c r="AL413" s="901"/>
      <c r="AM413" s="902"/>
      <c r="AN413" s="901"/>
      <c r="AO413" s="902"/>
      <c r="AP413" s="901"/>
      <c r="AQ413" s="902"/>
      <c r="AR413" s="901"/>
      <c r="AS413" s="902"/>
      <c r="AT413" s="336"/>
      <c r="AU413" s="909"/>
      <c r="AV413" s="910"/>
      <c r="AW413" s="909"/>
      <c r="AX413" s="910"/>
      <c r="AY413" s="909"/>
      <c r="AZ413" s="910"/>
      <c r="BA413" s="909"/>
      <c r="BB413" s="910"/>
      <c r="BC413" s="909"/>
      <c r="BD413" s="910"/>
      <c r="BE413" s="337"/>
      <c r="BF413" s="911"/>
      <c r="BG413" s="912"/>
      <c r="BH413" s="911"/>
      <c r="BI413" s="912"/>
      <c r="BJ413" s="911"/>
      <c r="BK413" s="912"/>
      <c r="BL413" s="911"/>
      <c r="BM413" s="912"/>
      <c r="BN413" s="911"/>
      <c r="BO413" s="912"/>
      <c r="BP413" s="338"/>
      <c r="BQ413" s="1038"/>
      <c r="BR413" s="1039"/>
      <c r="BS413" s="1038"/>
      <c r="BT413" s="1039"/>
      <c r="BU413" s="1038"/>
      <c r="BV413" s="1039"/>
      <c r="BW413" s="1038"/>
      <c r="BX413" s="1039"/>
      <c r="BY413" s="1038"/>
      <c r="BZ413" s="1039"/>
      <c r="CA413" s="339"/>
      <c r="CB413" s="1005">
        <f t="shared" si="592"/>
        <v>0</v>
      </c>
      <c r="CC413" s="1006"/>
      <c r="CD413" s="1005">
        <f t="shared" si="593"/>
        <v>0</v>
      </c>
      <c r="CE413" s="1006"/>
      <c r="CF413" s="1005">
        <f t="shared" si="594"/>
        <v>0</v>
      </c>
      <c r="CG413" s="1006"/>
      <c r="CH413" s="1005">
        <f t="shared" si="595"/>
        <v>0</v>
      </c>
      <c r="CI413" s="1006"/>
      <c r="CJ413" s="1005">
        <f t="shared" si="596"/>
        <v>0</v>
      </c>
      <c r="CK413" s="1006"/>
      <c r="CL413" s="281">
        <f t="shared" si="597"/>
        <v>0</v>
      </c>
      <c r="CM413" s="1044"/>
      <c r="CN413" s="1045"/>
      <c r="CO413" s="1044"/>
      <c r="CP413" s="1045"/>
      <c r="CQ413" s="1044"/>
      <c r="CR413" s="1045"/>
      <c r="CS413" s="1044"/>
      <c r="CT413" s="1045"/>
      <c r="CU413" s="1044"/>
      <c r="CV413" s="1045"/>
      <c r="CW413" s="341"/>
      <c r="CX413" s="1042"/>
      <c r="CY413" s="1043"/>
      <c r="CZ413" s="1042"/>
      <c r="DA413" s="1043"/>
      <c r="DB413" s="1042"/>
      <c r="DC413" s="1043"/>
      <c r="DD413" s="1042"/>
      <c r="DE413" s="1043"/>
      <c r="DF413" s="1042"/>
      <c r="DG413" s="1043"/>
      <c r="DH413" s="342"/>
      <c r="DI413" s="1040"/>
      <c r="DJ413" s="1041"/>
      <c r="DK413" s="1040"/>
      <c r="DL413" s="1041"/>
      <c r="DM413" s="1040"/>
      <c r="DN413" s="1041"/>
      <c r="DO413" s="1040"/>
      <c r="DP413" s="1041"/>
      <c r="DQ413" s="1040"/>
      <c r="DR413" s="1041"/>
      <c r="DS413" s="343"/>
      <c r="DT413" s="312">
        <f t="shared" si="598"/>
        <v>0</v>
      </c>
      <c r="DU413" s="312">
        <f t="shared" si="599"/>
        <v>0</v>
      </c>
      <c r="DV413" s="312">
        <f t="shared" si="600"/>
        <v>0</v>
      </c>
      <c r="DW413" s="312">
        <f t="shared" si="601"/>
        <v>0</v>
      </c>
      <c r="DX413" s="312">
        <f t="shared" si="602"/>
        <v>0</v>
      </c>
      <c r="DY413" s="300">
        <f t="shared" si="603"/>
        <v>0</v>
      </c>
    </row>
    <row r="414" spans="1:129" ht="15" customHeight="1">
      <c r="C414" s="75" t="s">
        <v>31</v>
      </c>
      <c r="D414" s="674"/>
      <c r="E414" s="70"/>
      <c r="F414" s="70"/>
      <c r="G414" s="70"/>
      <c r="H414" s="70"/>
      <c r="I414" s="70"/>
      <c r="J414" s="683"/>
      <c r="K414" s="70"/>
      <c r="L414" s="138"/>
      <c r="M414" s="68">
        <f t="shared" si="591"/>
        <v>1.1000000000000001</v>
      </c>
      <c r="N414" s="894"/>
      <c r="O414" s="895"/>
      <c r="P414" s="894"/>
      <c r="Q414" s="895"/>
      <c r="R414" s="894"/>
      <c r="S414" s="895"/>
      <c r="T414" s="894"/>
      <c r="U414" s="895"/>
      <c r="V414" s="894"/>
      <c r="W414" s="895"/>
      <c r="X414" s="346"/>
      <c r="Y414" s="896"/>
      <c r="Z414" s="1008"/>
      <c r="AA414" s="896"/>
      <c r="AB414" s="1008"/>
      <c r="AC414" s="896"/>
      <c r="AD414" s="1008"/>
      <c r="AE414" s="896"/>
      <c r="AF414" s="1008"/>
      <c r="AG414" s="896"/>
      <c r="AH414" s="1008"/>
      <c r="AI414" s="335"/>
      <c r="AJ414" s="901"/>
      <c r="AK414" s="902"/>
      <c r="AL414" s="901"/>
      <c r="AM414" s="902"/>
      <c r="AN414" s="901"/>
      <c r="AO414" s="902"/>
      <c r="AP414" s="901"/>
      <c r="AQ414" s="902"/>
      <c r="AR414" s="901"/>
      <c r="AS414" s="902"/>
      <c r="AT414" s="336"/>
      <c r="AU414" s="909"/>
      <c r="AV414" s="910"/>
      <c r="AW414" s="909"/>
      <c r="AX414" s="910"/>
      <c r="AY414" s="909"/>
      <c r="AZ414" s="910"/>
      <c r="BA414" s="909"/>
      <c r="BB414" s="910"/>
      <c r="BC414" s="909"/>
      <c r="BD414" s="910"/>
      <c r="BE414" s="337"/>
      <c r="BF414" s="911"/>
      <c r="BG414" s="912"/>
      <c r="BH414" s="911"/>
      <c r="BI414" s="912"/>
      <c r="BJ414" s="911"/>
      <c r="BK414" s="912"/>
      <c r="BL414" s="911"/>
      <c r="BM414" s="912"/>
      <c r="BN414" s="911"/>
      <c r="BO414" s="912"/>
      <c r="BP414" s="338"/>
      <c r="BQ414" s="1038"/>
      <c r="BR414" s="1039"/>
      <c r="BS414" s="1038"/>
      <c r="BT414" s="1039"/>
      <c r="BU414" s="1038"/>
      <c r="BV414" s="1039"/>
      <c r="BW414" s="1038"/>
      <c r="BX414" s="1039"/>
      <c r="BY414" s="1038"/>
      <c r="BZ414" s="1039"/>
      <c r="CA414" s="339"/>
      <c r="CB414" s="1005">
        <f t="shared" si="592"/>
        <v>0</v>
      </c>
      <c r="CC414" s="1006"/>
      <c r="CD414" s="1005">
        <f t="shared" si="593"/>
        <v>0</v>
      </c>
      <c r="CE414" s="1006"/>
      <c r="CF414" s="1005">
        <f t="shared" si="594"/>
        <v>0</v>
      </c>
      <c r="CG414" s="1006"/>
      <c r="CH414" s="1005">
        <f t="shared" si="595"/>
        <v>0</v>
      </c>
      <c r="CI414" s="1006"/>
      <c r="CJ414" s="1005">
        <f t="shared" si="596"/>
        <v>0</v>
      </c>
      <c r="CK414" s="1006"/>
      <c r="CL414" s="281">
        <f t="shared" si="597"/>
        <v>0</v>
      </c>
      <c r="CM414" s="1044"/>
      <c r="CN414" s="1045"/>
      <c r="CO414" s="1044"/>
      <c r="CP414" s="1045"/>
      <c r="CQ414" s="1044"/>
      <c r="CR414" s="1045"/>
      <c r="CS414" s="1044"/>
      <c r="CT414" s="1045"/>
      <c r="CU414" s="1044"/>
      <c r="CV414" s="1045"/>
      <c r="CW414" s="341"/>
      <c r="CX414" s="1042"/>
      <c r="CY414" s="1043"/>
      <c r="CZ414" s="1042"/>
      <c r="DA414" s="1043"/>
      <c r="DB414" s="1042"/>
      <c r="DC414" s="1043"/>
      <c r="DD414" s="1042"/>
      <c r="DE414" s="1043"/>
      <c r="DF414" s="1042"/>
      <c r="DG414" s="1043"/>
      <c r="DH414" s="342"/>
      <c r="DI414" s="1040"/>
      <c r="DJ414" s="1041"/>
      <c r="DK414" s="1040"/>
      <c r="DL414" s="1041"/>
      <c r="DM414" s="1040"/>
      <c r="DN414" s="1041"/>
      <c r="DO414" s="1040"/>
      <c r="DP414" s="1041"/>
      <c r="DQ414" s="1040"/>
      <c r="DR414" s="1041"/>
      <c r="DS414" s="343"/>
      <c r="DT414" s="312">
        <f t="shared" si="598"/>
        <v>0</v>
      </c>
      <c r="DU414" s="312">
        <f t="shared" si="599"/>
        <v>0</v>
      </c>
      <c r="DV414" s="312">
        <f t="shared" si="600"/>
        <v>0</v>
      </c>
      <c r="DW414" s="312">
        <f t="shared" si="601"/>
        <v>0</v>
      </c>
      <c r="DX414" s="312">
        <f t="shared" si="602"/>
        <v>0</v>
      </c>
      <c r="DY414" s="300">
        <f t="shared" si="603"/>
        <v>0</v>
      </c>
    </row>
    <row r="415" spans="1:129" ht="15" customHeight="1">
      <c r="C415" s="136"/>
      <c r="D415" s="68"/>
      <c r="E415" s="49"/>
      <c r="F415" s="49"/>
      <c r="G415" s="49"/>
      <c r="H415" s="49"/>
      <c r="I415" s="49"/>
      <c r="J415" s="888" t="s">
        <v>144</v>
      </c>
      <c r="K415" s="889"/>
      <c r="L415" s="889"/>
      <c r="M415" s="890"/>
      <c r="N415" s="898"/>
      <c r="O415" s="665"/>
      <c r="P415" s="898"/>
      <c r="Q415" s="665"/>
      <c r="R415" s="898"/>
      <c r="S415" s="665"/>
      <c r="T415" s="898"/>
      <c r="U415" s="665"/>
      <c r="V415" s="898"/>
      <c r="W415" s="665"/>
      <c r="X415" s="141"/>
      <c r="Y415" s="898"/>
      <c r="Z415" s="665"/>
      <c r="AA415" s="898"/>
      <c r="AB415" s="665"/>
      <c r="AC415" s="898"/>
      <c r="AD415" s="665"/>
      <c r="AE415" s="898"/>
      <c r="AF415" s="665"/>
      <c r="AG415" s="898"/>
      <c r="AH415" s="665"/>
      <c r="AI415" s="141"/>
      <c r="AJ415" s="898"/>
      <c r="AK415" s="665"/>
      <c r="AL415" s="898"/>
      <c r="AM415" s="665"/>
      <c r="AN415" s="898"/>
      <c r="AO415" s="665"/>
      <c r="AP415" s="898"/>
      <c r="AQ415" s="665"/>
      <c r="AR415" s="898"/>
      <c r="AS415" s="665"/>
      <c r="AT415" s="141"/>
      <c r="AU415" s="898"/>
      <c r="AV415" s="665"/>
      <c r="AW415" s="898"/>
      <c r="AX415" s="665"/>
      <c r="AY415" s="898"/>
      <c r="AZ415" s="665"/>
      <c r="BA415" s="898"/>
      <c r="BB415" s="665"/>
      <c r="BC415" s="898"/>
      <c r="BD415" s="665"/>
      <c r="BE415" s="141"/>
      <c r="BF415" s="898"/>
      <c r="BG415" s="665"/>
      <c r="BH415" s="898"/>
      <c r="BI415" s="665"/>
      <c r="BJ415" s="898"/>
      <c r="BK415" s="665"/>
      <c r="BL415" s="898"/>
      <c r="BM415" s="665"/>
      <c r="BN415" s="898"/>
      <c r="BO415" s="665"/>
      <c r="BP415" s="141"/>
      <c r="BQ415" s="898"/>
      <c r="BR415" s="665"/>
      <c r="BS415" s="898"/>
      <c r="BT415" s="665"/>
      <c r="BU415" s="898"/>
      <c r="BV415" s="665"/>
      <c r="BW415" s="898"/>
      <c r="BX415" s="665"/>
      <c r="BY415" s="898"/>
      <c r="BZ415" s="665"/>
      <c r="CA415" s="141"/>
      <c r="CB415" s="898">
        <f>SUM(CB403:CB414)</f>
        <v>0</v>
      </c>
      <c r="CC415" s="665"/>
      <c r="CD415" s="898">
        <f>SUM(CD403:CD414)</f>
        <v>0</v>
      </c>
      <c r="CE415" s="665"/>
      <c r="CF415" s="898">
        <f>SUM(CF403:CF414)</f>
        <v>0</v>
      </c>
      <c r="CG415" s="665"/>
      <c r="CH415" s="898">
        <f>SUM(CH403:CH414)</f>
        <v>0</v>
      </c>
      <c r="CI415" s="665"/>
      <c r="CJ415" s="898">
        <f>SUM(CJ403:CJ414)</f>
        <v>0</v>
      </c>
      <c r="CK415" s="665"/>
      <c r="CL415" s="141">
        <f>SUM(CB415:CK415)</f>
        <v>0</v>
      </c>
      <c r="CM415" s="898"/>
      <c r="CN415" s="665"/>
      <c r="CO415" s="898"/>
      <c r="CP415" s="665"/>
      <c r="CQ415" s="898"/>
      <c r="CR415" s="665"/>
      <c r="CS415" s="898"/>
      <c r="CT415" s="665"/>
      <c r="CU415" s="898"/>
      <c r="CV415" s="665"/>
      <c r="CW415" s="141"/>
      <c r="CX415" s="898"/>
      <c r="CY415" s="665"/>
      <c r="CZ415" s="898"/>
      <c r="DA415" s="665"/>
      <c r="DB415" s="898"/>
      <c r="DC415" s="665"/>
      <c r="DD415" s="898"/>
      <c r="DE415" s="665"/>
      <c r="DF415" s="898"/>
      <c r="DG415" s="665"/>
      <c r="DH415" s="141"/>
      <c r="DI415" s="898"/>
      <c r="DJ415" s="665"/>
      <c r="DK415" s="898"/>
      <c r="DL415" s="665"/>
      <c r="DM415" s="898"/>
      <c r="DN415" s="665"/>
      <c r="DO415" s="898"/>
      <c r="DP415" s="665"/>
      <c r="DQ415" s="898"/>
      <c r="DR415" s="665"/>
      <c r="DS415" s="141"/>
      <c r="DT415" s="313">
        <f>SUM(DT403:DT414)</f>
        <v>0</v>
      </c>
      <c r="DU415" s="313">
        <f>SUM(DU403:DU414)</f>
        <v>0</v>
      </c>
      <c r="DV415" s="313">
        <f>SUM(DV403:DV414)</f>
        <v>0</v>
      </c>
      <c r="DW415" s="313">
        <f>SUM(DW403:DW414)</f>
        <v>0</v>
      </c>
      <c r="DX415" s="313">
        <f>SUM(DX403:DX414)</f>
        <v>0</v>
      </c>
      <c r="DY415" s="313">
        <f t="shared" si="603"/>
        <v>0</v>
      </c>
    </row>
    <row r="416" spans="1:129" s="95" customFormat="1" ht="26.25" customHeight="1">
      <c r="A416" s="153">
        <v>2000</v>
      </c>
      <c r="B416" s="153"/>
      <c r="C416" s="1013" t="str">
        <f>CONCATENATE(CM8," Travel")</f>
        <v>Dept #3 Match Budget Travel</v>
      </c>
      <c r="D416" s="1014"/>
      <c r="E416" s="709" t="s">
        <v>182</v>
      </c>
      <c r="F416" s="709"/>
      <c r="G416" s="709"/>
      <c r="H416" s="709"/>
      <c r="I416" s="709"/>
      <c r="J416" s="102"/>
      <c r="K416" s="102"/>
      <c r="L416" s="102"/>
      <c r="M416" s="155"/>
      <c r="N416" s="161"/>
      <c r="O416" s="232"/>
      <c r="P416" s="161"/>
      <c r="Q416" s="232"/>
      <c r="R416" s="161"/>
      <c r="S416" s="232"/>
      <c r="T416" s="161"/>
      <c r="U416" s="232"/>
      <c r="V416" s="161"/>
      <c r="W416" s="232"/>
      <c r="X416" s="132"/>
      <c r="Y416" s="161"/>
      <c r="Z416" s="232"/>
      <c r="AA416" s="161"/>
      <c r="AB416" s="232"/>
      <c r="AC416" s="161"/>
      <c r="AD416" s="232"/>
      <c r="AE416" s="161"/>
      <c r="AF416" s="232"/>
      <c r="AG416" s="161"/>
      <c r="AH416" s="232"/>
      <c r="AI416" s="132"/>
      <c r="AJ416" s="161"/>
      <c r="AK416" s="232"/>
      <c r="AL416" s="161"/>
      <c r="AM416" s="232"/>
      <c r="AN416" s="161"/>
      <c r="AO416" s="232"/>
      <c r="AP416" s="161"/>
      <c r="AQ416" s="232"/>
      <c r="AR416" s="161"/>
      <c r="AS416" s="232"/>
      <c r="AT416" s="132"/>
      <c r="AU416" s="161"/>
      <c r="AV416" s="232"/>
      <c r="AW416" s="161"/>
      <c r="AX416" s="232"/>
      <c r="AY416" s="161"/>
      <c r="AZ416" s="232"/>
      <c r="BA416" s="161"/>
      <c r="BB416" s="232"/>
      <c r="BC416" s="161"/>
      <c r="BD416" s="232"/>
      <c r="BE416" s="132"/>
      <c r="BF416" s="161"/>
      <c r="BG416" s="232"/>
      <c r="BH416" s="161"/>
      <c r="BI416" s="232"/>
      <c r="BJ416" s="161"/>
      <c r="BK416" s="232"/>
      <c r="BL416" s="161"/>
      <c r="BM416" s="232"/>
      <c r="BN416" s="161"/>
      <c r="BO416" s="232"/>
      <c r="BP416" s="132"/>
      <c r="BQ416" s="161"/>
      <c r="BR416" s="232"/>
      <c r="BS416" s="161"/>
      <c r="BT416" s="232"/>
      <c r="BU416" s="161"/>
      <c r="BV416" s="232"/>
      <c r="BW416" s="161"/>
      <c r="BX416" s="232"/>
      <c r="BY416" s="161"/>
      <c r="BZ416" s="232"/>
      <c r="CA416" s="132"/>
      <c r="CB416" s="161"/>
      <c r="CC416" s="232"/>
      <c r="CD416" s="161"/>
      <c r="CE416" s="232"/>
      <c r="CF416" s="161"/>
      <c r="CG416" s="232"/>
      <c r="CH416" s="161"/>
      <c r="CI416" s="232"/>
      <c r="CJ416" s="161"/>
      <c r="CK416" s="232"/>
      <c r="CL416" s="132"/>
      <c r="CM416" s="161"/>
      <c r="CN416" s="232"/>
      <c r="CO416" s="161"/>
      <c r="CP416" s="232"/>
      <c r="CQ416" s="161"/>
      <c r="CR416" s="232"/>
      <c r="CS416" s="161"/>
      <c r="CT416" s="232"/>
      <c r="CU416" s="161"/>
      <c r="CV416" s="232"/>
      <c r="CW416" s="132"/>
      <c r="CX416" s="161"/>
      <c r="CY416" s="232"/>
      <c r="CZ416" s="161"/>
      <c r="DA416" s="232"/>
      <c r="DB416" s="161"/>
      <c r="DC416" s="232"/>
      <c r="DD416" s="161"/>
      <c r="DE416" s="232"/>
      <c r="DF416" s="161"/>
      <c r="DG416" s="232"/>
      <c r="DH416" s="132"/>
      <c r="DI416" s="161"/>
      <c r="DJ416" s="232"/>
      <c r="DK416" s="161"/>
      <c r="DL416" s="232"/>
      <c r="DM416" s="161"/>
      <c r="DN416" s="232"/>
      <c r="DO416" s="161"/>
      <c r="DP416" s="232"/>
      <c r="DQ416" s="161"/>
      <c r="DR416" s="232"/>
      <c r="DS416" s="132"/>
      <c r="DT416" s="197"/>
      <c r="DU416" s="197"/>
      <c r="DV416" s="197"/>
      <c r="DW416" s="197"/>
      <c r="DX416" s="197"/>
      <c r="DY416" s="334"/>
    </row>
    <row r="417" spans="1:129" s="52" customFormat="1" ht="34.5" customHeight="1">
      <c r="A417" s="153"/>
      <c r="B417" s="76"/>
      <c r="C417" s="123" t="s">
        <v>30</v>
      </c>
      <c r="D417" s="77" t="s">
        <v>143</v>
      </c>
      <c r="E417" s="81" t="str">
        <f>CM9</f>
        <v>Year 1</v>
      </c>
      <c r="F417" s="81" t="str">
        <f>CO9</f>
        <v>Year 2</v>
      </c>
      <c r="G417" s="81" t="str">
        <f>CQ9</f>
        <v>Year 3</v>
      </c>
      <c r="H417" s="81" t="str">
        <f>CS9</f>
        <v>Year 4</v>
      </c>
      <c r="I417" s="81" t="str">
        <f>CU9</f>
        <v>Year 5</v>
      </c>
      <c r="J417" s="79" t="s">
        <v>336</v>
      </c>
      <c r="K417" s="79" t="s">
        <v>337</v>
      </c>
      <c r="L417" s="79" t="s">
        <v>42</v>
      </c>
      <c r="M417" s="79" t="s">
        <v>311</v>
      </c>
      <c r="N417" s="161"/>
      <c r="O417" s="131"/>
      <c r="P417" s="162"/>
      <c r="Q417" s="131"/>
      <c r="R417" s="162"/>
      <c r="S417" s="131"/>
      <c r="T417" s="162"/>
      <c r="U417" s="131"/>
      <c r="V417" s="162"/>
      <c r="W417" s="131"/>
      <c r="X417" s="132"/>
      <c r="Y417" s="161"/>
      <c r="Z417" s="131"/>
      <c r="AA417" s="162"/>
      <c r="AB417" s="131"/>
      <c r="AC417" s="162"/>
      <c r="AD417" s="131"/>
      <c r="AE417" s="162"/>
      <c r="AF417" s="131"/>
      <c r="AG417" s="162"/>
      <c r="AH417" s="131"/>
      <c r="AI417" s="132"/>
      <c r="AJ417" s="161"/>
      <c r="AK417" s="131"/>
      <c r="AL417" s="162"/>
      <c r="AM417" s="131"/>
      <c r="AN417" s="162"/>
      <c r="AO417" s="131"/>
      <c r="AP417" s="162"/>
      <c r="AQ417" s="131"/>
      <c r="AR417" s="162"/>
      <c r="AS417" s="131"/>
      <c r="AT417" s="132"/>
      <c r="AU417" s="161"/>
      <c r="AV417" s="131"/>
      <c r="AW417" s="162"/>
      <c r="AX417" s="131"/>
      <c r="AY417" s="162"/>
      <c r="AZ417" s="131"/>
      <c r="BA417" s="162"/>
      <c r="BB417" s="131"/>
      <c r="BC417" s="162"/>
      <c r="BD417" s="131"/>
      <c r="BE417" s="132"/>
      <c r="BF417" s="161"/>
      <c r="BG417" s="131"/>
      <c r="BH417" s="162"/>
      <c r="BI417" s="131"/>
      <c r="BJ417" s="162"/>
      <c r="BK417" s="131"/>
      <c r="BL417" s="162"/>
      <c r="BM417" s="131"/>
      <c r="BN417" s="162"/>
      <c r="BO417" s="131"/>
      <c r="BP417" s="132"/>
      <c r="BQ417" s="161"/>
      <c r="BR417" s="131"/>
      <c r="BS417" s="162"/>
      <c r="BT417" s="131"/>
      <c r="BU417" s="162"/>
      <c r="BV417" s="131"/>
      <c r="BW417" s="162"/>
      <c r="BX417" s="131"/>
      <c r="BY417" s="162"/>
      <c r="BZ417" s="131"/>
      <c r="CA417" s="132"/>
      <c r="CB417" s="161"/>
      <c r="CC417" s="131"/>
      <c r="CD417" s="162"/>
      <c r="CE417" s="131"/>
      <c r="CF417" s="162"/>
      <c r="CG417" s="131"/>
      <c r="CH417" s="162"/>
      <c r="CI417" s="131"/>
      <c r="CJ417" s="162"/>
      <c r="CK417" s="131"/>
      <c r="CL417" s="132"/>
      <c r="CM417" s="161"/>
      <c r="CN417" s="131"/>
      <c r="CO417" s="162"/>
      <c r="CP417" s="131"/>
      <c r="CQ417" s="162"/>
      <c r="CR417" s="131"/>
      <c r="CS417" s="162"/>
      <c r="CT417" s="131"/>
      <c r="CU417" s="162"/>
      <c r="CV417" s="131"/>
      <c r="CW417" s="132"/>
      <c r="CX417" s="161"/>
      <c r="CY417" s="131"/>
      <c r="CZ417" s="162"/>
      <c r="DA417" s="131"/>
      <c r="DB417" s="162"/>
      <c r="DC417" s="131"/>
      <c r="DD417" s="162"/>
      <c r="DE417" s="131"/>
      <c r="DF417" s="162"/>
      <c r="DG417" s="131"/>
      <c r="DH417" s="132"/>
      <c r="DI417" s="161"/>
      <c r="DJ417" s="131"/>
      <c r="DK417" s="162"/>
      <c r="DL417" s="131"/>
      <c r="DM417" s="162"/>
      <c r="DN417" s="131"/>
      <c r="DO417" s="162"/>
      <c r="DP417" s="131"/>
      <c r="DQ417" s="162"/>
      <c r="DR417" s="131"/>
      <c r="DS417" s="132"/>
      <c r="DT417" s="260"/>
      <c r="DU417" s="260"/>
      <c r="DV417" s="260"/>
      <c r="DW417" s="260"/>
      <c r="DX417" s="260"/>
      <c r="DY417" s="260"/>
    </row>
    <row r="418" spans="1:129" s="52" customFormat="1" ht="15" customHeight="1">
      <c r="A418" s="76"/>
      <c r="B418" s="76"/>
      <c r="C418" s="75" t="s">
        <v>309</v>
      </c>
      <c r="D418" s="674" t="s">
        <v>338</v>
      </c>
      <c r="E418" s="70"/>
      <c r="F418" s="70"/>
      <c r="G418" s="70"/>
      <c r="H418" s="70"/>
      <c r="I418" s="70"/>
      <c r="J418" s="683"/>
      <c r="K418" s="70"/>
      <c r="L418" s="138"/>
      <c r="M418" s="68">
        <f t="shared" ref="M418:M441" si="604">VLOOKUP(C418,TravelIncrease,2,0)</f>
        <v>1.1000000000000001</v>
      </c>
      <c r="N418" s="894"/>
      <c r="O418" s="895"/>
      <c r="P418" s="894"/>
      <c r="Q418" s="895"/>
      <c r="R418" s="894"/>
      <c r="S418" s="895"/>
      <c r="T418" s="894"/>
      <c r="U418" s="895"/>
      <c r="V418" s="894"/>
      <c r="W418" s="895"/>
      <c r="X418" s="346"/>
      <c r="Y418" s="896"/>
      <c r="Z418" s="1008"/>
      <c r="AA418" s="896"/>
      <c r="AB418" s="1008"/>
      <c r="AC418" s="896"/>
      <c r="AD418" s="1008"/>
      <c r="AE418" s="896"/>
      <c r="AF418" s="1008"/>
      <c r="AG418" s="896"/>
      <c r="AH418" s="1008"/>
      <c r="AI418" s="335"/>
      <c r="AJ418" s="901"/>
      <c r="AK418" s="902"/>
      <c r="AL418" s="901"/>
      <c r="AM418" s="902"/>
      <c r="AN418" s="901"/>
      <c r="AO418" s="902"/>
      <c r="AP418" s="901"/>
      <c r="AQ418" s="902"/>
      <c r="AR418" s="901"/>
      <c r="AS418" s="902"/>
      <c r="AT418" s="336"/>
      <c r="AU418" s="909"/>
      <c r="AV418" s="910"/>
      <c r="AW418" s="909"/>
      <c r="AX418" s="910"/>
      <c r="AY418" s="909"/>
      <c r="AZ418" s="910"/>
      <c r="BA418" s="909"/>
      <c r="BB418" s="910"/>
      <c r="BC418" s="909"/>
      <c r="BD418" s="910"/>
      <c r="BE418" s="337"/>
      <c r="BF418" s="911"/>
      <c r="BG418" s="912"/>
      <c r="BH418" s="911"/>
      <c r="BI418" s="912"/>
      <c r="BJ418" s="911"/>
      <c r="BK418" s="912"/>
      <c r="BL418" s="911"/>
      <c r="BM418" s="912"/>
      <c r="BN418" s="911"/>
      <c r="BO418" s="912"/>
      <c r="BP418" s="338"/>
      <c r="BQ418" s="1038"/>
      <c r="BR418" s="1039"/>
      <c r="BS418" s="1038"/>
      <c r="BT418" s="1039"/>
      <c r="BU418" s="1038"/>
      <c r="BV418" s="1039"/>
      <c r="BW418" s="1038"/>
      <c r="BX418" s="1039"/>
      <c r="BY418" s="1038"/>
      <c r="BZ418" s="1039"/>
      <c r="CA418" s="339"/>
      <c r="CB418" s="1036"/>
      <c r="CC418" s="1037"/>
      <c r="CD418" s="1036"/>
      <c r="CE418" s="1037"/>
      <c r="CF418" s="1036"/>
      <c r="CG418" s="1037"/>
      <c r="CH418" s="1036"/>
      <c r="CI418" s="1037"/>
      <c r="CJ418" s="1036"/>
      <c r="CK418" s="1037"/>
      <c r="CL418" s="340"/>
      <c r="CM418" s="999">
        <f t="shared" ref="CM418:CM441" si="605">$E418*$K418*$L418</f>
        <v>0</v>
      </c>
      <c r="CN418" s="1000"/>
      <c r="CO418" s="999">
        <f t="shared" ref="CO418:CO441" si="606">$F418*$K418*$L418*$M418</f>
        <v>0</v>
      </c>
      <c r="CP418" s="1000"/>
      <c r="CQ418" s="999">
        <f t="shared" ref="CQ418:CQ441" si="607">$G418*$K418*L418*($M418^2)</f>
        <v>0</v>
      </c>
      <c r="CR418" s="1000"/>
      <c r="CS418" s="999">
        <f t="shared" ref="CS418:CS441" si="608">$H418*$K418*$L418*($M418^3)</f>
        <v>0</v>
      </c>
      <c r="CT418" s="1000"/>
      <c r="CU418" s="999">
        <f t="shared" ref="CU418:CU441" si="609">$I418*$K418*$L418*($M418^4)</f>
        <v>0</v>
      </c>
      <c r="CV418" s="1000"/>
      <c r="CW418" s="284">
        <f t="shared" ref="CW418:CW441" si="610">SUM(CM418+CO418+CQ418+CS418+CU418)</f>
        <v>0</v>
      </c>
      <c r="CX418" s="1042"/>
      <c r="CY418" s="1043"/>
      <c r="CZ418" s="1042"/>
      <c r="DA418" s="1043"/>
      <c r="DB418" s="1042"/>
      <c r="DC418" s="1043"/>
      <c r="DD418" s="1042"/>
      <c r="DE418" s="1043"/>
      <c r="DF418" s="1042"/>
      <c r="DG418" s="1043"/>
      <c r="DH418" s="342"/>
      <c r="DI418" s="1040"/>
      <c r="DJ418" s="1041"/>
      <c r="DK418" s="1040"/>
      <c r="DL418" s="1041"/>
      <c r="DM418" s="1040"/>
      <c r="DN418" s="1041"/>
      <c r="DO418" s="1040"/>
      <c r="DP418" s="1041"/>
      <c r="DQ418" s="1040"/>
      <c r="DR418" s="1041"/>
      <c r="DS418" s="343"/>
      <c r="DT418" s="312">
        <f t="shared" ref="DT418:DT441" si="611">CM418</f>
        <v>0</v>
      </c>
      <c r="DU418" s="312">
        <f t="shared" ref="DU418:DU441" si="612">CO418</f>
        <v>0</v>
      </c>
      <c r="DV418" s="312">
        <f t="shared" ref="DV418:DV441" si="613">CQ418</f>
        <v>0</v>
      </c>
      <c r="DW418" s="312">
        <f t="shared" ref="DW418:DW441" si="614">CS418</f>
        <v>0</v>
      </c>
      <c r="DX418" s="312">
        <f t="shared" ref="DX418:DX441" si="615">CU418</f>
        <v>0</v>
      </c>
      <c r="DY418" s="300">
        <f t="shared" ref="DY418:DY441" si="616">SUM(DT418:DX418)</f>
        <v>0</v>
      </c>
    </row>
    <row r="419" spans="1:129" s="52" customFormat="1" ht="15" customHeight="1">
      <c r="A419" s="76"/>
      <c r="B419" s="76"/>
      <c r="C419" s="75" t="s">
        <v>224</v>
      </c>
      <c r="D419" s="674"/>
      <c r="E419" s="70"/>
      <c r="F419" s="70"/>
      <c r="G419" s="70"/>
      <c r="H419" s="70"/>
      <c r="I419" s="70"/>
      <c r="J419" s="683"/>
      <c r="K419" s="70"/>
      <c r="L419" s="138"/>
      <c r="M419" s="68">
        <f t="shared" si="604"/>
        <v>1</v>
      </c>
      <c r="N419" s="894"/>
      <c r="O419" s="895"/>
      <c r="P419" s="894"/>
      <c r="Q419" s="895"/>
      <c r="R419" s="894"/>
      <c r="S419" s="895"/>
      <c r="T419" s="894"/>
      <c r="U419" s="895"/>
      <c r="V419" s="894"/>
      <c r="W419" s="895"/>
      <c r="X419" s="346"/>
      <c r="Y419" s="896"/>
      <c r="Z419" s="1008"/>
      <c r="AA419" s="896"/>
      <c r="AB419" s="1008"/>
      <c r="AC419" s="896"/>
      <c r="AD419" s="1008"/>
      <c r="AE419" s="896"/>
      <c r="AF419" s="1008"/>
      <c r="AG419" s="896"/>
      <c r="AH419" s="1008"/>
      <c r="AI419" s="335"/>
      <c r="AJ419" s="901"/>
      <c r="AK419" s="902"/>
      <c r="AL419" s="901"/>
      <c r="AM419" s="902"/>
      <c r="AN419" s="901"/>
      <c r="AO419" s="902"/>
      <c r="AP419" s="901"/>
      <c r="AQ419" s="902"/>
      <c r="AR419" s="901"/>
      <c r="AS419" s="902"/>
      <c r="AT419" s="336"/>
      <c r="AU419" s="909"/>
      <c r="AV419" s="910"/>
      <c r="AW419" s="909"/>
      <c r="AX419" s="910"/>
      <c r="AY419" s="909"/>
      <c r="AZ419" s="910"/>
      <c r="BA419" s="909"/>
      <c r="BB419" s="910"/>
      <c r="BC419" s="909"/>
      <c r="BD419" s="910"/>
      <c r="BE419" s="337"/>
      <c r="BF419" s="911"/>
      <c r="BG419" s="912"/>
      <c r="BH419" s="911"/>
      <c r="BI419" s="912"/>
      <c r="BJ419" s="911"/>
      <c r="BK419" s="912"/>
      <c r="BL419" s="911"/>
      <c r="BM419" s="912"/>
      <c r="BN419" s="911"/>
      <c r="BO419" s="912"/>
      <c r="BP419" s="338"/>
      <c r="BQ419" s="1038"/>
      <c r="BR419" s="1039"/>
      <c r="BS419" s="1038"/>
      <c r="BT419" s="1039"/>
      <c r="BU419" s="1038"/>
      <c r="BV419" s="1039"/>
      <c r="BW419" s="1038"/>
      <c r="BX419" s="1039"/>
      <c r="BY419" s="1038"/>
      <c r="BZ419" s="1039"/>
      <c r="CA419" s="339"/>
      <c r="CB419" s="1036"/>
      <c r="CC419" s="1037"/>
      <c r="CD419" s="1036"/>
      <c r="CE419" s="1037"/>
      <c r="CF419" s="1036"/>
      <c r="CG419" s="1037"/>
      <c r="CH419" s="1036"/>
      <c r="CI419" s="1037"/>
      <c r="CJ419" s="1036"/>
      <c r="CK419" s="1037"/>
      <c r="CL419" s="340"/>
      <c r="CM419" s="999">
        <f t="shared" si="605"/>
        <v>0</v>
      </c>
      <c r="CN419" s="1000"/>
      <c r="CO419" s="999">
        <f t="shared" si="606"/>
        <v>0</v>
      </c>
      <c r="CP419" s="1000"/>
      <c r="CQ419" s="999">
        <f t="shared" si="607"/>
        <v>0</v>
      </c>
      <c r="CR419" s="1000"/>
      <c r="CS419" s="999">
        <f t="shared" si="608"/>
        <v>0</v>
      </c>
      <c r="CT419" s="1000"/>
      <c r="CU419" s="999">
        <f t="shared" si="609"/>
        <v>0</v>
      </c>
      <c r="CV419" s="1000"/>
      <c r="CW419" s="284">
        <f t="shared" si="610"/>
        <v>0</v>
      </c>
      <c r="CX419" s="1042"/>
      <c r="CY419" s="1043"/>
      <c r="CZ419" s="1042"/>
      <c r="DA419" s="1043"/>
      <c r="DB419" s="1042"/>
      <c r="DC419" s="1043"/>
      <c r="DD419" s="1042"/>
      <c r="DE419" s="1043"/>
      <c r="DF419" s="1042"/>
      <c r="DG419" s="1043"/>
      <c r="DH419" s="342"/>
      <c r="DI419" s="1040"/>
      <c r="DJ419" s="1041"/>
      <c r="DK419" s="1040"/>
      <c r="DL419" s="1041"/>
      <c r="DM419" s="1040"/>
      <c r="DN419" s="1041"/>
      <c r="DO419" s="1040"/>
      <c r="DP419" s="1041"/>
      <c r="DQ419" s="1040"/>
      <c r="DR419" s="1041"/>
      <c r="DS419" s="343"/>
      <c r="DT419" s="312">
        <f t="shared" si="611"/>
        <v>0</v>
      </c>
      <c r="DU419" s="312">
        <f t="shared" si="612"/>
        <v>0</v>
      </c>
      <c r="DV419" s="312">
        <f t="shared" si="613"/>
        <v>0</v>
      </c>
      <c r="DW419" s="312">
        <f t="shared" si="614"/>
        <v>0</v>
      </c>
      <c r="DX419" s="312">
        <f t="shared" si="615"/>
        <v>0</v>
      </c>
      <c r="DY419" s="300">
        <f t="shared" si="616"/>
        <v>0</v>
      </c>
    </row>
    <row r="420" spans="1:129" s="52" customFormat="1" ht="15" customHeight="1">
      <c r="A420" s="76"/>
      <c r="B420" s="76"/>
      <c r="C420" s="75" t="s">
        <v>15</v>
      </c>
      <c r="D420" s="674"/>
      <c r="E420" s="70"/>
      <c r="F420" s="70"/>
      <c r="G420" s="70"/>
      <c r="H420" s="70"/>
      <c r="I420" s="70"/>
      <c r="J420" s="683"/>
      <c r="K420" s="70"/>
      <c r="L420" s="138"/>
      <c r="M420" s="68">
        <f t="shared" si="604"/>
        <v>1</v>
      </c>
      <c r="N420" s="894"/>
      <c r="O420" s="895"/>
      <c r="P420" s="894"/>
      <c r="Q420" s="895"/>
      <c r="R420" s="894"/>
      <c r="S420" s="895"/>
      <c r="T420" s="894"/>
      <c r="U420" s="895"/>
      <c r="V420" s="894"/>
      <c r="W420" s="895"/>
      <c r="X420" s="346"/>
      <c r="Y420" s="896"/>
      <c r="Z420" s="1008"/>
      <c r="AA420" s="896"/>
      <c r="AB420" s="1008"/>
      <c r="AC420" s="896"/>
      <c r="AD420" s="1008"/>
      <c r="AE420" s="896"/>
      <c r="AF420" s="1008"/>
      <c r="AG420" s="896"/>
      <c r="AH420" s="1008"/>
      <c r="AI420" s="335"/>
      <c r="AJ420" s="901"/>
      <c r="AK420" s="902"/>
      <c r="AL420" s="901"/>
      <c r="AM420" s="902"/>
      <c r="AN420" s="901"/>
      <c r="AO420" s="902"/>
      <c r="AP420" s="901"/>
      <c r="AQ420" s="902"/>
      <c r="AR420" s="901"/>
      <c r="AS420" s="902"/>
      <c r="AT420" s="336"/>
      <c r="AU420" s="909"/>
      <c r="AV420" s="910"/>
      <c r="AW420" s="909"/>
      <c r="AX420" s="910"/>
      <c r="AY420" s="909"/>
      <c r="AZ420" s="910"/>
      <c r="BA420" s="909"/>
      <c r="BB420" s="910"/>
      <c r="BC420" s="909"/>
      <c r="BD420" s="910"/>
      <c r="BE420" s="337"/>
      <c r="BF420" s="911"/>
      <c r="BG420" s="912"/>
      <c r="BH420" s="911"/>
      <c r="BI420" s="912"/>
      <c r="BJ420" s="911"/>
      <c r="BK420" s="912"/>
      <c r="BL420" s="911"/>
      <c r="BM420" s="912"/>
      <c r="BN420" s="911"/>
      <c r="BO420" s="912"/>
      <c r="BP420" s="338"/>
      <c r="BQ420" s="1038"/>
      <c r="BR420" s="1039"/>
      <c r="BS420" s="1038"/>
      <c r="BT420" s="1039"/>
      <c r="BU420" s="1038"/>
      <c r="BV420" s="1039"/>
      <c r="BW420" s="1038"/>
      <c r="BX420" s="1039"/>
      <c r="BY420" s="1038"/>
      <c r="BZ420" s="1039"/>
      <c r="CA420" s="339"/>
      <c r="CB420" s="1036"/>
      <c r="CC420" s="1037"/>
      <c r="CD420" s="1036"/>
      <c r="CE420" s="1037"/>
      <c r="CF420" s="1036"/>
      <c r="CG420" s="1037"/>
      <c r="CH420" s="1036"/>
      <c r="CI420" s="1037"/>
      <c r="CJ420" s="1036"/>
      <c r="CK420" s="1037"/>
      <c r="CL420" s="340"/>
      <c r="CM420" s="999">
        <f t="shared" si="605"/>
        <v>0</v>
      </c>
      <c r="CN420" s="1000"/>
      <c r="CO420" s="999">
        <f t="shared" si="606"/>
        <v>0</v>
      </c>
      <c r="CP420" s="1000"/>
      <c r="CQ420" s="999">
        <f t="shared" si="607"/>
        <v>0</v>
      </c>
      <c r="CR420" s="1000"/>
      <c r="CS420" s="999">
        <f t="shared" si="608"/>
        <v>0</v>
      </c>
      <c r="CT420" s="1000"/>
      <c r="CU420" s="999">
        <f t="shared" si="609"/>
        <v>0</v>
      </c>
      <c r="CV420" s="1000"/>
      <c r="CW420" s="284">
        <f t="shared" si="610"/>
        <v>0</v>
      </c>
      <c r="CX420" s="1042"/>
      <c r="CY420" s="1043"/>
      <c r="CZ420" s="1042"/>
      <c r="DA420" s="1043"/>
      <c r="DB420" s="1042"/>
      <c r="DC420" s="1043"/>
      <c r="DD420" s="1042"/>
      <c r="DE420" s="1043"/>
      <c r="DF420" s="1042"/>
      <c r="DG420" s="1043"/>
      <c r="DH420" s="342"/>
      <c r="DI420" s="1040"/>
      <c r="DJ420" s="1041"/>
      <c r="DK420" s="1040"/>
      <c r="DL420" s="1041"/>
      <c r="DM420" s="1040"/>
      <c r="DN420" s="1041"/>
      <c r="DO420" s="1040"/>
      <c r="DP420" s="1041"/>
      <c r="DQ420" s="1040"/>
      <c r="DR420" s="1041"/>
      <c r="DS420" s="343"/>
      <c r="DT420" s="312">
        <f t="shared" si="611"/>
        <v>0</v>
      </c>
      <c r="DU420" s="312">
        <f t="shared" si="612"/>
        <v>0</v>
      </c>
      <c r="DV420" s="312">
        <f t="shared" si="613"/>
        <v>0</v>
      </c>
      <c r="DW420" s="312">
        <f t="shared" si="614"/>
        <v>0</v>
      </c>
      <c r="DX420" s="312">
        <f t="shared" si="615"/>
        <v>0</v>
      </c>
      <c r="DY420" s="300">
        <f t="shared" si="616"/>
        <v>0</v>
      </c>
    </row>
    <row r="421" spans="1:129" s="52" customFormat="1" ht="15" customHeight="1">
      <c r="A421" s="76"/>
      <c r="B421" s="76"/>
      <c r="C421" s="75" t="s">
        <v>31</v>
      </c>
      <c r="D421" s="674"/>
      <c r="E421" s="70"/>
      <c r="F421" s="70"/>
      <c r="G421" s="70"/>
      <c r="H421" s="70"/>
      <c r="I421" s="70"/>
      <c r="J421" s="683"/>
      <c r="K421" s="70"/>
      <c r="L421" s="138"/>
      <c r="M421" s="68">
        <f t="shared" si="604"/>
        <v>1.1000000000000001</v>
      </c>
      <c r="N421" s="894"/>
      <c r="O421" s="895"/>
      <c r="P421" s="894"/>
      <c r="Q421" s="895"/>
      <c r="R421" s="894"/>
      <c r="S421" s="895"/>
      <c r="T421" s="894"/>
      <c r="U421" s="895"/>
      <c r="V421" s="894"/>
      <c r="W421" s="895"/>
      <c r="X421" s="346"/>
      <c r="Y421" s="896"/>
      <c r="Z421" s="1008"/>
      <c r="AA421" s="896"/>
      <c r="AB421" s="1008"/>
      <c r="AC421" s="896"/>
      <c r="AD421" s="1008"/>
      <c r="AE421" s="896"/>
      <c r="AF421" s="1008"/>
      <c r="AG421" s="896"/>
      <c r="AH421" s="1008"/>
      <c r="AI421" s="335"/>
      <c r="AJ421" s="901"/>
      <c r="AK421" s="902"/>
      <c r="AL421" s="901"/>
      <c r="AM421" s="902"/>
      <c r="AN421" s="901"/>
      <c r="AO421" s="902"/>
      <c r="AP421" s="901"/>
      <c r="AQ421" s="902"/>
      <c r="AR421" s="901"/>
      <c r="AS421" s="902"/>
      <c r="AT421" s="336"/>
      <c r="AU421" s="909"/>
      <c r="AV421" s="910"/>
      <c r="AW421" s="909"/>
      <c r="AX421" s="910"/>
      <c r="AY421" s="909"/>
      <c r="AZ421" s="910"/>
      <c r="BA421" s="909"/>
      <c r="BB421" s="910"/>
      <c r="BC421" s="909"/>
      <c r="BD421" s="910"/>
      <c r="BE421" s="337"/>
      <c r="BF421" s="911"/>
      <c r="BG421" s="912"/>
      <c r="BH421" s="911"/>
      <c r="BI421" s="912"/>
      <c r="BJ421" s="911"/>
      <c r="BK421" s="912"/>
      <c r="BL421" s="911"/>
      <c r="BM421" s="912"/>
      <c r="BN421" s="911"/>
      <c r="BO421" s="912"/>
      <c r="BP421" s="338"/>
      <c r="BQ421" s="1038"/>
      <c r="BR421" s="1039"/>
      <c r="BS421" s="1038"/>
      <c r="BT421" s="1039"/>
      <c r="BU421" s="1038"/>
      <c r="BV421" s="1039"/>
      <c r="BW421" s="1038"/>
      <c r="BX421" s="1039"/>
      <c r="BY421" s="1038"/>
      <c r="BZ421" s="1039"/>
      <c r="CA421" s="339"/>
      <c r="CB421" s="1036"/>
      <c r="CC421" s="1037"/>
      <c r="CD421" s="1036"/>
      <c r="CE421" s="1037"/>
      <c r="CF421" s="1036"/>
      <c r="CG421" s="1037"/>
      <c r="CH421" s="1036"/>
      <c r="CI421" s="1037"/>
      <c r="CJ421" s="1036"/>
      <c r="CK421" s="1037"/>
      <c r="CL421" s="340"/>
      <c r="CM421" s="999">
        <f t="shared" si="605"/>
        <v>0</v>
      </c>
      <c r="CN421" s="1000"/>
      <c r="CO421" s="999">
        <f t="shared" si="606"/>
        <v>0</v>
      </c>
      <c r="CP421" s="1000"/>
      <c r="CQ421" s="999">
        <f t="shared" si="607"/>
        <v>0</v>
      </c>
      <c r="CR421" s="1000"/>
      <c r="CS421" s="999">
        <f t="shared" si="608"/>
        <v>0</v>
      </c>
      <c r="CT421" s="1000"/>
      <c r="CU421" s="999">
        <f t="shared" si="609"/>
        <v>0</v>
      </c>
      <c r="CV421" s="1000"/>
      <c r="CW421" s="284">
        <f t="shared" si="610"/>
        <v>0</v>
      </c>
      <c r="CX421" s="1042"/>
      <c r="CY421" s="1043"/>
      <c r="CZ421" s="1042"/>
      <c r="DA421" s="1043"/>
      <c r="DB421" s="1042"/>
      <c r="DC421" s="1043"/>
      <c r="DD421" s="1042"/>
      <c r="DE421" s="1043"/>
      <c r="DF421" s="1042"/>
      <c r="DG421" s="1043"/>
      <c r="DH421" s="342"/>
      <c r="DI421" s="1040"/>
      <c r="DJ421" s="1041"/>
      <c r="DK421" s="1040"/>
      <c r="DL421" s="1041"/>
      <c r="DM421" s="1040"/>
      <c r="DN421" s="1041"/>
      <c r="DO421" s="1040"/>
      <c r="DP421" s="1041"/>
      <c r="DQ421" s="1040"/>
      <c r="DR421" s="1041"/>
      <c r="DS421" s="343"/>
      <c r="DT421" s="312">
        <f t="shared" si="611"/>
        <v>0</v>
      </c>
      <c r="DU421" s="312">
        <f t="shared" si="612"/>
        <v>0</v>
      </c>
      <c r="DV421" s="312">
        <f t="shared" si="613"/>
        <v>0</v>
      </c>
      <c r="DW421" s="312">
        <f t="shared" si="614"/>
        <v>0</v>
      </c>
      <c r="DX421" s="312">
        <f t="shared" si="615"/>
        <v>0</v>
      </c>
      <c r="DY421" s="300">
        <f t="shared" si="616"/>
        <v>0</v>
      </c>
    </row>
    <row r="422" spans="1:129" s="52" customFormat="1" ht="15" customHeight="1">
      <c r="A422" s="76"/>
      <c r="B422" s="76"/>
      <c r="C422" s="75" t="s">
        <v>309</v>
      </c>
      <c r="D422" s="674" t="s">
        <v>338</v>
      </c>
      <c r="E422" s="70"/>
      <c r="F422" s="70"/>
      <c r="G422" s="70"/>
      <c r="H422" s="70"/>
      <c r="I422" s="70"/>
      <c r="J422" s="683"/>
      <c r="K422" s="70"/>
      <c r="L422" s="138"/>
      <c r="M422" s="68">
        <f t="shared" si="604"/>
        <v>1.1000000000000001</v>
      </c>
      <c r="N422" s="894"/>
      <c r="O422" s="895"/>
      <c r="P422" s="894"/>
      <c r="Q422" s="895"/>
      <c r="R422" s="894"/>
      <c r="S422" s="895"/>
      <c r="T422" s="894"/>
      <c r="U422" s="895"/>
      <c r="V422" s="894"/>
      <c r="W422" s="895"/>
      <c r="X422" s="346"/>
      <c r="Y422" s="896"/>
      <c r="Z422" s="1008"/>
      <c r="AA422" s="896"/>
      <c r="AB422" s="1008"/>
      <c r="AC422" s="896"/>
      <c r="AD422" s="1008"/>
      <c r="AE422" s="896"/>
      <c r="AF422" s="1008"/>
      <c r="AG422" s="896"/>
      <c r="AH422" s="1008"/>
      <c r="AI422" s="335"/>
      <c r="AJ422" s="901"/>
      <c r="AK422" s="902"/>
      <c r="AL422" s="901"/>
      <c r="AM422" s="902"/>
      <c r="AN422" s="901"/>
      <c r="AO422" s="902"/>
      <c r="AP422" s="901"/>
      <c r="AQ422" s="902"/>
      <c r="AR422" s="901"/>
      <c r="AS422" s="902"/>
      <c r="AT422" s="336"/>
      <c r="AU422" s="909"/>
      <c r="AV422" s="910"/>
      <c r="AW422" s="909"/>
      <c r="AX422" s="910"/>
      <c r="AY422" s="909"/>
      <c r="AZ422" s="910"/>
      <c r="BA422" s="909"/>
      <c r="BB422" s="910"/>
      <c r="BC422" s="909"/>
      <c r="BD422" s="910"/>
      <c r="BE422" s="337"/>
      <c r="BF422" s="911"/>
      <c r="BG422" s="912"/>
      <c r="BH422" s="911"/>
      <c r="BI422" s="912"/>
      <c r="BJ422" s="911"/>
      <c r="BK422" s="912"/>
      <c r="BL422" s="911"/>
      <c r="BM422" s="912"/>
      <c r="BN422" s="911"/>
      <c r="BO422" s="912"/>
      <c r="BP422" s="338"/>
      <c r="BQ422" s="1038"/>
      <c r="BR422" s="1039"/>
      <c r="BS422" s="1038"/>
      <c r="BT422" s="1039"/>
      <c r="BU422" s="1038"/>
      <c r="BV422" s="1039"/>
      <c r="BW422" s="1038"/>
      <c r="BX422" s="1039"/>
      <c r="BY422" s="1038"/>
      <c r="BZ422" s="1039"/>
      <c r="CA422" s="339"/>
      <c r="CB422" s="1036"/>
      <c r="CC422" s="1037"/>
      <c r="CD422" s="1036"/>
      <c r="CE422" s="1037"/>
      <c r="CF422" s="1036"/>
      <c r="CG422" s="1037"/>
      <c r="CH422" s="1036"/>
      <c r="CI422" s="1037"/>
      <c r="CJ422" s="1036"/>
      <c r="CK422" s="1037"/>
      <c r="CL422" s="340"/>
      <c r="CM422" s="999">
        <f t="shared" si="605"/>
        <v>0</v>
      </c>
      <c r="CN422" s="1000"/>
      <c r="CO422" s="999">
        <f t="shared" si="606"/>
        <v>0</v>
      </c>
      <c r="CP422" s="1000"/>
      <c r="CQ422" s="999">
        <f t="shared" si="607"/>
        <v>0</v>
      </c>
      <c r="CR422" s="1000"/>
      <c r="CS422" s="999">
        <f t="shared" si="608"/>
        <v>0</v>
      </c>
      <c r="CT422" s="1000"/>
      <c r="CU422" s="999">
        <f t="shared" si="609"/>
        <v>0</v>
      </c>
      <c r="CV422" s="1000"/>
      <c r="CW422" s="284">
        <f t="shared" si="610"/>
        <v>0</v>
      </c>
      <c r="CX422" s="1042"/>
      <c r="CY422" s="1043"/>
      <c r="CZ422" s="1042"/>
      <c r="DA422" s="1043"/>
      <c r="DB422" s="1042"/>
      <c r="DC422" s="1043"/>
      <c r="DD422" s="1042"/>
      <c r="DE422" s="1043"/>
      <c r="DF422" s="1042"/>
      <c r="DG422" s="1043"/>
      <c r="DH422" s="342"/>
      <c r="DI422" s="1040"/>
      <c r="DJ422" s="1041"/>
      <c r="DK422" s="1040"/>
      <c r="DL422" s="1041"/>
      <c r="DM422" s="1040"/>
      <c r="DN422" s="1041"/>
      <c r="DO422" s="1040"/>
      <c r="DP422" s="1041"/>
      <c r="DQ422" s="1040"/>
      <c r="DR422" s="1041"/>
      <c r="DS422" s="343"/>
      <c r="DT422" s="312">
        <f t="shared" si="611"/>
        <v>0</v>
      </c>
      <c r="DU422" s="312">
        <f t="shared" si="612"/>
        <v>0</v>
      </c>
      <c r="DV422" s="312">
        <f t="shared" si="613"/>
        <v>0</v>
      </c>
      <c r="DW422" s="312">
        <f t="shared" si="614"/>
        <v>0</v>
      </c>
      <c r="DX422" s="312">
        <f t="shared" si="615"/>
        <v>0</v>
      </c>
      <c r="DY422" s="300">
        <f t="shared" si="616"/>
        <v>0</v>
      </c>
    </row>
    <row r="423" spans="1:129" s="52" customFormat="1" ht="15" customHeight="1">
      <c r="A423" s="76"/>
      <c r="B423" s="76"/>
      <c r="C423" s="75" t="s">
        <v>224</v>
      </c>
      <c r="D423" s="674"/>
      <c r="E423" s="70"/>
      <c r="F423" s="70"/>
      <c r="G423" s="70"/>
      <c r="H423" s="70"/>
      <c r="I423" s="70"/>
      <c r="J423" s="683"/>
      <c r="K423" s="70"/>
      <c r="L423" s="138"/>
      <c r="M423" s="68">
        <f t="shared" si="604"/>
        <v>1</v>
      </c>
      <c r="N423" s="894"/>
      <c r="O423" s="895"/>
      <c r="P423" s="894"/>
      <c r="Q423" s="895"/>
      <c r="R423" s="894"/>
      <c r="S423" s="895"/>
      <c r="T423" s="894"/>
      <c r="U423" s="895"/>
      <c r="V423" s="894"/>
      <c r="W423" s="895"/>
      <c r="X423" s="346"/>
      <c r="Y423" s="896"/>
      <c r="Z423" s="1008"/>
      <c r="AA423" s="896"/>
      <c r="AB423" s="1008"/>
      <c r="AC423" s="896"/>
      <c r="AD423" s="1008"/>
      <c r="AE423" s="896"/>
      <c r="AF423" s="1008"/>
      <c r="AG423" s="896"/>
      <c r="AH423" s="1008"/>
      <c r="AI423" s="335"/>
      <c r="AJ423" s="901"/>
      <c r="AK423" s="902"/>
      <c r="AL423" s="901"/>
      <c r="AM423" s="902"/>
      <c r="AN423" s="901"/>
      <c r="AO423" s="902"/>
      <c r="AP423" s="901"/>
      <c r="AQ423" s="902"/>
      <c r="AR423" s="901"/>
      <c r="AS423" s="902"/>
      <c r="AT423" s="336"/>
      <c r="AU423" s="909"/>
      <c r="AV423" s="910"/>
      <c r="AW423" s="909"/>
      <c r="AX423" s="910"/>
      <c r="AY423" s="909"/>
      <c r="AZ423" s="910"/>
      <c r="BA423" s="909"/>
      <c r="BB423" s="910"/>
      <c r="BC423" s="909"/>
      <c r="BD423" s="910"/>
      <c r="BE423" s="337"/>
      <c r="BF423" s="911"/>
      <c r="BG423" s="912"/>
      <c r="BH423" s="911"/>
      <c r="BI423" s="912"/>
      <c r="BJ423" s="911"/>
      <c r="BK423" s="912"/>
      <c r="BL423" s="911"/>
      <c r="BM423" s="912"/>
      <c r="BN423" s="911"/>
      <c r="BO423" s="912"/>
      <c r="BP423" s="338"/>
      <c r="BQ423" s="1038"/>
      <c r="BR423" s="1039"/>
      <c r="BS423" s="1038"/>
      <c r="BT423" s="1039"/>
      <c r="BU423" s="1038"/>
      <c r="BV423" s="1039"/>
      <c r="BW423" s="1038"/>
      <c r="BX423" s="1039"/>
      <c r="BY423" s="1038"/>
      <c r="BZ423" s="1039"/>
      <c r="CA423" s="339"/>
      <c r="CB423" s="1036"/>
      <c r="CC423" s="1037"/>
      <c r="CD423" s="1036"/>
      <c r="CE423" s="1037"/>
      <c r="CF423" s="1036"/>
      <c r="CG423" s="1037"/>
      <c r="CH423" s="1036"/>
      <c r="CI423" s="1037"/>
      <c r="CJ423" s="1036"/>
      <c r="CK423" s="1037"/>
      <c r="CL423" s="340"/>
      <c r="CM423" s="999">
        <f t="shared" si="605"/>
        <v>0</v>
      </c>
      <c r="CN423" s="1000"/>
      <c r="CO423" s="999">
        <f t="shared" si="606"/>
        <v>0</v>
      </c>
      <c r="CP423" s="1000"/>
      <c r="CQ423" s="999">
        <f t="shared" si="607"/>
        <v>0</v>
      </c>
      <c r="CR423" s="1000"/>
      <c r="CS423" s="999">
        <f t="shared" si="608"/>
        <v>0</v>
      </c>
      <c r="CT423" s="1000"/>
      <c r="CU423" s="999">
        <f t="shared" si="609"/>
        <v>0</v>
      </c>
      <c r="CV423" s="1000"/>
      <c r="CW423" s="284">
        <f t="shared" si="610"/>
        <v>0</v>
      </c>
      <c r="CX423" s="1042"/>
      <c r="CY423" s="1043"/>
      <c r="CZ423" s="1042"/>
      <c r="DA423" s="1043"/>
      <c r="DB423" s="1042"/>
      <c r="DC423" s="1043"/>
      <c r="DD423" s="1042"/>
      <c r="DE423" s="1043"/>
      <c r="DF423" s="1042"/>
      <c r="DG423" s="1043"/>
      <c r="DH423" s="342"/>
      <c r="DI423" s="1040"/>
      <c r="DJ423" s="1041"/>
      <c r="DK423" s="1040"/>
      <c r="DL423" s="1041"/>
      <c r="DM423" s="1040"/>
      <c r="DN423" s="1041"/>
      <c r="DO423" s="1040"/>
      <c r="DP423" s="1041"/>
      <c r="DQ423" s="1040"/>
      <c r="DR423" s="1041"/>
      <c r="DS423" s="343"/>
      <c r="DT423" s="312">
        <f t="shared" si="611"/>
        <v>0</v>
      </c>
      <c r="DU423" s="312">
        <f t="shared" si="612"/>
        <v>0</v>
      </c>
      <c r="DV423" s="312">
        <f t="shared" si="613"/>
        <v>0</v>
      </c>
      <c r="DW423" s="312">
        <f t="shared" si="614"/>
        <v>0</v>
      </c>
      <c r="DX423" s="312">
        <f t="shared" si="615"/>
        <v>0</v>
      </c>
      <c r="DY423" s="300">
        <f t="shared" si="616"/>
        <v>0</v>
      </c>
    </row>
    <row r="424" spans="1:129" s="52" customFormat="1" ht="15" customHeight="1">
      <c r="A424" s="76"/>
      <c r="B424" s="76"/>
      <c r="C424" s="75" t="s">
        <v>15</v>
      </c>
      <c r="D424" s="674"/>
      <c r="E424" s="70"/>
      <c r="F424" s="70"/>
      <c r="G424" s="70"/>
      <c r="H424" s="70"/>
      <c r="I424" s="70"/>
      <c r="J424" s="683"/>
      <c r="K424" s="70"/>
      <c r="L424" s="138"/>
      <c r="M424" s="68">
        <f t="shared" si="604"/>
        <v>1</v>
      </c>
      <c r="N424" s="894"/>
      <c r="O424" s="895"/>
      <c r="P424" s="894"/>
      <c r="Q424" s="895"/>
      <c r="R424" s="894"/>
      <c r="S424" s="895"/>
      <c r="T424" s="894"/>
      <c r="U424" s="895"/>
      <c r="V424" s="894"/>
      <c r="W424" s="895"/>
      <c r="X424" s="346"/>
      <c r="Y424" s="896"/>
      <c r="Z424" s="1008"/>
      <c r="AA424" s="896"/>
      <c r="AB424" s="1008"/>
      <c r="AC424" s="896"/>
      <c r="AD424" s="1008"/>
      <c r="AE424" s="896"/>
      <c r="AF424" s="1008"/>
      <c r="AG424" s="896"/>
      <c r="AH424" s="1008"/>
      <c r="AI424" s="335"/>
      <c r="AJ424" s="901"/>
      <c r="AK424" s="902"/>
      <c r="AL424" s="901"/>
      <c r="AM424" s="902"/>
      <c r="AN424" s="901"/>
      <c r="AO424" s="902"/>
      <c r="AP424" s="901"/>
      <c r="AQ424" s="902"/>
      <c r="AR424" s="901"/>
      <c r="AS424" s="902"/>
      <c r="AT424" s="336"/>
      <c r="AU424" s="909"/>
      <c r="AV424" s="910"/>
      <c r="AW424" s="909"/>
      <c r="AX424" s="910"/>
      <c r="AY424" s="909"/>
      <c r="AZ424" s="910"/>
      <c r="BA424" s="909"/>
      <c r="BB424" s="910"/>
      <c r="BC424" s="909"/>
      <c r="BD424" s="910"/>
      <c r="BE424" s="337"/>
      <c r="BF424" s="911"/>
      <c r="BG424" s="912"/>
      <c r="BH424" s="911"/>
      <c r="BI424" s="912"/>
      <c r="BJ424" s="911"/>
      <c r="BK424" s="912"/>
      <c r="BL424" s="911"/>
      <c r="BM424" s="912"/>
      <c r="BN424" s="911"/>
      <c r="BO424" s="912"/>
      <c r="BP424" s="338"/>
      <c r="BQ424" s="1038"/>
      <c r="BR424" s="1039"/>
      <c r="BS424" s="1038"/>
      <c r="BT424" s="1039"/>
      <c r="BU424" s="1038"/>
      <c r="BV424" s="1039"/>
      <c r="BW424" s="1038"/>
      <c r="BX424" s="1039"/>
      <c r="BY424" s="1038"/>
      <c r="BZ424" s="1039"/>
      <c r="CA424" s="339"/>
      <c r="CB424" s="1036"/>
      <c r="CC424" s="1037"/>
      <c r="CD424" s="1036"/>
      <c r="CE424" s="1037"/>
      <c r="CF424" s="1036"/>
      <c r="CG424" s="1037"/>
      <c r="CH424" s="1036"/>
      <c r="CI424" s="1037"/>
      <c r="CJ424" s="1036"/>
      <c r="CK424" s="1037"/>
      <c r="CL424" s="340"/>
      <c r="CM424" s="999">
        <f t="shared" si="605"/>
        <v>0</v>
      </c>
      <c r="CN424" s="1000"/>
      <c r="CO424" s="999">
        <f t="shared" si="606"/>
        <v>0</v>
      </c>
      <c r="CP424" s="1000"/>
      <c r="CQ424" s="999">
        <f t="shared" si="607"/>
        <v>0</v>
      </c>
      <c r="CR424" s="1000"/>
      <c r="CS424" s="999">
        <f t="shared" si="608"/>
        <v>0</v>
      </c>
      <c r="CT424" s="1000"/>
      <c r="CU424" s="999">
        <f t="shared" si="609"/>
        <v>0</v>
      </c>
      <c r="CV424" s="1000"/>
      <c r="CW424" s="284">
        <f t="shared" si="610"/>
        <v>0</v>
      </c>
      <c r="CX424" s="1042"/>
      <c r="CY424" s="1043"/>
      <c r="CZ424" s="1042"/>
      <c r="DA424" s="1043"/>
      <c r="DB424" s="1042"/>
      <c r="DC424" s="1043"/>
      <c r="DD424" s="1042"/>
      <c r="DE424" s="1043"/>
      <c r="DF424" s="1042"/>
      <c r="DG424" s="1043"/>
      <c r="DH424" s="342"/>
      <c r="DI424" s="1040"/>
      <c r="DJ424" s="1041"/>
      <c r="DK424" s="1040"/>
      <c r="DL424" s="1041"/>
      <c r="DM424" s="1040"/>
      <c r="DN424" s="1041"/>
      <c r="DO424" s="1040"/>
      <c r="DP424" s="1041"/>
      <c r="DQ424" s="1040"/>
      <c r="DR424" s="1041"/>
      <c r="DS424" s="343"/>
      <c r="DT424" s="312">
        <f t="shared" si="611"/>
        <v>0</v>
      </c>
      <c r="DU424" s="312">
        <f t="shared" si="612"/>
        <v>0</v>
      </c>
      <c r="DV424" s="312">
        <f t="shared" si="613"/>
        <v>0</v>
      </c>
      <c r="DW424" s="312">
        <f t="shared" si="614"/>
        <v>0</v>
      </c>
      <c r="DX424" s="312">
        <f t="shared" si="615"/>
        <v>0</v>
      </c>
      <c r="DY424" s="300">
        <f t="shared" si="616"/>
        <v>0</v>
      </c>
    </row>
    <row r="425" spans="1:129" s="52" customFormat="1" ht="15" customHeight="1">
      <c r="A425" s="76"/>
      <c r="B425" s="76"/>
      <c r="C425" s="75" t="s">
        <v>31</v>
      </c>
      <c r="D425" s="674"/>
      <c r="E425" s="70"/>
      <c r="F425" s="70"/>
      <c r="G425" s="70"/>
      <c r="H425" s="70"/>
      <c r="I425" s="70"/>
      <c r="J425" s="683"/>
      <c r="K425" s="70"/>
      <c r="L425" s="138"/>
      <c r="M425" s="68">
        <f t="shared" si="604"/>
        <v>1.1000000000000001</v>
      </c>
      <c r="N425" s="894"/>
      <c r="O425" s="895"/>
      <c r="P425" s="894"/>
      <c r="Q425" s="895"/>
      <c r="R425" s="894"/>
      <c r="S425" s="895"/>
      <c r="T425" s="894"/>
      <c r="U425" s="895"/>
      <c r="V425" s="894"/>
      <c r="W425" s="895"/>
      <c r="X425" s="346"/>
      <c r="Y425" s="896"/>
      <c r="Z425" s="1008"/>
      <c r="AA425" s="896"/>
      <c r="AB425" s="1008"/>
      <c r="AC425" s="896"/>
      <c r="AD425" s="1008"/>
      <c r="AE425" s="896"/>
      <c r="AF425" s="1008"/>
      <c r="AG425" s="896"/>
      <c r="AH425" s="1008"/>
      <c r="AI425" s="335"/>
      <c r="AJ425" s="901"/>
      <c r="AK425" s="902"/>
      <c r="AL425" s="901"/>
      <c r="AM425" s="902"/>
      <c r="AN425" s="901"/>
      <c r="AO425" s="902"/>
      <c r="AP425" s="901"/>
      <c r="AQ425" s="902"/>
      <c r="AR425" s="901"/>
      <c r="AS425" s="902"/>
      <c r="AT425" s="336"/>
      <c r="AU425" s="909"/>
      <c r="AV425" s="910"/>
      <c r="AW425" s="909"/>
      <c r="AX425" s="910"/>
      <c r="AY425" s="909"/>
      <c r="AZ425" s="910"/>
      <c r="BA425" s="909"/>
      <c r="BB425" s="910"/>
      <c r="BC425" s="909"/>
      <c r="BD425" s="910"/>
      <c r="BE425" s="337"/>
      <c r="BF425" s="911"/>
      <c r="BG425" s="912"/>
      <c r="BH425" s="911"/>
      <c r="BI425" s="912"/>
      <c r="BJ425" s="911"/>
      <c r="BK425" s="912"/>
      <c r="BL425" s="911"/>
      <c r="BM425" s="912"/>
      <c r="BN425" s="911"/>
      <c r="BO425" s="912"/>
      <c r="BP425" s="338"/>
      <c r="BQ425" s="1038"/>
      <c r="BR425" s="1039"/>
      <c r="BS425" s="1038"/>
      <c r="BT425" s="1039"/>
      <c r="BU425" s="1038"/>
      <c r="BV425" s="1039"/>
      <c r="BW425" s="1038"/>
      <c r="BX425" s="1039"/>
      <c r="BY425" s="1038"/>
      <c r="BZ425" s="1039"/>
      <c r="CA425" s="339"/>
      <c r="CB425" s="1036"/>
      <c r="CC425" s="1037"/>
      <c r="CD425" s="1036"/>
      <c r="CE425" s="1037"/>
      <c r="CF425" s="1036"/>
      <c r="CG425" s="1037"/>
      <c r="CH425" s="1036"/>
      <c r="CI425" s="1037"/>
      <c r="CJ425" s="1036"/>
      <c r="CK425" s="1037"/>
      <c r="CL425" s="340"/>
      <c r="CM425" s="999">
        <f t="shared" si="605"/>
        <v>0</v>
      </c>
      <c r="CN425" s="1000"/>
      <c r="CO425" s="999">
        <f t="shared" si="606"/>
        <v>0</v>
      </c>
      <c r="CP425" s="1000"/>
      <c r="CQ425" s="999">
        <f t="shared" si="607"/>
        <v>0</v>
      </c>
      <c r="CR425" s="1000"/>
      <c r="CS425" s="999">
        <f t="shared" si="608"/>
        <v>0</v>
      </c>
      <c r="CT425" s="1000"/>
      <c r="CU425" s="999">
        <f t="shared" si="609"/>
        <v>0</v>
      </c>
      <c r="CV425" s="1000"/>
      <c r="CW425" s="284">
        <f t="shared" si="610"/>
        <v>0</v>
      </c>
      <c r="CX425" s="1042"/>
      <c r="CY425" s="1043"/>
      <c r="CZ425" s="1042"/>
      <c r="DA425" s="1043"/>
      <c r="DB425" s="1042"/>
      <c r="DC425" s="1043"/>
      <c r="DD425" s="1042"/>
      <c r="DE425" s="1043"/>
      <c r="DF425" s="1042"/>
      <c r="DG425" s="1043"/>
      <c r="DH425" s="342"/>
      <c r="DI425" s="1040"/>
      <c r="DJ425" s="1041"/>
      <c r="DK425" s="1040"/>
      <c r="DL425" s="1041"/>
      <c r="DM425" s="1040"/>
      <c r="DN425" s="1041"/>
      <c r="DO425" s="1040"/>
      <c r="DP425" s="1041"/>
      <c r="DQ425" s="1040"/>
      <c r="DR425" s="1041"/>
      <c r="DS425" s="343"/>
      <c r="DT425" s="312">
        <f t="shared" si="611"/>
        <v>0</v>
      </c>
      <c r="DU425" s="312">
        <f t="shared" si="612"/>
        <v>0</v>
      </c>
      <c r="DV425" s="312">
        <f t="shared" si="613"/>
        <v>0</v>
      </c>
      <c r="DW425" s="312">
        <f t="shared" si="614"/>
        <v>0</v>
      </c>
      <c r="DX425" s="312">
        <f t="shared" si="615"/>
        <v>0</v>
      </c>
      <c r="DY425" s="300">
        <f t="shared" si="616"/>
        <v>0</v>
      </c>
    </row>
    <row r="426" spans="1:129" s="52" customFormat="1" ht="15" customHeight="1">
      <c r="A426" s="76"/>
      <c r="B426" s="76"/>
      <c r="C426" s="75" t="s">
        <v>309</v>
      </c>
      <c r="D426" s="674" t="s">
        <v>338</v>
      </c>
      <c r="E426" s="70"/>
      <c r="F426" s="70"/>
      <c r="G426" s="70"/>
      <c r="H426" s="70"/>
      <c r="I426" s="70"/>
      <c r="J426" s="683"/>
      <c r="K426" s="70"/>
      <c r="L426" s="138"/>
      <c r="M426" s="68">
        <f t="shared" si="604"/>
        <v>1.1000000000000001</v>
      </c>
      <c r="N426" s="894"/>
      <c r="O426" s="895"/>
      <c r="P426" s="894"/>
      <c r="Q426" s="895"/>
      <c r="R426" s="894"/>
      <c r="S426" s="895"/>
      <c r="T426" s="894"/>
      <c r="U426" s="895"/>
      <c r="V426" s="894"/>
      <c r="W426" s="895"/>
      <c r="X426" s="346"/>
      <c r="Y426" s="896"/>
      <c r="Z426" s="1008"/>
      <c r="AA426" s="896"/>
      <c r="AB426" s="1008"/>
      <c r="AC426" s="896"/>
      <c r="AD426" s="1008"/>
      <c r="AE426" s="896"/>
      <c r="AF426" s="1008"/>
      <c r="AG426" s="896"/>
      <c r="AH426" s="1008"/>
      <c r="AI426" s="335"/>
      <c r="AJ426" s="901"/>
      <c r="AK426" s="902"/>
      <c r="AL426" s="901"/>
      <c r="AM426" s="902"/>
      <c r="AN426" s="901"/>
      <c r="AO426" s="902"/>
      <c r="AP426" s="901"/>
      <c r="AQ426" s="902"/>
      <c r="AR426" s="901"/>
      <c r="AS426" s="902"/>
      <c r="AT426" s="336"/>
      <c r="AU426" s="909"/>
      <c r="AV426" s="910"/>
      <c r="AW426" s="909"/>
      <c r="AX426" s="910"/>
      <c r="AY426" s="909"/>
      <c r="AZ426" s="910"/>
      <c r="BA426" s="909"/>
      <c r="BB426" s="910"/>
      <c r="BC426" s="909"/>
      <c r="BD426" s="910"/>
      <c r="BE426" s="337"/>
      <c r="BF426" s="911"/>
      <c r="BG426" s="912"/>
      <c r="BH426" s="911"/>
      <c r="BI426" s="912"/>
      <c r="BJ426" s="911"/>
      <c r="BK426" s="912"/>
      <c r="BL426" s="911"/>
      <c r="BM426" s="912"/>
      <c r="BN426" s="911"/>
      <c r="BO426" s="912"/>
      <c r="BP426" s="338"/>
      <c r="BQ426" s="1038"/>
      <c r="BR426" s="1039"/>
      <c r="BS426" s="1038"/>
      <c r="BT426" s="1039"/>
      <c r="BU426" s="1038"/>
      <c r="BV426" s="1039"/>
      <c r="BW426" s="1038"/>
      <c r="BX426" s="1039"/>
      <c r="BY426" s="1038"/>
      <c r="BZ426" s="1039"/>
      <c r="CA426" s="339"/>
      <c r="CB426" s="1036"/>
      <c r="CC426" s="1037"/>
      <c r="CD426" s="1036"/>
      <c r="CE426" s="1037"/>
      <c r="CF426" s="1036"/>
      <c r="CG426" s="1037"/>
      <c r="CH426" s="1036"/>
      <c r="CI426" s="1037"/>
      <c r="CJ426" s="1036"/>
      <c r="CK426" s="1037"/>
      <c r="CL426" s="340"/>
      <c r="CM426" s="999">
        <f t="shared" si="605"/>
        <v>0</v>
      </c>
      <c r="CN426" s="1000"/>
      <c r="CO426" s="999">
        <f t="shared" si="606"/>
        <v>0</v>
      </c>
      <c r="CP426" s="1000"/>
      <c r="CQ426" s="999">
        <f t="shared" si="607"/>
        <v>0</v>
      </c>
      <c r="CR426" s="1000"/>
      <c r="CS426" s="999">
        <f t="shared" si="608"/>
        <v>0</v>
      </c>
      <c r="CT426" s="1000"/>
      <c r="CU426" s="999">
        <f t="shared" si="609"/>
        <v>0</v>
      </c>
      <c r="CV426" s="1000"/>
      <c r="CW426" s="284">
        <f t="shared" si="610"/>
        <v>0</v>
      </c>
      <c r="CX426" s="1042"/>
      <c r="CY426" s="1043"/>
      <c r="CZ426" s="1042"/>
      <c r="DA426" s="1043"/>
      <c r="DB426" s="1042"/>
      <c r="DC426" s="1043"/>
      <c r="DD426" s="1042"/>
      <c r="DE426" s="1043"/>
      <c r="DF426" s="1042"/>
      <c r="DG426" s="1043"/>
      <c r="DH426" s="342"/>
      <c r="DI426" s="1040"/>
      <c r="DJ426" s="1041"/>
      <c r="DK426" s="1040"/>
      <c r="DL426" s="1041"/>
      <c r="DM426" s="1040"/>
      <c r="DN426" s="1041"/>
      <c r="DO426" s="1040"/>
      <c r="DP426" s="1041"/>
      <c r="DQ426" s="1040"/>
      <c r="DR426" s="1041"/>
      <c r="DS426" s="343"/>
      <c r="DT426" s="312">
        <f t="shared" si="611"/>
        <v>0</v>
      </c>
      <c r="DU426" s="312">
        <f t="shared" si="612"/>
        <v>0</v>
      </c>
      <c r="DV426" s="312">
        <f t="shared" si="613"/>
        <v>0</v>
      </c>
      <c r="DW426" s="312">
        <f t="shared" si="614"/>
        <v>0</v>
      </c>
      <c r="DX426" s="312">
        <f t="shared" si="615"/>
        <v>0</v>
      </c>
      <c r="DY426" s="300">
        <f t="shared" si="616"/>
        <v>0</v>
      </c>
    </row>
    <row r="427" spans="1:129" s="52" customFormat="1" ht="15" customHeight="1">
      <c r="A427" s="76"/>
      <c r="B427" s="76"/>
      <c r="C427" s="75" t="s">
        <v>224</v>
      </c>
      <c r="D427" s="674"/>
      <c r="E427" s="70"/>
      <c r="F427" s="70"/>
      <c r="G427" s="70"/>
      <c r="H427" s="70"/>
      <c r="I427" s="70"/>
      <c r="J427" s="683"/>
      <c r="K427" s="70"/>
      <c r="L427" s="138"/>
      <c r="M427" s="68">
        <f t="shared" si="604"/>
        <v>1</v>
      </c>
      <c r="N427" s="894"/>
      <c r="O427" s="895"/>
      <c r="P427" s="894"/>
      <c r="Q427" s="895"/>
      <c r="R427" s="894"/>
      <c r="S427" s="895"/>
      <c r="T427" s="894"/>
      <c r="U427" s="895"/>
      <c r="V427" s="894"/>
      <c r="W427" s="895"/>
      <c r="X427" s="346"/>
      <c r="Y427" s="896"/>
      <c r="Z427" s="1008"/>
      <c r="AA427" s="896"/>
      <c r="AB427" s="1008"/>
      <c r="AC427" s="896"/>
      <c r="AD427" s="1008"/>
      <c r="AE427" s="896"/>
      <c r="AF427" s="1008"/>
      <c r="AG427" s="896"/>
      <c r="AH427" s="1008"/>
      <c r="AI427" s="335"/>
      <c r="AJ427" s="901"/>
      <c r="AK427" s="902"/>
      <c r="AL427" s="901"/>
      <c r="AM427" s="902"/>
      <c r="AN427" s="901"/>
      <c r="AO427" s="902"/>
      <c r="AP427" s="901"/>
      <c r="AQ427" s="902"/>
      <c r="AR427" s="901"/>
      <c r="AS427" s="902"/>
      <c r="AT427" s="336"/>
      <c r="AU427" s="909"/>
      <c r="AV427" s="910"/>
      <c r="AW427" s="909"/>
      <c r="AX427" s="910"/>
      <c r="AY427" s="909"/>
      <c r="AZ427" s="910"/>
      <c r="BA427" s="909"/>
      <c r="BB427" s="910"/>
      <c r="BC427" s="909"/>
      <c r="BD427" s="910"/>
      <c r="BE427" s="337"/>
      <c r="BF427" s="911"/>
      <c r="BG427" s="912"/>
      <c r="BH427" s="911"/>
      <c r="BI427" s="912"/>
      <c r="BJ427" s="911"/>
      <c r="BK427" s="912"/>
      <c r="BL427" s="911"/>
      <c r="BM427" s="912"/>
      <c r="BN427" s="911"/>
      <c r="BO427" s="912"/>
      <c r="BP427" s="338"/>
      <c r="BQ427" s="1038"/>
      <c r="BR427" s="1039"/>
      <c r="BS427" s="1038"/>
      <c r="BT427" s="1039"/>
      <c r="BU427" s="1038"/>
      <c r="BV427" s="1039"/>
      <c r="BW427" s="1038"/>
      <c r="BX427" s="1039"/>
      <c r="BY427" s="1038"/>
      <c r="BZ427" s="1039"/>
      <c r="CA427" s="339"/>
      <c r="CB427" s="1036"/>
      <c r="CC427" s="1037"/>
      <c r="CD427" s="1036"/>
      <c r="CE427" s="1037"/>
      <c r="CF427" s="1036"/>
      <c r="CG427" s="1037"/>
      <c r="CH427" s="1036"/>
      <c r="CI427" s="1037"/>
      <c r="CJ427" s="1036"/>
      <c r="CK427" s="1037"/>
      <c r="CL427" s="340"/>
      <c r="CM427" s="999">
        <f t="shared" si="605"/>
        <v>0</v>
      </c>
      <c r="CN427" s="1000"/>
      <c r="CO427" s="999">
        <f t="shared" si="606"/>
        <v>0</v>
      </c>
      <c r="CP427" s="1000"/>
      <c r="CQ427" s="999">
        <f t="shared" si="607"/>
        <v>0</v>
      </c>
      <c r="CR427" s="1000"/>
      <c r="CS427" s="999">
        <f t="shared" si="608"/>
        <v>0</v>
      </c>
      <c r="CT427" s="1000"/>
      <c r="CU427" s="999">
        <f t="shared" si="609"/>
        <v>0</v>
      </c>
      <c r="CV427" s="1000"/>
      <c r="CW427" s="284">
        <f t="shared" si="610"/>
        <v>0</v>
      </c>
      <c r="CX427" s="1042"/>
      <c r="CY427" s="1043"/>
      <c r="CZ427" s="1042"/>
      <c r="DA427" s="1043"/>
      <c r="DB427" s="1042"/>
      <c r="DC427" s="1043"/>
      <c r="DD427" s="1042"/>
      <c r="DE427" s="1043"/>
      <c r="DF427" s="1042"/>
      <c r="DG427" s="1043"/>
      <c r="DH427" s="342"/>
      <c r="DI427" s="1040"/>
      <c r="DJ427" s="1041"/>
      <c r="DK427" s="1040"/>
      <c r="DL427" s="1041"/>
      <c r="DM427" s="1040"/>
      <c r="DN427" s="1041"/>
      <c r="DO427" s="1040"/>
      <c r="DP427" s="1041"/>
      <c r="DQ427" s="1040"/>
      <c r="DR427" s="1041"/>
      <c r="DS427" s="343"/>
      <c r="DT427" s="312">
        <f t="shared" si="611"/>
        <v>0</v>
      </c>
      <c r="DU427" s="312">
        <f t="shared" si="612"/>
        <v>0</v>
      </c>
      <c r="DV427" s="312">
        <f t="shared" si="613"/>
        <v>0</v>
      </c>
      <c r="DW427" s="312">
        <f t="shared" si="614"/>
        <v>0</v>
      </c>
      <c r="DX427" s="312">
        <f t="shared" si="615"/>
        <v>0</v>
      </c>
      <c r="DY427" s="300">
        <f t="shared" si="616"/>
        <v>0</v>
      </c>
    </row>
    <row r="428" spans="1:129" s="52" customFormat="1" ht="15" customHeight="1">
      <c r="A428" s="76"/>
      <c r="B428" s="76"/>
      <c r="C428" s="75" t="s">
        <v>15</v>
      </c>
      <c r="D428" s="674"/>
      <c r="E428" s="70"/>
      <c r="F428" s="70"/>
      <c r="G428" s="70"/>
      <c r="H428" s="70"/>
      <c r="I428" s="70"/>
      <c r="J428" s="683"/>
      <c r="K428" s="70"/>
      <c r="L428" s="138"/>
      <c r="M428" s="68">
        <f t="shared" si="604"/>
        <v>1</v>
      </c>
      <c r="N428" s="894"/>
      <c r="O428" s="895"/>
      <c r="P428" s="894"/>
      <c r="Q428" s="895"/>
      <c r="R428" s="894"/>
      <c r="S428" s="895"/>
      <c r="T428" s="894"/>
      <c r="U428" s="895"/>
      <c r="V428" s="894"/>
      <c r="W428" s="895"/>
      <c r="X428" s="346"/>
      <c r="Y428" s="896"/>
      <c r="Z428" s="1008"/>
      <c r="AA428" s="896"/>
      <c r="AB428" s="1008"/>
      <c r="AC428" s="896"/>
      <c r="AD428" s="1008"/>
      <c r="AE428" s="896"/>
      <c r="AF428" s="1008"/>
      <c r="AG428" s="896"/>
      <c r="AH428" s="1008"/>
      <c r="AI428" s="335"/>
      <c r="AJ428" s="901"/>
      <c r="AK428" s="902"/>
      <c r="AL428" s="901"/>
      <c r="AM428" s="902"/>
      <c r="AN428" s="901"/>
      <c r="AO428" s="902"/>
      <c r="AP428" s="901"/>
      <c r="AQ428" s="902"/>
      <c r="AR428" s="901"/>
      <c r="AS428" s="902"/>
      <c r="AT428" s="336"/>
      <c r="AU428" s="909"/>
      <c r="AV428" s="910"/>
      <c r="AW428" s="909"/>
      <c r="AX428" s="910"/>
      <c r="AY428" s="909"/>
      <c r="AZ428" s="910"/>
      <c r="BA428" s="909"/>
      <c r="BB428" s="910"/>
      <c r="BC428" s="909"/>
      <c r="BD428" s="910"/>
      <c r="BE428" s="337"/>
      <c r="BF428" s="911"/>
      <c r="BG428" s="912"/>
      <c r="BH428" s="911"/>
      <c r="BI428" s="912"/>
      <c r="BJ428" s="911"/>
      <c r="BK428" s="912"/>
      <c r="BL428" s="911"/>
      <c r="BM428" s="912"/>
      <c r="BN428" s="911"/>
      <c r="BO428" s="912"/>
      <c r="BP428" s="338"/>
      <c r="BQ428" s="1038"/>
      <c r="BR428" s="1039"/>
      <c r="BS428" s="1038"/>
      <c r="BT428" s="1039"/>
      <c r="BU428" s="1038"/>
      <c r="BV428" s="1039"/>
      <c r="BW428" s="1038"/>
      <c r="BX428" s="1039"/>
      <c r="BY428" s="1038"/>
      <c r="BZ428" s="1039"/>
      <c r="CA428" s="339"/>
      <c r="CB428" s="1036"/>
      <c r="CC428" s="1037"/>
      <c r="CD428" s="1036"/>
      <c r="CE428" s="1037"/>
      <c r="CF428" s="1036"/>
      <c r="CG428" s="1037"/>
      <c r="CH428" s="1036"/>
      <c r="CI428" s="1037"/>
      <c r="CJ428" s="1036"/>
      <c r="CK428" s="1037"/>
      <c r="CL428" s="340"/>
      <c r="CM428" s="999">
        <f t="shared" si="605"/>
        <v>0</v>
      </c>
      <c r="CN428" s="1000"/>
      <c r="CO428" s="999">
        <f t="shared" si="606"/>
        <v>0</v>
      </c>
      <c r="CP428" s="1000"/>
      <c r="CQ428" s="999">
        <f t="shared" si="607"/>
        <v>0</v>
      </c>
      <c r="CR428" s="1000"/>
      <c r="CS428" s="999">
        <f t="shared" si="608"/>
        <v>0</v>
      </c>
      <c r="CT428" s="1000"/>
      <c r="CU428" s="999">
        <f t="shared" si="609"/>
        <v>0</v>
      </c>
      <c r="CV428" s="1000"/>
      <c r="CW428" s="284">
        <f t="shared" si="610"/>
        <v>0</v>
      </c>
      <c r="CX428" s="1042"/>
      <c r="CY428" s="1043"/>
      <c r="CZ428" s="1042"/>
      <c r="DA428" s="1043"/>
      <c r="DB428" s="1042"/>
      <c r="DC428" s="1043"/>
      <c r="DD428" s="1042"/>
      <c r="DE428" s="1043"/>
      <c r="DF428" s="1042"/>
      <c r="DG428" s="1043"/>
      <c r="DH428" s="342"/>
      <c r="DI428" s="1040"/>
      <c r="DJ428" s="1041"/>
      <c r="DK428" s="1040"/>
      <c r="DL428" s="1041"/>
      <c r="DM428" s="1040"/>
      <c r="DN428" s="1041"/>
      <c r="DO428" s="1040"/>
      <c r="DP428" s="1041"/>
      <c r="DQ428" s="1040"/>
      <c r="DR428" s="1041"/>
      <c r="DS428" s="343"/>
      <c r="DT428" s="312">
        <f t="shared" si="611"/>
        <v>0</v>
      </c>
      <c r="DU428" s="312">
        <f t="shared" si="612"/>
        <v>0</v>
      </c>
      <c r="DV428" s="312">
        <f t="shared" si="613"/>
        <v>0</v>
      </c>
      <c r="DW428" s="312">
        <f t="shared" si="614"/>
        <v>0</v>
      </c>
      <c r="DX428" s="312">
        <f t="shared" si="615"/>
        <v>0</v>
      </c>
      <c r="DY428" s="300">
        <f t="shared" si="616"/>
        <v>0</v>
      </c>
    </row>
    <row r="429" spans="1:129" s="52" customFormat="1" ht="15" customHeight="1">
      <c r="A429" s="76"/>
      <c r="B429" s="76"/>
      <c r="C429" s="75" t="s">
        <v>31</v>
      </c>
      <c r="D429" s="674"/>
      <c r="E429" s="70"/>
      <c r="F429" s="70"/>
      <c r="G429" s="70"/>
      <c r="H429" s="70"/>
      <c r="I429" s="70"/>
      <c r="J429" s="683"/>
      <c r="K429" s="70"/>
      <c r="L429" s="138"/>
      <c r="M429" s="68">
        <f t="shared" si="604"/>
        <v>1.1000000000000001</v>
      </c>
      <c r="N429" s="894"/>
      <c r="O429" s="895"/>
      <c r="P429" s="894"/>
      <c r="Q429" s="895"/>
      <c r="R429" s="894"/>
      <c r="S429" s="895"/>
      <c r="T429" s="894"/>
      <c r="U429" s="895"/>
      <c r="V429" s="894"/>
      <c r="W429" s="895"/>
      <c r="X429" s="346"/>
      <c r="Y429" s="896"/>
      <c r="Z429" s="1008"/>
      <c r="AA429" s="896"/>
      <c r="AB429" s="1008"/>
      <c r="AC429" s="896"/>
      <c r="AD429" s="1008"/>
      <c r="AE429" s="896"/>
      <c r="AF429" s="1008"/>
      <c r="AG429" s="896"/>
      <c r="AH429" s="1008"/>
      <c r="AI429" s="335"/>
      <c r="AJ429" s="901"/>
      <c r="AK429" s="902"/>
      <c r="AL429" s="901"/>
      <c r="AM429" s="902"/>
      <c r="AN429" s="901"/>
      <c r="AO429" s="902"/>
      <c r="AP429" s="901"/>
      <c r="AQ429" s="902"/>
      <c r="AR429" s="901"/>
      <c r="AS429" s="902"/>
      <c r="AT429" s="336"/>
      <c r="AU429" s="909"/>
      <c r="AV429" s="910"/>
      <c r="AW429" s="909"/>
      <c r="AX429" s="910"/>
      <c r="AY429" s="909"/>
      <c r="AZ429" s="910"/>
      <c r="BA429" s="909"/>
      <c r="BB429" s="910"/>
      <c r="BC429" s="909"/>
      <c r="BD429" s="910"/>
      <c r="BE429" s="337"/>
      <c r="BF429" s="911"/>
      <c r="BG429" s="912"/>
      <c r="BH429" s="911"/>
      <c r="BI429" s="912"/>
      <c r="BJ429" s="911"/>
      <c r="BK429" s="912"/>
      <c r="BL429" s="911"/>
      <c r="BM429" s="912"/>
      <c r="BN429" s="911"/>
      <c r="BO429" s="912"/>
      <c r="BP429" s="338"/>
      <c r="BQ429" s="1038"/>
      <c r="BR429" s="1039"/>
      <c r="BS429" s="1038"/>
      <c r="BT429" s="1039"/>
      <c r="BU429" s="1038"/>
      <c r="BV429" s="1039"/>
      <c r="BW429" s="1038"/>
      <c r="BX429" s="1039"/>
      <c r="BY429" s="1038"/>
      <c r="BZ429" s="1039"/>
      <c r="CA429" s="339"/>
      <c r="CB429" s="1036"/>
      <c r="CC429" s="1037"/>
      <c r="CD429" s="1036"/>
      <c r="CE429" s="1037"/>
      <c r="CF429" s="1036"/>
      <c r="CG429" s="1037"/>
      <c r="CH429" s="1036"/>
      <c r="CI429" s="1037"/>
      <c r="CJ429" s="1036"/>
      <c r="CK429" s="1037"/>
      <c r="CL429" s="340"/>
      <c r="CM429" s="999">
        <f t="shared" si="605"/>
        <v>0</v>
      </c>
      <c r="CN429" s="1000"/>
      <c r="CO429" s="999">
        <f t="shared" si="606"/>
        <v>0</v>
      </c>
      <c r="CP429" s="1000"/>
      <c r="CQ429" s="999">
        <f t="shared" si="607"/>
        <v>0</v>
      </c>
      <c r="CR429" s="1000"/>
      <c r="CS429" s="999">
        <f t="shared" si="608"/>
        <v>0</v>
      </c>
      <c r="CT429" s="1000"/>
      <c r="CU429" s="999">
        <f t="shared" si="609"/>
        <v>0</v>
      </c>
      <c r="CV429" s="1000"/>
      <c r="CW429" s="284">
        <f t="shared" si="610"/>
        <v>0</v>
      </c>
      <c r="CX429" s="1042"/>
      <c r="CY429" s="1043"/>
      <c r="CZ429" s="1042"/>
      <c r="DA429" s="1043"/>
      <c r="DB429" s="1042"/>
      <c r="DC429" s="1043"/>
      <c r="DD429" s="1042"/>
      <c r="DE429" s="1043"/>
      <c r="DF429" s="1042"/>
      <c r="DG429" s="1043"/>
      <c r="DH429" s="342"/>
      <c r="DI429" s="1040"/>
      <c r="DJ429" s="1041"/>
      <c r="DK429" s="1040"/>
      <c r="DL429" s="1041"/>
      <c r="DM429" s="1040"/>
      <c r="DN429" s="1041"/>
      <c r="DO429" s="1040"/>
      <c r="DP429" s="1041"/>
      <c r="DQ429" s="1040"/>
      <c r="DR429" s="1041"/>
      <c r="DS429" s="343"/>
      <c r="DT429" s="312">
        <f t="shared" si="611"/>
        <v>0</v>
      </c>
      <c r="DU429" s="312">
        <f t="shared" si="612"/>
        <v>0</v>
      </c>
      <c r="DV429" s="312">
        <f t="shared" si="613"/>
        <v>0</v>
      </c>
      <c r="DW429" s="312">
        <f t="shared" si="614"/>
        <v>0</v>
      </c>
      <c r="DX429" s="312">
        <f t="shared" si="615"/>
        <v>0</v>
      </c>
      <c r="DY429" s="300">
        <f t="shared" si="616"/>
        <v>0</v>
      </c>
    </row>
    <row r="430" spans="1:129" s="52" customFormat="1" ht="15" customHeight="1">
      <c r="A430" s="76"/>
      <c r="B430" s="76"/>
      <c r="C430" s="75" t="s">
        <v>309</v>
      </c>
      <c r="D430" s="674" t="s">
        <v>338</v>
      </c>
      <c r="E430" s="70"/>
      <c r="F430" s="70"/>
      <c r="G430" s="70"/>
      <c r="H430" s="70"/>
      <c r="I430" s="70"/>
      <c r="J430" s="683"/>
      <c r="K430" s="70"/>
      <c r="L430" s="138"/>
      <c r="M430" s="68">
        <f t="shared" si="604"/>
        <v>1.1000000000000001</v>
      </c>
      <c r="N430" s="894"/>
      <c r="O430" s="895"/>
      <c r="P430" s="894"/>
      <c r="Q430" s="895"/>
      <c r="R430" s="894"/>
      <c r="S430" s="895"/>
      <c r="T430" s="894"/>
      <c r="U430" s="895"/>
      <c r="V430" s="894"/>
      <c r="W430" s="895"/>
      <c r="X430" s="346"/>
      <c r="Y430" s="896"/>
      <c r="Z430" s="1008"/>
      <c r="AA430" s="896"/>
      <c r="AB430" s="1008"/>
      <c r="AC430" s="896"/>
      <c r="AD430" s="1008"/>
      <c r="AE430" s="896"/>
      <c r="AF430" s="1008"/>
      <c r="AG430" s="896"/>
      <c r="AH430" s="1008"/>
      <c r="AI430" s="335"/>
      <c r="AJ430" s="901"/>
      <c r="AK430" s="902"/>
      <c r="AL430" s="901"/>
      <c r="AM430" s="902"/>
      <c r="AN430" s="901"/>
      <c r="AO430" s="902"/>
      <c r="AP430" s="901"/>
      <c r="AQ430" s="902"/>
      <c r="AR430" s="901"/>
      <c r="AS430" s="902"/>
      <c r="AT430" s="336"/>
      <c r="AU430" s="909"/>
      <c r="AV430" s="910"/>
      <c r="AW430" s="909"/>
      <c r="AX430" s="910"/>
      <c r="AY430" s="909"/>
      <c r="AZ430" s="910"/>
      <c r="BA430" s="909"/>
      <c r="BB430" s="910"/>
      <c r="BC430" s="909"/>
      <c r="BD430" s="910"/>
      <c r="BE430" s="337"/>
      <c r="BF430" s="911"/>
      <c r="BG430" s="912"/>
      <c r="BH430" s="911"/>
      <c r="BI430" s="912"/>
      <c r="BJ430" s="911"/>
      <c r="BK430" s="912"/>
      <c r="BL430" s="911"/>
      <c r="BM430" s="912"/>
      <c r="BN430" s="911"/>
      <c r="BO430" s="912"/>
      <c r="BP430" s="338"/>
      <c r="BQ430" s="1038"/>
      <c r="BR430" s="1039"/>
      <c r="BS430" s="1038"/>
      <c r="BT430" s="1039"/>
      <c r="BU430" s="1038"/>
      <c r="BV430" s="1039"/>
      <c r="BW430" s="1038"/>
      <c r="BX430" s="1039"/>
      <c r="BY430" s="1038"/>
      <c r="BZ430" s="1039"/>
      <c r="CA430" s="339"/>
      <c r="CB430" s="1036"/>
      <c r="CC430" s="1037"/>
      <c r="CD430" s="1036"/>
      <c r="CE430" s="1037"/>
      <c r="CF430" s="1036"/>
      <c r="CG430" s="1037"/>
      <c r="CH430" s="1036"/>
      <c r="CI430" s="1037"/>
      <c r="CJ430" s="1036"/>
      <c r="CK430" s="1037"/>
      <c r="CL430" s="340"/>
      <c r="CM430" s="999">
        <f t="shared" si="605"/>
        <v>0</v>
      </c>
      <c r="CN430" s="1000"/>
      <c r="CO430" s="999">
        <f t="shared" si="606"/>
        <v>0</v>
      </c>
      <c r="CP430" s="1000"/>
      <c r="CQ430" s="999">
        <f t="shared" si="607"/>
        <v>0</v>
      </c>
      <c r="CR430" s="1000"/>
      <c r="CS430" s="999">
        <f t="shared" si="608"/>
        <v>0</v>
      </c>
      <c r="CT430" s="1000"/>
      <c r="CU430" s="999">
        <f t="shared" si="609"/>
        <v>0</v>
      </c>
      <c r="CV430" s="1000"/>
      <c r="CW430" s="284">
        <f t="shared" si="610"/>
        <v>0</v>
      </c>
      <c r="CX430" s="1042"/>
      <c r="CY430" s="1043"/>
      <c r="CZ430" s="1042"/>
      <c r="DA430" s="1043"/>
      <c r="DB430" s="1042"/>
      <c r="DC430" s="1043"/>
      <c r="DD430" s="1042"/>
      <c r="DE430" s="1043"/>
      <c r="DF430" s="1042"/>
      <c r="DG430" s="1043"/>
      <c r="DH430" s="342"/>
      <c r="DI430" s="1040"/>
      <c r="DJ430" s="1041"/>
      <c r="DK430" s="1040"/>
      <c r="DL430" s="1041"/>
      <c r="DM430" s="1040"/>
      <c r="DN430" s="1041"/>
      <c r="DO430" s="1040"/>
      <c r="DP430" s="1041"/>
      <c r="DQ430" s="1040"/>
      <c r="DR430" s="1041"/>
      <c r="DS430" s="343"/>
      <c r="DT430" s="312">
        <f t="shared" si="611"/>
        <v>0</v>
      </c>
      <c r="DU430" s="312">
        <f t="shared" si="612"/>
        <v>0</v>
      </c>
      <c r="DV430" s="312">
        <f t="shared" si="613"/>
        <v>0</v>
      </c>
      <c r="DW430" s="312">
        <f t="shared" si="614"/>
        <v>0</v>
      </c>
      <c r="DX430" s="312">
        <f t="shared" si="615"/>
        <v>0</v>
      </c>
      <c r="DY430" s="300">
        <f t="shared" si="616"/>
        <v>0</v>
      </c>
    </row>
    <row r="431" spans="1:129" s="52" customFormat="1" ht="15" customHeight="1">
      <c r="A431" s="76"/>
      <c r="B431" s="76"/>
      <c r="C431" s="75" t="s">
        <v>224</v>
      </c>
      <c r="D431" s="674"/>
      <c r="E431" s="70"/>
      <c r="F431" s="70"/>
      <c r="G431" s="70"/>
      <c r="H431" s="70"/>
      <c r="I431" s="70"/>
      <c r="J431" s="683"/>
      <c r="K431" s="70"/>
      <c r="L431" s="138"/>
      <c r="M431" s="68">
        <f t="shared" si="604"/>
        <v>1</v>
      </c>
      <c r="N431" s="894"/>
      <c r="O431" s="895"/>
      <c r="P431" s="894"/>
      <c r="Q431" s="895"/>
      <c r="R431" s="894"/>
      <c r="S431" s="895"/>
      <c r="T431" s="894"/>
      <c r="U431" s="895"/>
      <c r="V431" s="894"/>
      <c r="W431" s="895"/>
      <c r="X431" s="346"/>
      <c r="Y431" s="896"/>
      <c r="Z431" s="1008"/>
      <c r="AA431" s="896"/>
      <c r="AB431" s="1008"/>
      <c r="AC431" s="896"/>
      <c r="AD431" s="1008"/>
      <c r="AE431" s="896"/>
      <c r="AF431" s="1008"/>
      <c r="AG431" s="896"/>
      <c r="AH431" s="1008"/>
      <c r="AI431" s="335"/>
      <c r="AJ431" s="901"/>
      <c r="AK431" s="902"/>
      <c r="AL431" s="901"/>
      <c r="AM431" s="902"/>
      <c r="AN431" s="901"/>
      <c r="AO431" s="902"/>
      <c r="AP431" s="901"/>
      <c r="AQ431" s="902"/>
      <c r="AR431" s="901"/>
      <c r="AS431" s="902"/>
      <c r="AT431" s="336"/>
      <c r="AU431" s="909"/>
      <c r="AV431" s="910"/>
      <c r="AW431" s="909"/>
      <c r="AX431" s="910"/>
      <c r="AY431" s="909"/>
      <c r="AZ431" s="910"/>
      <c r="BA431" s="909"/>
      <c r="BB431" s="910"/>
      <c r="BC431" s="909"/>
      <c r="BD431" s="910"/>
      <c r="BE431" s="337"/>
      <c r="BF431" s="911"/>
      <c r="BG431" s="912"/>
      <c r="BH431" s="911"/>
      <c r="BI431" s="912"/>
      <c r="BJ431" s="911"/>
      <c r="BK431" s="912"/>
      <c r="BL431" s="911"/>
      <c r="BM431" s="912"/>
      <c r="BN431" s="911"/>
      <c r="BO431" s="912"/>
      <c r="BP431" s="338"/>
      <c r="BQ431" s="1038"/>
      <c r="BR431" s="1039"/>
      <c r="BS431" s="1038"/>
      <c r="BT431" s="1039"/>
      <c r="BU431" s="1038"/>
      <c r="BV431" s="1039"/>
      <c r="BW431" s="1038"/>
      <c r="BX431" s="1039"/>
      <c r="BY431" s="1038"/>
      <c r="BZ431" s="1039"/>
      <c r="CA431" s="339"/>
      <c r="CB431" s="1036"/>
      <c r="CC431" s="1037"/>
      <c r="CD431" s="1036"/>
      <c r="CE431" s="1037"/>
      <c r="CF431" s="1036"/>
      <c r="CG431" s="1037"/>
      <c r="CH431" s="1036"/>
      <c r="CI431" s="1037"/>
      <c r="CJ431" s="1036"/>
      <c r="CK431" s="1037"/>
      <c r="CL431" s="340"/>
      <c r="CM431" s="999">
        <f t="shared" si="605"/>
        <v>0</v>
      </c>
      <c r="CN431" s="1000"/>
      <c r="CO431" s="999">
        <f t="shared" si="606"/>
        <v>0</v>
      </c>
      <c r="CP431" s="1000"/>
      <c r="CQ431" s="999">
        <f t="shared" si="607"/>
        <v>0</v>
      </c>
      <c r="CR431" s="1000"/>
      <c r="CS431" s="999">
        <f t="shared" si="608"/>
        <v>0</v>
      </c>
      <c r="CT431" s="1000"/>
      <c r="CU431" s="999">
        <f t="shared" si="609"/>
        <v>0</v>
      </c>
      <c r="CV431" s="1000"/>
      <c r="CW431" s="284">
        <f t="shared" si="610"/>
        <v>0</v>
      </c>
      <c r="CX431" s="1042"/>
      <c r="CY431" s="1043"/>
      <c r="CZ431" s="1042"/>
      <c r="DA431" s="1043"/>
      <c r="DB431" s="1042"/>
      <c r="DC431" s="1043"/>
      <c r="DD431" s="1042"/>
      <c r="DE431" s="1043"/>
      <c r="DF431" s="1042"/>
      <c r="DG431" s="1043"/>
      <c r="DH431" s="342"/>
      <c r="DI431" s="1040"/>
      <c r="DJ431" s="1041"/>
      <c r="DK431" s="1040"/>
      <c r="DL431" s="1041"/>
      <c r="DM431" s="1040"/>
      <c r="DN431" s="1041"/>
      <c r="DO431" s="1040"/>
      <c r="DP431" s="1041"/>
      <c r="DQ431" s="1040"/>
      <c r="DR431" s="1041"/>
      <c r="DS431" s="343"/>
      <c r="DT431" s="312">
        <f t="shared" si="611"/>
        <v>0</v>
      </c>
      <c r="DU431" s="312">
        <f t="shared" si="612"/>
        <v>0</v>
      </c>
      <c r="DV431" s="312">
        <f t="shared" si="613"/>
        <v>0</v>
      </c>
      <c r="DW431" s="312">
        <f t="shared" si="614"/>
        <v>0</v>
      </c>
      <c r="DX431" s="312">
        <f t="shared" si="615"/>
        <v>0</v>
      </c>
      <c r="DY431" s="300">
        <f t="shared" si="616"/>
        <v>0</v>
      </c>
    </row>
    <row r="432" spans="1:129" s="52" customFormat="1" ht="15" customHeight="1">
      <c r="A432" s="76"/>
      <c r="B432" s="76"/>
      <c r="C432" s="75" t="s">
        <v>15</v>
      </c>
      <c r="D432" s="674"/>
      <c r="E432" s="70"/>
      <c r="F432" s="70"/>
      <c r="G432" s="70"/>
      <c r="H432" s="70"/>
      <c r="I432" s="70"/>
      <c r="J432" s="683"/>
      <c r="K432" s="70"/>
      <c r="L432" s="138"/>
      <c r="M432" s="68">
        <f t="shared" si="604"/>
        <v>1</v>
      </c>
      <c r="N432" s="894"/>
      <c r="O432" s="895"/>
      <c r="P432" s="894"/>
      <c r="Q432" s="895"/>
      <c r="R432" s="894"/>
      <c r="S432" s="895"/>
      <c r="T432" s="894"/>
      <c r="U432" s="895"/>
      <c r="V432" s="894"/>
      <c r="W432" s="895"/>
      <c r="X432" s="346"/>
      <c r="Y432" s="896"/>
      <c r="Z432" s="1008"/>
      <c r="AA432" s="896"/>
      <c r="AB432" s="1008"/>
      <c r="AC432" s="896"/>
      <c r="AD432" s="1008"/>
      <c r="AE432" s="896"/>
      <c r="AF432" s="1008"/>
      <c r="AG432" s="896"/>
      <c r="AH432" s="1008"/>
      <c r="AI432" s="335"/>
      <c r="AJ432" s="901"/>
      <c r="AK432" s="902"/>
      <c r="AL432" s="901"/>
      <c r="AM432" s="902"/>
      <c r="AN432" s="901"/>
      <c r="AO432" s="902"/>
      <c r="AP432" s="901"/>
      <c r="AQ432" s="902"/>
      <c r="AR432" s="901"/>
      <c r="AS432" s="902"/>
      <c r="AT432" s="336"/>
      <c r="AU432" s="909"/>
      <c r="AV432" s="910"/>
      <c r="AW432" s="909"/>
      <c r="AX432" s="910"/>
      <c r="AY432" s="909"/>
      <c r="AZ432" s="910"/>
      <c r="BA432" s="909"/>
      <c r="BB432" s="910"/>
      <c r="BC432" s="909"/>
      <c r="BD432" s="910"/>
      <c r="BE432" s="337"/>
      <c r="BF432" s="911"/>
      <c r="BG432" s="912"/>
      <c r="BH432" s="911"/>
      <c r="BI432" s="912"/>
      <c r="BJ432" s="911"/>
      <c r="BK432" s="912"/>
      <c r="BL432" s="911"/>
      <c r="BM432" s="912"/>
      <c r="BN432" s="911"/>
      <c r="BO432" s="912"/>
      <c r="BP432" s="338"/>
      <c r="BQ432" s="1038"/>
      <c r="BR432" s="1039"/>
      <c r="BS432" s="1038"/>
      <c r="BT432" s="1039"/>
      <c r="BU432" s="1038"/>
      <c r="BV432" s="1039"/>
      <c r="BW432" s="1038"/>
      <c r="BX432" s="1039"/>
      <c r="BY432" s="1038"/>
      <c r="BZ432" s="1039"/>
      <c r="CA432" s="339"/>
      <c r="CB432" s="1036"/>
      <c r="CC432" s="1037"/>
      <c r="CD432" s="1036"/>
      <c r="CE432" s="1037"/>
      <c r="CF432" s="1036"/>
      <c r="CG432" s="1037"/>
      <c r="CH432" s="1036"/>
      <c r="CI432" s="1037"/>
      <c r="CJ432" s="1036"/>
      <c r="CK432" s="1037"/>
      <c r="CL432" s="340"/>
      <c r="CM432" s="999">
        <f t="shared" si="605"/>
        <v>0</v>
      </c>
      <c r="CN432" s="1000"/>
      <c r="CO432" s="999">
        <f t="shared" si="606"/>
        <v>0</v>
      </c>
      <c r="CP432" s="1000"/>
      <c r="CQ432" s="999">
        <f t="shared" si="607"/>
        <v>0</v>
      </c>
      <c r="CR432" s="1000"/>
      <c r="CS432" s="999">
        <f t="shared" si="608"/>
        <v>0</v>
      </c>
      <c r="CT432" s="1000"/>
      <c r="CU432" s="999">
        <f t="shared" si="609"/>
        <v>0</v>
      </c>
      <c r="CV432" s="1000"/>
      <c r="CW432" s="284">
        <f t="shared" si="610"/>
        <v>0</v>
      </c>
      <c r="CX432" s="1042"/>
      <c r="CY432" s="1043"/>
      <c r="CZ432" s="1042"/>
      <c r="DA432" s="1043"/>
      <c r="DB432" s="1042"/>
      <c r="DC432" s="1043"/>
      <c r="DD432" s="1042"/>
      <c r="DE432" s="1043"/>
      <c r="DF432" s="1042"/>
      <c r="DG432" s="1043"/>
      <c r="DH432" s="342"/>
      <c r="DI432" s="1040"/>
      <c r="DJ432" s="1041"/>
      <c r="DK432" s="1040"/>
      <c r="DL432" s="1041"/>
      <c r="DM432" s="1040"/>
      <c r="DN432" s="1041"/>
      <c r="DO432" s="1040"/>
      <c r="DP432" s="1041"/>
      <c r="DQ432" s="1040"/>
      <c r="DR432" s="1041"/>
      <c r="DS432" s="343"/>
      <c r="DT432" s="312">
        <f t="shared" si="611"/>
        <v>0</v>
      </c>
      <c r="DU432" s="312">
        <f t="shared" si="612"/>
        <v>0</v>
      </c>
      <c r="DV432" s="312">
        <f t="shared" si="613"/>
        <v>0</v>
      </c>
      <c r="DW432" s="312">
        <f t="shared" si="614"/>
        <v>0</v>
      </c>
      <c r="DX432" s="312">
        <f t="shared" si="615"/>
        <v>0</v>
      </c>
      <c r="DY432" s="300">
        <f t="shared" si="616"/>
        <v>0</v>
      </c>
    </row>
    <row r="433" spans="1:129" s="52" customFormat="1" ht="15" customHeight="1">
      <c r="A433" s="76"/>
      <c r="B433" s="76"/>
      <c r="C433" s="75" t="s">
        <v>31</v>
      </c>
      <c r="D433" s="674"/>
      <c r="E433" s="70"/>
      <c r="F433" s="70"/>
      <c r="G433" s="70"/>
      <c r="H433" s="70"/>
      <c r="I433" s="70"/>
      <c r="J433" s="683"/>
      <c r="K433" s="70"/>
      <c r="L433" s="138"/>
      <c r="M433" s="68">
        <f t="shared" si="604"/>
        <v>1.1000000000000001</v>
      </c>
      <c r="N433" s="894"/>
      <c r="O433" s="895"/>
      <c r="P433" s="894"/>
      <c r="Q433" s="895"/>
      <c r="R433" s="894"/>
      <c r="S433" s="895"/>
      <c r="T433" s="894"/>
      <c r="U433" s="895"/>
      <c r="V433" s="894"/>
      <c r="W433" s="895"/>
      <c r="X433" s="346"/>
      <c r="Y433" s="896"/>
      <c r="Z433" s="1008"/>
      <c r="AA433" s="896"/>
      <c r="AB433" s="1008"/>
      <c r="AC433" s="896"/>
      <c r="AD433" s="1008"/>
      <c r="AE433" s="896"/>
      <c r="AF433" s="1008"/>
      <c r="AG433" s="896"/>
      <c r="AH433" s="1008"/>
      <c r="AI433" s="335"/>
      <c r="AJ433" s="901"/>
      <c r="AK433" s="902"/>
      <c r="AL433" s="901"/>
      <c r="AM433" s="902"/>
      <c r="AN433" s="901"/>
      <c r="AO433" s="902"/>
      <c r="AP433" s="901"/>
      <c r="AQ433" s="902"/>
      <c r="AR433" s="901"/>
      <c r="AS433" s="902"/>
      <c r="AT433" s="336"/>
      <c r="AU433" s="909"/>
      <c r="AV433" s="910"/>
      <c r="AW433" s="909"/>
      <c r="AX433" s="910"/>
      <c r="AY433" s="909"/>
      <c r="AZ433" s="910"/>
      <c r="BA433" s="909"/>
      <c r="BB433" s="910"/>
      <c r="BC433" s="909"/>
      <c r="BD433" s="910"/>
      <c r="BE433" s="337"/>
      <c r="BF433" s="911"/>
      <c r="BG433" s="912"/>
      <c r="BH433" s="911"/>
      <c r="BI433" s="912"/>
      <c r="BJ433" s="911"/>
      <c r="BK433" s="912"/>
      <c r="BL433" s="911"/>
      <c r="BM433" s="912"/>
      <c r="BN433" s="911"/>
      <c r="BO433" s="912"/>
      <c r="BP433" s="338"/>
      <c r="BQ433" s="1038"/>
      <c r="BR433" s="1039"/>
      <c r="BS433" s="1038"/>
      <c r="BT433" s="1039"/>
      <c r="BU433" s="1038"/>
      <c r="BV433" s="1039"/>
      <c r="BW433" s="1038"/>
      <c r="BX433" s="1039"/>
      <c r="BY433" s="1038"/>
      <c r="BZ433" s="1039"/>
      <c r="CA433" s="339"/>
      <c r="CB433" s="1036"/>
      <c r="CC433" s="1037"/>
      <c r="CD433" s="1036"/>
      <c r="CE433" s="1037"/>
      <c r="CF433" s="1036"/>
      <c r="CG433" s="1037"/>
      <c r="CH433" s="1036"/>
      <c r="CI433" s="1037"/>
      <c r="CJ433" s="1036"/>
      <c r="CK433" s="1037"/>
      <c r="CL433" s="340"/>
      <c r="CM433" s="999">
        <f t="shared" si="605"/>
        <v>0</v>
      </c>
      <c r="CN433" s="1000"/>
      <c r="CO433" s="999">
        <f t="shared" si="606"/>
        <v>0</v>
      </c>
      <c r="CP433" s="1000"/>
      <c r="CQ433" s="999">
        <f t="shared" si="607"/>
        <v>0</v>
      </c>
      <c r="CR433" s="1000"/>
      <c r="CS433" s="999">
        <f t="shared" si="608"/>
        <v>0</v>
      </c>
      <c r="CT433" s="1000"/>
      <c r="CU433" s="999">
        <f t="shared" si="609"/>
        <v>0</v>
      </c>
      <c r="CV433" s="1000"/>
      <c r="CW433" s="284">
        <f t="shared" si="610"/>
        <v>0</v>
      </c>
      <c r="CX433" s="1042"/>
      <c r="CY433" s="1043"/>
      <c r="CZ433" s="1042"/>
      <c r="DA433" s="1043"/>
      <c r="DB433" s="1042"/>
      <c r="DC433" s="1043"/>
      <c r="DD433" s="1042"/>
      <c r="DE433" s="1043"/>
      <c r="DF433" s="1042"/>
      <c r="DG433" s="1043"/>
      <c r="DH433" s="342"/>
      <c r="DI433" s="1040"/>
      <c r="DJ433" s="1041"/>
      <c r="DK433" s="1040"/>
      <c r="DL433" s="1041"/>
      <c r="DM433" s="1040"/>
      <c r="DN433" s="1041"/>
      <c r="DO433" s="1040"/>
      <c r="DP433" s="1041"/>
      <c r="DQ433" s="1040"/>
      <c r="DR433" s="1041"/>
      <c r="DS433" s="343"/>
      <c r="DT433" s="312">
        <f t="shared" si="611"/>
        <v>0</v>
      </c>
      <c r="DU433" s="312">
        <f t="shared" si="612"/>
        <v>0</v>
      </c>
      <c r="DV433" s="312">
        <f t="shared" si="613"/>
        <v>0</v>
      </c>
      <c r="DW433" s="312">
        <f t="shared" si="614"/>
        <v>0</v>
      </c>
      <c r="DX433" s="312">
        <f t="shared" si="615"/>
        <v>0</v>
      </c>
      <c r="DY433" s="300">
        <f t="shared" si="616"/>
        <v>0</v>
      </c>
    </row>
    <row r="434" spans="1:129" s="52" customFormat="1" ht="15" customHeight="1">
      <c r="A434" s="76"/>
      <c r="B434" s="76"/>
      <c r="C434" s="75" t="s">
        <v>309</v>
      </c>
      <c r="D434" s="674" t="s">
        <v>338</v>
      </c>
      <c r="E434" s="70"/>
      <c r="F434" s="70"/>
      <c r="G434" s="70"/>
      <c r="H434" s="70"/>
      <c r="I434" s="70"/>
      <c r="J434" s="683"/>
      <c r="K434" s="70"/>
      <c r="L434" s="138"/>
      <c r="M434" s="68">
        <f t="shared" si="604"/>
        <v>1.1000000000000001</v>
      </c>
      <c r="N434" s="894"/>
      <c r="O434" s="895"/>
      <c r="P434" s="894"/>
      <c r="Q434" s="895"/>
      <c r="R434" s="894"/>
      <c r="S434" s="895"/>
      <c r="T434" s="894"/>
      <c r="U434" s="895"/>
      <c r="V434" s="894"/>
      <c r="W434" s="895"/>
      <c r="X434" s="346"/>
      <c r="Y434" s="896"/>
      <c r="Z434" s="1008"/>
      <c r="AA434" s="896"/>
      <c r="AB434" s="1008"/>
      <c r="AC434" s="896"/>
      <c r="AD434" s="1008"/>
      <c r="AE434" s="896"/>
      <c r="AF434" s="1008"/>
      <c r="AG434" s="896"/>
      <c r="AH434" s="1008"/>
      <c r="AI434" s="335"/>
      <c r="AJ434" s="901"/>
      <c r="AK434" s="902"/>
      <c r="AL434" s="901"/>
      <c r="AM434" s="902"/>
      <c r="AN434" s="901"/>
      <c r="AO434" s="902"/>
      <c r="AP434" s="901"/>
      <c r="AQ434" s="902"/>
      <c r="AR434" s="901"/>
      <c r="AS434" s="902"/>
      <c r="AT434" s="336"/>
      <c r="AU434" s="909"/>
      <c r="AV434" s="910"/>
      <c r="AW434" s="909"/>
      <c r="AX434" s="910"/>
      <c r="AY434" s="909"/>
      <c r="AZ434" s="910"/>
      <c r="BA434" s="909"/>
      <c r="BB434" s="910"/>
      <c r="BC434" s="909"/>
      <c r="BD434" s="910"/>
      <c r="BE434" s="337"/>
      <c r="BF434" s="911"/>
      <c r="BG434" s="912"/>
      <c r="BH434" s="911"/>
      <c r="BI434" s="912"/>
      <c r="BJ434" s="911"/>
      <c r="BK434" s="912"/>
      <c r="BL434" s="911"/>
      <c r="BM434" s="912"/>
      <c r="BN434" s="911"/>
      <c r="BO434" s="912"/>
      <c r="BP434" s="338"/>
      <c r="BQ434" s="1038"/>
      <c r="BR434" s="1039"/>
      <c r="BS434" s="1038"/>
      <c r="BT434" s="1039"/>
      <c r="BU434" s="1038"/>
      <c r="BV434" s="1039"/>
      <c r="BW434" s="1038"/>
      <c r="BX434" s="1039"/>
      <c r="BY434" s="1038"/>
      <c r="BZ434" s="1039"/>
      <c r="CA434" s="339"/>
      <c r="CB434" s="1036"/>
      <c r="CC434" s="1037"/>
      <c r="CD434" s="1036"/>
      <c r="CE434" s="1037"/>
      <c r="CF434" s="1036"/>
      <c r="CG434" s="1037"/>
      <c r="CH434" s="1036"/>
      <c r="CI434" s="1037"/>
      <c r="CJ434" s="1036"/>
      <c r="CK434" s="1037"/>
      <c r="CL434" s="340"/>
      <c r="CM434" s="999">
        <f t="shared" si="605"/>
        <v>0</v>
      </c>
      <c r="CN434" s="1000"/>
      <c r="CO434" s="999">
        <f t="shared" si="606"/>
        <v>0</v>
      </c>
      <c r="CP434" s="1000"/>
      <c r="CQ434" s="999">
        <f t="shared" si="607"/>
        <v>0</v>
      </c>
      <c r="CR434" s="1000"/>
      <c r="CS434" s="999">
        <f t="shared" si="608"/>
        <v>0</v>
      </c>
      <c r="CT434" s="1000"/>
      <c r="CU434" s="999">
        <f t="shared" si="609"/>
        <v>0</v>
      </c>
      <c r="CV434" s="1000"/>
      <c r="CW434" s="284">
        <f t="shared" si="610"/>
        <v>0</v>
      </c>
      <c r="CX434" s="1042"/>
      <c r="CY434" s="1043"/>
      <c r="CZ434" s="1042"/>
      <c r="DA434" s="1043"/>
      <c r="DB434" s="1042"/>
      <c r="DC434" s="1043"/>
      <c r="DD434" s="1042"/>
      <c r="DE434" s="1043"/>
      <c r="DF434" s="1042"/>
      <c r="DG434" s="1043"/>
      <c r="DH434" s="342"/>
      <c r="DI434" s="1040"/>
      <c r="DJ434" s="1041"/>
      <c r="DK434" s="1040"/>
      <c r="DL434" s="1041"/>
      <c r="DM434" s="1040"/>
      <c r="DN434" s="1041"/>
      <c r="DO434" s="1040"/>
      <c r="DP434" s="1041"/>
      <c r="DQ434" s="1040"/>
      <c r="DR434" s="1041"/>
      <c r="DS434" s="343"/>
      <c r="DT434" s="312">
        <f t="shared" si="611"/>
        <v>0</v>
      </c>
      <c r="DU434" s="312">
        <f t="shared" si="612"/>
        <v>0</v>
      </c>
      <c r="DV434" s="312">
        <f t="shared" si="613"/>
        <v>0</v>
      </c>
      <c r="DW434" s="312">
        <f t="shared" si="614"/>
        <v>0</v>
      </c>
      <c r="DX434" s="312">
        <f t="shared" si="615"/>
        <v>0</v>
      </c>
      <c r="DY434" s="300">
        <f t="shared" si="616"/>
        <v>0</v>
      </c>
    </row>
    <row r="435" spans="1:129" s="52" customFormat="1" ht="15" customHeight="1">
      <c r="A435" s="76"/>
      <c r="B435" s="76"/>
      <c r="C435" s="75" t="s">
        <v>224</v>
      </c>
      <c r="D435" s="674"/>
      <c r="E435" s="70"/>
      <c r="F435" s="70"/>
      <c r="G435" s="70"/>
      <c r="H435" s="70"/>
      <c r="I435" s="70"/>
      <c r="J435" s="683"/>
      <c r="K435" s="70"/>
      <c r="L435" s="138"/>
      <c r="M435" s="68">
        <f t="shared" si="604"/>
        <v>1</v>
      </c>
      <c r="N435" s="894"/>
      <c r="O435" s="895"/>
      <c r="P435" s="894"/>
      <c r="Q435" s="895"/>
      <c r="R435" s="894"/>
      <c r="S435" s="895"/>
      <c r="T435" s="894"/>
      <c r="U435" s="895"/>
      <c r="V435" s="894"/>
      <c r="W435" s="895"/>
      <c r="X435" s="346"/>
      <c r="Y435" s="896"/>
      <c r="Z435" s="1008"/>
      <c r="AA435" s="896"/>
      <c r="AB435" s="1008"/>
      <c r="AC435" s="896"/>
      <c r="AD435" s="1008"/>
      <c r="AE435" s="896"/>
      <c r="AF435" s="1008"/>
      <c r="AG435" s="896"/>
      <c r="AH435" s="1008"/>
      <c r="AI435" s="335"/>
      <c r="AJ435" s="901"/>
      <c r="AK435" s="902"/>
      <c r="AL435" s="901"/>
      <c r="AM435" s="902"/>
      <c r="AN435" s="901"/>
      <c r="AO435" s="902"/>
      <c r="AP435" s="901"/>
      <c r="AQ435" s="902"/>
      <c r="AR435" s="901"/>
      <c r="AS435" s="902"/>
      <c r="AT435" s="336"/>
      <c r="AU435" s="909"/>
      <c r="AV435" s="910"/>
      <c r="AW435" s="909"/>
      <c r="AX435" s="910"/>
      <c r="AY435" s="909"/>
      <c r="AZ435" s="910"/>
      <c r="BA435" s="909"/>
      <c r="BB435" s="910"/>
      <c r="BC435" s="909"/>
      <c r="BD435" s="910"/>
      <c r="BE435" s="337"/>
      <c r="BF435" s="911"/>
      <c r="BG435" s="912"/>
      <c r="BH435" s="911"/>
      <c r="BI435" s="912"/>
      <c r="BJ435" s="911"/>
      <c r="BK435" s="912"/>
      <c r="BL435" s="911"/>
      <c r="BM435" s="912"/>
      <c r="BN435" s="911"/>
      <c r="BO435" s="912"/>
      <c r="BP435" s="338"/>
      <c r="BQ435" s="1038"/>
      <c r="BR435" s="1039"/>
      <c r="BS435" s="1038"/>
      <c r="BT435" s="1039"/>
      <c r="BU435" s="1038"/>
      <c r="BV435" s="1039"/>
      <c r="BW435" s="1038"/>
      <c r="BX435" s="1039"/>
      <c r="BY435" s="1038"/>
      <c r="BZ435" s="1039"/>
      <c r="CA435" s="339"/>
      <c r="CB435" s="1036"/>
      <c r="CC435" s="1037"/>
      <c r="CD435" s="1036"/>
      <c r="CE435" s="1037"/>
      <c r="CF435" s="1036"/>
      <c r="CG435" s="1037"/>
      <c r="CH435" s="1036"/>
      <c r="CI435" s="1037"/>
      <c r="CJ435" s="1036"/>
      <c r="CK435" s="1037"/>
      <c r="CL435" s="340"/>
      <c r="CM435" s="999">
        <f t="shared" si="605"/>
        <v>0</v>
      </c>
      <c r="CN435" s="1000"/>
      <c r="CO435" s="999">
        <f t="shared" si="606"/>
        <v>0</v>
      </c>
      <c r="CP435" s="1000"/>
      <c r="CQ435" s="999">
        <f t="shared" si="607"/>
        <v>0</v>
      </c>
      <c r="CR435" s="1000"/>
      <c r="CS435" s="999">
        <f t="shared" si="608"/>
        <v>0</v>
      </c>
      <c r="CT435" s="1000"/>
      <c r="CU435" s="999">
        <f t="shared" si="609"/>
        <v>0</v>
      </c>
      <c r="CV435" s="1000"/>
      <c r="CW435" s="284">
        <f t="shared" si="610"/>
        <v>0</v>
      </c>
      <c r="CX435" s="1042"/>
      <c r="CY435" s="1043"/>
      <c r="CZ435" s="1042"/>
      <c r="DA435" s="1043"/>
      <c r="DB435" s="1042"/>
      <c r="DC435" s="1043"/>
      <c r="DD435" s="1042"/>
      <c r="DE435" s="1043"/>
      <c r="DF435" s="1042"/>
      <c r="DG435" s="1043"/>
      <c r="DH435" s="342"/>
      <c r="DI435" s="1040"/>
      <c r="DJ435" s="1041"/>
      <c r="DK435" s="1040"/>
      <c r="DL435" s="1041"/>
      <c r="DM435" s="1040"/>
      <c r="DN435" s="1041"/>
      <c r="DO435" s="1040"/>
      <c r="DP435" s="1041"/>
      <c r="DQ435" s="1040"/>
      <c r="DR435" s="1041"/>
      <c r="DS435" s="343"/>
      <c r="DT435" s="312">
        <f t="shared" si="611"/>
        <v>0</v>
      </c>
      <c r="DU435" s="312">
        <f t="shared" si="612"/>
        <v>0</v>
      </c>
      <c r="DV435" s="312">
        <f t="shared" si="613"/>
        <v>0</v>
      </c>
      <c r="DW435" s="312">
        <f t="shared" si="614"/>
        <v>0</v>
      </c>
      <c r="DX435" s="312">
        <f t="shared" si="615"/>
        <v>0</v>
      </c>
      <c r="DY435" s="300">
        <f t="shared" si="616"/>
        <v>0</v>
      </c>
    </row>
    <row r="436" spans="1:129" s="52" customFormat="1" ht="15" customHeight="1">
      <c r="A436" s="76"/>
      <c r="B436" s="76"/>
      <c r="C436" s="75" t="s">
        <v>15</v>
      </c>
      <c r="D436" s="674"/>
      <c r="E436" s="70"/>
      <c r="F436" s="70"/>
      <c r="G436" s="70"/>
      <c r="H436" s="70"/>
      <c r="I436" s="70"/>
      <c r="J436" s="683"/>
      <c r="K436" s="70"/>
      <c r="L436" s="138"/>
      <c r="M436" s="68">
        <f t="shared" si="604"/>
        <v>1</v>
      </c>
      <c r="N436" s="894"/>
      <c r="O436" s="895"/>
      <c r="P436" s="894"/>
      <c r="Q436" s="895"/>
      <c r="R436" s="894"/>
      <c r="S436" s="895"/>
      <c r="T436" s="894"/>
      <c r="U436" s="895"/>
      <c r="V436" s="894"/>
      <c r="W436" s="895"/>
      <c r="X436" s="346"/>
      <c r="Y436" s="896"/>
      <c r="Z436" s="1008"/>
      <c r="AA436" s="896"/>
      <c r="AB436" s="1008"/>
      <c r="AC436" s="896"/>
      <c r="AD436" s="1008"/>
      <c r="AE436" s="896"/>
      <c r="AF436" s="1008"/>
      <c r="AG436" s="896"/>
      <c r="AH436" s="1008"/>
      <c r="AI436" s="335"/>
      <c r="AJ436" s="901"/>
      <c r="AK436" s="902"/>
      <c r="AL436" s="901"/>
      <c r="AM436" s="902"/>
      <c r="AN436" s="901"/>
      <c r="AO436" s="902"/>
      <c r="AP436" s="901"/>
      <c r="AQ436" s="902"/>
      <c r="AR436" s="901"/>
      <c r="AS436" s="902"/>
      <c r="AT436" s="336"/>
      <c r="AU436" s="909"/>
      <c r="AV436" s="910"/>
      <c r="AW436" s="909"/>
      <c r="AX436" s="910"/>
      <c r="AY436" s="909"/>
      <c r="AZ436" s="910"/>
      <c r="BA436" s="909"/>
      <c r="BB436" s="910"/>
      <c r="BC436" s="909"/>
      <c r="BD436" s="910"/>
      <c r="BE436" s="337"/>
      <c r="BF436" s="911"/>
      <c r="BG436" s="912"/>
      <c r="BH436" s="911"/>
      <c r="BI436" s="912"/>
      <c r="BJ436" s="911"/>
      <c r="BK436" s="912"/>
      <c r="BL436" s="911"/>
      <c r="BM436" s="912"/>
      <c r="BN436" s="911"/>
      <c r="BO436" s="912"/>
      <c r="BP436" s="338"/>
      <c r="BQ436" s="1038"/>
      <c r="BR436" s="1039"/>
      <c r="BS436" s="1038"/>
      <c r="BT436" s="1039"/>
      <c r="BU436" s="1038"/>
      <c r="BV436" s="1039"/>
      <c r="BW436" s="1038"/>
      <c r="BX436" s="1039"/>
      <c r="BY436" s="1038"/>
      <c r="BZ436" s="1039"/>
      <c r="CA436" s="339"/>
      <c r="CB436" s="1036"/>
      <c r="CC436" s="1037"/>
      <c r="CD436" s="1036"/>
      <c r="CE436" s="1037"/>
      <c r="CF436" s="1036"/>
      <c r="CG436" s="1037"/>
      <c r="CH436" s="1036"/>
      <c r="CI436" s="1037"/>
      <c r="CJ436" s="1036"/>
      <c r="CK436" s="1037"/>
      <c r="CL436" s="340"/>
      <c r="CM436" s="999">
        <f t="shared" si="605"/>
        <v>0</v>
      </c>
      <c r="CN436" s="1000"/>
      <c r="CO436" s="999">
        <f t="shared" si="606"/>
        <v>0</v>
      </c>
      <c r="CP436" s="1000"/>
      <c r="CQ436" s="999">
        <f t="shared" si="607"/>
        <v>0</v>
      </c>
      <c r="CR436" s="1000"/>
      <c r="CS436" s="999">
        <f t="shared" si="608"/>
        <v>0</v>
      </c>
      <c r="CT436" s="1000"/>
      <c r="CU436" s="999">
        <f t="shared" si="609"/>
        <v>0</v>
      </c>
      <c r="CV436" s="1000"/>
      <c r="CW436" s="284">
        <f t="shared" si="610"/>
        <v>0</v>
      </c>
      <c r="CX436" s="1042"/>
      <c r="CY436" s="1043"/>
      <c r="CZ436" s="1042"/>
      <c r="DA436" s="1043"/>
      <c r="DB436" s="1042"/>
      <c r="DC436" s="1043"/>
      <c r="DD436" s="1042"/>
      <c r="DE436" s="1043"/>
      <c r="DF436" s="1042"/>
      <c r="DG436" s="1043"/>
      <c r="DH436" s="342"/>
      <c r="DI436" s="1040"/>
      <c r="DJ436" s="1041"/>
      <c r="DK436" s="1040"/>
      <c r="DL436" s="1041"/>
      <c r="DM436" s="1040"/>
      <c r="DN436" s="1041"/>
      <c r="DO436" s="1040"/>
      <c r="DP436" s="1041"/>
      <c r="DQ436" s="1040"/>
      <c r="DR436" s="1041"/>
      <c r="DS436" s="343"/>
      <c r="DT436" s="312">
        <f t="shared" si="611"/>
        <v>0</v>
      </c>
      <c r="DU436" s="312">
        <f t="shared" si="612"/>
        <v>0</v>
      </c>
      <c r="DV436" s="312">
        <f t="shared" si="613"/>
        <v>0</v>
      </c>
      <c r="DW436" s="312">
        <f t="shared" si="614"/>
        <v>0</v>
      </c>
      <c r="DX436" s="312">
        <f t="shared" si="615"/>
        <v>0</v>
      </c>
      <c r="DY436" s="300">
        <f t="shared" si="616"/>
        <v>0</v>
      </c>
    </row>
    <row r="437" spans="1:129" s="52" customFormat="1" ht="15" customHeight="1">
      <c r="A437" s="76"/>
      <c r="B437" s="76"/>
      <c r="C437" s="75" t="s">
        <v>31</v>
      </c>
      <c r="D437" s="674"/>
      <c r="E437" s="70"/>
      <c r="F437" s="70"/>
      <c r="G437" s="70"/>
      <c r="H437" s="70"/>
      <c r="I437" s="70"/>
      <c r="J437" s="683"/>
      <c r="K437" s="70"/>
      <c r="L437" s="138"/>
      <c r="M437" s="68">
        <f t="shared" si="604"/>
        <v>1.1000000000000001</v>
      </c>
      <c r="N437" s="894"/>
      <c r="O437" s="895"/>
      <c r="P437" s="894"/>
      <c r="Q437" s="895"/>
      <c r="R437" s="894"/>
      <c r="S437" s="895"/>
      <c r="T437" s="894"/>
      <c r="U437" s="895"/>
      <c r="V437" s="894"/>
      <c r="W437" s="895"/>
      <c r="X437" s="346"/>
      <c r="Y437" s="896"/>
      <c r="Z437" s="1008"/>
      <c r="AA437" s="896"/>
      <c r="AB437" s="1008"/>
      <c r="AC437" s="896"/>
      <c r="AD437" s="1008"/>
      <c r="AE437" s="896"/>
      <c r="AF437" s="1008"/>
      <c r="AG437" s="896"/>
      <c r="AH437" s="1008"/>
      <c r="AI437" s="335"/>
      <c r="AJ437" s="901"/>
      <c r="AK437" s="902"/>
      <c r="AL437" s="901"/>
      <c r="AM437" s="902"/>
      <c r="AN437" s="901"/>
      <c r="AO437" s="902"/>
      <c r="AP437" s="901"/>
      <c r="AQ437" s="902"/>
      <c r="AR437" s="901"/>
      <c r="AS437" s="902"/>
      <c r="AT437" s="336"/>
      <c r="AU437" s="909"/>
      <c r="AV437" s="910"/>
      <c r="AW437" s="909"/>
      <c r="AX437" s="910"/>
      <c r="AY437" s="909"/>
      <c r="AZ437" s="910"/>
      <c r="BA437" s="909"/>
      <c r="BB437" s="910"/>
      <c r="BC437" s="909"/>
      <c r="BD437" s="910"/>
      <c r="BE437" s="337"/>
      <c r="BF437" s="911"/>
      <c r="BG437" s="912"/>
      <c r="BH437" s="911"/>
      <c r="BI437" s="912"/>
      <c r="BJ437" s="911"/>
      <c r="BK437" s="912"/>
      <c r="BL437" s="911"/>
      <c r="BM437" s="912"/>
      <c r="BN437" s="911"/>
      <c r="BO437" s="912"/>
      <c r="BP437" s="338"/>
      <c r="BQ437" s="1038"/>
      <c r="BR437" s="1039"/>
      <c r="BS437" s="1038"/>
      <c r="BT437" s="1039"/>
      <c r="BU437" s="1038"/>
      <c r="BV437" s="1039"/>
      <c r="BW437" s="1038"/>
      <c r="BX437" s="1039"/>
      <c r="BY437" s="1038"/>
      <c r="BZ437" s="1039"/>
      <c r="CA437" s="339"/>
      <c r="CB437" s="1036"/>
      <c r="CC437" s="1037"/>
      <c r="CD437" s="1036"/>
      <c r="CE437" s="1037"/>
      <c r="CF437" s="1036"/>
      <c r="CG437" s="1037"/>
      <c r="CH437" s="1036"/>
      <c r="CI437" s="1037"/>
      <c r="CJ437" s="1036"/>
      <c r="CK437" s="1037"/>
      <c r="CL437" s="340"/>
      <c r="CM437" s="999">
        <f t="shared" si="605"/>
        <v>0</v>
      </c>
      <c r="CN437" s="1000"/>
      <c r="CO437" s="999">
        <f t="shared" si="606"/>
        <v>0</v>
      </c>
      <c r="CP437" s="1000"/>
      <c r="CQ437" s="999">
        <f t="shared" si="607"/>
        <v>0</v>
      </c>
      <c r="CR437" s="1000"/>
      <c r="CS437" s="999">
        <f t="shared" si="608"/>
        <v>0</v>
      </c>
      <c r="CT437" s="1000"/>
      <c r="CU437" s="999">
        <f t="shared" si="609"/>
        <v>0</v>
      </c>
      <c r="CV437" s="1000"/>
      <c r="CW437" s="284">
        <f t="shared" si="610"/>
        <v>0</v>
      </c>
      <c r="CX437" s="1042"/>
      <c r="CY437" s="1043"/>
      <c r="CZ437" s="1042"/>
      <c r="DA437" s="1043"/>
      <c r="DB437" s="1042"/>
      <c r="DC437" s="1043"/>
      <c r="DD437" s="1042"/>
      <c r="DE437" s="1043"/>
      <c r="DF437" s="1042"/>
      <c r="DG437" s="1043"/>
      <c r="DH437" s="342"/>
      <c r="DI437" s="1040"/>
      <c r="DJ437" s="1041"/>
      <c r="DK437" s="1040"/>
      <c r="DL437" s="1041"/>
      <c r="DM437" s="1040"/>
      <c r="DN437" s="1041"/>
      <c r="DO437" s="1040"/>
      <c r="DP437" s="1041"/>
      <c r="DQ437" s="1040"/>
      <c r="DR437" s="1041"/>
      <c r="DS437" s="343"/>
      <c r="DT437" s="312">
        <f t="shared" si="611"/>
        <v>0</v>
      </c>
      <c r="DU437" s="312">
        <f t="shared" si="612"/>
        <v>0</v>
      </c>
      <c r="DV437" s="312">
        <f t="shared" si="613"/>
        <v>0</v>
      </c>
      <c r="DW437" s="312">
        <f t="shared" si="614"/>
        <v>0</v>
      </c>
      <c r="DX437" s="312">
        <f t="shared" si="615"/>
        <v>0</v>
      </c>
      <c r="DY437" s="300">
        <f t="shared" si="616"/>
        <v>0</v>
      </c>
    </row>
    <row r="438" spans="1:129" s="52" customFormat="1" ht="15" customHeight="1">
      <c r="A438" s="76"/>
      <c r="B438" s="76"/>
      <c r="C438" s="75" t="s">
        <v>309</v>
      </c>
      <c r="D438" s="674" t="s">
        <v>338</v>
      </c>
      <c r="E438" s="70"/>
      <c r="F438" s="70"/>
      <c r="G438" s="70"/>
      <c r="H438" s="70"/>
      <c r="I438" s="70"/>
      <c r="J438" s="683"/>
      <c r="K438" s="70"/>
      <c r="L438" s="138"/>
      <c r="M438" s="68">
        <f t="shared" si="604"/>
        <v>1.1000000000000001</v>
      </c>
      <c r="N438" s="894"/>
      <c r="O438" s="895"/>
      <c r="P438" s="894"/>
      <c r="Q438" s="895"/>
      <c r="R438" s="894"/>
      <c r="S438" s="895"/>
      <c r="T438" s="894"/>
      <c r="U438" s="895"/>
      <c r="V438" s="894"/>
      <c r="W438" s="895"/>
      <c r="X438" s="346"/>
      <c r="Y438" s="896"/>
      <c r="Z438" s="1008"/>
      <c r="AA438" s="896"/>
      <c r="AB438" s="1008"/>
      <c r="AC438" s="896"/>
      <c r="AD438" s="1008"/>
      <c r="AE438" s="896"/>
      <c r="AF438" s="1008"/>
      <c r="AG438" s="896"/>
      <c r="AH438" s="1008"/>
      <c r="AI438" s="335"/>
      <c r="AJ438" s="901"/>
      <c r="AK438" s="902"/>
      <c r="AL438" s="901"/>
      <c r="AM438" s="902"/>
      <c r="AN438" s="901"/>
      <c r="AO438" s="902"/>
      <c r="AP438" s="901"/>
      <c r="AQ438" s="902"/>
      <c r="AR438" s="901"/>
      <c r="AS438" s="902"/>
      <c r="AT438" s="336"/>
      <c r="AU438" s="909"/>
      <c r="AV438" s="910"/>
      <c r="AW438" s="909"/>
      <c r="AX438" s="910"/>
      <c r="AY438" s="909"/>
      <c r="AZ438" s="910"/>
      <c r="BA438" s="909"/>
      <c r="BB438" s="910"/>
      <c r="BC438" s="909"/>
      <c r="BD438" s="910"/>
      <c r="BE438" s="337"/>
      <c r="BF438" s="911"/>
      <c r="BG438" s="912"/>
      <c r="BH438" s="911"/>
      <c r="BI438" s="912"/>
      <c r="BJ438" s="911"/>
      <c r="BK438" s="912"/>
      <c r="BL438" s="911"/>
      <c r="BM438" s="912"/>
      <c r="BN438" s="911"/>
      <c r="BO438" s="912"/>
      <c r="BP438" s="338"/>
      <c r="BQ438" s="1038"/>
      <c r="BR438" s="1039"/>
      <c r="BS438" s="1038"/>
      <c r="BT438" s="1039"/>
      <c r="BU438" s="1038"/>
      <c r="BV438" s="1039"/>
      <c r="BW438" s="1038"/>
      <c r="BX438" s="1039"/>
      <c r="BY438" s="1038"/>
      <c r="BZ438" s="1039"/>
      <c r="CA438" s="339"/>
      <c r="CB438" s="1036"/>
      <c r="CC438" s="1037"/>
      <c r="CD438" s="1036"/>
      <c r="CE438" s="1037"/>
      <c r="CF438" s="1036"/>
      <c r="CG438" s="1037"/>
      <c r="CH438" s="1036"/>
      <c r="CI438" s="1037"/>
      <c r="CJ438" s="1036"/>
      <c r="CK438" s="1037"/>
      <c r="CL438" s="340"/>
      <c r="CM438" s="999">
        <f t="shared" si="605"/>
        <v>0</v>
      </c>
      <c r="CN438" s="1000"/>
      <c r="CO438" s="999">
        <f t="shared" si="606"/>
        <v>0</v>
      </c>
      <c r="CP438" s="1000"/>
      <c r="CQ438" s="999">
        <f t="shared" si="607"/>
        <v>0</v>
      </c>
      <c r="CR438" s="1000"/>
      <c r="CS438" s="999">
        <f t="shared" si="608"/>
        <v>0</v>
      </c>
      <c r="CT438" s="1000"/>
      <c r="CU438" s="999">
        <f t="shared" si="609"/>
        <v>0</v>
      </c>
      <c r="CV438" s="1000"/>
      <c r="CW438" s="284">
        <f t="shared" si="610"/>
        <v>0</v>
      </c>
      <c r="CX438" s="1042"/>
      <c r="CY438" s="1043"/>
      <c r="CZ438" s="1042"/>
      <c r="DA438" s="1043"/>
      <c r="DB438" s="1042"/>
      <c r="DC438" s="1043"/>
      <c r="DD438" s="1042"/>
      <c r="DE438" s="1043"/>
      <c r="DF438" s="1042"/>
      <c r="DG438" s="1043"/>
      <c r="DH438" s="342"/>
      <c r="DI438" s="1040"/>
      <c r="DJ438" s="1041"/>
      <c r="DK438" s="1040"/>
      <c r="DL438" s="1041"/>
      <c r="DM438" s="1040"/>
      <c r="DN438" s="1041"/>
      <c r="DO438" s="1040"/>
      <c r="DP438" s="1041"/>
      <c r="DQ438" s="1040"/>
      <c r="DR438" s="1041"/>
      <c r="DS438" s="343"/>
      <c r="DT438" s="312">
        <f t="shared" si="611"/>
        <v>0</v>
      </c>
      <c r="DU438" s="312">
        <f t="shared" si="612"/>
        <v>0</v>
      </c>
      <c r="DV438" s="312">
        <f t="shared" si="613"/>
        <v>0</v>
      </c>
      <c r="DW438" s="312">
        <f t="shared" si="614"/>
        <v>0</v>
      </c>
      <c r="DX438" s="312">
        <f t="shared" si="615"/>
        <v>0</v>
      </c>
      <c r="DY438" s="300">
        <f t="shared" si="616"/>
        <v>0</v>
      </c>
    </row>
    <row r="439" spans="1:129" s="52" customFormat="1" ht="15" customHeight="1">
      <c r="A439" s="76"/>
      <c r="B439" s="76"/>
      <c r="C439" s="75" t="s">
        <v>224</v>
      </c>
      <c r="D439" s="674"/>
      <c r="E439" s="70"/>
      <c r="F439" s="70"/>
      <c r="G439" s="70"/>
      <c r="H439" s="70"/>
      <c r="I439" s="70"/>
      <c r="J439" s="683"/>
      <c r="K439" s="70"/>
      <c r="L439" s="138"/>
      <c r="M439" s="68">
        <f t="shared" si="604"/>
        <v>1</v>
      </c>
      <c r="N439" s="894"/>
      <c r="O439" s="895"/>
      <c r="P439" s="894"/>
      <c r="Q439" s="895"/>
      <c r="R439" s="894"/>
      <c r="S439" s="895"/>
      <c r="T439" s="894"/>
      <c r="U439" s="895"/>
      <c r="V439" s="894"/>
      <c r="W439" s="895"/>
      <c r="X439" s="346"/>
      <c r="Y439" s="896"/>
      <c r="Z439" s="1008"/>
      <c r="AA439" s="896"/>
      <c r="AB439" s="1008"/>
      <c r="AC439" s="896"/>
      <c r="AD439" s="1008"/>
      <c r="AE439" s="896"/>
      <c r="AF439" s="1008"/>
      <c r="AG439" s="896"/>
      <c r="AH439" s="1008"/>
      <c r="AI439" s="335"/>
      <c r="AJ439" s="901"/>
      <c r="AK439" s="902"/>
      <c r="AL439" s="901"/>
      <c r="AM439" s="902"/>
      <c r="AN439" s="901"/>
      <c r="AO439" s="902"/>
      <c r="AP439" s="901"/>
      <c r="AQ439" s="902"/>
      <c r="AR439" s="901"/>
      <c r="AS439" s="902"/>
      <c r="AT439" s="336"/>
      <c r="AU439" s="909"/>
      <c r="AV439" s="910"/>
      <c r="AW439" s="909"/>
      <c r="AX439" s="910"/>
      <c r="AY439" s="909"/>
      <c r="AZ439" s="910"/>
      <c r="BA439" s="909"/>
      <c r="BB439" s="910"/>
      <c r="BC439" s="909"/>
      <c r="BD439" s="910"/>
      <c r="BE439" s="337"/>
      <c r="BF439" s="911"/>
      <c r="BG439" s="912"/>
      <c r="BH439" s="911"/>
      <c r="BI439" s="912"/>
      <c r="BJ439" s="911"/>
      <c r="BK439" s="912"/>
      <c r="BL439" s="911"/>
      <c r="BM439" s="912"/>
      <c r="BN439" s="911"/>
      <c r="BO439" s="912"/>
      <c r="BP439" s="338"/>
      <c r="BQ439" s="1038"/>
      <c r="BR439" s="1039"/>
      <c r="BS439" s="1038"/>
      <c r="BT439" s="1039"/>
      <c r="BU439" s="1038"/>
      <c r="BV439" s="1039"/>
      <c r="BW439" s="1038"/>
      <c r="BX439" s="1039"/>
      <c r="BY439" s="1038"/>
      <c r="BZ439" s="1039"/>
      <c r="CA439" s="339"/>
      <c r="CB439" s="1036"/>
      <c r="CC439" s="1037"/>
      <c r="CD439" s="1036"/>
      <c r="CE439" s="1037"/>
      <c r="CF439" s="1036"/>
      <c r="CG439" s="1037"/>
      <c r="CH439" s="1036"/>
      <c r="CI439" s="1037"/>
      <c r="CJ439" s="1036"/>
      <c r="CK439" s="1037"/>
      <c r="CL439" s="340"/>
      <c r="CM439" s="999">
        <f t="shared" si="605"/>
        <v>0</v>
      </c>
      <c r="CN439" s="1000"/>
      <c r="CO439" s="999">
        <f t="shared" si="606"/>
        <v>0</v>
      </c>
      <c r="CP439" s="1000"/>
      <c r="CQ439" s="999">
        <f t="shared" si="607"/>
        <v>0</v>
      </c>
      <c r="CR439" s="1000"/>
      <c r="CS439" s="999">
        <f t="shared" si="608"/>
        <v>0</v>
      </c>
      <c r="CT439" s="1000"/>
      <c r="CU439" s="999">
        <f t="shared" si="609"/>
        <v>0</v>
      </c>
      <c r="CV439" s="1000"/>
      <c r="CW439" s="284">
        <f t="shared" si="610"/>
        <v>0</v>
      </c>
      <c r="CX439" s="1042"/>
      <c r="CY439" s="1043"/>
      <c r="CZ439" s="1042"/>
      <c r="DA439" s="1043"/>
      <c r="DB439" s="1042"/>
      <c r="DC439" s="1043"/>
      <c r="DD439" s="1042"/>
      <c r="DE439" s="1043"/>
      <c r="DF439" s="1042"/>
      <c r="DG439" s="1043"/>
      <c r="DH439" s="342"/>
      <c r="DI439" s="1040"/>
      <c r="DJ439" s="1041"/>
      <c r="DK439" s="1040"/>
      <c r="DL439" s="1041"/>
      <c r="DM439" s="1040"/>
      <c r="DN439" s="1041"/>
      <c r="DO439" s="1040"/>
      <c r="DP439" s="1041"/>
      <c r="DQ439" s="1040"/>
      <c r="DR439" s="1041"/>
      <c r="DS439" s="343"/>
      <c r="DT439" s="312">
        <f t="shared" si="611"/>
        <v>0</v>
      </c>
      <c r="DU439" s="312">
        <f t="shared" si="612"/>
        <v>0</v>
      </c>
      <c r="DV439" s="312">
        <f t="shared" si="613"/>
        <v>0</v>
      </c>
      <c r="DW439" s="312">
        <f t="shared" si="614"/>
        <v>0</v>
      </c>
      <c r="DX439" s="312">
        <f t="shared" si="615"/>
        <v>0</v>
      </c>
      <c r="DY439" s="300">
        <f t="shared" si="616"/>
        <v>0</v>
      </c>
    </row>
    <row r="440" spans="1:129" s="52" customFormat="1" ht="15" customHeight="1">
      <c r="A440" s="76"/>
      <c r="B440" s="76"/>
      <c r="C440" s="75" t="s">
        <v>15</v>
      </c>
      <c r="D440" s="674"/>
      <c r="E440" s="70"/>
      <c r="F440" s="70"/>
      <c r="G440" s="70"/>
      <c r="H440" s="70"/>
      <c r="I440" s="70"/>
      <c r="J440" s="683"/>
      <c r="K440" s="70"/>
      <c r="L440" s="138"/>
      <c r="M440" s="68">
        <f t="shared" si="604"/>
        <v>1</v>
      </c>
      <c r="N440" s="894"/>
      <c r="O440" s="895"/>
      <c r="P440" s="894"/>
      <c r="Q440" s="895"/>
      <c r="R440" s="894"/>
      <c r="S440" s="895"/>
      <c r="T440" s="894"/>
      <c r="U440" s="895"/>
      <c r="V440" s="894"/>
      <c r="W440" s="895"/>
      <c r="X440" s="346"/>
      <c r="Y440" s="896"/>
      <c r="Z440" s="1008"/>
      <c r="AA440" s="896"/>
      <c r="AB440" s="1008"/>
      <c r="AC440" s="896"/>
      <c r="AD440" s="1008"/>
      <c r="AE440" s="896"/>
      <c r="AF440" s="1008"/>
      <c r="AG440" s="896"/>
      <c r="AH440" s="1008"/>
      <c r="AI440" s="335"/>
      <c r="AJ440" s="901"/>
      <c r="AK440" s="902"/>
      <c r="AL440" s="901"/>
      <c r="AM440" s="902"/>
      <c r="AN440" s="901"/>
      <c r="AO440" s="902"/>
      <c r="AP440" s="901"/>
      <c r="AQ440" s="902"/>
      <c r="AR440" s="901"/>
      <c r="AS440" s="902"/>
      <c r="AT440" s="336"/>
      <c r="AU440" s="909"/>
      <c r="AV440" s="910"/>
      <c r="AW440" s="909"/>
      <c r="AX440" s="910"/>
      <c r="AY440" s="909"/>
      <c r="AZ440" s="910"/>
      <c r="BA440" s="909"/>
      <c r="BB440" s="910"/>
      <c r="BC440" s="909"/>
      <c r="BD440" s="910"/>
      <c r="BE440" s="337"/>
      <c r="BF440" s="911"/>
      <c r="BG440" s="912"/>
      <c r="BH440" s="911"/>
      <c r="BI440" s="912"/>
      <c r="BJ440" s="911"/>
      <c r="BK440" s="912"/>
      <c r="BL440" s="911"/>
      <c r="BM440" s="912"/>
      <c r="BN440" s="911"/>
      <c r="BO440" s="912"/>
      <c r="BP440" s="338"/>
      <c r="BQ440" s="1038"/>
      <c r="BR440" s="1039"/>
      <c r="BS440" s="1038"/>
      <c r="BT440" s="1039"/>
      <c r="BU440" s="1038"/>
      <c r="BV440" s="1039"/>
      <c r="BW440" s="1038"/>
      <c r="BX440" s="1039"/>
      <c r="BY440" s="1038"/>
      <c r="BZ440" s="1039"/>
      <c r="CA440" s="339"/>
      <c r="CB440" s="1036"/>
      <c r="CC440" s="1037"/>
      <c r="CD440" s="1036"/>
      <c r="CE440" s="1037"/>
      <c r="CF440" s="1036"/>
      <c r="CG440" s="1037"/>
      <c r="CH440" s="1036"/>
      <c r="CI440" s="1037"/>
      <c r="CJ440" s="1036"/>
      <c r="CK440" s="1037"/>
      <c r="CL440" s="340"/>
      <c r="CM440" s="999">
        <f t="shared" si="605"/>
        <v>0</v>
      </c>
      <c r="CN440" s="1000"/>
      <c r="CO440" s="999">
        <f t="shared" si="606"/>
        <v>0</v>
      </c>
      <c r="CP440" s="1000"/>
      <c r="CQ440" s="999">
        <f t="shared" si="607"/>
        <v>0</v>
      </c>
      <c r="CR440" s="1000"/>
      <c r="CS440" s="999">
        <f t="shared" si="608"/>
        <v>0</v>
      </c>
      <c r="CT440" s="1000"/>
      <c r="CU440" s="999">
        <f t="shared" si="609"/>
        <v>0</v>
      </c>
      <c r="CV440" s="1000"/>
      <c r="CW440" s="284">
        <f t="shared" si="610"/>
        <v>0</v>
      </c>
      <c r="CX440" s="1042"/>
      <c r="CY440" s="1043"/>
      <c r="CZ440" s="1042"/>
      <c r="DA440" s="1043"/>
      <c r="DB440" s="1042"/>
      <c r="DC440" s="1043"/>
      <c r="DD440" s="1042"/>
      <c r="DE440" s="1043"/>
      <c r="DF440" s="1042"/>
      <c r="DG440" s="1043"/>
      <c r="DH440" s="342"/>
      <c r="DI440" s="1040"/>
      <c r="DJ440" s="1041"/>
      <c r="DK440" s="1040"/>
      <c r="DL440" s="1041"/>
      <c r="DM440" s="1040"/>
      <c r="DN440" s="1041"/>
      <c r="DO440" s="1040"/>
      <c r="DP440" s="1041"/>
      <c r="DQ440" s="1040"/>
      <c r="DR440" s="1041"/>
      <c r="DS440" s="343"/>
      <c r="DT440" s="312">
        <f t="shared" si="611"/>
        <v>0</v>
      </c>
      <c r="DU440" s="312">
        <f t="shared" si="612"/>
        <v>0</v>
      </c>
      <c r="DV440" s="312">
        <f t="shared" si="613"/>
        <v>0</v>
      </c>
      <c r="DW440" s="312">
        <f t="shared" si="614"/>
        <v>0</v>
      </c>
      <c r="DX440" s="312">
        <f t="shared" si="615"/>
        <v>0</v>
      </c>
      <c r="DY440" s="300">
        <f t="shared" si="616"/>
        <v>0</v>
      </c>
    </row>
    <row r="441" spans="1:129" s="52" customFormat="1" ht="15" customHeight="1">
      <c r="A441" s="76"/>
      <c r="B441" s="76"/>
      <c r="C441" s="75" t="s">
        <v>31</v>
      </c>
      <c r="D441" s="674"/>
      <c r="E441" s="70"/>
      <c r="F441" s="70"/>
      <c r="G441" s="70"/>
      <c r="H441" s="70"/>
      <c r="I441" s="70"/>
      <c r="J441" s="683"/>
      <c r="K441" s="70"/>
      <c r="L441" s="138"/>
      <c r="M441" s="68">
        <f t="shared" si="604"/>
        <v>1.1000000000000001</v>
      </c>
      <c r="N441" s="894"/>
      <c r="O441" s="895"/>
      <c r="P441" s="894"/>
      <c r="Q441" s="895"/>
      <c r="R441" s="894"/>
      <c r="S441" s="895"/>
      <c r="T441" s="894"/>
      <c r="U441" s="895"/>
      <c r="V441" s="894"/>
      <c r="W441" s="895"/>
      <c r="X441" s="346"/>
      <c r="Y441" s="896"/>
      <c r="Z441" s="1008"/>
      <c r="AA441" s="896"/>
      <c r="AB441" s="1008"/>
      <c r="AC441" s="896"/>
      <c r="AD441" s="1008"/>
      <c r="AE441" s="896"/>
      <c r="AF441" s="1008"/>
      <c r="AG441" s="896"/>
      <c r="AH441" s="1008"/>
      <c r="AI441" s="335"/>
      <c r="AJ441" s="901"/>
      <c r="AK441" s="902"/>
      <c r="AL441" s="901"/>
      <c r="AM441" s="902"/>
      <c r="AN441" s="901"/>
      <c r="AO441" s="902"/>
      <c r="AP441" s="901"/>
      <c r="AQ441" s="902"/>
      <c r="AR441" s="901"/>
      <c r="AS441" s="902"/>
      <c r="AT441" s="336"/>
      <c r="AU441" s="909"/>
      <c r="AV441" s="910"/>
      <c r="AW441" s="909"/>
      <c r="AX441" s="910"/>
      <c r="AY441" s="909"/>
      <c r="AZ441" s="910"/>
      <c r="BA441" s="909"/>
      <c r="BB441" s="910"/>
      <c r="BC441" s="909"/>
      <c r="BD441" s="910"/>
      <c r="BE441" s="337"/>
      <c r="BF441" s="911"/>
      <c r="BG441" s="912"/>
      <c r="BH441" s="911"/>
      <c r="BI441" s="912"/>
      <c r="BJ441" s="911"/>
      <c r="BK441" s="912"/>
      <c r="BL441" s="911"/>
      <c r="BM441" s="912"/>
      <c r="BN441" s="911"/>
      <c r="BO441" s="912"/>
      <c r="BP441" s="338"/>
      <c r="BQ441" s="1038"/>
      <c r="BR441" s="1039"/>
      <c r="BS441" s="1038"/>
      <c r="BT441" s="1039"/>
      <c r="BU441" s="1038"/>
      <c r="BV441" s="1039"/>
      <c r="BW441" s="1038"/>
      <c r="BX441" s="1039"/>
      <c r="BY441" s="1038"/>
      <c r="BZ441" s="1039"/>
      <c r="CA441" s="339"/>
      <c r="CB441" s="1036"/>
      <c r="CC441" s="1037"/>
      <c r="CD441" s="1036"/>
      <c r="CE441" s="1037"/>
      <c r="CF441" s="1036"/>
      <c r="CG441" s="1037"/>
      <c r="CH441" s="1036"/>
      <c r="CI441" s="1037"/>
      <c r="CJ441" s="1036"/>
      <c r="CK441" s="1037"/>
      <c r="CL441" s="340"/>
      <c r="CM441" s="999">
        <f t="shared" si="605"/>
        <v>0</v>
      </c>
      <c r="CN441" s="1000"/>
      <c r="CO441" s="999">
        <f t="shared" si="606"/>
        <v>0</v>
      </c>
      <c r="CP441" s="1000"/>
      <c r="CQ441" s="999">
        <f t="shared" si="607"/>
        <v>0</v>
      </c>
      <c r="CR441" s="1000"/>
      <c r="CS441" s="999">
        <f t="shared" si="608"/>
        <v>0</v>
      </c>
      <c r="CT441" s="1000"/>
      <c r="CU441" s="999">
        <f t="shared" si="609"/>
        <v>0</v>
      </c>
      <c r="CV441" s="1000"/>
      <c r="CW441" s="284">
        <f t="shared" si="610"/>
        <v>0</v>
      </c>
      <c r="CX441" s="1042"/>
      <c r="CY441" s="1043"/>
      <c r="CZ441" s="1042"/>
      <c r="DA441" s="1043"/>
      <c r="DB441" s="1042"/>
      <c r="DC441" s="1043"/>
      <c r="DD441" s="1042"/>
      <c r="DE441" s="1043"/>
      <c r="DF441" s="1042"/>
      <c r="DG441" s="1043"/>
      <c r="DH441" s="342"/>
      <c r="DI441" s="1040"/>
      <c r="DJ441" s="1041"/>
      <c r="DK441" s="1040"/>
      <c r="DL441" s="1041"/>
      <c r="DM441" s="1040"/>
      <c r="DN441" s="1041"/>
      <c r="DO441" s="1040"/>
      <c r="DP441" s="1041"/>
      <c r="DQ441" s="1040"/>
      <c r="DR441" s="1041"/>
      <c r="DS441" s="343"/>
      <c r="DT441" s="312">
        <f t="shared" si="611"/>
        <v>0</v>
      </c>
      <c r="DU441" s="312">
        <f t="shared" si="612"/>
        <v>0</v>
      </c>
      <c r="DV441" s="312">
        <f t="shared" si="613"/>
        <v>0</v>
      </c>
      <c r="DW441" s="312">
        <f t="shared" si="614"/>
        <v>0</v>
      </c>
      <c r="DX441" s="312">
        <f t="shared" si="615"/>
        <v>0</v>
      </c>
      <c r="DY441" s="300">
        <f t="shared" si="616"/>
        <v>0</v>
      </c>
    </row>
    <row r="442" spans="1:129" s="52" customFormat="1" ht="15" customHeight="1">
      <c r="A442" s="76"/>
      <c r="B442" s="76"/>
      <c r="C442" s="136"/>
      <c r="D442" s="49"/>
      <c r="E442" s="85"/>
      <c r="F442" s="85"/>
      <c r="G442" s="85"/>
      <c r="H442" s="85"/>
      <c r="I442" s="85"/>
      <c r="J442" s="888" t="s">
        <v>145</v>
      </c>
      <c r="K442" s="889"/>
      <c r="L442" s="889"/>
      <c r="M442" s="890"/>
      <c r="N442" s="898"/>
      <c r="O442" s="665"/>
      <c r="P442" s="898"/>
      <c r="Q442" s="665"/>
      <c r="R442" s="898"/>
      <c r="S442" s="665"/>
      <c r="T442" s="898"/>
      <c r="U442" s="665"/>
      <c r="V442" s="898"/>
      <c r="W442" s="665"/>
      <c r="X442" s="122"/>
      <c r="Y442" s="898"/>
      <c r="Z442" s="665"/>
      <c r="AA442" s="898"/>
      <c r="AB442" s="665"/>
      <c r="AC442" s="898"/>
      <c r="AD442" s="665"/>
      <c r="AE442" s="898"/>
      <c r="AF442" s="665"/>
      <c r="AG442" s="898"/>
      <c r="AH442" s="665"/>
      <c r="AI442" s="122"/>
      <c r="AJ442" s="898"/>
      <c r="AK442" s="665"/>
      <c r="AL442" s="898"/>
      <c r="AM442" s="665"/>
      <c r="AN442" s="898"/>
      <c r="AO442" s="665"/>
      <c r="AP442" s="898"/>
      <c r="AQ442" s="665"/>
      <c r="AR442" s="898"/>
      <c r="AS442" s="665"/>
      <c r="AT442" s="122"/>
      <c r="AU442" s="898"/>
      <c r="AV442" s="665"/>
      <c r="AW442" s="898"/>
      <c r="AX442" s="665"/>
      <c r="AY442" s="898"/>
      <c r="AZ442" s="665"/>
      <c r="BA442" s="898"/>
      <c r="BB442" s="665"/>
      <c r="BC442" s="898"/>
      <c r="BD442" s="665"/>
      <c r="BE442" s="122"/>
      <c r="BF442" s="898"/>
      <c r="BG442" s="665"/>
      <c r="BH442" s="898"/>
      <c r="BI442" s="665"/>
      <c r="BJ442" s="898"/>
      <c r="BK442" s="665"/>
      <c r="BL442" s="898"/>
      <c r="BM442" s="665"/>
      <c r="BN442" s="898"/>
      <c r="BO442" s="665"/>
      <c r="BP442" s="122"/>
      <c r="BQ442" s="898"/>
      <c r="BR442" s="665"/>
      <c r="BS442" s="898"/>
      <c r="BT442" s="665"/>
      <c r="BU442" s="898"/>
      <c r="BV442" s="665"/>
      <c r="BW442" s="898"/>
      <c r="BX442" s="665"/>
      <c r="BY442" s="898"/>
      <c r="BZ442" s="665"/>
      <c r="CA442" s="122"/>
      <c r="CB442" s="898"/>
      <c r="CC442" s="665"/>
      <c r="CD442" s="898"/>
      <c r="CE442" s="665"/>
      <c r="CF442" s="898"/>
      <c r="CG442" s="665"/>
      <c r="CH442" s="898"/>
      <c r="CI442" s="665"/>
      <c r="CJ442" s="898"/>
      <c r="CK442" s="665"/>
      <c r="CL442" s="122"/>
      <c r="CM442" s="898">
        <f>SUM(CM418:CM441)</f>
        <v>0</v>
      </c>
      <c r="CN442" s="665"/>
      <c r="CO442" s="898">
        <f>SUM(CO418:CO441)</f>
        <v>0</v>
      </c>
      <c r="CP442" s="665"/>
      <c r="CQ442" s="898">
        <f>SUM(CQ418:CQ441)</f>
        <v>0</v>
      </c>
      <c r="CR442" s="665"/>
      <c r="CS442" s="898">
        <f>SUM(CS418:CS441)</f>
        <v>0</v>
      </c>
      <c r="CT442" s="665"/>
      <c r="CU442" s="898">
        <f>SUM(CU418:CU441)</f>
        <v>0</v>
      </c>
      <c r="CV442" s="665"/>
      <c r="CW442" s="122">
        <f>SUM(CM442:CV442)</f>
        <v>0</v>
      </c>
      <c r="CX442" s="898"/>
      <c r="CY442" s="665"/>
      <c r="CZ442" s="898"/>
      <c r="DA442" s="665"/>
      <c r="DB442" s="898"/>
      <c r="DC442" s="665"/>
      <c r="DD442" s="898"/>
      <c r="DE442" s="665"/>
      <c r="DF442" s="898"/>
      <c r="DG442" s="665"/>
      <c r="DH442" s="122"/>
      <c r="DI442" s="898"/>
      <c r="DJ442" s="665"/>
      <c r="DK442" s="898"/>
      <c r="DL442" s="665"/>
      <c r="DM442" s="898"/>
      <c r="DN442" s="665"/>
      <c r="DO442" s="898"/>
      <c r="DP442" s="665"/>
      <c r="DQ442" s="898"/>
      <c r="DR442" s="665"/>
      <c r="DS442" s="122"/>
      <c r="DT442" s="313">
        <f>SUM(DT418:DT441)</f>
        <v>0</v>
      </c>
      <c r="DU442" s="313">
        <f>SUM(DU418:DU441)</f>
        <v>0</v>
      </c>
      <c r="DV442" s="313">
        <f>SUM(DV418:DV441)</f>
        <v>0</v>
      </c>
      <c r="DW442" s="313">
        <f>SUM(DW418:DW441)</f>
        <v>0</v>
      </c>
      <c r="DX442" s="313">
        <f>SUM(DX418:DX441)</f>
        <v>0</v>
      </c>
      <c r="DY442" s="313">
        <f t="shared" ref="DY442" si="617">SUM(DT442:DX442)</f>
        <v>0</v>
      </c>
    </row>
    <row r="443" spans="1:129" s="52" customFormat="1" ht="25.5" customHeight="1">
      <c r="A443" s="76"/>
      <c r="B443" s="76"/>
      <c r="C443" s="136"/>
      <c r="D443" s="49"/>
      <c r="E443" s="810" t="s">
        <v>182</v>
      </c>
      <c r="F443" s="810"/>
      <c r="G443" s="810"/>
      <c r="H443" s="810"/>
      <c r="I443" s="810"/>
      <c r="J443" s="49"/>
      <c r="K443" s="49"/>
      <c r="L443" s="344"/>
      <c r="M443" s="163"/>
      <c r="N443" s="164"/>
      <c r="O443" s="165"/>
      <c r="P443" s="164"/>
      <c r="Q443" s="165"/>
      <c r="R443" s="164"/>
      <c r="S443" s="165"/>
      <c r="T443" s="164"/>
      <c r="U443" s="165"/>
      <c r="V443" s="164"/>
      <c r="W443" s="165"/>
      <c r="X443" s="166"/>
      <c r="Y443" s="164"/>
      <c r="Z443" s="165"/>
      <c r="AA443" s="164"/>
      <c r="AB443" s="165"/>
      <c r="AC443" s="164"/>
      <c r="AD443" s="165"/>
      <c r="AE443" s="164"/>
      <c r="AF443" s="165"/>
      <c r="AG443" s="164"/>
      <c r="AH443" s="165"/>
      <c r="AI443" s="166"/>
      <c r="AJ443" s="164"/>
      <c r="AK443" s="165"/>
      <c r="AL443" s="164"/>
      <c r="AM443" s="165"/>
      <c r="AN443" s="164"/>
      <c r="AO443" s="165"/>
      <c r="AP443" s="164"/>
      <c r="AQ443" s="165"/>
      <c r="AR443" s="164"/>
      <c r="AS443" s="165"/>
      <c r="AT443" s="166"/>
      <c r="AU443" s="164"/>
      <c r="AV443" s="165"/>
      <c r="AW443" s="164"/>
      <c r="AX443" s="165"/>
      <c r="AY443" s="164"/>
      <c r="AZ443" s="165"/>
      <c r="BA443" s="164"/>
      <c r="BB443" s="165"/>
      <c r="BC443" s="164"/>
      <c r="BD443" s="165"/>
      <c r="BE443" s="166"/>
      <c r="BF443" s="164"/>
      <c r="BG443" s="165"/>
      <c r="BH443" s="164"/>
      <c r="BI443" s="165"/>
      <c r="BJ443" s="164"/>
      <c r="BK443" s="165"/>
      <c r="BL443" s="164"/>
      <c r="BM443" s="165"/>
      <c r="BN443" s="164"/>
      <c r="BO443" s="165"/>
      <c r="BP443" s="166"/>
      <c r="BQ443" s="164"/>
      <c r="BR443" s="165"/>
      <c r="BS443" s="164"/>
      <c r="BT443" s="165"/>
      <c r="BU443" s="164"/>
      <c r="BV443" s="165"/>
      <c r="BW443" s="164"/>
      <c r="BX443" s="165"/>
      <c r="BY443" s="164"/>
      <c r="BZ443" s="165"/>
      <c r="CA443" s="166"/>
      <c r="CB443" s="164"/>
      <c r="CC443" s="165"/>
      <c r="CD443" s="164"/>
      <c r="CE443" s="165"/>
      <c r="CF443" s="164"/>
      <c r="CG443" s="165"/>
      <c r="CH443" s="164"/>
      <c r="CI443" s="165"/>
      <c r="CJ443" s="164"/>
      <c r="CK443" s="165"/>
      <c r="CL443" s="166"/>
      <c r="CM443" s="164"/>
      <c r="CN443" s="165"/>
      <c r="CO443" s="164"/>
      <c r="CP443" s="165"/>
      <c r="CQ443" s="164"/>
      <c r="CR443" s="165"/>
      <c r="CS443" s="164"/>
      <c r="CT443" s="165"/>
      <c r="CU443" s="164"/>
      <c r="CV443" s="165"/>
      <c r="CW443" s="166"/>
      <c r="CX443" s="164"/>
      <c r="CY443" s="165"/>
      <c r="CZ443" s="164"/>
      <c r="DA443" s="165"/>
      <c r="DB443" s="164"/>
      <c r="DC443" s="165"/>
      <c r="DD443" s="164"/>
      <c r="DE443" s="165"/>
      <c r="DF443" s="164"/>
      <c r="DG443" s="165"/>
      <c r="DH443" s="166"/>
      <c r="DI443" s="164"/>
      <c r="DJ443" s="165"/>
      <c r="DK443" s="164"/>
      <c r="DL443" s="165"/>
      <c r="DM443" s="164"/>
      <c r="DN443" s="165"/>
      <c r="DO443" s="164"/>
      <c r="DP443" s="165"/>
      <c r="DQ443" s="164"/>
      <c r="DR443" s="165"/>
      <c r="DS443" s="166"/>
      <c r="DT443" s="345"/>
      <c r="DU443" s="345"/>
      <c r="DV443" s="345"/>
      <c r="DW443" s="345"/>
      <c r="DX443" s="345"/>
      <c r="DY443" s="315"/>
    </row>
    <row r="444" spans="1:129" s="52" customFormat="1" ht="36" customHeight="1">
      <c r="A444" s="76"/>
      <c r="B444" s="76"/>
      <c r="C444" s="123" t="s">
        <v>43</v>
      </c>
      <c r="D444" s="77" t="s">
        <v>143</v>
      </c>
      <c r="E444" s="81" t="str">
        <f>CM9</f>
        <v>Year 1</v>
      </c>
      <c r="F444" s="81" t="str">
        <f>CO9</f>
        <v>Year 2</v>
      </c>
      <c r="G444" s="81" t="str">
        <f>CQ9</f>
        <v>Year 3</v>
      </c>
      <c r="H444" s="81" t="str">
        <f>CS9</f>
        <v>Year 4</v>
      </c>
      <c r="I444" s="81" t="str">
        <f>CU9</f>
        <v>Year 5</v>
      </c>
      <c r="J444" s="79" t="s">
        <v>336</v>
      </c>
      <c r="K444" s="79" t="s">
        <v>337</v>
      </c>
      <c r="L444" s="79" t="s">
        <v>42</v>
      </c>
      <c r="M444" s="79" t="s">
        <v>311</v>
      </c>
      <c r="N444" s="161"/>
      <c r="O444" s="131"/>
      <c r="P444" s="161"/>
      <c r="Q444" s="131"/>
      <c r="R444" s="161"/>
      <c r="S444" s="131"/>
      <c r="T444" s="161"/>
      <c r="U444" s="131"/>
      <c r="V444" s="161"/>
      <c r="W444" s="131"/>
      <c r="X444" s="132"/>
      <c r="Y444" s="161"/>
      <c r="Z444" s="131"/>
      <c r="AA444" s="161"/>
      <c r="AB444" s="131"/>
      <c r="AC444" s="161"/>
      <c r="AD444" s="131"/>
      <c r="AE444" s="161"/>
      <c r="AF444" s="131"/>
      <c r="AG444" s="161"/>
      <c r="AH444" s="131"/>
      <c r="AI444" s="132"/>
      <c r="AJ444" s="161"/>
      <c r="AK444" s="131"/>
      <c r="AL444" s="161"/>
      <c r="AM444" s="131"/>
      <c r="AN444" s="161"/>
      <c r="AO444" s="131"/>
      <c r="AP444" s="161"/>
      <c r="AQ444" s="131"/>
      <c r="AR444" s="161"/>
      <c r="AS444" s="131"/>
      <c r="AT444" s="132"/>
      <c r="AU444" s="161"/>
      <c r="AV444" s="131"/>
      <c r="AW444" s="161"/>
      <c r="AX444" s="131"/>
      <c r="AY444" s="161"/>
      <c r="AZ444" s="131"/>
      <c r="BA444" s="161"/>
      <c r="BB444" s="131"/>
      <c r="BC444" s="161"/>
      <c r="BD444" s="131"/>
      <c r="BE444" s="132"/>
      <c r="BF444" s="161"/>
      <c r="BG444" s="131"/>
      <c r="BH444" s="161"/>
      <c r="BI444" s="131"/>
      <c r="BJ444" s="161"/>
      <c r="BK444" s="131"/>
      <c r="BL444" s="161"/>
      <c r="BM444" s="131"/>
      <c r="BN444" s="161"/>
      <c r="BO444" s="131"/>
      <c r="BP444" s="132"/>
      <c r="BQ444" s="161"/>
      <c r="BR444" s="131"/>
      <c r="BS444" s="161"/>
      <c r="BT444" s="131"/>
      <c r="BU444" s="161"/>
      <c r="BV444" s="131"/>
      <c r="BW444" s="161"/>
      <c r="BX444" s="131"/>
      <c r="BY444" s="161"/>
      <c r="BZ444" s="131"/>
      <c r="CA444" s="132"/>
      <c r="CB444" s="161"/>
      <c r="CC444" s="131"/>
      <c r="CD444" s="161"/>
      <c r="CE444" s="131"/>
      <c r="CF444" s="161"/>
      <c r="CG444" s="131"/>
      <c r="CH444" s="161"/>
      <c r="CI444" s="131"/>
      <c r="CJ444" s="161"/>
      <c r="CK444" s="131"/>
      <c r="CL444" s="132"/>
      <c r="CM444" s="161"/>
      <c r="CN444" s="131"/>
      <c r="CO444" s="161"/>
      <c r="CP444" s="131"/>
      <c r="CQ444" s="161"/>
      <c r="CR444" s="131"/>
      <c r="CS444" s="161"/>
      <c r="CT444" s="131"/>
      <c r="CU444" s="161"/>
      <c r="CV444" s="131"/>
      <c r="CW444" s="132"/>
      <c r="CX444" s="161"/>
      <c r="CY444" s="131"/>
      <c r="CZ444" s="161"/>
      <c r="DA444" s="131"/>
      <c r="DB444" s="161"/>
      <c r="DC444" s="131"/>
      <c r="DD444" s="161"/>
      <c r="DE444" s="131"/>
      <c r="DF444" s="161"/>
      <c r="DG444" s="131"/>
      <c r="DH444" s="132"/>
      <c r="DI444" s="161"/>
      <c r="DJ444" s="131"/>
      <c r="DK444" s="161"/>
      <c r="DL444" s="131"/>
      <c r="DM444" s="161"/>
      <c r="DN444" s="131"/>
      <c r="DO444" s="161"/>
      <c r="DP444" s="131"/>
      <c r="DQ444" s="161"/>
      <c r="DR444" s="131"/>
      <c r="DS444" s="132"/>
      <c r="DT444" s="345"/>
      <c r="DU444" s="345"/>
      <c r="DV444" s="345"/>
      <c r="DW444" s="345"/>
      <c r="DX444" s="345"/>
      <c r="DY444" s="315"/>
    </row>
    <row r="445" spans="1:129" ht="15" customHeight="1">
      <c r="C445" s="75" t="s">
        <v>309</v>
      </c>
      <c r="D445" s="674" t="s">
        <v>338</v>
      </c>
      <c r="E445" s="70"/>
      <c r="F445" s="70"/>
      <c r="G445" s="70"/>
      <c r="H445" s="70"/>
      <c r="I445" s="70"/>
      <c r="J445" s="683"/>
      <c r="K445" s="70"/>
      <c r="L445" s="138"/>
      <c r="M445" s="68">
        <f t="shared" ref="M445:M456" si="618">VLOOKUP(C445,TravelIncrease,2,0)</f>
        <v>1.1000000000000001</v>
      </c>
      <c r="N445" s="894"/>
      <c r="O445" s="895"/>
      <c r="P445" s="894"/>
      <c r="Q445" s="895"/>
      <c r="R445" s="894"/>
      <c r="S445" s="895"/>
      <c r="T445" s="894"/>
      <c r="U445" s="895"/>
      <c r="V445" s="894"/>
      <c r="W445" s="895"/>
      <c r="X445" s="346"/>
      <c r="Y445" s="896"/>
      <c r="Z445" s="1008"/>
      <c r="AA445" s="896"/>
      <c r="AB445" s="1008"/>
      <c r="AC445" s="896"/>
      <c r="AD445" s="1008"/>
      <c r="AE445" s="896"/>
      <c r="AF445" s="1008"/>
      <c r="AG445" s="896"/>
      <c r="AH445" s="1008"/>
      <c r="AI445" s="335"/>
      <c r="AJ445" s="901"/>
      <c r="AK445" s="902"/>
      <c r="AL445" s="901"/>
      <c r="AM445" s="902"/>
      <c r="AN445" s="901"/>
      <c r="AO445" s="902"/>
      <c r="AP445" s="901"/>
      <c r="AQ445" s="902"/>
      <c r="AR445" s="901"/>
      <c r="AS445" s="902"/>
      <c r="AT445" s="336"/>
      <c r="AU445" s="909"/>
      <c r="AV445" s="910"/>
      <c r="AW445" s="909"/>
      <c r="AX445" s="910"/>
      <c r="AY445" s="909"/>
      <c r="AZ445" s="910"/>
      <c r="BA445" s="909"/>
      <c r="BB445" s="910"/>
      <c r="BC445" s="909"/>
      <c r="BD445" s="910"/>
      <c r="BE445" s="337"/>
      <c r="BF445" s="911"/>
      <c r="BG445" s="912"/>
      <c r="BH445" s="911"/>
      <c r="BI445" s="912"/>
      <c r="BJ445" s="911"/>
      <c r="BK445" s="912"/>
      <c r="BL445" s="911"/>
      <c r="BM445" s="912"/>
      <c r="BN445" s="911"/>
      <c r="BO445" s="912"/>
      <c r="BP445" s="338"/>
      <c r="BQ445" s="1038"/>
      <c r="BR445" s="1039"/>
      <c r="BS445" s="1038"/>
      <c r="BT445" s="1039"/>
      <c r="BU445" s="1038"/>
      <c r="BV445" s="1039"/>
      <c r="BW445" s="1038"/>
      <c r="BX445" s="1039"/>
      <c r="BY445" s="1038"/>
      <c r="BZ445" s="1039"/>
      <c r="CA445" s="339"/>
      <c r="CB445" s="1036"/>
      <c r="CC445" s="1037"/>
      <c r="CD445" s="1036"/>
      <c r="CE445" s="1037"/>
      <c r="CF445" s="1036"/>
      <c r="CG445" s="1037"/>
      <c r="CH445" s="1036"/>
      <c r="CI445" s="1037"/>
      <c r="CJ445" s="1036"/>
      <c r="CK445" s="1037"/>
      <c r="CL445" s="340"/>
      <c r="CM445" s="999">
        <f t="shared" ref="CM445:CM456" si="619">$E445*$K445*$L445</f>
        <v>0</v>
      </c>
      <c r="CN445" s="1000"/>
      <c r="CO445" s="999">
        <f t="shared" ref="CO445:CO456" si="620">$F445*$K445*$L445*$M445</f>
        <v>0</v>
      </c>
      <c r="CP445" s="1000"/>
      <c r="CQ445" s="999">
        <f t="shared" ref="CQ445:CQ456" si="621">$G445*$K445*$L445*($M445^2)</f>
        <v>0</v>
      </c>
      <c r="CR445" s="1000"/>
      <c r="CS445" s="999">
        <f t="shared" ref="CS445:CS456" si="622">$H445*$K445*$L445*($M445^3)</f>
        <v>0</v>
      </c>
      <c r="CT445" s="1000"/>
      <c r="CU445" s="999">
        <f t="shared" ref="CU445:CU456" si="623">$I445*$K445*$L445*($M445^4)</f>
        <v>0</v>
      </c>
      <c r="CV445" s="1000"/>
      <c r="CW445" s="284">
        <f t="shared" ref="CW445:CW456" si="624">SUM(CM445+CO445+CQ445+CS445+CU445)</f>
        <v>0</v>
      </c>
      <c r="CX445" s="1042"/>
      <c r="CY445" s="1043"/>
      <c r="CZ445" s="1042"/>
      <c r="DA445" s="1043"/>
      <c r="DB445" s="1042"/>
      <c r="DC445" s="1043"/>
      <c r="DD445" s="1042"/>
      <c r="DE445" s="1043"/>
      <c r="DF445" s="1042"/>
      <c r="DG445" s="1043"/>
      <c r="DH445" s="342"/>
      <c r="DI445" s="1040"/>
      <c r="DJ445" s="1041"/>
      <c r="DK445" s="1040"/>
      <c r="DL445" s="1041"/>
      <c r="DM445" s="1040"/>
      <c r="DN445" s="1041"/>
      <c r="DO445" s="1040"/>
      <c r="DP445" s="1041"/>
      <c r="DQ445" s="1040"/>
      <c r="DR445" s="1041"/>
      <c r="DS445" s="343"/>
      <c r="DT445" s="312">
        <f t="shared" ref="DT445:DT456" si="625">CM445</f>
        <v>0</v>
      </c>
      <c r="DU445" s="312">
        <f t="shared" ref="DU445:DU456" si="626">CO445</f>
        <v>0</v>
      </c>
      <c r="DV445" s="312">
        <f t="shared" ref="DV445:DV456" si="627">CQ445</f>
        <v>0</v>
      </c>
      <c r="DW445" s="312">
        <f t="shared" ref="DW445:DW456" si="628">CS445</f>
        <v>0</v>
      </c>
      <c r="DX445" s="312">
        <f t="shared" ref="DX445:DX456" si="629">CU445</f>
        <v>0</v>
      </c>
      <c r="DY445" s="300">
        <f t="shared" ref="DY445:DY457" si="630">SUM(DT445:DX445)</f>
        <v>0</v>
      </c>
    </row>
    <row r="446" spans="1:129" ht="15" customHeight="1">
      <c r="C446" s="75" t="s">
        <v>224</v>
      </c>
      <c r="D446" s="674"/>
      <c r="E446" s="70"/>
      <c r="F446" s="70"/>
      <c r="G446" s="70"/>
      <c r="H446" s="70"/>
      <c r="I446" s="70"/>
      <c r="J446" s="683"/>
      <c r="K446" s="70"/>
      <c r="L446" s="138"/>
      <c r="M446" s="68">
        <f t="shared" si="618"/>
        <v>1</v>
      </c>
      <c r="N446" s="894"/>
      <c r="O446" s="895"/>
      <c r="P446" s="894"/>
      <c r="Q446" s="895"/>
      <c r="R446" s="894"/>
      <c r="S446" s="895"/>
      <c r="T446" s="894"/>
      <c r="U446" s="895"/>
      <c r="V446" s="894"/>
      <c r="W446" s="895"/>
      <c r="X446" s="346"/>
      <c r="Y446" s="896"/>
      <c r="Z446" s="1008"/>
      <c r="AA446" s="896"/>
      <c r="AB446" s="1008"/>
      <c r="AC446" s="896"/>
      <c r="AD446" s="1008"/>
      <c r="AE446" s="896"/>
      <c r="AF446" s="1008"/>
      <c r="AG446" s="896"/>
      <c r="AH446" s="1008"/>
      <c r="AI446" s="335"/>
      <c r="AJ446" s="901"/>
      <c r="AK446" s="902"/>
      <c r="AL446" s="901"/>
      <c r="AM446" s="902"/>
      <c r="AN446" s="901"/>
      <c r="AO446" s="902"/>
      <c r="AP446" s="901"/>
      <c r="AQ446" s="902"/>
      <c r="AR446" s="901"/>
      <c r="AS446" s="902"/>
      <c r="AT446" s="336"/>
      <c r="AU446" s="909"/>
      <c r="AV446" s="910"/>
      <c r="AW446" s="909"/>
      <c r="AX446" s="910"/>
      <c r="AY446" s="909"/>
      <c r="AZ446" s="910"/>
      <c r="BA446" s="909"/>
      <c r="BB446" s="910"/>
      <c r="BC446" s="909"/>
      <c r="BD446" s="910"/>
      <c r="BE446" s="337"/>
      <c r="BF446" s="911"/>
      <c r="BG446" s="912"/>
      <c r="BH446" s="911"/>
      <c r="BI446" s="912"/>
      <c r="BJ446" s="911"/>
      <c r="BK446" s="912"/>
      <c r="BL446" s="911"/>
      <c r="BM446" s="912"/>
      <c r="BN446" s="911"/>
      <c r="BO446" s="912"/>
      <c r="BP446" s="338"/>
      <c r="BQ446" s="1038"/>
      <c r="BR446" s="1039"/>
      <c r="BS446" s="1038"/>
      <c r="BT446" s="1039"/>
      <c r="BU446" s="1038"/>
      <c r="BV446" s="1039"/>
      <c r="BW446" s="1038"/>
      <c r="BX446" s="1039"/>
      <c r="BY446" s="1038"/>
      <c r="BZ446" s="1039"/>
      <c r="CA446" s="339"/>
      <c r="CB446" s="1036"/>
      <c r="CC446" s="1037"/>
      <c r="CD446" s="1036"/>
      <c r="CE446" s="1037"/>
      <c r="CF446" s="1036"/>
      <c r="CG446" s="1037"/>
      <c r="CH446" s="1036"/>
      <c r="CI446" s="1037"/>
      <c r="CJ446" s="1036"/>
      <c r="CK446" s="1037"/>
      <c r="CL446" s="340"/>
      <c r="CM446" s="999">
        <f t="shared" si="619"/>
        <v>0</v>
      </c>
      <c r="CN446" s="1000"/>
      <c r="CO446" s="999">
        <f t="shared" si="620"/>
        <v>0</v>
      </c>
      <c r="CP446" s="1000"/>
      <c r="CQ446" s="999">
        <f t="shared" si="621"/>
        <v>0</v>
      </c>
      <c r="CR446" s="1000"/>
      <c r="CS446" s="999">
        <f t="shared" si="622"/>
        <v>0</v>
      </c>
      <c r="CT446" s="1000"/>
      <c r="CU446" s="999">
        <f t="shared" si="623"/>
        <v>0</v>
      </c>
      <c r="CV446" s="1000"/>
      <c r="CW446" s="284">
        <f t="shared" si="624"/>
        <v>0</v>
      </c>
      <c r="CX446" s="1042"/>
      <c r="CY446" s="1043"/>
      <c r="CZ446" s="1042"/>
      <c r="DA446" s="1043"/>
      <c r="DB446" s="1042"/>
      <c r="DC446" s="1043"/>
      <c r="DD446" s="1042"/>
      <c r="DE446" s="1043"/>
      <c r="DF446" s="1042"/>
      <c r="DG446" s="1043"/>
      <c r="DH446" s="342"/>
      <c r="DI446" s="1040"/>
      <c r="DJ446" s="1041"/>
      <c r="DK446" s="1040"/>
      <c r="DL446" s="1041"/>
      <c r="DM446" s="1040"/>
      <c r="DN446" s="1041"/>
      <c r="DO446" s="1040"/>
      <c r="DP446" s="1041"/>
      <c r="DQ446" s="1040"/>
      <c r="DR446" s="1041"/>
      <c r="DS446" s="343"/>
      <c r="DT446" s="312">
        <f t="shared" si="625"/>
        <v>0</v>
      </c>
      <c r="DU446" s="312">
        <f t="shared" si="626"/>
        <v>0</v>
      </c>
      <c r="DV446" s="312">
        <f t="shared" si="627"/>
        <v>0</v>
      </c>
      <c r="DW446" s="312">
        <f t="shared" si="628"/>
        <v>0</v>
      </c>
      <c r="DX446" s="312">
        <f t="shared" si="629"/>
        <v>0</v>
      </c>
      <c r="DY446" s="300">
        <f t="shared" si="630"/>
        <v>0</v>
      </c>
    </row>
    <row r="447" spans="1:129" ht="15" customHeight="1">
      <c r="C447" s="75" t="s">
        <v>15</v>
      </c>
      <c r="D447" s="674"/>
      <c r="E447" s="70"/>
      <c r="F447" s="70"/>
      <c r="G447" s="70"/>
      <c r="H447" s="70"/>
      <c r="I447" s="70"/>
      <c r="J447" s="683"/>
      <c r="K447" s="70"/>
      <c r="L447" s="138"/>
      <c r="M447" s="68">
        <f t="shared" si="618"/>
        <v>1</v>
      </c>
      <c r="N447" s="894"/>
      <c r="O447" s="895"/>
      <c r="P447" s="894"/>
      <c r="Q447" s="895"/>
      <c r="R447" s="894"/>
      <c r="S447" s="895"/>
      <c r="T447" s="894"/>
      <c r="U447" s="895"/>
      <c r="V447" s="894"/>
      <c r="W447" s="895"/>
      <c r="X447" s="346"/>
      <c r="Y447" s="896"/>
      <c r="Z447" s="1008"/>
      <c r="AA447" s="896"/>
      <c r="AB447" s="1008"/>
      <c r="AC447" s="896"/>
      <c r="AD447" s="1008"/>
      <c r="AE447" s="896"/>
      <c r="AF447" s="1008"/>
      <c r="AG447" s="896"/>
      <c r="AH447" s="1008"/>
      <c r="AI447" s="335"/>
      <c r="AJ447" s="901"/>
      <c r="AK447" s="902"/>
      <c r="AL447" s="901"/>
      <c r="AM447" s="902"/>
      <c r="AN447" s="901"/>
      <c r="AO447" s="902"/>
      <c r="AP447" s="901"/>
      <c r="AQ447" s="902"/>
      <c r="AR447" s="901"/>
      <c r="AS447" s="902"/>
      <c r="AT447" s="336"/>
      <c r="AU447" s="909"/>
      <c r="AV447" s="910"/>
      <c r="AW447" s="909"/>
      <c r="AX447" s="910"/>
      <c r="AY447" s="909"/>
      <c r="AZ447" s="910"/>
      <c r="BA447" s="909"/>
      <c r="BB447" s="910"/>
      <c r="BC447" s="909"/>
      <c r="BD447" s="910"/>
      <c r="BE447" s="337"/>
      <c r="BF447" s="911"/>
      <c r="BG447" s="912"/>
      <c r="BH447" s="911"/>
      <c r="BI447" s="912"/>
      <c r="BJ447" s="911"/>
      <c r="BK447" s="912"/>
      <c r="BL447" s="911"/>
      <c r="BM447" s="912"/>
      <c r="BN447" s="911"/>
      <c r="BO447" s="912"/>
      <c r="BP447" s="338"/>
      <c r="BQ447" s="1038"/>
      <c r="BR447" s="1039"/>
      <c r="BS447" s="1038"/>
      <c r="BT447" s="1039"/>
      <c r="BU447" s="1038"/>
      <c r="BV447" s="1039"/>
      <c r="BW447" s="1038"/>
      <c r="BX447" s="1039"/>
      <c r="BY447" s="1038"/>
      <c r="BZ447" s="1039"/>
      <c r="CA447" s="339"/>
      <c r="CB447" s="1036"/>
      <c r="CC447" s="1037"/>
      <c r="CD447" s="1036"/>
      <c r="CE447" s="1037"/>
      <c r="CF447" s="1036"/>
      <c r="CG447" s="1037"/>
      <c r="CH447" s="1036"/>
      <c r="CI447" s="1037"/>
      <c r="CJ447" s="1036"/>
      <c r="CK447" s="1037"/>
      <c r="CL447" s="340"/>
      <c r="CM447" s="999">
        <f t="shared" si="619"/>
        <v>0</v>
      </c>
      <c r="CN447" s="1000"/>
      <c r="CO447" s="999">
        <f t="shared" si="620"/>
        <v>0</v>
      </c>
      <c r="CP447" s="1000"/>
      <c r="CQ447" s="999">
        <f t="shared" si="621"/>
        <v>0</v>
      </c>
      <c r="CR447" s="1000"/>
      <c r="CS447" s="999">
        <f t="shared" si="622"/>
        <v>0</v>
      </c>
      <c r="CT447" s="1000"/>
      <c r="CU447" s="999">
        <f t="shared" si="623"/>
        <v>0</v>
      </c>
      <c r="CV447" s="1000"/>
      <c r="CW447" s="284">
        <f t="shared" si="624"/>
        <v>0</v>
      </c>
      <c r="CX447" s="1042"/>
      <c r="CY447" s="1043"/>
      <c r="CZ447" s="1042"/>
      <c r="DA447" s="1043"/>
      <c r="DB447" s="1042"/>
      <c r="DC447" s="1043"/>
      <c r="DD447" s="1042"/>
      <c r="DE447" s="1043"/>
      <c r="DF447" s="1042"/>
      <c r="DG447" s="1043"/>
      <c r="DH447" s="342"/>
      <c r="DI447" s="1040"/>
      <c r="DJ447" s="1041"/>
      <c r="DK447" s="1040"/>
      <c r="DL447" s="1041"/>
      <c r="DM447" s="1040"/>
      <c r="DN447" s="1041"/>
      <c r="DO447" s="1040"/>
      <c r="DP447" s="1041"/>
      <c r="DQ447" s="1040"/>
      <c r="DR447" s="1041"/>
      <c r="DS447" s="343"/>
      <c r="DT447" s="312">
        <f t="shared" si="625"/>
        <v>0</v>
      </c>
      <c r="DU447" s="312">
        <f t="shared" si="626"/>
        <v>0</v>
      </c>
      <c r="DV447" s="312">
        <f t="shared" si="627"/>
        <v>0</v>
      </c>
      <c r="DW447" s="312">
        <f t="shared" si="628"/>
        <v>0</v>
      </c>
      <c r="DX447" s="312">
        <f t="shared" si="629"/>
        <v>0</v>
      </c>
      <c r="DY447" s="300">
        <f t="shared" si="630"/>
        <v>0</v>
      </c>
    </row>
    <row r="448" spans="1:129" ht="15" customHeight="1">
      <c r="C448" s="75" t="s">
        <v>31</v>
      </c>
      <c r="D448" s="674"/>
      <c r="E448" s="70"/>
      <c r="F448" s="70"/>
      <c r="G448" s="70"/>
      <c r="H448" s="70"/>
      <c r="I448" s="70"/>
      <c r="J448" s="683"/>
      <c r="K448" s="70"/>
      <c r="L448" s="138"/>
      <c r="M448" s="68">
        <f t="shared" si="618"/>
        <v>1.1000000000000001</v>
      </c>
      <c r="N448" s="894"/>
      <c r="O448" s="895"/>
      <c r="P448" s="894"/>
      <c r="Q448" s="895"/>
      <c r="R448" s="894"/>
      <c r="S448" s="895"/>
      <c r="T448" s="894"/>
      <c r="U448" s="895"/>
      <c r="V448" s="894"/>
      <c r="W448" s="895"/>
      <c r="X448" s="346"/>
      <c r="Y448" s="896"/>
      <c r="Z448" s="1008"/>
      <c r="AA448" s="896"/>
      <c r="AB448" s="1008"/>
      <c r="AC448" s="896"/>
      <c r="AD448" s="1008"/>
      <c r="AE448" s="896"/>
      <c r="AF448" s="1008"/>
      <c r="AG448" s="896"/>
      <c r="AH448" s="1008"/>
      <c r="AI448" s="335"/>
      <c r="AJ448" s="901"/>
      <c r="AK448" s="902"/>
      <c r="AL448" s="901"/>
      <c r="AM448" s="902"/>
      <c r="AN448" s="901"/>
      <c r="AO448" s="902"/>
      <c r="AP448" s="901"/>
      <c r="AQ448" s="902"/>
      <c r="AR448" s="901"/>
      <c r="AS448" s="902"/>
      <c r="AT448" s="336"/>
      <c r="AU448" s="909"/>
      <c r="AV448" s="910"/>
      <c r="AW448" s="909"/>
      <c r="AX448" s="910"/>
      <c r="AY448" s="909"/>
      <c r="AZ448" s="910"/>
      <c r="BA448" s="909"/>
      <c r="BB448" s="910"/>
      <c r="BC448" s="909"/>
      <c r="BD448" s="910"/>
      <c r="BE448" s="337"/>
      <c r="BF448" s="911"/>
      <c r="BG448" s="912"/>
      <c r="BH448" s="911"/>
      <c r="BI448" s="912"/>
      <c r="BJ448" s="911"/>
      <c r="BK448" s="912"/>
      <c r="BL448" s="911"/>
      <c r="BM448" s="912"/>
      <c r="BN448" s="911"/>
      <c r="BO448" s="912"/>
      <c r="BP448" s="338"/>
      <c r="BQ448" s="1038"/>
      <c r="BR448" s="1039"/>
      <c r="BS448" s="1038"/>
      <c r="BT448" s="1039"/>
      <c r="BU448" s="1038"/>
      <c r="BV448" s="1039"/>
      <c r="BW448" s="1038"/>
      <c r="BX448" s="1039"/>
      <c r="BY448" s="1038"/>
      <c r="BZ448" s="1039"/>
      <c r="CA448" s="339"/>
      <c r="CB448" s="1036"/>
      <c r="CC448" s="1037"/>
      <c r="CD448" s="1036"/>
      <c r="CE448" s="1037"/>
      <c r="CF448" s="1036"/>
      <c r="CG448" s="1037"/>
      <c r="CH448" s="1036"/>
      <c r="CI448" s="1037"/>
      <c r="CJ448" s="1036"/>
      <c r="CK448" s="1037"/>
      <c r="CL448" s="340"/>
      <c r="CM448" s="999">
        <f t="shared" si="619"/>
        <v>0</v>
      </c>
      <c r="CN448" s="1000"/>
      <c r="CO448" s="999">
        <f t="shared" si="620"/>
        <v>0</v>
      </c>
      <c r="CP448" s="1000"/>
      <c r="CQ448" s="999">
        <f t="shared" si="621"/>
        <v>0</v>
      </c>
      <c r="CR448" s="1000"/>
      <c r="CS448" s="999">
        <f t="shared" si="622"/>
        <v>0</v>
      </c>
      <c r="CT448" s="1000"/>
      <c r="CU448" s="999">
        <f t="shared" si="623"/>
        <v>0</v>
      </c>
      <c r="CV448" s="1000"/>
      <c r="CW448" s="284">
        <f t="shared" si="624"/>
        <v>0</v>
      </c>
      <c r="CX448" s="1042"/>
      <c r="CY448" s="1043"/>
      <c r="CZ448" s="1042"/>
      <c r="DA448" s="1043"/>
      <c r="DB448" s="1042"/>
      <c r="DC448" s="1043"/>
      <c r="DD448" s="1042"/>
      <c r="DE448" s="1043"/>
      <c r="DF448" s="1042"/>
      <c r="DG448" s="1043"/>
      <c r="DH448" s="342"/>
      <c r="DI448" s="1040"/>
      <c r="DJ448" s="1041"/>
      <c r="DK448" s="1040"/>
      <c r="DL448" s="1041"/>
      <c r="DM448" s="1040"/>
      <c r="DN448" s="1041"/>
      <c r="DO448" s="1040"/>
      <c r="DP448" s="1041"/>
      <c r="DQ448" s="1040"/>
      <c r="DR448" s="1041"/>
      <c r="DS448" s="343"/>
      <c r="DT448" s="312">
        <f t="shared" si="625"/>
        <v>0</v>
      </c>
      <c r="DU448" s="312">
        <f t="shared" si="626"/>
        <v>0</v>
      </c>
      <c r="DV448" s="312">
        <f t="shared" si="627"/>
        <v>0</v>
      </c>
      <c r="DW448" s="312">
        <f t="shared" si="628"/>
        <v>0</v>
      </c>
      <c r="DX448" s="312">
        <f t="shared" si="629"/>
        <v>0</v>
      </c>
      <c r="DY448" s="300">
        <f t="shared" si="630"/>
        <v>0</v>
      </c>
    </row>
    <row r="449" spans="1:129" ht="15" customHeight="1">
      <c r="C449" s="75" t="s">
        <v>309</v>
      </c>
      <c r="D449" s="674" t="s">
        <v>338</v>
      </c>
      <c r="E449" s="70"/>
      <c r="F449" s="70"/>
      <c r="G449" s="70"/>
      <c r="H449" s="70"/>
      <c r="I449" s="70"/>
      <c r="J449" s="683"/>
      <c r="K449" s="70"/>
      <c r="L449" s="138"/>
      <c r="M449" s="68">
        <f t="shared" si="618"/>
        <v>1.1000000000000001</v>
      </c>
      <c r="N449" s="894"/>
      <c r="O449" s="895"/>
      <c r="P449" s="894"/>
      <c r="Q449" s="895"/>
      <c r="R449" s="894"/>
      <c r="S449" s="895"/>
      <c r="T449" s="894"/>
      <c r="U449" s="895"/>
      <c r="V449" s="894"/>
      <c r="W449" s="895"/>
      <c r="X449" s="346"/>
      <c r="Y449" s="896"/>
      <c r="Z449" s="1008"/>
      <c r="AA449" s="896"/>
      <c r="AB449" s="1008"/>
      <c r="AC449" s="896"/>
      <c r="AD449" s="1008"/>
      <c r="AE449" s="896"/>
      <c r="AF449" s="1008"/>
      <c r="AG449" s="896"/>
      <c r="AH449" s="1008"/>
      <c r="AI449" s="335"/>
      <c r="AJ449" s="901"/>
      <c r="AK449" s="902"/>
      <c r="AL449" s="901"/>
      <c r="AM449" s="902"/>
      <c r="AN449" s="901"/>
      <c r="AO449" s="902"/>
      <c r="AP449" s="901"/>
      <c r="AQ449" s="902"/>
      <c r="AR449" s="901"/>
      <c r="AS449" s="902"/>
      <c r="AT449" s="336"/>
      <c r="AU449" s="909"/>
      <c r="AV449" s="910"/>
      <c r="AW449" s="909"/>
      <c r="AX449" s="910"/>
      <c r="AY449" s="909"/>
      <c r="AZ449" s="910"/>
      <c r="BA449" s="909"/>
      <c r="BB449" s="910"/>
      <c r="BC449" s="909"/>
      <c r="BD449" s="910"/>
      <c r="BE449" s="337"/>
      <c r="BF449" s="911"/>
      <c r="BG449" s="912"/>
      <c r="BH449" s="911"/>
      <c r="BI449" s="912"/>
      <c r="BJ449" s="911"/>
      <c r="BK449" s="912"/>
      <c r="BL449" s="911"/>
      <c r="BM449" s="912"/>
      <c r="BN449" s="911"/>
      <c r="BO449" s="912"/>
      <c r="BP449" s="338"/>
      <c r="BQ449" s="1038"/>
      <c r="BR449" s="1039"/>
      <c r="BS449" s="1038"/>
      <c r="BT449" s="1039"/>
      <c r="BU449" s="1038"/>
      <c r="BV449" s="1039"/>
      <c r="BW449" s="1038"/>
      <c r="BX449" s="1039"/>
      <c r="BY449" s="1038"/>
      <c r="BZ449" s="1039"/>
      <c r="CA449" s="339"/>
      <c r="CB449" s="1036"/>
      <c r="CC449" s="1037"/>
      <c r="CD449" s="1036"/>
      <c r="CE449" s="1037"/>
      <c r="CF449" s="1036"/>
      <c r="CG449" s="1037"/>
      <c r="CH449" s="1036"/>
      <c r="CI449" s="1037"/>
      <c r="CJ449" s="1036"/>
      <c r="CK449" s="1037"/>
      <c r="CL449" s="340"/>
      <c r="CM449" s="999">
        <f t="shared" si="619"/>
        <v>0</v>
      </c>
      <c r="CN449" s="1000"/>
      <c r="CO449" s="999">
        <f t="shared" si="620"/>
        <v>0</v>
      </c>
      <c r="CP449" s="1000"/>
      <c r="CQ449" s="999">
        <f t="shared" si="621"/>
        <v>0</v>
      </c>
      <c r="CR449" s="1000"/>
      <c r="CS449" s="999">
        <f t="shared" si="622"/>
        <v>0</v>
      </c>
      <c r="CT449" s="1000"/>
      <c r="CU449" s="999">
        <f t="shared" si="623"/>
        <v>0</v>
      </c>
      <c r="CV449" s="1000"/>
      <c r="CW449" s="284">
        <f t="shared" si="624"/>
        <v>0</v>
      </c>
      <c r="CX449" s="1042"/>
      <c r="CY449" s="1043"/>
      <c r="CZ449" s="1042"/>
      <c r="DA449" s="1043"/>
      <c r="DB449" s="1042"/>
      <c r="DC449" s="1043"/>
      <c r="DD449" s="1042"/>
      <c r="DE449" s="1043"/>
      <c r="DF449" s="1042"/>
      <c r="DG449" s="1043"/>
      <c r="DH449" s="342"/>
      <c r="DI449" s="1040"/>
      <c r="DJ449" s="1041"/>
      <c r="DK449" s="1040"/>
      <c r="DL449" s="1041"/>
      <c r="DM449" s="1040"/>
      <c r="DN449" s="1041"/>
      <c r="DO449" s="1040"/>
      <c r="DP449" s="1041"/>
      <c r="DQ449" s="1040"/>
      <c r="DR449" s="1041"/>
      <c r="DS449" s="343"/>
      <c r="DT449" s="312">
        <f t="shared" si="625"/>
        <v>0</v>
      </c>
      <c r="DU449" s="312">
        <f t="shared" si="626"/>
        <v>0</v>
      </c>
      <c r="DV449" s="312">
        <f t="shared" si="627"/>
        <v>0</v>
      </c>
      <c r="DW449" s="312">
        <f t="shared" si="628"/>
        <v>0</v>
      </c>
      <c r="DX449" s="312">
        <f t="shared" si="629"/>
        <v>0</v>
      </c>
      <c r="DY449" s="300">
        <f t="shared" si="630"/>
        <v>0</v>
      </c>
    </row>
    <row r="450" spans="1:129" ht="15" customHeight="1">
      <c r="C450" s="75" t="s">
        <v>224</v>
      </c>
      <c r="D450" s="674"/>
      <c r="E450" s="70"/>
      <c r="F450" s="70"/>
      <c r="G450" s="70"/>
      <c r="H450" s="70"/>
      <c r="I450" s="70"/>
      <c r="J450" s="683"/>
      <c r="K450" s="70"/>
      <c r="L450" s="138"/>
      <c r="M450" s="68">
        <f t="shared" si="618"/>
        <v>1</v>
      </c>
      <c r="N450" s="894"/>
      <c r="O450" s="895"/>
      <c r="P450" s="894"/>
      <c r="Q450" s="895"/>
      <c r="R450" s="894"/>
      <c r="S450" s="895"/>
      <c r="T450" s="894"/>
      <c r="U450" s="895"/>
      <c r="V450" s="894"/>
      <c r="W450" s="895"/>
      <c r="X450" s="346"/>
      <c r="Y450" s="896"/>
      <c r="Z450" s="1008"/>
      <c r="AA450" s="896"/>
      <c r="AB450" s="1008"/>
      <c r="AC450" s="896"/>
      <c r="AD450" s="1008"/>
      <c r="AE450" s="896"/>
      <c r="AF450" s="1008"/>
      <c r="AG450" s="896"/>
      <c r="AH450" s="1008"/>
      <c r="AI450" s="335"/>
      <c r="AJ450" s="901"/>
      <c r="AK450" s="902"/>
      <c r="AL450" s="901"/>
      <c r="AM450" s="902"/>
      <c r="AN450" s="901"/>
      <c r="AO450" s="902"/>
      <c r="AP450" s="901"/>
      <c r="AQ450" s="902"/>
      <c r="AR450" s="901"/>
      <c r="AS450" s="902"/>
      <c r="AT450" s="336"/>
      <c r="AU450" s="909"/>
      <c r="AV450" s="910"/>
      <c r="AW450" s="909"/>
      <c r="AX450" s="910"/>
      <c r="AY450" s="909"/>
      <c r="AZ450" s="910"/>
      <c r="BA450" s="909"/>
      <c r="BB450" s="910"/>
      <c r="BC450" s="909"/>
      <c r="BD450" s="910"/>
      <c r="BE450" s="337"/>
      <c r="BF450" s="911"/>
      <c r="BG450" s="912"/>
      <c r="BH450" s="911"/>
      <c r="BI450" s="912"/>
      <c r="BJ450" s="911"/>
      <c r="BK450" s="912"/>
      <c r="BL450" s="911"/>
      <c r="BM450" s="912"/>
      <c r="BN450" s="911"/>
      <c r="BO450" s="912"/>
      <c r="BP450" s="338"/>
      <c r="BQ450" s="1038"/>
      <c r="BR450" s="1039"/>
      <c r="BS450" s="1038"/>
      <c r="BT450" s="1039"/>
      <c r="BU450" s="1038"/>
      <c r="BV450" s="1039"/>
      <c r="BW450" s="1038"/>
      <c r="BX450" s="1039"/>
      <c r="BY450" s="1038"/>
      <c r="BZ450" s="1039"/>
      <c r="CA450" s="339"/>
      <c r="CB450" s="1036"/>
      <c r="CC450" s="1037"/>
      <c r="CD450" s="1036"/>
      <c r="CE450" s="1037"/>
      <c r="CF450" s="1036"/>
      <c r="CG450" s="1037"/>
      <c r="CH450" s="1036"/>
      <c r="CI450" s="1037"/>
      <c r="CJ450" s="1036"/>
      <c r="CK450" s="1037"/>
      <c r="CL450" s="340"/>
      <c r="CM450" s="999">
        <f t="shared" si="619"/>
        <v>0</v>
      </c>
      <c r="CN450" s="1000"/>
      <c r="CO450" s="999">
        <f t="shared" si="620"/>
        <v>0</v>
      </c>
      <c r="CP450" s="1000"/>
      <c r="CQ450" s="999">
        <f t="shared" si="621"/>
        <v>0</v>
      </c>
      <c r="CR450" s="1000"/>
      <c r="CS450" s="999">
        <f t="shared" si="622"/>
        <v>0</v>
      </c>
      <c r="CT450" s="1000"/>
      <c r="CU450" s="999">
        <f t="shared" si="623"/>
        <v>0</v>
      </c>
      <c r="CV450" s="1000"/>
      <c r="CW450" s="284">
        <f t="shared" si="624"/>
        <v>0</v>
      </c>
      <c r="CX450" s="1042"/>
      <c r="CY450" s="1043"/>
      <c r="CZ450" s="1042"/>
      <c r="DA450" s="1043"/>
      <c r="DB450" s="1042"/>
      <c r="DC450" s="1043"/>
      <c r="DD450" s="1042"/>
      <c r="DE450" s="1043"/>
      <c r="DF450" s="1042"/>
      <c r="DG450" s="1043"/>
      <c r="DH450" s="342"/>
      <c r="DI450" s="1040"/>
      <c r="DJ450" s="1041"/>
      <c r="DK450" s="1040"/>
      <c r="DL450" s="1041"/>
      <c r="DM450" s="1040"/>
      <c r="DN450" s="1041"/>
      <c r="DO450" s="1040"/>
      <c r="DP450" s="1041"/>
      <c r="DQ450" s="1040"/>
      <c r="DR450" s="1041"/>
      <c r="DS450" s="343"/>
      <c r="DT450" s="312">
        <f t="shared" si="625"/>
        <v>0</v>
      </c>
      <c r="DU450" s="312">
        <f t="shared" si="626"/>
        <v>0</v>
      </c>
      <c r="DV450" s="312">
        <f t="shared" si="627"/>
        <v>0</v>
      </c>
      <c r="DW450" s="312">
        <f t="shared" si="628"/>
        <v>0</v>
      </c>
      <c r="DX450" s="312">
        <f t="shared" si="629"/>
        <v>0</v>
      </c>
      <c r="DY450" s="300">
        <f t="shared" si="630"/>
        <v>0</v>
      </c>
    </row>
    <row r="451" spans="1:129" ht="15" customHeight="1">
      <c r="C451" s="75" t="s">
        <v>15</v>
      </c>
      <c r="D451" s="674"/>
      <c r="E451" s="70"/>
      <c r="F451" s="70"/>
      <c r="G451" s="70"/>
      <c r="H451" s="70"/>
      <c r="I451" s="70"/>
      <c r="J451" s="683"/>
      <c r="K451" s="70"/>
      <c r="L451" s="138"/>
      <c r="M451" s="68">
        <f t="shared" si="618"/>
        <v>1</v>
      </c>
      <c r="N451" s="894"/>
      <c r="O451" s="895"/>
      <c r="P451" s="894"/>
      <c r="Q451" s="895"/>
      <c r="R451" s="894"/>
      <c r="S451" s="895"/>
      <c r="T451" s="894"/>
      <c r="U451" s="895"/>
      <c r="V451" s="894"/>
      <c r="W451" s="895"/>
      <c r="X451" s="346"/>
      <c r="Y451" s="896"/>
      <c r="Z451" s="1008"/>
      <c r="AA451" s="896"/>
      <c r="AB451" s="1008"/>
      <c r="AC451" s="896"/>
      <c r="AD451" s="1008"/>
      <c r="AE451" s="896"/>
      <c r="AF451" s="1008"/>
      <c r="AG451" s="896"/>
      <c r="AH451" s="1008"/>
      <c r="AI451" s="335"/>
      <c r="AJ451" s="901"/>
      <c r="AK451" s="902"/>
      <c r="AL451" s="901"/>
      <c r="AM451" s="902"/>
      <c r="AN451" s="901"/>
      <c r="AO451" s="902"/>
      <c r="AP451" s="901"/>
      <c r="AQ451" s="902"/>
      <c r="AR451" s="901"/>
      <c r="AS451" s="902"/>
      <c r="AT451" s="336"/>
      <c r="AU451" s="909"/>
      <c r="AV451" s="910"/>
      <c r="AW451" s="909"/>
      <c r="AX451" s="910"/>
      <c r="AY451" s="909"/>
      <c r="AZ451" s="910"/>
      <c r="BA451" s="909"/>
      <c r="BB451" s="910"/>
      <c r="BC451" s="909"/>
      <c r="BD451" s="910"/>
      <c r="BE451" s="337"/>
      <c r="BF451" s="911"/>
      <c r="BG451" s="912"/>
      <c r="BH451" s="911"/>
      <c r="BI451" s="912"/>
      <c r="BJ451" s="911"/>
      <c r="BK451" s="912"/>
      <c r="BL451" s="911"/>
      <c r="BM451" s="912"/>
      <c r="BN451" s="911"/>
      <c r="BO451" s="912"/>
      <c r="BP451" s="338"/>
      <c r="BQ451" s="1038"/>
      <c r="BR451" s="1039"/>
      <c r="BS451" s="1038"/>
      <c r="BT451" s="1039"/>
      <c r="BU451" s="1038"/>
      <c r="BV451" s="1039"/>
      <c r="BW451" s="1038"/>
      <c r="BX451" s="1039"/>
      <c r="BY451" s="1038"/>
      <c r="BZ451" s="1039"/>
      <c r="CA451" s="339"/>
      <c r="CB451" s="1036"/>
      <c r="CC451" s="1037"/>
      <c r="CD451" s="1036"/>
      <c r="CE451" s="1037"/>
      <c r="CF451" s="1036"/>
      <c r="CG451" s="1037"/>
      <c r="CH451" s="1036"/>
      <c r="CI451" s="1037"/>
      <c r="CJ451" s="1036"/>
      <c r="CK451" s="1037"/>
      <c r="CL451" s="340"/>
      <c r="CM451" s="999">
        <f t="shared" si="619"/>
        <v>0</v>
      </c>
      <c r="CN451" s="1000"/>
      <c r="CO451" s="999">
        <f t="shared" si="620"/>
        <v>0</v>
      </c>
      <c r="CP451" s="1000"/>
      <c r="CQ451" s="999">
        <f t="shared" si="621"/>
        <v>0</v>
      </c>
      <c r="CR451" s="1000"/>
      <c r="CS451" s="999">
        <f t="shared" si="622"/>
        <v>0</v>
      </c>
      <c r="CT451" s="1000"/>
      <c r="CU451" s="999">
        <f t="shared" si="623"/>
        <v>0</v>
      </c>
      <c r="CV451" s="1000"/>
      <c r="CW451" s="284">
        <f t="shared" si="624"/>
        <v>0</v>
      </c>
      <c r="CX451" s="1042"/>
      <c r="CY451" s="1043"/>
      <c r="CZ451" s="1042"/>
      <c r="DA451" s="1043"/>
      <c r="DB451" s="1042"/>
      <c r="DC451" s="1043"/>
      <c r="DD451" s="1042"/>
      <c r="DE451" s="1043"/>
      <c r="DF451" s="1042"/>
      <c r="DG451" s="1043"/>
      <c r="DH451" s="342"/>
      <c r="DI451" s="1040"/>
      <c r="DJ451" s="1041"/>
      <c r="DK451" s="1040"/>
      <c r="DL451" s="1041"/>
      <c r="DM451" s="1040"/>
      <c r="DN451" s="1041"/>
      <c r="DO451" s="1040"/>
      <c r="DP451" s="1041"/>
      <c r="DQ451" s="1040"/>
      <c r="DR451" s="1041"/>
      <c r="DS451" s="343"/>
      <c r="DT451" s="312">
        <f t="shared" si="625"/>
        <v>0</v>
      </c>
      <c r="DU451" s="312">
        <f t="shared" si="626"/>
        <v>0</v>
      </c>
      <c r="DV451" s="312">
        <f t="shared" si="627"/>
        <v>0</v>
      </c>
      <c r="DW451" s="312">
        <f t="shared" si="628"/>
        <v>0</v>
      </c>
      <c r="DX451" s="312">
        <f t="shared" si="629"/>
        <v>0</v>
      </c>
      <c r="DY451" s="300">
        <f t="shared" si="630"/>
        <v>0</v>
      </c>
    </row>
    <row r="452" spans="1:129" ht="15" customHeight="1">
      <c r="C452" s="75" t="s">
        <v>31</v>
      </c>
      <c r="D452" s="674"/>
      <c r="E452" s="70"/>
      <c r="F452" s="70"/>
      <c r="G452" s="70"/>
      <c r="H452" s="70"/>
      <c r="I452" s="70"/>
      <c r="J452" s="683"/>
      <c r="K452" s="70"/>
      <c r="L452" s="138"/>
      <c r="M452" s="68">
        <f t="shared" si="618"/>
        <v>1.1000000000000001</v>
      </c>
      <c r="N452" s="894"/>
      <c r="O452" s="895"/>
      <c r="P452" s="894"/>
      <c r="Q452" s="895"/>
      <c r="R452" s="894"/>
      <c r="S452" s="895"/>
      <c r="T452" s="894"/>
      <c r="U452" s="895"/>
      <c r="V452" s="894"/>
      <c r="W452" s="895"/>
      <c r="X452" s="346"/>
      <c r="Y452" s="896"/>
      <c r="Z452" s="1008"/>
      <c r="AA452" s="896"/>
      <c r="AB452" s="1008"/>
      <c r="AC452" s="896"/>
      <c r="AD452" s="1008"/>
      <c r="AE452" s="896"/>
      <c r="AF452" s="1008"/>
      <c r="AG452" s="896"/>
      <c r="AH452" s="1008"/>
      <c r="AI452" s="335"/>
      <c r="AJ452" s="901"/>
      <c r="AK452" s="902"/>
      <c r="AL452" s="901"/>
      <c r="AM452" s="902"/>
      <c r="AN452" s="901"/>
      <c r="AO452" s="902"/>
      <c r="AP452" s="901"/>
      <c r="AQ452" s="902"/>
      <c r="AR452" s="901"/>
      <c r="AS452" s="902"/>
      <c r="AT452" s="336"/>
      <c r="AU452" s="909"/>
      <c r="AV452" s="910"/>
      <c r="AW452" s="909"/>
      <c r="AX452" s="910"/>
      <c r="AY452" s="909"/>
      <c r="AZ452" s="910"/>
      <c r="BA452" s="909"/>
      <c r="BB452" s="910"/>
      <c r="BC452" s="909"/>
      <c r="BD452" s="910"/>
      <c r="BE452" s="337"/>
      <c r="BF452" s="911"/>
      <c r="BG452" s="912"/>
      <c r="BH452" s="911"/>
      <c r="BI452" s="912"/>
      <c r="BJ452" s="911"/>
      <c r="BK452" s="912"/>
      <c r="BL452" s="911"/>
      <c r="BM452" s="912"/>
      <c r="BN452" s="911"/>
      <c r="BO452" s="912"/>
      <c r="BP452" s="338"/>
      <c r="BQ452" s="1038"/>
      <c r="BR452" s="1039"/>
      <c r="BS452" s="1038"/>
      <c r="BT452" s="1039"/>
      <c r="BU452" s="1038"/>
      <c r="BV452" s="1039"/>
      <c r="BW452" s="1038"/>
      <c r="BX452" s="1039"/>
      <c r="BY452" s="1038"/>
      <c r="BZ452" s="1039"/>
      <c r="CA452" s="339"/>
      <c r="CB452" s="1036"/>
      <c r="CC452" s="1037"/>
      <c r="CD452" s="1036"/>
      <c r="CE452" s="1037"/>
      <c r="CF452" s="1036"/>
      <c r="CG452" s="1037"/>
      <c r="CH452" s="1036"/>
      <c r="CI452" s="1037"/>
      <c r="CJ452" s="1036"/>
      <c r="CK452" s="1037"/>
      <c r="CL452" s="340"/>
      <c r="CM452" s="999">
        <f t="shared" si="619"/>
        <v>0</v>
      </c>
      <c r="CN452" s="1000"/>
      <c r="CO452" s="999">
        <f t="shared" si="620"/>
        <v>0</v>
      </c>
      <c r="CP452" s="1000"/>
      <c r="CQ452" s="999">
        <f t="shared" si="621"/>
        <v>0</v>
      </c>
      <c r="CR452" s="1000"/>
      <c r="CS452" s="999">
        <f t="shared" si="622"/>
        <v>0</v>
      </c>
      <c r="CT452" s="1000"/>
      <c r="CU452" s="999">
        <f t="shared" si="623"/>
        <v>0</v>
      </c>
      <c r="CV452" s="1000"/>
      <c r="CW452" s="284">
        <f t="shared" si="624"/>
        <v>0</v>
      </c>
      <c r="CX452" s="1042"/>
      <c r="CY452" s="1043"/>
      <c r="CZ452" s="1042"/>
      <c r="DA452" s="1043"/>
      <c r="DB452" s="1042"/>
      <c r="DC452" s="1043"/>
      <c r="DD452" s="1042"/>
      <c r="DE452" s="1043"/>
      <c r="DF452" s="1042"/>
      <c r="DG452" s="1043"/>
      <c r="DH452" s="342"/>
      <c r="DI452" s="1040"/>
      <c r="DJ452" s="1041"/>
      <c r="DK452" s="1040"/>
      <c r="DL452" s="1041"/>
      <c r="DM452" s="1040"/>
      <c r="DN452" s="1041"/>
      <c r="DO452" s="1040"/>
      <c r="DP452" s="1041"/>
      <c r="DQ452" s="1040"/>
      <c r="DR452" s="1041"/>
      <c r="DS452" s="343"/>
      <c r="DT452" s="312">
        <f t="shared" si="625"/>
        <v>0</v>
      </c>
      <c r="DU452" s="312">
        <f t="shared" si="626"/>
        <v>0</v>
      </c>
      <c r="DV452" s="312">
        <f t="shared" si="627"/>
        <v>0</v>
      </c>
      <c r="DW452" s="312">
        <f t="shared" si="628"/>
        <v>0</v>
      </c>
      <c r="DX452" s="312">
        <f t="shared" si="629"/>
        <v>0</v>
      </c>
      <c r="DY452" s="300">
        <f t="shared" si="630"/>
        <v>0</v>
      </c>
    </row>
    <row r="453" spans="1:129" ht="15" customHeight="1">
      <c r="C453" s="75" t="s">
        <v>309</v>
      </c>
      <c r="D453" s="674" t="s">
        <v>338</v>
      </c>
      <c r="E453" s="70"/>
      <c r="F453" s="70"/>
      <c r="G453" s="70"/>
      <c r="H453" s="70"/>
      <c r="I453" s="70"/>
      <c r="J453" s="683"/>
      <c r="K453" s="70"/>
      <c r="L453" s="138"/>
      <c r="M453" s="68">
        <f t="shared" si="618"/>
        <v>1.1000000000000001</v>
      </c>
      <c r="N453" s="894"/>
      <c r="O453" s="895"/>
      <c r="P453" s="894"/>
      <c r="Q453" s="895"/>
      <c r="R453" s="894"/>
      <c r="S453" s="895"/>
      <c r="T453" s="894"/>
      <c r="U453" s="895"/>
      <c r="V453" s="894"/>
      <c r="W453" s="895"/>
      <c r="X453" s="346"/>
      <c r="Y453" s="896"/>
      <c r="Z453" s="1008"/>
      <c r="AA453" s="896"/>
      <c r="AB453" s="1008"/>
      <c r="AC453" s="896"/>
      <c r="AD453" s="1008"/>
      <c r="AE453" s="896"/>
      <c r="AF453" s="1008"/>
      <c r="AG453" s="896"/>
      <c r="AH453" s="1008"/>
      <c r="AI453" s="335"/>
      <c r="AJ453" s="901"/>
      <c r="AK453" s="902"/>
      <c r="AL453" s="901"/>
      <c r="AM453" s="902"/>
      <c r="AN453" s="901"/>
      <c r="AO453" s="902"/>
      <c r="AP453" s="901"/>
      <c r="AQ453" s="902"/>
      <c r="AR453" s="901"/>
      <c r="AS453" s="902"/>
      <c r="AT453" s="336"/>
      <c r="AU453" s="909"/>
      <c r="AV453" s="910"/>
      <c r="AW453" s="909"/>
      <c r="AX453" s="910"/>
      <c r="AY453" s="909"/>
      <c r="AZ453" s="910"/>
      <c r="BA453" s="909"/>
      <c r="BB453" s="910"/>
      <c r="BC453" s="909"/>
      <c r="BD453" s="910"/>
      <c r="BE453" s="337"/>
      <c r="BF453" s="911"/>
      <c r="BG453" s="912"/>
      <c r="BH453" s="911"/>
      <c r="BI453" s="912"/>
      <c r="BJ453" s="911"/>
      <c r="BK453" s="912"/>
      <c r="BL453" s="911"/>
      <c r="BM453" s="912"/>
      <c r="BN453" s="911"/>
      <c r="BO453" s="912"/>
      <c r="BP453" s="338"/>
      <c r="BQ453" s="1038"/>
      <c r="BR453" s="1039"/>
      <c r="BS453" s="1038"/>
      <c r="BT453" s="1039"/>
      <c r="BU453" s="1038"/>
      <c r="BV453" s="1039"/>
      <c r="BW453" s="1038"/>
      <c r="BX453" s="1039"/>
      <c r="BY453" s="1038"/>
      <c r="BZ453" s="1039"/>
      <c r="CA453" s="339"/>
      <c r="CB453" s="1036"/>
      <c r="CC453" s="1037"/>
      <c r="CD453" s="1036"/>
      <c r="CE453" s="1037"/>
      <c r="CF453" s="1036"/>
      <c r="CG453" s="1037"/>
      <c r="CH453" s="1036"/>
      <c r="CI453" s="1037"/>
      <c r="CJ453" s="1036"/>
      <c r="CK453" s="1037"/>
      <c r="CL453" s="340"/>
      <c r="CM453" s="999">
        <f t="shared" si="619"/>
        <v>0</v>
      </c>
      <c r="CN453" s="1000"/>
      <c r="CO453" s="999">
        <f t="shared" si="620"/>
        <v>0</v>
      </c>
      <c r="CP453" s="1000"/>
      <c r="CQ453" s="999">
        <f t="shared" si="621"/>
        <v>0</v>
      </c>
      <c r="CR453" s="1000"/>
      <c r="CS453" s="999">
        <f t="shared" si="622"/>
        <v>0</v>
      </c>
      <c r="CT453" s="1000"/>
      <c r="CU453" s="999">
        <f t="shared" si="623"/>
        <v>0</v>
      </c>
      <c r="CV453" s="1000"/>
      <c r="CW453" s="284">
        <f t="shared" si="624"/>
        <v>0</v>
      </c>
      <c r="CX453" s="1042"/>
      <c r="CY453" s="1043"/>
      <c r="CZ453" s="1042"/>
      <c r="DA453" s="1043"/>
      <c r="DB453" s="1042"/>
      <c r="DC453" s="1043"/>
      <c r="DD453" s="1042"/>
      <c r="DE453" s="1043"/>
      <c r="DF453" s="1042"/>
      <c r="DG453" s="1043"/>
      <c r="DH453" s="342"/>
      <c r="DI453" s="1040"/>
      <c r="DJ453" s="1041"/>
      <c r="DK453" s="1040"/>
      <c r="DL453" s="1041"/>
      <c r="DM453" s="1040"/>
      <c r="DN453" s="1041"/>
      <c r="DO453" s="1040"/>
      <c r="DP453" s="1041"/>
      <c r="DQ453" s="1040"/>
      <c r="DR453" s="1041"/>
      <c r="DS453" s="343"/>
      <c r="DT453" s="312">
        <f t="shared" si="625"/>
        <v>0</v>
      </c>
      <c r="DU453" s="312">
        <f t="shared" si="626"/>
        <v>0</v>
      </c>
      <c r="DV453" s="312">
        <f t="shared" si="627"/>
        <v>0</v>
      </c>
      <c r="DW453" s="312">
        <f t="shared" si="628"/>
        <v>0</v>
      </c>
      <c r="DX453" s="312">
        <f t="shared" si="629"/>
        <v>0</v>
      </c>
      <c r="DY453" s="300">
        <f t="shared" si="630"/>
        <v>0</v>
      </c>
    </row>
    <row r="454" spans="1:129" ht="15" customHeight="1">
      <c r="C454" s="75" t="s">
        <v>224</v>
      </c>
      <c r="D454" s="674"/>
      <c r="E454" s="70"/>
      <c r="F454" s="70"/>
      <c r="G454" s="70"/>
      <c r="H454" s="70"/>
      <c r="I454" s="70"/>
      <c r="J454" s="683"/>
      <c r="K454" s="70"/>
      <c r="L454" s="138"/>
      <c r="M454" s="68">
        <f t="shared" si="618"/>
        <v>1</v>
      </c>
      <c r="N454" s="894"/>
      <c r="O454" s="895"/>
      <c r="P454" s="894"/>
      <c r="Q454" s="895"/>
      <c r="R454" s="894"/>
      <c r="S454" s="895"/>
      <c r="T454" s="894"/>
      <c r="U454" s="895"/>
      <c r="V454" s="894"/>
      <c r="W454" s="895"/>
      <c r="X454" s="346"/>
      <c r="Y454" s="896"/>
      <c r="Z454" s="1008"/>
      <c r="AA454" s="896"/>
      <c r="AB454" s="1008"/>
      <c r="AC454" s="896"/>
      <c r="AD454" s="1008"/>
      <c r="AE454" s="896"/>
      <c r="AF454" s="1008"/>
      <c r="AG454" s="896"/>
      <c r="AH454" s="1008"/>
      <c r="AI454" s="335"/>
      <c r="AJ454" s="901"/>
      <c r="AK454" s="902"/>
      <c r="AL454" s="901"/>
      <c r="AM454" s="902"/>
      <c r="AN454" s="901"/>
      <c r="AO454" s="902"/>
      <c r="AP454" s="901"/>
      <c r="AQ454" s="902"/>
      <c r="AR454" s="901"/>
      <c r="AS454" s="902"/>
      <c r="AT454" s="336"/>
      <c r="AU454" s="909"/>
      <c r="AV454" s="910"/>
      <c r="AW454" s="909"/>
      <c r="AX454" s="910"/>
      <c r="AY454" s="909"/>
      <c r="AZ454" s="910"/>
      <c r="BA454" s="909"/>
      <c r="BB454" s="910"/>
      <c r="BC454" s="909"/>
      <c r="BD454" s="910"/>
      <c r="BE454" s="337"/>
      <c r="BF454" s="911"/>
      <c r="BG454" s="912"/>
      <c r="BH454" s="911"/>
      <c r="BI454" s="912"/>
      <c r="BJ454" s="911"/>
      <c r="BK454" s="912"/>
      <c r="BL454" s="911"/>
      <c r="BM454" s="912"/>
      <c r="BN454" s="911"/>
      <c r="BO454" s="912"/>
      <c r="BP454" s="338"/>
      <c r="BQ454" s="1038"/>
      <c r="BR454" s="1039"/>
      <c r="BS454" s="1038"/>
      <c r="BT454" s="1039"/>
      <c r="BU454" s="1038"/>
      <c r="BV454" s="1039"/>
      <c r="BW454" s="1038"/>
      <c r="BX454" s="1039"/>
      <c r="BY454" s="1038"/>
      <c r="BZ454" s="1039"/>
      <c r="CA454" s="339"/>
      <c r="CB454" s="1036"/>
      <c r="CC454" s="1037"/>
      <c r="CD454" s="1036"/>
      <c r="CE454" s="1037"/>
      <c r="CF454" s="1036"/>
      <c r="CG454" s="1037"/>
      <c r="CH454" s="1036"/>
      <c r="CI454" s="1037"/>
      <c r="CJ454" s="1036"/>
      <c r="CK454" s="1037"/>
      <c r="CL454" s="340"/>
      <c r="CM454" s="999">
        <f t="shared" si="619"/>
        <v>0</v>
      </c>
      <c r="CN454" s="1000"/>
      <c r="CO454" s="999">
        <f t="shared" si="620"/>
        <v>0</v>
      </c>
      <c r="CP454" s="1000"/>
      <c r="CQ454" s="999">
        <f t="shared" si="621"/>
        <v>0</v>
      </c>
      <c r="CR454" s="1000"/>
      <c r="CS454" s="999">
        <f t="shared" si="622"/>
        <v>0</v>
      </c>
      <c r="CT454" s="1000"/>
      <c r="CU454" s="999">
        <f t="shared" si="623"/>
        <v>0</v>
      </c>
      <c r="CV454" s="1000"/>
      <c r="CW454" s="284">
        <f t="shared" si="624"/>
        <v>0</v>
      </c>
      <c r="CX454" s="1042"/>
      <c r="CY454" s="1043"/>
      <c r="CZ454" s="1042"/>
      <c r="DA454" s="1043"/>
      <c r="DB454" s="1042"/>
      <c r="DC454" s="1043"/>
      <c r="DD454" s="1042"/>
      <c r="DE454" s="1043"/>
      <c r="DF454" s="1042"/>
      <c r="DG454" s="1043"/>
      <c r="DH454" s="342"/>
      <c r="DI454" s="1040"/>
      <c r="DJ454" s="1041"/>
      <c r="DK454" s="1040"/>
      <c r="DL454" s="1041"/>
      <c r="DM454" s="1040"/>
      <c r="DN454" s="1041"/>
      <c r="DO454" s="1040"/>
      <c r="DP454" s="1041"/>
      <c r="DQ454" s="1040"/>
      <c r="DR454" s="1041"/>
      <c r="DS454" s="343"/>
      <c r="DT454" s="312">
        <f t="shared" si="625"/>
        <v>0</v>
      </c>
      <c r="DU454" s="312">
        <f t="shared" si="626"/>
        <v>0</v>
      </c>
      <c r="DV454" s="312">
        <f t="shared" si="627"/>
        <v>0</v>
      </c>
      <c r="DW454" s="312">
        <f t="shared" si="628"/>
        <v>0</v>
      </c>
      <c r="DX454" s="312">
        <f t="shared" si="629"/>
        <v>0</v>
      </c>
      <c r="DY454" s="300">
        <f t="shared" si="630"/>
        <v>0</v>
      </c>
    </row>
    <row r="455" spans="1:129" ht="15" customHeight="1">
      <c r="C455" s="75" t="s">
        <v>15</v>
      </c>
      <c r="D455" s="674"/>
      <c r="E455" s="70"/>
      <c r="F455" s="70"/>
      <c r="G455" s="70"/>
      <c r="H455" s="70"/>
      <c r="I455" s="70"/>
      <c r="J455" s="683"/>
      <c r="K455" s="70"/>
      <c r="L455" s="138"/>
      <c r="M455" s="68">
        <f t="shared" si="618"/>
        <v>1</v>
      </c>
      <c r="N455" s="894"/>
      <c r="O455" s="895"/>
      <c r="P455" s="894"/>
      <c r="Q455" s="895"/>
      <c r="R455" s="894"/>
      <c r="S455" s="895"/>
      <c r="T455" s="894"/>
      <c r="U455" s="895"/>
      <c r="V455" s="894"/>
      <c r="W455" s="895"/>
      <c r="X455" s="346"/>
      <c r="Y455" s="896"/>
      <c r="Z455" s="1008"/>
      <c r="AA455" s="896"/>
      <c r="AB455" s="1008"/>
      <c r="AC455" s="896"/>
      <c r="AD455" s="1008"/>
      <c r="AE455" s="896"/>
      <c r="AF455" s="1008"/>
      <c r="AG455" s="896"/>
      <c r="AH455" s="1008"/>
      <c r="AI455" s="335"/>
      <c r="AJ455" s="901"/>
      <c r="AK455" s="902"/>
      <c r="AL455" s="901"/>
      <c r="AM455" s="902"/>
      <c r="AN455" s="901"/>
      <c r="AO455" s="902"/>
      <c r="AP455" s="901"/>
      <c r="AQ455" s="902"/>
      <c r="AR455" s="901"/>
      <c r="AS455" s="902"/>
      <c r="AT455" s="336"/>
      <c r="AU455" s="909"/>
      <c r="AV455" s="910"/>
      <c r="AW455" s="909"/>
      <c r="AX455" s="910"/>
      <c r="AY455" s="909"/>
      <c r="AZ455" s="910"/>
      <c r="BA455" s="909"/>
      <c r="BB455" s="910"/>
      <c r="BC455" s="909"/>
      <c r="BD455" s="910"/>
      <c r="BE455" s="337"/>
      <c r="BF455" s="911"/>
      <c r="BG455" s="912"/>
      <c r="BH455" s="911"/>
      <c r="BI455" s="912"/>
      <c r="BJ455" s="911"/>
      <c r="BK455" s="912"/>
      <c r="BL455" s="911"/>
      <c r="BM455" s="912"/>
      <c r="BN455" s="911"/>
      <c r="BO455" s="912"/>
      <c r="BP455" s="338"/>
      <c r="BQ455" s="1038"/>
      <c r="BR455" s="1039"/>
      <c r="BS455" s="1038"/>
      <c r="BT455" s="1039"/>
      <c r="BU455" s="1038"/>
      <c r="BV455" s="1039"/>
      <c r="BW455" s="1038"/>
      <c r="BX455" s="1039"/>
      <c r="BY455" s="1038"/>
      <c r="BZ455" s="1039"/>
      <c r="CA455" s="339"/>
      <c r="CB455" s="1036"/>
      <c r="CC455" s="1037"/>
      <c r="CD455" s="1036"/>
      <c r="CE455" s="1037"/>
      <c r="CF455" s="1036"/>
      <c r="CG455" s="1037"/>
      <c r="CH455" s="1036"/>
      <c r="CI455" s="1037"/>
      <c r="CJ455" s="1036"/>
      <c r="CK455" s="1037"/>
      <c r="CL455" s="340"/>
      <c r="CM455" s="999">
        <f t="shared" si="619"/>
        <v>0</v>
      </c>
      <c r="CN455" s="1000"/>
      <c r="CO455" s="999">
        <f t="shared" si="620"/>
        <v>0</v>
      </c>
      <c r="CP455" s="1000"/>
      <c r="CQ455" s="999">
        <f t="shared" si="621"/>
        <v>0</v>
      </c>
      <c r="CR455" s="1000"/>
      <c r="CS455" s="999">
        <f t="shared" si="622"/>
        <v>0</v>
      </c>
      <c r="CT455" s="1000"/>
      <c r="CU455" s="999">
        <f t="shared" si="623"/>
        <v>0</v>
      </c>
      <c r="CV455" s="1000"/>
      <c r="CW455" s="284">
        <f t="shared" si="624"/>
        <v>0</v>
      </c>
      <c r="CX455" s="1042"/>
      <c r="CY455" s="1043"/>
      <c r="CZ455" s="1042"/>
      <c r="DA455" s="1043"/>
      <c r="DB455" s="1042"/>
      <c r="DC455" s="1043"/>
      <c r="DD455" s="1042"/>
      <c r="DE455" s="1043"/>
      <c r="DF455" s="1042"/>
      <c r="DG455" s="1043"/>
      <c r="DH455" s="342"/>
      <c r="DI455" s="1040"/>
      <c r="DJ455" s="1041"/>
      <c r="DK455" s="1040"/>
      <c r="DL455" s="1041"/>
      <c r="DM455" s="1040"/>
      <c r="DN455" s="1041"/>
      <c r="DO455" s="1040"/>
      <c r="DP455" s="1041"/>
      <c r="DQ455" s="1040"/>
      <c r="DR455" s="1041"/>
      <c r="DS455" s="343"/>
      <c r="DT455" s="312">
        <f t="shared" si="625"/>
        <v>0</v>
      </c>
      <c r="DU455" s="312">
        <f t="shared" si="626"/>
        <v>0</v>
      </c>
      <c r="DV455" s="312">
        <f t="shared" si="627"/>
        <v>0</v>
      </c>
      <c r="DW455" s="312">
        <f t="shared" si="628"/>
        <v>0</v>
      </c>
      <c r="DX455" s="312">
        <f t="shared" si="629"/>
        <v>0</v>
      </c>
      <c r="DY455" s="300">
        <f t="shared" si="630"/>
        <v>0</v>
      </c>
    </row>
    <row r="456" spans="1:129" ht="15" customHeight="1">
      <c r="C456" s="75" t="s">
        <v>31</v>
      </c>
      <c r="D456" s="674"/>
      <c r="E456" s="70"/>
      <c r="F456" s="70"/>
      <c r="G456" s="70"/>
      <c r="H456" s="70"/>
      <c r="I456" s="70"/>
      <c r="J456" s="683"/>
      <c r="K456" s="70"/>
      <c r="L456" s="138"/>
      <c r="M456" s="68">
        <f t="shared" si="618"/>
        <v>1.1000000000000001</v>
      </c>
      <c r="N456" s="894"/>
      <c r="O456" s="895"/>
      <c r="P456" s="894"/>
      <c r="Q456" s="895"/>
      <c r="R456" s="894"/>
      <c r="S456" s="895"/>
      <c r="T456" s="894"/>
      <c r="U456" s="895"/>
      <c r="V456" s="894"/>
      <c r="W456" s="895"/>
      <c r="X456" s="346"/>
      <c r="Y456" s="896"/>
      <c r="Z456" s="1008"/>
      <c r="AA456" s="896"/>
      <c r="AB456" s="1008"/>
      <c r="AC456" s="896"/>
      <c r="AD456" s="1008"/>
      <c r="AE456" s="896"/>
      <c r="AF456" s="1008"/>
      <c r="AG456" s="896"/>
      <c r="AH456" s="1008"/>
      <c r="AI456" s="335"/>
      <c r="AJ456" s="901"/>
      <c r="AK456" s="902"/>
      <c r="AL456" s="901"/>
      <c r="AM456" s="902"/>
      <c r="AN456" s="901"/>
      <c r="AO456" s="902"/>
      <c r="AP456" s="901"/>
      <c r="AQ456" s="902"/>
      <c r="AR456" s="901"/>
      <c r="AS456" s="902"/>
      <c r="AT456" s="336"/>
      <c r="AU456" s="909"/>
      <c r="AV456" s="910"/>
      <c r="AW456" s="909"/>
      <c r="AX456" s="910"/>
      <c r="AY456" s="909"/>
      <c r="AZ456" s="910"/>
      <c r="BA456" s="909"/>
      <c r="BB456" s="910"/>
      <c r="BC456" s="909"/>
      <c r="BD456" s="910"/>
      <c r="BE456" s="337"/>
      <c r="BF456" s="911"/>
      <c r="BG456" s="912"/>
      <c r="BH456" s="911"/>
      <c r="BI456" s="912"/>
      <c r="BJ456" s="911"/>
      <c r="BK456" s="912"/>
      <c r="BL456" s="911"/>
      <c r="BM456" s="912"/>
      <c r="BN456" s="911"/>
      <c r="BO456" s="912"/>
      <c r="BP456" s="338"/>
      <c r="BQ456" s="1038"/>
      <c r="BR456" s="1039"/>
      <c r="BS456" s="1038"/>
      <c r="BT456" s="1039"/>
      <c r="BU456" s="1038"/>
      <c r="BV456" s="1039"/>
      <c r="BW456" s="1038"/>
      <c r="BX456" s="1039"/>
      <c r="BY456" s="1038"/>
      <c r="BZ456" s="1039"/>
      <c r="CA456" s="339"/>
      <c r="CB456" s="1036"/>
      <c r="CC456" s="1037"/>
      <c r="CD456" s="1036"/>
      <c r="CE456" s="1037"/>
      <c r="CF456" s="1036"/>
      <c r="CG456" s="1037"/>
      <c r="CH456" s="1036"/>
      <c r="CI456" s="1037"/>
      <c r="CJ456" s="1036"/>
      <c r="CK456" s="1037"/>
      <c r="CL456" s="340"/>
      <c r="CM456" s="999">
        <f t="shared" si="619"/>
        <v>0</v>
      </c>
      <c r="CN456" s="1000"/>
      <c r="CO456" s="999">
        <f t="shared" si="620"/>
        <v>0</v>
      </c>
      <c r="CP456" s="1000"/>
      <c r="CQ456" s="999">
        <f t="shared" si="621"/>
        <v>0</v>
      </c>
      <c r="CR456" s="1000"/>
      <c r="CS456" s="999">
        <f t="shared" si="622"/>
        <v>0</v>
      </c>
      <c r="CT456" s="1000"/>
      <c r="CU456" s="999">
        <f t="shared" si="623"/>
        <v>0</v>
      </c>
      <c r="CV456" s="1000"/>
      <c r="CW456" s="284">
        <f t="shared" si="624"/>
        <v>0</v>
      </c>
      <c r="CX456" s="1042"/>
      <c r="CY456" s="1043"/>
      <c r="CZ456" s="1042"/>
      <c r="DA456" s="1043"/>
      <c r="DB456" s="1042"/>
      <c r="DC456" s="1043"/>
      <c r="DD456" s="1042"/>
      <c r="DE456" s="1043"/>
      <c r="DF456" s="1042"/>
      <c r="DG456" s="1043"/>
      <c r="DH456" s="342"/>
      <c r="DI456" s="1040"/>
      <c r="DJ456" s="1041"/>
      <c r="DK456" s="1040"/>
      <c r="DL456" s="1041"/>
      <c r="DM456" s="1040"/>
      <c r="DN456" s="1041"/>
      <c r="DO456" s="1040"/>
      <c r="DP456" s="1041"/>
      <c r="DQ456" s="1040"/>
      <c r="DR456" s="1041"/>
      <c r="DS456" s="343"/>
      <c r="DT456" s="312">
        <f t="shared" si="625"/>
        <v>0</v>
      </c>
      <c r="DU456" s="312">
        <f t="shared" si="626"/>
        <v>0</v>
      </c>
      <c r="DV456" s="312">
        <f t="shared" si="627"/>
        <v>0</v>
      </c>
      <c r="DW456" s="312">
        <f t="shared" si="628"/>
        <v>0</v>
      </c>
      <c r="DX456" s="312">
        <f t="shared" si="629"/>
        <v>0</v>
      </c>
      <c r="DY456" s="300">
        <f t="shared" si="630"/>
        <v>0</v>
      </c>
    </row>
    <row r="457" spans="1:129" ht="15" customHeight="1">
      <c r="C457" s="136"/>
      <c r="D457" s="68"/>
      <c r="E457" s="49"/>
      <c r="F457" s="49"/>
      <c r="G457" s="49"/>
      <c r="H457" s="49"/>
      <c r="I457" s="49"/>
      <c r="J457" s="888" t="s">
        <v>144</v>
      </c>
      <c r="K457" s="889"/>
      <c r="L457" s="889"/>
      <c r="M457" s="890"/>
      <c r="N457" s="898"/>
      <c r="O457" s="665"/>
      <c r="P457" s="898"/>
      <c r="Q457" s="665"/>
      <c r="R457" s="898"/>
      <c r="S457" s="665"/>
      <c r="T457" s="898"/>
      <c r="U457" s="665"/>
      <c r="V457" s="898"/>
      <c r="W457" s="665"/>
      <c r="X457" s="141"/>
      <c r="Y457" s="898"/>
      <c r="Z457" s="665"/>
      <c r="AA457" s="898"/>
      <c r="AB457" s="665"/>
      <c r="AC457" s="898"/>
      <c r="AD457" s="665"/>
      <c r="AE457" s="898"/>
      <c r="AF457" s="665"/>
      <c r="AG457" s="898"/>
      <c r="AH457" s="665"/>
      <c r="AI457" s="141"/>
      <c r="AJ457" s="898"/>
      <c r="AK457" s="665"/>
      <c r="AL457" s="898"/>
      <c r="AM457" s="665"/>
      <c r="AN457" s="898"/>
      <c r="AO457" s="665"/>
      <c r="AP457" s="898"/>
      <c r="AQ457" s="665"/>
      <c r="AR457" s="898"/>
      <c r="AS457" s="665"/>
      <c r="AT457" s="141"/>
      <c r="AU457" s="898"/>
      <c r="AV457" s="665"/>
      <c r="AW457" s="898"/>
      <c r="AX457" s="665"/>
      <c r="AY457" s="898"/>
      <c r="AZ457" s="665"/>
      <c r="BA457" s="898"/>
      <c r="BB457" s="665"/>
      <c r="BC457" s="898"/>
      <c r="BD457" s="665"/>
      <c r="BE457" s="141"/>
      <c r="BF457" s="898"/>
      <c r="BG457" s="665"/>
      <c r="BH457" s="898"/>
      <c r="BI457" s="665"/>
      <c r="BJ457" s="898"/>
      <c r="BK457" s="665"/>
      <c r="BL457" s="898"/>
      <c r="BM457" s="665"/>
      <c r="BN457" s="898"/>
      <c r="BO457" s="665"/>
      <c r="BP457" s="141"/>
      <c r="BQ457" s="898"/>
      <c r="BR457" s="665"/>
      <c r="BS457" s="898"/>
      <c r="BT457" s="665"/>
      <c r="BU457" s="898"/>
      <c r="BV457" s="665"/>
      <c r="BW457" s="898"/>
      <c r="BX457" s="665"/>
      <c r="BY457" s="898"/>
      <c r="BZ457" s="665"/>
      <c r="CA457" s="141"/>
      <c r="CB457" s="898"/>
      <c r="CC457" s="665"/>
      <c r="CD457" s="898"/>
      <c r="CE457" s="665"/>
      <c r="CF457" s="898"/>
      <c r="CG457" s="665"/>
      <c r="CH457" s="898"/>
      <c r="CI457" s="665"/>
      <c r="CJ457" s="898"/>
      <c r="CK457" s="665"/>
      <c r="CL457" s="141"/>
      <c r="CM457" s="898">
        <f>SUM(CM445:CM456)</f>
        <v>0</v>
      </c>
      <c r="CN457" s="665"/>
      <c r="CO457" s="898">
        <f>SUM(CO445:CO456)</f>
        <v>0</v>
      </c>
      <c r="CP457" s="665"/>
      <c r="CQ457" s="898">
        <f>SUM(CQ445:CQ456)</f>
        <v>0</v>
      </c>
      <c r="CR457" s="665"/>
      <c r="CS457" s="898">
        <f>SUM(CS445:CS456)</f>
        <v>0</v>
      </c>
      <c r="CT457" s="665"/>
      <c r="CU457" s="898">
        <f>SUM(CU445:CU456)</f>
        <v>0</v>
      </c>
      <c r="CV457" s="665"/>
      <c r="CW457" s="141">
        <f>SUM(CM457:CV457)</f>
        <v>0</v>
      </c>
      <c r="CX457" s="898"/>
      <c r="CY457" s="665"/>
      <c r="CZ457" s="898"/>
      <c r="DA457" s="665"/>
      <c r="DB457" s="898"/>
      <c r="DC457" s="665"/>
      <c r="DD457" s="898"/>
      <c r="DE457" s="665"/>
      <c r="DF457" s="898"/>
      <c r="DG457" s="665"/>
      <c r="DH457" s="141"/>
      <c r="DI457" s="898"/>
      <c r="DJ457" s="665"/>
      <c r="DK457" s="898"/>
      <c r="DL457" s="665"/>
      <c r="DM457" s="898"/>
      <c r="DN457" s="665"/>
      <c r="DO457" s="898"/>
      <c r="DP457" s="665"/>
      <c r="DQ457" s="898"/>
      <c r="DR457" s="665"/>
      <c r="DS457" s="141"/>
      <c r="DT457" s="313">
        <f>SUM(DT445:DT456)</f>
        <v>0</v>
      </c>
      <c r="DU457" s="313">
        <f>SUM(DU445:DU456)</f>
        <v>0</v>
      </c>
      <c r="DV457" s="313">
        <f>SUM(DV445:DV456)</f>
        <v>0</v>
      </c>
      <c r="DW457" s="313">
        <f>SUM(DW445:DW456)</f>
        <v>0</v>
      </c>
      <c r="DX457" s="313">
        <f>SUM(DX445:DX456)</f>
        <v>0</v>
      </c>
      <c r="DY457" s="313">
        <f t="shared" si="630"/>
        <v>0</v>
      </c>
    </row>
    <row r="458" spans="1:129" s="95" customFormat="1" ht="26.25" customHeight="1">
      <c r="A458" s="153">
        <v>2000</v>
      </c>
      <c r="B458" s="153"/>
      <c r="C458" s="1046" t="str">
        <f>CONCATENATE(CX8," Travel")</f>
        <v>Dept #4 Match Budget Travel</v>
      </c>
      <c r="D458" s="1047"/>
      <c r="E458" s="709" t="s">
        <v>182</v>
      </c>
      <c r="F458" s="709"/>
      <c r="G458" s="709"/>
      <c r="H458" s="709"/>
      <c r="I458" s="709"/>
      <c r="J458" s="102"/>
      <c r="K458" s="102"/>
      <c r="L458" s="102"/>
      <c r="M458" s="155"/>
      <c r="N458" s="161"/>
      <c r="O458" s="232"/>
      <c r="P458" s="161"/>
      <c r="Q458" s="232"/>
      <c r="R458" s="161"/>
      <c r="S458" s="232"/>
      <c r="T458" s="161"/>
      <c r="U458" s="232"/>
      <c r="V458" s="161"/>
      <c r="W458" s="232"/>
      <c r="X458" s="132"/>
      <c r="Y458" s="161"/>
      <c r="Z458" s="232"/>
      <c r="AA458" s="161"/>
      <c r="AB458" s="232"/>
      <c r="AC458" s="161"/>
      <c r="AD458" s="232"/>
      <c r="AE458" s="161"/>
      <c r="AF458" s="232"/>
      <c r="AG458" s="161"/>
      <c r="AH458" s="232"/>
      <c r="AI458" s="132"/>
      <c r="AJ458" s="161"/>
      <c r="AK458" s="232"/>
      <c r="AL458" s="161"/>
      <c r="AM458" s="232"/>
      <c r="AN458" s="161"/>
      <c r="AO458" s="232"/>
      <c r="AP458" s="161"/>
      <c r="AQ458" s="232"/>
      <c r="AR458" s="161"/>
      <c r="AS458" s="232"/>
      <c r="AT458" s="132"/>
      <c r="AU458" s="161"/>
      <c r="AV458" s="232"/>
      <c r="AW458" s="161"/>
      <c r="AX458" s="232"/>
      <c r="AY458" s="161"/>
      <c r="AZ458" s="232"/>
      <c r="BA458" s="161"/>
      <c r="BB458" s="232"/>
      <c r="BC458" s="161"/>
      <c r="BD458" s="232"/>
      <c r="BE458" s="132"/>
      <c r="BF458" s="161"/>
      <c r="BG458" s="232"/>
      <c r="BH458" s="161"/>
      <c r="BI458" s="232"/>
      <c r="BJ458" s="161"/>
      <c r="BK458" s="232"/>
      <c r="BL458" s="161"/>
      <c r="BM458" s="232"/>
      <c r="BN458" s="161"/>
      <c r="BO458" s="232"/>
      <c r="BP458" s="132"/>
      <c r="BQ458" s="161"/>
      <c r="BR458" s="232"/>
      <c r="BS458" s="161"/>
      <c r="BT458" s="232"/>
      <c r="BU458" s="161"/>
      <c r="BV458" s="232"/>
      <c r="BW458" s="161"/>
      <c r="BX458" s="232"/>
      <c r="BY458" s="161"/>
      <c r="BZ458" s="232"/>
      <c r="CA458" s="132"/>
      <c r="CB458" s="161"/>
      <c r="CC458" s="232"/>
      <c r="CD458" s="161"/>
      <c r="CE458" s="232"/>
      <c r="CF458" s="161"/>
      <c r="CG458" s="232"/>
      <c r="CH458" s="161"/>
      <c r="CI458" s="232"/>
      <c r="CJ458" s="161"/>
      <c r="CK458" s="232"/>
      <c r="CL458" s="132"/>
      <c r="CM458" s="161"/>
      <c r="CN458" s="232"/>
      <c r="CO458" s="161"/>
      <c r="CP458" s="232"/>
      <c r="CQ458" s="161"/>
      <c r="CR458" s="232"/>
      <c r="CS458" s="161"/>
      <c r="CT458" s="232"/>
      <c r="CU458" s="161"/>
      <c r="CV458" s="232"/>
      <c r="CW458" s="132"/>
      <c r="CX458" s="161"/>
      <c r="CY458" s="232"/>
      <c r="CZ458" s="161"/>
      <c r="DA458" s="232"/>
      <c r="DB458" s="161"/>
      <c r="DC458" s="232"/>
      <c r="DD458" s="161"/>
      <c r="DE458" s="232"/>
      <c r="DF458" s="161"/>
      <c r="DG458" s="232"/>
      <c r="DH458" s="132"/>
      <c r="DI458" s="161"/>
      <c r="DJ458" s="232"/>
      <c r="DK458" s="161"/>
      <c r="DL458" s="232"/>
      <c r="DM458" s="161"/>
      <c r="DN458" s="232"/>
      <c r="DO458" s="161"/>
      <c r="DP458" s="232"/>
      <c r="DQ458" s="161"/>
      <c r="DR458" s="232"/>
      <c r="DS458" s="132"/>
      <c r="DT458" s="197"/>
      <c r="DU458" s="197"/>
      <c r="DV458" s="197"/>
      <c r="DW458" s="197"/>
      <c r="DX458" s="197"/>
      <c r="DY458" s="334"/>
    </row>
    <row r="459" spans="1:129" s="52" customFormat="1" ht="34.5" customHeight="1">
      <c r="A459" s="153"/>
      <c r="B459" s="76"/>
      <c r="C459" s="123" t="s">
        <v>30</v>
      </c>
      <c r="D459" s="77" t="s">
        <v>143</v>
      </c>
      <c r="E459" s="81" t="str">
        <f>CX9</f>
        <v>Year 1</v>
      </c>
      <c r="F459" s="81" t="str">
        <f>CZ9</f>
        <v>Year 2</v>
      </c>
      <c r="G459" s="81" t="str">
        <f>DB9</f>
        <v>Year 3</v>
      </c>
      <c r="H459" s="81" t="str">
        <f>DD9</f>
        <v>Year 4</v>
      </c>
      <c r="I459" s="81" t="str">
        <f>DF9</f>
        <v>Year 5</v>
      </c>
      <c r="J459" s="79" t="s">
        <v>336</v>
      </c>
      <c r="K459" s="79" t="s">
        <v>337</v>
      </c>
      <c r="L459" s="79" t="s">
        <v>42</v>
      </c>
      <c r="M459" s="79" t="s">
        <v>311</v>
      </c>
      <c r="N459" s="161"/>
      <c r="O459" s="131"/>
      <c r="P459" s="162"/>
      <c r="Q459" s="131"/>
      <c r="R459" s="162"/>
      <c r="S459" s="131"/>
      <c r="T459" s="162"/>
      <c r="U459" s="131"/>
      <c r="V459" s="162"/>
      <c r="W459" s="131"/>
      <c r="X459" s="132"/>
      <c r="Y459" s="161"/>
      <c r="Z459" s="131"/>
      <c r="AA459" s="162"/>
      <c r="AB459" s="131"/>
      <c r="AC459" s="162"/>
      <c r="AD459" s="131"/>
      <c r="AE459" s="162"/>
      <c r="AF459" s="131"/>
      <c r="AG459" s="162"/>
      <c r="AH459" s="131"/>
      <c r="AI459" s="132"/>
      <c r="AJ459" s="161"/>
      <c r="AK459" s="131"/>
      <c r="AL459" s="162"/>
      <c r="AM459" s="131"/>
      <c r="AN459" s="162"/>
      <c r="AO459" s="131"/>
      <c r="AP459" s="162"/>
      <c r="AQ459" s="131"/>
      <c r="AR459" s="162"/>
      <c r="AS459" s="131"/>
      <c r="AT459" s="132"/>
      <c r="AU459" s="161"/>
      <c r="AV459" s="131"/>
      <c r="AW459" s="162"/>
      <c r="AX459" s="131"/>
      <c r="AY459" s="162"/>
      <c r="AZ459" s="131"/>
      <c r="BA459" s="162"/>
      <c r="BB459" s="131"/>
      <c r="BC459" s="162"/>
      <c r="BD459" s="131"/>
      <c r="BE459" s="132"/>
      <c r="BF459" s="161"/>
      <c r="BG459" s="131"/>
      <c r="BH459" s="162"/>
      <c r="BI459" s="131"/>
      <c r="BJ459" s="162"/>
      <c r="BK459" s="131"/>
      <c r="BL459" s="162"/>
      <c r="BM459" s="131"/>
      <c r="BN459" s="162"/>
      <c r="BO459" s="131"/>
      <c r="BP459" s="132"/>
      <c r="BQ459" s="161"/>
      <c r="BR459" s="131"/>
      <c r="BS459" s="162"/>
      <c r="BT459" s="131"/>
      <c r="BU459" s="162"/>
      <c r="BV459" s="131"/>
      <c r="BW459" s="162"/>
      <c r="BX459" s="131"/>
      <c r="BY459" s="162"/>
      <c r="BZ459" s="131"/>
      <c r="CA459" s="132"/>
      <c r="CB459" s="161"/>
      <c r="CC459" s="131"/>
      <c r="CD459" s="162"/>
      <c r="CE459" s="131"/>
      <c r="CF459" s="162"/>
      <c r="CG459" s="131"/>
      <c r="CH459" s="162"/>
      <c r="CI459" s="131"/>
      <c r="CJ459" s="162"/>
      <c r="CK459" s="131"/>
      <c r="CL459" s="132"/>
      <c r="CM459" s="161"/>
      <c r="CN459" s="131"/>
      <c r="CO459" s="162"/>
      <c r="CP459" s="131"/>
      <c r="CQ459" s="162"/>
      <c r="CR459" s="131"/>
      <c r="CS459" s="162"/>
      <c r="CT459" s="131"/>
      <c r="CU459" s="162"/>
      <c r="CV459" s="131"/>
      <c r="CW459" s="132"/>
      <c r="CX459" s="161"/>
      <c r="CY459" s="131"/>
      <c r="CZ459" s="162"/>
      <c r="DA459" s="131"/>
      <c r="DB459" s="162"/>
      <c r="DC459" s="131"/>
      <c r="DD459" s="162"/>
      <c r="DE459" s="131"/>
      <c r="DF459" s="162"/>
      <c r="DG459" s="131"/>
      <c r="DH459" s="132"/>
      <c r="DI459" s="161"/>
      <c r="DJ459" s="131"/>
      <c r="DK459" s="162"/>
      <c r="DL459" s="131"/>
      <c r="DM459" s="162"/>
      <c r="DN459" s="131"/>
      <c r="DO459" s="162"/>
      <c r="DP459" s="131"/>
      <c r="DQ459" s="162"/>
      <c r="DR459" s="131"/>
      <c r="DS459" s="132"/>
      <c r="DT459" s="260"/>
      <c r="DU459" s="260"/>
      <c r="DV459" s="260"/>
      <c r="DW459" s="260"/>
      <c r="DX459" s="260"/>
      <c r="DY459" s="260"/>
    </row>
    <row r="460" spans="1:129" s="52" customFormat="1" ht="15" customHeight="1">
      <c r="A460" s="76"/>
      <c r="B460" s="76"/>
      <c r="C460" s="75" t="s">
        <v>309</v>
      </c>
      <c r="D460" s="674" t="s">
        <v>338</v>
      </c>
      <c r="E460" s="70"/>
      <c r="F460" s="70"/>
      <c r="G460" s="70"/>
      <c r="H460" s="70"/>
      <c r="I460" s="70"/>
      <c r="J460" s="683"/>
      <c r="K460" s="70"/>
      <c r="L460" s="138"/>
      <c r="M460" s="68">
        <f t="shared" ref="M460:M479" si="631">VLOOKUP(C460,TravelIncrease,2,0)</f>
        <v>1.1000000000000001</v>
      </c>
      <c r="N460" s="894"/>
      <c r="O460" s="895"/>
      <c r="P460" s="894"/>
      <c r="Q460" s="895"/>
      <c r="R460" s="894"/>
      <c r="S460" s="895"/>
      <c r="T460" s="894"/>
      <c r="U460" s="895"/>
      <c r="V460" s="894"/>
      <c r="W460" s="895"/>
      <c r="X460" s="346"/>
      <c r="Y460" s="896"/>
      <c r="Z460" s="1008"/>
      <c r="AA460" s="896"/>
      <c r="AB460" s="1008"/>
      <c r="AC460" s="896"/>
      <c r="AD460" s="1008"/>
      <c r="AE460" s="896"/>
      <c r="AF460" s="1008"/>
      <c r="AG460" s="896"/>
      <c r="AH460" s="1008"/>
      <c r="AI460" s="335"/>
      <c r="AJ460" s="901"/>
      <c r="AK460" s="902"/>
      <c r="AL460" s="901"/>
      <c r="AM460" s="902"/>
      <c r="AN460" s="901"/>
      <c r="AO460" s="902"/>
      <c r="AP460" s="901"/>
      <c r="AQ460" s="902"/>
      <c r="AR460" s="901"/>
      <c r="AS460" s="902"/>
      <c r="AT460" s="336"/>
      <c r="AU460" s="909"/>
      <c r="AV460" s="910"/>
      <c r="AW460" s="909"/>
      <c r="AX460" s="910"/>
      <c r="AY460" s="909"/>
      <c r="AZ460" s="910"/>
      <c r="BA460" s="909"/>
      <c r="BB460" s="910"/>
      <c r="BC460" s="909"/>
      <c r="BD460" s="910"/>
      <c r="BE460" s="337"/>
      <c r="BF460" s="911"/>
      <c r="BG460" s="912"/>
      <c r="BH460" s="911"/>
      <c r="BI460" s="912"/>
      <c r="BJ460" s="911"/>
      <c r="BK460" s="912"/>
      <c r="BL460" s="911"/>
      <c r="BM460" s="912"/>
      <c r="BN460" s="911"/>
      <c r="BO460" s="912"/>
      <c r="BP460" s="338"/>
      <c r="BQ460" s="1038"/>
      <c r="BR460" s="1039"/>
      <c r="BS460" s="1038"/>
      <c r="BT460" s="1039"/>
      <c r="BU460" s="1038"/>
      <c r="BV460" s="1039"/>
      <c r="BW460" s="1038"/>
      <c r="BX460" s="1039"/>
      <c r="BY460" s="1038"/>
      <c r="BZ460" s="1039"/>
      <c r="CA460" s="339"/>
      <c r="CB460" s="1036"/>
      <c r="CC460" s="1037"/>
      <c r="CD460" s="1036"/>
      <c r="CE460" s="1037"/>
      <c r="CF460" s="1036"/>
      <c r="CG460" s="1037"/>
      <c r="CH460" s="1036"/>
      <c r="CI460" s="1037"/>
      <c r="CJ460" s="1036"/>
      <c r="CK460" s="1037"/>
      <c r="CL460" s="340"/>
      <c r="CM460" s="1044"/>
      <c r="CN460" s="1045"/>
      <c r="CO460" s="1044"/>
      <c r="CP460" s="1045"/>
      <c r="CQ460" s="1044"/>
      <c r="CR460" s="1045"/>
      <c r="CS460" s="1044"/>
      <c r="CT460" s="1045"/>
      <c r="CU460" s="1044"/>
      <c r="CV460" s="1045"/>
      <c r="CW460" s="341"/>
      <c r="CX460" s="1001">
        <f t="shared" ref="CX460:CX479" si="632">$E460*$K460*$L460</f>
        <v>0</v>
      </c>
      <c r="CY460" s="1002"/>
      <c r="CZ460" s="1001">
        <f t="shared" ref="CZ460:CZ479" si="633">$F460*$K460*$L460*$M460</f>
        <v>0</v>
      </c>
      <c r="DA460" s="1002"/>
      <c r="DB460" s="1001">
        <f t="shared" ref="DB460:DB479" si="634">$G460*$K460*L460*($M460^2)</f>
        <v>0</v>
      </c>
      <c r="DC460" s="1002"/>
      <c r="DD460" s="1001">
        <f t="shared" ref="DD460:DD479" si="635">$H460*$K460*$L460*($M460^3)</f>
        <v>0</v>
      </c>
      <c r="DE460" s="1002"/>
      <c r="DF460" s="1001">
        <f t="shared" ref="DF460:DF479" si="636">$I460*$K460*$L460*($M460^4)</f>
        <v>0</v>
      </c>
      <c r="DG460" s="1002"/>
      <c r="DH460" s="287">
        <f t="shared" ref="DH460:DH479" si="637">SUM(CX460+CZ460+DB460+DD460+DF460)</f>
        <v>0</v>
      </c>
      <c r="DI460" s="1040"/>
      <c r="DJ460" s="1041"/>
      <c r="DK460" s="1040"/>
      <c r="DL460" s="1041"/>
      <c r="DM460" s="1040"/>
      <c r="DN460" s="1041"/>
      <c r="DO460" s="1040"/>
      <c r="DP460" s="1041"/>
      <c r="DQ460" s="1040"/>
      <c r="DR460" s="1041"/>
      <c r="DS460" s="343"/>
      <c r="DT460" s="312">
        <f t="shared" ref="DT460:DT479" si="638">CX460</f>
        <v>0</v>
      </c>
      <c r="DU460" s="312">
        <f t="shared" ref="DU460:DU479" si="639">CZ460</f>
        <v>0</v>
      </c>
      <c r="DV460" s="312">
        <f t="shared" ref="DV460:DV479" si="640">DB460</f>
        <v>0</v>
      </c>
      <c r="DW460" s="312">
        <f t="shared" ref="DW460:DW479" si="641">DD460</f>
        <v>0</v>
      </c>
      <c r="DX460" s="312">
        <f t="shared" ref="DX460:DX479" si="642">DF460</f>
        <v>0</v>
      </c>
      <c r="DY460" s="300">
        <f t="shared" ref="DY460:DY479" si="643">SUM(DT460:DX460)</f>
        <v>0</v>
      </c>
    </row>
    <row r="461" spans="1:129" s="52" customFormat="1" ht="15" customHeight="1">
      <c r="A461" s="76"/>
      <c r="B461" s="76"/>
      <c r="C461" s="75" t="s">
        <v>224</v>
      </c>
      <c r="D461" s="674"/>
      <c r="E461" s="70"/>
      <c r="F461" s="70"/>
      <c r="G461" s="70"/>
      <c r="H461" s="70"/>
      <c r="I461" s="70"/>
      <c r="J461" s="683"/>
      <c r="K461" s="70"/>
      <c r="L461" s="138"/>
      <c r="M461" s="68">
        <f t="shared" si="631"/>
        <v>1</v>
      </c>
      <c r="N461" s="894"/>
      <c r="O461" s="895"/>
      <c r="P461" s="894"/>
      <c r="Q461" s="895"/>
      <c r="R461" s="894"/>
      <c r="S461" s="895"/>
      <c r="T461" s="894"/>
      <c r="U461" s="895"/>
      <c r="V461" s="894"/>
      <c r="W461" s="895"/>
      <c r="X461" s="346"/>
      <c r="Y461" s="896"/>
      <c r="Z461" s="1008"/>
      <c r="AA461" s="896"/>
      <c r="AB461" s="1008"/>
      <c r="AC461" s="896"/>
      <c r="AD461" s="1008"/>
      <c r="AE461" s="896"/>
      <c r="AF461" s="1008"/>
      <c r="AG461" s="896"/>
      <c r="AH461" s="1008"/>
      <c r="AI461" s="335"/>
      <c r="AJ461" s="901"/>
      <c r="AK461" s="902"/>
      <c r="AL461" s="901"/>
      <c r="AM461" s="902"/>
      <c r="AN461" s="901"/>
      <c r="AO461" s="902"/>
      <c r="AP461" s="901"/>
      <c r="AQ461" s="902"/>
      <c r="AR461" s="901"/>
      <c r="AS461" s="902"/>
      <c r="AT461" s="336"/>
      <c r="AU461" s="909"/>
      <c r="AV461" s="910"/>
      <c r="AW461" s="909"/>
      <c r="AX461" s="910"/>
      <c r="AY461" s="909"/>
      <c r="AZ461" s="910"/>
      <c r="BA461" s="909"/>
      <c r="BB461" s="910"/>
      <c r="BC461" s="909"/>
      <c r="BD461" s="910"/>
      <c r="BE461" s="337"/>
      <c r="BF461" s="911"/>
      <c r="BG461" s="912"/>
      <c r="BH461" s="911"/>
      <c r="BI461" s="912"/>
      <c r="BJ461" s="911"/>
      <c r="BK461" s="912"/>
      <c r="BL461" s="911"/>
      <c r="BM461" s="912"/>
      <c r="BN461" s="911"/>
      <c r="BO461" s="912"/>
      <c r="BP461" s="338"/>
      <c r="BQ461" s="1038"/>
      <c r="BR461" s="1039"/>
      <c r="BS461" s="1038"/>
      <c r="BT461" s="1039"/>
      <c r="BU461" s="1038"/>
      <c r="BV461" s="1039"/>
      <c r="BW461" s="1038"/>
      <c r="BX461" s="1039"/>
      <c r="BY461" s="1038"/>
      <c r="BZ461" s="1039"/>
      <c r="CA461" s="339"/>
      <c r="CB461" s="1036"/>
      <c r="CC461" s="1037"/>
      <c r="CD461" s="1036"/>
      <c r="CE461" s="1037"/>
      <c r="CF461" s="1036"/>
      <c r="CG461" s="1037"/>
      <c r="CH461" s="1036"/>
      <c r="CI461" s="1037"/>
      <c r="CJ461" s="1036"/>
      <c r="CK461" s="1037"/>
      <c r="CL461" s="340"/>
      <c r="CM461" s="1044"/>
      <c r="CN461" s="1045"/>
      <c r="CO461" s="1044"/>
      <c r="CP461" s="1045"/>
      <c r="CQ461" s="1044"/>
      <c r="CR461" s="1045"/>
      <c r="CS461" s="1044"/>
      <c r="CT461" s="1045"/>
      <c r="CU461" s="1044"/>
      <c r="CV461" s="1045"/>
      <c r="CW461" s="341"/>
      <c r="CX461" s="1001">
        <f t="shared" si="632"/>
        <v>0</v>
      </c>
      <c r="CY461" s="1002"/>
      <c r="CZ461" s="1001">
        <f t="shared" si="633"/>
        <v>0</v>
      </c>
      <c r="DA461" s="1002"/>
      <c r="DB461" s="1001">
        <f t="shared" si="634"/>
        <v>0</v>
      </c>
      <c r="DC461" s="1002"/>
      <c r="DD461" s="1001">
        <f t="shared" si="635"/>
        <v>0</v>
      </c>
      <c r="DE461" s="1002"/>
      <c r="DF461" s="1001">
        <f t="shared" si="636"/>
        <v>0</v>
      </c>
      <c r="DG461" s="1002"/>
      <c r="DH461" s="287">
        <f t="shared" si="637"/>
        <v>0</v>
      </c>
      <c r="DI461" s="1040"/>
      <c r="DJ461" s="1041"/>
      <c r="DK461" s="1040"/>
      <c r="DL461" s="1041"/>
      <c r="DM461" s="1040"/>
      <c r="DN461" s="1041"/>
      <c r="DO461" s="1040"/>
      <c r="DP461" s="1041"/>
      <c r="DQ461" s="1040"/>
      <c r="DR461" s="1041"/>
      <c r="DS461" s="343"/>
      <c r="DT461" s="312">
        <f t="shared" si="638"/>
        <v>0</v>
      </c>
      <c r="DU461" s="312">
        <f t="shared" si="639"/>
        <v>0</v>
      </c>
      <c r="DV461" s="312">
        <f t="shared" si="640"/>
        <v>0</v>
      </c>
      <c r="DW461" s="312">
        <f t="shared" si="641"/>
        <v>0</v>
      </c>
      <c r="DX461" s="312">
        <f t="shared" si="642"/>
        <v>0</v>
      </c>
      <c r="DY461" s="300">
        <f t="shared" si="643"/>
        <v>0</v>
      </c>
    </row>
    <row r="462" spans="1:129" s="52" customFormat="1" ht="15" customHeight="1">
      <c r="A462" s="76"/>
      <c r="B462" s="76"/>
      <c r="C462" s="75" t="s">
        <v>15</v>
      </c>
      <c r="D462" s="674"/>
      <c r="E462" s="70"/>
      <c r="F462" s="70"/>
      <c r="G462" s="70"/>
      <c r="H462" s="70"/>
      <c r="I462" s="70"/>
      <c r="J462" s="683"/>
      <c r="K462" s="70"/>
      <c r="L462" s="138"/>
      <c r="M462" s="68">
        <f t="shared" si="631"/>
        <v>1</v>
      </c>
      <c r="N462" s="894"/>
      <c r="O462" s="895"/>
      <c r="P462" s="894"/>
      <c r="Q462" s="895"/>
      <c r="R462" s="894"/>
      <c r="S462" s="895"/>
      <c r="T462" s="894"/>
      <c r="U462" s="895"/>
      <c r="V462" s="894"/>
      <c r="W462" s="895"/>
      <c r="X462" s="346"/>
      <c r="Y462" s="896"/>
      <c r="Z462" s="1008"/>
      <c r="AA462" s="896"/>
      <c r="AB462" s="1008"/>
      <c r="AC462" s="896"/>
      <c r="AD462" s="1008"/>
      <c r="AE462" s="896"/>
      <c r="AF462" s="1008"/>
      <c r="AG462" s="896"/>
      <c r="AH462" s="1008"/>
      <c r="AI462" s="335"/>
      <c r="AJ462" s="901"/>
      <c r="AK462" s="902"/>
      <c r="AL462" s="901"/>
      <c r="AM462" s="902"/>
      <c r="AN462" s="901"/>
      <c r="AO462" s="902"/>
      <c r="AP462" s="901"/>
      <c r="AQ462" s="902"/>
      <c r="AR462" s="901"/>
      <c r="AS462" s="902"/>
      <c r="AT462" s="336"/>
      <c r="AU462" s="909"/>
      <c r="AV462" s="910"/>
      <c r="AW462" s="909"/>
      <c r="AX462" s="910"/>
      <c r="AY462" s="909"/>
      <c r="AZ462" s="910"/>
      <c r="BA462" s="909"/>
      <c r="BB462" s="910"/>
      <c r="BC462" s="909"/>
      <c r="BD462" s="910"/>
      <c r="BE462" s="337"/>
      <c r="BF462" s="911"/>
      <c r="BG462" s="912"/>
      <c r="BH462" s="911"/>
      <c r="BI462" s="912"/>
      <c r="BJ462" s="911"/>
      <c r="BK462" s="912"/>
      <c r="BL462" s="911"/>
      <c r="BM462" s="912"/>
      <c r="BN462" s="911"/>
      <c r="BO462" s="912"/>
      <c r="BP462" s="338"/>
      <c r="BQ462" s="1038"/>
      <c r="BR462" s="1039"/>
      <c r="BS462" s="1038"/>
      <c r="BT462" s="1039"/>
      <c r="BU462" s="1038"/>
      <c r="BV462" s="1039"/>
      <c r="BW462" s="1038"/>
      <c r="BX462" s="1039"/>
      <c r="BY462" s="1038"/>
      <c r="BZ462" s="1039"/>
      <c r="CA462" s="339"/>
      <c r="CB462" s="1036"/>
      <c r="CC462" s="1037"/>
      <c r="CD462" s="1036"/>
      <c r="CE462" s="1037"/>
      <c r="CF462" s="1036"/>
      <c r="CG462" s="1037"/>
      <c r="CH462" s="1036"/>
      <c r="CI462" s="1037"/>
      <c r="CJ462" s="1036"/>
      <c r="CK462" s="1037"/>
      <c r="CL462" s="340"/>
      <c r="CM462" s="1044"/>
      <c r="CN462" s="1045"/>
      <c r="CO462" s="1044"/>
      <c r="CP462" s="1045"/>
      <c r="CQ462" s="1044"/>
      <c r="CR462" s="1045"/>
      <c r="CS462" s="1044"/>
      <c r="CT462" s="1045"/>
      <c r="CU462" s="1044"/>
      <c r="CV462" s="1045"/>
      <c r="CW462" s="341"/>
      <c r="CX462" s="1001">
        <f t="shared" si="632"/>
        <v>0</v>
      </c>
      <c r="CY462" s="1002"/>
      <c r="CZ462" s="1001">
        <f t="shared" si="633"/>
        <v>0</v>
      </c>
      <c r="DA462" s="1002"/>
      <c r="DB462" s="1001">
        <f t="shared" si="634"/>
        <v>0</v>
      </c>
      <c r="DC462" s="1002"/>
      <c r="DD462" s="1001">
        <f t="shared" si="635"/>
        <v>0</v>
      </c>
      <c r="DE462" s="1002"/>
      <c r="DF462" s="1001">
        <f t="shared" si="636"/>
        <v>0</v>
      </c>
      <c r="DG462" s="1002"/>
      <c r="DH462" s="287">
        <f t="shared" si="637"/>
        <v>0</v>
      </c>
      <c r="DI462" s="1040"/>
      <c r="DJ462" s="1041"/>
      <c r="DK462" s="1040"/>
      <c r="DL462" s="1041"/>
      <c r="DM462" s="1040"/>
      <c r="DN462" s="1041"/>
      <c r="DO462" s="1040"/>
      <c r="DP462" s="1041"/>
      <c r="DQ462" s="1040"/>
      <c r="DR462" s="1041"/>
      <c r="DS462" s="343"/>
      <c r="DT462" s="312">
        <f t="shared" si="638"/>
        <v>0</v>
      </c>
      <c r="DU462" s="312">
        <f t="shared" si="639"/>
        <v>0</v>
      </c>
      <c r="DV462" s="312">
        <f t="shared" si="640"/>
        <v>0</v>
      </c>
      <c r="DW462" s="312">
        <f t="shared" si="641"/>
        <v>0</v>
      </c>
      <c r="DX462" s="312">
        <f t="shared" si="642"/>
        <v>0</v>
      </c>
      <c r="DY462" s="300">
        <f t="shared" si="643"/>
        <v>0</v>
      </c>
    </row>
    <row r="463" spans="1:129" s="52" customFormat="1" ht="15" customHeight="1">
      <c r="A463" s="76"/>
      <c r="B463" s="76"/>
      <c r="C463" s="75" t="s">
        <v>31</v>
      </c>
      <c r="D463" s="674"/>
      <c r="E463" s="70"/>
      <c r="F463" s="70"/>
      <c r="G463" s="70"/>
      <c r="H463" s="70"/>
      <c r="I463" s="70"/>
      <c r="J463" s="683"/>
      <c r="K463" s="70"/>
      <c r="L463" s="138"/>
      <c r="M463" s="68">
        <f t="shared" si="631"/>
        <v>1.1000000000000001</v>
      </c>
      <c r="N463" s="894"/>
      <c r="O463" s="895"/>
      <c r="P463" s="894"/>
      <c r="Q463" s="895"/>
      <c r="R463" s="894"/>
      <c r="S463" s="895"/>
      <c r="T463" s="894"/>
      <c r="U463" s="895"/>
      <c r="V463" s="894"/>
      <c r="W463" s="895"/>
      <c r="X463" s="346"/>
      <c r="Y463" s="896"/>
      <c r="Z463" s="1008"/>
      <c r="AA463" s="896"/>
      <c r="AB463" s="1008"/>
      <c r="AC463" s="896"/>
      <c r="AD463" s="1008"/>
      <c r="AE463" s="896"/>
      <c r="AF463" s="1008"/>
      <c r="AG463" s="896"/>
      <c r="AH463" s="1008"/>
      <c r="AI463" s="335"/>
      <c r="AJ463" s="901"/>
      <c r="AK463" s="902"/>
      <c r="AL463" s="901"/>
      <c r="AM463" s="902"/>
      <c r="AN463" s="901"/>
      <c r="AO463" s="902"/>
      <c r="AP463" s="901"/>
      <c r="AQ463" s="902"/>
      <c r="AR463" s="901"/>
      <c r="AS463" s="902"/>
      <c r="AT463" s="336"/>
      <c r="AU463" s="909"/>
      <c r="AV463" s="910"/>
      <c r="AW463" s="909"/>
      <c r="AX463" s="910"/>
      <c r="AY463" s="909"/>
      <c r="AZ463" s="910"/>
      <c r="BA463" s="909"/>
      <c r="BB463" s="910"/>
      <c r="BC463" s="909"/>
      <c r="BD463" s="910"/>
      <c r="BE463" s="337"/>
      <c r="BF463" s="911"/>
      <c r="BG463" s="912"/>
      <c r="BH463" s="911"/>
      <c r="BI463" s="912"/>
      <c r="BJ463" s="911"/>
      <c r="BK463" s="912"/>
      <c r="BL463" s="911"/>
      <c r="BM463" s="912"/>
      <c r="BN463" s="911"/>
      <c r="BO463" s="912"/>
      <c r="BP463" s="338"/>
      <c r="BQ463" s="1038"/>
      <c r="BR463" s="1039"/>
      <c r="BS463" s="1038"/>
      <c r="BT463" s="1039"/>
      <c r="BU463" s="1038"/>
      <c r="BV463" s="1039"/>
      <c r="BW463" s="1038"/>
      <c r="BX463" s="1039"/>
      <c r="BY463" s="1038"/>
      <c r="BZ463" s="1039"/>
      <c r="CA463" s="339"/>
      <c r="CB463" s="1036"/>
      <c r="CC463" s="1037"/>
      <c r="CD463" s="1036"/>
      <c r="CE463" s="1037"/>
      <c r="CF463" s="1036"/>
      <c r="CG463" s="1037"/>
      <c r="CH463" s="1036"/>
      <c r="CI463" s="1037"/>
      <c r="CJ463" s="1036"/>
      <c r="CK463" s="1037"/>
      <c r="CL463" s="340"/>
      <c r="CM463" s="1044"/>
      <c r="CN463" s="1045"/>
      <c r="CO463" s="1044"/>
      <c r="CP463" s="1045"/>
      <c r="CQ463" s="1044"/>
      <c r="CR463" s="1045"/>
      <c r="CS463" s="1044"/>
      <c r="CT463" s="1045"/>
      <c r="CU463" s="1044"/>
      <c r="CV463" s="1045"/>
      <c r="CW463" s="341"/>
      <c r="CX463" s="1001">
        <f t="shared" si="632"/>
        <v>0</v>
      </c>
      <c r="CY463" s="1002"/>
      <c r="CZ463" s="1001">
        <f t="shared" si="633"/>
        <v>0</v>
      </c>
      <c r="DA463" s="1002"/>
      <c r="DB463" s="1001">
        <f t="shared" si="634"/>
        <v>0</v>
      </c>
      <c r="DC463" s="1002"/>
      <c r="DD463" s="1001">
        <f t="shared" si="635"/>
        <v>0</v>
      </c>
      <c r="DE463" s="1002"/>
      <c r="DF463" s="1001">
        <f t="shared" si="636"/>
        <v>0</v>
      </c>
      <c r="DG463" s="1002"/>
      <c r="DH463" s="287">
        <f t="shared" si="637"/>
        <v>0</v>
      </c>
      <c r="DI463" s="1040"/>
      <c r="DJ463" s="1041"/>
      <c r="DK463" s="1040"/>
      <c r="DL463" s="1041"/>
      <c r="DM463" s="1040"/>
      <c r="DN463" s="1041"/>
      <c r="DO463" s="1040"/>
      <c r="DP463" s="1041"/>
      <c r="DQ463" s="1040"/>
      <c r="DR463" s="1041"/>
      <c r="DS463" s="343"/>
      <c r="DT463" s="312">
        <f t="shared" si="638"/>
        <v>0</v>
      </c>
      <c r="DU463" s="312">
        <f t="shared" si="639"/>
        <v>0</v>
      </c>
      <c r="DV463" s="312">
        <f t="shared" si="640"/>
        <v>0</v>
      </c>
      <c r="DW463" s="312">
        <f t="shared" si="641"/>
        <v>0</v>
      </c>
      <c r="DX463" s="312">
        <f t="shared" si="642"/>
        <v>0</v>
      </c>
      <c r="DY463" s="300">
        <f t="shared" si="643"/>
        <v>0</v>
      </c>
    </row>
    <row r="464" spans="1:129" s="52" customFormat="1" ht="15" customHeight="1">
      <c r="A464" s="76"/>
      <c r="B464" s="76"/>
      <c r="C464" s="75" t="s">
        <v>309</v>
      </c>
      <c r="D464" s="674" t="s">
        <v>338</v>
      </c>
      <c r="E464" s="70"/>
      <c r="F464" s="70"/>
      <c r="G464" s="70"/>
      <c r="H464" s="70"/>
      <c r="I464" s="70"/>
      <c r="J464" s="683"/>
      <c r="K464" s="70"/>
      <c r="L464" s="138"/>
      <c r="M464" s="68">
        <f t="shared" si="631"/>
        <v>1.1000000000000001</v>
      </c>
      <c r="N464" s="894"/>
      <c r="O464" s="895"/>
      <c r="P464" s="894"/>
      <c r="Q464" s="895"/>
      <c r="R464" s="894"/>
      <c r="S464" s="895"/>
      <c r="T464" s="894"/>
      <c r="U464" s="895"/>
      <c r="V464" s="894"/>
      <c r="W464" s="895"/>
      <c r="X464" s="346"/>
      <c r="Y464" s="896"/>
      <c r="Z464" s="1008"/>
      <c r="AA464" s="896"/>
      <c r="AB464" s="1008"/>
      <c r="AC464" s="896"/>
      <c r="AD464" s="1008"/>
      <c r="AE464" s="896"/>
      <c r="AF464" s="1008"/>
      <c r="AG464" s="896"/>
      <c r="AH464" s="1008"/>
      <c r="AI464" s="335"/>
      <c r="AJ464" s="901"/>
      <c r="AK464" s="902"/>
      <c r="AL464" s="901"/>
      <c r="AM464" s="902"/>
      <c r="AN464" s="901"/>
      <c r="AO464" s="902"/>
      <c r="AP464" s="901"/>
      <c r="AQ464" s="902"/>
      <c r="AR464" s="901"/>
      <c r="AS464" s="902"/>
      <c r="AT464" s="336"/>
      <c r="AU464" s="909"/>
      <c r="AV464" s="910"/>
      <c r="AW464" s="909"/>
      <c r="AX464" s="910"/>
      <c r="AY464" s="909"/>
      <c r="AZ464" s="910"/>
      <c r="BA464" s="909"/>
      <c r="BB464" s="910"/>
      <c r="BC464" s="909"/>
      <c r="BD464" s="910"/>
      <c r="BE464" s="337"/>
      <c r="BF464" s="911"/>
      <c r="BG464" s="912"/>
      <c r="BH464" s="911"/>
      <c r="BI464" s="912"/>
      <c r="BJ464" s="911"/>
      <c r="BK464" s="912"/>
      <c r="BL464" s="911"/>
      <c r="BM464" s="912"/>
      <c r="BN464" s="911"/>
      <c r="BO464" s="912"/>
      <c r="BP464" s="338"/>
      <c r="BQ464" s="1038"/>
      <c r="BR464" s="1039"/>
      <c r="BS464" s="1038"/>
      <c r="BT464" s="1039"/>
      <c r="BU464" s="1038"/>
      <c r="BV464" s="1039"/>
      <c r="BW464" s="1038"/>
      <c r="BX464" s="1039"/>
      <c r="BY464" s="1038"/>
      <c r="BZ464" s="1039"/>
      <c r="CA464" s="339"/>
      <c r="CB464" s="1036"/>
      <c r="CC464" s="1037"/>
      <c r="CD464" s="1036"/>
      <c r="CE464" s="1037"/>
      <c r="CF464" s="1036"/>
      <c r="CG464" s="1037"/>
      <c r="CH464" s="1036"/>
      <c r="CI464" s="1037"/>
      <c r="CJ464" s="1036"/>
      <c r="CK464" s="1037"/>
      <c r="CL464" s="340"/>
      <c r="CM464" s="1044"/>
      <c r="CN464" s="1045"/>
      <c r="CO464" s="1044"/>
      <c r="CP464" s="1045"/>
      <c r="CQ464" s="1044"/>
      <c r="CR464" s="1045"/>
      <c r="CS464" s="1044"/>
      <c r="CT464" s="1045"/>
      <c r="CU464" s="1044"/>
      <c r="CV464" s="1045"/>
      <c r="CW464" s="341"/>
      <c r="CX464" s="1001">
        <f t="shared" si="632"/>
        <v>0</v>
      </c>
      <c r="CY464" s="1002"/>
      <c r="CZ464" s="1001">
        <f t="shared" si="633"/>
        <v>0</v>
      </c>
      <c r="DA464" s="1002"/>
      <c r="DB464" s="1001">
        <f t="shared" si="634"/>
        <v>0</v>
      </c>
      <c r="DC464" s="1002"/>
      <c r="DD464" s="1001">
        <f t="shared" si="635"/>
        <v>0</v>
      </c>
      <c r="DE464" s="1002"/>
      <c r="DF464" s="1001">
        <f t="shared" si="636"/>
        <v>0</v>
      </c>
      <c r="DG464" s="1002"/>
      <c r="DH464" s="287">
        <f t="shared" si="637"/>
        <v>0</v>
      </c>
      <c r="DI464" s="1040"/>
      <c r="DJ464" s="1041"/>
      <c r="DK464" s="1040"/>
      <c r="DL464" s="1041"/>
      <c r="DM464" s="1040"/>
      <c r="DN464" s="1041"/>
      <c r="DO464" s="1040"/>
      <c r="DP464" s="1041"/>
      <c r="DQ464" s="1040"/>
      <c r="DR464" s="1041"/>
      <c r="DS464" s="343"/>
      <c r="DT464" s="312">
        <f t="shared" si="638"/>
        <v>0</v>
      </c>
      <c r="DU464" s="312">
        <f t="shared" si="639"/>
        <v>0</v>
      </c>
      <c r="DV464" s="312">
        <f t="shared" si="640"/>
        <v>0</v>
      </c>
      <c r="DW464" s="312">
        <f t="shared" si="641"/>
        <v>0</v>
      </c>
      <c r="DX464" s="312">
        <f t="shared" si="642"/>
        <v>0</v>
      </c>
      <c r="DY464" s="300">
        <f t="shared" si="643"/>
        <v>0</v>
      </c>
    </row>
    <row r="465" spans="1:129" s="52" customFormat="1" ht="15" customHeight="1">
      <c r="A465" s="76"/>
      <c r="B465" s="76"/>
      <c r="C465" s="75" t="s">
        <v>224</v>
      </c>
      <c r="D465" s="674"/>
      <c r="E465" s="70"/>
      <c r="F465" s="70"/>
      <c r="G465" s="70"/>
      <c r="H465" s="70"/>
      <c r="I465" s="70"/>
      <c r="J465" s="683"/>
      <c r="K465" s="70"/>
      <c r="L465" s="138"/>
      <c r="M465" s="68">
        <f t="shared" si="631"/>
        <v>1</v>
      </c>
      <c r="N465" s="894"/>
      <c r="O465" s="895"/>
      <c r="P465" s="894"/>
      <c r="Q465" s="895"/>
      <c r="R465" s="894"/>
      <c r="S465" s="895"/>
      <c r="T465" s="894"/>
      <c r="U465" s="895"/>
      <c r="V465" s="894"/>
      <c r="W465" s="895"/>
      <c r="X465" s="346"/>
      <c r="Y465" s="896"/>
      <c r="Z465" s="1008"/>
      <c r="AA465" s="896"/>
      <c r="AB465" s="1008"/>
      <c r="AC465" s="896"/>
      <c r="AD465" s="1008"/>
      <c r="AE465" s="896"/>
      <c r="AF465" s="1008"/>
      <c r="AG465" s="896"/>
      <c r="AH465" s="1008"/>
      <c r="AI465" s="335"/>
      <c r="AJ465" s="901"/>
      <c r="AK465" s="902"/>
      <c r="AL465" s="901"/>
      <c r="AM465" s="902"/>
      <c r="AN465" s="901"/>
      <c r="AO465" s="902"/>
      <c r="AP465" s="901"/>
      <c r="AQ465" s="902"/>
      <c r="AR465" s="901"/>
      <c r="AS465" s="902"/>
      <c r="AT465" s="336"/>
      <c r="AU465" s="909"/>
      <c r="AV465" s="910"/>
      <c r="AW465" s="909"/>
      <c r="AX465" s="910"/>
      <c r="AY465" s="909"/>
      <c r="AZ465" s="910"/>
      <c r="BA465" s="909"/>
      <c r="BB465" s="910"/>
      <c r="BC465" s="909"/>
      <c r="BD465" s="910"/>
      <c r="BE465" s="337"/>
      <c r="BF465" s="911"/>
      <c r="BG465" s="912"/>
      <c r="BH465" s="911"/>
      <c r="BI465" s="912"/>
      <c r="BJ465" s="911"/>
      <c r="BK465" s="912"/>
      <c r="BL465" s="911"/>
      <c r="BM465" s="912"/>
      <c r="BN465" s="911"/>
      <c r="BO465" s="912"/>
      <c r="BP465" s="338"/>
      <c r="BQ465" s="1038"/>
      <c r="BR465" s="1039"/>
      <c r="BS465" s="1038"/>
      <c r="BT465" s="1039"/>
      <c r="BU465" s="1038"/>
      <c r="BV465" s="1039"/>
      <c r="BW465" s="1038"/>
      <c r="BX465" s="1039"/>
      <c r="BY465" s="1038"/>
      <c r="BZ465" s="1039"/>
      <c r="CA465" s="339"/>
      <c r="CB465" s="1036"/>
      <c r="CC465" s="1037"/>
      <c r="CD465" s="1036"/>
      <c r="CE465" s="1037"/>
      <c r="CF465" s="1036"/>
      <c r="CG465" s="1037"/>
      <c r="CH465" s="1036"/>
      <c r="CI465" s="1037"/>
      <c r="CJ465" s="1036"/>
      <c r="CK465" s="1037"/>
      <c r="CL465" s="340"/>
      <c r="CM465" s="1044"/>
      <c r="CN465" s="1045"/>
      <c r="CO465" s="1044"/>
      <c r="CP465" s="1045"/>
      <c r="CQ465" s="1044"/>
      <c r="CR465" s="1045"/>
      <c r="CS465" s="1044"/>
      <c r="CT465" s="1045"/>
      <c r="CU465" s="1044"/>
      <c r="CV465" s="1045"/>
      <c r="CW465" s="341"/>
      <c r="CX465" s="1001">
        <f t="shared" si="632"/>
        <v>0</v>
      </c>
      <c r="CY465" s="1002"/>
      <c r="CZ465" s="1001">
        <f t="shared" si="633"/>
        <v>0</v>
      </c>
      <c r="DA465" s="1002"/>
      <c r="DB465" s="1001">
        <f t="shared" si="634"/>
        <v>0</v>
      </c>
      <c r="DC465" s="1002"/>
      <c r="DD465" s="1001">
        <f t="shared" si="635"/>
        <v>0</v>
      </c>
      <c r="DE465" s="1002"/>
      <c r="DF465" s="1001">
        <f t="shared" si="636"/>
        <v>0</v>
      </c>
      <c r="DG465" s="1002"/>
      <c r="DH465" s="287">
        <f t="shared" si="637"/>
        <v>0</v>
      </c>
      <c r="DI465" s="1040"/>
      <c r="DJ465" s="1041"/>
      <c r="DK465" s="1040"/>
      <c r="DL465" s="1041"/>
      <c r="DM465" s="1040"/>
      <c r="DN465" s="1041"/>
      <c r="DO465" s="1040"/>
      <c r="DP465" s="1041"/>
      <c r="DQ465" s="1040"/>
      <c r="DR465" s="1041"/>
      <c r="DS465" s="343"/>
      <c r="DT465" s="312">
        <f t="shared" si="638"/>
        <v>0</v>
      </c>
      <c r="DU465" s="312">
        <f t="shared" si="639"/>
        <v>0</v>
      </c>
      <c r="DV465" s="312">
        <f t="shared" si="640"/>
        <v>0</v>
      </c>
      <c r="DW465" s="312">
        <f t="shared" si="641"/>
        <v>0</v>
      </c>
      <c r="DX465" s="312">
        <f t="shared" si="642"/>
        <v>0</v>
      </c>
      <c r="DY465" s="300">
        <f t="shared" si="643"/>
        <v>0</v>
      </c>
    </row>
    <row r="466" spans="1:129" s="52" customFormat="1" ht="15" customHeight="1">
      <c r="A466" s="76"/>
      <c r="B466" s="76"/>
      <c r="C466" s="75" t="s">
        <v>15</v>
      </c>
      <c r="D466" s="674"/>
      <c r="E466" s="70"/>
      <c r="F466" s="70"/>
      <c r="G466" s="70"/>
      <c r="H466" s="70"/>
      <c r="I466" s="70"/>
      <c r="J466" s="683"/>
      <c r="K466" s="70"/>
      <c r="L466" s="138"/>
      <c r="M466" s="68">
        <f t="shared" si="631"/>
        <v>1</v>
      </c>
      <c r="N466" s="894"/>
      <c r="O466" s="895"/>
      <c r="P466" s="894"/>
      <c r="Q466" s="895"/>
      <c r="R466" s="894"/>
      <c r="S466" s="895"/>
      <c r="T466" s="894"/>
      <c r="U466" s="895"/>
      <c r="V466" s="894"/>
      <c r="W466" s="895"/>
      <c r="X466" s="346"/>
      <c r="Y466" s="896"/>
      <c r="Z466" s="1008"/>
      <c r="AA466" s="896"/>
      <c r="AB466" s="1008"/>
      <c r="AC466" s="896"/>
      <c r="AD466" s="1008"/>
      <c r="AE466" s="896"/>
      <c r="AF466" s="1008"/>
      <c r="AG466" s="896"/>
      <c r="AH466" s="1008"/>
      <c r="AI466" s="335"/>
      <c r="AJ466" s="901"/>
      <c r="AK466" s="902"/>
      <c r="AL466" s="901"/>
      <c r="AM466" s="902"/>
      <c r="AN466" s="901"/>
      <c r="AO466" s="902"/>
      <c r="AP466" s="901"/>
      <c r="AQ466" s="902"/>
      <c r="AR466" s="901"/>
      <c r="AS466" s="902"/>
      <c r="AT466" s="336"/>
      <c r="AU466" s="909"/>
      <c r="AV466" s="910"/>
      <c r="AW466" s="909"/>
      <c r="AX466" s="910"/>
      <c r="AY466" s="909"/>
      <c r="AZ466" s="910"/>
      <c r="BA466" s="909"/>
      <c r="BB466" s="910"/>
      <c r="BC466" s="909"/>
      <c r="BD466" s="910"/>
      <c r="BE466" s="337"/>
      <c r="BF466" s="911"/>
      <c r="BG466" s="912"/>
      <c r="BH466" s="911"/>
      <c r="BI466" s="912"/>
      <c r="BJ466" s="911"/>
      <c r="BK466" s="912"/>
      <c r="BL466" s="911"/>
      <c r="BM466" s="912"/>
      <c r="BN466" s="911"/>
      <c r="BO466" s="912"/>
      <c r="BP466" s="338"/>
      <c r="BQ466" s="1038"/>
      <c r="BR466" s="1039"/>
      <c r="BS466" s="1038"/>
      <c r="BT466" s="1039"/>
      <c r="BU466" s="1038"/>
      <c r="BV466" s="1039"/>
      <c r="BW466" s="1038"/>
      <c r="BX466" s="1039"/>
      <c r="BY466" s="1038"/>
      <c r="BZ466" s="1039"/>
      <c r="CA466" s="339"/>
      <c r="CB466" s="1036"/>
      <c r="CC466" s="1037"/>
      <c r="CD466" s="1036"/>
      <c r="CE466" s="1037"/>
      <c r="CF466" s="1036"/>
      <c r="CG466" s="1037"/>
      <c r="CH466" s="1036"/>
      <c r="CI466" s="1037"/>
      <c r="CJ466" s="1036"/>
      <c r="CK466" s="1037"/>
      <c r="CL466" s="340"/>
      <c r="CM466" s="1044"/>
      <c r="CN466" s="1045"/>
      <c r="CO466" s="1044"/>
      <c r="CP466" s="1045"/>
      <c r="CQ466" s="1044"/>
      <c r="CR466" s="1045"/>
      <c r="CS466" s="1044"/>
      <c r="CT466" s="1045"/>
      <c r="CU466" s="1044"/>
      <c r="CV466" s="1045"/>
      <c r="CW466" s="341"/>
      <c r="CX466" s="1001">
        <f t="shared" si="632"/>
        <v>0</v>
      </c>
      <c r="CY466" s="1002"/>
      <c r="CZ466" s="1001">
        <f t="shared" si="633"/>
        <v>0</v>
      </c>
      <c r="DA466" s="1002"/>
      <c r="DB466" s="1001">
        <f t="shared" si="634"/>
        <v>0</v>
      </c>
      <c r="DC466" s="1002"/>
      <c r="DD466" s="1001">
        <f t="shared" si="635"/>
        <v>0</v>
      </c>
      <c r="DE466" s="1002"/>
      <c r="DF466" s="1001">
        <f t="shared" si="636"/>
        <v>0</v>
      </c>
      <c r="DG466" s="1002"/>
      <c r="DH466" s="287">
        <f t="shared" si="637"/>
        <v>0</v>
      </c>
      <c r="DI466" s="1040"/>
      <c r="DJ466" s="1041"/>
      <c r="DK466" s="1040"/>
      <c r="DL466" s="1041"/>
      <c r="DM466" s="1040"/>
      <c r="DN466" s="1041"/>
      <c r="DO466" s="1040"/>
      <c r="DP466" s="1041"/>
      <c r="DQ466" s="1040"/>
      <c r="DR466" s="1041"/>
      <c r="DS466" s="343"/>
      <c r="DT466" s="312">
        <f t="shared" si="638"/>
        <v>0</v>
      </c>
      <c r="DU466" s="312">
        <f t="shared" si="639"/>
        <v>0</v>
      </c>
      <c r="DV466" s="312">
        <f t="shared" si="640"/>
        <v>0</v>
      </c>
      <c r="DW466" s="312">
        <f t="shared" si="641"/>
        <v>0</v>
      </c>
      <c r="DX466" s="312">
        <f t="shared" si="642"/>
        <v>0</v>
      </c>
      <c r="DY466" s="300">
        <f t="shared" si="643"/>
        <v>0</v>
      </c>
    </row>
    <row r="467" spans="1:129" s="52" customFormat="1" ht="15" customHeight="1">
      <c r="A467" s="76"/>
      <c r="B467" s="76"/>
      <c r="C467" s="75" t="s">
        <v>31</v>
      </c>
      <c r="D467" s="674"/>
      <c r="E467" s="70"/>
      <c r="F467" s="70"/>
      <c r="G467" s="70"/>
      <c r="H467" s="70"/>
      <c r="I467" s="70"/>
      <c r="J467" s="683"/>
      <c r="K467" s="70"/>
      <c r="L467" s="138"/>
      <c r="M467" s="68">
        <f t="shared" si="631"/>
        <v>1.1000000000000001</v>
      </c>
      <c r="N467" s="894"/>
      <c r="O467" s="895"/>
      <c r="P467" s="894"/>
      <c r="Q467" s="895"/>
      <c r="R467" s="894"/>
      <c r="S467" s="895"/>
      <c r="T467" s="894"/>
      <c r="U467" s="895"/>
      <c r="V467" s="894"/>
      <c r="W467" s="895"/>
      <c r="X467" s="346"/>
      <c r="Y467" s="896"/>
      <c r="Z467" s="1008"/>
      <c r="AA467" s="896"/>
      <c r="AB467" s="1008"/>
      <c r="AC467" s="896"/>
      <c r="AD467" s="1008"/>
      <c r="AE467" s="896"/>
      <c r="AF467" s="1008"/>
      <c r="AG467" s="896"/>
      <c r="AH467" s="1008"/>
      <c r="AI467" s="335"/>
      <c r="AJ467" s="901"/>
      <c r="AK467" s="902"/>
      <c r="AL467" s="901"/>
      <c r="AM467" s="902"/>
      <c r="AN467" s="901"/>
      <c r="AO467" s="902"/>
      <c r="AP467" s="901"/>
      <c r="AQ467" s="902"/>
      <c r="AR467" s="901"/>
      <c r="AS467" s="902"/>
      <c r="AT467" s="336"/>
      <c r="AU467" s="909"/>
      <c r="AV467" s="910"/>
      <c r="AW467" s="909"/>
      <c r="AX467" s="910"/>
      <c r="AY467" s="909"/>
      <c r="AZ467" s="910"/>
      <c r="BA467" s="909"/>
      <c r="BB467" s="910"/>
      <c r="BC467" s="909"/>
      <c r="BD467" s="910"/>
      <c r="BE467" s="337"/>
      <c r="BF467" s="911"/>
      <c r="BG467" s="912"/>
      <c r="BH467" s="911"/>
      <c r="BI467" s="912"/>
      <c r="BJ467" s="911"/>
      <c r="BK467" s="912"/>
      <c r="BL467" s="911"/>
      <c r="BM467" s="912"/>
      <c r="BN467" s="911"/>
      <c r="BO467" s="912"/>
      <c r="BP467" s="338"/>
      <c r="BQ467" s="1038"/>
      <c r="BR467" s="1039"/>
      <c r="BS467" s="1038"/>
      <c r="BT467" s="1039"/>
      <c r="BU467" s="1038"/>
      <c r="BV467" s="1039"/>
      <c r="BW467" s="1038"/>
      <c r="BX467" s="1039"/>
      <c r="BY467" s="1038"/>
      <c r="BZ467" s="1039"/>
      <c r="CA467" s="339"/>
      <c r="CB467" s="1036"/>
      <c r="CC467" s="1037"/>
      <c r="CD467" s="1036"/>
      <c r="CE467" s="1037"/>
      <c r="CF467" s="1036"/>
      <c r="CG467" s="1037"/>
      <c r="CH467" s="1036"/>
      <c r="CI467" s="1037"/>
      <c r="CJ467" s="1036"/>
      <c r="CK467" s="1037"/>
      <c r="CL467" s="340"/>
      <c r="CM467" s="1044"/>
      <c r="CN467" s="1045"/>
      <c r="CO467" s="1044"/>
      <c r="CP467" s="1045"/>
      <c r="CQ467" s="1044"/>
      <c r="CR467" s="1045"/>
      <c r="CS467" s="1044"/>
      <c r="CT467" s="1045"/>
      <c r="CU467" s="1044"/>
      <c r="CV467" s="1045"/>
      <c r="CW467" s="341"/>
      <c r="CX467" s="1001">
        <f t="shared" si="632"/>
        <v>0</v>
      </c>
      <c r="CY467" s="1002"/>
      <c r="CZ467" s="1001">
        <f t="shared" si="633"/>
        <v>0</v>
      </c>
      <c r="DA467" s="1002"/>
      <c r="DB467" s="1001">
        <f t="shared" si="634"/>
        <v>0</v>
      </c>
      <c r="DC467" s="1002"/>
      <c r="DD467" s="1001">
        <f t="shared" si="635"/>
        <v>0</v>
      </c>
      <c r="DE467" s="1002"/>
      <c r="DF467" s="1001">
        <f t="shared" si="636"/>
        <v>0</v>
      </c>
      <c r="DG467" s="1002"/>
      <c r="DH467" s="287">
        <f t="shared" si="637"/>
        <v>0</v>
      </c>
      <c r="DI467" s="1040"/>
      <c r="DJ467" s="1041"/>
      <c r="DK467" s="1040"/>
      <c r="DL467" s="1041"/>
      <c r="DM467" s="1040"/>
      <c r="DN467" s="1041"/>
      <c r="DO467" s="1040"/>
      <c r="DP467" s="1041"/>
      <c r="DQ467" s="1040"/>
      <c r="DR467" s="1041"/>
      <c r="DS467" s="343"/>
      <c r="DT467" s="312">
        <f t="shared" si="638"/>
        <v>0</v>
      </c>
      <c r="DU467" s="312">
        <f t="shared" si="639"/>
        <v>0</v>
      </c>
      <c r="DV467" s="312">
        <f t="shared" si="640"/>
        <v>0</v>
      </c>
      <c r="DW467" s="312">
        <f t="shared" si="641"/>
        <v>0</v>
      </c>
      <c r="DX467" s="312">
        <f t="shared" si="642"/>
        <v>0</v>
      </c>
      <c r="DY467" s="300">
        <f t="shared" si="643"/>
        <v>0</v>
      </c>
    </row>
    <row r="468" spans="1:129" s="52" customFormat="1" ht="15" customHeight="1">
      <c r="A468" s="76"/>
      <c r="B468" s="76"/>
      <c r="C468" s="75" t="s">
        <v>309</v>
      </c>
      <c r="D468" s="674" t="s">
        <v>338</v>
      </c>
      <c r="E468" s="70"/>
      <c r="F468" s="70"/>
      <c r="G468" s="70"/>
      <c r="H468" s="70"/>
      <c r="I468" s="70"/>
      <c r="J468" s="683"/>
      <c r="K468" s="70"/>
      <c r="L468" s="138"/>
      <c r="M468" s="68">
        <f t="shared" si="631"/>
        <v>1.1000000000000001</v>
      </c>
      <c r="N468" s="894"/>
      <c r="O468" s="895"/>
      <c r="P468" s="894"/>
      <c r="Q468" s="895"/>
      <c r="R468" s="894"/>
      <c r="S468" s="895"/>
      <c r="T468" s="894"/>
      <c r="U468" s="895"/>
      <c r="V468" s="894"/>
      <c r="W468" s="895"/>
      <c r="X468" s="346"/>
      <c r="Y468" s="896"/>
      <c r="Z468" s="1008"/>
      <c r="AA468" s="896"/>
      <c r="AB468" s="1008"/>
      <c r="AC468" s="896"/>
      <c r="AD468" s="1008"/>
      <c r="AE468" s="896"/>
      <c r="AF468" s="1008"/>
      <c r="AG468" s="896"/>
      <c r="AH468" s="1008"/>
      <c r="AI468" s="335"/>
      <c r="AJ468" s="901"/>
      <c r="AK468" s="902"/>
      <c r="AL468" s="901"/>
      <c r="AM468" s="902"/>
      <c r="AN468" s="901"/>
      <c r="AO468" s="902"/>
      <c r="AP468" s="901"/>
      <c r="AQ468" s="902"/>
      <c r="AR468" s="901"/>
      <c r="AS468" s="902"/>
      <c r="AT468" s="336"/>
      <c r="AU468" s="909"/>
      <c r="AV468" s="910"/>
      <c r="AW468" s="909"/>
      <c r="AX468" s="910"/>
      <c r="AY468" s="909"/>
      <c r="AZ468" s="910"/>
      <c r="BA468" s="909"/>
      <c r="BB468" s="910"/>
      <c r="BC468" s="909"/>
      <c r="BD468" s="910"/>
      <c r="BE468" s="337"/>
      <c r="BF468" s="911"/>
      <c r="BG468" s="912"/>
      <c r="BH468" s="911"/>
      <c r="BI468" s="912"/>
      <c r="BJ468" s="911"/>
      <c r="BK468" s="912"/>
      <c r="BL468" s="911"/>
      <c r="BM468" s="912"/>
      <c r="BN468" s="911"/>
      <c r="BO468" s="912"/>
      <c r="BP468" s="338"/>
      <c r="BQ468" s="1038"/>
      <c r="BR468" s="1039"/>
      <c r="BS468" s="1038"/>
      <c r="BT468" s="1039"/>
      <c r="BU468" s="1038"/>
      <c r="BV468" s="1039"/>
      <c r="BW468" s="1038"/>
      <c r="BX468" s="1039"/>
      <c r="BY468" s="1038"/>
      <c r="BZ468" s="1039"/>
      <c r="CA468" s="339"/>
      <c r="CB468" s="1036"/>
      <c r="CC468" s="1037"/>
      <c r="CD468" s="1036"/>
      <c r="CE468" s="1037"/>
      <c r="CF468" s="1036"/>
      <c r="CG468" s="1037"/>
      <c r="CH468" s="1036"/>
      <c r="CI468" s="1037"/>
      <c r="CJ468" s="1036"/>
      <c r="CK468" s="1037"/>
      <c r="CL468" s="340"/>
      <c r="CM468" s="1044"/>
      <c r="CN468" s="1045"/>
      <c r="CO468" s="1044"/>
      <c r="CP468" s="1045"/>
      <c r="CQ468" s="1044"/>
      <c r="CR468" s="1045"/>
      <c r="CS468" s="1044"/>
      <c r="CT468" s="1045"/>
      <c r="CU468" s="1044"/>
      <c r="CV468" s="1045"/>
      <c r="CW468" s="341"/>
      <c r="CX468" s="1001">
        <f t="shared" si="632"/>
        <v>0</v>
      </c>
      <c r="CY468" s="1002"/>
      <c r="CZ468" s="1001">
        <f t="shared" si="633"/>
        <v>0</v>
      </c>
      <c r="DA468" s="1002"/>
      <c r="DB468" s="1001">
        <f t="shared" si="634"/>
        <v>0</v>
      </c>
      <c r="DC468" s="1002"/>
      <c r="DD468" s="1001">
        <f t="shared" si="635"/>
        <v>0</v>
      </c>
      <c r="DE468" s="1002"/>
      <c r="DF468" s="1001">
        <f t="shared" si="636"/>
        <v>0</v>
      </c>
      <c r="DG468" s="1002"/>
      <c r="DH468" s="287">
        <f t="shared" si="637"/>
        <v>0</v>
      </c>
      <c r="DI468" s="1040"/>
      <c r="DJ468" s="1041"/>
      <c r="DK468" s="1040"/>
      <c r="DL468" s="1041"/>
      <c r="DM468" s="1040"/>
      <c r="DN468" s="1041"/>
      <c r="DO468" s="1040"/>
      <c r="DP468" s="1041"/>
      <c r="DQ468" s="1040"/>
      <c r="DR468" s="1041"/>
      <c r="DS468" s="343"/>
      <c r="DT468" s="312">
        <f t="shared" si="638"/>
        <v>0</v>
      </c>
      <c r="DU468" s="312">
        <f t="shared" si="639"/>
        <v>0</v>
      </c>
      <c r="DV468" s="312">
        <f t="shared" si="640"/>
        <v>0</v>
      </c>
      <c r="DW468" s="312">
        <f t="shared" si="641"/>
        <v>0</v>
      </c>
      <c r="DX468" s="312">
        <f t="shared" si="642"/>
        <v>0</v>
      </c>
      <c r="DY468" s="300">
        <f t="shared" si="643"/>
        <v>0</v>
      </c>
    </row>
    <row r="469" spans="1:129" s="52" customFormat="1" ht="15" customHeight="1">
      <c r="A469" s="76"/>
      <c r="B469" s="76"/>
      <c r="C469" s="75" t="s">
        <v>224</v>
      </c>
      <c r="D469" s="674"/>
      <c r="E469" s="70"/>
      <c r="F469" s="70"/>
      <c r="G469" s="70"/>
      <c r="H469" s="70"/>
      <c r="I469" s="70"/>
      <c r="J469" s="683"/>
      <c r="K469" s="70"/>
      <c r="L469" s="138"/>
      <c r="M469" s="68">
        <f t="shared" si="631"/>
        <v>1</v>
      </c>
      <c r="N469" s="894"/>
      <c r="O469" s="895"/>
      <c r="P469" s="894"/>
      <c r="Q469" s="895"/>
      <c r="R469" s="894"/>
      <c r="S469" s="895"/>
      <c r="T469" s="894"/>
      <c r="U469" s="895"/>
      <c r="V469" s="894"/>
      <c r="W469" s="895"/>
      <c r="X469" s="346"/>
      <c r="Y469" s="896"/>
      <c r="Z469" s="1008"/>
      <c r="AA469" s="896"/>
      <c r="AB469" s="1008"/>
      <c r="AC469" s="896"/>
      <c r="AD469" s="1008"/>
      <c r="AE469" s="896"/>
      <c r="AF469" s="1008"/>
      <c r="AG469" s="896"/>
      <c r="AH469" s="1008"/>
      <c r="AI469" s="335"/>
      <c r="AJ469" s="901"/>
      <c r="AK469" s="902"/>
      <c r="AL469" s="901"/>
      <c r="AM469" s="902"/>
      <c r="AN469" s="901"/>
      <c r="AO469" s="902"/>
      <c r="AP469" s="901"/>
      <c r="AQ469" s="902"/>
      <c r="AR469" s="901"/>
      <c r="AS469" s="902"/>
      <c r="AT469" s="336"/>
      <c r="AU469" s="909"/>
      <c r="AV469" s="910"/>
      <c r="AW469" s="909"/>
      <c r="AX469" s="910"/>
      <c r="AY469" s="909"/>
      <c r="AZ469" s="910"/>
      <c r="BA469" s="909"/>
      <c r="BB469" s="910"/>
      <c r="BC469" s="909"/>
      <c r="BD469" s="910"/>
      <c r="BE469" s="337"/>
      <c r="BF469" s="911"/>
      <c r="BG469" s="912"/>
      <c r="BH469" s="911"/>
      <c r="BI469" s="912"/>
      <c r="BJ469" s="911"/>
      <c r="BK469" s="912"/>
      <c r="BL469" s="911"/>
      <c r="BM469" s="912"/>
      <c r="BN469" s="911"/>
      <c r="BO469" s="912"/>
      <c r="BP469" s="338"/>
      <c r="BQ469" s="1038"/>
      <c r="BR469" s="1039"/>
      <c r="BS469" s="1038"/>
      <c r="BT469" s="1039"/>
      <c r="BU469" s="1038"/>
      <c r="BV469" s="1039"/>
      <c r="BW469" s="1038"/>
      <c r="BX469" s="1039"/>
      <c r="BY469" s="1038"/>
      <c r="BZ469" s="1039"/>
      <c r="CA469" s="339"/>
      <c r="CB469" s="1036"/>
      <c r="CC469" s="1037"/>
      <c r="CD469" s="1036"/>
      <c r="CE469" s="1037"/>
      <c r="CF469" s="1036"/>
      <c r="CG469" s="1037"/>
      <c r="CH469" s="1036"/>
      <c r="CI469" s="1037"/>
      <c r="CJ469" s="1036"/>
      <c r="CK469" s="1037"/>
      <c r="CL469" s="340"/>
      <c r="CM469" s="1044"/>
      <c r="CN469" s="1045"/>
      <c r="CO469" s="1044"/>
      <c r="CP469" s="1045"/>
      <c r="CQ469" s="1044"/>
      <c r="CR469" s="1045"/>
      <c r="CS469" s="1044"/>
      <c r="CT469" s="1045"/>
      <c r="CU469" s="1044"/>
      <c r="CV469" s="1045"/>
      <c r="CW469" s="341"/>
      <c r="CX469" s="1001">
        <f t="shared" si="632"/>
        <v>0</v>
      </c>
      <c r="CY469" s="1002"/>
      <c r="CZ469" s="1001">
        <f t="shared" si="633"/>
        <v>0</v>
      </c>
      <c r="DA469" s="1002"/>
      <c r="DB469" s="1001">
        <f t="shared" si="634"/>
        <v>0</v>
      </c>
      <c r="DC469" s="1002"/>
      <c r="DD469" s="1001">
        <f t="shared" si="635"/>
        <v>0</v>
      </c>
      <c r="DE469" s="1002"/>
      <c r="DF469" s="1001">
        <f t="shared" si="636"/>
        <v>0</v>
      </c>
      <c r="DG469" s="1002"/>
      <c r="DH469" s="287">
        <f t="shared" si="637"/>
        <v>0</v>
      </c>
      <c r="DI469" s="1040"/>
      <c r="DJ469" s="1041"/>
      <c r="DK469" s="1040"/>
      <c r="DL469" s="1041"/>
      <c r="DM469" s="1040"/>
      <c r="DN469" s="1041"/>
      <c r="DO469" s="1040"/>
      <c r="DP469" s="1041"/>
      <c r="DQ469" s="1040"/>
      <c r="DR469" s="1041"/>
      <c r="DS469" s="343"/>
      <c r="DT469" s="312">
        <f t="shared" si="638"/>
        <v>0</v>
      </c>
      <c r="DU469" s="312">
        <f t="shared" si="639"/>
        <v>0</v>
      </c>
      <c r="DV469" s="312">
        <f t="shared" si="640"/>
        <v>0</v>
      </c>
      <c r="DW469" s="312">
        <f t="shared" si="641"/>
        <v>0</v>
      </c>
      <c r="DX469" s="312">
        <f t="shared" si="642"/>
        <v>0</v>
      </c>
      <c r="DY469" s="300">
        <f t="shared" si="643"/>
        <v>0</v>
      </c>
    </row>
    <row r="470" spans="1:129" s="52" customFormat="1" ht="15" customHeight="1">
      <c r="A470" s="76"/>
      <c r="B470" s="76"/>
      <c r="C470" s="75" t="s">
        <v>15</v>
      </c>
      <c r="D470" s="674"/>
      <c r="E470" s="70"/>
      <c r="F470" s="70"/>
      <c r="G470" s="70"/>
      <c r="H470" s="70"/>
      <c r="I470" s="70"/>
      <c r="J470" s="683"/>
      <c r="K470" s="70"/>
      <c r="L470" s="138"/>
      <c r="M470" s="68">
        <f t="shared" si="631"/>
        <v>1</v>
      </c>
      <c r="N470" s="894"/>
      <c r="O470" s="895"/>
      <c r="P470" s="894"/>
      <c r="Q470" s="895"/>
      <c r="R470" s="894"/>
      <c r="S470" s="895"/>
      <c r="T470" s="894"/>
      <c r="U470" s="895"/>
      <c r="V470" s="894"/>
      <c r="W470" s="895"/>
      <c r="X470" s="346"/>
      <c r="Y470" s="896"/>
      <c r="Z470" s="1008"/>
      <c r="AA470" s="896"/>
      <c r="AB470" s="1008"/>
      <c r="AC470" s="896"/>
      <c r="AD470" s="1008"/>
      <c r="AE470" s="896"/>
      <c r="AF470" s="1008"/>
      <c r="AG470" s="896"/>
      <c r="AH470" s="1008"/>
      <c r="AI470" s="335"/>
      <c r="AJ470" s="901"/>
      <c r="AK470" s="902"/>
      <c r="AL470" s="901"/>
      <c r="AM470" s="902"/>
      <c r="AN470" s="901"/>
      <c r="AO470" s="902"/>
      <c r="AP470" s="901"/>
      <c r="AQ470" s="902"/>
      <c r="AR470" s="901"/>
      <c r="AS470" s="902"/>
      <c r="AT470" s="336"/>
      <c r="AU470" s="909"/>
      <c r="AV470" s="910"/>
      <c r="AW470" s="909"/>
      <c r="AX470" s="910"/>
      <c r="AY470" s="909"/>
      <c r="AZ470" s="910"/>
      <c r="BA470" s="909"/>
      <c r="BB470" s="910"/>
      <c r="BC470" s="909"/>
      <c r="BD470" s="910"/>
      <c r="BE470" s="337"/>
      <c r="BF470" s="911"/>
      <c r="BG470" s="912"/>
      <c r="BH470" s="911"/>
      <c r="BI470" s="912"/>
      <c r="BJ470" s="911"/>
      <c r="BK470" s="912"/>
      <c r="BL470" s="911"/>
      <c r="BM470" s="912"/>
      <c r="BN470" s="911"/>
      <c r="BO470" s="912"/>
      <c r="BP470" s="338"/>
      <c r="BQ470" s="1038"/>
      <c r="BR470" s="1039"/>
      <c r="BS470" s="1038"/>
      <c r="BT470" s="1039"/>
      <c r="BU470" s="1038"/>
      <c r="BV470" s="1039"/>
      <c r="BW470" s="1038"/>
      <c r="BX470" s="1039"/>
      <c r="BY470" s="1038"/>
      <c r="BZ470" s="1039"/>
      <c r="CA470" s="339"/>
      <c r="CB470" s="1036"/>
      <c r="CC470" s="1037"/>
      <c r="CD470" s="1036"/>
      <c r="CE470" s="1037"/>
      <c r="CF470" s="1036"/>
      <c r="CG470" s="1037"/>
      <c r="CH470" s="1036"/>
      <c r="CI470" s="1037"/>
      <c r="CJ470" s="1036"/>
      <c r="CK470" s="1037"/>
      <c r="CL470" s="340"/>
      <c r="CM470" s="1044"/>
      <c r="CN470" s="1045"/>
      <c r="CO470" s="1044"/>
      <c r="CP470" s="1045"/>
      <c r="CQ470" s="1044"/>
      <c r="CR470" s="1045"/>
      <c r="CS470" s="1044"/>
      <c r="CT470" s="1045"/>
      <c r="CU470" s="1044"/>
      <c r="CV470" s="1045"/>
      <c r="CW470" s="341"/>
      <c r="CX470" s="1001">
        <f t="shared" si="632"/>
        <v>0</v>
      </c>
      <c r="CY470" s="1002"/>
      <c r="CZ470" s="1001">
        <f t="shared" si="633"/>
        <v>0</v>
      </c>
      <c r="DA470" s="1002"/>
      <c r="DB470" s="1001">
        <f t="shared" si="634"/>
        <v>0</v>
      </c>
      <c r="DC470" s="1002"/>
      <c r="DD470" s="1001">
        <f t="shared" si="635"/>
        <v>0</v>
      </c>
      <c r="DE470" s="1002"/>
      <c r="DF470" s="1001">
        <f t="shared" si="636"/>
        <v>0</v>
      </c>
      <c r="DG470" s="1002"/>
      <c r="DH470" s="287">
        <f t="shared" si="637"/>
        <v>0</v>
      </c>
      <c r="DI470" s="1040"/>
      <c r="DJ470" s="1041"/>
      <c r="DK470" s="1040"/>
      <c r="DL470" s="1041"/>
      <c r="DM470" s="1040"/>
      <c r="DN470" s="1041"/>
      <c r="DO470" s="1040"/>
      <c r="DP470" s="1041"/>
      <c r="DQ470" s="1040"/>
      <c r="DR470" s="1041"/>
      <c r="DS470" s="343"/>
      <c r="DT470" s="312">
        <f t="shared" si="638"/>
        <v>0</v>
      </c>
      <c r="DU470" s="312">
        <f t="shared" si="639"/>
        <v>0</v>
      </c>
      <c r="DV470" s="312">
        <f t="shared" si="640"/>
        <v>0</v>
      </c>
      <c r="DW470" s="312">
        <f t="shared" si="641"/>
        <v>0</v>
      </c>
      <c r="DX470" s="312">
        <f t="shared" si="642"/>
        <v>0</v>
      </c>
      <c r="DY470" s="300">
        <f t="shared" si="643"/>
        <v>0</v>
      </c>
    </row>
    <row r="471" spans="1:129" s="52" customFormat="1" ht="15" customHeight="1">
      <c r="A471" s="76"/>
      <c r="B471" s="76"/>
      <c r="C471" s="75" t="s">
        <v>31</v>
      </c>
      <c r="D471" s="674"/>
      <c r="E471" s="70"/>
      <c r="F471" s="70"/>
      <c r="G471" s="70"/>
      <c r="H471" s="70"/>
      <c r="I471" s="70"/>
      <c r="J471" s="683"/>
      <c r="K471" s="70"/>
      <c r="L471" s="138"/>
      <c r="M471" s="68">
        <f t="shared" si="631"/>
        <v>1.1000000000000001</v>
      </c>
      <c r="N471" s="894"/>
      <c r="O471" s="895"/>
      <c r="P471" s="894"/>
      <c r="Q471" s="895"/>
      <c r="R471" s="894"/>
      <c r="S471" s="895"/>
      <c r="T471" s="894"/>
      <c r="U471" s="895"/>
      <c r="V471" s="894"/>
      <c r="W471" s="895"/>
      <c r="X471" s="346"/>
      <c r="Y471" s="896"/>
      <c r="Z471" s="1008"/>
      <c r="AA471" s="896"/>
      <c r="AB471" s="1008"/>
      <c r="AC471" s="896"/>
      <c r="AD471" s="1008"/>
      <c r="AE471" s="896"/>
      <c r="AF471" s="1008"/>
      <c r="AG471" s="896"/>
      <c r="AH471" s="1008"/>
      <c r="AI471" s="335"/>
      <c r="AJ471" s="901"/>
      <c r="AK471" s="902"/>
      <c r="AL471" s="901"/>
      <c r="AM471" s="902"/>
      <c r="AN471" s="901"/>
      <c r="AO471" s="902"/>
      <c r="AP471" s="901"/>
      <c r="AQ471" s="902"/>
      <c r="AR471" s="901"/>
      <c r="AS471" s="902"/>
      <c r="AT471" s="336"/>
      <c r="AU471" s="909"/>
      <c r="AV471" s="910"/>
      <c r="AW471" s="909"/>
      <c r="AX471" s="910"/>
      <c r="AY471" s="909"/>
      <c r="AZ471" s="910"/>
      <c r="BA471" s="909"/>
      <c r="BB471" s="910"/>
      <c r="BC471" s="909"/>
      <c r="BD471" s="910"/>
      <c r="BE471" s="337"/>
      <c r="BF471" s="911"/>
      <c r="BG471" s="912"/>
      <c r="BH471" s="911"/>
      <c r="BI471" s="912"/>
      <c r="BJ471" s="911"/>
      <c r="BK471" s="912"/>
      <c r="BL471" s="911"/>
      <c r="BM471" s="912"/>
      <c r="BN471" s="911"/>
      <c r="BO471" s="912"/>
      <c r="BP471" s="338"/>
      <c r="BQ471" s="1038"/>
      <c r="BR471" s="1039"/>
      <c r="BS471" s="1038"/>
      <c r="BT471" s="1039"/>
      <c r="BU471" s="1038"/>
      <c r="BV471" s="1039"/>
      <c r="BW471" s="1038"/>
      <c r="BX471" s="1039"/>
      <c r="BY471" s="1038"/>
      <c r="BZ471" s="1039"/>
      <c r="CA471" s="339"/>
      <c r="CB471" s="1036"/>
      <c r="CC471" s="1037"/>
      <c r="CD471" s="1036"/>
      <c r="CE471" s="1037"/>
      <c r="CF471" s="1036"/>
      <c r="CG471" s="1037"/>
      <c r="CH471" s="1036"/>
      <c r="CI471" s="1037"/>
      <c r="CJ471" s="1036"/>
      <c r="CK471" s="1037"/>
      <c r="CL471" s="340"/>
      <c r="CM471" s="1044"/>
      <c r="CN471" s="1045"/>
      <c r="CO471" s="1044"/>
      <c r="CP471" s="1045"/>
      <c r="CQ471" s="1044"/>
      <c r="CR471" s="1045"/>
      <c r="CS471" s="1044"/>
      <c r="CT471" s="1045"/>
      <c r="CU471" s="1044"/>
      <c r="CV471" s="1045"/>
      <c r="CW471" s="341"/>
      <c r="CX471" s="1001">
        <f t="shared" si="632"/>
        <v>0</v>
      </c>
      <c r="CY471" s="1002"/>
      <c r="CZ471" s="1001">
        <f t="shared" si="633"/>
        <v>0</v>
      </c>
      <c r="DA471" s="1002"/>
      <c r="DB471" s="1001">
        <f t="shared" si="634"/>
        <v>0</v>
      </c>
      <c r="DC471" s="1002"/>
      <c r="DD471" s="1001">
        <f t="shared" si="635"/>
        <v>0</v>
      </c>
      <c r="DE471" s="1002"/>
      <c r="DF471" s="1001">
        <f t="shared" si="636"/>
        <v>0</v>
      </c>
      <c r="DG471" s="1002"/>
      <c r="DH471" s="287">
        <f t="shared" si="637"/>
        <v>0</v>
      </c>
      <c r="DI471" s="1040"/>
      <c r="DJ471" s="1041"/>
      <c r="DK471" s="1040"/>
      <c r="DL471" s="1041"/>
      <c r="DM471" s="1040"/>
      <c r="DN471" s="1041"/>
      <c r="DO471" s="1040"/>
      <c r="DP471" s="1041"/>
      <c r="DQ471" s="1040"/>
      <c r="DR471" s="1041"/>
      <c r="DS471" s="343"/>
      <c r="DT471" s="312">
        <f t="shared" si="638"/>
        <v>0</v>
      </c>
      <c r="DU471" s="312">
        <f t="shared" si="639"/>
        <v>0</v>
      </c>
      <c r="DV471" s="312">
        <f t="shared" si="640"/>
        <v>0</v>
      </c>
      <c r="DW471" s="312">
        <f t="shared" si="641"/>
        <v>0</v>
      </c>
      <c r="DX471" s="312">
        <f t="shared" si="642"/>
        <v>0</v>
      </c>
      <c r="DY471" s="300">
        <f t="shared" si="643"/>
        <v>0</v>
      </c>
    </row>
    <row r="472" spans="1:129" s="52" customFormat="1" ht="15" customHeight="1">
      <c r="A472" s="76"/>
      <c r="B472" s="76"/>
      <c r="C472" s="75" t="s">
        <v>309</v>
      </c>
      <c r="D472" s="674" t="s">
        <v>338</v>
      </c>
      <c r="E472" s="70"/>
      <c r="F472" s="70"/>
      <c r="G472" s="70"/>
      <c r="H472" s="70"/>
      <c r="I472" s="70"/>
      <c r="J472" s="683"/>
      <c r="K472" s="70"/>
      <c r="L472" s="138"/>
      <c r="M472" s="68">
        <f t="shared" si="631"/>
        <v>1.1000000000000001</v>
      </c>
      <c r="N472" s="894"/>
      <c r="O472" s="895"/>
      <c r="P472" s="894"/>
      <c r="Q472" s="895"/>
      <c r="R472" s="894"/>
      <c r="S472" s="895"/>
      <c r="T472" s="894"/>
      <c r="U472" s="895"/>
      <c r="V472" s="894"/>
      <c r="W472" s="895"/>
      <c r="X472" s="346"/>
      <c r="Y472" s="896"/>
      <c r="Z472" s="1008"/>
      <c r="AA472" s="896"/>
      <c r="AB472" s="1008"/>
      <c r="AC472" s="896"/>
      <c r="AD472" s="1008"/>
      <c r="AE472" s="896"/>
      <c r="AF472" s="1008"/>
      <c r="AG472" s="896"/>
      <c r="AH472" s="1008"/>
      <c r="AI472" s="335"/>
      <c r="AJ472" s="901"/>
      <c r="AK472" s="902"/>
      <c r="AL472" s="901"/>
      <c r="AM472" s="902"/>
      <c r="AN472" s="901"/>
      <c r="AO472" s="902"/>
      <c r="AP472" s="901"/>
      <c r="AQ472" s="902"/>
      <c r="AR472" s="901"/>
      <c r="AS472" s="902"/>
      <c r="AT472" s="336"/>
      <c r="AU472" s="909"/>
      <c r="AV472" s="910"/>
      <c r="AW472" s="909"/>
      <c r="AX472" s="910"/>
      <c r="AY472" s="909"/>
      <c r="AZ472" s="910"/>
      <c r="BA472" s="909"/>
      <c r="BB472" s="910"/>
      <c r="BC472" s="909"/>
      <c r="BD472" s="910"/>
      <c r="BE472" s="337"/>
      <c r="BF472" s="911"/>
      <c r="BG472" s="912"/>
      <c r="BH472" s="911"/>
      <c r="BI472" s="912"/>
      <c r="BJ472" s="911"/>
      <c r="BK472" s="912"/>
      <c r="BL472" s="911"/>
      <c r="BM472" s="912"/>
      <c r="BN472" s="911"/>
      <c r="BO472" s="912"/>
      <c r="BP472" s="338"/>
      <c r="BQ472" s="1038"/>
      <c r="BR472" s="1039"/>
      <c r="BS472" s="1038"/>
      <c r="BT472" s="1039"/>
      <c r="BU472" s="1038"/>
      <c r="BV472" s="1039"/>
      <c r="BW472" s="1038"/>
      <c r="BX472" s="1039"/>
      <c r="BY472" s="1038"/>
      <c r="BZ472" s="1039"/>
      <c r="CA472" s="339"/>
      <c r="CB472" s="1036"/>
      <c r="CC472" s="1037"/>
      <c r="CD472" s="1036"/>
      <c r="CE472" s="1037"/>
      <c r="CF472" s="1036"/>
      <c r="CG472" s="1037"/>
      <c r="CH472" s="1036"/>
      <c r="CI472" s="1037"/>
      <c r="CJ472" s="1036"/>
      <c r="CK472" s="1037"/>
      <c r="CL472" s="340"/>
      <c r="CM472" s="1044"/>
      <c r="CN472" s="1045"/>
      <c r="CO472" s="1044"/>
      <c r="CP472" s="1045"/>
      <c r="CQ472" s="1044"/>
      <c r="CR472" s="1045"/>
      <c r="CS472" s="1044"/>
      <c r="CT472" s="1045"/>
      <c r="CU472" s="1044"/>
      <c r="CV472" s="1045"/>
      <c r="CW472" s="341"/>
      <c r="CX472" s="1001">
        <f t="shared" si="632"/>
        <v>0</v>
      </c>
      <c r="CY472" s="1002"/>
      <c r="CZ472" s="1001">
        <f t="shared" si="633"/>
        <v>0</v>
      </c>
      <c r="DA472" s="1002"/>
      <c r="DB472" s="1001">
        <f t="shared" si="634"/>
        <v>0</v>
      </c>
      <c r="DC472" s="1002"/>
      <c r="DD472" s="1001">
        <f t="shared" si="635"/>
        <v>0</v>
      </c>
      <c r="DE472" s="1002"/>
      <c r="DF472" s="1001">
        <f t="shared" si="636"/>
        <v>0</v>
      </c>
      <c r="DG472" s="1002"/>
      <c r="DH472" s="287">
        <f t="shared" si="637"/>
        <v>0</v>
      </c>
      <c r="DI472" s="1040"/>
      <c r="DJ472" s="1041"/>
      <c r="DK472" s="1040"/>
      <c r="DL472" s="1041"/>
      <c r="DM472" s="1040"/>
      <c r="DN472" s="1041"/>
      <c r="DO472" s="1040"/>
      <c r="DP472" s="1041"/>
      <c r="DQ472" s="1040"/>
      <c r="DR472" s="1041"/>
      <c r="DS472" s="343"/>
      <c r="DT472" s="312">
        <f t="shared" si="638"/>
        <v>0</v>
      </c>
      <c r="DU472" s="312">
        <f t="shared" si="639"/>
        <v>0</v>
      </c>
      <c r="DV472" s="312">
        <f t="shared" si="640"/>
        <v>0</v>
      </c>
      <c r="DW472" s="312">
        <f t="shared" si="641"/>
        <v>0</v>
      </c>
      <c r="DX472" s="312">
        <f t="shared" si="642"/>
        <v>0</v>
      </c>
      <c r="DY472" s="300">
        <f t="shared" si="643"/>
        <v>0</v>
      </c>
    </row>
    <row r="473" spans="1:129" s="52" customFormat="1" ht="15" customHeight="1">
      <c r="A473" s="76"/>
      <c r="B473" s="76"/>
      <c r="C473" s="75" t="s">
        <v>224</v>
      </c>
      <c r="D473" s="674"/>
      <c r="E473" s="70"/>
      <c r="F473" s="70"/>
      <c r="G473" s="70"/>
      <c r="H473" s="70"/>
      <c r="I473" s="70"/>
      <c r="J473" s="683"/>
      <c r="K473" s="70"/>
      <c r="L473" s="138"/>
      <c r="M473" s="68">
        <f t="shared" si="631"/>
        <v>1</v>
      </c>
      <c r="N473" s="894"/>
      <c r="O473" s="895"/>
      <c r="P473" s="894"/>
      <c r="Q473" s="895"/>
      <c r="R473" s="894"/>
      <c r="S473" s="895"/>
      <c r="T473" s="894"/>
      <c r="U473" s="895"/>
      <c r="V473" s="894"/>
      <c r="W473" s="895"/>
      <c r="X473" s="346"/>
      <c r="Y473" s="896"/>
      <c r="Z473" s="1008"/>
      <c r="AA473" s="896"/>
      <c r="AB473" s="1008"/>
      <c r="AC473" s="896"/>
      <c r="AD473" s="1008"/>
      <c r="AE473" s="896"/>
      <c r="AF473" s="1008"/>
      <c r="AG473" s="896"/>
      <c r="AH473" s="1008"/>
      <c r="AI473" s="335"/>
      <c r="AJ473" s="901"/>
      <c r="AK473" s="902"/>
      <c r="AL473" s="901"/>
      <c r="AM473" s="902"/>
      <c r="AN473" s="901"/>
      <c r="AO473" s="902"/>
      <c r="AP473" s="901"/>
      <c r="AQ473" s="902"/>
      <c r="AR473" s="901"/>
      <c r="AS473" s="902"/>
      <c r="AT473" s="336"/>
      <c r="AU473" s="909"/>
      <c r="AV473" s="910"/>
      <c r="AW473" s="909"/>
      <c r="AX473" s="910"/>
      <c r="AY473" s="909"/>
      <c r="AZ473" s="910"/>
      <c r="BA473" s="909"/>
      <c r="BB473" s="910"/>
      <c r="BC473" s="909"/>
      <c r="BD473" s="910"/>
      <c r="BE473" s="337"/>
      <c r="BF473" s="911"/>
      <c r="BG473" s="912"/>
      <c r="BH473" s="911"/>
      <c r="BI473" s="912"/>
      <c r="BJ473" s="911"/>
      <c r="BK473" s="912"/>
      <c r="BL473" s="911"/>
      <c r="BM473" s="912"/>
      <c r="BN473" s="911"/>
      <c r="BO473" s="912"/>
      <c r="BP473" s="338"/>
      <c r="BQ473" s="1038"/>
      <c r="BR473" s="1039"/>
      <c r="BS473" s="1038"/>
      <c r="BT473" s="1039"/>
      <c r="BU473" s="1038"/>
      <c r="BV473" s="1039"/>
      <c r="BW473" s="1038"/>
      <c r="BX473" s="1039"/>
      <c r="BY473" s="1038"/>
      <c r="BZ473" s="1039"/>
      <c r="CA473" s="339"/>
      <c r="CB473" s="1036"/>
      <c r="CC473" s="1037"/>
      <c r="CD473" s="1036"/>
      <c r="CE473" s="1037"/>
      <c r="CF473" s="1036"/>
      <c r="CG473" s="1037"/>
      <c r="CH473" s="1036"/>
      <c r="CI473" s="1037"/>
      <c r="CJ473" s="1036"/>
      <c r="CK473" s="1037"/>
      <c r="CL473" s="340"/>
      <c r="CM473" s="1044"/>
      <c r="CN473" s="1045"/>
      <c r="CO473" s="1044"/>
      <c r="CP473" s="1045"/>
      <c r="CQ473" s="1044"/>
      <c r="CR473" s="1045"/>
      <c r="CS473" s="1044"/>
      <c r="CT473" s="1045"/>
      <c r="CU473" s="1044"/>
      <c r="CV473" s="1045"/>
      <c r="CW473" s="341"/>
      <c r="CX473" s="1001">
        <f t="shared" si="632"/>
        <v>0</v>
      </c>
      <c r="CY473" s="1002"/>
      <c r="CZ473" s="1001">
        <f t="shared" si="633"/>
        <v>0</v>
      </c>
      <c r="DA473" s="1002"/>
      <c r="DB473" s="1001">
        <f t="shared" si="634"/>
        <v>0</v>
      </c>
      <c r="DC473" s="1002"/>
      <c r="DD473" s="1001">
        <f t="shared" si="635"/>
        <v>0</v>
      </c>
      <c r="DE473" s="1002"/>
      <c r="DF473" s="1001">
        <f t="shared" si="636"/>
        <v>0</v>
      </c>
      <c r="DG473" s="1002"/>
      <c r="DH473" s="287">
        <f t="shared" si="637"/>
        <v>0</v>
      </c>
      <c r="DI473" s="1040"/>
      <c r="DJ473" s="1041"/>
      <c r="DK473" s="1040"/>
      <c r="DL473" s="1041"/>
      <c r="DM473" s="1040"/>
      <c r="DN473" s="1041"/>
      <c r="DO473" s="1040"/>
      <c r="DP473" s="1041"/>
      <c r="DQ473" s="1040"/>
      <c r="DR473" s="1041"/>
      <c r="DS473" s="343"/>
      <c r="DT473" s="312">
        <f t="shared" si="638"/>
        <v>0</v>
      </c>
      <c r="DU473" s="312">
        <f t="shared" si="639"/>
        <v>0</v>
      </c>
      <c r="DV473" s="312">
        <f t="shared" si="640"/>
        <v>0</v>
      </c>
      <c r="DW473" s="312">
        <f t="shared" si="641"/>
        <v>0</v>
      </c>
      <c r="DX473" s="312">
        <f t="shared" si="642"/>
        <v>0</v>
      </c>
      <c r="DY473" s="300">
        <f t="shared" si="643"/>
        <v>0</v>
      </c>
    </row>
    <row r="474" spans="1:129" s="52" customFormat="1" ht="15" customHeight="1">
      <c r="A474" s="76"/>
      <c r="B474" s="76"/>
      <c r="C474" s="75" t="s">
        <v>15</v>
      </c>
      <c r="D474" s="674"/>
      <c r="E474" s="70"/>
      <c r="F474" s="70"/>
      <c r="G474" s="70"/>
      <c r="H474" s="70"/>
      <c r="I474" s="70"/>
      <c r="J474" s="683"/>
      <c r="K474" s="70"/>
      <c r="L474" s="138"/>
      <c r="M474" s="68">
        <f t="shared" si="631"/>
        <v>1</v>
      </c>
      <c r="N474" s="894"/>
      <c r="O474" s="895"/>
      <c r="P474" s="894"/>
      <c r="Q474" s="895"/>
      <c r="R474" s="894"/>
      <c r="S474" s="895"/>
      <c r="T474" s="894"/>
      <c r="U474" s="895"/>
      <c r="V474" s="894"/>
      <c r="W474" s="895"/>
      <c r="X474" s="346"/>
      <c r="Y474" s="896"/>
      <c r="Z474" s="1008"/>
      <c r="AA474" s="896"/>
      <c r="AB474" s="1008"/>
      <c r="AC474" s="896"/>
      <c r="AD474" s="1008"/>
      <c r="AE474" s="896"/>
      <c r="AF474" s="1008"/>
      <c r="AG474" s="896"/>
      <c r="AH474" s="1008"/>
      <c r="AI474" s="335"/>
      <c r="AJ474" s="901"/>
      <c r="AK474" s="902"/>
      <c r="AL474" s="901"/>
      <c r="AM474" s="902"/>
      <c r="AN474" s="901"/>
      <c r="AO474" s="902"/>
      <c r="AP474" s="901"/>
      <c r="AQ474" s="902"/>
      <c r="AR474" s="901"/>
      <c r="AS474" s="902"/>
      <c r="AT474" s="336"/>
      <c r="AU474" s="909"/>
      <c r="AV474" s="910"/>
      <c r="AW474" s="909"/>
      <c r="AX474" s="910"/>
      <c r="AY474" s="909"/>
      <c r="AZ474" s="910"/>
      <c r="BA474" s="909"/>
      <c r="BB474" s="910"/>
      <c r="BC474" s="909"/>
      <c r="BD474" s="910"/>
      <c r="BE474" s="337"/>
      <c r="BF474" s="911"/>
      <c r="BG474" s="912"/>
      <c r="BH474" s="911"/>
      <c r="BI474" s="912"/>
      <c r="BJ474" s="911"/>
      <c r="BK474" s="912"/>
      <c r="BL474" s="911"/>
      <c r="BM474" s="912"/>
      <c r="BN474" s="911"/>
      <c r="BO474" s="912"/>
      <c r="BP474" s="338"/>
      <c r="BQ474" s="1038"/>
      <c r="BR474" s="1039"/>
      <c r="BS474" s="1038"/>
      <c r="BT474" s="1039"/>
      <c r="BU474" s="1038"/>
      <c r="BV474" s="1039"/>
      <c r="BW474" s="1038"/>
      <c r="BX474" s="1039"/>
      <c r="BY474" s="1038"/>
      <c r="BZ474" s="1039"/>
      <c r="CA474" s="339"/>
      <c r="CB474" s="1036"/>
      <c r="CC474" s="1037"/>
      <c r="CD474" s="1036"/>
      <c r="CE474" s="1037"/>
      <c r="CF474" s="1036"/>
      <c r="CG474" s="1037"/>
      <c r="CH474" s="1036"/>
      <c r="CI474" s="1037"/>
      <c r="CJ474" s="1036"/>
      <c r="CK474" s="1037"/>
      <c r="CL474" s="340"/>
      <c r="CM474" s="1044"/>
      <c r="CN474" s="1045"/>
      <c r="CO474" s="1044"/>
      <c r="CP474" s="1045"/>
      <c r="CQ474" s="1044"/>
      <c r="CR474" s="1045"/>
      <c r="CS474" s="1044"/>
      <c r="CT474" s="1045"/>
      <c r="CU474" s="1044"/>
      <c r="CV474" s="1045"/>
      <c r="CW474" s="341"/>
      <c r="CX474" s="1001">
        <f t="shared" si="632"/>
        <v>0</v>
      </c>
      <c r="CY474" s="1002"/>
      <c r="CZ474" s="1001">
        <f t="shared" si="633"/>
        <v>0</v>
      </c>
      <c r="DA474" s="1002"/>
      <c r="DB474" s="1001">
        <f t="shared" si="634"/>
        <v>0</v>
      </c>
      <c r="DC474" s="1002"/>
      <c r="DD474" s="1001">
        <f t="shared" si="635"/>
        <v>0</v>
      </c>
      <c r="DE474" s="1002"/>
      <c r="DF474" s="1001">
        <f t="shared" si="636"/>
        <v>0</v>
      </c>
      <c r="DG474" s="1002"/>
      <c r="DH474" s="287">
        <f t="shared" si="637"/>
        <v>0</v>
      </c>
      <c r="DI474" s="1040"/>
      <c r="DJ474" s="1041"/>
      <c r="DK474" s="1040"/>
      <c r="DL474" s="1041"/>
      <c r="DM474" s="1040"/>
      <c r="DN474" s="1041"/>
      <c r="DO474" s="1040"/>
      <c r="DP474" s="1041"/>
      <c r="DQ474" s="1040"/>
      <c r="DR474" s="1041"/>
      <c r="DS474" s="343"/>
      <c r="DT474" s="312">
        <f t="shared" si="638"/>
        <v>0</v>
      </c>
      <c r="DU474" s="312">
        <f t="shared" si="639"/>
        <v>0</v>
      </c>
      <c r="DV474" s="312">
        <f t="shared" si="640"/>
        <v>0</v>
      </c>
      <c r="DW474" s="312">
        <f t="shared" si="641"/>
        <v>0</v>
      </c>
      <c r="DX474" s="312">
        <f t="shared" si="642"/>
        <v>0</v>
      </c>
      <c r="DY474" s="300">
        <f t="shared" si="643"/>
        <v>0</v>
      </c>
    </row>
    <row r="475" spans="1:129" s="52" customFormat="1" ht="15" customHeight="1">
      <c r="A475" s="76"/>
      <c r="B475" s="76"/>
      <c r="C475" s="75" t="s">
        <v>31</v>
      </c>
      <c r="D475" s="674"/>
      <c r="E475" s="70"/>
      <c r="F475" s="70"/>
      <c r="G475" s="70"/>
      <c r="H475" s="70"/>
      <c r="I475" s="70"/>
      <c r="J475" s="683"/>
      <c r="K475" s="70"/>
      <c r="L475" s="138"/>
      <c r="M475" s="68">
        <f t="shared" si="631"/>
        <v>1.1000000000000001</v>
      </c>
      <c r="N475" s="894"/>
      <c r="O475" s="895"/>
      <c r="P475" s="894"/>
      <c r="Q475" s="895"/>
      <c r="R475" s="894"/>
      <c r="S475" s="895"/>
      <c r="T475" s="894"/>
      <c r="U475" s="895"/>
      <c r="V475" s="894"/>
      <c r="W475" s="895"/>
      <c r="X475" s="346"/>
      <c r="Y475" s="896"/>
      <c r="Z475" s="1008"/>
      <c r="AA475" s="896"/>
      <c r="AB475" s="1008"/>
      <c r="AC475" s="896"/>
      <c r="AD475" s="1008"/>
      <c r="AE475" s="896"/>
      <c r="AF475" s="1008"/>
      <c r="AG475" s="896"/>
      <c r="AH475" s="1008"/>
      <c r="AI475" s="335"/>
      <c r="AJ475" s="901"/>
      <c r="AK475" s="902"/>
      <c r="AL475" s="901"/>
      <c r="AM475" s="902"/>
      <c r="AN475" s="901"/>
      <c r="AO475" s="902"/>
      <c r="AP475" s="901"/>
      <c r="AQ475" s="902"/>
      <c r="AR475" s="901"/>
      <c r="AS475" s="902"/>
      <c r="AT475" s="336"/>
      <c r="AU475" s="909"/>
      <c r="AV475" s="910"/>
      <c r="AW475" s="909"/>
      <c r="AX475" s="910"/>
      <c r="AY475" s="909"/>
      <c r="AZ475" s="910"/>
      <c r="BA475" s="909"/>
      <c r="BB475" s="910"/>
      <c r="BC475" s="909"/>
      <c r="BD475" s="910"/>
      <c r="BE475" s="337"/>
      <c r="BF475" s="911"/>
      <c r="BG475" s="912"/>
      <c r="BH475" s="911"/>
      <c r="BI475" s="912"/>
      <c r="BJ475" s="911"/>
      <c r="BK475" s="912"/>
      <c r="BL475" s="911"/>
      <c r="BM475" s="912"/>
      <c r="BN475" s="911"/>
      <c r="BO475" s="912"/>
      <c r="BP475" s="338"/>
      <c r="BQ475" s="1038"/>
      <c r="BR475" s="1039"/>
      <c r="BS475" s="1038"/>
      <c r="BT475" s="1039"/>
      <c r="BU475" s="1038"/>
      <c r="BV475" s="1039"/>
      <c r="BW475" s="1038"/>
      <c r="BX475" s="1039"/>
      <c r="BY475" s="1038"/>
      <c r="BZ475" s="1039"/>
      <c r="CA475" s="339"/>
      <c r="CB475" s="1036"/>
      <c r="CC475" s="1037"/>
      <c r="CD475" s="1036"/>
      <c r="CE475" s="1037"/>
      <c r="CF475" s="1036"/>
      <c r="CG475" s="1037"/>
      <c r="CH475" s="1036"/>
      <c r="CI475" s="1037"/>
      <c r="CJ475" s="1036"/>
      <c r="CK475" s="1037"/>
      <c r="CL475" s="340"/>
      <c r="CM475" s="1044"/>
      <c r="CN475" s="1045"/>
      <c r="CO475" s="1044"/>
      <c r="CP475" s="1045"/>
      <c r="CQ475" s="1044"/>
      <c r="CR475" s="1045"/>
      <c r="CS475" s="1044"/>
      <c r="CT475" s="1045"/>
      <c r="CU475" s="1044"/>
      <c r="CV475" s="1045"/>
      <c r="CW475" s="341"/>
      <c r="CX475" s="1001">
        <f t="shared" si="632"/>
        <v>0</v>
      </c>
      <c r="CY475" s="1002"/>
      <c r="CZ475" s="1001">
        <f t="shared" si="633"/>
        <v>0</v>
      </c>
      <c r="DA475" s="1002"/>
      <c r="DB475" s="1001">
        <f t="shared" si="634"/>
        <v>0</v>
      </c>
      <c r="DC475" s="1002"/>
      <c r="DD475" s="1001">
        <f t="shared" si="635"/>
        <v>0</v>
      </c>
      <c r="DE475" s="1002"/>
      <c r="DF475" s="1001">
        <f t="shared" si="636"/>
        <v>0</v>
      </c>
      <c r="DG475" s="1002"/>
      <c r="DH475" s="287">
        <f t="shared" si="637"/>
        <v>0</v>
      </c>
      <c r="DI475" s="1040"/>
      <c r="DJ475" s="1041"/>
      <c r="DK475" s="1040"/>
      <c r="DL475" s="1041"/>
      <c r="DM475" s="1040"/>
      <c r="DN475" s="1041"/>
      <c r="DO475" s="1040"/>
      <c r="DP475" s="1041"/>
      <c r="DQ475" s="1040"/>
      <c r="DR475" s="1041"/>
      <c r="DS475" s="343"/>
      <c r="DT475" s="312">
        <f t="shared" si="638"/>
        <v>0</v>
      </c>
      <c r="DU475" s="312">
        <f t="shared" si="639"/>
        <v>0</v>
      </c>
      <c r="DV475" s="312">
        <f t="shared" si="640"/>
        <v>0</v>
      </c>
      <c r="DW475" s="312">
        <f t="shared" si="641"/>
        <v>0</v>
      </c>
      <c r="DX475" s="312">
        <f t="shared" si="642"/>
        <v>0</v>
      </c>
      <c r="DY475" s="300">
        <f t="shared" si="643"/>
        <v>0</v>
      </c>
    </row>
    <row r="476" spans="1:129" s="52" customFormat="1" ht="15" customHeight="1">
      <c r="A476" s="76"/>
      <c r="B476" s="76"/>
      <c r="C476" s="75" t="s">
        <v>309</v>
      </c>
      <c r="D476" s="674" t="s">
        <v>338</v>
      </c>
      <c r="E476" s="70"/>
      <c r="F476" s="70"/>
      <c r="G476" s="70"/>
      <c r="H476" s="70"/>
      <c r="I476" s="70"/>
      <c r="J476" s="683"/>
      <c r="K476" s="70"/>
      <c r="L476" s="138"/>
      <c r="M476" s="68">
        <f t="shared" si="631"/>
        <v>1.1000000000000001</v>
      </c>
      <c r="N476" s="894"/>
      <c r="O476" s="895"/>
      <c r="P476" s="894"/>
      <c r="Q476" s="895"/>
      <c r="R476" s="894"/>
      <c r="S476" s="895"/>
      <c r="T476" s="894"/>
      <c r="U476" s="895"/>
      <c r="V476" s="894"/>
      <c r="W476" s="895"/>
      <c r="X476" s="346"/>
      <c r="Y476" s="896"/>
      <c r="Z476" s="1008"/>
      <c r="AA476" s="896"/>
      <c r="AB476" s="1008"/>
      <c r="AC476" s="896"/>
      <c r="AD476" s="1008"/>
      <c r="AE476" s="896"/>
      <c r="AF476" s="1008"/>
      <c r="AG476" s="896"/>
      <c r="AH476" s="1008"/>
      <c r="AI476" s="335"/>
      <c r="AJ476" s="901"/>
      <c r="AK476" s="902"/>
      <c r="AL476" s="901"/>
      <c r="AM476" s="902"/>
      <c r="AN476" s="901"/>
      <c r="AO476" s="902"/>
      <c r="AP476" s="901"/>
      <c r="AQ476" s="902"/>
      <c r="AR476" s="901"/>
      <c r="AS476" s="902"/>
      <c r="AT476" s="336"/>
      <c r="AU476" s="909"/>
      <c r="AV476" s="910"/>
      <c r="AW476" s="909"/>
      <c r="AX476" s="910"/>
      <c r="AY476" s="909"/>
      <c r="AZ476" s="910"/>
      <c r="BA476" s="909"/>
      <c r="BB476" s="910"/>
      <c r="BC476" s="909"/>
      <c r="BD476" s="910"/>
      <c r="BE476" s="337"/>
      <c r="BF476" s="911"/>
      <c r="BG476" s="912"/>
      <c r="BH476" s="911"/>
      <c r="BI476" s="912"/>
      <c r="BJ476" s="911"/>
      <c r="BK476" s="912"/>
      <c r="BL476" s="911"/>
      <c r="BM476" s="912"/>
      <c r="BN476" s="911"/>
      <c r="BO476" s="912"/>
      <c r="BP476" s="338"/>
      <c r="BQ476" s="1038"/>
      <c r="BR476" s="1039"/>
      <c r="BS476" s="1038"/>
      <c r="BT476" s="1039"/>
      <c r="BU476" s="1038"/>
      <c r="BV476" s="1039"/>
      <c r="BW476" s="1038"/>
      <c r="BX476" s="1039"/>
      <c r="BY476" s="1038"/>
      <c r="BZ476" s="1039"/>
      <c r="CA476" s="339"/>
      <c r="CB476" s="1036"/>
      <c r="CC476" s="1037"/>
      <c r="CD476" s="1036"/>
      <c r="CE476" s="1037"/>
      <c r="CF476" s="1036"/>
      <c r="CG476" s="1037"/>
      <c r="CH476" s="1036"/>
      <c r="CI476" s="1037"/>
      <c r="CJ476" s="1036"/>
      <c r="CK476" s="1037"/>
      <c r="CL476" s="340"/>
      <c r="CM476" s="1044"/>
      <c r="CN476" s="1045"/>
      <c r="CO476" s="1044"/>
      <c r="CP476" s="1045"/>
      <c r="CQ476" s="1044"/>
      <c r="CR476" s="1045"/>
      <c r="CS476" s="1044"/>
      <c r="CT476" s="1045"/>
      <c r="CU476" s="1044"/>
      <c r="CV476" s="1045"/>
      <c r="CW476" s="341"/>
      <c r="CX476" s="1001">
        <f t="shared" si="632"/>
        <v>0</v>
      </c>
      <c r="CY476" s="1002"/>
      <c r="CZ476" s="1001">
        <f t="shared" si="633"/>
        <v>0</v>
      </c>
      <c r="DA476" s="1002"/>
      <c r="DB476" s="1001">
        <f t="shared" si="634"/>
        <v>0</v>
      </c>
      <c r="DC476" s="1002"/>
      <c r="DD476" s="1001">
        <f t="shared" si="635"/>
        <v>0</v>
      </c>
      <c r="DE476" s="1002"/>
      <c r="DF476" s="1001">
        <f t="shared" si="636"/>
        <v>0</v>
      </c>
      <c r="DG476" s="1002"/>
      <c r="DH476" s="287">
        <f t="shared" si="637"/>
        <v>0</v>
      </c>
      <c r="DI476" s="1040"/>
      <c r="DJ476" s="1041"/>
      <c r="DK476" s="1040"/>
      <c r="DL476" s="1041"/>
      <c r="DM476" s="1040"/>
      <c r="DN476" s="1041"/>
      <c r="DO476" s="1040"/>
      <c r="DP476" s="1041"/>
      <c r="DQ476" s="1040"/>
      <c r="DR476" s="1041"/>
      <c r="DS476" s="343"/>
      <c r="DT476" s="312">
        <f t="shared" si="638"/>
        <v>0</v>
      </c>
      <c r="DU476" s="312">
        <f t="shared" si="639"/>
        <v>0</v>
      </c>
      <c r="DV476" s="312">
        <f t="shared" si="640"/>
        <v>0</v>
      </c>
      <c r="DW476" s="312">
        <f t="shared" si="641"/>
        <v>0</v>
      </c>
      <c r="DX476" s="312">
        <f t="shared" si="642"/>
        <v>0</v>
      </c>
      <c r="DY476" s="300">
        <f t="shared" si="643"/>
        <v>0</v>
      </c>
    </row>
    <row r="477" spans="1:129" s="52" customFormat="1" ht="15" customHeight="1">
      <c r="A477" s="76"/>
      <c r="B477" s="76"/>
      <c r="C477" s="75" t="s">
        <v>224</v>
      </c>
      <c r="D477" s="674"/>
      <c r="E477" s="70"/>
      <c r="F477" s="70"/>
      <c r="G477" s="70"/>
      <c r="H477" s="70"/>
      <c r="I477" s="70"/>
      <c r="J477" s="683"/>
      <c r="K477" s="70"/>
      <c r="L477" s="138"/>
      <c r="M477" s="68">
        <f t="shared" si="631"/>
        <v>1</v>
      </c>
      <c r="N477" s="894"/>
      <c r="O477" s="895"/>
      <c r="P477" s="894"/>
      <c r="Q477" s="895"/>
      <c r="R477" s="894"/>
      <c r="S477" s="895"/>
      <c r="T477" s="894"/>
      <c r="U477" s="895"/>
      <c r="V477" s="894"/>
      <c r="W477" s="895"/>
      <c r="X477" s="346"/>
      <c r="Y477" s="896"/>
      <c r="Z477" s="1008"/>
      <c r="AA477" s="896"/>
      <c r="AB477" s="1008"/>
      <c r="AC477" s="896"/>
      <c r="AD477" s="1008"/>
      <c r="AE477" s="896"/>
      <c r="AF477" s="1008"/>
      <c r="AG477" s="896"/>
      <c r="AH477" s="1008"/>
      <c r="AI477" s="335"/>
      <c r="AJ477" s="901"/>
      <c r="AK477" s="902"/>
      <c r="AL477" s="901"/>
      <c r="AM477" s="902"/>
      <c r="AN477" s="901"/>
      <c r="AO477" s="902"/>
      <c r="AP477" s="901"/>
      <c r="AQ477" s="902"/>
      <c r="AR477" s="901"/>
      <c r="AS477" s="902"/>
      <c r="AT477" s="336"/>
      <c r="AU477" s="909"/>
      <c r="AV477" s="910"/>
      <c r="AW477" s="909"/>
      <c r="AX477" s="910"/>
      <c r="AY477" s="909"/>
      <c r="AZ477" s="910"/>
      <c r="BA477" s="909"/>
      <c r="BB477" s="910"/>
      <c r="BC477" s="909"/>
      <c r="BD477" s="910"/>
      <c r="BE477" s="337"/>
      <c r="BF477" s="911"/>
      <c r="BG477" s="912"/>
      <c r="BH477" s="911"/>
      <c r="BI477" s="912"/>
      <c r="BJ477" s="911"/>
      <c r="BK477" s="912"/>
      <c r="BL477" s="911"/>
      <c r="BM477" s="912"/>
      <c r="BN477" s="911"/>
      <c r="BO477" s="912"/>
      <c r="BP477" s="338"/>
      <c r="BQ477" s="1038"/>
      <c r="BR477" s="1039"/>
      <c r="BS477" s="1038"/>
      <c r="BT477" s="1039"/>
      <c r="BU477" s="1038"/>
      <c r="BV477" s="1039"/>
      <c r="BW477" s="1038"/>
      <c r="BX477" s="1039"/>
      <c r="BY477" s="1038"/>
      <c r="BZ477" s="1039"/>
      <c r="CA477" s="339"/>
      <c r="CB477" s="1036"/>
      <c r="CC477" s="1037"/>
      <c r="CD477" s="1036"/>
      <c r="CE477" s="1037"/>
      <c r="CF477" s="1036"/>
      <c r="CG477" s="1037"/>
      <c r="CH477" s="1036"/>
      <c r="CI477" s="1037"/>
      <c r="CJ477" s="1036"/>
      <c r="CK477" s="1037"/>
      <c r="CL477" s="340"/>
      <c r="CM477" s="1044"/>
      <c r="CN477" s="1045"/>
      <c r="CO477" s="1044"/>
      <c r="CP477" s="1045"/>
      <c r="CQ477" s="1044"/>
      <c r="CR477" s="1045"/>
      <c r="CS477" s="1044"/>
      <c r="CT477" s="1045"/>
      <c r="CU477" s="1044"/>
      <c r="CV477" s="1045"/>
      <c r="CW477" s="341"/>
      <c r="CX477" s="1001">
        <f t="shared" si="632"/>
        <v>0</v>
      </c>
      <c r="CY477" s="1002"/>
      <c r="CZ477" s="1001">
        <f t="shared" si="633"/>
        <v>0</v>
      </c>
      <c r="DA477" s="1002"/>
      <c r="DB477" s="1001">
        <f t="shared" si="634"/>
        <v>0</v>
      </c>
      <c r="DC477" s="1002"/>
      <c r="DD477" s="1001">
        <f t="shared" si="635"/>
        <v>0</v>
      </c>
      <c r="DE477" s="1002"/>
      <c r="DF477" s="1001">
        <f t="shared" si="636"/>
        <v>0</v>
      </c>
      <c r="DG477" s="1002"/>
      <c r="DH477" s="287">
        <f t="shared" si="637"/>
        <v>0</v>
      </c>
      <c r="DI477" s="1040"/>
      <c r="DJ477" s="1041"/>
      <c r="DK477" s="1040"/>
      <c r="DL477" s="1041"/>
      <c r="DM477" s="1040"/>
      <c r="DN477" s="1041"/>
      <c r="DO477" s="1040"/>
      <c r="DP477" s="1041"/>
      <c r="DQ477" s="1040"/>
      <c r="DR477" s="1041"/>
      <c r="DS477" s="343"/>
      <c r="DT477" s="312">
        <f t="shared" si="638"/>
        <v>0</v>
      </c>
      <c r="DU477" s="312">
        <f t="shared" si="639"/>
        <v>0</v>
      </c>
      <c r="DV477" s="312">
        <f t="shared" si="640"/>
        <v>0</v>
      </c>
      <c r="DW477" s="312">
        <f t="shared" si="641"/>
        <v>0</v>
      </c>
      <c r="DX477" s="312">
        <f t="shared" si="642"/>
        <v>0</v>
      </c>
      <c r="DY477" s="300">
        <f t="shared" si="643"/>
        <v>0</v>
      </c>
    </row>
    <row r="478" spans="1:129" s="52" customFormat="1" ht="15" customHeight="1">
      <c r="A478" s="76"/>
      <c r="B478" s="76"/>
      <c r="C478" s="75" t="s">
        <v>15</v>
      </c>
      <c r="D478" s="674"/>
      <c r="E478" s="70"/>
      <c r="F478" s="70"/>
      <c r="G478" s="70"/>
      <c r="H478" s="70"/>
      <c r="I478" s="70"/>
      <c r="J478" s="683"/>
      <c r="K478" s="70"/>
      <c r="L478" s="138"/>
      <c r="M478" s="68">
        <f t="shared" si="631"/>
        <v>1</v>
      </c>
      <c r="N478" s="894"/>
      <c r="O478" s="895"/>
      <c r="P478" s="894"/>
      <c r="Q478" s="895"/>
      <c r="R478" s="894"/>
      <c r="S478" s="895"/>
      <c r="T478" s="894"/>
      <c r="U478" s="895"/>
      <c r="V478" s="894"/>
      <c r="W478" s="895"/>
      <c r="X478" s="346"/>
      <c r="Y478" s="896"/>
      <c r="Z478" s="1008"/>
      <c r="AA478" s="896"/>
      <c r="AB478" s="1008"/>
      <c r="AC478" s="896"/>
      <c r="AD478" s="1008"/>
      <c r="AE478" s="896"/>
      <c r="AF478" s="1008"/>
      <c r="AG478" s="896"/>
      <c r="AH478" s="1008"/>
      <c r="AI478" s="335"/>
      <c r="AJ478" s="901"/>
      <c r="AK478" s="902"/>
      <c r="AL478" s="901"/>
      <c r="AM478" s="902"/>
      <c r="AN478" s="901"/>
      <c r="AO478" s="902"/>
      <c r="AP478" s="901"/>
      <c r="AQ478" s="902"/>
      <c r="AR478" s="901"/>
      <c r="AS478" s="902"/>
      <c r="AT478" s="336"/>
      <c r="AU478" s="909"/>
      <c r="AV478" s="910"/>
      <c r="AW478" s="909"/>
      <c r="AX478" s="910"/>
      <c r="AY478" s="909"/>
      <c r="AZ478" s="910"/>
      <c r="BA478" s="909"/>
      <c r="BB478" s="910"/>
      <c r="BC478" s="909"/>
      <c r="BD478" s="910"/>
      <c r="BE478" s="337"/>
      <c r="BF478" s="911"/>
      <c r="BG478" s="912"/>
      <c r="BH478" s="911"/>
      <c r="BI478" s="912"/>
      <c r="BJ478" s="911"/>
      <c r="BK478" s="912"/>
      <c r="BL478" s="911"/>
      <c r="BM478" s="912"/>
      <c r="BN478" s="911"/>
      <c r="BO478" s="912"/>
      <c r="BP478" s="338"/>
      <c r="BQ478" s="1038"/>
      <c r="BR478" s="1039"/>
      <c r="BS478" s="1038"/>
      <c r="BT478" s="1039"/>
      <c r="BU478" s="1038"/>
      <c r="BV478" s="1039"/>
      <c r="BW478" s="1038"/>
      <c r="BX478" s="1039"/>
      <c r="BY478" s="1038"/>
      <c r="BZ478" s="1039"/>
      <c r="CA478" s="339"/>
      <c r="CB478" s="1036"/>
      <c r="CC478" s="1037"/>
      <c r="CD478" s="1036"/>
      <c r="CE478" s="1037"/>
      <c r="CF478" s="1036"/>
      <c r="CG478" s="1037"/>
      <c r="CH478" s="1036"/>
      <c r="CI478" s="1037"/>
      <c r="CJ478" s="1036"/>
      <c r="CK478" s="1037"/>
      <c r="CL478" s="340"/>
      <c r="CM478" s="1044"/>
      <c r="CN478" s="1045"/>
      <c r="CO478" s="1044"/>
      <c r="CP478" s="1045"/>
      <c r="CQ478" s="1044"/>
      <c r="CR478" s="1045"/>
      <c r="CS478" s="1044"/>
      <c r="CT478" s="1045"/>
      <c r="CU478" s="1044"/>
      <c r="CV478" s="1045"/>
      <c r="CW478" s="341"/>
      <c r="CX478" s="1001">
        <f t="shared" si="632"/>
        <v>0</v>
      </c>
      <c r="CY478" s="1002"/>
      <c r="CZ478" s="1001">
        <f t="shared" si="633"/>
        <v>0</v>
      </c>
      <c r="DA478" s="1002"/>
      <c r="DB478" s="1001">
        <f t="shared" si="634"/>
        <v>0</v>
      </c>
      <c r="DC478" s="1002"/>
      <c r="DD478" s="1001">
        <f t="shared" si="635"/>
        <v>0</v>
      </c>
      <c r="DE478" s="1002"/>
      <c r="DF478" s="1001">
        <f t="shared" si="636"/>
        <v>0</v>
      </c>
      <c r="DG478" s="1002"/>
      <c r="DH478" s="287">
        <f t="shared" si="637"/>
        <v>0</v>
      </c>
      <c r="DI478" s="1040"/>
      <c r="DJ478" s="1041"/>
      <c r="DK478" s="1040"/>
      <c r="DL478" s="1041"/>
      <c r="DM478" s="1040"/>
      <c r="DN478" s="1041"/>
      <c r="DO478" s="1040"/>
      <c r="DP478" s="1041"/>
      <c r="DQ478" s="1040"/>
      <c r="DR478" s="1041"/>
      <c r="DS478" s="343"/>
      <c r="DT478" s="312">
        <f t="shared" si="638"/>
        <v>0</v>
      </c>
      <c r="DU478" s="312">
        <f t="shared" si="639"/>
        <v>0</v>
      </c>
      <c r="DV478" s="312">
        <f t="shared" si="640"/>
        <v>0</v>
      </c>
      <c r="DW478" s="312">
        <f t="shared" si="641"/>
        <v>0</v>
      </c>
      <c r="DX478" s="312">
        <f t="shared" si="642"/>
        <v>0</v>
      </c>
      <c r="DY478" s="300">
        <f t="shared" si="643"/>
        <v>0</v>
      </c>
    </row>
    <row r="479" spans="1:129" s="52" customFormat="1" ht="15" customHeight="1">
      <c r="A479" s="76"/>
      <c r="B479" s="76"/>
      <c r="C479" s="75" t="s">
        <v>31</v>
      </c>
      <c r="D479" s="674"/>
      <c r="E479" s="70"/>
      <c r="F479" s="70"/>
      <c r="G479" s="70"/>
      <c r="H479" s="70"/>
      <c r="I479" s="70"/>
      <c r="J479" s="683"/>
      <c r="K479" s="70"/>
      <c r="L479" s="138"/>
      <c r="M479" s="68">
        <f t="shared" si="631"/>
        <v>1.1000000000000001</v>
      </c>
      <c r="N479" s="894"/>
      <c r="O479" s="895"/>
      <c r="P479" s="894"/>
      <c r="Q479" s="895"/>
      <c r="R479" s="894"/>
      <c r="S479" s="895"/>
      <c r="T479" s="894"/>
      <c r="U479" s="895"/>
      <c r="V479" s="894"/>
      <c r="W479" s="895"/>
      <c r="X479" s="346"/>
      <c r="Y479" s="896"/>
      <c r="Z479" s="1008"/>
      <c r="AA479" s="896"/>
      <c r="AB479" s="1008"/>
      <c r="AC479" s="896"/>
      <c r="AD479" s="1008"/>
      <c r="AE479" s="896"/>
      <c r="AF479" s="1008"/>
      <c r="AG479" s="896"/>
      <c r="AH479" s="1008"/>
      <c r="AI479" s="335"/>
      <c r="AJ479" s="901"/>
      <c r="AK479" s="902"/>
      <c r="AL479" s="901"/>
      <c r="AM479" s="902"/>
      <c r="AN479" s="901"/>
      <c r="AO479" s="902"/>
      <c r="AP479" s="901"/>
      <c r="AQ479" s="902"/>
      <c r="AR479" s="901"/>
      <c r="AS479" s="902"/>
      <c r="AT479" s="336"/>
      <c r="AU479" s="909"/>
      <c r="AV479" s="910"/>
      <c r="AW479" s="909"/>
      <c r="AX479" s="910"/>
      <c r="AY479" s="909"/>
      <c r="AZ479" s="910"/>
      <c r="BA479" s="909"/>
      <c r="BB479" s="910"/>
      <c r="BC479" s="909"/>
      <c r="BD479" s="910"/>
      <c r="BE479" s="337"/>
      <c r="BF479" s="911"/>
      <c r="BG479" s="912"/>
      <c r="BH479" s="911"/>
      <c r="BI479" s="912"/>
      <c r="BJ479" s="911"/>
      <c r="BK479" s="912"/>
      <c r="BL479" s="911"/>
      <c r="BM479" s="912"/>
      <c r="BN479" s="911"/>
      <c r="BO479" s="912"/>
      <c r="BP479" s="338"/>
      <c r="BQ479" s="1038"/>
      <c r="BR479" s="1039"/>
      <c r="BS479" s="1038"/>
      <c r="BT479" s="1039"/>
      <c r="BU479" s="1038"/>
      <c r="BV479" s="1039"/>
      <c r="BW479" s="1038"/>
      <c r="BX479" s="1039"/>
      <c r="BY479" s="1038"/>
      <c r="BZ479" s="1039"/>
      <c r="CA479" s="339"/>
      <c r="CB479" s="1036"/>
      <c r="CC479" s="1037"/>
      <c r="CD479" s="1036"/>
      <c r="CE479" s="1037"/>
      <c r="CF479" s="1036"/>
      <c r="CG479" s="1037"/>
      <c r="CH479" s="1036"/>
      <c r="CI479" s="1037"/>
      <c r="CJ479" s="1036"/>
      <c r="CK479" s="1037"/>
      <c r="CL479" s="340"/>
      <c r="CM479" s="1044"/>
      <c r="CN479" s="1045"/>
      <c r="CO479" s="1044"/>
      <c r="CP479" s="1045"/>
      <c r="CQ479" s="1044"/>
      <c r="CR479" s="1045"/>
      <c r="CS479" s="1044"/>
      <c r="CT479" s="1045"/>
      <c r="CU479" s="1044"/>
      <c r="CV479" s="1045"/>
      <c r="CW479" s="341"/>
      <c r="CX479" s="1001">
        <f t="shared" si="632"/>
        <v>0</v>
      </c>
      <c r="CY479" s="1002"/>
      <c r="CZ479" s="1001">
        <f t="shared" si="633"/>
        <v>0</v>
      </c>
      <c r="DA479" s="1002"/>
      <c r="DB479" s="1001">
        <f t="shared" si="634"/>
        <v>0</v>
      </c>
      <c r="DC479" s="1002"/>
      <c r="DD479" s="1001">
        <f t="shared" si="635"/>
        <v>0</v>
      </c>
      <c r="DE479" s="1002"/>
      <c r="DF479" s="1001">
        <f t="shared" si="636"/>
        <v>0</v>
      </c>
      <c r="DG479" s="1002"/>
      <c r="DH479" s="287">
        <f t="shared" si="637"/>
        <v>0</v>
      </c>
      <c r="DI479" s="1040"/>
      <c r="DJ479" s="1041"/>
      <c r="DK479" s="1040"/>
      <c r="DL479" s="1041"/>
      <c r="DM479" s="1040"/>
      <c r="DN479" s="1041"/>
      <c r="DO479" s="1040"/>
      <c r="DP479" s="1041"/>
      <c r="DQ479" s="1040"/>
      <c r="DR479" s="1041"/>
      <c r="DS479" s="343"/>
      <c r="DT479" s="312">
        <f t="shared" si="638"/>
        <v>0</v>
      </c>
      <c r="DU479" s="312">
        <f t="shared" si="639"/>
        <v>0</v>
      </c>
      <c r="DV479" s="312">
        <f t="shared" si="640"/>
        <v>0</v>
      </c>
      <c r="DW479" s="312">
        <f t="shared" si="641"/>
        <v>0</v>
      </c>
      <c r="DX479" s="312">
        <f t="shared" si="642"/>
        <v>0</v>
      </c>
      <c r="DY479" s="300">
        <f t="shared" si="643"/>
        <v>0</v>
      </c>
    </row>
    <row r="480" spans="1:129" s="52" customFormat="1" ht="15" customHeight="1">
      <c r="A480" s="76"/>
      <c r="B480" s="76"/>
      <c r="C480" s="136"/>
      <c r="D480" s="49"/>
      <c r="E480" s="85"/>
      <c r="F480" s="85"/>
      <c r="G480" s="85"/>
      <c r="H480" s="85"/>
      <c r="I480" s="85"/>
      <c r="J480" s="888" t="s">
        <v>145</v>
      </c>
      <c r="K480" s="889"/>
      <c r="L480" s="889"/>
      <c r="M480" s="890"/>
      <c r="N480" s="898"/>
      <c r="O480" s="665"/>
      <c r="P480" s="898"/>
      <c r="Q480" s="665"/>
      <c r="R480" s="898"/>
      <c r="S480" s="665"/>
      <c r="T480" s="898"/>
      <c r="U480" s="665"/>
      <c r="V480" s="898"/>
      <c r="W480" s="665"/>
      <c r="X480" s="122"/>
      <c r="Y480" s="898"/>
      <c r="Z480" s="665"/>
      <c r="AA480" s="898"/>
      <c r="AB480" s="665"/>
      <c r="AC480" s="898"/>
      <c r="AD480" s="665"/>
      <c r="AE480" s="898"/>
      <c r="AF480" s="665"/>
      <c r="AG480" s="898"/>
      <c r="AH480" s="665"/>
      <c r="AI480" s="122"/>
      <c r="AJ480" s="898"/>
      <c r="AK480" s="665"/>
      <c r="AL480" s="898"/>
      <c r="AM480" s="665"/>
      <c r="AN480" s="898"/>
      <c r="AO480" s="665"/>
      <c r="AP480" s="898"/>
      <c r="AQ480" s="665"/>
      <c r="AR480" s="898"/>
      <c r="AS480" s="665"/>
      <c r="AT480" s="122"/>
      <c r="AU480" s="898"/>
      <c r="AV480" s="665"/>
      <c r="AW480" s="898"/>
      <c r="AX480" s="665"/>
      <c r="AY480" s="898"/>
      <c r="AZ480" s="665"/>
      <c r="BA480" s="898"/>
      <c r="BB480" s="665"/>
      <c r="BC480" s="898"/>
      <c r="BD480" s="665"/>
      <c r="BE480" s="122"/>
      <c r="BF480" s="898"/>
      <c r="BG480" s="665"/>
      <c r="BH480" s="898"/>
      <c r="BI480" s="665"/>
      <c r="BJ480" s="898"/>
      <c r="BK480" s="665"/>
      <c r="BL480" s="898"/>
      <c r="BM480" s="665"/>
      <c r="BN480" s="898"/>
      <c r="BO480" s="665"/>
      <c r="BP480" s="122"/>
      <c r="BQ480" s="898"/>
      <c r="BR480" s="665"/>
      <c r="BS480" s="898"/>
      <c r="BT480" s="665"/>
      <c r="BU480" s="898"/>
      <c r="BV480" s="665"/>
      <c r="BW480" s="898"/>
      <c r="BX480" s="665"/>
      <c r="BY480" s="898"/>
      <c r="BZ480" s="665"/>
      <c r="CA480" s="122"/>
      <c r="CB480" s="898"/>
      <c r="CC480" s="665"/>
      <c r="CD480" s="898"/>
      <c r="CE480" s="665"/>
      <c r="CF480" s="898"/>
      <c r="CG480" s="665"/>
      <c r="CH480" s="898"/>
      <c r="CI480" s="665"/>
      <c r="CJ480" s="898"/>
      <c r="CK480" s="665"/>
      <c r="CL480" s="122"/>
      <c r="CM480" s="898"/>
      <c r="CN480" s="665"/>
      <c r="CO480" s="898"/>
      <c r="CP480" s="665"/>
      <c r="CQ480" s="898"/>
      <c r="CR480" s="665"/>
      <c r="CS480" s="898"/>
      <c r="CT480" s="665"/>
      <c r="CU480" s="898"/>
      <c r="CV480" s="665"/>
      <c r="CW480" s="122"/>
      <c r="CX480" s="898">
        <f>SUM(CX460:CX479)</f>
        <v>0</v>
      </c>
      <c r="CY480" s="665"/>
      <c r="CZ480" s="898">
        <f>SUM(CZ460:CZ479)</f>
        <v>0</v>
      </c>
      <c r="DA480" s="665"/>
      <c r="DB480" s="898">
        <f>SUM(DB460:DB479)</f>
        <v>0</v>
      </c>
      <c r="DC480" s="665"/>
      <c r="DD480" s="898">
        <f>SUM(DD460:DD479)</f>
        <v>0</v>
      </c>
      <c r="DE480" s="665"/>
      <c r="DF480" s="898">
        <f>SUM(DF460:DF479)</f>
        <v>0</v>
      </c>
      <c r="DG480" s="665"/>
      <c r="DH480" s="122">
        <f>SUM(CX480:DG480)</f>
        <v>0</v>
      </c>
      <c r="DI480" s="898"/>
      <c r="DJ480" s="665"/>
      <c r="DK480" s="898"/>
      <c r="DL480" s="665"/>
      <c r="DM480" s="898"/>
      <c r="DN480" s="665"/>
      <c r="DO480" s="898"/>
      <c r="DP480" s="665"/>
      <c r="DQ480" s="898"/>
      <c r="DR480" s="665"/>
      <c r="DS480" s="122"/>
      <c r="DT480" s="313">
        <f>SUM(DT460:DT479)</f>
        <v>0</v>
      </c>
      <c r="DU480" s="313">
        <f>SUM(DU460:DU479)</f>
        <v>0</v>
      </c>
      <c r="DV480" s="313">
        <f>SUM(DV460:DV479)</f>
        <v>0</v>
      </c>
      <c r="DW480" s="313">
        <f>SUM(DW460:DW479)</f>
        <v>0</v>
      </c>
      <c r="DX480" s="313">
        <f>SUM(DX460:DX479)</f>
        <v>0</v>
      </c>
      <c r="DY480" s="313">
        <f t="shared" ref="DY480" si="644">SUM(DT480:DX480)</f>
        <v>0</v>
      </c>
    </row>
    <row r="481" spans="1:129" s="52" customFormat="1" ht="25.5" customHeight="1">
      <c r="A481" s="76"/>
      <c r="B481" s="76"/>
      <c r="C481" s="136"/>
      <c r="D481" s="49"/>
      <c r="E481" s="810" t="s">
        <v>182</v>
      </c>
      <c r="F481" s="810"/>
      <c r="G481" s="810"/>
      <c r="H481" s="810"/>
      <c r="I481" s="810"/>
      <c r="J481" s="49"/>
      <c r="K481" s="49"/>
      <c r="L481" s="344"/>
      <c r="M481" s="163"/>
      <c r="N481" s="164"/>
      <c r="O481" s="165"/>
      <c r="P481" s="164"/>
      <c r="Q481" s="165"/>
      <c r="R481" s="164"/>
      <c r="S481" s="165"/>
      <c r="T481" s="164"/>
      <c r="U481" s="165"/>
      <c r="V481" s="164"/>
      <c r="W481" s="165"/>
      <c r="X481" s="166"/>
      <c r="Y481" s="164"/>
      <c r="Z481" s="165"/>
      <c r="AA481" s="164"/>
      <c r="AB481" s="165"/>
      <c r="AC481" s="164"/>
      <c r="AD481" s="165"/>
      <c r="AE481" s="164"/>
      <c r="AF481" s="165"/>
      <c r="AG481" s="164"/>
      <c r="AH481" s="165"/>
      <c r="AI481" s="166"/>
      <c r="AJ481" s="164"/>
      <c r="AK481" s="165"/>
      <c r="AL481" s="164"/>
      <c r="AM481" s="165"/>
      <c r="AN481" s="164"/>
      <c r="AO481" s="165"/>
      <c r="AP481" s="164"/>
      <c r="AQ481" s="165"/>
      <c r="AR481" s="164"/>
      <c r="AS481" s="165"/>
      <c r="AT481" s="166"/>
      <c r="AU481" s="164"/>
      <c r="AV481" s="165"/>
      <c r="AW481" s="164"/>
      <c r="AX481" s="165"/>
      <c r="AY481" s="164"/>
      <c r="AZ481" s="165"/>
      <c r="BA481" s="164"/>
      <c r="BB481" s="165"/>
      <c r="BC481" s="164"/>
      <c r="BD481" s="165"/>
      <c r="BE481" s="166"/>
      <c r="BF481" s="164"/>
      <c r="BG481" s="165"/>
      <c r="BH481" s="164"/>
      <c r="BI481" s="165"/>
      <c r="BJ481" s="164"/>
      <c r="BK481" s="165"/>
      <c r="BL481" s="164"/>
      <c r="BM481" s="165"/>
      <c r="BN481" s="164"/>
      <c r="BO481" s="165"/>
      <c r="BP481" s="166"/>
      <c r="BQ481" s="164"/>
      <c r="BR481" s="165"/>
      <c r="BS481" s="164"/>
      <c r="BT481" s="165"/>
      <c r="BU481" s="164"/>
      <c r="BV481" s="165"/>
      <c r="BW481" s="164"/>
      <c r="BX481" s="165"/>
      <c r="BY481" s="164"/>
      <c r="BZ481" s="165"/>
      <c r="CA481" s="166"/>
      <c r="CB481" s="164"/>
      <c r="CC481" s="165"/>
      <c r="CD481" s="164"/>
      <c r="CE481" s="165"/>
      <c r="CF481" s="164"/>
      <c r="CG481" s="165"/>
      <c r="CH481" s="164"/>
      <c r="CI481" s="165"/>
      <c r="CJ481" s="164"/>
      <c r="CK481" s="165"/>
      <c r="CL481" s="166"/>
      <c r="CM481" s="164"/>
      <c r="CN481" s="165"/>
      <c r="CO481" s="164"/>
      <c r="CP481" s="165"/>
      <c r="CQ481" s="164"/>
      <c r="CR481" s="165"/>
      <c r="CS481" s="164"/>
      <c r="CT481" s="165"/>
      <c r="CU481" s="164"/>
      <c r="CV481" s="165"/>
      <c r="CW481" s="166"/>
      <c r="CX481" s="164"/>
      <c r="CY481" s="165"/>
      <c r="CZ481" s="164"/>
      <c r="DA481" s="165"/>
      <c r="DB481" s="164"/>
      <c r="DC481" s="165"/>
      <c r="DD481" s="164"/>
      <c r="DE481" s="165"/>
      <c r="DF481" s="164"/>
      <c r="DG481" s="165"/>
      <c r="DH481" s="166"/>
      <c r="DI481" s="164"/>
      <c r="DJ481" s="165"/>
      <c r="DK481" s="164"/>
      <c r="DL481" s="165"/>
      <c r="DM481" s="164"/>
      <c r="DN481" s="165"/>
      <c r="DO481" s="164"/>
      <c r="DP481" s="165"/>
      <c r="DQ481" s="164"/>
      <c r="DR481" s="165"/>
      <c r="DS481" s="166"/>
      <c r="DT481" s="345"/>
      <c r="DU481" s="345"/>
      <c r="DV481" s="345"/>
      <c r="DW481" s="345"/>
      <c r="DX481" s="345"/>
      <c r="DY481" s="315"/>
    </row>
    <row r="482" spans="1:129" s="52" customFormat="1" ht="36" customHeight="1">
      <c r="A482" s="76"/>
      <c r="B482" s="76"/>
      <c r="C482" s="123" t="s">
        <v>43</v>
      </c>
      <c r="D482" s="77" t="s">
        <v>143</v>
      </c>
      <c r="E482" s="81" t="str">
        <f>CX9</f>
        <v>Year 1</v>
      </c>
      <c r="F482" s="81" t="str">
        <f>CZ9</f>
        <v>Year 2</v>
      </c>
      <c r="G482" s="81" t="str">
        <f>DB9</f>
        <v>Year 3</v>
      </c>
      <c r="H482" s="81" t="str">
        <f>DD9</f>
        <v>Year 4</v>
      </c>
      <c r="I482" s="81" t="str">
        <f>DF9</f>
        <v>Year 5</v>
      </c>
      <c r="J482" s="79" t="s">
        <v>336</v>
      </c>
      <c r="K482" s="79" t="s">
        <v>337</v>
      </c>
      <c r="L482" s="79" t="s">
        <v>42</v>
      </c>
      <c r="M482" s="79" t="s">
        <v>311</v>
      </c>
      <c r="N482" s="161"/>
      <c r="O482" s="131"/>
      <c r="P482" s="161"/>
      <c r="Q482" s="131"/>
      <c r="R482" s="161"/>
      <c r="S482" s="131"/>
      <c r="T482" s="161"/>
      <c r="U482" s="131"/>
      <c r="V482" s="161"/>
      <c r="W482" s="131"/>
      <c r="X482" s="132"/>
      <c r="Y482" s="161"/>
      <c r="Z482" s="131"/>
      <c r="AA482" s="161"/>
      <c r="AB482" s="131"/>
      <c r="AC482" s="161"/>
      <c r="AD482" s="131"/>
      <c r="AE482" s="161"/>
      <c r="AF482" s="131"/>
      <c r="AG482" s="161"/>
      <c r="AH482" s="131"/>
      <c r="AI482" s="132"/>
      <c r="AJ482" s="161"/>
      <c r="AK482" s="131"/>
      <c r="AL482" s="161"/>
      <c r="AM482" s="131"/>
      <c r="AN482" s="161"/>
      <c r="AO482" s="131"/>
      <c r="AP482" s="161"/>
      <c r="AQ482" s="131"/>
      <c r="AR482" s="161"/>
      <c r="AS482" s="131"/>
      <c r="AT482" s="132"/>
      <c r="AU482" s="161"/>
      <c r="AV482" s="131"/>
      <c r="AW482" s="161"/>
      <c r="AX482" s="131"/>
      <c r="AY482" s="161"/>
      <c r="AZ482" s="131"/>
      <c r="BA482" s="161"/>
      <c r="BB482" s="131"/>
      <c r="BC482" s="161"/>
      <c r="BD482" s="131"/>
      <c r="BE482" s="132"/>
      <c r="BF482" s="161"/>
      <c r="BG482" s="131"/>
      <c r="BH482" s="161"/>
      <c r="BI482" s="131"/>
      <c r="BJ482" s="161"/>
      <c r="BK482" s="131"/>
      <c r="BL482" s="161"/>
      <c r="BM482" s="131"/>
      <c r="BN482" s="161"/>
      <c r="BO482" s="131"/>
      <c r="BP482" s="132"/>
      <c r="BQ482" s="161"/>
      <c r="BR482" s="131"/>
      <c r="BS482" s="161"/>
      <c r="BT482" s="131"/>
      <c r="BU482" s="161"/>
      <c r="BV482" s="131"/>
      <c r="BW482" s="161"/>
      <c r="BX482" s="131"/>
      <c r="BY482" s="161"/>
      <c r="BZ482" s="131"/>
      <c r="CA482" s="132"/>
      <c r="CB482" s="161"/>
      <c r="CC482" s="131"/>
      <c r="CD482" s="161"/>
      <c r="CE482" s="131"/>
      <c r="CF482" s="161"/>
      <c r="CG482" s="131"/>
      <c r="CH482" s="161"/>
      <c r="CI482" s="131"/>
      <c r="CJ482" s="161"/>
      <c r="CK482" s="131"/>
      <c r="CL482" s="132"/>
      <c r="CM482" s="161"/>
      <c r="CN482" s="131"/>
      <c r="CO482" s="161"/>
      <c r="CP482" s="131"/>
      <c r="CQ482" s="161"/>
      <c r="CR482" s="131"/>
      <c r="CS482" s="161"/>
      <c r="CT482" s="131"/>
      <c r="CU482" s="161"/>
      <c r="CV482" s="131"/>
      <c r="CW482" s="132"/>
      <c r="CX482" s="161"/>
      <c r="CY482" s="131"/>
      <c r="CZ482" s="161"/>
      <c r="DA482" s="131"/>
      <c r="DB482" s="161"/>
      <c r="DC482" s="131"/>
      <c r="DD482" s="161"/>
      <c r="DE482" s="131"/>
      <c r="DF482" s="161"/>
      <c r="DG482" s="131"/>
      <c r="DH482" s="132"/>
      <c r="DI482" s="161"/>
      <c r="DJ482" s="131"/>
      <c r="DK482" s="161"/>
      <c r="DL482" s="131"/>
      <c r="DM482" s="161"/>
      <c r="DN482" s="131"/>
      <c r="DO482" s="161"/>
      <c r="DP482" s="131"/>
      <c r="DQ482" s="161"/>
      <c r="DR482" s="131"/>
      <c r="DS482" s="132"/>
      <c r="DT482" s="345"/>
      <c r="DU482" s="345"/>
      <c r="DV482" s="345"/>
      <c r="DW482" s="345"/>
      <c r="DX482" s="345"/>
      <c r="DY482" s="315"/>
    </row>
    <row r="483" spans="1:129" ht="15" customHeight="1">
      <c r="C483" s="75" t="s">
        <v>309</v>
      </c>
      <c r="D483" s="674" t="s">
        <v>338</v>
      </c>
      <c r="E483" s="70"/>
      <c r="F483" s="70"/>
      <c r="G483" s="70"/>
      <c r="H483" s="70"/>
      <c r="I483" s="70"/>
      <c r="J483" s="683"/>
      <c r="K483" s="70"/>
      <c r="L483" s="138"/>
      <c r="M483" s="68">
        <f t="shared" ref="M483:M494" si="645">VLOOKUP(C483,TravelIncrease,2,0)</f>
        <v>1.1000000000000001</v>
      </c>
      <c r="N483" s="894"/>
      <c r="O483" s="895"/>
      <c r="P483" s="894"/>
      <c r="Q483" s="895"/>
      <c r="R483" s="894"/>
      <c r="S483" s="895"/>
      <c r="T483" s="894"/>
      <c r="U483" s="895"/>
      <c r="V483" s="894"/>
      <c r="W483" s="895"/>
      <c r="X483" s="346"/>
      <c r="Y483" s="896"/>
      <c r="Z483" s="1008"/>
      <c r="AA483" s="896"/>
      <c r="AB483" s="1008"/>
      <c r="AC483" s="896"/>
      <c r="AD483" s="1008"/>
      <c r="AE483" s="896"/>
      <c r="AF483" s="1008"/>
      <c r="AG483" s="896"/>
      <c r="AH483" s="1008"/>
      <c r="AI483" s="335"/>
      <c r="AJ483" s="901"/>
      <c r="AK483" s="902"/>
      <c r="AL483" s="901"/>
      <c r="AM483" s="902"/>
      <c r="AN483" s="901"/>
      <c r="AO483" s="902"/>
      <c r="AP483" s="901"/>
      <c r="AQ483" s="902"/>
      <c r="AR483" s="901"/>
      <c r="AS483" s="902"/>
      <c r="AT483" s="336"/>
      <c r="AU483" s="909"/>
      <c r="AV483" s="910"/>
      <c r="AW483" s="909"/>
      <c r="AX483" s="910"/>
      <c r="AY483" s="909"/>
      <c r="AZ483" s="910"/>
      <c r="BA483" s="909"/>
      <c r="BB483" s="910"/>
      <c r="BC483" s="909"/>
      <c r="BD483" s="910"/>
      <c r="BE483" s="337"/>
      <c r="BF483" s="911"/>
      <c r="BG483" s="912"/>
      <c r="BH483" s="911"/>
      <c r="BI483" s="912"/>
      <c r="BJ483" s="911"/>
      <c r="BK483" s="912"/>
      <c r="BL483" s="911"/>
      <c r="BM483" s="912"/>
      <c r="BN483" s="911"/>
      <c r="BO483" s="912"/>
      <c r="BP483" s="338"/>
      <c r="BQ483" s="1038"/>
      <c r="BR483" s="1039"/>
      <c r="BS483" s="1038"/>
      <c r="BT483" s="1039"/>
      <c r="BU483" s="1038"/>
      <c r="BV483" s="1039"/>
      <c r="BW483" s="1038"/>
      <c r="BX483" s="1039"/>
      <c r="BY483" s="1038"/>
      <c r="BZ483" s="1039"/>
      <c r="CA483" s="339"/>
      <c r="CB483" s="1036"/>
      <c r="CC483" s="1037"/>
      <c r="CD483" s="1036"/>
      <c r="CE483" s="1037"/>
      <c r="CF483" s="1036"/>
      <c r="CG483" s="1037"/>
      <c r="CH483" s="1036"/>
      <c r="CI483" s="1037"/>
      <c r="CJ483" s="1036"/>
      <c r="CK483" s="1037"/>
      <c r="CL483" s="340"/>
      <c r="CM483" s="1044"/>
      <c r="CN483" s="1045"/>
      <c r="CO483" s="1044"/>
      <c r="CP483" s="1045"/>
      <c r="CQ483" s="1044"/>
      <c r="CR483" s="1045"/>
      <c r="CS483" s="1044"/>
      <c r="CT483" s="1045"/>
      <c r="CU483" s="1044"/>
      <c r="CV483" s="1045"/>
      <c r="CW483" s="341"/>
      <c r="CX483" s="1001">
        <f t="shared" ref="CX483:CX494" si="646">$E483*$K483*$L483</f>
        <v>0</v>
      </c>
      <c r="CY483" s="1002"/>
      <c r="CZ483" s="1001">
        <f t="shared" ref="CZ483:CZ494" si="647">$F483*$K483*$L483*$M483</f>
        <v>0</v>
      </c>
      <c r="DA483" s="1002"/>
      <c r="DB483" s="1001">
        <f t="shared" ref="DB483:DB494" si="648">$G483*$K483*$L483*($M483^2)</f>
        <v>0</v>
      </c>
      <c r="DC483" s="1002"/>
      <c r="DD483" s="1001">
        <f t="shared" ref="DD483:DD494" si="649">$H483*$K483*$L483*($M483^3)</f>
        <v>0</v>
      </c>
      <c r="DE483" s="1002"/>
      <c r="DF483" s="1001">
        <f t="shared" ref="DF483:DF494" si="650">$I483*$K483*$L483*($M483^4)</f>
        <v>0</v>
      </c>
      <c r="DG483" s="1002"/>
      <c r="DH483" s="287">
        <f t="shared" ref="DH483:DH494" si="651">SUM(CX483+CZ483+DB483+DD483+DF483)</f>
        <v>0</v>
      </c>
      <c r="DI483" s="1040"/>
      <c r="DJ483" s="1041"/>
      <c r="DK483" s="1040"/>
      <c r="DL483" s="1041"/>
      <c r="DM483" s="1040"/>
      <c r="DN483" s="1041"/>
      <c r="DO483" s="1040"/>
      <c r="DP483" s="1041"/>
      <c r="DQ483" s="1040"/>
      <c r="DR483" s="1041"/>
      <c r="DS483" s="343"/>
      <c r="DT483" s="312">
        <f t="shared" ref="DT483:DT494" si="652">CX483</f>
        <v>0</v>
      </c>
      <c r="DU483" s="312">
        <f t="shared" ref="DU483:DU494" si="653">CZ483</f>
        <v>0</v>
      </c>
      <c r="DV483" s="312">
        <f t="shared" ref="DV483:DV494" si="654">DB483</f>
        <v>0</v>
      </c>
      <c r="DW483" s="312">
        <f t="shared" ref="DW483:DW494" si="655">DD483</f>
        <v>0</v>
      </c>
      <c r="DX483" s="312">
        <f t="shared" ref="DX483:DX494" si="656">DF483</f>
        <v>0</v>
      </c>
      <c r="DY483" s="300">
        <f t="shared" ref="DY483:DY495" si="657">SUM(DT483:DX483)</f>
        <v>0</v>
      </c>
    </row>
    <row r="484" spans="1:129" ht="15" customHeight="1">
      <c r="C484" s="75" t="s">
        <v>224</v>
      </c>
      <c r="D484" s="674"/>
      <c r="E484" s="70"/>
      <c r="F484" s="70"/>
      <c r="G484" s="70"/>
      <c r="H484" s="70"/>
      <c r="I484" s="70"/>
      <c r="J484" s="683"/>
      <c r="K484" s="70"/>
      <c r="L484" s="138"/>
      <c r="M484" s="68">
        <f t="shared" si="645"/>
        <v>1</v>
      </c>
      <c r="N484" s="894"/>
      <c r="O484" s="895"/>
      <c r="P484" s="894"/>
      <c r="Q484" s="895"/>
      <c r="R484" s="894"/>
      <c r="S484" s="895"/>
      <c r="T484" s="894"/>
      <c r="U484" s="895"/>
      <c r="V484" s="894"/>
      <c r="W484" s="895"/>
      <c r="X484" s="346"/>
      <c r="Y484" s="896"/>
      <c r="Z484" s="1008"/>
      <c r="AA484" s="896"/>
      <c r="AB484" s="1008"/>
      <c r="AC484" s="896"/>
      <c r="AD484" s="1008"/>
      <c r="AE484" s="896"/>
      <c r="AF484" s="1008"/>
      <c r="AG484" s="896"/>
      <c r="AH484" s="1008"/>
      <c r="AI484" s="335"/>
      <c r="AJ484" s="901"/>
      <c r="AK484" s="902"/>
      <c r="AL484" s="901"/>
      <c r="AM484" s="902"/>
      <c r="AN484" s="901"/>
      <c r="AO484" s="902"/>
      <c r="AP484" s="901"/>
      <c r="AQ484" s="902"/>
      <c r="AR484" s="901"/>
      <c r="AS484" s="902"/>
      <c r="AT484" s="336"/>
      <c r="AU484" s="909"/>
      <c r="AV484" s="910"/>
      <c r="AW484" s="909"/>
      <c r="AX484" s="910"/>
      <c r="AY484" s="909"/>
      <c r="AZ484" s="910"/>
      <c r="BA484" s="909"/>
      <c r="BB484" s="910"/>
      <c r="BC484" s="909"/>
      <c r="BD484" s="910"/>
      <c r="BE484" s="337"/>
      <c r="BF484" s="911"/>
      <c r="BG484" s="912"/>
      <c r="BH484" s="911"/>
      <c r="BI484" s="912"/>
      <c r="BJ484" s="911"/>
      <c r="BK484" s="912"/>
      <c r="BL484" s="911"/>
      <c r="BM484" s="912"/>
      <c r="BN484" s="911"/>
      <c r="BO484" s="912"/>
      <c r="BP484" s="338"/>
      <c r="BQ484" s="1038"/>
      <c r="BR484" s="1039"/>
      <c r="BS484" s="1038"/>
      <c r="BT484" s="1039"/>
      <c r="BU484" s="1038"/>
      <c r="BV484" s="1039"/>
      <c r="BW484" s="1038"/>
      <c r="BX484" s="1039"/>
      <c r="BY484" s="1038"/>
      <c r="BZ484" s="1039"/>
      <c r="CA484" s="339"/>
      <c r="CB484" s="1036"/>
      <c r="CC484" s="1037"/>
      <c r="CD484" s="1036"/>
      <c r="CE484" s="1037"/>
      <c r="CF484" s="1036"/>
      <c r="CG484" s="1037"/>
      <c r="CH484" s="1036"/>
      <c r="CI484" s="1037"/>
      <c r="CJ484" s="1036"/>
      <c r="CK484" s="1037"/>
      <c r="CL484" s="340"/>
      <c r="CM484" s="1044"/>
      <c r="CN484" s="1045"/>
      <c r="CO484" s="1044"/>
      <c r="CP484" s="1045"/>
      <c r="CQ484" s="1044"/>
      <c r="CR484" s="1045"/>
      <c r="CS484" s="1044"/>
      <c r="CT484" s="1045"/>
      <c r="CU484" s="1044"/>
      <c r="CV484" s="1045"/>
      <c r="CW484" s="341"/>
      <c r="CX484" s="1001">
        <f t="shared" si="646"/>
        <v>0</v>
      </c>
      <c r="CY484" s="1002"/>
      <c r="CZ484" s="1001">
        <f t="shared" si="647"/>
        <v>0</v>
      </c>
      <c r="DA484" s="1002"/>
      <c r="DB484" s="1001">
        <f t="shared" si="648"/>
        <v>0</v>
      </c>
      <c r="DC484" s="1002"/>
      <c r="DD484" s="1001">
        <f t="shared" si="649"/>
        <v>0</v>
      </c>
      <c r="DE484" s="1002"/>
      <c r="DF484" s="1001">
        <f t="shared" si="650"/>
        <v>0</v>
      </c>
      <c r="DG484" s="1002"/>
      <c r="DH484" s="287">
        <f t="shared" si="651"/>
        <v>0</v>
      </c>
      <c r="DI484" s="1040"/>
      <c r="DJ484" s="1041"/>
      <c r="DK484" s="1040"/>
      <c r="DL484" s="1041"/>
      <c r="DM484" s="1040"/>
      <c r="DN484" s="1041"/>
      <c r="DO484" s="1040"/>
      <c r="DP484" s="1041"/>
      <c r="DQ484" s="1040"/>
      <c r="DR484" s="1041"/>
      <c r="DS484" s="343"/>
      <c r="DT484" s="312">
        <f t="shared" si="652"/>
        <v>0</v>
      </c>
      <c r="DU484" s="312">
        <f t="shared" si="653"/>
        <v>0</v>
      </c>
      <c r="DV484" s="312">
        <f t="shared" si="654"/>
        <v>0</v>
      </c>
      <c r="DW484" s="312">
        <f t="shared" si="655"/>
        <v>0</v>
      </c>
      <c r="DX484" s="312">
        <f t="shared" si="656"/>
        <v>0</v>
      </c>
      <c r="DY484" s="300">
        <f t="shared" si="657"/>
        <v>0</v>
      </c>
    </row>
    <row r="485" spans="1:129" ht="15" customHeight="1">
      <c r="C485" s="75" t="s">
        <v>15</v>
      </c>
      <c r="D485" s="674"/>
      <c r="E485" s="70"/>
      <c r="F485" s="70"/>
      <c r="G485" s="70"/>
      <c r="H485" s="70"/>
      <c r="I485" s="70"/>
      <c r="J485" s="683"/>
      <c r="K485" s="70"/>
      <c r="L485" s="138"/>
      <c r="M485" s="68">
        <f t="shared" si="645"/>
        <v>1</v>
      </c>
      <c r="N485" s="894"/>
      <c r="O485" s="895"/>
      <c r="P485" s="894"/>
      <c r="Q485" s="895"/>
      <c r="R485" s="894"/>
      <c r="S485" s="895"/>
      <c r="T485" s="894"/>
      <c r="U485" s="895"/>
      <c r="V485" s="894"/>
      <c r="W485" s="895"/>
      <c r="X485" s="346"/>
      <c r="Y485" s="896"/>
      <c r="Z485" s="1008"/>
      <c r="AA485" s="896"/>
      <c r="AB485" s="1008"/>
      <c r="AC485" s="896"/>
      <c r="AD485" s="1008"/>
      <c r="AE485" s="896"/>
      <c r="AF485" s="1008"/>
      <c r="AG485" s="896"/>
      <c r="AH485" s="1008"/>
      <c r="AI485" s="335"/>
      <c r="AJ485" s="901"/>
      <c r="AK485" s="902"/>
      <c r="AL485" s="901"/>
      <c r="AM485" s="902"/>
      <c r="AN485" s="901"/>
      <c r="AO485" s="902"/>
      <c r="AP485" s="901"/>
      <c r="AQ485" s="902"/>
      <c r="AR485" s="901"/>
      <c r="AS485" s="902"/>
      <c r="AT485" s="336"/>
      <c r="AU485" s="909"/>
      <c r="AV485" s="910"/>
      <c r="AW485" s="909"/>
      <c r="AX485" s="910"/>
      <c r="AY485" s="909"/>
      <c r="AZ485" s="910"/>
      <c r="BA485" s="909"/>
      <c r="BB485" s="910"/>
      <c r="BC485" s="909"/>
      <c r="BD485" s="910"/>
      <c r="BE485" s="337"/>
      <c r="BF485" s="911"/>
      <c r="BG485" s="912"/>
      <c r="BH485" s="911"/>
      <c r="BI485" s="912"/>
      <c r="BJ485" s="911"/>
      <c r="BK485" s="912"/>
      <c r="BL485" s="911"/>
      <c r="BM485" s="912"/>
      <c r="BN485" s="911"/>
      <c r="BO485" s="912"/>
      <c r="BP485" s="338"/>
      <c r="BQ485" s="1038"/>
      <c r="BR485" s="1039"/>
      <c r="BS485" s="1038"/>
      <c r="BT485" s="1039"/>
      <c r="BU485" s="1038"/>
      <c r="BV485" s="1039"/>
      <c r="BW485" s="1038"/>
      <c r="BX485" s="1039"/>
      <c r="BY485" s="1038"/>
      <c r="BZ485" s="1039"/>
      <c r="CA485" s="339"/>
      <c r="CB485" s="1036"/>
      <c r="CC485" s="1037"/>
      <c r="CD485" s="1036"/>
      <c r="CE485" s="1037"/>
      <c r="CF485" s="1036"/>
      <c r="CG485" s="1037"/>
      <c r="CH485" s="1036"/>
      <c r="CI485" s="1037"/>
      <c r="CJ485" s="1036"/>
      <c r="CK485" s="1037"/>
      <c r="CL485" s="340"/>
      <c r="CM485" s="1044"/>
      <c r="CN485" s="1045"/>
      <c r="CO485" s="1044"/>
      <c r="CP485" s="1045"/>
      <c r="CQ485" s="1044"/>
      <c r="CR485" s="1045"/>
      <c r="CS485" s="1044"/>
      <c r="CT485" s="1045"/>
      <c r="CU485" s="1044"/>
      <c r="CV485" s="1045"/>
      <c r="CW485" s="341"/>
      <c r="CX485" s="1001">
        <f t="shared" si="646"/>
        <v>0</v>
      </c>
      <c r="CY485" s="1002"/>
      <c r="CZ485" s="1001">
        <f t="shared" si="647"/>
        <v>0</v>
      </c>
      <c r="DA485" s="1002"/>
      <c r="DB485" s="1001">
        <f t="shared" si="648"/>
        <v>0</v>
      </c>
      <c r="DC485" s="1002"/>
      <c r="DD485" s="1001">
        <f t="shared" si="649"/>
        <v>0</v>
      </c>
      <c r="DE485" s="1002"/>
      <c r="DF485" s="1001">
        <f t="shared" si="650"/>
        <v>0</v>
      </c>
      <c r="DG485" s="1002"/>
      <c r="DH485" s="287">
        <f t="shared" si="651"/>
        <v>0</v>
      </c>
      <c r="DI485" s="1040"/>
      <c r="DJ485" s="1041"/>
      <c r="DK485" s="1040"/>
      <c r="DL485" s="1041"/>
      <c r="DM485" s="1040"/>
      <c r="DN485" s="1041"/>
      <c r="DO485" s="1040"/>
      <c r="DP485" s="1041"/>
      <c r="DQ485" s="1040"/>
      <c r="DR485" s="1041"/>
      <c r="DS485" s="343"/>
      <c r="DT485" s="312">
        <f t="shared" si="652"/>
        <v>0</v>
      </c>
      <c r="DU485" s="312">
        <f t="shared" si="653"/>
        <v>0</v>
      </c>
      <c r="DV485" s="312">
        <f t="shared" si="654"/>
        <v>0</v>
      </c>
      <c r="DW485" s="312">
        <f t="shared" si="655"/>
        <v>0</v>
      </c>
      <c r="DX485" s="312">
        <f t="shared" si="656"/>
        <v>0</v>
      </c>
      <c r="DY485" s="300">
        <f t="shared" si="657"/>
        <v>0</v>
      </c>
    </row>
    <row r="486" spans="1:129" ht="15" customHeight="1">
      <c r="C486" s="75" t="s">
        <v>31</v>
      </c>
      <c r="D486" s="674"/>
      <c r="E486" s="70"/>
      <c r="F486" s="70"/>
      <c r="G486" s="70"/>
      <c r="H486" s="70"/>
      <c r="I486" s="70"/>
      <c r="J486" s="683"/>
      <c r="K486" s="70"/>
      <c r="L486" s="138"/>
      <c r="M486" s="68">
        <f t="shared" si="645"/>
        <v>1.1000000000000001</v>
      </c>
      <c r="N486" s="894"/>
      <c r="O486" s="895"/>
      <c r="P486" s="894"/>
      <c r="Q486" s="895"/>
      <c r="R486" s="894"/>
      <c r="S486" s="895"/>
      <c r="T486" s="894"/>
      <c r="U486" s="895"/>
      <c r="V486" s="894"/>
      <c r="W486" s="895"/>
      <c r="X486" s="346"/>
      <c r="Y486" s="896"/>
      <c r="Z486" s="1008"/>
      <c r="AA486" s="896"/>
      <c r="AB486" s="1008"/>
      <c r="AC486" s="896"/>
      <c r="AD486" s="1008"/>
      <c r="AE486" s="896"/>
      <c r="AF486" s="1008"/>
      <c r="AG486" s="896"/>
      <c r="AH486" s="1008"/>
      <c r="AI486" s="335"/>
      <c r="AJ486" s="901"/>
      <c r="AK486" s="902"/>
      <c r="AL486" s="901"/>
      <c r="AM486" s="902"/>
      <c r="AN486" s="901"/>
      <c r="AO486" s="902"/>
      <c r="AP486" s="901"/>
      <c r="AQ486" s="902"/>
      <c r="AR486" s="901"/>
      <c r="AS486" s="902"/>
      <c r="AT486" s="336"/>
      <c r="AU486" s="909"/>
      <c r="AV486" s="910"/>
      <c r="AW486" s="909"/>
      <c r="AX486" s="910"/>
      <c r="AY486" s="909"/>
      <c r="AZ486" s="910"/>
      <c r="BA486" s="909"/>
      <c r="BB486" s="910"/>
      <c r="BC486" s="909"/>
      <c r="BD486" s="910"/>
      <c r="BE486" s="337"/>
      <c r="BF486" s="911"/>
      <c r="BG486" s="912"/>
      <c r="BH486" s="911"/>
      <c r="BI486" s="912"/>
      <c r="BJ486" s="911"/>
      <c r="BK486" s="912"/>
      <c r="BL486" s="911"/>
      <c r="BM486" s="912"/>
      <c r="BN486" s="911"/>
      <c r="BO486" s="912"/>
      <c r="BP486" s="338"/>
      <c r="BQ486" s="1038"/>
      <c r="BR486" s="1039"/>
      <c r="BS486" s="1038"/>
      <c r="BT486" s="1039"/>
      <c r="BU486" s="1038"/>
      <c r="BV486" s="1039"/>
      <c r="BW486" s="1038"/>
      <c r="BX486" s="1039"/>
      <c r="BY486" s="1038"/>
      <c r="BZ486" s="1039"/>
      <c r="CA486" s="339"/>
      <c r="CB486" s="1036"/>
      <c r="CC486" s="1037"/>
      <c r="CD486" s="1036"/>
      <c r="CE486" s="1037"/>
      <c r="CF486" s="1036"/>
      <c r="CG486" s="1037"/>
      <c r="CH486" s="1036"/>
      <c r="CI486" s="1037"/>
      <c r="CJ486" s="1036"/>
      <c r="CK486" s="1037"/>
      <c r="CL486" s="340"/>
      <c r="CM486" s="1044"/>
      <c r="CN486" s="1045"/>
      <c r="CO486" s="1044"/>
      <c r="CP486" s="1045"/>
      <c r="CQ486" s="1044"/>
      <c r="CR486" s="1045"/>
      <c r="CS486" s="1044"/>
      <c r="CT486" s="1045"/>
      <c r="CU486" s="1044"/>
      <c r="CV486" s="1045"/>
      <c r="CW486" s="341"/>
      <c r="CX486" s="1001">
        <f t="shared" si="646"/>
        <v>0</v>
      </c>
      <c r="CY486" s="1002"/>
      <c r="CZ486" s="1001">
        <f t="shared" si="647"/>
        <v>0</v>
      </c>
      <c r="DA486" s="1002"/>
      <c r="DB486" s="1001">
        <f t="shared" si="648"/>
        <v>0</v>
      </c>
      <c r="DC486" s="1002"/>
      <c r="DD486" s="1001">
        <f t="shared" si="649"/>
        <v>0</v>
      </c>
      <c r="DE486" s="1002"/>
      <c r="DF486" s="1001">
        <f t="shared" si="650"/>
        <v>0</v>
      </c>
      <c r="DG486" s="1002"/>
      <c r="DH486" s="287">
        <f t="shared" si="651"/>
        <v>0</v>
      </c>
      <c r="DI486" s="1040"/>
      <c r="DJ486" s="1041"/>
      <c r="DK486" s="1040"/>
      <c r="DL486" s="1041"/>
      <c r="DM486" s="1040"/>
      <c r="DN486" s="1041"/>
      <c r="DO486" s="1040"/>
      <c r="DP486" s="1041"/>
      <c r="DQ486" s="1040"/>
      <c r="DR486" s="1041"/>
      <c r="DS486" s="343"/>
      <c r="DT486" s="312">
        <f t="shared" si="652"/>
        <v>0</v>
      </c>
      <c r="DU486" s="312">
        <f t="shared" si="653"/>
        <v>0</v>
      </c>
      <c r="DV486" s="312">
        <f t="shared" si="654"/>
        <v>0</v>
      </c>
      <c r="DW486" s="312">
        <f t="shared" si="655"/>
        <v>0</v>
      </c>
      <c r="DX486" s="312">
        <f t="shared" si="656"/>
        <v>0</v>
      </c>
      <c r="DY486" s="300">
        <f t="shared" si="657"/>
        <v>0</v>
      </c>
    </row>
    <row r="487" spans="1:129" ht="15" customHeight="1">
      <c r="C487" s="75" t="s">
        <v>309</v>
      </c>
      <c r="D487" s="674" t="s">
        <v>338</v>
      </c>
      <c r="E487" s="70"/>
      <c r="F487" s="70"/>
      <c r="G487" s="70"/>
      <c r="H487" s="70"/>
      <c r="I487" s="70"/>
      <c r="J487" s="683"/>
      <c r="K487" s="70"/>
      <c r="L487" s="138"/>
      <c r="M487" s="68">
        <f t="shared" si="645"/>
        <v>1.1000000000000001</v>
      </c>
      <c r="N487" s="894"/>
      <c r="O487" s="895"/>
      <c r="P487" s="894"/>
      <c r="Q487" s="895"/>
      <c r="R487" s="894"/>
      <c r="S487" s="895"/>
      <c r="T487" s="894"/>
      <c r="U487" s="895"/>
      <c r="V487" s="894"/>
      <c r="W487" s="895"/>
      <c r="X487" s="346"/>
      <c r="Y487" s="896"/>
      <c r="Z487" s="1008"/>
      <c r="AA487" s="896"/>
      <c r="AB487" s="1008"/>
      <c r="AC487" s="896"/>
      <c r="AD487" s="1008"/>
      <c r="AE487" s="896"/>
      <c r="AF487" s="1008"/>
      <c r="AG487" s="896"/>
      <c r="AH487" s="1008"/>
      <c r="AI487" s="335"/>
      <c r="AJ487" s="901"/>
      <c r="AK487" s="902"/>
      <c r="AL487" s="901"/>
      <c r="AM487" s="902"/>
      <c r="AN487" s="901"/>
      <c r="AO487" s="902"/>
      <c r="AP487" s="901"/>
      <c r="AQ487" s="902"/>
      <c r="AR487" s="901"/>
      <c r="AS487" s="902"/>
      <c r="AT487" s="336"/>
      <c r="AU487" s="909"/>
      <c r="AV487" s="910"/>
      <c r="AW487" s="909"/>
      <c r="AX487" s="910"/>
      <c r="AY487" s="909"/>
      <c r="AZ487" s="910"/>
      <c r="BA487" s="909"/>
      <c r="BB487" s="910"/>
      <c r="BC487" s="909"/>
      <c r="BD487" s="910"/>
      <c r="BE487" s="337"/>
      <c r="BF487" s="911"/>
      <c r="BG487" s="912"/>
      <c r="BH487" s="911"/>
      <c r="BI487" s="912"/>
      <c r="BJ487" s="911"/>
      <c r="BK487" s="912"/>
      <c r="BL487" s="911"/>
      <c r="BM487" s="912"/>
      <c r="BN487" s="911"/>
      <c r="BO487" s="912"/>
      <c r="BP487" s="338"/>
      <c r="BQ487" s="1038"/>
      <c r="BR487" s="1039"/>
      <c r="BS487" s="1038"/>
      <c r="BT487" s="1039"/>
      <c r="BU487" s="1038"/>
      <c r="BV487" s="1039"/>
      <c r="BW487" s="1038"/>
      <c r="BX487" s="1039"/>
      <c r="BY487" s="1038"/>
      <c r="BZ487" s="1039"/>
      <c r="CA487" s="339"/>
      <c r="CB487" s="1036"/>
      <c r="CC487" s="1037"/>
      <c r="CD487" s="1036"/>
      <c r="CE487" s="1037"/>
      <c r="CF487" s="1036"/>
      <c r="CG487" s="1037"/>
      <c r="CH487" s="1036"/>
      <c r="CI487" s="1037"/>
      <c r="CJ487" s="1036"/>
      <c r="CK487" s="1037"/>
      <c r="CL487" s="340"/>
      <c r="CM487" s="1044"/>
      <c r="CN487" s="1045"/>
      <c r="CO487" s="1044"/>
      <c r="CP487" s="1045"/>
      <c r="CQ487" s="1044"/>
      <c r="CR487" s="1045"/>
      <c r="CS487" s="1044"/>
      <c r="CT487" s="1045"/>
      <c r="CU487" s="1044"/>
      <c r="CV487" s="1045"/>
      <c r="CW487" s="341"/>
      <c r="CX487" s="1001">
        <f t="shared" si="646"/>
        <v>0</v>
      </c>
      <c r="CY487" s="1002"/>
      <c r="CZ487" s="1001">
        <f t="shared" si="647"/>
        <v>0</v>
      </c>
      <c r="DA487" s="1002"/>
      <c r="DB487" s="1001">
        <f t="shared" si="648"/>
        <v>0</v>
      </c>
      <c r="DC487" s="1002"/>
      <c r="DD487" s="1001">
        <f t="shared" si="649"/>
        <v>0</v>
      </c>
      <c r="DE487" s="1002"/>
      <c r="DF487" s="1001">
        <f t="shared" si="650"/>
        <v>0</v>
      </c>
      <c r="DG487" s="1002"/>
      <c r="DH487" s="287">
        <f t="shared" si="651"/>
        <v>0</v>
      </c>
      <c r="DI487" s="1040"/>
      <c r="DJ487" s="1041"/>
      <c r="DK487" s="1040"/>
      <c r="DL487" s="1041"/>
      <c r="DM487" s="1040"/>
      <c r="DN487" s="1041"/>
      <c r="DO487" s="1040"/>
      <c r="DP487" s="1041"/>
      <c r="DQ487" s="1040"/>
      <c r="DR487" s="1041"/>
      <c r="DS487" s="343"/>
      <c r="DT487" s="312">
        <f t="shared" si="652"/>
        <v>0</v>
      </c>
      <c r="DU487" s="312">
        <f t="shared" si="653"/>
        <v>0</v>
      </c>
      <c r="DV487" s="312">
        <f t="shared" si="654"/>
        <v>0</v>
      </c>
      <c r="DW487" s="312">
        <f t="shared" si="655"/>
        <v>0</v>
      </c>
      <c r="DX487" s="312">
        <f t="shared" si="656"/>
        <v>0</v>
      </c>
      <c r="DY487" s="300">
        <f t="shared" si="657"/>
        <v>0</v>
      </c>
    </row>
    <row r="488" spans="1:129" ht="15" customHeight="1">
      <c r="C488" s="75" t="s">
        <v>224</v>
      </c>
      <c r="D488" s="674"/>
      <c r="E488" s="70"/>
      <c r="F488" s="70"/>
      <c r="G488" s="70"/>
      <c r="H488" s="70"/>
      <c r="I488" s="70"/>
      <c r="J488" s="683"/>
      <c r="K488" s="70"/>
      <c r="L488" s="138"/>
      <c r="M488" s="68">
        <f t="shared" si="645"/>
        <v>1</v>
      </c>
      <c r="N488" s="894"/>
      <c r="O488" s="895"/>
      <c r="P488" s="894"/>
      <c r="Q488" s="895"/>
      <c r="R488" s="894"/>
      <c r="S488" s="895"/>
      <c r="T488" s="894"/>
      <c r="U488" s="895"/>
      <c r="V488" s="894"/>
      <c r="W488" s="895"/>
      <c r="X488" s="346"/>
      <c r="Y488" s="896"/>
      <c r="Z488" s="1008"/>
      <c r="AA488" s="896"/>
      <c r="AB488" s="1008"/>
      <c r="AC488" s="896"/>
      <c r="AD488" s="1008"/>
      <c r="AE488" s="896"/>
      <c r="AF488" s="1008"/>
      <c r="AG488" s="896"/>
      <c r="AH488" s="1008"/>
      <c r="AI488" s="335"/>
      <c r="AJ488" s="901"/>
      <c r="AK488" s="902"/>
      <c r="AL488" s="901"/>
      <c r="AM488" s="902"/>
      <c r="AN488" s="901"/>
      <c r="AO488" s="902"/>
      <c r="AP488" s="901"/>
      <c r="AQ488" s="902"/>
      <c r="AR488" s="901"/>
      <c r="AS488" s="902"/>
      <c r="AT488" s="336"/>
      <c r="AU488" s="909"/>
      <c r="AV488" s="910"/>
      <c r="AW488" s="909"/>
      <c r="AX488" s="910"/>
      <c r="AY488" s="909"/>
      <c r="AZ488" s="910"/>
      <c r="BA488" s="909"/>
      <c r="BB488" s="910"/>
      <c r="BC488" s="909"/>
      <c r="BD488" s="910"/>
      <c r="BE488" s="337"/>
      <c r="BF488" s="911"/>
      <c r="BG488" s="912"/>
      <c r="BH488" s="911"/>
      <c r="BI488" s="912"/>
      <c r="BJ488" s="911"/>
      <c r="BK488" s="912"/>
      <c r="BL488" s="911"/>
      <c r="BM488" s="912"/>
      <c r="BN488" s="911"/>
      <c r="BO488" s="912"/>
      <c r="BP488" s="338"/>
      <c r="BQ488" s="1038"/>
      <c r="BR488" s="1039"/>
      <c r="BS488" s="1038"/>
      <c r="BT488" s="1039"/>
      <c r="BU488" s="1038"/>
      <c r="BV488" s="1039"/>
      <c r="BW488" s="1038"/>
      <c r="BX488" s="1039"/>
      <c r="BY488" s="1038"/>
      <c r="BZ488" s="1039"/>
      <c r="CA488" s="339"/>
      <c r="CB488" s="1036"/>
      <c r="CC488" s="1037"/>
      <c r="CD488" s="1036"/>
      <c r="CE488" s="1037"/>
      <c r="CF488" s="1036"/>
      <c r="CG488" s="1037"/>
      <c r="CH488" s="1036"/>
      <c r="CI488" s="1037"/>
      <c r="CJ488" s="1036"/>
      <c r="CK488" s="1037"/>
      <c r="CL488" s="340"/>
      <c r="CM488" s="1044"/>
      <c r="CN488" s="1045"/>
      <c r="CO488" s="1044"/>
      <c r="CP488" s="1045"/>
      <c r="CQ488" s="1044"/>
      <c r="CR488" s="1045"/>
      <c r="CS488" s="1044"/>
      <c r="CT488" s="1045"/>
      <c r="CU488" s="1044"/>
      <c r="CV488" s="1045"/>
      <c r="CW488" s="341"/>
      <c r="CX488" s="1001">
        <f t="shared" si="646"/>
        <v>0</v>
      </c>
      <c r="CY488" s="1002"/>
      <c r="CZ488" s="1001">
        <f t="shared" si="647"/>
        <v>0</v>
      </c>
      <c r="DA488" s="1002"/>
      <c r="DB488" s="1001">
        <f t="shared" si="648"/>
        <v>0</v>
      </c>
      <c r="DC488" s="1002"/>
      <c r="DD488" s="1001">
        <f t="shared" si="649"/>
        <v>0</v>
      </c>
      <c r="DE488" s="1002"/>
      <c r="DF488" s="1001">
        <f t="shared" si="650"/>
        <v>0</v>
      </c>
      <c r="DG488" s="1002"/>
      <c r="DH488" s="287">
        <f t="shared" si="651"/>
        <v>0</v>
      </c>
      <c r="DI488" s="1040"/>
      <c r="DJ488" s="1041"/>
      <c r="DK488" s="1040"/>
      <c r="DL488" s="1041"/>
      <c r="DM488" s="1040"/>
      <c r="DN488" s="1041"/>
      <c r="DO488" s="1040"/>
      <c r="DP488" s="1041"/>
      <c r="DQ488" s="1040"/>
      <c r="DR488" s="1041"/>
      <c r="DS488" s="343"/>
      <c r="DT488" s="312">
        <f t="shared" si="652"/>
        <v>0</v>
      </c>
      <c r="DU488" s="312">
        <f t="shared" si="653"/>
        <v>0</v>
      </c>
      <c r="DV488" s="312">
        <f t="shared" si="654"/>
        <v>0</v>
      </c>
      <c r="DW488" s="312">
        <f t="shared" si="655"/>
        <v>0</v>
      </c>
      <c r="DX488" s="312">
        <f t="shared" si="656"/>
        <v>0</v>
      </c>
      <c r="DY488" s="300">
        <f t="shared" si="657"/>
        <v>0</v>
      </c>
    </row>
    <row r="489" spans="1:129" ht="15" customHeight="1">
      <c r="C489" s="75" t="s">
        <v>15</v>
      </c>
      <c r="D489" s="674"/>
      <c r="E489" s="70"/>
      <c r="F489" s="70"/>
      <c r="G489" s="70"/>
      <c r="H489" s="70"/>
      <c r="I489" s="70"/>
      <c r="J489" s="683"/>
      <c r="K489" s="70"/>
      <c r="L489" s="138"/>
      <c r="M489" s="68">
        <f t="shared" si="645"/>
        <v>1</v>
      </c>
      <c r="N489" s="894"/>
      <c r="O489" s="895"/>
      <c r="P489" s="894"/>
      <c r="Q489" s="895"/>
      <c r="R489" s="894"/>
      <c r="S489" s="895"/>
      <c r="T489" s="894"/>
      <c r="U489" s="895"/>
      <c r="V489" s="894"/>
      <c r="W489" s="895"/>
      <c r="X489" s="346"/>
      <c r="Y489" s="896"/>
      <c r="Z489" s="1008"/>
      <c r="AA489" s="896"/>
      <c r="AB489" s="1008"/>
      <c r="AC489" s="896"/>
      <c r="AD489" s="1008"/>
      <c r="AE489" s="896"/>
      <c r="AF489" s="1008"/>
      <c r="AG489" s="896"/>
      <c r="AH489" s="1008"/>
      <c r="AI489" s="335"/>
      <c r="AJ489" s="901"/>
      <c r="AK489" s="902"/>
      <c r="AL489" s="901"/>
      <c r="AM489" s="902"/>
      <c r="AN489" s="901"/>
      <c r="AO489" s="902"/>
      <c r="AP489" s="901"/>
      <c r="AQ489" s="902"/>
      <c r="AR489" s="901"/>
      <c r="AS489" s="902"/>
      <c r="AT489" s="336"/>
      <c r="AU489" s="909"/>
      <c r="AV489" s="910"/>
      <c r="AW489" s="909"/>
      <c r="AX489" s="910"/>
      <c r="AY489" s="909"/>
      <c r="AZ489" s="910"/>
      <c r="BA489" s="909"/>
      <c r="BB489" s="910"/>
      <c r="BC489" s="909"/>
      <c r="BD489" s="910"/>
      <c r="BE489" s="337"/>
      <c r="BF489" s="911"/>
      <c r="BG489" s="912"/>
      <c r="BH489" s="911"/>
      <c r="BI489" s="912"/>
      <c r="BJ489" s="911"/>
      <c r="BK489" s="912"/>
      <c r="BL489" s="911"/>
      <c r="BM489" s="912"/>
      <c r="BN489" s="911"/>
      <c r="BO489" s="912"/>
      <c r="BP489" s="338"/>
      <c r="BQ489" s="1038"/>
      <c r="BR489" s="1039"/>
      <c r="BS489" s="1038"/>
      <c r="BT489" s="1039"/>
      <c r="BU489" s="1038"/>
      <c r="BV489" s="1039"/>
      <c r="BW489" s="1038"/>
      <c r="BX489" s="1039"/>
      <c r="BY489" s="1038"/>
      <c r="BZ489" s="1039"/>
      <c r="CA489" s="339"/>
      <c r="CB489" s="1036"/>
      <c r="CC489" s="1037"/>
      <c r="CD489" s="1036"/>
      <c r="CE489" s="1037"/>
      <c r="CF489" s="1036"/>
      <c r="CG489" s="1037"/>
      <c r="CH489" s="1036"/>
      <c r="CI489" s="1037"/>
      <c r="CJ489" s="1036"/>
      <c r="CK489" s="1037"/>
      <c r="CL489" s="340"/>
      <c r="CM489" s="1044"/>
      <c r="CN489" s="1045"/>
      <c r="CO489" s="1044"/>
      <c r="CP489" s="1045"/>
      <c r="CQ489" s="1044"/>
      <c r="CR489" s="1045"/>
      <c r="CS489" s="1044"/>
      <c r="CT489" s="1045"/>
      <c r="CU489" s="1044"/>
      <c r="CV489" s="1045"/>
      <c r="CW489" s="341"/>
      <c r="CX489" s="1001">
        <f t="shared" si="646"/>
        <v>0</v>
      </c>
      <c r="CY489" s="1002"/>
      <c r="CZ489" s="1001">
        <f t="shared" si="647"/>
        <v>0</v>
      </c>
      <c r="DA489" s="1002"/>
      <c r="DB489" s="1001">
        <f t="shared" si="648"/>
        <v>0</v>
      </c>
      <c r="DC489" s="1002"/>
      <c r="DD489" s="1001">
        <f t="shared" si="649"/>
        <v>0</v>
      </c>
      <c r="DE489" s="1002"/>
      <c r="DF489" s="1001">
        <f t="shared" si="650"/>
        <v>0</v>
      </c>
      <c r="DG489" s="1002"/>
      <c r="DH489" s="287">
        <f t="shared" si="651"/>
        <v>0</v>
      </c>
      <c r="DI489" s="1040"/>
      <c r="DJ489" s="1041"/>
      <c r="DK489" s="1040"/>
      <c r="DL489" s="1041"/>
      <c r="DM489" s="1040"/>
      <c r="DN489" s="1041"/>
      <c r="DO489" s="1040"/>
      <c r="DP489" s="1041"/>
      <c r="DQ489" s="1040"/>
      <c r="DR489" s="1041"/>
      <c r="DS489" s="343"/>
      <c r="DT489" s="312">
        <f t="shared" si="652"/>
        <v>0</v>
      </c>
      <c r="DU489" s="312">
        <f t="shared" si="653"/>
        <v>0</v>
      </c>
      <c r="DV489" s="312">
        <f t="shared" si="654"/>
        <v>0</v>
      </c>
      <c r="DW489" s="312">
        <f t="shared" si="655"/>
        <v>0</v>
      </c>
      <c r="DX489" s="312">
        <f t="shared" si="656"/>
        <v>0</v>
      </c>
      <c r="DY489" s="300">
        <f t="shared" si="657"/>
        <v>0</v>
      </c>
    </row>
    <row r="490" spans="1:129" ht="15" customHeight="1">
      <c r="C490" s="75" t="s">
        <v>31</v>
      </c>
      <c r="D490" s="674"/>
      <c r="E490" s="70"/>
      <c r="F490" s="70"/>
      <c r="G490" s="70"/>
      <c r="H490" s="70"/>
      <c r="I490" s="70"/>
      <c r="J490" s="683"/>
      <c r="K490" s="70"/>
      <c r="L490" s="138"/>
      <c r="M490" s="68">
        <f t="shared" si="645"/>
        <v>1.1000000000000001</v>
      </c>
      <c r="N490" s="894"/>
      <c r="O490" s="895"/>
      <c r="P490" s="894"/>
      <c r="Q490" s="895"/>
      <c r="R490" s="894"/>
      <c r="S490" s="895"/>
      <c r="T490" s="894"/>
      <c r="U490" s="895"/>
      <c r="V490" s="894"/>
      <c r="W490" s="895"/>
      <c r="X490" s="346"/>
      <c r="Y490" s="896"/>
      <c r="Z490" s="1008"/>
      <c r="AA490" s="896"/>
      <c r="AB490" s="1008"/>
      <c r="AC490" s="896"/>
      <c r="AD490" s="1008"/>
      <c r="AE490" s="896"/>
      <c r="AF490" s="1008"/>
      <c r="AG490" s="896"/>
      <c r="AH490" s="1008"/>
      <c r="AI490" s="335"/>
      <c r="AJ490" s="901"/>
      <c r="AK490" s="902"/>
      <c r="AL490" s="901"/>
      <c r="AM490" s="902"/>
      <c r="AN490" s="901"/>
      <c r="AO490" s="902"/>
      <c r="AP490" s="901"/>
      <c r="AQ490" s="902"/>
      <c r="AR490" s="901"/>
      <c r="AS490" s="902"/>
      <c r="AT490" s="336"/>
      <c r="AU490" s="909"/>
      <c r="AV490" s="910"/>
      <c r="AW490" s="909"/>
      <c r="AX490" s="910"/>
      <c r="AY490" s="909"/>
      <c r="AZ490" s="910"/>
      <c r="BA490" s="909"/>
      <c r="BB490" s="910"/>
      <c r="BC490" s="909"/>
      <c r="BD490" s="910"/>
      <c r="BE490" s="337"/>
      <c r="BF490" s="911"/>
      <c r="BG490" s="912"/>
      <c r="BH490" s="911"/>
      <c r="BI490" s="912"/>
      <c r="BJ490" s="911"/>
      <c r="BK490" s="912"/>
      <c r="BL490" s="911"/>
      <c r="BM490" s="912"/>
      <c r="BN490" s="911"/>
      <c r="BO490" s="912"/>
      <c r="BP490" s="338"/>
      <c r="BQ490" s="1038"/>
      <c r="BR490" s="1039"/>
      <c r="BS490" s="1038"/>
      <c r="BT490" s="1039"/>
      <c r="BU490" s="1038"/>
      <c r="BV490" s="1039"/>
      <c r="BW490" s="1038"/>
      <c r="BX490" s="1039"/>
      <c r="BY490" s="1038"/>
      <c r="BZ490" s="1039"/>
      <c r="CA490" s="339"/>
      <c r="CB490" s="1036"/>
      <c r="CC490" s="1037"/>
      <c r="CD490" s="1036"/>
      <c r="CE490" s="1037"/>
      <c r="CF490" s="1036"/>
      <c r="CG490" s="1037"/>
      <c r="CH490" s="1036"/>
      <c r="CI490" s="1037"/>
      <c r="CJ490" s="1036"/>
      <c r="CK490" s="1037"/>
      <c r="CL490" s="340"/>
      <c r="CM490" s="1044"/>
      <c r="CN490" s="1045"/>
      <c r="CO490" s="1044"/>
      <c r="CP490" s="1045"/>
      <c r="CQ490" s="1044"/>
      <c r="CR490" s="1045"/>
      <c r="CS490" s="1044"/>
      <c r="CT490" s="1045"/>
      <c r="CU490" s="1044"/>
      <c r="CV490" s="1045"/>
      <c r="CW490" s="341"/>
      <c r="CX490" s="1001">
        <f t="shared" si="646"/>
        <v>0</v>
      </c>
      <c r="CY490" s="1002"/>
      <c r="CZ490" s="1001">
        <f t="shared" si="647"/>
        <v>0</v>
      </c>
      <c r="DA490" s="1002"/>
      <c r="DB490" s="1001">
        <f t="shared" si="648"/>
        <v>0</v>
      </c>
      <c r="DC490" s="1002"/>
      <c r="DD490" s="1001">
        <f t="shared" si="649"/>
        <v>0</v>
      </c>
      <c r="DE490" s="1002"/>
      <c r="DF490" s="1001">
        <f t="shared" si="650"/>
        <v>0</v>
      </c>
      <c r="DG490" s="1002"/>
      <c r="DH490" s="287">
        <f t="shared" si="651"/>
        <v>0</v>
      </c>
      <c r="DI490" s="1040"/>
      <c r="DJ490" s="1041"/>
      <c r="DK490" s="1040"/>
      <c r="DL490" s="1041"/>
      <c r="DM490" s="1040"/>
      <c r="DN490" s="1041"/>
      <c r="DO490" s="1040"/>
      <c r="DP490" s="1041"/>
      <c r="DQ490" s="1040"/>
      <c r="DR490" s="1041"/>
      <c r="DS490" s="343"/>
      <c r="DT490" s="312">
        <f t="shared" si="652"/>
        <v>0</v>
      </c>
      <c r="DU490" s="312">
        <f t="shared" si="653"/>
        <v>0</v>
      </c>
      <c r="DV490" s="312">
        <f t="shared" si="654"/>
        <v>0</v>
      </c>
      <c r="DW490" s="312">
        <f t="shared" si="655"/>
        <v>0</v>
      </c>
      <c r="DX490" s="312">
        <f t="shared" si="656"/>
        <v>0</v>
      </c>
      <c r="DY490" s="300">
        <f t="shared" si="657"/>
        <v>0</v>
      </c>
    </row>
    <row r="491" spans="1:129" ht="15" customHeight="1">
      <c r="C491" s="75" t="s">
        <v>309</v>
      </c>
      <c r="D491" s="674" t="s">
        <v>338</v>
      </c>
      <c r="E491" s="70"/>
      <c r="F491" s="70"/>
      <c r="G491" s="70"/>
      <c r="H491" s="70"/>
      <c r="I491" s="70"/>
      <c r="J491" s="683"/>
      <c r="K491" s="70"/>
      <c r="L491" s="138"/>
      <c r="M491" s="68">
        <f t="shared" si="645"/>
        <v>1.1000000000000001</v>
      </c>
      <c r="N491" s="894"/>
      <c r="O491" s="895"/>
      <c r="P491" s="894"/>
      <c r="Q491" s="895"/>
      <c r="R491" s="894"/>
      <c r="S491" s="895"/>
      <c r="T491" s="894"/>
      <c r="U491" s="895"/>
      <c r="V491" s="894"/>
      <c r="W491" s="895"/>
      <c r="X491" s="346"/>
      <c r="Y491" s="896"/>
      <c r="Z491" s="1008"/>
      <c r="AA491" s="896"/>
      <c r="AB491" s="1008"/>
      <c r="AC491" s="896"/>
      <c r="AD491" s="1008"/>
      <c r="AE491" s="896"/>
      <c r="AF491" s="1008"/>
      <c r="AG491" s="896"/>
      <c r="AH491" s="1008"/>
      <c r="AI491" s="335"/>
      <c r="AJ491" s="901"/>
      <c r="AK491" s="902"/>
      <c r="AL491" s="901"/>
      <c r="AM491" s="902"/>
      <c r="AN491" s="901"/>
      <c r="AO491" s="902"/>
      <c r="AP491" s="901"/>
      <c r="AQ491" s="902"/>
      <c r="AR491" s="901"/>
      <c r="AS491" s="902"/>
      <c r="AT491" s="336"/>
      <c r="AU491" s="909"/>
      <c r="AV491" s="910"/>
      <c r="AW491" s="909"/>
      <c r="AX491" s="910"/>
      <c r="AY491" s="909"/>
      <c r="AZ491" s="910"/>
      <c r="BA491" s="909"/>
      <c r="BB491" s="910"/>
      <c r="BC491" s="909"/>
      <c r="BD491" s="910"/>
      <c r="BE491" s="337"/>
      <c r="BF491" s="911"/>
      <c r="BG491" s="912"/>
      <c r="BH491" s="911"/>
      <c r="BI491" s="912"/>
      <c r="BJ491" s="911"/>
      <c r="BK491" s="912"/>
      <c r="BL491" s="911"/>
      <c r="BM491" s="912"/>
      <c r="BN491" s="911"/>
      <c r="BO491" s="912"/>
      <c r="BP491" s="338"/>
      <c r="BQ491" s="1038"/>
      <c r="BR491" s="1039"/>
      <c r="BS491" s="1038"/>
      <c r="BT491" s="1039"/>
      <c r="BU491" s="1038"/>
      <c r="BV491" s="1039"/>
      <c r="BW491" s="1038"/>
      <c r="BX491" s="1039"/>
      <c r="BY491" s="1038"/>
      <c r="BZ491" s="1039"/>
      <c r="CA491" s="339"/>
      <c r="CB491" s="1036"/>
      <c r="CC491" s="1037"/>
      <c r="CD491" s="1036"/>
      <c r="CE491" s="1037"/>
      <c r="CF491" s="1036"/>
      <c r="CG491" s="1037"/>
      <c r="CH491" s="1036"/>
      <c r="CI491" s="1037"/>
      <c r="CJ491" s="1036"/>
      <c r="CK491" s="1037"/>
      <c r="CL491" s="340"/>
      <c r="CM491" s="1044"/>
      <c r="CN491" s="1045"/>
      <c r="CO491" s="1044"/>
      <c r="CP491" s="1045"/>
      <c r="CQ491" s="1044"/>
      <c r="CR491" s="1045"/>
      <c r="CS491" s="1044"/>
      <c r="CT491" s="1045"/>
      <c r="CU491" s="1044"/>
      <c r="CV491" s="1045"/>
      <c r="CW491" s="341"/>
      <c r="CX491" s="1001">
        <f t="shared" si="646"/>
        <v>0</v>
      </c>
      <c r="CY491" s="1002"/>
      <c r="CZ491" s="1001">
        <f t="shared" si="647"/>
        <v>0</v>
      </c>
      <c r="DA491" s="1002"/>
      <c r="DB491" s="1001">
        <f t="shared" si="648"/>
        <v>0</v>
      </c>
      <c r="DC491" s="1002"/>
      <c r="DD491" s="1001">
        <f t="shared" si="649"/>
        <v>0</v>
      </c>
      <c r="DE491" s="1002"/>
      <c r="DF491" s="1001">
        <f t="shared" si="650"/>
        <v>0</v>
      </c>
      <c r="DG491" s="1002"/>
      <c r="DH491" s="287">
        <f t="shared" si="651"/>
        <v>0</v>
      </c>
      <c r="DI491" s="1040"/>
      <c r="DJ491" s="1041"/>
      <c r="DK491" s="1040"/>
      <c r="DL491" s="1041"/>
      <c r="DM491" s="1040"/>
      <c r="DN491" s="1041"/>
      <c r="DO491" s="1040"/>
      <c r="DP491" s="1041"/>
      <c r="DQ491" s="1040"/>
      <c r="DR491" s="1041"/>
      <c r="DS491" s="343"/>
      <c r="DT491" s="312">
        <f t="shared" si="652"/>
        <v>0</v>
      </c>
      <c r="DU491" s="312">
        <f t="shared" si="653"/>
        <v>0</v>
      </c>
      <c r="DV491" s="312">
        <f t="shared" si="654"/>
        <v>0</v>
      </c>
      <c r="DW491" s="312">
        <f t="shared" si="655"/>
        <v>0</v>
      </c>
      <c r="DX491" s="312">
        <f t="shared" si="656"/>
        <v>0</v>
      </c>
      <c r="DY491" s="300">
        <f t="shared" si="657"/>
        <v>0</v>
      </c>
    </row>
    <row r="492" spans="1:129" ht="15" customHeight="1">
      <c r="C492" s="75" t="s">
        <v>224</v>
      </c>
      <c r="D492" s="674"/>
      <c r="E492" s="70"/>
      <c r="F492" s="70"/>
      <c r="G492" s="70"/>
      <c r="H492" s="70"/>
      <c r="I492" s="70"/>
      <c r="J492" s="683"/>
      <c r="K492" s="70"/>
      <c r="L492" s="138"/>
      <c r="M492" s="68">
        <f t="shared" si="645"/>
        <v>1</v>
      </c>
      <c r="N492" s="894"/>
      <c r="O492" s="895"/>
      <c r="P492" s="894"/>
      <c r="Q492" s="895"/>
      <c r="R492" s="894"/>
      <c r="S492" s="895"/>
      <c r="T492" s="894"/>
      <c r="U492" s="895"/>
      <c r="V492" s="894"/>
      <c r="W492" s="895"/>
      <c r="X492" s="346"/>
      <c r="Y492" s="896"/>
      <c r="Z492" s="1008"/>
      <c r="AA492" s="896"/>
      <c r="AB492" s="1008"/>
      <c r="AC492" s="896"/>
      <c r="AD492" s="1008"/>
      <c r="AE492" s="896"/>
      <c r="AF492" s="1008"/>
      <c r="AG492" s="896"/>
      <c r="AH492" s="1008"/>
      <c r="AI492" s="335"/>
      <c r="AJ492" s="901"/>
      <c r="AK492" s="902"/>
      <c r="AL492" s="901"/>
      <c r="AM492" s="902"/>
      <c r="AN492" s="901"/>
      <c r="AO492" s="902"/>
      <c r="AP492" s="901"/>
      <c r="AQ492" s="902"/>
      <c r="AR492" s="901"/>
      <c r="AS492" s="902"/>
      <c r="AT492" s="336"/>
      <c r="AU492" s="909"/>
      <c r="AV492" s="910"/>
      <c r="AW492" s="909"/>
      <c r="AX492" s="910"/>
      <c r="AY492" s="909"/>
      <c r="AZ492" s="910"/>
      <c r="BA492" s="909"/>
      <c r="BB492" s="910"/>
      <c r="BC492" s="909"/>
      <c r="BD492" s="910"/>
      <c r="BE492" s="337"/>
      <c r="BF492" s="911"/>
      <c r="BG492" s="912"/>
      <c r="BH492" s="911"/>
      <c r="BI492" s="912"/>
      <c r="BJ492" s="911"/>
      <c r="BK492" s="912"/>
      <c r="BL492" s="911"/>
      <c r="BM492" s="912"/>
      <c r="BN492" s="911"/>
      <c r="BO492" s="912"/>
      <c r="BP492" s="338"/>
      <c r="BQ492" s="1038"/>
      <c r="BR492" s="1039"/>
      <c r="BS492" s="1038"/>
      <c r="BT492" s="1039"/>
      <c r="BU492" s="1038"/>
      <c r="BV492" s="1039"/>
      <c r="BW492" s="1038"/>
      <c r="BX492" s="1039"/>
      <c r="BY492" s="1038"/>
      <c r="BZ492" s="1039"/>
      <c r="CA492" s="339"/>
      <c r="CB492" s="1036"/>
      <c r="CC492" s="1037"/>
      <c r="CD492" s="1036"/>
      <c r="CE492" s="1037"/>
      <c r="CF492" s="1036"/>
      <c r="CG492" s="1037"/>
      <c r="CH492" s="1036"/>
      <c r="CI492" s="1037"/>
      <c r="CJ492" s="1036"/>
      <c r="CK492" s="1037"/>
      <c r="CL492" s="340"/>
      <c r="CM492" s="1044"/>
      <c r="CN492" s="1045"/>
      <c r="CO492" s="1044"/>
      <c r="CP492" s="1045"/>
      <c r="CQ492" s="1044"/>
      <c r="CR492" s="1045"/>
      <c r="CS492" s="1044"/>
      <c r="CT492" s="1045"/>
      <c r="CU492" s="1044"/>
      <c r="CV492" s="1045"/>
      <c r="CW492" s="341"/>
      <c r="CX492" s="1001">
        <f t="shared" si="646"/>
        <v>0</v>
      </c>
      <c r="CY492" s="1002"/>
      <c r="CZ492" s="1001">
        <f t="shared" si="647"/>
        <v>0</v>
      </c>
      <c r="DA492" s="1002"/>
      <c r="DB492" s="1001">
        <f t="shared" si="648"/>
        <v>0</v>
      </c>
      <c r="DC492" s="1002"/>
      <c r="DD492" s="1001">
        <f t="shared" si="649"/>
        <v>0</v>
      </c>
      <c r="DE492" s="1002"/>
      <c r="DF492" s="1001">
        <f t="shared" si="650"/>
        <v>0</v>
      </c>
      <c r="DG492" s="1002"/>
      <c r="DH492" s="287">
        <f t="shared" si="651"/>
        <v>0</v>
      </c>
      <c r="DI492" s="1040"/>
      <c r="DJ492" s="1041"/>
      <c r="DK492" s="1040"/>
      <c r="DL492" s="1041"/>
      <c r="DM492" s="1040"/>
      <c r="DN492" s="1041"/>
      <c r="DO492" s="1040"/>
      <c r="DP492" s="1041"/>
      <c r="DQ492" s="1040"/>
      <c r="DR492" s="1041"/>
      <c r="DS492" s="343"/>
      <c r="DT492" s="312">
        <f t="shared" si="652"/>
        <v>0</v>
      </c>
      <c r="DU492" s="312">
        <f t="shared" si="653"/>
        <v>0</v>
      </c>
      <c r="DV492" s="312">
        <f t="shared" si="654"/>
        <v>0</v>
      </c>
      <c r="DW492" s="312">
        <f t="shared" si="655"/>
        <v>0</v>
      </c>
      <c r="DX492" s="312">
        <f t="shared" si="656"/>
        <v>0</v>
      </c>
      <c r="DY492" s="300">
        <f t="shared" si="657"/>
        <v>0</v>
      </c>
    </row>
    <row r="493" spans="1:129" ht="15" customHeight="1">
      <c r="C493" s="75" t="s">
        <v>15</v>
      </c>
      <c r="D493" s="674"/>
      <c r="E493" s="70"/>
      <c r="F493" s="70"/>
      <c r="G493" s="70"/>
      <c r="H493" s="70"/>
      <c r="I493" s="70"/>
      <c r="J493" s="683"/>
      <c r="K493" s="70"/>
      <c r="L493" s="138"/>
      <c r="M493" s="68">
        <f t="shared" si="645"/>
        <v>1</v>
      </c>
      <c r="N493" s="894"/>
      <c r="O493" s="895"/>
      <c r="P493" s="894"/>
      <c r="Q493" s="895"/>
      <c r="R493" s="894"/>
      <c r="S493" s="895"/>
      <c r="T493" s="894"/>
      <c r="U493" s="895"/>
      <c r="V493" s="894"/>
      <c r="W493" s="895"/>
      <c r="X493" s="346"/>
      <c r="Y493" s="896"/>
      <c r="Z493" s="1008"/>
      <c r="AA493" s="896"/>
      <c r="AB493" s="1008"/>
      <c r="AC493" s="896"/>
      <c r="AD493" s="1008"/>
      <c r="AE493" s="896"/>
      <c r="AF493" s="1008"/>
      <c r="AG493" s="896"/>
      <c r="AH493" s="1008"/>
      <c r="AI493" s="335"/>
      <c r="AJ493" s="901"/>
      <c r="AK493" s="902"/>
      <c r="AL493" s="901"/>
      <c r="AM493" s="902"/>
      <c r="AN493" s="901"/>
      <c r="AO493" s="902"/>
      <c r="AP493" s="901"/>
      <c r="AQ493" s="902"/>
      <c r="AR493" s="901"/>
      <c r="AS493" s="902"/>
      <c r="AT493" s="336"/>
      <c r="AU493" s="909"/>
      <c r="AV493" s="910"/>
      <c r="AW493" s="909"/>
      <c r="AX493" s="910"/>
      <c r="AY493" s="909"/>
      <c r="AZ493" s="910"/>
      <c r="BA493" s="909"/>
      <c r="BB493" s="910"/>
      <c r="BC493" s="909"/>
      <c r="BD493" s="910"/>
      <c r="BE493" s="337"/>
      <c r="BF493" s="911"/>
      <c r="BG493" s="912"/>
      <c r="BH493" s="911"/>
      <c r="BI493" s="912"/>
      <c r="BJ493" s="911"/>
      <c r="BK493" s="912"/>
      <c r="BL493" s="911"/>
      <c r="BM493" s="912"/>
      <c r="BN493" s="911"/>
      <c r="BO493" s="912"/>
      <c r="BP493" s="338"/>
      <c r="BQ493" s="1038"/>
      <c r="BR493" s="1039"/>
      <c r="BS493" s="1038"/>
      <c r="BT493" s="1039"/>
      <c r="BU493" s="1038"/>
      <c r="BV493" s="1039"/>
      <c r="BW493" s="1038"/>
      <c r="BX493" s="1039"/>
      <c r="BY493" s="1038"/>
      <c r="BZ493" s="1039"/>
      <c r="CA493" s="339"/>
      <c r="CB493" s="1036"/>
      <c r="CC493" s="1037"/>
      <c r="CD493" s="1036"/>
      <c r="CE493" s="1037"/>
      <c r="CF493" s="1036"/>
      <c r="CG493" s="1037"/>
      <c r="CH493" s="1036"/>
      <c r="CI493" s="1037"/>
      <c r="CJ493" s="1036"/>
      <c r="CK493" s="1037"/>
      <c r="CL493" s="340"/>
      <c r="CM493" s="1044"/>
      <c r="CN493" s="1045"/>
      <c r="CO493" s="1044"/>
      <c r="CP493" s="1045"/>
      <c r="CQ493" s="1044"/>
      <c r="CR493" s="1045"/>
      <c r="CS493" s="1044"/>
      <c r="CT493" s="1045"/>
      <c r="CU493" s="1044"/>
      <c r="CV493" s="1045"/>
      <c r="CW493" s="341"/>
      <c r="CX493" s="1001">
        <f t="shared" si="646"/>
        <v>0</v>
      </c>
      <c r="CY493" s="1002"/>
      <c r="CZ493" s="1001">
        <f t="shared" si="647"/>
        <v>0</v>
      </c>
      <c r="DA493" s="1002"/>
      <c r="DB493" s="1001">
        <f t="shared" si="648"/>
        <v>0</v>
      </c>
      <c r="DC493" s="1002"/>
      <c r="DD493" s="1001">
        <f t="shared" si="649"/>
        <v>0</v>
      </c>
      <c r="DE493" s="1002"/>
      <c r="DF493" s="1001">
        <f t="shared" si="650"/>
        <v>0</v>
      </c>
      <c r="DG493" s="1002"/>
      <c r="DH493" s="287">
        <f t="shared" si="651"/>
        <v>0</v>
      </c>
      <c r="DI493" s="1040"/>
      <c r="DJ493" s="1041"/>
      <c r="DK493" s="1040"/>
      <c r="DL493" s="1041"/>
      <c r="DM493" s="1040"/>
      <c r="DN493" s="1041"/>
      <c r="DO493" s="1040"/>
      <c r="DP493" s="1041"/>
      <c r="DQ493" s="1040"/>
      <c r="DR493" s="1041"/>
      <c r="DS493" s="343"/>
      <c r="DT493" s="312">
        <f t="shared" si="652"/>
        <v>0</v>
      </c>
      <c r="DU493" s="312">
        <f t="shared" si="653"/>
        <v>0</v>
      </c>
      <c r="DV493" s="312">
        <f t="shared" si="654"/>
        <v>0</v>
      </c>
      <c r="DW493" s="312">
        <f t="shared" si="655"/>
        <v>0</v>
      </c>
      <c r="DX493" s="312">
        <f t="shared" si="656"/>
        <v>0</v>
      </c>
      <c r="DY493" s="300">
        <f t="shared" si="657"/>
        <v>0</v>
      </c>
    </row>
    <row r="494" spans="1:129" ht="15" customHeight="1">
      <c r="C494" s="75" t="s">
        <v>31</v>
      </c>
      <c r="D494" s="674"/>
      <c r="E494" s="70"/>
      <c r="F494" s="70"/>
      <c r="G494" s="70"/>
      <c r="H494" s="70"/>
      <c r="I494" s="70"/>
      <c r="J494" s="683"/>
      <c r="K494" s="70"/>
      <c r="L494" s="138"/>
      <c r="M494" s="68">
        <f t="shared" si="645"/>
        <v>1.1000000000000001</v>
      </c>
      <c r="N494" s="894"/>
      <c r="O494" s="895"/>
      <c r="P494" s="894"/>
      <c r="Q494" s="895"/>
      <c r="R494" s="894"/>
      <c r="S494" s="895"/>
      <c r="T494" s="894"/>
      <c r="U494" s="895"/>
      <c r="V494" s="894"/>
      <c r="W494" s="895"/>
      <c r="X494" s="346"/>
      <c r="Y494" s="896"/>
      <c r="Z494" s="1008"/>
      <c r="AA494" s="896"/>
      <c r="AB494" s="1008"/>
      <c r="AC494" s="896"/>
      <c r="AD494" s="1008"/>
      <c r="AE494" s="896"/>
      <c r="AF494" s="1008"/>
      <c r="AG494" s="896"/>
      <c r="AH494" s="1008"/>
      <c r="AI494" s="335"/>
      <c r="AJ494" s="901"/>
      <c r="AK494" s="902"/>
      <c r="AL494" s="901"/>
      <c r="AM494" s="902"/>
      <c r="AN494" s="901"/>
      <c r="AO494" s="902"/>
      <c r="AP494" s="901"/>
      <c r="AQ494" s="902"/>
      <c r="AR494" s="901"/>
      <c r="AS494" s="902"/>
      <c r="AT494" s="336"/>
      <c r="AU494" s="909"/>
      <c r="AV494" s="910"/>
      <c r="AW494" s="909"/>
      <c r="AX494" s="910"/>
      <c r="AY494" s="909"/>
      <c r="AZ494" s="910"/>
      <c r="BA494" s="909"/>
      <c r="BB494" s="910"/>
      <c r="BC494" s="909"/>
      <c r="BD494" s="910"/>
      <c r="BE494" s="337"/>
      <c r="BF494" s="911"/>
      <c r="BG494" s="912"/>
      <c r="BH494" s="911"/>
      <c r="BI494" s="912"/>
      <c r="BJ494" s="911"/>
      <c r="BK494" s="912"/>
      <c r="BL494" s="911"/>
      <c r="BM494" s="912"/>
      <c r="BN494" s="911"/>
      <c r="BO494" s="912"/>
      <c r="BP494" s="338"/>
      <c r="BQ494" s="1038"/>
      <c r="BR494" s="1039"/>
      <c r="BS494" s="1038"/>
      <c r="BT494" s="1039"/>
      <c r="BU494" s="1038"/>
      <c r="BV494" s="1039"/>
      <c r="BW494" s="1038"/>
      <c r="BX494" s="1039"/>
      <c r="BY494" s="1038"/>
      <c r="BZ494" s="1039"/>
      <c r="CA494" s="339"/>
      <c r="CB494" s="1036"/>
      <c r="CC494" s="1037"/>
      <c r="CD494" s="1036"/>
      <c r="CE494" s="1037"/>
      <c r="CF494" s="1036"/>
      <c r="CG494" s="1037"/>
      <c r="CH494" s="1036"/>
      <c r="CI494" s="1037"/>
      <c r="CJ494" s="1036"/>
      <c r="CK494" s="1037"/>
      <c r="CL494" s="340"/>
      <c r="CM494" s="1044"/>
      <c r="CN494" s="1045"/>
      <c r="CO494" s="1044"/>
      <c r="CP494" s="1045"/>
      <c r="CQ494" s="1044"/>
      <c r="CR494" s="1045"/>
      <c r="CS494" s="1044"/>
      <c r="CT494" s="1045"/>
      <c r="CU494" s="1044"/>
      <c r="CV494" s="1045"/>
      <c r="CW494" s="341"/>
      <c r="CX494" s="1001">
        <f t="shared" si="646"/>
        <v>0</v>
      </c>
      <c r="CY494" s="1002"/>
      <c r="CZ494" s="1001">
        <f t="shared" si="647"/>
        <v>0</v>
      </c>
      <c r="DA494" s="1002"/>
      <c r="DB494" s="1001">
        <f t="shared" si="648"/>
        <v>0</v>
      </c>
      <c r="DC494" s="1002"/>
      <c r="DD494" s="1001">
        <f t="shared" si="649"/>
        <v>0</v>
      </c>
      <c r="DE494" s="1002"/>
      <c r="DF494" s="1001">
        <f t="shared" si="650"/>
        <v>0</v>
      </c>
      <c r="DG494" s="1002"/>
      <c r="DH494" s="287">
        <f t="shared" si="651"/>
        <v>0</v>
      </c>
      <c r="DI494" s="1040"/>
      <c r="DJ494" s="1041"/>
      <c r="DK494" s="1040"/>
      <c r="DL494" s="1041"/>
      <c r="DM494" s="1040"/>
      <c r="DN494" s="1041"/>
      <c r="DO494" s="1040"/>
      <c r="DP494" s="1041"/>
      <c r="DQ494" s="1040"/>
      <c r="DR494" s="1041"/>
      <c r="DS494" s="343"/>
      <c r="DT494" s="312">
        <f t="shared" si="652"/>
        <v>0</v>
      </c>
      <c r="DU494" s="312">
        <f t="shared" si="653"/>
        <v>0</v>
      </c>
      <c r="DV494" s="312">
        <f t="shared" si="654"/>
        <v>0</v>
      </c>
      <c r="DW494" s="312">
        <f t="shared" si="655"/>
        <v>0</v>
      </c>
      <c r="DX494" s="312">
        <f t="shared" si="656"/>
        <v>0</v>
      </c>
      <c r="DY494" s="300">
        <f t="shared" si="657"/>
        <v>0</v>
      </c>
    </row>
    <row r="495" spans="1:129" ht="15" customHeight="1">
      <c r="C495" s="136"/>
      <c r="D495" s="68"/>
      <c r="E495" s="49"/>
      <c r="F495" s="49"/>
      <c r="G495" s="49"/>
      <c r="H495" s="49"/>
      <c r="I495" s="49"/>
      <c r="J495" s="888" t="s">
        <v>144</v>
      </c>
      <c r="K495" s="889"/>
      <c r="L495" s="889"/>
      <c r="M495" s="890"/>
      <c r="N495" s="898"/>
      <c r="O495" s="665"/>
      <c r="P495" s="898"/>
      <c r="Q495" s="665"/>
      <c r="R495" s="898"/>
      <c r="S495" s="665"/>
      <c r="T495" s="898"/>
      <c r="U495" s="665"/>
      <c r="V495" s="898"/>
      <c r="W495" s="665"/>
      <c r="X495" s="141"/>
      <c r="Y495" s="898"/>
      <c r="Z495" s="665"/>
      <c r="AA495" s="898"/>
      <c r="AB495" s="665"/>
      <c r="AC495" s="898"/>
      <c r="AD495" s="665"/>
      <c r="AE495" s="898"/>
      <c r="AF495" s="665"/>
      <c r="AG495" s="898"/>
      <c r="AH495" s="665"/>
      <c r="AI495" s="141"/>
      <c r="AJ495" s="898"/>
      <c r="AK495" s="665"/>
      <c r="AL495" s="898"/>
      <c r="AM495" s="665"/>
      <c r="AN495" s="898"/>
      <c r="AO495" s="665"/>
      <c r="AP495" s="898"/>
      <c r="AQ495" s="665"/>
      <c r="AR495" s="898"/>
      <c r="AS495" s="665"/>
      <c r="AT495" s="141"/>
      <c r="AU495" s="898"/>
      <c r="AV495" s="665"/>
      <c r="AW495" s="898"/>
      <c r="AX495" s="665"/>
      <c r="AY495" s="898"/>
      <c r="AZ495" s="665"/>
      <c r="BA495" s="898"/>
      <c r="BB495" s="665"/>
      <c r="BC495" s="898"/>
      <c r="BD495" s="665"/>
      <c r="BE495" s="141"/>
      <c r="BF495" s="898"/>
      <c r="BG495" s="665"/>
      <c r="BH495" s="898"/>
      <c r="BI495" s="665"/>
      <c r="BJ495" s="898"/>
      <c r="BK495" s="665"/>
      <c r="BL495" s="898"/>
      <c r="BM495" s="665"/>
      <c r="BN495" s="898"/>
      <c r="BO495" s="665"/>
      <c r="BP495" s="141"/>
      <c r="BQ495" s="898"/>
      <c r="BR495" s="665"/>
      <c r="BS495" s="898"/>
      <c r="BT495" s="665"/>
      <c r="BU495" s="898"/>
      <c r="BV495" s="665"/>
      <c r="BW495" s="898"/>
      <c r="BX495" s="665"/>
      <c r="BY495" s="898"/>
      <c r="BZ495" s="665"/>
      <c r="CA495" s="141"/>
      <c r="CB495" s="898"/>
      <c r="CC495" s="665"/>
      <c r="CD495" s="898"/>
      <c r="CE495" s="665"/>
      <c r="CF495" s="898"/>
      <c r="CG495" s="665"/>
      <c r="CH495" s="898"/>
      <c r="CI495" s="665"/>
      <c r="CJ495" s="898"/>
      <c r="CK495" s="665"/>
      <c r="CL495" s="141"/>
      <c r="CM495" s="898"/>
      <c r="CN495" s="665"/>
      <c r="CO495" s="898"/>
      <c r="CP495" s="665"/>
      <c r="CQ495" s="898"/>
      <c r="CR495" s="665"/>
      <c r="CS495" s="898"/>
      <c r="CT495" s="665"/>
      <c r="CU495" s="898"/>
      <c r="CV495" s="665"/>
      <c r="CW495" s="141"/>
      <c r="CX495" s="898">
        <f>SUM(CX483:CX494)</f>
        <v>0</v>
      </c>
      <c r="CY495" s="665"/>
      <c r="CZ495" s="898">
        <f>SUM(CZ483:CZ494)</f>
        <v>0</v>
      </c>
      <c r="DA495" s="665"/>
      <c r="DB495" s="898">
        <f>SUM(DB483:DB494)</f>
        <v>0</v>
      </c>
      <c r="DC495" s="665"/>
      <c r="DD495" s="898">
        <f>SUM(DD483:DD494)</f>
        <v>0</v>
      </c>
      <c r="DE495" s="665"/>
      <c r="DF495" s="898">
        <f>SUM(DF483:DF494)</f>
        <v>0</v>
      </c>
      <c r="DG495" s="665"/>
      <c r="DH495" s="141">
        <f>SUM(CX495:DG495)</f>
        <v>0</v>
      </c>
      <c r="DI495" s="898"/>
      <c r="DJ495" s="665"/>
      <c r="DK495" s="898"/>
      <c r="DL495" s="665"/>
      <c r="DM495" s="898"/>
      <c r="DN495" s="665"/>
      <c r="DO495" s="898"/>
      <c r="DP495" s="665"/>
      <c r="DQ495" s="898"/>
      <c r="DR495" s="665"/>
      <c r="DS495" s="141"/>
      <c r="DT495" s="313">
        <f>SUM(DT483:DT494)</f>
        <v>0</v>
      </c>
      <c r="DU495" s="313">
        <f>SUM(DU483:DU494)</f>
        <v>0</v>
      </c>
      <c r="DV495" s="313">
        <f>SUM(DV483:DV494)</f>
        <v>0</v>
      </c>
      <c r="DW495" s="313">
        <f>SUM(DW483:DW494)</f>
        <v>0</v>
      </c>
      <c r="DX495" s="313">
        <f>SUM(DX483:DX494)</f>
        <v>0</v>
      </c>
      <c r="DY495" s="313">
        <f t="shared" si="657"/>
        <v>0</v>
      </c>
    </row>
    <row r="496" spans="1:129" s="95" customFormat="1" ht="26.25" customHeight="1">
      <c r="A496" s="153">
        <v>2000</v>
      </c>
      <c r="B496" s="153"/>
      <c r="C496" s="1048" t="str">
        <f>CONCATENATE(DI8," Travel")</f>
        <v>Dept #5 Match Budget Travel</v>
      </c>
      <c r="D496" s="1049"/>
      <c r="E496" s="709" t="s">
        <v>182</v>
      </c>
      <c r="F496" s="709"/>
      <c r="G496" s="709"/>
      <c r="H496" s="709"/>
      <c r="I496" s="709"/>
      <c r="J496" s="102"/>
      <c r="K496" s="102"/>
      <c r="L496" s="102"/>
      <c r="M496" s="155"/>
      <c r="N496" s="161"/>
      <c r="O496" s="232"/>
      <c r="P496" s="161"/>
      <c r="Q496" s="232"/>
      <c r="R496" s="161"/>
      <c r="S496" s="232"/>
      <c r="T496" s="161"/>
      <c r="U496" s="232"/>
      <c r="V496" s="161"/>
      <c r="W496" s="232"/>
      <c r="X496" s="132"/>
      <c r="Y496" s="161"/>
      <c r="Z496" s="232"/>
      <c r="AA496" s="161"/>
      <c r="AB496" s="232"/>
      <c r="AC496" s="161"/>
      <c r="AD496" s="232"/>
      <c r="AE496" s="161"/>
      <c r="AF496" s="232"/>
      <c r="AG496" s="161"/>
      <c r="AH496" s="232"/>
      <c r="AI496" s="132"/>
      <c r="AJ496" s="161"/>
      <c r="AK496" s="232"/>
      <c r="AL496" s="161"/>
      <c r="AM496" s="232"/>
      <c r="AN496" s="161"/>
      <c r="AO496" s="232"/>
      <c r="AP496" s="161"/>
      <c r="AQ496" s="232"/>
      <c r="AR496" s="161"/>
      <c r="AS496" s="232"/>
      <c r="AT496" s="132"/>
      <c r="AU496" s="161"/>
      <c r="AV496" s="232"/>
      <c r="AW496" s="161"/>
      <c r="AX496" s="232"/>
      <c r="AY496" s="161"/>
      <c r="AZ496" s="232"/>
      <c r="BA496" s="161"/>
      <c r="BB496" s="232"/>
      <c r="BC496" s="161"/>
      <c r="BD496" s="232"/>
      <c r="BE496" s="132"/>
      <c r="BF496" s="161"/>
      <c r="BG496" s="232"/>
      <c r="BH496" s="161"/>
      <c r="BI496" s="232"/>
      <c r="BJ496" s="161"/>
      <c r="BK496" s="232"/>
      <c r="BL496" s="161"/>
      <c r="BM496" s="232"/>
      <c r="BN496" s="161"/>
      <c r="BO496" s="232"/>
      <c r="BP496" s="132"/>
      <c r="BQ496" s="161"/>
      <c r="BR496" s="232"/>
      <c r="BS496" s="161"/>
      <c r="BT496" s="232"/>
      <c r="BU496" s="161"/>
      <c r="BV496" s="232"/>
      <c r="BW496" s="161"/>
      <c r="BX496" s="232"/>
      <c r="BY496" s="161"/>
      <c r="BZ496" s="232"/>
      <c r="CA496" s="132"/>
      <c r="CB496" s="161"/>
      <c r="CC496" s="232"/>
      <c r="CD496" s="161"/>
      <c r="CE496" s="232"/>
      <c r="CF496" s="161"/>
      <c r="CG496" s="232"/>
      <c r="CH496" s="161"/>
      <c r="CI496" s="232"/>
      <c r="CJ496" s="161"/>
      <c r="CK496" s="232"/>
      <c r="CL496" s="132"/>
      <c r="CM496" s="161"/>
      <c r="CN496" s="232"/>
      <c r="CO496" s="161"/>
      <c r="CP496" s="232"/>
      <c r="CQ496" s="161"/>
      <c r="CR496" s="232"/>
      <c r="CS496" s="161"/>
      <c r="CT496" s="232"/>
      <c r="CU496" s="161"/>
      <c r="CV496" s="232"/>
      <c r="CW496" s="132"/>
      <c r="CX496" s="161"/>
      <c r="CY496" s="232"/>
      <c r="CZ496" s="161"/>
      <c r="DA496" s="232"/>
      <c r="DB496" s="161"/>
      <c r="DC496" s="232"/>
      <c r="DD496" s="161"/>
      <c r="DE496" s="232"/>
      <c r="DF496" s="161"/>
      <c r="DG496" s="232"/>
      <c r="DH496" s="132"/>
      <c r="DI496" s="161"/>
      <c r="DJ496" s="232"/>
      <c r="DK496" s="161"/>
      <c r="DL496" s="232"/>
      <c r="DM496" s="161"/>
      <c r="DN496" s="232"/>
      <c r="DO496" s="161"/>
      <c r="DP496" s="232"/>
      <c r="DQ496" s="161"/>
      <c r="DR496" s="232"/>
      <c r="DS496" s="132"/>
      <c r="DT496" s="197"/>
      <c r="DU496" s="197"/>
      <c r="DV496" s="197"/>
      <c r="DW496" s="197"/>
      <c r="DX496" s="197"/>
      <c r="DY496" s="334"/>
    </row>
    <row r="497" spans="1:129" s="52" customFormat="1" ht="34.5" customHeight="1">
      <c r="A497" s="153"/>
      <c r="B497" s="76"/>
      <c r="C497" s="123" t="s">
        <v>30</v>
      </c>
      <c r="D497" s="77" t="s">
        <v>143</v>
      </c>
      <c r="E497" s="81" t="str">
        <f>DI9</f>
        <v>Year 1</v>
      </c>
      <c r="F497" s="81" t="str">
        <f>DK9</f>
        <v>Year 2</v>
      </c>
      <c r="G497" s="81" t="str">
        <f>DM9</f>
        <v>Year 3</v>
      </c>
      <c r="H497" s="81" t="str">
        <f>DO9</f>
        <v>Year 4</v>
      </c>
      <c r="I497" s="81" t="str">
        <f>DQ9</f>
        <v>Year 5</v>
      </c>
      <c r="J497" s="79" t="s">
        <v>336</v>
      </c>
      <c r="K497" s="79" t="s">
        <v>337</v>
      </c>
      <c r="L497" s="79" t="s">
        <v>42</v>
      </c>
      <c r="M497" s="79" t="s">
        <v>311</v>
      </c>
      <c r="N497" s="161"/>
      <c r="O497" s="131"/>
      <c r="P497" s="162"/>
      <c r="Q497" s="131"/>
      <c r="R497" s="162"/>
      <c r="S497" s="131"/>
      <c r="T497" s="162"/>
      <c r="U497" s="131"/>
      <c r="V497" s="162"/>
      <c r="W497" s="131"/>
      <c r="X497" s="132"/>
      <c r="Y497" s="161"/>
      <c r="Z497" s="131"/>
      <c r="AA497" s="162"/>
      <c r="AB497" s="131"/>
      <c r="AC497" s="162"/>
      <c r="AD497" s="131"/>
      <c r="AE497" s="162"/>
      <c r="AF497" s="131"/>
      <c r="AG497" s="162"/>
      <c r="AH497" s="131"/>
      <c r="AI497" s="132"/>
      <c r="AJ497" s="161"/>
      <c r="AK497" s="131"/>
      <c r="AL497" s="162"/>
      <c r="AM497" s="131"/>
      <c r="AN497" s="162"/>
      <c r="AO497" s="131"/>
      <c r="AP497" s="162"/>
      <c r="AQ497" s="131"/>
      <c r="AR497" s="162"/>
      <c r="AS497" s="131"/>
      <c r="AT497" s="132"/>
      <c r="AU497" s="161"/>
      <c r="AV497" s="131"/>
      <c r="AW497" s="162"/>
      <c r="AX497" s="131"/>
      <c r="AY497" s="162"/>
      <c r="AZ497" s="131"/>
      <c r="BA497" s="162"/>
      <c r="BB497" s="131"/>
      <c r="BC497" s="162"/>
      <c r="BD497" s="131"/>
      <c r="BE497" s="132"/>
      <c r="BF497" s="161"/>
      <c r="BG497" s="131"/>
      <c r="BH497" s="162"/>
      <c r="BI497" s="131"/>
      <c r="BJ497" s="162"/>
      <c r="BK497" s="131"/>
      <c r="BL497" s="162"/>
      <c r="BM497" s="131"/>
      <c r="BN497" s="162"/>
      <c r="BO497" s="131"/>
      <c r="BP497" s="132"/>
      <c r="BQ497" s="161"/>
      <c r="BR497" s="131"/>
      <c r="BS497" s="162"/>
      <c r="BT497" s="131"/>
      <c r="BU497" s="162"/>
      <c r="BV497" s="131"/>
      <c r="BW497" s="162"/>
      <c r="BX497" s="131"/>
      <c r="BY497" s="162"/>
      <c r="BZ497" s="131"/>
      <c r="CA497" s="132"/>
      <c r="CB497" s="161"/>
      <c r="CC497" s="131"/>
      <c r="CD497" s="162"/>
      <c r="CE497" s="131"/>
      <c r="CF497" s="162"/>
      <c r="CG497" s="131"/>
      <c r="CH497" s="162"/>
      <c r="CI497" s="131"/>
      <c r="CJ497" s="162"/>
      <c r="CK497" s="131"/>
      <c r="CL497" s="132"/>
      <c r="CM497" s="161"/>
      <c r="CN497" s="131"/>
      <c r="CO497" s="162"/>
      <c r="CP497" s="131"/>
      <c r="CQ497" s="162"/>
      <c r="CR497" s="131"/>
      <c r="CS497" s="162"/>
      <c r="CT497" s="131"/>
      <c r="CU497" s="162"/>
      <c r="CV497" s="131"/>
      <c r="CW497" s="132"/>
      <c r="CX497" s="161"/>
      <c r="CY497" s="131"/>
      <c r="CZ497" s="162"/>
      <c r="DA497" s="131"/>
      <c r="DB497" s="162"/>
      <c r="DC497" s="131"/>
      <c r="DD497" s="162"/>
      <c r="DE497" s="131"/>
      <c r="DF497" s="162"/>
      <c r="DG497" s="131"/>
      <c r="DH497" s="132"/>
      <c r="DI497" s="161"/>
      <c r="DJ497" s="131"/>
      <c r="DK497" s="162"/>
      <c r="DL497" s="131"/>
      <c r="DM497" s="162"/>
      <c r="DN497" s="131"/>
      <c r="DO497" s="162"/>
      <c r="DP497" s="131"/>
      <c r="DQ497" s="162"/>
      <c r="DR497" s="131"/>
      <c r="DS497" s="132"/>
      <c r="DT497" s="260"/>
      <c r="DU497" s="260"/>
      <c r="DV497" s="260"/>
      <c r="DW497" s="260"/>
      <c r="DX497" s="260"/>
      <c r="DY497" s="260"/>
    </row>
    <row r="498" spans="1:129" s="52" customFormat="1" ht="15" customHeight="1">
      <c r="A498" s="76"/>
      <c r="B498" s="76"/>
      <c r="C498" s="75" t="s">
        <v>309</v>
      </c>
      <c r="D498" s="674" t="s">
        <v>338</v>
      </c>
      <c r="E498" s="70"/>
      <c r="F498" s="70"/>
      <c r="G498" s="70"/>
      <c r="H498" s="70"/>
      <c r="I498" s="70"/>
      <c r="J498" s="683"/>
      <c r="K498" s="70"/>
      <c r="L498" s="138"/>
      <c r="M498" s="68">
        <f t="shared" ref="M498:M517" si="658">VLOOKUP(C498,TravelIncrease,2,0)</f>
        <v>1.1000000000000001</v>
      </c>
      <c r="N498" s="894"/>
      <c r="O498" s="895"/>
      <c r="P498" s="894"/>
      <c r="Q498" s="895"/>
      <c r="R498" s="894"/>
      <c r="S498" s="895"/>
      <c r="T498" s="894"/>
      <c r="U498" s="895"/>
      <c r="V498" s="894"/>
      <c r="W498" s="895"/>
      <c r="X498" s="346"/>
      <c r="Y498" s="896"/>
      <c r="Z498" s="1008"/>
      <c r="AA498" s="896"/>
      <c r="AB498" s="1008"/>
      <c r="AC498" s="896"/>
      <c r="AD498" s="1008"/>
      <c r="AE498" s="896"/>
      <c r="AF498" s="1008"/>
      <c r="AG498" s="896"/>
      <c r="AH498" s="1008"/>
      <c r="AI498" s="335"/>
      <c r="AJ498" s="901"/>
      <c r="AK498" s="902"/>
      <c r="AL498" s="901"/>
      <c r="AM498" s="902"/>
      <c r="AN498" s="901"/>
      <c r="AO498" s="902"/>
      <c r="AP498" s="901"/>
      <c r="AQ498" s="902"/>
      <c r="AR498" s="901"/>
      <c r="AS498" s="902"/>
      <c r="AT498" s="336"/>
      <c r="AU498" s="909"/>
      <c r="AV498" s="910"/>
      <c r="AW498" s="909"/>
      <c r="AX498" s="910"/>
      <c r="AY498" s="909"/>
      <c r="AZ498" s="910"/>
      <c r="BA498" s="909"/>
      <c r="BB498" s="910"/>
      <c r="BC498" s="909"/>
      <c r="BD498" s="910"/>
      <c r="BE498" s="337"/>
      <c r="BF498" s="911"/>
      <c r="BG498" s="912"/>
      <c r="BH498" s="911"/>
      <c r="BI498" s="912"/>
      <c r="BJ498" s="911"/>
      <c r="BK498" s="912"/>
      <c r="BL498" s="911"/>
      <c r="BM498" s="912"/>
      <c r="BN498" s="911"/>
      <c r="BO498" s="912"/>
      <c r="BP498" s="338"/>
      <c r="BQ498" s="1038"/>
      <c r="BR498" s="1039"/>
      <c r="BS498" s="1038"/>
      <c r="BT498" s="1039"/>
      <c r="BU498" s="1038"/>
      <c r="BV498" s="1039"/>
      <c r="BW498" s="1038"/>
      <c r="BX498" s="1039"/>
      <c r="BY498" s="1038"/>
      <c r="BZ498" s="1039"/>
      <c r="CA498" s="339"/>
      <c r="CB498" s="1036"/>
      <c r="CC498" s="1037"/>
      <c r="CD498" s="1036"/>
      <c r="CE498" s="1037"/>
      <c r="CF498" s="1036"/>
      <c r="CG498" s="1037"/>
      <c r="CH498" s="1036"/>
      <c r="CI498" s="1037"/>
      <c r="CJ498" s="1036"/>
      <c r="CK498" s="1037"/>
      <c r="CL498" s="340"/>
      <c r="CM498" s="1044"/>
      <c r="CN498" s="1045"/>
      <c r="CO498" s="1044"/>
      <c r="CP498" s="1045"/>
      <c r="CQ498" s="1044"/>
      <c r="CR498" s="1045"/>
      <c r="CS498" s="1044"/>
      <c r="CT498" s="1045"/>
      <c r="CU498" s="1044"/>
      <c r="CV498" s="1045"/>
      <c r="CW498" s="341"/>
      <c r="CX498" s="1042"/>
      <c r="CY498" s="1043"/>
      <c r="CZ498" s="1042"/>
      <c r="DA498" s="1043"/>
      <c r="DB498" s="1042"/>
      <c r="DC498" s="1043"/>
      <c r="DD498" s="1042"/>
      <c r="DE498" s="1043"/>
      <c r="DF498" s="1042"/>
      <c r="DG498" s="1043"/>
      <c r="DH498" s="342"/>
      <c r="DI498" s="997">
        <f t="shared" ref="DI498:DI517" si="659">$E498*$K498*$L498</f>
        <v>0</v>
      </c>
      <c r="DJ498" s="998"/>
      <c r="DK498" s="997">
        <f t="shared" ref="DK498:DK517" si="660">$F498*$K498*$L498*$M498</f>
        <v>0</v>
      </c>
      <c r="DL498" s="998"/>
      <c r="DM498" s="997">
        <f t="shared" ref="DM498:DM517" si="661">$G498*$K498*L498*($M498^2)</f>
        <v>0</v>
      </c>
      <c r="DN498" s="998"/>
      <c r="DO498" s="997">
        <f t="shared" ref="DO498:DO517" si="662">$H498*$K498*$L498*($M498^3)</f>
        <v>0</v>
      </c>
      <c r="DP498" s="998"/>
      <c r="DQ498" s="997">
        <f t="shared" ref="DQ498:DQ517" si="663">$I498*$K498*$L498*($M498^4)</f>
        <v>0</v>
      </c>
      <c r="DR498" s="998"/>
      <c r="DS498" s="299">
        <f t="shared" ref="DS498:DS517" si="664">SUM(DI498+DK498+DM498+DO498+DQ498)</f>
        <v>0</v>
      </c>
      <c r="DT498" s="312">
        <f t="shared" ref="DT498:DT517" si="665">DI498</f>
        <v>0</v>
      </c>
      <c r="DU498" s="312">
        <f t="shared" ref="DU498:DU517" si="666">DK498</f>
        <v>0</v>
      </c>
      <c r="DV498" s="312">
        <f t="shared" ref="DV498:DV517" si="667">DM498</f>
        <v>0</v>
      </c>
      <c r="DW498" s="312">
        <f t="shared" ref="DW498:DW517" si="668">DO498</f>
        <v>0</v>
      </c>
      <c r="DX498" s="312">
        <f t="shared" ref="DX498:DX517" si="669">DQ498</f>
        <v>0</v>
      </c>
      <c r="DY498" s="300">
        <f t="shared" ref="DY498:DY517" si="670">SUM(DT498:DX498)</f>
        <v>0</v>
      </c>
    </row>
    <row r="499" spans="1:129" s="52" customFormat="1" ht="15" customHeight="1">
      <c r="A499" s="76"/>
      <c r="B499" s="76"/>
      <c r="C499" s="75" t="s">
        <v>224</v>
      </c>
      <c r="D499" s="674"/>
      <c r="E499" s="70"/>
      <c r="F499" s="70"/>
      <c r="G499" s="70"/>
      <c r="H499" s="70"/>
      <c r="I499" s="70"/>
      <c r="J499" s="683"/>
      <c r="K499" s="70"/>
      <c r="L499" s="138"/>
      <c r="M499" s="68">
        <f t="shared" si="658"/>
        <v>1</v>
      </c>
      <c r="N499" s="894"/>
      <c r="O499" s="895"/>
      <c r="P499" s="894"/>
      <c r="Q499" s="895"/>
      <c r="R499" s="894"/>
      <c r="S499" s="895"/>
      <c r="T499" s="894"/>
      <c r="U499" s="895"/>
      <c r="V499" s="894"/>
      <c r="W499" s="895"/>
      <c r="X499" s="346"/>
      <c r="Y499" s="896"/>
      <c r="Z499" s="1008"/>
      <c r="AA499" s="896"/>
      <c r="AB499" s="1008"/>
      <c r="AC499" s="896"/>
      <c r="AD499" s="1008"/>
      <c r="AE499" s="896"/>
      <c r="AF499" s="1008"/>
      <c r="AG499" s="896"/>
      <c r="AH499" s="1008"/>
      <c r="AI499" s="335"/>
      <c r="AJ499" s="901"/>
      <c r="AK499" s="902"/>
      <c r="AL499" s="901"/>
      <c r="AM499" s="902"/>
      <c r="AN499" s="901"/>
      <c r="AO499" s="902"/>
      <c r="AP499" s="901"/>
      <c r="AQ499" s="902"/>
      <c r="AR499" s="901"/>
      <c r="AS499" s="902"/>
      <c r="AT499" s="336"/>
      <c r="AU499" s="909"/>
      <c r="AV499" s="910"/>
      <c r="AW499" s="909"/>
      <c r="AX499" s="910"/>
      <c r="AY499" s="909"/>
      <c r="AZ499" s="910"/>
      <c r="BA499" s="909"/>
      <c r="BB499" s="910"/>
      <c r="BC499" s="909"/>
      <c r="BD499" s="910"/>
      <c r="BE499" s="337"/>
      <c r="BF499" s="911"/>
      <c r="BG499" s="912"/>
      <c r="BH499" s="911"/>
      <c r="BI499" s="912"/>
      <c r="BJ499" s="911"/>
      <c r="BK499" s="912"/>
      <c r="BL499" s="911"/>
      <c r="BM499" s="912"/>
      <c r="BN499" s="911"/>
      <c r="BO499" s="912"/>
      <c r="BP499" s="338"/>
      <c r="BQ499" s="1038"/>
      <c r="BR499" s="1039"/>
      <c r="BS499" s="1038"/>
      <c r="BT499" s="1039"/>
      <c r="BU499" s="1038"/>
      <c r="BV499" s="1039"/>
      <c r="BW499" s="1038"/>
      <c r="BX499" s="1039"/>
      <c r="BY499" s="1038"/>
      <c r="BZ499" s="1039"/>
      <c r="CA499" s="339"/>
      <c r="CB499" s="1036"/>
      <c r="CC499" s="1037"/>
      <c r="CD499" s="1036"/>
      <c r="CE499" s="1037"/>
      <c r="CF499" s="1036"/>
      <c r="CG499" s="1037"/>
      <c r="CH499" s="1036"/>
      <c r="CI499" s="1037"/>
      <c r="CJ499" s="1036"/>
      <c r="CK499" s="1037"/>
      <c r="CL499" s="340"/>
      <c r="CM499" s="1044"/>
      <c r="CN499" s="1045"/>
      <c r="CO499" s="1044"/>
      <c r="CP499" s="1045"/>
      <c r="CQ499" s="1044"/>
      <c r="CR499" s="1045"/>
      <c r="CS499" s="1044"/>
      <c r="CT499" s="1045"/>
      <c r="CU499" s="1044"/>
      <c r="CV499" s="1045"/>
      <c r="CW499" s="341"/>
      <c r="CX499" s="1042"/>
      <c r="CY499" s="1043"/>
      <c r="CZ499" s="1042"/>
      <c r="DA499" s="1043"/>
      <c r="DB499" s="1042"/>
      <c r="DC499" s="1043"/>
      <c r="DD499" s="1042"/>
      <c r="DE499" s="1043"/>
      <c r="DF499" s="1042"/>
      <c r="DG499" s="1043"/>
      <c r="DH499" s="342"/>
      <c r="DI499" s="997">
        <f t="shared" si="659"/>
        <v>0</v>
      </c>
      <c r="DJ499" s="998"/>
      <c r="DK499" s="997">
        <f t="shared" si="660"/>
        <v>0</v>
      </c>
      <c r="DL499" s="998"/>
      <c r="DM499" s="997">
        <f t="shared" si="661"/>
        <v>0</v>
      </c>
      <c r="DN499" s="998"/>
      <c r="DO499" s="997">
        <f t="shared" si="662"/>
        <v>0</v>
      </c>
      <c r="DP499" s="998"/>
      <c r="DQ499" s="997">
        <f t="shared" si="663"/>
        <v>0</v>
      </c>
      <c r="DR499" s="998"/>
      <c r="DS499" s="299">
        <f t="shared" si="664"/>
        <v>0</v>
      </c>
      <c r="DT499" s="312">
        <f t="shared" si="665"/>
        <v>0</v>
      </c>
      <c r="DU499" s="312">
        <f t="shared" si="666"/>
        <v>0</v>
      </c>
      <c r="DV499" s="312">
        <f t="shared" si="667"/>
        <v>0</v>
      </c>
      <c r="DW499" s="312">
        <f t="shared" si="668"/>
        <v>0</v>
      </c>
      <c r="DX499" s="312">
        <f t="shared" si="669"/>
        <v>0</v>
      </c>
      <c r="DY499" s="300">
        <f t="shared" si="670"/>
        <v>0</v>
      </c>
    </row>
    <row r="500" spans="1:129" s="52" customFormat="1" ht="15" customHeight="1">
      <c r="A500" s="76"/>
      <c r="B500" s="76"/>
      <c r="C500" s="75" t="s">
        <v>15</v>
      </c>
      <c r="D500" s="674"/>
      <c r="E500" s="70"/>
      <c r="F500" s="70"/>
      <c r="G500" s="70"/>
      <c r="H500" s="70"/>
      <c r="I500" s="70"/>
      <c r="J500" s="683"/>
      <c r="K500" s="70"/>
      <c r="L500" s="138"/>
      <c r="M500" s="68">
        <f t="shared" si="658"/>
        <v>1</v>
      </c>
      <c r="N500" s="894"/>
      <c r="O500" s="895"/>
      <c r="P500" s="894"/>
      <c r="Q500" s="895"/>
      <c r="R500" s="894"/>
      <c r="S500" s="895"/>
      <c r="T500" s="894"/>
      <c r="U500" s="895"/>
      <c r="V500" s="894"/>
      <c r="W500" s="895"/>
      <c r="X500" s="346"/>
      <c r="Y500" s="896"/>
      <c r="Z500" s="1008"/>
      <c r="AA500" s="896"/>
      <c r="AB500" s="1008"/>
      <c r="AC500" s="896"/>
      <c r="AD500" s="1008"/>
      <c r="AE500" s="896"/>
      <c r="AF500" s="1008"/>
      <c r="AG500" s="896"/>
      <c r="AH500" s="1008"/>
      <c r="AI500" s="335"/>
      <c r="AJ500" s="901"/>
      <c r="AK500" s="902"/>
      <c r="AL500" s="901"/>
      <c r="AM500" s="902"/>
      <c r="AN500" s="901"/>
      <c r="AO500" s="902"/>
      <c r="AP500" s="901"/>
      <c r="AQ500" s="902"/>
      <c r="AR500" s="901"/>
      <c r="AS500" s="902"/>
      <c r="AT500" s="336"/>
      <c r="AU500" s="909"/>
      <c r="AV500" s="910"/>
      <c r="AW500" s="909"/>
      <c r="AX500" s="910"/>
      <c r="AY500" s="909"/>
      <c r="AZ500" s="910"/>
      <c r="BA500" s="909"/>
      <c r="BB500" s="910"/>
      <c r="BC500" s="909"/>
      <c r="BD500" s="910"/>
      <c r="BE500" s="337"/>
      <c r="BF500" s="911"/>
      <c r="BG500" s="912"/>
      <c r="BH500" s="911"/>
      <c r="BI500" s="912"/>
      <c r="BJ500" s="911"/>
      <c r="BK500" s="912"/>
      <c r="BL500" s="911"/>
      <c r="BM500" s="912"/>
      <c r="BN500" s="911"/>
      <c r="BO500" s="912"/>
      <c r="BP500" s="338"/>
      <c r="BQ500" s="1038"/>
      <c r="BR500" s="1039"/>
      <c r="BS500" s="1038"/>
      <c r="BT500" s="1039"/>
      <c r="BU500" s="1038"/>
      <c r="BV500" s="1039"/>
      <c r="BW500" s="1038"/>
      <c r="BX500" s="1039"/>
      <c r="BY500" s="1038"/>
      <c r="BZ500" s="1039"/>
      <c r="CA500" s="339"/>
      <c r="CB500" s="1036"/>
      <c r="CC500" s="1037"/>
      <c r="CD500" s="1036"/>
      <c r="CE500" s="1037"/>
      <c r="CF500" s="1036"/>
      <c r="CG500" s="1037"/>
      <c r="CH500" s="1036"/>
      <c r="CI500" s="1037"/>
      <c r="CJ500" s="1036"/>
      <c r="CK500" s="1037"/>
      <c r="CL500" s="340"/>
      <c r="CM500" s="1044"/>
      <c r="CN500" s="1045"/>
      <c r="CO500" s="1044"/>
      <c r="CP500" s="1045"/>
      <c r="CQ500" s="1044"/>
      <c r="CR500" s="1045"/>
      <c r="CS500" s="1044"/>
      <c r="CT500" s="1045"/>
      <c r="CU500" s="1044"/>
      <c r="CV500" s="1045"/>
      <c r="CW500" s="341"/>
      <c r="CX500" s="1042"/>
      <c r="CY500" s="1043"/>
      <c r="CZ500" s="1042"/>
      <c r="DA500" s="1043"/>
      <c r="DB500" s="1042"/>
      <c r="DC500" s="1043"/>
      <c r="DD500" s="1042"/>
      <c r="DE500" s="1043"/>
      <c r="DF500" s="1042"/>
      <c r="DG500" s="1043"/>
      <c r="DH500" s="342"/>
      <c r="DI500" s="997">
        <f t="shared" si="659"/>
        <v>0</v>
      </c>
      <c r="DJ500" s="998"/>
      <c r="DK500" s="997">
        <f t="shared" si="660"/>
        <v>0</v>
      </c>
      <c r="DL500" s="998"/>
      <c r="DM500" s="997">
        <f t="shared" si="661"/>
        <v>0</v>
      </c>
      <c r="DN500" s="998"/>
      <c r="DO500" s="997">
        <f t="shared" si="662"/>
        <v>0</v>
      </c>
      <c r="DP500" s="998"/>
      <c r="DQ500" s="997">
        <f t="shared" si="663"/>
        <v>0</v>
      </c>
      <c r="DR500" s="998"/>
      <c r="DS500" s="299">
        <f t="shared" si="664"/>
        <v>0</v>
      </c>
      <c r="DT500" s="312">
        <f t="shared" si="665"/>
        <v>0</v>
      </c>
      <c r="DU500" s="312">
        <f t="shared" si="666"/>
        <v>0</v>
      </c>
      <c r="DV500" s="312">
        <f t="shared" si="667"/>
        <v>0</v>
      </c>
      <c r="DW500" s="312">
        <f t="shared" si="668"/>
        <v>0</v>
      </c>
      <c r="DX500" s="312">
        <f t="shared" si="669"/>
        <v>0</v>
      </c>
      <c r="DY500" s="300">
        <f t="shared" si="670"/>
        <v>0</v>
      </c>
    </row>
    <row r="501" spans="1:129" s="52" customFormat="1" ht="15" customHeight="1">
      <c r="A501" s="76"/>
      <c r="B501" s="76"/>
      <c r="C501" s="75" t="s">
        <v>31</v>
      </c>
      <c r="D501" s="674"/>
      <c r="E501" s="70"/>
      <c r="F501" s="70"/>
      <c r="G501" s="70"/>
      <c r="H501" s="70"/>
      <c r="I501" s="70"/>
      <c r="J501" s="683"/>
      <c r="K501" s="70"/>
      <c r="L501" s="138"/>
      <c r="M501" s="68">
        <f t="shared" si="658"/>
        <v>1.1000000000000001</v>
      </c>
      <c r="N501" s="894"/>
      <c r="O501" s="895"/>
      <c r="P501" s="894"/>
      <c r="Q501" s="895"/>
      <c r="R501" s="894"/>
      <c r="S501" s="895"/>
      <c r="T501" s="894"/>
      <c r="U501" s="895"/>
      <c r="V501" s="894"/>
      <c r="W501" s="895"/>
      <c r="X501" s="346"/>
      <c r="Y501" s="896"/>
      <c r="Z501" s="1008"/>
      <c r="AA501" s="896"/>
      <c r="AB501" s="1008"/>
      <c r="AC501" s="896"/>
      <c r="AD501" s="1008"/>
      <c r="AE501" s="896"/>
      <c r="AF501" s="1008"/>
      <c r="AG501" s="896"/>
      <c r="AH501" s="1008"/>
      <c r="AI501" s="335"/>
      <c r="AJ501" s="901"/>
      <c r="AK501" s="902"/>
      <c r="AL501" s="901"/>
      <c r="AM501" s="902"/>
      <c r="AN501" s="901"/>
      <c r="AO501" s="902"/>
      <c r="AP501" s="901"/>
      <c r="AQ501" s="902"/>
      <c r="AR501" s="901"/>
      <c r="AS501" s="902"/>
      <c r="AT501" s="336"/>
      <c r="AU501" s="909"/>
      <c r="AV501" s="910"/>
      <c r="AW501" s="909"/>
      <c r="AX501" s="910"/>
      <c r="AY501" s="909"/>
      <c r="AZ501" s="910"/>
      <c r="BA501" s="909"/>
      <c r="BB501" s="910"/>
      <c r="BC501" s="909"/>
      <c r="BD501" s="910"/>
      <c r="BE501" s="337"/>
      <c r="BF501" s="911"/>
      <c r="BG501" s="912"/>
      <c r="BH501" s="911"/>
      <c r="BI501" s="912"/>
      <c r="BJ501" s="911"/>
      <c r="BK501" s="912"/>
      <c r="BL501" s="911"/>
      <c r="BM501" s="912"/>
      <c r="BN501" s="911"/>
      <c r="BO501" s="912"/>
      <c r="BP501" s="338"/>
      <c r="BQ501" s="1038"/>
      <c r="BR501" s="1039"/>
      <c r="BS501" s="1038"/>
      <c r="BT501" s="1039"/>
      <c r="BU501" s="1038"/>
      <c r="BV501" s="1039"/>
      <c r="BW501" s="1038"/>
      <c r="BX501" s="1039"/>
      <c r="BY501" s="1038"/>
      <c r="BZ501" s="1039"/>
      <c r="CA501" s="339"/>
      <c r="CB501" s="1036"/>
      <c r="CC501" s="1037"/>
      <c r="CD501" s="1036"/>
      <c r="CE501" s="1037"/>
      <c r="CF501" s="1036"/>
      <c r="CG501" s="1037"/>
      <c r="CH501" s="1036"/>
      <c r="CI501" s="1037"/>
      <c r="CJ501" s="1036"/>
      <c r="CK501" s="1037"/>
      <c r="CL501" s="340"/>
      <c r="CM501" s="1044"/>
      <c r="CN501" s="1045"/>
      <c r="CO501" s="1044"/>
      <c r="CP501" s="1045"/>
      <c r="CQ501" s="1044"/>
      <c r="CR501" s="1045"/>
      <c r="CS501" s="1044"/>
      <c r="CT501" s="1045"/>
      <c r="CU501" s="1044"/>
      <c r="CV501" s="1045"/>
      <c r="CW501" s="341"/>
      <c r="CX501" s="1042"/>
      <c r="CY501" s="1043"/>
      <c r="CZ501" s="1042"/>
      <c r="DA501" s="1043"/>
      <c r="DB501" s="1042"/>
      <c r="DC501" s="1043"/>
      <c r="DD501" s="1042"/>
      <c r="DE501" s="1043"/>
      <c r="DF501" s="1042"/>
      <c r="DG501" s="1043"/>
      <c r="DH501" s="342"/>
      <c r="DI501" s="997">
        <f t="shared" si="659"/>
        <v>0</v>
      </c>
      <c r="DJ501" s="998"/>
      <c r="DK501" s="997">
        <f t="shared" si="660"/>
        <v>0</v>
      </c>
      <c r="DL501" s="998"/>
      <c r="DM501" s="997">
        <f t="shared" si="661"/>
        <v>0</v>
      </c>
      <c r="DN501" s="998"/>
      <c r="DO501" s="997">
        <f t="shared" si="662"/>
        <v>0</v>
      </c>
      <c r="DP501" s="998"/>
      <c r="DQ501" s="997">
        <f t="shared" si="663"/>
        <v>0</v>
      </c>
      <c r="DR501" s="998"/>
      <c r="DS501" s="299">
        <f t="shared" si="664"/>
        <v>0</v>
      </c>
      <c r="DT501" s="312">
        <f t="shared" si="665"/>
        <v>0</v>
      </c>
      <c r="DU501" s="312">
        <f t="shared" si="666"/>
        <v>0</v>
      </c>
      <c r="DV501" s="312">
        <f t="shared" si="667"/>
        <v>0</v>
      </c>
      <c r="DW501" s="312">
        <f t="shared" si="668"/>
        <v>0</v>
      </c>
      <c r="DX501" s="312">
        <f t="shared" si="669"/>
        <v>0</v>
      </c>
      <c r="DY501" s="300">
        <f t="shared" si="670"/>
        <v>0</v>
      </c>
    </row>
    <row r="502" spans="1:129" s="52" customFormat="1" ht="15" customHeight="1">
      <c r="A502" s="76"/>
      <c r="B502" s="76"/>
      <c r="C502" s="75" t="s">
        <v>309</v>
      </c>
      <c r="D502" s="674" t="s">
        <v>338</v>
      </c>
      <c r="E502" s="70"/>
      <c r="F502" s="70"/>
      <c r="G502" s="70"/>
      <c r="H502" s="70"/>
      <c r="I502" s="70"/>
      <c r="J502" s="683"/>
      <c r="K502" s="70"/>
      <c r="L502" s="138"/>
      <c r="M502" s="68">
        <f t="shared" si="658"/>
        <v>1.1000000000000001</v>
      </c>
      <c r="N502" s="894"/>
      <c r="O502" s="895"/>
      <c r="P502" s="894"/>
      <c r="Q502" s="895"/>
      <c r="R502" s="894"/>
      <c r="S502" s="895"/>
      <c r="T502" s="894"/>
      <c r="U502" s="895"/>
      <c r="V502" s="894"/>
      <c r="W502" s="895"/>
      <c r="X502" s="346"/>
      <c r="Y502" s="896"/>
      <c r="Z502" s="1008"/>
      <c r="AA502" s="896"/>
      <c r="AB502" s="1008"/>
      <c r="AC502" s="896"/>
      <c r="AD502" s="1008"/>
      <c r="AE502" s="896"/>
      <c r="AF502" s="1008"/>
      <c r="AG502" s="896"/>
      <c r="AH502" s="1008"/>
      <c r="AI502" s="335"/>
      <c r="AJ502" s="901"/>
      <c r="AK502" s="902"/>
      <c r="AL502" s="901"/>
      <c r="AM502" s="902"/>
      <c r="AN502" s="901"/>
      <c r="AO502" s="902"/>
      <c r="AP502" s="901"/>
      <c r="AQ502" s="902"/>
      <c r="AR502" s="901"/>
      <c r="AS502" s="902"/>
      <c r="AT502" s="336"/>
      <c r="AU502" s="909"/>
      <c r="AV502" s="910"/>
      <c r="AW502" s="909"/>
      <c r="AX502" s="910"/>
      <c r="AY502" s="909"/>
      <c r="AZ502" s="910"/>
      <c r="BA502" s="909"/>
      <c r="BB502" s="910"/>
      <c r="BC502" s="909"/>
      <c r="BD502" s="910"/>
      <c r="BE502" s="337"/>
      <c r="BF502" s="911"/>
      <c r="BG502" s="912"/>
      <c r="BH502" s="911"/>
      <c r="BI502" s="912"/>
      <c r="BJ502" s="911"/>
      <c r="BK502" s="912"/>
      <c r="BL502" s="911"/>
      <c r="BM502" s="912"/>
      <c r="BN502" s="911"/>
      <c r="BO502" s="912"/>
      <c r="BP502" s="338"/>
      <c r="BQ502" s="1038"/>
      <c r="BR502" s="1039"/>
      <c r="BS502" s="1038"/>
      <c r="BT502" s="1039"/>
      <c r="BU502" s="1038"/>
      <c r="BV502" s="1039"/>
      <c r="BW502" s="1038"/>
      <c r="BX502" s="1039"/>
      <c r="BY502" s="1038"/>
      <c r="BZ502" s="1039"/>
      <c r="CA502" s="339"/>
      <c r="CB502" s="1036"/>
      <c r="CC502" s="1037"/>
      <c r="CD502" s="1036"/>
      <c r="CE502" s="1037"/>
      <c r="CF502" s="1036"/>
      <c r="CG502" s="1037"/>
      <c r="CH502" s="1036"/>
      <c r="CI502" s="1037"/>
      <c r="CJ502" s="1036"/>
      <c r="CK502" s="1037"/>
      <c r="CL502" s="340"/>
      <c r="CM502" s="1044"/>
      <c r="CN502" s="1045"/>
      <c r="CO502" s="1044"/>
      <c r="CP502" s="1045"/>
      <c r="CQ502" s="1044"/>
      <c r="CR502" s="1045"/>
      <c r="CS502" s="1044"/>
      <c r="CT502" s="1045"/>
      <c r="CU502" s="1044"/>
      <c r="CV502" s="1045"/>
      <c r="CW502" s="341"/>
      <c r="CX502" s="1042"/>
      <c r="CY502" s="1043"/>
      <c r="CZ502" s="1042"/>
      <c r="DA502" s="1043"/>
      <c r="DB502" s="1042"/>
      <c r="DC502" s="1043"/>
      <c r="DD502" s="1042"/>
      <c r="DE502" s="1043"/>
      <c r="DF502" s="1042"/>
      <c r="DG502" s="1043"/>
      <c r="DH502" s="342"/>
      <c r="DI502" s="997">
        <f t="shared" si="659"/>
        <v>0</v>
      </c>
      <c r="DJ502" s="998"/>
      <c r="DK502" s="997">
        <f t="shared" si="660"/>
        <v>0</v>
      </c>
      <c r="DL502" s="998"/>
      <c r="DM502" s="997">
        <f t="shared" si="661"/>
        <v>0</v>
      </c>
      <c r="DN502" s="998"/>
      <c r="DO502" s="997">
        <f t="shared" si="662"/>
        <v>0</v>
      </c>
      <c r="DP502" s="998"/>
      <c r="DQ502" s="997">
        <f t="shared" si="663"/>
        <v>0</v>
      </c>
      <c r="DR502" s="998"/>
      <c r="DS502" s="299">
        <f t="shared" si="664"/>
        <v>0</v>
      </c>
      <c r="DT502" s="312">
        <f t="shared" si="665"/>
        <v>0</v>
      </c>
      <c r="DU502" s="312">
        <f t="shared" si="666"/>
        <v>0</v>
      </c>
      <c r="DV502" s="312">
        <f t="shared" si="667"/>
        <v>0</v>
      </c>
      <c r="DW502" s="312">
        <f t="shared" si="668"/>
        <v>0</v>
      </c>
      <c r="DX502" s="312">
        <f t="shared" si="669"/>
        <v>0</v>
      </c>
      <c r="DY502" s="300">
        <f t="shared" si="670"/>
        <v>0</v>
      </c>
    </row>
    <row r="503" spans="1:129" s="52" customFormat="1" ht="15" customHeight="1">
      <c r="A503" s="76"/>
      <c r="B503" s="76"/>
      <c r="C503" s="75" t="s">
        <v>224</v>
      </c>
      <c r="D503" s="674"/>
      <c r="E503" s="70"/>
      <c r="F503" s="70"/>
      <c r="G503" s="70"/>
      <c r="H503" s="70"/>
      <c r="I503" s="70"/>
      <c r="J503" s="683"/>
      <c r="K503" s="70"/>
      <c r="L503" s="138"/>
      <c r="M503" s="68">
        <f t="shared" si="658"/>
        <v>1</v>
      </c>
      <c r="N503" s="894"/>
      <c r="O503" s="895"/>
      <c r="P503" s="894"/>
      <c r="Q503" s="895"/>
      <c r="R503" s="894"/>
      <c r="S503" s="895"/>
      <c r="T503" s="894"/>
      <c r="U503" s="895"/>
      <c r="V503" s="894"/>
      <c r="W503" s="895"/>
      <c r="X503" s="346"/>
      <c r="Y503" s="896"/>
      <c r="Z503" s="1008"/>
      <c r="AA503" s="896"/>
      <c r="AB503" s="1008"/>
      <c r="AC503" s="896"/>
      <c r="AD503" s="1008"/>
      <c r="AE503" s="896"/>
      <c r="AF503" s="1008"/>
      <c r="AG503" s="896"/>
      <c r="AH503" s="1008"/>
      <c r="AI503" s="335"/>
      <c r="AJ503" s="901"/>
      <c r="AK503" s="902"/>
      <c r="AL503" s="901"/>
      <c r="AM503" s="902"/>
      <c r="AN503" s="901"/>
      <c r="AO503" s="902"/>
      <c r="AP503" s="901"/>
      <c r="AQ503" s="902"/>
      <c r="AR503" s="901"/>
      <c r="AS503" s="902"/>
      <c r="AT503" s="336"/>
      <c r="AU503" s="909"/>
      <c r="AV503" s="910"/>
      <c r="AW503" s="909"/>
      <c r="AX503" s="910"/>
      <c r="AY503" s="909"/>
      <c r="AZ503" s="910"/>
      <c r="BA503" s="909"/>
      <c r="BB503" s="910"/>
      <c r="BC503" s="909"/>
      <c r="BD503" s="910"/>
      <c r="BE503" s="337"/>
      <c r="BF503" s="911"/>
      <c r="BG503" s="912"/>
      <c r="BH503" s="911"/>
      <c r="BI503" s="912"/>
      <c r="BJ503" s="911"/>
      <c r="BK503" s="912"/>
      <c r="BL503" s="911"/>
      <c r="BM503" s="912"/>
      <c r="BN503" s="911"/>
      <c r="BO503" s="912"/>
      <c r="BP503" s="338"/>
      <c r="BQ503" s="1038"/>
      <c r="BR503" s="1039"/>
      <c r="BS503" s="1038"/>
      <c r="BT503" s="1039"/>
      <c r="BU503" s="1038"/>
      <c r="BV503" s="1039"/>
      <c r="BW503" s="1038"/>
      <c r="BX503" s="1039"/>
      <c r="BY503" s="1038"/>
      <c r="BZ503" s="1039"/>
      <c r="CA503" s="339"/>
      <c r="CB503" s="1036"/>
      <c r="CC503" s="1037"/>
      <c r="CD503" s="1036"/>
      <c r="CE503" s="1037"/>
      <c r="CF503" s="1036"/>
      <c r="CG503" s="1037"/>
      <c r="CH503" s="1036"/>
      <c r="CI503" s="1037"/>
      <c r="CJ503" s="1036"/>
      <c r="CK503" s="1037"/>
      <c r="CL503" s="340"/>
      <c r="CM503" s="1044"/>
      <c r="CN503" s="1045"/>
      <c r="CO503" s="1044"/>
      <c r="CP503" s="1045"/>
      <c r="CQ503" s="1044"/>
      <c r="CR503" s="1045"/>
      <c r="CS503" s="1044"/>
      <c r="CT503" s="1045"/>
      <c r="CU503" s="1044"/>
      <c r="CV503" s="1045"/>
      <c r="CW503" s="341"/>
      <c r="CX503" s="1042"/>
      <c r="CY503" s="1043"/>
      <c r="CZ503" s="1042"/>
      <c r="DA503" s="1043"/>
      <c r="DB503" s="1042"/>
      <c r="DC503" s="1043"/>
      <c r="DD503" s="1042"/>
      <c r="DE503" s="1043"/>
      <c r="DF503" s="1042"/>
      <c r="DG503" s="1043"/>
      <c r="DH503" s="342"/>
      <c r="DI503" s="997">
        <f t="shared" si="659"/>
        <v>0</v>
      </c>
      <c r="DJ503" s="998"/>
      <c r="DK503" s="997">
        <f t="shared" si="660"/>
        <v>0</v>
      </c>
      <c r="DL503" s="998"/>
      <c r="DM503" s="997">
        <f t="shared" si="661"/>
        <v>0</v>
      </c>
      <c r="DN503" s="998"/>
      <c r="DO503" s="997">
        <f t="shared" si="662"/>
        <v>0</v>
      </c>
      <c r="DP503" s="998"/>
      <c r="DQ503" s="997">
        <f t="shared" si="663"/>
        <v>0</v>
      </c>
      <c r="DR503" s="998"/>
      <c r="DS503" s="299">
        <f t="shared" si="664"/>
        <v>0</v>
      </c>
      <c r="DT503" s="312">
        <f t="shared" si="665"/>
        <v>0</v>
      </c>
      <c r="DU503" s="312">
        <f t="shared" si="666"/>
        <v>0</v>
      </c>
      <c r="DV503" s="312">
        <f t="shared" si="667"/>
        <v>0</v>
      </c>
      <c r="DW503" s="312">
        <f t="shared" si="668"/>
        <v>0</v>
      </c>
      <c r="DX503" s="312">
        <f t="shared" si="669"/>
        <v>0</v>
      </c>
      <c r="DY503" s="300">
        <f t="shared" si="670"/>
        <v>0</v>
      </c>
    </row>
    <row r="504" spans="1:129" s="52" customFormat="1" ht="15" customHeight="1">
      <c r="A504" s="76"/>
      <c r="B504" s="76"/>
      <c r="C504" s="75" t="s">
        <v>15</v>
      </c>
      <c r="D504" s="674"/>
      <c r="E504" s="70"/>
      <c r="F504" s="70"/>
      <c r="G504" s="70"/>
      <c r="H504" s="70"/>
      <c r="I504" s="70"/>
      <c r="J504" s="683"/>
      <c r="K504" s="70"/>
      <c r="L504" s="138"/>
      <c r="M504" s="68">
        <f t="shared" si="658"/>
        <v>1</v>
      </c>
      <c r="N504" s="894"/>
      <c r="O504" s="895"/>
      <c r="P504" s="894"/>
      <c r="Q504" s="895"/>
      <c r="R504" s="894"/>
      <c r="S504" s="895"/>
      <c r="T504" s="894"/>
      <c r="U504" s="895"/>
      <c r="V504" s="894"/>
      <c r="W504" s="895"/>
      <c r="X504" s="346"/>
      <c r="Y504" s="896"/>
      <c r="Z504" s="1008"/>
      <c r="AA504" s="896"/>
      <c r="AB504" s="1008"/>
      <c r="AC504" s="896"/>
      <c r="AD504" s="1008"/>
      <c r="AE504" s="896"/>
      <c r="AF504" s="1008"/>
      <c r="AG504" s="896"/>
      <c r="AH504" s="1008"/>
      <c r="AI504" s="335"/>
      <c r="AJ504" s="901"/>
      <c r="AK504" s="902"/>
      <c r="AL504" s="901"/>
      <c r="AM504" s="902"/>
      <c r="AN504" s="901"/>
      <c r="AO504" s="902"/>
      <c r="AP504" s="901"/>
      <c r="AQ504" s="902"/>
      <c r="AR504" s="901"/>
      <c r="AS504" s="902"/>
      <c r="AT504" s="336"/>
      <c r="AU504" s="909"/>
      <c r="AV504" s="910"/>
      <c r="AW504" s="909"/>
      <c r="AX504" s="910"/>
      <c r="AY504" s="909"/>
      <c r="AZ504" s="910"/>
      <c r="BA504" s="909"/>
      <c r="BB504" s="910"/>
      <c r="BC504" s="909"/>
      <c r="BD504" s="910"/>
      <c r="BE504" s="337"/>
      <c r="BF504" s="911"/>
      <c r="BG504" s="912"/>
      <c r="BH504" s="911"/>
      <c r="BI504" s="912"/>
      <c r="BJ504" s="911"/>
      <c r="BK504" s="912"/>
      <c r="BL504" s="911"/>
      <c r="BM504" s="912"/>
      <c r="BN504" s="911"/>
      <c r="BO504" s="912"/>
      <c r="BP504" s="338"/>
      <c r="BQ504" s="1038"/>
      <c r="BR504" s="1039"/>
      <c r="BS504" s="1038"/>
      <c r="BT504" s="1039"/>
      <c r="BU504" s="1038"/>
      <c r="BV504" s="1039"/>
      <c r="BW504" s="1038"/>
      <c r="BX504" s="1039"/>
      <c r="BY504" s="1038"/>
      <c r="BZ504" s="1039"/>
      <c r="CA504" s="339"/>
      <c r="CB504" s="1036"/>
      <c r="CC504" s="1037"/>
      <c r="CD504" s="1036"/>
      <c r="CE504" s="1037"/>
      <c r="CF504" s="1036"/>
      <c r="CG504" s="1037"/>
      <c r="CH504" s="1036"/>
      <c r="CI504" s="1037"/>
      <c r="CJ504" s="1036"/>
      <c r="CK504" s="1037"/>
      <c r="CL504" s="340"/>
      <c r="CM504" s="1044"/>
      <c r="CN504" s="1045"/>
      <c r="CO504" s="1044"/>
      <c r="CP504" s="1045"/>
      <c r="CQ504" s="1044"/>
      <c r="CR504" s="1045"/>
      <c r="CS504" s="1044"/>
      <c r="CT504" s="1045"/>
      <c r="CU504" s="1044"/>
      <c r="CV504" s="1045"/>
      <c r="CW504" s="341"/>
      <c r="CX504" s="1042"/>
      <c r="CY504" s="1043"/>
      <c r="CZ504" s="1042"/>
      <c r="DA504" s="1043"/>
      <c r="DB504" s="1042"/>
      <c r="DC504" s="1043"/>
      <c r="DD504" s="1042"/>
      <c r="DE504" s="1043"/>
      <c r="DF504" s="1042"/>
      <c r="DG504" s="1043"/>
      <c r="DH504" s="342"/>
      <c r="DI504" s="997">
        <f t="shared" si="659"/>
        <v>0</v>
      </c>
      <c r="DJ504" s="998"/>
      <c r="DK504" s="997">
        <f t="shared" si="660"/>
        <v>0</v>
      </c>
      <c r="DL504" s="998"/>
      <c r="DM504" s="997">
        <f t="shared" si="661"/>
        <v>0</v>
      </c>
      <c r="DN504" s="998"/>
      <c r="DO504" s="997">
        <f t="shared" si="662"/>
        <v>0</v>
      </c>
      <c r="DP504" s="998"/>
      <c r="DQ504" s="997">
        <f t="shared" si="663"/>
        <v>0</v>
      </c>
      <c r="DR504" s="998"/>
      <c r="DS504" s="299">
        <f t="shared" si="664"/>
        <v>0</v>
      </c>
      <c r="DT504" s="312">
        <f t="shared" si="665"/>
        <v>0</v>
      </c>
      <c r="DU504" s="312">
        <f t="shared" si="666"/>
        <v>0</v>
      </c>
      <c r="DV504" s="312">
        <f t="shared" si="667"/>
        <v>0</v>
      </c>
      <c r="DW504" s="312">
        <f t="shared" si="668"/>
        <v>0</v>
      </c>
      <c r="DX504" s="312">
        <f t="shared" si="669"/>
        <v>0</v>
      </c>
      <c r="DY504" s="300">
        <f t="shared" si="670"/>
        <v>0</v>
      </c>
    </row>
    <row r="505" spans="1:129" s="52" customFormat="1" ht="15" customHeight="1">
      <c r="A505" s="76"/>
      <c r="B505" s="76"/>
      <c r="C505" s="75" t="s">
        <v>31</v>
      </c>
      <c r="D505" s="674"/>
      <c r="E505" s="70"/>
      <c r="F505" s="70"/>
      <c r="G505" s="70"/>
      <c r="H505" s="70"/>
      <c r="I505" s="70"/>
      <c r="J505" s="683"/>
      <c r="K505" s="70"/>
      <c r="L505" s="138"/>
      <c r="M505" s="68">
        <f t="shared" si="658"/>
        <v>1.1000000000000001</v>
      </c>
      <c r="N505" s="894"/>
      <c r="O505" s="895"/>
      <c r="P505" s="894"/>
      <c r="Q505" s="895"/>
      <c r="R505" s="894"/>
      <c r="S505" s="895"/>
      <c r="T505" s="894"/>
      <c r="U505" s="895"/>
      <c r="V505" s="894"/>
      <c r="W505" s="895"/>
      <c r="X505" s="346"/>
      <c r="Y505" s="896"/>
      <c r="Z505" s="1008"/>
      <c r="AA505" s="896"/>
      <c r="AB505" s="1008"/>
      <c r="AC505" s="896"/>
      <c r="AD505" s="1008"/>
      <c r="AE505" s="896"/>
      <c r="AF505" s="1008"/>
      <c r="AG505" s="896"/>
      <c r="AH505" s="1008"/>
      <c r="AI505" s="335"/>
      <c r="AJ505" s="901"/>
      <c r="AK505" s="902"/>
      <c r="AL505" s="901"/>
      <c r="AM505" s="902"/>
      <c r="AN505" s="901"/>
      <c r="AO505" s="902"/>
      <c r="AP505" s="901"/>
      <c r="AQ505" s="902"/>
      <c r="AR505" s="901"/>
      <c r="AS505" s="902"/>
      <c r="AT505" s="336"/>
      <c r="AU505" s="909"/>
      <c r="AV505" s="910"/>
      <c r="AW505" s="909"/>
      <c r="AX505" s="910"/>
      <c r="AY505" s="909"/>
      <c r="AZ505" s="910"/>
      <c r="BA505" s="909"/>
      <c r="BB505" s="910"/>
      <c r="BC505" s="909"/>
      <c r="BD505" s="910"/>
      <c r="BE505" s="337"/>
      <c r="BF505" s="911"/>
      <c r="BG505" s="912"/>
      <c r="BH505" s="911"/>
      <c r="BI505" s="912"/>
      <c r="BJ505" s="911"/>
      <c r="BK505" s="912"/>
      <c r="BL505" s="911"/>
      <c r="BM505" s="912"/>
      <c r="BN505" s="911"/>
      <c r="BO505" s="912"/>
      <c r="BP505" s="338"/>
      <c r="BQ505" s="1038"/>
      <c r="BR505" s="1039"/>
      <c r="BS505" s="1038"/>
      <c r="BT505" s="1039"/>
      <c r="BU505" s="1038"/>
      <c r="BV505" s="1039"/>
      <c r="BW505" s="1038"/>
      <c r="BX505" s="1039"/>
      <c r="BY505" s="1038"/>
      <c r="BZ505" s="1039"/>
      <c r="CA505" s="339"/>
      <c r="CB505" s="1036"/>
      <c r="CC505" s="1037"/>
      <c r="CD505" s="1036"/>
      <c r="CE505" s="1037"/>
      <c r="CF505" s="1036"/>
      <c r="CG505" s="1037"/>
      <c r="CH505" s="1036"/>
      <c r="CI505" s="1037"/>
      <c r="CJ505" s="1036"/>
      <c r="CK505" s="1037"/>
      <c r="CL505" s="340"/>
      <c r="CM505" s="1044"/>
      <c r="CN505" s="1045"/>
      <c r="CO505" s="1044"/>
      <c r="CP505" s="1045"/>
      <c r="CQ505" s="1044"/>
      <c r="CR505" s="1045"/>
      <c r="CS505" s="1044"/>
      <c r="CT505" s="1045"/>
      <c r="CU505" s="1044"/>
      <c r="CV505" s="1045"/>
      <c r="CW505" s="341"/>
      <c r="CX505" s="1042"/>
      <c r="CY505" s="1043"/>
      <c r="CZ505" s="1042"/>
      <c r="DA505" s="1043"/>
      <c r="DB505" s="1042"/>
      <c r="DC505" s="1043"/>
      <c r="DD505" s="1042"/>
      <c r="DE505" s="1043"/>
      <c r="DF505" s="1042"/>
      <c r="DG505" s="1043"/>
      <c r="DH505" s="342"/>
      <c r="DI505" s="997">
        <f t="shared" si="659"/>
        <v>0</v>
      </c>
      <c r="DJ505" s="998"/>
      <c r="DK505" s="997">
        <f t="shared" si="660"/>
        <v>0</v>
      </c>
      <c r="DL505" s="998"/>
      <c r="DM505" s="997">
        <f t="shared" si="661"/>
        <v>0</v>
      </c>
      <c r="DN505" s="998"/>
      <c r="DO505" s="997">
        <f t="shared" si="662"/>
        <v>0</v>
      </c>
      <c r="DP505" s="998"/>
      <c r="DQ505" s="997">
        <f t="shared" si="663"/>
        <v>0</v>
      </c>
      <c r="DR505" s="998"/>
      <c r="DS505" s="299">
        <f t="shared" si="664"/>
        <v>0</v>
      </c>
      <c r="DT505" s="312">
        <f t="shared" si="665"/>
        <v>0</v>
      </c>
      <c r="DU505" s="312">
        <f t="shared" si="666"/>
        <v>0</v>
      </c>
      <c r="DV505" s="312">
        <f t="shared" si="667"/>
        <v>0</v>
      </c>
      <c r="DW505" s="312">
        <f t="shared" si="668"/>
        <v>0</v>
      </c>
      <c r="DX505" s="312">
        <f t="shared" si="669"/>
        <v>0</v>
      </c>
      <c r="DY505" s="300">
        <f t="shared" si="670"/>
        <v>0</v>
      </c>
    </row>
    <row r="506" spans="1:129" s="52" customFormat="1" ht="15" customHeight="1">
      <c r="A506" s="76"/>
      <c r="B506" s="76"/>
      <c r="C506" s="75" t="s">
        <v>309</v>
      </c>
      <c r="D506" s="674" t="s">
        <v>338</v>
      </c>
      <c r="E506" s="70"/>
      <c r="F506" s="70"/>
      <c r="G506" s="70"/>
      <c r="H506" s="70"/>
      <c r="I506" s="70"/>
      <c r="J506" s="683"/>
      <c r="K506" s="70"/>
      <c r="L506" s="138"/>
      <c r="M506" s="68">
        <f t="shared" si="658"/>
        <v>1.1000000000000001</v>
      </c>
      <c r="N506" s="894"/>
      <c r="O506" s="895"/>
      <c r="P506" s="894"/>
      <c r="Q506" s="895"/>
      <c r="R506" s="894"/>
      <c r="S506" s="895"/>
      <c r="T506" s="894"/>
      <c r="U506" s="895"/>
      <c r="V506" s="894"/>
      <c r="W506" s="895"/>
      <c r="X506" s="346"/>
      <c r="Y506" s="896"/>
      <c r="Z506" s="1008"/>
      <c r="AA506" s="896"/>
      <c r="AB506" s="1008"/>
      <c r="AC506" s="896"/>
      <c r="AD506" s="1008"/>
      <c r="AE506" s="896"/>
      <c r="AF506" s="1008"/>
      <c r="AG506" s="896"/>
      <c r="AH506" s="1008"/>
      <c r="AI506" s="335"/>
      <c r="AJ506" s="901"/>
      <c r="AK506" s="902"/>
      <c r="AL506" s="901"/>
      <c r="AM506" s="902"/>
      <c r="AN506" s="901"/>
      <c r="AO506" s="902"/>
      <c r="AP506" s="901"/>
      <c r="AQ506" s="902"/>
      <c r="AR506" s="901"/>
      <c r="AS506" s="902"/>
      <c r="AT506" s="336"/>
      <c r="AU506" s="909"/>
      <c r="AV506" s="910"/>
      <c r="AW506" s="909"/>
      <c r="AX506" s="910"/>
      <c r="AY506" s="909"/>
      <c r="AZ506" s="910"/>
      <c r="BA506" s="909"/>
      <c r="BB506" s="910"/>
      <c r="BC506" s="909"/>
      <c r="BD506" s="910"/>
      <c r="BE506" s="337"/>
      <c r="BF506" s="911"/>
      <c r="BG506" s="912"/>
      <c r="BH506" s="911"/>
      <c r="BI506" s="912"/>
      <c r="BJ506" s="911"/>
      <c r="BK506" s="912"/>
      <c r="BL506" s="911"/>
      <c r="BM506" s="912"/>
      <c r="BN506" s="911"/>
      <c r="BO506" s="912"/>
      <c r="BP506" s="338"/>
      <c r="BQ506" s="1038"/>
      <c r="BR506" s="1039"/>
      <c r="BS506" s="1038"/>
      <c r="BT506" s="1039"/>
      <c r="BU506" s="1038"/>
      <c r="BV506" s="1039"/>
      <c r="BW506" s="1038"/>
      <c r="BX506" s="1039"/>
      <c r="BY506" s="1038"/>
      <c r="BZ506" s="1039"/>
      <c r="CA506" s="339"/>
      <c r="CB506" s="1036"/>
      <c r="CC506" s="1037"/>
      <c r="CD506" s="1036"/>
      <c r="CE506" s="1037"/>
      <c r="CF506" s="1036"/>
      <c r="CG506" s="1037"/>
      <c r="CH506" s="1036"/>
      <c r="CI506" s="1037"/>
      <c r="CJ506" s="1036"/>
      <c r="CK506" s="1037"/>
      <c r="CL506" s="340"/>
      <c r="CM506" s="1044"/>
      <c r="CN506" s="1045"/>
      <c r="CO506" s="1044"/>
      <c r="CP506" s="1045"/>
      <c r="CQ506" s="1044"/>
      <c r="CR506" s="1045"/>
      <c r="CS506" s="1044"/>
      <c r="CT506" s="1045"/>
      <c r="CU506" s="1044"/>
      <c r="CV506" s="1045"/>
      <c r="CW506" s="341"/>
      <c r="CX506" s="1042"/>
      <c r="CY506" s="1043"/>
      <c r="CZ506" s="1042"/>
      <c r="DA506" s="1043"/>
      <c r="DB506" s="1042"/>
      <c r="DC506" s="1043"/>
      <c r="DD506" s="1042"/>
      <c r="DE506" s="1043"/>
      <c r="DF506" s="1042"/>
      <c r="DG506" s="1043"/>
      <c r="DH506" s="342"/>
      <c r="DI506" s="997">
        <f t="shared" si="659"/>
        <v>0</v>
      </c>
      <c r="DJ506" s="998"/>
      <c r="DK506" s="997">
        <f t="shared" si="660"/>
        <v>0</v>
      </c>
      <c r="DL506" s="998"/>
      <c r="DM506" s="997">
        <f t="shared" si="661"/>
        <v>0</v>
      </c>
      <c r="DN506" s="998"/>
      <c r="DO506" s="997">
        <f t="shared" si="662"/>
        <v>0</v>
      </c>
      <c r="DP506" s="998"/>
      <c r="DQ506" s="997">
        <f t="shared" si="663"/>
        <v>0</v>
      </c>
      <c r="DR506" s="998"/>
      <c r="DS506" s="299">
        <f t="shared" si="664"/>
        <v>0</v>
      </c>
      <c r="DT506" s="312">
        <f t="shared" si="665"/>
        <v>0</v>
      </c>
      <c r="DU506" s="312">
        <f t="shared" si="666"/>
        <v>0</v>
      </c>
      <c r="DV506" s="312">
        <f t="shared" si="667"/>
        <v>0</v>
      </c>
      <c r="DW506" s="312">
        <f t="shared" si="668"/>
        <v>0</v>
      </c>
      <c r="DX506" s="312">
        <f t="shared" si="669"/>
        <v>0</v>
      </c>
      <c r="DY506" s="300">
        <f t="shared" si="670"/>
        <v>0</v>
      </c>
    </row>
    <row r="507" spans="1:129" s="52" customFormat="1" ht="15" customHeight="1">
      <c r="A507" s="76"/>
      <c r="B507" s="76"/>
      <c r="C507" s="75" t="s">
        <v>224</v>
      </c>
      <c r="D507" s="674"/>
      <c r="E507" s="70"/>
      <c r="F507" s="70"/>
      <c r="G507" s="70"/>
      <c r="H507" s="70"/>
      <c r="I507" s="70"/>
      <c r="J507" s="683"/>
      <c r="K507" s="70"/>
      <c r="L507" s="138"/>
      <c r="M507" s="68">
        <f t="shared" si="658"/>
        <v>1</v>
      </c>
      <c r="N507" s="894"/>
      <c r="O507" s="895"/>
      <c r="P507" s="894"/>
      <c r="Q507" s="895"/>
      <c r="R507" s="894"/>
      <c r="S507" s="895"/>
      <c r="T507" s="894"/>
      <c r="U507" s="895"/>
      <c r="V507" s="894"/>
      <c r="W507" s="895"/>
      <c r="X507" s="346"/>
      <c r="Y507" s="896"/>
      <c r="Z507" s="1008"/>
      <c r="AA507" s="896"/>
      <c r="AB507" s="1008"/>
      <c r="AC507" s="896"/>
      <c r="AD507" s="1008"/>
      <c r="AE507" s="896"/>
      <c r="AF507" s="1008"/>
      <c r="AG507" s="896"/>
      <c r="AH507" s="1008"/>
      <c r="AI507" s="335"/>
      <c r="AJ507" s="901"/>
      <c r="AK507" s="902"/>
      <c r="AL507" s="901"/>
      <c r="AM507" s="902"/>
      <c r="AN507" s="901"/>
      <c r="AO507" s="902"/>
      <c r="AP507" s="901"/>
      <c r="AQ507" s="902"/>
      <c r="AR507" s="901"/>
      <c r="AS507" s="902"/>
      <c r="AT507" s="336"/>
      <c r="AU507" s="909"/>
      <c r="AV507" s="910"/>
      <c r="AW507" s="909"/>
      <c r="AX507" s="910"/>
      <c r="AY507" s="909"/>
      <c r="AZ507" s="910"/>
      <c r="BA507" s="909"/>
      <c r="BB507" s="910"/>
      <c r="BC507" s="909"/>
      <c r="BD507" s="910"/>
      <c r="BE507" s="337"/>
      <c r="BF507" s="911"/>
      <c r="BG507" s="912"/>
      <c r="BH507" s="911"/>
      <c r="BI507" s="912"/>
      <c r="BJ507" s="911"/>
      <c r="BK507" s="912"/>
      <c r="BL507" s="911"/>
      <c r="BM507" s="912"/>
      <c r="BN507" s="911"/>
      <c r="BO507" s="912"/>
      <c r="BP507" s="338"/>
      <c r="BQ507" s="1038"/>
      <c r="BR507" s="1039"/>
      <c r="BS507" s="1038"/>
      <c r="BT507" s="1039"/>
      <c r="BU507" s="1038"/>
      <c r="BV507" s="1039"/>
      <c r="BW507" s="1038"/>
      <c r="BX507" s="1039"/>
      <c r="BY507" s="1038"/>
      <c r="BZ507" s="1039"/>
      <c r="CA507" s="339"/>
      <c r="CB507" s="1036"/>
      <c r="CC507" s="1037"/>
      <c r="CD507" s="1036"/>
      <c r="CE507" s="1037"/>
      <c r="CF507" s="1036"/>
      <c r="CG507" s="1037"/>
      <c r="CH507" s="1036"/>
      <c r="CI507" s="1037"/>
      <c r="CJ507" s="1036"/>
      <c r="CK507" s="1037"/>
      <c r="CL507" s="340"/>
      <c r="CM507" s="1044"/>
      <c r="CN507" s="1045"/>
      <c r="CO507" s="1044"/>
      <c r="CP507" s="1045"/>
      <c r="CQ507" s="1044"/>
      <c r="CR507" s="1045"/>
      <c r="CS507" s="1044"/>
      <c r="CT507" s="1045"/>
      <c r="CU507" s="1044"/>
      <c r="CV507" s="1045"/>
      <c r="CW507" s="341"/>
      <c r="CX507" s="1042"/>
      <c r="CY507" s="1043"/>
      <c r="CZ507" s="1042"/>
      <c r="DA507" s="1043"/>
      <c r="DB507" s="1042"/>
      <c r="DC507" s="1043"/>
      <c r="DD507" s="1042"/>
      <c r="DE507" s="1043"/>
      <c r="DF507" s="1042"/>
      <c r="DG507" s="1043"/>
      <c r="DH507" s="342"/>
      <c r="DI507" s="997">
        <f t="shared" si="659"/>
        <v>0</v>
      </c>
      <c r="DJ507" s="998"/>
      <c r="DK507" s="997">
        <f t="shared" si="660"/>
        <v>0</v>
      </c>
      <c r="DL507" s="998"/>
      <c r="DM507" s="997">
        <f t="shared" si="661"/>
        <v>0</v>
      </c>
      <c r="DN507" s="998"/>
      <c r="DO507" s="997">
        <f t="shared" si="662"/>
        <v>0</v>
      </c>
      <c r="DP507" s="998"/>
      <c r="DQ507" s="997">
        <f t="shared" si="663"/>
        <v>0</v>
      </c>
      <c r="DR507" s="998"/>
      <c r="DS507" s="299">
        <f t="shared" si="664"/>
        <v>0</v>
      </c>
      <c r="DT507" s="312">
        <f t="shared" si="665"/>
        <v>0</v>
      </c>
      <c r="DU507" s="312">
        <f t="shared" si="666"/>
        <v>0</v>
      </c>
      <c r="DV507" s="312">
        <f t="shared" si="667"/>
        <v>0</v>
      </c>
      <c r="DW507" s="312">
        <f t="shared" si="668"/>
        <v>0</v>
      </c>
      <c r="DX507" s="312">
        <f t="shared" si="669"/>
        <v>0</v>
      </c>
      <c r="DY507" s="300">
        <f t="shared" si="670"/>
        <v>0</v>
      </c>
    </row>
    <row r="508" spans="1:129" s="52" customFormat="1" ht="15" customHeight="1">
      <c r="A508" s="76"/>
      <c r="B508" s="76"/>
      <c r="C508" s="75" t="s">
        <v>15</v>
      </c>
      <c r="D508" s="674"/>
      <c r="E508" s="70"/>
      <c r="F508" s="70"/>
      <c r="G508" s="70"/>
      <c r="H508" s="70"/>
      <c r="I508" s="70"/>
      <c r="J508" s="683"/>
      <c r="K508" s="70"/>
      <c r="L508" s="138"/>
      <c r="M508" s="68">
        <f t="shared" si="658"/>
        <v>1</v>
      </c>
      <c r="N508" s="894"/>
      <c r="O508" s="895"/>
      <c r="P508" s="894"/>
      <c r="Q508" s="895"/>
      <c r="R508" s="894"/>
      <c r="S508" s="895"/>
      <c r="T508" s="894"/>
      <c r="U508" s="895"/>
      <c r="V508" s="894"/>
      <c r="W508" s="895"/>
      <c r="X508" s="346"/>
      <c r="Y508" s="896"/>
      <c r="Z508" s="1008"/>
      <c r="AA508" s="896"/>
      <c r="AB508" s="1008"/>
      <c r="AC508" s="896"/>
      <c r="AD508" s="1008"/>
      <c r="AE508" s="896"/>
      <c r="AF508" s="1008"/>
      <c r="AG508" s="896"/>
      <c r="AH508" s="1008"/>
      <c r="AI508" s="335"/>
      <c r="AJ508" s="901"/>
      <c r="AK508" s="902"/>
      <c r="AL508" s="901"/>
      <c r="AM508" s="902"/>
      <c r="AN508" s="901"/>
      <c r="AO508" s="902"/>
      <c r="AP508" s="901"/>
      <c r="AQ508" s="902"/>
      <c r="AR508" s="901"/>
      <c r="AS508" s="902"/>
      <c r="AT508" s="336"/>
      <c r="AU508" s="909"/>
      <c r="AV508" s="910"/>
      <c r="AW508" s="909"/>
      <c r="AX508" s="910"/>
      <c r="AY508" s="909"/>
      <c r="AZ508" s="910"/>
      <c r="BA508" s="909"/>
      <c r="BB508" s="910"/>
      <c r="BC508" s="909"/>
      <c r="BD508" s="910"/>
      <c r="BE508" s="337"/>
      <c r="BF508" s="911"/>
      <c r="BG508" s="912"/>
      <c r="BH508" s="911"/>
      <c r="BI508" s="912"/>
      <c r="BJ508" s="911"/>
      <c r="BK508" s="912"/>
      <c r="BL508" s="911"/>
      <c r="BM508" s="912"/>
      <c r="BN508" s="911"/>
      <c r="BO508" s="912"/>
      <c r="BP508" s="338"/>
      <c r="BQ508" s="1038"/>
      <c r="BR508" s="1039"/>
      <c r="BS508" s="1038"/>
      <c r="BT508" s="1039"/>
      <c r="BU508" s="1038"/>
      <c r="BV508" s="1039"/>
      <c r="BW508" s="1038"/>
      <c r="BX508" s="1039"/>
      <c r="BY508" s="1038"/>
      <c r="BZ508" s="1039"/>
      <c r="CA508" s="339"/>
      <c r="CB508" s="1036"/>
      <c r="CC508" s="1037"/>
      <c r="CD508" s="1036"/>
      <c r="CE508" s="1037"/>
      <c r="CF508" s="1036"/>
      <c r="CG508" s="1037"/>
      <c r="CH508" s="1036"/>
      <c r="CI508" s="1037"/>
      <c r="CJ508" s="1036"/>
      <c r="CK508" s="1037"/>
      <c r="CL508" s="340"/>
      <c r="CM508" s="1044"/>
      <c r="CN508" s="1045"/>
      <c r="CO508" s="1044"/>
      <c r="CP508" s="1045"/>
      <c r="CQ508" s="1044"/>
      <c r="CR508" s="1045"/>
      <c r="CS508" s="1044"/>
      <c r="CT508" s="1045"/>
      <c r="CU508" s="1044"/>
      <c r="CV508" s="1045"/>
      <c r="CW508" s="341"/>
      <c r="CX508" s="1042"/>
      <c r="CY508" s="1043"/>
      <c r="CZ508" s="1042"/>
      <c r="DA508" s="1043"/>
      <c r="DB508" s="1042"/>
      <c r="DC508" s="1043"/>
      <c r="DD508" s="1042"/>
      <c r="DE508" s="1043"/>
      <c r="DF508" s="1042"/>
      <c r="DG508" s="1043"/>
      <c r="DH508" s="342"/>
      <c r="DI508" s="997">
        <f t="shared" si="659"/>
        <v>0</v>
      </c>
      <c r="DJ508" s="998"/>
      <c r="DK508" s="997">
        <f t="shared" si="660"/>
        <v>0</v>
      </c>
      <c r="DL508" s="998"/>
      <c r="DM508" s="997">
        <f t="shared" si="661"/>
        <v>0</v>
      </c>
      <c r="DN508" s="998"/>
      <c r="DO508" s="997">
        <f t="shared" si="662"/>
        <v>0</v>
      </c>
      <c r="DP508" s="998"/>
      <c r="DQ508" s="997">
        <f t="shared" si="663"/>
        <v>0</v>
      </c>
      <c r="DR508" s="998"/>
      <c r="DS508" s="299">
        <f t="shared" si="664"/>
        <v>0</v>
      </c>
      <c r="DT508" s="312">
        <f t="shared" si="665"/>
        <v>0</v>
      </c>
      <c r="DU508" s="312">
        <f t="shared" si="666"/>
        <v>0</v>
      </c>
      <c r="DV508" s="312">
        <f t="shared" si="667"/>
        <v>0</v>
      </c>
      <c r="DW508" s="312">
        <f t="shared" si="668"/>
        <v>0</v>
      </c>
      <c r="DX508" s="312">
        <f t="shared" si="669"/>
        <v>0</v>
      </c>
      <c r="DY508" s="300">
        <f t="shared" si="670"/>
        <v>0</v>
      </c>
    </row>
    <row r="509" spans="1:129" s="52" customFormat="1" ht="15" customHeight="1">
      <c r="A509" s="76"/>
      <c r="B509" s="76"/>
      <c r="C509" s="75" t="s">
        <v>31</v>
      </c>
      <c r="D509" s="674"/>
      <c r="E509" s="70"/>
      <c r="F509" s="70"/>
      <c r="G509" s="70"/>
      <c r="H509" s="70"/>
      <c r="I509" s="70"/>
      <c r="J509" s="683"/>
      <c r="K509" s="70"/>
      <c r="L509" s="138"/>
      <c r="M509" s="68">
        <f t="shared" si="658"/>
        <v>1.1000000000000001</v>
      </c>
      <c r="N509" s="894"/>
      <c r="O509" s="895"/>
      <c r="P509" s="894"/>
      <c r="Q509" s="895"/>
      <c r="R509" s="894"/>
      <c r="S509" s="895"/>
      <c r="T509" s="894"/>
      <c r="U509" s="895"/>
      <c r="V509" s="894"/>
      <c r="W509" s="895"/>
      <c r="X509" s="346"/>
      <c r="Y509" s="896"/>
      <c r="Z509" s="1008"/>
      <c r="AA509" s="896"/>
      <c r="AB509" s="1008"/>
      <c r="AC509" s="896"/>
      <c r="AD509" s="1008"/>
      <c r="AE509" s="896"/>
      <c r="AF509" s="1008"/>
      <c r="AG509" s="896"/>
      <c r="AH509" s="1008"/>
      <c r="AI509" s="335"/>
      <c r="AJ509" s="901"/>
      <c r="AK509" s="902"/>
      <c r="AL509" s="901"/>
      <c r="AM509" s="902"/>
      <c r="AN509" s="901"/>
      <c r="AO509" s="902"/>
      <c r="AP509" s="901"/>
      <c r="AQ509" s="902"/>
      <c r="AR509" s="901"/>
      <c r="AS509" s="902"/>
      <c r="AT509" s="336"/>
      <c r="AU509" s="909"/>
      <c r="AV509" s="910"/>
      <c r="AW509" s="909"/>
      <c r="AX509" s="910"/>
      <c r="AY509" s="909"/>
      <c r="AZ509" s="910"/>
      <c r="BA509" s="909"/>
      <c r="BB509" s="910"/>
      <c r="BC509" s="909"/>
      <c r="BD509" s="910"/>
      <c r="BE509" s="337"/>
      <c r="BF509" s="911"/>
      <c r="BG509" s="912"/>
      <c r="BH509" s="911"/>
      <c r="BI509" s="912"/>
      <c r="BJ509" s="911"/>
      <c r="BK509" s="912"/>
      <c r="BL509" s="911"/>
      <c r="BM509" s="912"/>
      <c r="BN509" s="911"/>
      <c r="BO509" s="912"/>
      <c r="BP509" s="338"/>
      <c r="BQ509" s="1038"/>
      <c r="BR509" s="1039"/>
      <c r="BS509" s="1038"/>
      <c r="BT509" s="1039"/>
      <c r="BU509" s="1038"/>
      <c r="BV509" s="1039"/>
      <c r="BW509" s="1038"/>
      <c r="BX509" s="1039"/>
      <c r="BY509" s="1038"/>
      <c r="BZ509" s="1039"/>
      <c r="CA509" s="339"/>
      <c r="CB509" s="1036"/>
      <c r="CC509" s="1037"/>
      <c r="CD509" s="1036"/>
      <c r="CE509" s="1037"/>
      <c r="CF509" s="1036"/>
      <c r="CG509" s="1037"/>
      <c r="CH509" s="1036"/>
      <c r="CI509" s="1037"/>
      <c r="CJ509" s="1036"/>
      <c r="CK509" s="1037"/>
      <c r="CL509" s="340"/>
      <c r="CM509" s="1044"/>
      <c r="CN509" s="1045"/>
      <c r="CO509" s="1044"/>
      <c r="CP509" s="1045"/>
      <c r="CQ509" s="1044"/>
      <c r="CR509" s="1045"/>
      <c r="CS509" s="1044"/>
      <c r="CT509" s="1045"/>
      <c r="CU509" s="1044"/>
      <c r="CV509" s="1045"/>
      <c r="CW509" s="341"/>
      <c r="CX509" s="1042"/>
      <c r="CY509" s="1043"/>
      <c r="CZ509" s="1042"/>
      <c r="DA509" s="1043"/>
      <c r="DB509" s="1042"/>
      <c r="DC509" s="1043"/>
      <c r="DD509" s="1042"/>
      <c r="DE509" s="1043"/>
      <c r="DF509" s="1042"/>
      <c r="DG509" s="1043"/>
      <c r="DH509" s="342"/>
      <c r="DI509" s="997">
        <f t="shared" si="659"/>
        <v>0</v>
      </c>
      <c r="DJ509" s="998"/>
      <c r="DK509" s="997">
        <f t="shared" si="660"/>
        <v>0</v>
      </c>
      <c r="DL509" s="998"/>
      <c r="DM509" s="997">
        <f t="shared" si="661"/>
        <v>0</v>
      </c>
      <c r="DN509" s="998"/>
      <c r="DO509" s="997">
        <f t="shared" si="662"/>
        <v>0</v>
      </c>
      <c r="DP509" s="998"/>
      <c r="DQ509" s="997">
        <f t="shared" si="663"/>
        <v>0</v>
      </c>
      <c r="DR509" s="998"/>
      <c r="DS509" s="299">
        <f t="shared" si="664"/>
        <v>0</v>
      </c>
      <c r="DT509" s="312">
        <f t="shared" si="665"/>
        <v>0</v>
      </c>
      <c r="DU509" s="312">
        <f t="shared" si="666"/>
        <v>0</v>
      </c>
      <c r="DV509" s="312">
        <f t="shared" si="667"/>
        <v>0</v>
      </c>
      <c r="DW509" s="312">
        <f t="shared" si="668"/>
        <v>0</v>
      </c>
      <c r="DX509" s="312">
        <f t="shared" si="669"/>
        <v>0</v>
      </c>
      <c r="DY509" s="300">
        <f t="shared" si="670"/>
        <v>0</v>
      </c>
    </row>
    <row r="510" spans="1:129" s="52" customFormat="1" ht="15" customHeight="1">
      <c r="A510" s="76"/>
      <c r="B510" s="76"/>
      <c r="C510" s="75" t="s">
        <v>309</v>
      </c>
      <c r="D510" s="674" t="s">
        <v>338</v>
      </c>
      <c r="E510" s="70"/>
      <c r="F510" s="70"/>
      <c r="G510" s="70"/>
      <c r="H510" s="70"/>
      <c r="I510" s="70"/>
      <c r="J510" s="683"/>
      <c r="K510" s="70"/>
      <c r="L510" s="138"/>
      <c r="M510" s="68">
        <f t="shared" si="658"/>
        <v>1.1000000000000001</v>
      </c>
      <c r="N510" s="894"/>
      <c r="O510" s="895"/>
      <c r="P510" s="894"/>
      <c r="Q510" s="895"/>
      <c r="R510" s="894"/>
      <c r="S510" s="895"/>
      <c r="T510" s="894"/>
      <c r="U510" s="895"/>
      <c r="V510" s="894"/>
      <c r="W510" s="895"/>
      <c r="X510" s="346"/>
      <c r="Y510" s="896"/>
      <c r="Z510" s="1008"/>
      <c r="AA510" s="896"/>
      <c r="AB510" s="1008"/>
      <c r="AC510" s="896"/>
      <c r="AD510" s="1008"/>
      <c r="AE510" s="896"/>
      <c r="AF510" s="1008"/>
      <c r="AG510" s="896"/>
      <c r="AH510" s="1008"/>
      <c r="AI510" s="335"/>
      <c r="AJ510" s="901"/>
      <c r="AK510" s="902"/>
      <c r="AL510" s="901"/>
      <c r="AM510" s="902"/>
      <c r="AN510" s="901"/>
      <c r="AO510" s="902"/>
      <c r="AP510" s="901"/>
      <c r="AQ510" s="902"/>
      <c r="AR510" s="901"/>
      <c r="AS510" s="902"/>
      <c r="AT510" s="336"/>
      <c r="AU510" s="909"/>
      <c r="AV510" s="910"/>
      <c r="AW510" s="909"/>
      <c r="AX510" s="910"/>
      <c r="AY510" s="909"/>
      <c r="AZ510" s="910"/>
      <c r="BA510" s="909"/>
      <c r="BB510" s="910"/>
      <c r="BC510" s="909"/>
      <c r="BD510" s="910"/>
      <c r="BE510" s="337"/>
      <c r="BF510" s="911"/>
      <c r="BG510" s="912"/>
      <c r="BH510" s="911"/>
      <c r="BI510" s="912"/>
      <c r="BJ510" s="911"/>
      <c r="BK510" s="912"/>
      <c r="BL510" s="911"/>
      <c r="BM510" s="912"/>
      <c r="BN510" s="911"/>
      <c r="BO510" s="912"/>
      <c r="BP510" s="338"/>
      <c r="BQ510" s="1038"/>
      <c r="BR510" s="1039"/>
      <c r="BS510" s="1038"/>
      <c r="BT510" s="1039"/>
      <c r="BU510" s="1038"/>
      <c r="BV510" s="1039"/>
      <c r="BW510" s="1038"/>
      <c r="BX510" s="1039"/>
      <c r="BY510" s="1038"/>
      <c r="BZ510" s="1039"/>
      <c r="CA510" s="339"/>
      <c r="CB510" s="1036"/>
      <c r="CC510" s="1037"/>
      <c r="CD510" s="1036"/>
      <c r="CE510" s="1037"/>
      <c r="CF510" s="1036"/>
      <c r="CG510" s="1037"/>
      <c r="CH510" s="1036"/>
      <c r="CI510" s="1037"/>
      <c r="CJ510" s="1036"/>
      <c r="CK510" s="1037"/>
      <c r="CL510" s="340"/>
      <c r="CM510" s="1044"/>
      <c r="CN510" s="1045"/>
      <c r="CO510" s="1044"/>
      <c r="CP510" s="1045"/>
      <c r="CQ510" s="1044"/>
      <c r="CR510" s="1045"/>
      <c r="CS510" s="1044"/>
      <c r="CT510" s="1045"/>
      <c r="CU510" s="1044"/>
      <c r="CV510" s="1045"/>
      <c r="CW510" s="341"/>
      <c r="CX510" s="1042"/>
      <c r="CY510" s="1043"/>
      <c r="CZ510" s="1042"/>
      <c r="DA510" s="1043"/>
      <c r="DB510" s="1042"/>
      <c r="DC510" s="1043"/>
      <c r="DD510" s="1042"/>
      <c r="DE510" s="1043"/>
      <c r="DF510" s="1042"/>
      <c r="DG510" s="1043"/>
      <c r="DH510" s="342"/>
      <c r="DI510" s="997">
        <f t="shared" si="659"/>
        <v>0</v>
      </c>
      <c r="DJ510" s="998"/>
      <c r="DK510" s="997">
        <f t="shared" si="660"/>
        <v>0</v>
      </c>
      <c r="DL510" s="998"/>
      <c r="DM510" s="997">
        <f t="shared" si="661"/>
        <v>0</v>
      </c>
      <c r="DN510" s="998"/>
      <c r="DO510" s="997">
        <f t="shared" si="662"/>
        <v>0</v>
      </c>
      <c r="DP510" s="998"/>
      <c r="DQ510" s="997">
        <f t="shared" si="663"/>
        <v>0</v>
      </c>
      <c r="DR510" s="998"/>
      <c r="DS510" s="299">
        <f t="shared" si="664"/>
        <v>0</v>
      </c>
      <c r="DT510" s="312">
        <f t="shared" si="665"/>
        <v>0</v>
      </c>
      <c r="DU510" s="312">
        <f t="shared" si="666"/>
        <v>0</v>
      </c>
      <c r="DV510" s="312">
        <f t="shared" si="667"/>
        <v>0</v>
      </c>
      <c r="DW510" s="312">
        <f t="shared" si="668"/>
        <v>0</v>
      </c>
      <c r="DX510" s="312">
        <f t="shared" si="669"/>
        <v>0</v>
      </c>
      <c r="DY510" s="300">
        <f t="shared" si="670"/>
        <v>0</v>
      </c>
    </row>
    <row r="511" spans="1:129" s="52" customFormat="1" ht="15" customHeight="1">
      <c r="A511" s="76"/>
      <c r="B511" s="76"/>
      <c r="C511" s="75" t="s">
        <v>224</v>
      </c>
      <c r="D511" s="674"/>
      <c r="E511" s="70"/>
      <c r="F511" s="70"/>
      <c r="G511" s="70"/>
      <c r="H511" s="70"/>
      <c r="I511" s="70"/>
      <c r="J511" s="683"/>
      <c r="K511" s="70"/>
      <c r="L511" s="138"/>
      <c r="M511" s="68">
        <f t="shared" si="658"/>
        <v>1</v>
      </c>
      <c r="N511" s="894"/>
      <c r="O511" s="895"/>
      <c r="P511" s="894"/>
      <c r="Q511" s="895"/>
      <c r="R511" s="894"/>
      <c r="S511" s="895"/>
      <c r="T511" s="894"/>
      <c r="U511" s="895"/>
      <c r="V511" s="894"/>
      <c r="W511" s="895"/>
      <c r="X511" s="346"/>
      <c r="Y511" s="896"/>
      <c r="Z511" s="1008"/>
      <c r="AA511" s="896"/>
      <c r="AB511" s="1008"/>
      <c r="AC511" s="896"/>
      <c r="AD511" s="1008"/>
      <c r="AE511" s="896"/>
      <c r="AF511" s="1008"/>
      <c r="AG511" s="896"/>
      <c r="AH511" s="1008"/>
      <c r="AI511" s="335"/>
      <c r="AJ511" s="901"/>
      <c r="AK511" s="902"/>
      <c r="AL511" s="901"/>
      <c r="AM511" s="902"/>
      <c r="AN511" s="901"/>
      <c r="AO511" s="902"/>
      <c r="AP511" s="901"/>
      <c r="AQ511" s="902"/>
      <c r="AR511" s="901"/>
      <c r="AS511" s="902"/>
      <c r="AT511" s="336"/>
      <c r="AU511" s="909"/>
      <c r="AV511" s="910"/>
      <c r="AW511" s="909"/>
      <c r="AX511" s="910"/>
      <c r="AY511" s="909"/>
      <c r="AZ511" s="910"/>
      <c r="BA511" s="909"/>
      <c r="BB511" s="910"/>
      <c r="BC511" s="909"/>
      <c r="BD511" s="910"/>
      <c r="BE511" s="337"/>
      <c r="BF511" s="911"/>
      <c r="BG511" s="912"/>
      <c r="BH511" s="911"/>
      <c r="BI511" s="912"/>
      <c r="BJ511" s="911"/>
      <c r="BK511" s="912"/>
      <c r="BL511" s="911"/>
      <c r="BM511" s="912"/>
      <c r="BN511" s="911"/>
      <c r="BO511" s="912"/>
      <c r="BP511" s="338"/>
      <c r="BQ511" s="1038"/>
      <c r="BR511" s="1039"/>
      <c r="BS511" s="1038"/>
      <c r="BT511" s="1039"/>
      <c r="BU511" s="1038"/>
      <c r="BV511" s="1039"/>
      <c r="BW511" s="1038"/>
      <c r="BX511" s="1039"/>
      <c r="BY511" s="1038"/>
      <c r="BZ511" s="1039"/>
      <c r="CA511" s="339"/>
      <c r="CB511" s="1036"/>
      <c r="CC511" s="1037"/>
      <c r="CD511" s="1036"/>
      <c r="CE511" s="1037"/>
      <c r="CF511" s="1036"/>
      <c r="CG511" s="1037"/>
      <c r="CH511" s="1036"/>
      <c r="CI511" s="1037"/>
      <c r="CJ511" s="1036"/>
      <c r="CK511" s="1037"/>
      <c r="CL511" s="340"/>
      <c r="CM511" s="1044"/>
      <c r="CN511" s="1045"/>
      <c r="CO511" s="1044"/>
      <c r="CP511" s="1045"/>
      <c r="CQ511" s="1044"/>
      <c r="CR511" s="1045"/>
      <c r="CS511" s="1044"/>
      <c r="CT511" s="1045"/>
      <c r="CU511" s="1044"/>
      <c r="CV511" s="1045"/>
      <c r="CW511" s="341"/>
      <c r="CX511" s="1042"/>
      <c r="CY511" s="1043"/>
      <c r="CZ511" s="1042"/>
      <c r="DA511" s="1043"/>
      <c r="DB511" s="1042"/>
      <c r="DC511" s="1043"/>
      <c r="DD511" s="1042"/>
      <c r="DE511" s="1043"/>
      <c r="DF511" s="1042"/>
      <c r="DG511" s="1043"/>
      <c r="DH511" s="342"/>
      <c r="DI511" s="997">
        <f t="shared" si="659"/>
        <v>0</v>
      </c>
      <c r="DJ511" s="998"/>
      <c r="DK511" s="997">
        <f t="shared" si="660"/>
        <v>0</v>
      </c>
      <c r="DL511" s="998"/>
      <c r="DM511" s="997">
        <f t="shared" si="661"/>
        <v>0</v>
      </c>
      <c r="DN511" s="998"/>
      <c r="DO511" s="997">
        <f t="shared" si="662"/>
        <v>0</v>
      </c>
      <c r="DP511" s="998"/>
      <c r="DQ511" s="997">
        <f t="shared" si="663"/>
        <v>0</v>
      </c>
      <c r="DR511" s="998"/>
      <c r="DS511" s="299">
        <f t="shared" si="664"/>
        <v>0</v>
      </c>
      <c r="DT511" s="312">
        <f t="shared" si="665"/>
        <v>0</v>
      </c>
      <c r="DU511" s="312">
        <f t="shared" si="666"/>
        <v>0</v>
      </c>
      <c r="DV511" s="312">
        <f t="shared" si="667"/>
        <v>0</v>
      </c>
      <c r="DW511" s="312">
        <f t="shared" si="668"/>
        <v>0</v>
      </c>
      <c r="DX511" s="312">
        <f t="shared" si="669"/>
        <v>0</v>
      </c>
      <c r="DY511" s="300">
        <f t="shared" si="670"/>
        <v>0</v>
      </c>
    </row>
    <row r="512" spans="1:129" s="52" customFormat="1" ht="15" customHeight="1">
      <c r="A512" s="76"/>
      <c r="B512" s="76"/>
      <c r="C512" s="75" t="s">
        <v>15</v>
      </c>
      <c r="D512" s="674"/>
      <c r="E512" s="70"/>
      <c r="F512" s="70"/>
      <c r="G512" s="70"/>
      <c r="H512" s="70"/>
      <c r="I512" s="70"/>
      <c r="J512" s="683"/>
      <c r="K512" s="70"/>
      <c r="L512" s="138"/>
      <c r="M512" s="68">
        <f t="shared" si="658"/>
        <v>1</v>
      </c>
      <c r="N512" s="894"/>
      <c r="O512" s="895"/>
      <c r="P512" s="894"/>
      <c r="Q512" s="895"/>
      <c r="R512" s="894"/>
      <c r="S512" s="895"/>
      <c r="T512" s="894"/>
      <c r="U512" s="895"/>
      <c r="V512" s="894"/>
      <c r="W512" s="895"/>
      <c r="X512" s="346"/>
      <c r="Y512" s="896"/>
      <c r="Z512" s="1008"/>
      <c r="AA512" s="896"/>
      <c r="AB512" s="1008"/>
      <c r="AC512" s="896"/>
      <c r="AD512" s="1008"/>
      <c r="AE512" s="896"/>
      <c r="AF512" s="1008"/>
      <c r="AG512" s="896"/>
      <c r="AH512" s="1008"/>
      <c r="AI512" s="335"/>
      <c r="AJ512" s="901"/>
      <c r="AK512" s="902"/>
      <c r="AL512" s="901"/>
      <c r="AM512" s="902"/>
      <c r="AN512" s="901"/>
      <c r="AO512" s="902"/>
      <c r="AP512" s="901"/>
      <c r="AQ512" s="902"/>
      <c r="AR512" s="901"/>
      <c r="AS512" s="902"/>
      <c r="AT512" s="336"/>
      <c r="AU512" s="909"/>
      <c r="AV512" s="910"/>
      <c r="AW512" s="909"/>
      <c r="AX512" s="910"/>
      <c r="AY512" s="909"/>
      <c r="AZ512" s="910"/>
      <c r="BA512" s="909"/>
      <c r="BB512" s="910"/>
      <c r="BC512" s="909"/>
      <c r="BD512" s="910"/>
      <c r="BE512" s="337"/>
      <c r="BF512" s="911"/>
      <c r="BG512" s="912"/>
      <c r="BH512" s="911"/>
      <c r="BI512" s="912"/>
      <c r="BJ512" s="911"/>
      <c r="BK512" s="912"/>
      <c r="BL512" s="911"/>
      <c r="BM512" s="912"/>
      <c r="BN512" s="911"/>
      <c r="BO512" s="912"/>
      <c r="BP512" s="338"/>
      <c r="BQ512" s="1038"/>
      <c r="BR512" s="1039"/>
      <c r="BS512" s="1038"/>
      <c r="BT512" s="1039"/>
      <c r="BU512" s="1038"/>
      <c r="BV512" s="1039"/>
      <c r="BW512" s="1038"/>
      <c r="BX512" s="1039"/>
      <c r="BY512" s="1038"/>
      <c r="BZ512" s="1039"/>
      <c r="CA512" s="339"/>
      <c r="CB512" s="1036"/>
      <c r="CC512" s="1037"/>
      <c r="CD512" s="1036"/>
      <c r="CE512" s="1037"/>
      <c r="CF512" s="1036"/>
      <c r="CG512" s="1037"/>
      <c r="CH512" s="1036"/>
      <c r="CI512" s="1037"/>
      <c r="CJ512" s="1036"/>
      <c r="CK512" s="1037"/>
      <c r="CL512" s="340"/>
      <c r="CM512" s="1044"/>
      <c r="CN512" s="1045"/>
      <c r="CO512" s="1044"/>
      <c r="CP512" s="1045"/>
      <c r="CQ512" s="1044"/>
      <c r="CR512" s="1045"/>
      <c r="CS512" s="1044"/>
      <c r="CT512" s="1045"/>
      <c r="CU512" s="1044"/>
      <c r="CV512" s="1045"/>
      <c r="CW512" s="341"/>
      <c r="CX512" s="1042"/>
      <c r="CY512" s="1043"/>
      <c r="CZ512" s="1042"/>
      <c r="DA512" s="1043"/>
      <c r="DB512" s="1042"/>
      <c r="DC512" s="1043"/>
      <c r="DD512" s="1042"/>
      <c r="DE512" s="1043"/>
      <c r="DF512" s="1042"/>
      <c r="DG512" s="1043"/>
      <c r="DH512" s="342"/>
      <c r="DI512" s="997">
        <f t="shared" si="659"/>
        <v>0</v>
      </c>
      <c r="DJ512" s="998"/>
      <c r="DK512" s="997">
        <f t="shared" si="660"/>
        <v>0</v>
      </c>
      <c r="DL512" s="998"/>
      <c r="DM512" s="997">
        <f t="shared" si="661"/>
        <v>0</v>
      </c>
      <c r="DN512" s="998"/>
      <c r="DO512" s="997">
        <f t="shared" si="662"/>
        <v>0</v>
      </c>
      <c r="DP512" s="998"/>
      <c r="DQ512" s="997">
        <f t="shared" si="663"/>
        <v>0</v>
      </c>
      <c r="DR512" s="998"/>
      <c r="DS512" s="299">
        <f t="shared" si="664"/>
        <v>0</v>
      </c>
      <c r="DT512" s="312">
        <f t="shared" si="665"/>
        <v>0</v>
      </c>
      <c r="DU512" s="312">
        <f t="shared" si="666"/>
        <v>0</v>
      </c>
      <c r="DV512" s="312">
        <f t="shared" si="667"/>
        <v>0</v>
      </c>
      <c r="DW512" s="312">
        <f t="shared" si="668"/>
        <v>0</v>
      </c>
      <c r="DX512" s="312">
        <f t="shared" si="669"/>
        <v>0</v>
      </c>
      <c r="DY512" s="300">
        <f t="shared" si="670"/>
        <v>0</v>
      </c>
    </row>
    <row r="513" spans="1:129" s="52" customFormat="1" ht="15" customHeight="1">
      <c r="A513" s="76"/>
      <c r="B513" s="76"/>
      <c r="C513" s="75" t="s">
        <v>31</v>
      </c>
      <c r="D513" s="674"/>
      <c r="E513" s="70"/>
      <c r="F513" s="70"/>
      <c r="G513" s="70"/>
      <c r="H513" s="70"/>
      <c r="I513" s="70"/>
      <c r="J513" s="683"/>
      <c r="K513" s="70"/>
      <c r="L513" s="138"/>
      <c r="M513" s="68">
        <f t="shared" si="658"/>
        <v>1.1000000000000001</v>
      </c>
      <c r="N513" s="894"/>
      <c r="O513" s="895"/>
      <c r="P513" s="894"/>
      <c r="Q513" s="895"/>
      <c r="R513" s="894"/>
      <c r="S513" s="895"/>
      <c r="T513" s="894"/>
      <c r="U513" s="895"/>
      <c r="V513" s="894"/>
      <c r="W513" s="895"/>
      <c r="X513" s="346"/>
      <c r="Y513" s="896"/>
      <c r="Z513" s="1008"/>
      <c r="AA513" s="896"/>
      <c r="AB513" s="1008"/>
      <c r="AC513" s="896"/>
      <c r="AD513" s="1008"/>
      <c r="AE513" s="896"/>
      <c r="AF513" s="1008"/>
      <c r="AG513" s="896"/>
      <c r="AH513" s="1008"/>
      <c r="AI513" s="335"/>
      <c r="AJ513" s="901"/>
      <c r="AK513" s="902"/>
      <c r="AL513" s="901"/>
      <c r="AM513" s="902"/>
      <c r="AN513" s="901"/>
      <c r="AO513" s="902"/>
      <c r="AP513" s="901"/>
      <c r="AQ513" s="902"/>
      <c r="AR513" s="901"/>
      <c r="AS513" s="902"/>
      <c r="AT513" s="336"/>
      <c r="AU513" s="909"/>
      <c r="AV513" s="910"/>
      <c r="AW513" s="909"/>
      <c r="AX513" s="910"/>
      <c r="AY513" s="909"/>
      <c r="AZ513" s="910"/>
      <c r="BA513" s="909"/>
      <c r="BB513" s="910"/>
      <c r="BC513" s="909"/>
      <c r="BD513" s="910"/>
      <c r="BE513" s="337"/>
      <c r="BF513" s="911"/>
      <c r="BG513" s="912"/>
      <c r="BH513" s="911"/>
      <c r="BI513" s="912"/>
      <c r="BJ513" s="911"/>
      <c r="BK513" s="912"/>
      <c r="BL513" s="911"/>
      <c r="BM513" s="912"/>
      <c r="BN513" s="911"/>
      <c r="BO513" s="912"/>
      <c r="BP513" s="338"/>
      <c r="BQ513" s="1038"/>
      <c r="BR513" s="1039"/>
      <c r="BS513" s="1038"/>
      <c r="BT513" s="1039"/>
      <c r="BU513" s="1038"/>
      <c r="BV513" s="1039"/>
      <c r="BW513" s="1038"/>
      <c r="BX513" s="1039"/>
      <c r="BY513" s="1038"/>
      <c r="BZ513" s="1039"/>
      <c r="CA513" s="339"/>
      <c r="CB513" s="1036"/>
      <c r="CC513" s="1037"/>
      <c r="CD513" s="1036"/>
      <c r="CE513" s="1037"/>
      <c r="CF513" s="1036"/>
      <c r="CG513" s="1037"/>
      <c r="CH513" s="1036"/>
      <c r="CI513" s="1037"/>
      <c r="CJ513" s="1036"/>
      <c r="CK513" s="1037"/>
      <c r="CL513" s="340"/>
      <c r="CM513" s="1044"/>
      <c r="CN513" s="1045"/>
      <c r="CO513" s="1044"/>
      <c r="CP513" s="1045"/>
      <c r="CQ513" s="1044"/>
      <c r="CR513" s="1045"/>
      <c r="CS513" s="1044"/>
      <c r="CT513" s="1045"/>
      <c r="CU513" s="1044"/>
      <c r="CV513" s="1045"/>
      <c r="CW513" s="341"/>
      <c r="CX513" s="1042"/>
      <c r="CY513" s="1043"/>
      <c r="CZ513" s="1042"/>
      <c r="DA513" s="1043"/>
      <c r="DB513" s="1042"/>
      <c r="DC513" s="1043"/>
      <c r="DD513" s="1042"/>
      <c r="DE513" s="1043"/>
      <c r="DF513" s="1042"/>
      <c r="DG513" s="1043"/>
      <c r="DH513" s="342"/>
      <c r="DI513" s="997">
        <f t="shared" si="659"/>
        <v>0</v>
      </c>
      <c r="DJ513" s="998"/>
      <c r="DK513" s="997">
        <f t="shared" si="660"/>
        <v>0</v>
      </c>
      <c r="DL513" s="998"/>
      <c r="DM513" s="997">
        <f t="shared" si="661"/>
        <v>0</v>
      </c>
      <c r="DN513" s="998"/>
      <c r="DO513" s="997">
        <f t="shared" si="662"/>
        <v>0</v>
      </c>
      <c r="DP513" s="998"/>
      <c r="DQ513" s="997">
        <f t="shared" si="663"/>
        <v>0</v>
      </c>
      <c r="DR513" s="998"/>
      <c r="DS513" s="299">
        <f t="shared" si="664"/>
        <v>0</v>
      </c>
      <c r="DT513" s="312">
        <f t="shared" si="665"/>
        <v>0</v>
      </c>
      <c r="DU513" s="312">
        <f t="shared" si="666"/>
        <v>0</v>
      </c>
      <c r="DV513" s="312">
        <f t="shared" si="667"/>
        <v>0</v>
      </c>
      <c r="DW513" s="312">
        <f t="shared" si="668"/>
        <v>0</v>
      </c>
      <c r="DX513" s="312">
        <f t="shared" si="669"/>
        <v>0</v>
      </c>
      <c r="DY513" s="300">
        <f t="shared" si="670"/>
        <v>0</v>
      </c>
    </row>
    <row r="514" spans="1:129" s="52" customFormat="1" ht="15" customHeight="1">
      <c r="A514" s="76"/>
      <c r="B514" s="76"/>
      <c r="C514" s="75" t="s">
        <v>309</v>
      </c>
      <c r="D514" s="674" t="s">
        <v>338</v>
      </c>
      <c r="E514" s="70"/>
      <c r="F514" s="70"/>
      <c r="G514" s="70"/>
      <c r="H514" s="70"/>
      <c r="I514" s="70"/>
      <c r="J514" s="683"/>
      <c r="K514" s="70"/>
      <c r="L514" s="138"/>
      <c r="M514" s="68">
        <f t="shared" si="658"/>
        <v>1.1000000000000001</v>
      </c>
      <c r="N514" s="894"/>
      <c r="O514" s="895"/>
      <c r="P514" s="894"/>
      <c r="Q514" s="895"/>
      <c r="R514" s="894"/>
      <c r="S514" s="895"/>
      <c r="T514" s="894"/>
      <c r="U514" s="895"/>
      <c r="V514" s="894"/>
      <c r="W514" s="895"/>
      <c r="X514" s="346"/>
      <c r="Y514" s="896"/>
      <c r="Z514" s="1008"/>
      <c r="AA514" s="896"/>
      <c r="AB514" s="1008"/>
      <c r="AC514" s="896"/>
      <c r="AD514" s="1008"/>
      <c r="AE514" s="896"/>
      <c r="AF514" s="1008"/>
      <c r="AG514" s="896"/>
      <c r="AH514" s="1008"/>
      <c r="AI514" s="335"/>
      <c r="AJ514" s="901"/>
      <c r="AK514" s="902"/>
      <c r="AL514" s="901"/>
      <c r="AM514" s="902"/>
      <c r="AN514" s="901"/>
      <c r="AO514" s="902"/>
      <c r="AP514" s="901"/>
      <c r="AQ514" s="902"/>
      <c r="AR514" s="901"/>
      <c r="AS514" s="902"/>
      <c r="AT514" s="336"/>
      <c r="AU514" s="909"/>
      <c r="AV514" s="910"/>
      <c r="AW514" s="909"/>
      <c r="AX514" s="910"/>
      <c r="AY514" s="909"/>
      <c r="AZ514" s="910"/>
      <c r="BA514" s="909"/>
      <c r="BB514" s="910"/>
      <c r="BC514" s="909"/>
      <c r="BD514" s="910"/>
      <c r="BE514" s="337"/>
      <c r="BF514" s="911"/>
      <c r="BG514" s="912"/>
      <c r="BH514" s="911"/>
      <c r="BI514" s="912"/>
      <c r="BJ514" s="911"/>
      <c r="BK514" s="912"/>
      <c r="BL514" s="911"/>
      <c r="BM514" s="912"/>
      <c r="BN514" s="911"/>
      <c r="BO514" s="912"/>
      <c r="BP514" s="338"/>
      <c r="BQ514" s="1038"/>
      <c r="BR514" s="1039"/>
      <c r="BS514" s="1038"/>
      <c r="BT514" s="1039"/>
      <c r="BU514" s="1038"/>
      <c r="BV514" s="1039"/>
      <c r="BW514" s="1038"/>
      <c r="BX514" s="1039"/>
      <c r="BY514" s="1038"/>
      <c r="BZ514" s="1039"/>
      <c r="CA514" s="339"/>
      <c r="CB514" s="1036"/>
      <c r="CC514" s="1037"/>
      <c r="CD514" s="1036"/>
      <c r="CE514" s="1037"/>
      <c r="CF514" s="1036"/>
      <c r="CG514" s="1037"/>
      <c r="CH514" s="1036"/>
      <c r="CI514" s="1037"/>
      <c r="CJ514" s="1036"/>
      <c r="CK514" s="1037"/>
      <c r="CL514" s="340"/>
      <c r="CM514" s="1044"/>
      <c r="CN514" s="1045"/>
      <c r="CO514" s="1044"/>
      <c r="CP514" s="1045"/>
      <c r="CQ514" s="1044"/>
      <c r="CR514" s="1045"/>
      <c r="CS514" s="1044"/>
      <c r="CT514" s="1045"/>
      <c r="CU514" s="1044"/>
      <c r="CV514" s="1045"/>
      <c r="CW514" s="341"/>
      <c r="CX514" s="1042"/>
      <c r="CY514" s="1043"/>
      <c r="CZ514" s="1042"/>
      <c r="DA514" s="1043"/>
      <c r="DB514" s="1042"/>
      <c r="DC514" s="1043"/>
      <c r="DD514" s="1042"/>
      <c r="DE514" s="1043"/>
      <c r="DF514" s="1042"/>
      <c r="DG514" s="1043"/>
      <c r="DH514" s="342"/>
      <c r="DI514" s="997">
        <f t="shared" si="659"/>
        <v>0</v>
      </c>
      <c r="DJ514" s="998"/>
      <c r="DK514" s="997">
        <f t="shared" si="660"/>
        <v>0</v>
      </c>
      <c r="DL514" s="998"/>
      <c r="DM514" s="997">
        <f t="shared" si="661"/>
        <v>0</v>
      </c>
      <c r="DN514" s="998"/>
      <c r="DO514" s="997">
        <f t="shared" si="662"/>
        <v>0</v>
      </c>
      <c r="DP514" s="998"/>
      <c r="DQ514" s="997">
        <f t="shared" si="663"/>
        <v>0</v>
      </c>
      <c r="DR514" s="998"/>
      <c r="DS514" s="299">
        <f t="shared" si="664"/>
        <v>0</v>
      </c>
      <c r="DT514" s="312">
        <f t="shared" si="665"/>
        <v>0</v>
      </c>
      <c r="DU514" s="312">
        <f t="shared" si="666"/>
        <v>0</v>
      </c>
      <c r="DV514" s="312">
        <f t="shared" si="667"/>
        <v>0</v>
      </c>
      <c r="DW514" s="312">
        <f t="shared" si="668"/>
        <v>0</v>
      </c>
      <c r="DX514" s="312">
        <f t="shared" si="669"/>
        <v>0</v>
      </c>
      <c r="DY514" s="300">
        <f t="shared" si="670"/>
        <v>0</v>
      </c>
    </row>
    <row r="515" spans="1:129" s="52" customFormat="1" ht="15" customHeight="1">
      <c r="A515" s="76"/>
      <c r="B515" s="76"/>
      <c r="C515" s="75" t="s">
        <v>224</v>
      </c>
      <c r="D515" s="674"/>
      <c r="E515" s="70"/>
      <c r="F515" s="70"/>
      <c r="G515" s="70"/>
      <c r="H515" s="70"/>
      <c r="I515" s="70"/>
      <c r="J515" s="683"/>
      <c r="K515" s="70"/>
      <c r="L515" s="138"/>
      <c r="M515" s="68">
        <f t="shared" si="658"/>
        <v>1</v>
      </c>
      <c r="N515" s="894"/>
      <c r="O515" s="895"/>
      <c r="P515" s="894"/>
      <c r="Q515" s="895"/>
      <c r="R515" s="894"/>
      <c r="S515" s="895"/>
      <c r="T515" s="894"/>
      <c r="U515" s="895"/>
      <c r="V515" s="894"/>
      <c r="W515" s="895"/>
      <c r="X515" s="346"/>
      <c r="Y515" s="896"/>
      <c r="Z515" s="1008"/>
      <c r="AA515" s="896"/>
      <c r="AB515" s="1008"/>
      <c r="AC515" s="896"/>
      <c r="AD515" s="1008"/>
      <c r="AE515" s="896"/>
      <c r="AF515" s="1008"/>
      <c r="AG515" s="896"/>
      <c r="AH515" s="1008"/>
      <c r="AI515" s="335"/>
      <c r="AJ515" s="901"/>
      <c r="AK515" s="902"/>
      <c r="AL515" s="901"/>
      <c r="AM515" s="902"/>
      <c r="AN515" s="901"/>
      <c r="AO515" s="902"/>
      <c r="AP515" s="901"/>
      <c r="AQ515" s="902"/>
      <c r="AR515" s="901"/>
      <c r="AS515" s="902"/>
      <c r="AT515" s="336"/>
      <c r="AU515" s="909"/>
      <c r="AV515" s="910"/>
      <c r="AW515" s="909"/>
      <c r="AX515" s="910"/>
      <c r="AY515" s="909"/>
      <c r="AZ515" s="910"/>
      <c r="BA515" s="909"/>
      <c r="BB515" s="910"/>
      <c r="BC515" s="909"/>
      <c r="BD515" s="910"/>
      <c r="BE515" s="337"/>
      <c r="BF515" s="911"/>
      <c r="BG515" s="912"/>
      <c r="BH515" s="911"/>
      <c r="BI515" s="912"/>
      <c r="BJ515" s="911"/>
      <c r="BK515" s="912"/>
      <c r="BL515" s="911"/>
      <c r="BM515" s="912"/>
      <c r="BN515" s="911"/>
      <c r="BO515" s="912"/>
      <c r="BP515" s="338"/>
      <c r="BQ515" s="1038"/>
      <c r="BR515" s="1039"/>
      <c r="BS515" s="1038"/>
      <c r="BT515" s="1039"/>
      <c r="BU515" s="1038"/>
      <c r="BV515" s="1039"/>
      <c r="BW515" s="1038"/>
      <c r="BX515" s="1039"/>
      <c r="BY515" s="1038"/>
      <c r="BZ515" s="1039"/>
      <c r="CA515" s="339"/>
      <c r="CB515" s="1036"/>
      <c r="CC515" s="1037"/>
      <c r="CD515" s="1036"/>
      <c r="CE515" s="1037"/>
      <c r="CF515" s="1036"/>
      <c r="CG515" s="1037"/>
      <c r="CH515" s="1036"/>
      <c r="CI515" s="1037"/>
      <c r="CJ515" s="1036"/>
      <c r="CK515" s="1037"/>
      <c r="CL515" s="340"/>
      <c r="CM515" s="1044"/>
      <c r="CN515" s="1045"/>
      <c r="CO515" s="1044"/>
      <c r="CP515" s="1045"/>
      <c r="CQ515" s="1044"/>
      <c r="CR515" s="1045"/>
      <c r="CS515" s="1044"/>
      <c r="CT515" s="1045"/>
      <c r="CU515" s="1044"/>
      <c r="CV515" s="1045"/>
      <c r="CW515" s="341"/>
      <c r="CX515" s="1042"/>
      <c r="CY515" s="1043"/>
      <c r="CZ515" s="1042"/>
      <c r="DA515" s="1043"/>
      <c r="DB515" s="1042"/>
      <c r="DC515" s="1043"/>
      <c r="DD515" s="1042"/>
      <c r="DE515" s="1043"/>
      <c r="DF515" s="1042"/>
      <c r="DG515" s="1043"/>
      <c r="DH515" s="342"/>
      <c r="DI515" s="997">
        <f t="shared" si="659"/>
        <v>0</v>
      </c>
      <c r="DJ515" s="998"/>
      <c r="DK515" s="997">
        <f t="shared" si="660"/>
        <v>0</v>
      </c>
      <c r="DL515" s="998"/>
      <c r="DM515" s="997">
        <f t="shared" si="661"/>
        <v>0</v>
      </c>
      <c r="DN515" s="998"/>
      <c r="DO515" s="997">
        <f t="shared" si="662"/>
        <v>0</v>
      </c>
      <c r="DP515" s="998"/>
      <c r="DQ515" s="997">
        <f t="shared" si="663"/>
        <v>0</v>
      </c>
      <c r="DR515" s="998"/>
      <c r="DS515" s="299">
        <f t="shared" si="664"/>
        <v>0</v>
      </c>
      <c r="DT515" s="312">
        <f t="shared" si="665"/>
        <v>0</v>
      </c>
      <c r="DU515" s="312">
        <f t="shared" si="666"/>
        <v>0</v>
      </c>
      <c r="DV515" s="312">
        <f t="shared" si="667"/>
        <v>0</v>
      </c>
      <c r="DW515" s="312">
        <f t="shared" si="668"/>
        <v>0</v>
      </c>
      <c r="DX515" s="312">
        <f t="shared" si="669"/>
        <v>0</v>
      </c>
      <c r="DY515" s="300">
        <f t="shared" si="670"/>
        <v>0</v>
      </c>
    </row>
    <row r="516" spans="1:129" s="52" customFormat="1" ht="15" customHeight="1">
      <c r="A516" s="76"/>
      <c r="B516" s="76"/>
      <c r="C516" s="75" t="s">
        <v>15</v>
      </c>
      <c r="D516" s="674"/>
      <c r="E516" s="70"/>
      <c r="F516" s="70"/>
      <c r="G516" s="70"/>
      <c r="H516" s="70"/>
      <c r="I516" s="70"/>
      <c r="J516" s="683"/>
      <c r="K516" s="70"/>
      <c r="L516" s="138"/>
      <c r="M516" s="68">
        <f t="shared" si="658"/>
        <v>1</v>
      </c>
      <c r="N516" s="894"/>
      <c r="O516" s="895"/>
      <c r="P516" s="894"/>
      <c r="Q516" s="895"/>
      <c r="R516" s="894"/>
      <c r="S516" s="895"/>
      <c r="T516" s="894"/>
      <c r="U516" s="895"/>
      <c r="V516" s="894"/>
      <c r="W516" s="895"/>
      <c r="X516" s="346"/>
      <c r="Y516" s="896"/>
      <c r="Z516" s="1008"/>
      <c r="AA516" s="896"/>
      <c r="AB516" s="1008"/>
      <c r="AC516" s="896"/>
      <c r="AD516" s="1008"/>
      <c r="AE516" s="896"/>
      <c r="AF516" s="1008"/>
      <c r="AG516" s="896"/>
      <c r="AH516" s="1008"/>
      <c r="AI516" s="335"/>
      <c r="AJ516" s="901"/>
      <c r="AK516" s="902"/>
      <c r="AL516" s="901"/>
      <c r="AM516" s="902"/>
      <c r="AN516" s="901"/>
      <c r="AO516" s="902"/>
      <c r="AP516" s="901"/>
      <c r="AQ516" s="902"/>
      <c r="AR516" s="901"/>
      <c r="AS516" s="902"/>
      <c r="AT516" s="336"/>
      <c r="AU516" s="909"/>
      <c r="AV516" s="910"/>
      <c r="AW516" s="909"/>
      <c r="AX516" s="910"/>
      <c r="AY516" s="909"/>
      <c r="AZ516" s="910"/>
      <c r="BA516" s="909"/>
      <c r="BB516" s="910"/>
      <c r="BC516" s="909"/>
      <c r="BD516" s="910"/>
      <c r="BE516" s="337"/>
      <c r="BF516" s="911"/>
      <c r="BG516" s="912"/>
      <c r="BH516" s="911"/>
      <c r="BI516" s="912"/>
      <c r="BJ516" s="911"/>
      <c r="BK516" s="912"/>
      <c r="BL516" s="911"/>
      <c r="BM516" s="912"/>
      <c r="BN516" s="911"/>
      <c r="BO516" s="912"/>
      <c r="BP516" s="338"/>
      <c r="BQ516" s="1038"/>
      <c r="BR516" s="1039"/>
      <c r="BS516" s="1038"/>
      <c r="BT516" s="1039"/>
      <c r="BU516" s="1038"/>
      <c r="BV516" s="1039"/>
      <c r="BW516" s="1038"/>
      <c r="BX516" s="1039"/>
      <c r="BY516" s="1038"/>
      <c r="BZ516" s="1039"/>
      <c r="CA516" s="339"/>
      <c r="CB516" s="1036"/>
      <c r="CC516" s="1037"/>
      <c r="CD516" s="1036"/>
      <c r="CE516" s="1037"/>
      <c r="CF516" s="1036"/>
      <c r="CG516" s="1037"/>
      <c r="CH516" s="1036"/>
      <c r="CI516" s="1037"/>
      <c r="CJ516" s="1036"/>
      <c r="CK516" s="1037"/>
      <c r="CL516" s="340"/>
      <c r="CM516" s="1044"/>
      <c r="CN516" s="1045"/>
      <c r="CO516" s="1044"/>
      <c r="CP516" s="1045"/>
      <c r="CQ516" s="1044"/>
      <c r="CR516" s="1045"/>
      <c r="CS516" s="1044"/>
      <c r="CT516" s="1045"/>
      <c r="CU516" s="1044"/>
      <c r="CV516" s="1045"/>
      <c r="CW516" s="341"/>
      <c r="CX516" s="1042"/>
      <c r="CY516" s="1043"/>
      <c r="CZ516" s="1042"/>
      <c r="DA516" s="1043"/>
      <c r="DB516" s="1042"/>
      <c r="DC516" s="1043"/>
      <c r="DD516" s="1042"/>
      <c r="DE516" s="1043"/>
      <c r="DF516" s="1042"/>
      <c r="DG516" s="1043"/>
      <c r="DH516" s="342"/>
      <c r="DI516" s="997">
        <f t="shared" si="659"/>
        <v>0</v>
      </c>
      <c r="DJ516" s="998"/>
      <c r="DK516" s="997">
        <f t="shared" si="660"/>
        <v>0</v>
      </c>
      <c r="DL516" s="998"/>
      <c r="DM516" s="997">
        <f t="shared" si="661"/>
        <v>0</v>
      </c>
      <c r="DN516" s="998"/>
      <c r="DO516" s="997">
        <f t="shared" si="662"/>
        <v>0</v>
      </c>
      <c r="DP516" s="998"/>
      <c r="DQ516" s="997">
        <f t="shared" si="663"/>
        <v>0</v>
      </c>
      <c r="DR516" s="998"/>
      <c r="DS516" s="299">
        <f t="shared" si="664"/>
        <v>0</v>
      </c>
      <c r="DT516" s="312">
        <f t="shared" si="665"/>
        <v>0</v>
      </c>
      <c r="DU516" s="312">
        <f t="shared" si="666"/>
        <v>0</v>
      </c>
      <c r="DV516" s="312">
        <f t="shared" si="667"/>
        <v>0</v>
      </c>
      <c r="DW516" s="312">
        <f t="shared" si="668"/>
        <v>0</v>
      </c>
      <c r="DX516" s="312">
        <f t="shared" si="669"/>
        <v>0</v>
      </c>
      <c r="DY516" s="300">
        <f t="shared" si="670"/>
        <v>0</v>
      </c>
    </row>
    <row r="517" spans="1:129" s="52" customFormat="1" ht="15" customHeight="1">
      <c r="A517" s="76"/>
      <c r="B517" s="76"/>
      <c r="C517" s="75" t="s">
        <v>31</v>
      </c>
      <c r="D517" s="674"/>
      <c r="E517" s="70"/>
      <c r="F517" s="70"/>
      <c r="G517" s="70"/>
      <c r="H517" s="70"/>
      <c r="I517" s="70"/>
      <c r="J517" s="683"/>
      <c r="K517" s="70"/>
      <c r="L517" s="138"/>
      <c r="M517" s="68">
        <f t="shared" si="658"/>
        <v>1.1000000000000001</v>
      </c>
      <c r="N517" s="894"/>
      <c r="O517" s="895"/>
      <c r="P517" s="894"/>
      <c r="Q517" s="895"/>
      <c r="R517" s="894"/>
      <c r="S517" s="895"/>
      <c r="T517" s="894"/>
      <c r="U517" s="895"/>
      <c r="V517" s="894"/>
      <c r="W517" s="895"/>
      <c r="X517" s="346"/>
      <c r="Y517" s="896"/>
      <c r="Z517" s="1008"/>
      <c r="AA517" s="896"/>
      <c r="AB517" s="1008"/>
      <c r="AC517" s="896"/>
      <c r="AD517" s="1008"/>
      <c r="AE517" s="896"/>
      <c r="AF517" s="1008"/>
      <c r="AG517" s="896"/>
      <c r="AH517" s="1008"/>
      <c r="AI517" s="335"/>
      <c r="AJ517" s="901"/>
      <c r="AK517" s="902"/>
      <c r="AL517" s="901"/>
      <c r="AM517" s="902"/>
      <c r="AN517" s="901"/>
      <c r="AO517" s="902"/>
      <c r="AP517" s="901"/>
      <c r="AQ517" s="902"/>
      <c r="AR517" s="901"/>
      <c r="AS517" s="902"/>
      <c r="AT517" s="336"/>
      <c r="AU517" s="909"/>
      <c r="AV517" s="910"/>
      <c r="AW517" s="909"/>
      <c r="AX517" s="910"/>
      <c r="AY517" s="909"/>
      <c r="AZ517" s="910"/>
      <c r="BA517" s="909"/>
      <c r="BB517" s="910"/>
      <c r="BC517" s="909"/>
      <c r="BD517" s="910"/>
      <c r="BE517" s="337"/>
      <c r="BF517" s="911"/>
      <c r="BG517" s="912"/>
      <c r="BH517" s="911"/>
      <c r="BI517" s="912"/>
      <c r="BJ517" s="911"/>
      <c r="BK517" s="912"/>
      <c r="BL517" s="911"/>
      <c r="BM517" s="912"/>
      <c r="BN517" s="911"/>
      <c r="BO517" s="912"/>
      <c r="BP517" s="338"/>
      <c r="BQ517" s="1038"/>
      <c r="BR517" s="1039"/>
      <c r="BS517" s="1038"/>
      <c r="BT517" s="1039"/>
      <c r="BU517" s="1038"/>
      <c r="BV517" s="1039"/>
      <c r="BW517" s="1038"/>
      <c r="BX517" s="1039"/>
      <c r="BY517" s="1038"/>
      <c r="BZ517" s="1039"/>
      <c r="CA517" s="339"/>
      <c r="CB517" s="1036"/>
      <c r="CC517" s="1037"/>
      <c r="CD517" s="1036"/>
      <c r="CE517" s="1037"/>
      <c r="CF517" s="1036"/>
      <c r="CG517" s="1037"/>
      <c r="CH517" s="1036"/>
      <c r="CI517" s="1037"/>
      <c r="CJ517" s="1036"/>
      <c r="CK517" s="1037"/>
      <c r="CL517" s="340"/>
      <c r="CM517" s="1044"/>
      <c r="CN517" s="1045"/>
      <c r="CO517" s="1044"/>
      <c r="CP517" s="1045"/>
      <c r="CQ517" s="1044"/>
      <c r="CR517" s="1045"/>
      <c r="CS517" s="1044"/>
      <c r="CT517" s="1045"/>
      <c r="CU517" s="1044"/>
      <c r="CV517" s="1045"/>
      <c r="CW517" s="341"/>
      <c r="CX517" s="1042"/>
      <c r="CY517" s="1043"/>
      <c r="CZ517" s="1042"/>
      <c r="DA517" s="1043"/>
      <c r="DB517" s="1042"/>
      <c r="DC517" s="1043"/>
      <c r="DD517" s="1042"/>
      <c r="DE517" s="1043"/>
      <c r="DF517" s="1042"/>
      <c r="DG517" s="1043"/>
      <c r="DH517" s="342"/>
      <c r="DI517" s="997">
        <f t="shared" si="659"/>
        <v>0</v>
      </c>
      <c r="DJ517" s="998"/>
      <c r="DK517" s="997">
        <f t="shared" si="660"/>
        <v>0</v>
      </c>
      <c r="DL517" s="998"/>
      <c r="DM517" s="997">
        <f t="shared" si="661"/>
        <v>0</v>
      </c>
      <c r="DN517" s="998"/>
      <c r="DO517" s="997">
        <f t="shared" si="662"/>
        <v>0</v>
      </c>
      <c r="DP517" s="998"/>
      <c r="DQ517" s="997">
        <f t="shared" si="663"/>
        <v>0</v>
      </c>
      <c r="DR517" s="998"/>
      <c r="DS517" s="299">
        <f t="shared" si="664"/>
        <v>0</v>
      </c>
      <c r="DT517" s="312">
        <f t="shared" si="665"/>
        <v>0</v>
      </c>
      <c r="DU517" s="312">
        <f t="shared" si="666"/>
        <v>0</v>
      </c>
      <c r="DV517" s="312">
        <f t="shared" si="667"/>
        <v>0</v>
      </c>
      <c r="DW517" s="312">
        <f t="shared" si="668"/>
        <v>0</v>
      </c>
      <c r="DX517" s="312">
        <f t="shared" si="669"/>
        <v>0</v>
      </c>
      <c r="DY517" s="300">
        <f t="shared" si="670"/>
        <v>0</v>
      </c>
    </row>
    <row r="518" spans="1:129" s="52" customFormat="1" ht="15" customHeight="1">
      <c r="A518" s="76"/>
      <c r="B518" s="76"/>
      <c r="C518" s="136"/>
      <c r="D518" s="49"/>
      <c r="E518" s="85"/>
      <c r="F518" s="85"/>
      <c r="G518" s="85"/>
      <c r="H518" s="85"/>
      <c r="I518" s="85"/>
      <c r="J518" s="888" t="s">
        <v>145</v>
      </c>
      <c r="K518" s="889"/>
      <c r="L518" s="889"/>
      <c r="M518" s="890"/>
      <c r="N518" s="898"/>
      <c r="O518" s="665"/>
      <c r="P518" s="898"/>
      <c r="Q518" s="665"/>
      <c r="R518" s="898"/>
      <c r="S518" s="665"/>
      <c r="T518" s="898"/>
      <c r="U518" s="665"/>
      <c r="V518" s="898"/>
      <c r="W518" s="665"/>
      <c r="X518" s="122"/>
      <c r="Y518" s="898"/>
      <c r="Z518" s="665"/>
      <c r="AA518" s="898"/>
      <c r="AB518" s="665"/>
      <c r="AC518" s="898"/>
      <c r="AD518" s="665"/>
      <c r="AE518" s="898"/>
      <c r="AF518" s="665"/>
      <c r="AG518" s="898"/>
      <c r="AH518" s="665"/>
      <c r="AI518" s="122"/>
      <c r="AJ518" s="898"/>
      <c r="AK518" s="665"/>
      <c r="AL518" s="898"/>
      <c r="AM518" s="665"/>
      <c r="AN518" s="898"/>
      <c r="AO518" s="665"/>
      <c r="AP518" s="898"/>
      <c r="AQ518" s="665"/>
      <c r="AR518" s="898"/>
      <c r="AS518" s="665"/>
      <c r="AT518" s="122"/>
      <c r="AU518" s="898"/>
      <c r="AV518" s="665"/>
      <c r="AW518" s="898"/>
      <c r="AX518" s="665"/>
      <c r="AY518" s="898"/>
      <c r="AZ518" s="665"/>
      <c r="BA518" s="898"/>
      <c r="BB518" s="665"/>
      <c r="BC518" s="898"/>
      <c r="BD518" s="665"/>
      <c r="BE518" s="122"/>
      <c r="BF518" s="898"/>
      <c r="BG518" s="665"/>
      <c r="BH518" s="898"/>
      <c r="BI518" s="665"/>
      <c r="BJ518" s="898"/>
      <c r="BK518" s="665"/>
      <c r="BL518" s="898"/>
      <c r="BM518" s="665"/>
      <c r="BN518" s="898"/>
      <c r="BO518" s="665"/>
      <c r="BP518" s="122"/>
      <c r="BQ518" s="898"/>
      <c r="BR518" s="665"/>
      <c r="BS518" s="898"/>
      <c r="BT518" s="665"/>
      <c r="BU518" s="898"/>
      <c r="BV518" s="665"/>
      <c r="BW518" s="898"/>
      <c r="BX518" s="665"/>
      <c r="BY518" s="898"/>
      <c r="BZ518" s="665"/>
      <c r="CA518" s="122"/>
      <c r="CB518" s="898"/>
      <c r="CC518" s="665"/>
      <c r="CD518" s="898"/>
      <c r="CE518" s="665"/>
      <c r="CF518" s="898"/>
      <c r="CG518" s="665"/>
      <c r="CH518" s="898"/>
      <c r="CI518" s="665"/>
      <c r="CJ518" s="898"/>
      <c r="CK518" s="665"/>
      <c r="CL518" s="122"/>
      <c r="CM518" s="898"/>
      <c r="CN518" s="665"/>
      <c r="CO518" s="898"/>
      <c r="CP518" s="665"/>
      <c r="CQ518" s="898"/>
      <c r="CR518" s="665"/>
      <c r="CS518" s="898"/>
      <c r="CT518" s="665"/>
      <c r="CU518" s="898"/>
      <c r="CV518" s="665"/>
      <c r="CW518" s="122"/>
      <c r="CX518" s="898"/>
      <c r="CY518" s="665"/>
      <c r="CZ518" s="898"/>
      <c r="DA518" s="665"/>
      <c r="DB518" s="898"/>
      <c r="DC518" s="665"/>
      <c r="DD518" s="898"/>
      <c r="DE518" s="665"/>
      <c r="DF518" s="898"/>
      <c r="DG518" s="665"/>
      <c r="DH518" s="122"/>
      <c r="DI518" s="898">
        <f>SUM(DI498:DI517)</f>
        <v>0</v>
      </c>
      <c r="DJ518" s="665"/>
      <c r="DK518" s="898">
        <f>SUM(DK498:DK517)</f>
        <v>0</v>
      </c>
      <c r="DL518" s="665"/>
      <c r="DM518" s="898">
        <f>SUM(DM498:DM517)</f>
        <v>0</v>
      </c>
      <c r="DN518" s="665"/>
      <c r="DO518" s="898">
        <f>SUM(DO498:DO517)</f>
        <v>0</v>
      </c>
      <c r="DP518" s="665"/>
      <c r="DQ518" s="898">
        <f>SUM(DQ498:DQ517)</f>
        <v>0</v>
      </c>
      <c r="DR518" s="665"/>
      <c r="DS518" s="122">
        <f>SUM(DI518:DR518)</f>
        <v>0</v>
      </c>
      <c r="DT518" s="313">
        <f>SUM(DT498:DT517)</f>
        <v>0</v>
      </c>
      <c r="DU518" s="313">
        <f>SUM(DU498:DU517)</f>
        <v>0</v>
      </c>
      <c r="DV518" s="313">
        <f>SUM(DV498:DV517)</f>
        <v>0</v>
      </c>
      <c r="DW518" s="313">
        <f>SUM(DW498:DW517)</f>
        <v>0</v>
      </c>
      <c r="DX518" s="313">
        <f>SUM(DX498:DX517)</f>
        <v>0</v>
      </c>
      <c r="DY518" s="313">
        <f t="shared" ref="DY518" si="671">SUM(DT518:DX518)</f>
        <v>0</v>
      </c>
    </row>
    <row r="519" spans="1:129" s="52" customFormat="1" ht="25.5" customHeight="1">
      <c r="A519" s="76"/>
      <c r="B519" s="76"/>
      <c r="C519" s="136"/>
      <c r="D519" s="49"/>
      <c r="E519" s="810" t="s">
        <v>182</v>
      </c>
      <c r="F519" s="810"/>
      <c r="G519" s="810"/>
      <c r="H519" s="810"/>
      <c r="I519" s="810"/>
      <c r="J519" s="49"/>
      <c r="K519" s="49"/>
      <c r="L519" s="344"/>
      <c r="M519" s="163"/>
      <c r="N519" s="164"/>
      <c r="O519" s="165"/>
      <c r="P519" s="164"/>
      <c r="Q519" s="165"/>
      <c r="R519" s="164"/>
      <c r="S519" s="165"/>
      <c r="T519" s="164"/>
      <c r="U519" s="165"/>
      <c r="V519" s="164"/>
      <c r="W519" s="165"/>
      <c r="X519" s="166"/>
      <c r="Y519" s="164"/>
      <c r="Z519" s="165"/>
      <c r="AA519" s="164"/>
      <c r="AB519" s="165"/>
      <c r="AC519" s="164"/>
      <c r="AD519" s="165"/>
      <c r="AE519" s="164"/>
      <c r="AF519" s="165"/>
      <c r="AG519" s="164"/>
      <c r="AH519" s="165"/>
      <c r="AI519" s="166"/>
      <c r="AJ519" s="164"/>
      <c r="AK519" s="165"/>
      <c r="AL519" s="164"/>
      <c r="AM519" s="165"/>
      <c r="AN519" s="164"/>
      <c r="AO519" s="165"/>
      <c r="AP519" s="164"/>
      <c r="AQ519" s="165"/>
      <c r="AR519" s="164"/>
      <c r="AS519" s="165"/>
      <c r="AT519" s="166"/>
      <c r="AU519" s="164"/>
      <c r="AV519" s="165"/>
      <c r="AW519" s="164"/>
      <c r="AX519" s="165"/>
      <c r="AY519" s="164"/>
      <c r="AZ519" s="165"/>
      <c r="BA519" s="164"/>
      <c r="BB519" s="165"/>
      <c r="BC519" s="164"/>
      <c r="BD519" s="165"/>
      <c r="BE519" s="166"/>
      <c r="BF519" s="164"/>
      <c r="BG519" s="165"/>
      <c r="BH519" s="164"/>
      <c r="BI519" s="165"/>
      <c r="BJ519" s="164"/>
      <c r="BK519" s="165"/>
      <c r="BL519" s="164"/>
      <c r="BM519" s="165"/>
      <c r="BN519" s="164"/>
      <c r="BO519" s="165"/>
      <c r="BP519" s="166"/>
      <c r="BQ519" s="164"/>
      <c r="BR519" s="165"/>
      <c r="BS519" s="164"/>
      <c r="BT519" s="165"/>
      <c r="BU519" s="164"/>
      <c r="BV519" s="165"/>
      <c r="BW519" s="164"/>
      <c r="BX519" s="165"/>
      <c r="BY519" s="164"/>
      <c r="BZ519" s="165"/>
      <c r="CA519" s="166"/>
      <c r="CB519" s="164"/>
      <c r="CC519" s="165"/>
      <c r="CD519" s="164"/>
      <c r="CE519" s="165"/>
      <c r="CF519" s="164"/>
      <c r="CG519" s="165"/>
      <c r="CH519" s="164"/>
      <c r="CI519" s="165"/>
      <c r="CJ519" s="164"/>
      <c r="CK519" s="165"/>
      <c r="CL519" s="166"/>
      <c r="CM519" s="164"/>
      <c r="CN519" s="165"/>
      <c r="CO519" s="164"/>
      <c r="CP519" s="165"/>
      <c r="CQ519" s="164"/>
      <c r="CR519" s="165"/>
      <c r="CS519" s="164"/>
      <c r="CT519" s="165"/>
      <c r="CU519" s="164"/>
      <c r="CV519" s="165"/>
      <c r="CW519" s="166"/>
      <c r="CX519" s="164"/>
      <c r="CY519" s="165"/>
      <c r="CZ519" s="164"/>
      <c r="DA519" s="165"/>
      <c r="DB519" s="164"/>
      <c r="DC519" s="165"/>
      <c r="DD519" s="164"/>
      <c r="DE519" s="165"/>
      <c r="DF519" s="164"/>
      <c r="DG519" s="165"/>
      <c r="DH519" s="166"/>
      <c r="DI519" s="164"/>
      <c r="DJ519" s="165"/>
      <c r="DK519" s="164"/>
      <c r="DL519" s="165"/>
      <c r="DM519" s="164"/>
      <c r="DN519" s="165"/>
      <c r="DO519" s="164"/>
      <c r="DP519" s="165"/>
      <c r="DQ519" s="164"/>
      <c r="DR519" s="165"/>
      <c r="DS519" s="166"/>
      <c r="DT519" s="345"/>
      <c r="DU519" s="345"/>
      <c r="DV519" s="345"/>
      <c r="DW519" s="345"/>
      <c r="DX519" s="345"/>
      <c r="DY519" s="315"/>
    </row>
    <row r="520" spans="1:129" s="52" customFormat="1" ht="36" customHeight="1">
      <c r="A520" s="76"/>
      <c r="B520" s="76"/>
      <c r="C520" s="123" t="s">
        <v>43</v>
      </c>
      <c r="D520" s="77" t="s">
        <v>143</v>
      </c>
      <c r="E520" s="81" t="str">
        <f>DI9</f>
        <v>Year 1</v>
      </c>
      <c r="F520" s="81" t="str">
        <f>DK9</f>
        <v>Year 2</v>
      </c>
      <c r="G520" s="81" t="str">
        <f>DM9</f>
        <v>Year 3</v>
      </c>
      <c r="H520" s="81" t="str">
        <f>DO9</f>
        <v>Year 4</v>
      </c>
      <c r="I520" s="81" t="str">
        <f>DQ9</f>
        <v>Year 5</v>
      </c>
      <c r="J520" s="79" t="s">
        <v>336</v>
      </c>
      <c r="K520" s="79" t="s">
        <v>337</v>
      </c>
      <c r="L520" s="79" t="s">
        <v>42</v>
      </c>
      <c r="M520" s="79" t="s">
        <v>311</v>
      </c>
      <c r="N520" s="161"/>
      <c r="O520" s="131"/>
      <c r="P520" s="161"/>
      <c r="Q520" s="131"/>
      <c r="R520" s="161"/>
      <c r="S520" s="131"/>
      <c r="T520" s="161"/>
      <c r="U520" s="131"/>
      <c r="V520" s="161"/>
      <c r="W520" s="131"/>
      <c r="X520" s="132"/>
      <c r="Y520" s="161"/>
      <c r="Z520" s="131"/>
      <c r="AA520" s="161"/>
      <c r="AB520" s="131"/>
      <c r="AC520" s="161"/>
      <c r="AD520" s="131"/>
      <c r="AE520" s="161"/>
      <c r="AF520" s="131"/>
      <c r="AG520" s="161"/>
      <c r="AH520" s="131"/>
      <c r="AI520" s="132"/>
      <c r="AJ520" s="161"/>
      <c r="AK520" s="131"/>
      <c r="AL520" s="161"/>
      <c r="AM520" s="131"/>
      <c r="AN520" s="161"/>
      <c r="AO520" s="131"/>
      <c r="AP520" s="161"/>
      <c r="AQ520" s="131"/>
      <c r="AR520" s="161"/>
      <c r="AS520" s="131"/>
      <c r="AT520" s="132"/>
      <c r="AU520" s="161"/>
      <c r="AV520" s="131"/>
      <c r="AW520" s="161"/>
      <c r="AX520" s="131"/>
      <c r="AY520" s="161"/>
      <c r="AZ520" s="131"/>
      <c r="BA520" s="161"/>
      <c r="BB520" s="131"/>
      <c r="BC520" s="161"/>
      <c r="BD520" s="131"/>
      <c r="BE520" s="132"/>
      <c r="BF520" s="161"/>
      <c r="BG520" s="131"/>
      <c r="BH520" s="161"/>
      <c r="BI520" s="131"/>
      <c r="BJ520" s="161"/>
      <c r="BK520" s="131"/>
      <c r="BL520" s="161"/>
      <c r="BM520" s="131"/>
      <c r="BN520" s="161"/>
      <c r="BO520" s="131"/>
      <c r="BP520" s="132"/>
      <c r="BQ520" s="161"/>
      <c r="BR520" s="131"/>
      <c r="BS520" s="161"/>
      <c r="BT520" s="131"/>
      <c r="BU520" s="161"/>
      <c r="BV520" s="131"/>
      <c r="BW520" s="161"/>
      <c r="BX520" s="131"/>
      <c r="BY520" s="161"/>
      <c r="BZ520" s="131"/>
      <c r="CA520" s="132"/>
      <c r="CB520" s="161"/>
      <c r="CC520" s="131"/>
      <c r="CD520" s="161"/>
      <c r="CE520" s="131"/>
      <c r="CF520" s="161"/>
      <c r="CG520" s="131"/>
      <c r="CH520" s="161"/>
      <c r="CI520" s="131"/>
      <c r="CJ520" s="161"/>
      <c r="CK520" s="131"/>
      <c r="CL520" s="132"/>
      <c r="CM520" s="161"/>
      <c r="CN520" s="131"/>
      <c r="CO520" s="161"/>
      <c r="CP520" s="131"/>
      <c r="CQ520" s="161"/>
      <c r="CR520" s="131"/>
      <c r="CS520" s="161"/>
      <c r="CT520" s="131"/>
      <c r="CU520" s="161"/>
      <c r="CV520" s="131"/>
      <c r="CW520" s="132"/>
      <c r="CX520" s="161"/>
      <c r="CY520" s="131"/>
      <c r="CZ520" s="161"/>
      <c r="DA520" s="131"/>
      <c r="DB520" s="161"/>
      <c r="DC520" s="131"/>
      <c r="DD520" s="161"/>
      <c r="DE520" s="131"/>
      <c r="DF520" s="161"/>
      <c r="DG520" s="131"/>
      <c r="DH520" s="132"/>
      <c r="DI520" s="161"/>
      <c r="DJ520" s="131"/>
      <c r="DK520" s="161"/>
      <c r="DL520" s="131"/>
      <c r="DM520" s="161"/>
      <c r="DN520" s="131"/>
      <c r="DO520" s="161"/>
      <c r="DP520" s="131"/>
      <c r="DQ520" s="161"/>
      <c r="DR520" s="131"/>
      <c r="DS520" s="132"/>
      <c r="DT520" s="345"/>
      <c r="DU520" s="345"/>
      <c r="DV520" s="345"/>
      <c r="DW520" s="345"/>
      <c r="DX520" s="345"/>
      <c r="DY520" s="315"/>
    </row>
    <row r="521" spans="1:129" ht="15" customHeight="1">
      <c r="C521" s="75" t="s">
        <v>309</v>
      </c>
      <c r="D521" s="674" t="s">
        <v>338</v>
      </c>
      <c r="E521" s="70"/>
      <c r="F521" s="70"/>
      <c r="G521" s="70"/>
      <c r="H521" s="70"/>
      <c r="I521" s="70"/>
      <c r="J521" s="683"/>
      <c r="K521" s="70"/>
      <c r="L521" s="138"/>
      <c r="M521" s="68">
        <f t="shared" ref="M521:M532" si="672">VLOOKUP(C521,TravelIncrease,2,0)</f>
        <v>1.1000000000000001</v>
      </c>
      <c r="N521" s="894"/>
      <c r="O521" s="895"/>
      <c r="P521" s="894"/>
      <c r="Q521" s="895"/>
      <c r="R521" s="894"/>
      <c r="S521" s="895"/>
      <c r="T521" s="894"/>
      <c r="U521" s="895"/>
      <c r="V521" s="894"/>
      <c r="W521" s="895"/>
      <c r="X521" s="346"/>
      <c r="Y521" s="896"/>
      <c r="Z521" s="1008"/>
      <c r="AA521" s="896"/>
      <c r="AB521" s="1008"/>
      <c r="AC521" s="896"/>
      <c r="AD521" s="1008"/>
      <c r="AE521" s="896"/>
      <c r="AF521" s="1008"/>
      <c r="AG521" s="896"/>
      <c r="AH521" s="1008"/>
      <c r="AI521" s="335"/>
      <c r="AJ521" s="901"/>
      <c r="AK521" s="902"/>
      <c r="AL521" s="901"/>
      <c r="AM521" s="902"/>
      <c r="AN521" s="901"/>
      <c r="AO521" s="902"/>
      <c r="AP521" s="901"/>
      <c r="AQ521" s="902"/>
      <c r="AR521" s="901"/>
      <c r="AS521" s="902"/>
      <c r="AT521" s="336"/>
      <c r="AU521" s="909"/>
      <c r="AV521" s="910"/>
      <c r="AW521" s="909"/>
      <c r="AX521" s="910"/>
      <c r="AY521" s="909"/>
      <c r="AZ521" s="910"/>
      <c r="BA521" s="909"/>
      <c r="BB521" s="910"/>
      <c r="BC521" s="909"/>
      <c r="BD521" s="910"/>
      <c r="BE521" s="337"/>
      <c r="BF521" s="911"/>
      <c r="BG521" s="912"/>
      <c r="BH521" s="911"/>
      <c r="BI521" s="912"/>
      <c r="BJ521" s="911"/>
      <c r="BK521" s="912"/>
      <c r="BL521" s="911"/>
      <c r="BM521" s="912"/>
      <c r="BN521" s="911"/>
      <c r="BO521" s="912"/>
      <c r="BP521" s="338"/>
      <c r="BQ521" s="1038"/>
      <c r="BR521" s="1039"/>
      <c r="BS521" s="1038"/>
      <c r="BT521" s="1039"/>
      <c r="BU521" s="1038"/>
      <c r="BV521" s="1039"/>
      <c r="BW521" s="1038"/>
      <c r="BX521" s="1039"/>
      <c r="BY521" s="1038"/>
      <c r="BZ521" s="1039"/>
      <c r="CA521" s="339"/>
      <c r="CB521" s="1036"/>
      <c r="CC521" s="1037"/>
      <c r="CD521" s="1036"/>
      <c r="CE521" s="1037"/>
      <c r="CF521" s="1036"/>
      <c r="CG521" s="1037"/>
      <c r="CH521" s="1036"/>
      <c r="CI521" s="1037"/>
      <c r="CJ521" s="1036"/>
      <c r="CK521" s="1037"/>
      <c r="CL521" s="340"/>
      <c r="CM521" s="1044"/>
      <c r="CN521" s="1045"/>
      <c r="CO521" s="1044"/>
      <c r="CP521" s="1045"/>
      <c r="CQ521" s="1044"/>
      <c r="CR521" s="1045"/>
      <c r="CS521" s="1044"/>
      <c r="CT521" s="1045"/>
      <c r="CU521" s="1044"/>
      <c r="CV521" s="1045"/>
      <c r="CW521" s="341"/>
      <c r="CX521" s="1042"/>
      <c r="CY521" s="1043"/>
      <c r="CZ521" s="1042"/>
      <c r="DA521" s="1043"/>
      <c r="DB521" s="1042"/>
      <c r="DC521" s="1043"/>
      <c r="DD521" s="1042"/>
      <c r="DE521" s="1043"/>
      <c r="DF521" s="1042"/>
      <c r="DG521" s="1043"/>
      <c r="DH521" s="342"/>
      <c r="DI521" s="997">
        <f t="shared" ref="DI521:DI532" si="673">$E521*$K521*$L521</f>
        <v>0</v>
      </c>
      <c r="DJ521" s="998"/>
      <c r="DK521" s="997">
        <f t="shared" ref="DK521:DK532" si="674">$F521*$K521*$L521*$M521</f>
        <v>0</v>
      </c>
      <c r="DL521" s="998"/>
      <c r="DM521" s="997">
        <f t="shared" ref="DM521:DM532" si="675">$G521*$K521*$L521*($M521^2)</f>
        <v>0</v>
      </c>
      <c r="DN521" s="998"/>
      <c r="DO521" s="997">
        <f t="shared" ref="DO521:DO532" si="676">$H521*$K521*$L521*($M521^3)</f>
        <v>0</v>
      </c>
      <c r="DP521" s="998"/>
      <c r="DQ521" s="997">
        <f t="shared" ref="DQ521:DQ532" si="677">$I521*$K521*$L521*($M521^4)</f>
        <v>0</v>
      </c>
      <c r="DR521" s="998"/>
      <c r="DS521" s="299">
        <f t="shared" ref="DS521:DS532" si="678">SUM(DI521+DK521+DM521+DO521+DQ521)</f>
        <v>0</v>
      </c>
      <c r="DT521" s="312">
        <f t="shared" ref="DT521:DT532" si="679">DI521</f>
        <v>0</v>
      </c>
      <c r="DU521" s="312">
        <f t="shared" ref="DU521:DU532" si="680">DK521</f>
        <v>0</v>
      </c>
      <c r="DV521" s="312">
        <f t="shared" ref="DV521:DV532" si="681">DM521</f>
        <v>0</v>
      </c>
      <c r="DW521" s="312">
        <f t="shared" ref="DW521:DW532" si="682">DO521</f>
        <v>0</v>
      </c>
      <c r="DX521" s="312">
        <f t="shared" ref="DX521:DX532" si="683">DQ521</f>
        <v>0</v>
      </c>
      <c r="DY521" s="300">
        <f t="shared" ref="DY521:DY536" si="684">SUM(DT521:DX521)</f>
        <v>0</v>
      </c>
    </row>
    <row r="522" spans="1:129" ht="15" customHeight="1">
      <c r="C522" s="75" t="s">
        <v>224</v>
      </c>
      <c r="D522" s="674"/>
      <c r="E522" s="70"/>
      <c r="F522" s="70"/>
      <c r="G522" s="70"/>
      <c r="H522" s="70"/>
      <c r="I522" s="70"/>
      <c r="J522" s="683"/>
      <c r="K522" s="70"/>
      <c r="L522" s="138"/>
      <c r="M522" s="68">
        <f t="shared" si="672"/>
        <v>1</v>
      </c>
      <c r="N522" s="894"/>
      <c r="O522" s="895"/>
      <c r="P522" s="894"/>
      <c r="Q522" s="895"/>
      <c r="R522" s="894"/>
      <c r="S522" s="895"/>
      <c r="T522" s="894"/>
      <c r="U522" s="895"/>
      <c r="V522" s="894"/>
      <c r="W522" s="895"/>
      <c r="X522" s="346"/>
      <c r="Y522" s="896"/>
      <c r="Z522" s="1008"/>
      <c r="AA522" s="896"/>
      <c r="AB522" s="1008"/>
      <c r="AC522" s="896"/>
      <c r="AD522" s="1008"/>
      <c r="AE522" s="896"/>
      <c r="AF522" s="1008"/>
      <c r="AG522" s="896"/>
      <c r="AH522" s="1008"/>
      <c r="AI522" s="335"/>
      <c r="AJ522" s="901"/>
      <c r="AK522" s="902"/>
      <c r="AL522" s="901"/>
      <c r="AM522" s="902"/>
      <c r="AN522" s="901"/>
      <c r="AO522" s="902"/>
      <c r="AP522" s="901"/>
      <c r="AQ522" s="902"/>
      <c r="AR522" s="901"/>
      <c r="AS522" s="902"/>
      <c r="AT522" s="336"/>
      <c r="AU522" s="909"/>
      <c r="AV522" s="910"/>
      <c r="AW522" s="909"/>
      <c r="AX522" s="910"/>
      <c r="AY522" s="909"/>
      <c r="AZ522" s="910"/>
      <c r="BA522" s="909"/>
      <c r="BB522" s="910"/>
      <c r="BC522" s="909"/>
      <c r="BD522" s="910"/>
      <c r="BE522" s="337"/>
      <c r="BF522" s="911"/>
      <c r="BG522" s="912"/>
      <c r="BH522" s="911"/>
      <c r="BI522" s="912"/>
      <c r="BJ522" s="911"/>
      <c r="BK522" s="912"/>
      <c r="BL522" s="911"/>
      <c r="BM522" s="912"/>
      <c r="BN522" s="911"/>
      <c r="BO522" s="912"/>
      <c r="BP522" s="338"/>
      <c r="BQ522" s="1038"/>
      <c r="BR522" s="1039"/>
      <c r="BS522" s="1038"/>
      <c r="BT522" s="1039"/>
      <c r="BU522" s="1038"/>
      <c r="BV522" s="1039"/>
      <c r="BW522" s="1038"/>
      <c r="BX522" s="1039"/>
      <c r="BY522" s="1038"/>
      <c r="BZ522" s="1039"/>
      <c r="CA522" s="339"/>
      <c r="CB522" s="1036"/>
      <c r="CC522" s="1037"/>
      <c r="CD522" s="1036"/>
      <c r="CE522" s="1037"/>
      <c r="CF522" s="1036"/>
      <c r="CG522" s="1037"/>
      <c r="CH522" s="1036"/>
      <c r="CI522" s="1037"/>
      <c r="CJ522" s="1036"/>
      <c r="CK522" s="1037"/>
      <c r="CL522" s="340"/>
      <c r="CM522" s="1044"/>
      <c r="CN522" s="1045"/>
      <c r="CO522" s="1044"/>
      <c r="CP522" s="1045"/>
      <c r="CQ522" s="1044"/>
      <c r="CR522" s="1045"/>
      <c r="CS522" s="1044"/>
      <c r="CT522" s="1045"/>
      <c r="CU522" s="1044"/>
      <c r="CV522" s="1045"/>
      <c r="CW522" s="341"/>
      <c r="CX522" s="1042"/>
      <c r="CY522" s="1043"/>
      <c r="CZ522" s="1042"/>
      <c r="DA522" s="1043"/>
      <c r="DB522" s="1042"/>
      <c r="DC522" s="1043"/>
      <c r="DD522" s="1042"/>
      <c r="DE522" s="1043"/>
      <c r="DF522" s="1042"/>
      <c r="DG522" s="1043"/>
      <c r="DH522" s="342"/>
      <c r="DI522" s="997">
        <f t="shared" si="673"/>
        <v>0</v>
      </c>
      <c r="DJ522" s="998"/>
      <c r="DK522" s="997">
        <f t="shared" si="674"/>
        <v>0</v>
      </c>
      <c r="DL522" s="998"/>
      <c r="DM522" s="997">
        <f t="shared" si="675"/>
        <v>0</v>
      </c>
      <c r="DN522" s="998"/>
      <c r="DO522" s="997">
        <f t="shared" si="676"/>
        <v>0</v>
      </c>
      <c r="DP522" s="998"/>
      <c r="DQ522" s="997">
        <f t="shared" si="677"/>
        <v>0</v>
      </c>
      <c r="DR522" s="998"/>
      <c r="DS522" s="299">
        <f t="shared" si="678"/>
        <v>0</v>
      </c>
      <c r="DT522" s="312">
        <f t="shared" si="679"/>
        <v>0</v>
      </c>
      <c r="DU522" s="312">
        <f t="shared" si="680"/>
        <v>0</v>
      </c>
      <c r="DV522" s="312">
        <f t="shared" si="681"/>
        <v>0</v>
      </c>
      <c r="DW522" s="312">
        <f t="shared" si="682"/>
        <v>0</v>
      </c>
      <c r="DX522" s="312">
        <f t="shared" si="683"/>
        <v>0</v>
      </c>
      <c r="DY522" s="300">
        <f t="shared" si="684"/>
        <v>0</v>
      </c>
    </row>
    <row r="523" spans="1:129" ht="15" customHeight="1">
      <c r="C523" s="75" t="s">
        <v>15</v>
      </c>
      <c r="D523" s="674"/>
      <c r="E523" s="70"/>
      <c r="F523" s="70"/>
      <c r="G523" s="70"/>
      <c r="H523" s="70"/>
      <c r="I523" s="70"/>
      <c r="J523" s="683"/>
      <c r="K523" s="70"/>
      <c r="L523" s="138"/>
      <c r="M523" s="68">
        <f t="shared" si="672"/>
        <v>1</v>
      </c>
      <c r="N523" s="894"/>
      <c r="O523" s="895"/>
      <c r="P523" s="894"/>
      <c r="Q523" s="895"/>
      <c r="R523" s="894"/>
      <c r="S523" s="895"/>
      <c r="T523" s="894"/>
      <c r="U523" s="895"/>
      <c r="V523" s="894"/>
      <c r="W523" s="895"/>
      <c r="X523" s="346"/>
      <c r="Y523" s="896"/>
      <c r="Z523" s="1008"/>
      <c r="AA523" s="896"/>
      <c r="AB523" s="1008"/>
      <c r="AC523" s="896"/>
      <c r="AD523" s="1008"/>
      <c r="AE523" s="896"/>
      <c r="AF523" s="1008"/>
      <c r="AG523" s="896"/>
      <c r="AH523" s="1008"/>
      <c r="AI523" s="335"/>
      <c r="AJ523" s="901"/>
      <c r="AK523" s="902"/>
      <c r="AL523" s="901"/>
      <c r="AM523" s="902"/>
      <c r="AN523" s="901"/>
      <c r="AO523" s="902"/>
      <c r="AP523" s="901"/>
      <c r="AQ523" s="902"/>
      <c r="AR523" s="901"/>
      <c r="AS523" s="902"/>
      <c r="AT523" s="336"/>
      <c r="AU523" s="909"/>
      <c r="AV523" s="910"/>
      <c r="AW523" s="909"/>
      <c r="AX523" s="910"/>
      <c r="AY523" s="909"/>
      <c r="AZ523" s="910"/>
      <c r="BA523" s="909"/>
      <c r="BB523" s="910"/>
      <c r="BC523" s="909"/>
      <c r="BD523" s="910"/>
      <c r="BE523" s="337"/>
      <c r="BF523" s="911"/>
      <c r="BG523" s="912"/>
      <c r="BH523" s="911"/>
      <c r="BI523" s="912"/>
      <c r="BJ523" s="911"/>
      <c r="BK523" s="912"/>
      <c r="BL523" s="911"/>
      <c r="BM523" s="912"/>
      <c r="BN523" s="911"/>
      <c r="BO523" s="912"/>
      <c r="BP523" s="338"/>
      <c r="BQ523" s="1038"/>
      <c r="BR523" s="1039"/>
      <c r="BS523" s="1038"/>
      <c r="BT523" s="1039"/>
      <c r="BU523" s="1038"/>
      <c r="BV523" s="1039"/>
      <c r="BW523" s="1038"/>
      <c r="BX523" s="1039"/>
      <c r="BY523" s="1038"/>
      <c r="BZ523" s="1039"/>
      <c r="CA523" s="339"/>
      <c r="CB523" s="1036"/>
      <c r="CC523" s="1037"/>
      <c r="CD523" s="1036"/>
      <c r="CE523" s="1037"/>
      <c r="CF523" s="1036"/>
      <c r="CG523" s="1037"/>
      <c r="CH523" s="1036"/>
      <c r="CI523" s="1037"/>
      <c r="CJ523" s="1036"/>
      <c r="CK523" s="1037"/>
      <c r="CL523" s="340"/>
      <c r="CM523" s="1044"/>
      <c r="CN523" s="1045"/>
      <c r="CO523" s="1044"/>
      <c r="CP523" s="1045"/>
      <c r="CQ523" s="1044"/>
      <c r="CR523" s="1045"/>
      <c r="CS523" s="1044"/>
      <c r="CT523" s="1045"/>
      <c r="CU523" s="1044"/>
      <c r="CV523" s="1045"/>
      <c r="CW523" s="341"/>
      <c r="CX523" s="1042"/>
      <c r="CY523" s="1043"/>
      <c r="CZ523" s="1042"/>
      <c r="DA523" s="1043"/>
      <c r="DB523" s="1042"/>
      <c r="DC523" s="1043"/>
      <c r="DD523" s="1042"/>
      <c r="DE523" s="1043"/>
      <c r="DF523" s="1042"/>
      <c r="DG523" s="1043"/>
      <c r="DH523" s="342"/>
      <c r="DI523" s="997">
        <f t="shared" si="673"/>
        <v>0</v>
      </c>
      <c r="DJ523" s="998"/>
      <c r="DK523" s="997">
        <f t="shared" si="674"/>
        <v>0</v>
      </c>
      <c r="DL523" s="998"/>
      <c r="DM523" s="997">
        <f t="shared" si="675"/>
        <v>0</v>
      </c>
      <c r="DN523" s="998"/>
      <c r="DO523" s="997">
        <f t="shared" si="676"/>
        <v>0</v>
      </c>
      <c r="DP523" s="998"/>
      <c r="DQ523" s="997">
        <f t="shared" si="677"/>
        <v>0</v>
      </c>
      <c r="DR523" s="998"/>
      <c r="DS523" s="299">
        <f t="shared" si="678"/>
        <v>0</v>
      </c>
      <c r="DT523" s="312">
        <f t="shared" si="679"/>
        <v>0</v>
      </c>
      <c r="DU523" s="312">
        <f t="shared" si="680"/>
        <v>0</v>
      </c>
      <c r="DV523" s="312">
        <f t="shared" si="681"/>
        <v>0</v>
      </c>
      <c r="DW523" s="312">
        <f t="shared" si="682"/>
        <v>0</v>
      </c>
      <c r="DX523" s="312">
        <f t="shared" si="683"/>
        <v>0</v>
      </c>
      <c r="DY523" s="300">
        <f t="shared" si="684"/>
        <v>0</v>
      </c>
    </row>
    <row r="524" spans="1:129" ht="15" customHeight="1">
      <c r="C524" s="75" t="s">
        <v>31</v>
      </c>
      <c r="D524" s="674"/>
      <c r="E524" s="70"/>
      <c r="F524" s="70"/>
      <c r="G524" s="70"/>
      <c r="H524" s="70"/>
      <c r="I524" s="70"/>
      <c r="J524" s="683"/>
      <c r="K524" s="70"/>
      <c r="L524" s="138"/>
      <c r="M524" s="68">
        <f t="shared" si="672"/>
        <v>1.1000000000000001</v>
      </c>
      <c r="N524" s="894"/>
      <c r="O524" s="895"/>
      <c r="P524" s="894"/>
      <c r="Q524" s="895"/>
      <c r="R524" s="894"/>
      <c r="S524" s="895"/>
      <c r="T524" s="894"/>
      <c r="U524" s="895"/>
      <c r="V524" s="894"/>
      <c r="W524" s="895"/>
      <c r="X524" s="346"/>
      <c r="Y524" s="896"/>
      <c r="Z524" s="1008"/>
      <c r="AA524" s="896"/>
      <c r="AB524" s="1008"/>
      <c r="AC524" s="896"/>
      <c r="AD524" s="1008"/>
      <c r="AE524" s="896"/>
      <c r="AF524" s="1008"/>
      <c r="AG524" s="896"/>
      <c r="AH524" s="1008"/>
      <c r="AI524" s="335"/>
      <c r="AJ524" s="901"/>
      <c r="AK524" s="902"/>
      <c r="AL524" s="901"/>
      <c r="AM524" s="902"/>
      <c r="AN524" s="901"/>
      <c r="AO524" s="902"/>
      <c r="AP524" s="901"/>
      <c r="AQ524" s="902"/>
      <c r="AR524" s="901"/>
      <c r="AS524" s="902"/>
      <c r="AT524" s="336"/>
      <c r="AU524" s="909"/>
      <c r="AV524" s="910"/>
      <c r="AW524" s="909"/>
      <c r="AX524" s="910"/>
      <c r="AY524" s="909"/>
      <c r="AZ524" s="910"/>
      <c r="BA524" s="909"/>
      <c r="BB524" s="910"/>
      <c r="BC524" s="909"/>
      <c r="BD524" s="910"/>
      <c r="BE524" s="337"/>
      <c r="BF524" s="911"/>
      <c r="BG524" s="912"/>
      <c r="BH524" s="911"/>
      <c r="BI524" s="912"/>
      <c r="BJ524" s="911"/>
      <c r="BK524" s="912"/>
      <c r="BL524" s="911"/>
      <c r="BM524" s="912"/>
      <c r="BN524" s="911"/>
      <c r="BO524" s="912"/>
      <c r="BP524" s="338"/>
      <c r="BQ524" s="1038"/>
      <c r="BR524" s="1039"/>
      <c r="BS524" s="1038"/>
      <c r="BT524" s="1039"/>
      <c r="BU524" s="1038"/>
      <c r="BV524" s="1039"/>
      <c r="BW524" s="1038"/>
      <c r="BX524" s="1039"/>
      <c r="BY524" s="1038"/>
      <c r="BZ524" s="1039"/>
      <c r="CA524" s="339"/>
      <c r="CB524" s="1036"/>
      <c r="CC524" s="1037"/>
      <c r="CD524" s="1036"/>
      <c r="CE524" s="1037"/>
      <c r="CF524" s="1036"/>
      <c r="CG524" s="1037"/>
      <c r="CH524" s="1036"/>
      <c r="CI524" s="1037"/>
      <c r="CJ524" s="1036"/>
      <c r="CK524" s="1037"/>
      <c r="CL524" s="340"/>
      <c r="CM524" s="1044"/>
      <c r="CN524" s="1045"/>
      <c r="CO524" s="1044"/>
      <c r="CP524" s="1045"/>
      <c r="CQ524" s="1044"/>
      <c r="CR524" s="1045"/>
      <c r="CS524" s="1044"/>
      <c r="CT524" s="1045"/>
      <c r="CU524" s="1044"/>
      <c r="CV524" s="1045"/>
      <c r="CW524" s="341"/>
      <c r="CX524" s="1042"/>
      <c r="CY524" s="1043"/>
      <c r="CZ524" s="1042"/>
      <c r="DA524" s="1043"/>
      <c r="DB524" s="1042"/>
      <c r="DC524" s="1043"/>
      <c r="DD524" s="1042"/>
      <c r="DE524" s="1043"/>
      <c r="DF524" s="1042"/>
      <c r="DG524" s="1043"/>
      <c r="DH524" s="342"/>
      <c r="DI524" s="997">
        <f t="shared" si="673"/>
        <v>0</v>
      </c>
      <c r="DJ524" s="998"/>
      <c r="DK524" s="997">
        <f t="shared" si="674"/>
        <v>0</v>
      </c>
      <c r="DL524" s="998"/>
      <c r="DM524" s="997">
        <f t="shared" si="675"/>
        <v>0</v>
      </c>
      <c r="DN524" s="998"/>
      <c r="DO524" s="997">
        <f t="shared" si="676"/>
        <v>0</v>
      </c>
      <c r="DP524" s="998"/>
      <c r="DQ524" s="997">
        <f t="shared" si="677"/>
        <v>0</v>
      </c>
      <c r="DR524" s="998"/>
      <c r="DS524" s="299">
        <f t="shared" si="678"/>
        <v>0</v>
      </c>
      <c r="DT524" s="312">
        <f t="shared" si="679"/>
        <v>0</v>
      </c>
      <c r="DU524" s="312">
        <f t="shared" si="680"/>
        <v>0</v>
      </c>
      <c r="DV524" s="312">
        <f t="shared" si="681"/>
        <v>0</v>
      </c>
      <c r="DW524" s="312">
        <f t="shared" si="682"/>
        <v>0</v>
      </c>
      <c r="DX524" s="312">
        <f t="shared" si="683"/>
        <v>0</v>
      </c>
      <c r="DY524" s="300">
        <f t="shared" si="684"/>
        <v>0</v>
      </c>
    </row>
    <row r="525" spans="1:129" ht="15" customHeight="1">
      <c r="C525" s="75" t="s">
        <v>309</v>
      </c>
      <c r="D525" s="674" t="s">
        <v>338</v>
      </c>
      <c r="E525" s="70"/>
      <c r="F525" s="70"/>
      <c r="G525" s="70"/>
      <c r="H525" s="70"/>
      <c r="I525" s="70"/>
      <c r="J525" s="683"/>
      <c r="K525" s="70"/>
      <c r="L525" s="138"/>
      <c r="M525" s="68">
        <f t="shared" si="672"/>
        <v>1.1000000000000001</v>
      </c>
      <c r="N525" s="894"/>
      <c r="O525" s="895"/>
      <c r="P525" s="894"/>
      <c r="Q525" s="895"/>
      <c r="R525" s="894"/>
      <c r="S525" s="895"/>
      <c r="T525" s="894"/>
      <c r="U525" s="895"/>
      <c r="V525" s="894"/>
      <c r="W525" s="895"/>
      <c r="X525" s="346"/>
      <c r="Y525" s="896"/>
      <c r="Z525" s="1008"/>
      <c r="AA525" s="896"/>
      <c r="AB525" s="1008"/>
      <c r="AC525" s="896"/>
      <c r="AD525" s="1008"/>
      <c r="AE525" s="896"/>
      <c r="AF525" s="1008"/>
      <c r="AG525" s="896"/>
      <c r="AH525" s="1008"/>
      <c r="AI525" s="335"/>
      <c r="AJ525" s="901"/>
      <c r="AK525" s="902"/>
      <c r="AL525" s="901"/>
      <c r="AM525" s="902"/>
      <c r="AN525" s="901"/>
      <c r="AO525" s="902"/>
      <c r="AP525" s="901"/>
      <c r="AQ525" s="902"/>
      <c r="AR525" s="901"/>
      <c r="AS525" s="902"/>
      <c r="AT525" s="336"/>
      <c r="AU525" s="909"/>
      <c r="AV525" s="910"/>
      <c r="AW525" s="909"/>
      <c r="AX525" s="910"/>
      <c r="AY525" s="909"/>
      <c r="AZ525" s="910"/>
      <c r="BA525" s="909"/>
      <c r="BB525" s="910"/>
      <c r="BC525" s="909"/>
      <c r="BD525" s="910"/>
      <c r="BE525" s="337"/>
      <c r="BF525" s="911"/>
      <c r="BG525" s="912"/>
      <c r="BH525" s="911"/>
      <c r="BI525" s="912"/>
      <c r="BJ525" s="911"/>
      <c r="BK525" s="912"/>
      <c r="BL525" s="911"/>
      <c r="BM525" s="912"/>
      <c r="BN525" s="911"/>
      <c r="BO525" s="912"/>
      <c r="BP525" s="338"/>
      <c r="BQ525" s="1038"/>
      <c r="BR525" s="1039"/>
      <c r="BS525" s="1038"/>
      <c r="BT525" s="1039"/>
      <c r="BU525" s="1038"/>
      <c r="BV525" s="1039"/>
      <c r="BW525" s="1038"/>
      <c r="BX525" s="1039"/>
      <c r="BY525" s="1038"/>
      <c r="BZ525" s="1039"/>
      <c r="CA525" s="339"/>
      <c r="CB525" s="1036"/>
      <c r="CC525" s="1037"/>
      <c r="CD525" s="1036"/>
      <c r="CE525" s="1037"/>
      <c r="CF525" s="1036"/>
      <c r="CG525" s="1037"/>
      <c r="CH525" s="1036"/>
      <c r="CI525" s="1037"/>
      <c r="CJ525" s="1036"/>
      <c r="CK525" s="1037"/>
      <c r="CL525" s="340"/>
      <c r="CM525" s="1044"/>
      <c r="CN525" s="1045"/>
      <c r="CO525" s="1044"/>
      <c r="CP525" s="1045"/>
      <c r="CQ525" s="1044"/>
      <c r="CR525" s="1045"/>
      <c r="CS525" s="1044"/>
      <c r="CT525" s="1045"/>
      <c r="CU525" s="1044"/>
      <c r="CV525" s="1045"/>
      <c r="CW525" s="341"/>
      <c r="CX525" s="1042"/>
      <c r="CY525" s="1043"/>
      <c r="CZ525" s="1042"/>
      <c r="DA525" s="1043"/>
      <c r="DB525" s="1042"/>
      <c r="DC525" s="1043"/>
      <c r="DD525" s="1042"/>
      <c r="DE525" s="1043"/>
      <c r="DF525" s="1042"/>
      <c r="DG525" s="1043"/>
      <c r="DH525" s="342"/>
      <c r="DI525" s="997">
        <f t="shared" si="673"/>
        <v>0</v>
      </c>
      <c r="DJ525" s="998"/>
      <c r="DK525" s="997">
        <f t="shared" si="674"/>
        <v>0</v>
      </c>
      <c r="DL525" s="998"/>
      <c r="DM525" s="997">
        <f t="shared" si="675"/>
        <v>0</v>
      </c>
      <c r="DN525" s="998"/>
      <c r="DO525" s="997">
        <f t="shared" si="676"/>
        <v>0</v>
      </c>
      <c r="DP525" s="998"/>
      <c r="DQ525" s="997">
        <f t="shared" si="677"/>
        <v>0</v>
      </c>
      <c r="DR525" s="998"/>
      <c r="DS525" s="299">
        <f t="shared" si="678"/>
        <v>0</v>
      </c>
      <c r="DT525" s="312">
        <f t="shared" si="679"/>
        <v>0</v>
      </c>
      <c r="DU525" s="312">
        <f t="shared" si="680"/>
        <v>0</v>
      </c>
      <c r="DV525" s="312">
        <f t="shared" si="681"/>
        <v>0</v>
      </c>
      <c r="DW525" s="312">
        <f t="shared" si="682"/>
        <v>0</v>
      </c>
      <c r="DX525" s="312">
        <f t="shared" si="683"/>
        <v>0</v>
      </c>
      <c r="DY525" s="300">
        <f t="shared" si="684"/>
        <v>0</v>
      </c>
    </row>
    <row r="526" spans="1:129" ht="15" customHeight="1">
      <c r="C526" s="75" t="s">
        <v>224</v>
      </c>
      <c r="D526" s="674"/>
      <c r="E526" s="70"/>
      <c r="F526" s="70"/>
      <c r="G526" s="70"/>
      <c r="H526" s="70"/>
      <c r="I526" s="70"/>
      <c r="J526" s="683"/>
      <c r="K526" s="70"/>
      <c r="L526" s="138"/>
      <c r="M526" s="68">
        <f t="shared" si="672"/>
        <v>1</v>
      </c>
      <c r="N526" s="894"/>
      <c r="O526" s="895"/>
      <c r="P526" s="894"/>
      <c r="Q526" s="895"/>
      <c r="R526" s="894"/>
      <c r="S526" s="895"/>
      <c r="T526" s="894"/>
      <c r="U526" s="895"/>
      <c r="V526" s="894"/>
      <c r="W526" s="895"/>
      <c r="X526" s="346"/>
      <c r="Y526" s="896"/>
      <c r="Z526" s="1008"/>
      <c r="AA526" s="896"/>
      <c r="AB526" s="1008"/>
      <c r="AC526" s="896"/>
      <c r="AD526" s="1008"/>
      <c r="AE526" s="896"/>
      <c r="AF526" s="1008"/>
      <c r="AG526" s="896"/>
      <c r="AH526" s="1008"/>
      <c r="AI526" s="335"/>
      <c r="AJ526" s="901"/>
      <c r="AK526" s="902"/>
      <c r="AL526" s="901"/>
      <c r="AM526" s="902"/>
      <c r="AN526" s="901"/>
      <c r="AO526" s="902"/>
      <c r="AP526" s="901"/>
      <c r="AQ526" s="902"/>
      <c r="AR526" s="901"/>
      <c r="AS526" s="902"/>
      <c r="AT526" s="336"/>
      <c r="AU526" s="909"/>
      <c r="AV526" s="910"/>
      <c r="AW526" s="909"/>
      <c r="AX526" s="910"/>
      <c r="AY526" s="909"/>
      <c r="AZ526" s="910"/>
      <c r="BA526" s="909"/>
      <c r="BB526" s="910"/>
      <c r="BC526" s="909"/>
      <c r="BD526" s="910"/>
      <c r="BE526" s="337"/>
      <c r="BF526" s="911"/>
      <c r="BG526" s="912"/>
      <c r="BH526" s="911"/>
      <c r="BI526" s="912"/>
      <c r="BJ526" s="911"/>
      <c r="BK526" s="912"/>
      <c r="BL526" s="911"/>
      <c r="BM526" s="912"/>
      <c r="BN526" s="911"/>
      <c r="BO526" s="912"/>
      <c r="BP526" s="338"/>
      <c r="BQ526" s="1038"/>
      <c r="BR526" s="1039"/>
      <c r="BS526" s="1038"/>
      <c r="BT526" s="1039"/>
      <c r="BU526" s="1038"/>
      <c r="BV526" s="1039"/>
      <c r="BW526" s="1038"/>
      <c r="BX526" s="1039"/>
      <c r="BY526" s="1038"/>
      <c r="BZ526" s="1039"/>
      <c r="CA526" s="339"/>
      <c r="CB526" s="1036"/>
      <c r="CC526" s="1037"/>
      <c r="CD526" s="1036"/>
      <c r="CE526" s="1037"/>
      <c r="CF526" s="1036"/>
      <c r="CG526" s="1037"/>
      <c r="CH526" s="1036"/>
      <c r="CI526" s="1037"/>
      <c r="CJ526" s="1036"/>
      <c r="CK526" s="1037"/>
      <c r="CL526" s="340"/>
      <c r="CM526" s="1044"/>
      <c r="CN526" s="1045"/>
      <c r="CO526" s="1044"/>
      <c r="CP526" s="1045"/>
      <c r="CQ526" s="1044"/>
      <c r="CR526" s="1045"/>
      <c r="CS526" s="1044"/>
      <c r="CT526" s="1045"/>
      <c r="CU526" s="1044"/>
      <c r="CV526" s="1045"/>
      <c r="CW526" s="341"/>
      <c r="CX526" s="1042"/>
      <c r="CY526" s="1043"/>
      <c r="CZ526" s="1042"/>
      <c r="DA526" s="1043"/>
      <c r="DB526" s="1042"/>
      <c r="DC526" s="1043"/>
      <c r="DD526" s="1042"/>
      <c r="DE526" s="1043"/>
      <c r="DF526" s="1042"/>
      <c r="DG526" s="1043"/>
      <c r="DH526" s="342"/>
      <c r="DI526" s="997">
        <f t="shared" si="673"/>
        <v>0</v>
      </c>
      <c r="DJ526" s="998"/>
      <c r="DK526" s="997">
        <f t="shared" si="674"/>
        <v>0</v>
      </c>
      <c r="DL526" s="998"/>
      <c r="DM526" s="997">
        <f t="shared" si="675"/>
        <v>0</v>
      </c>
      <c r="DN526" s="998"/>
      <c r="DO526" s="997">
        <f t="shared" si="676"/>
        <v>0</v>
      </c>
      <c r="DP526" s="998"/>
      <c r="DQ526" s="997">
        <f t="shared" si="677"/>
        <v>0</v>
      </c>
      <c r="DR526" s="998"/>
      <c r="DS526" s="299">
        <f t="shared" si="678"/>
        <v>0</v>
      </c>
      <c r="DT526" s="312">
        <f t="shared" si="679"/>
        <v>0</v>
      </c>
      <c r="DU526" s="312">
        <f t="shared" si="680"/>
        <v>0</v>
      </c>
      <c r="DV526" s="312">
        <f t="shared" si="681"/>
        <v>0</v>
      </c>
      <c r="DW526" s="312">
        <f t="shared" si="682"/>
        <v>0</v>
      </c>
      <c r="DX526" s="312">
        <f t="shared" si="683"/>
        <v>0</v>
      </c>
      <c r="DY526" s="300">
        <f t="shared" si="684"/>
        <v>0</v>
      </c>
    </row>
    <row r="527" spans="1:129" ht="15" customHeight="1">
      <c r="C527" s="75" t="s">
        <v>15</v>
      </c>
      <c r="D527" s="674"/>
      <c r="E527" s="70"/>
      <c r="F527" s="70"/>
      <c r="G527" s="70"/>
      <c r="H527" s="70"/>
      <c r="I527" s="70"/>
      <c r="J527" s="683"/>
      <c r="K527" s="70"/>
      <c r="L527" s="138"/>
      <c r="M527" s="68">
        <f t="shared" si="672"/>
        <v>1</v>
      </c>
      <c r="N527" s="894"/>
      <c r="O527" s="895"/>
      <c r="P527" s="894"/>
      <c r="Q527" s="895"/>
      <c r="R527" s="894"/>
      <c r="S527" s="895"/>
      <c r="T527" s="894"/>
      <c r="U527" s="895"/>
      <c r="V527" s="894"/>
      <c r="W527" s="895"/>
      <c r="X527" s="346"/>
      <c r="Y527" s="896"/>
      <c r="Z527" s="1008"/>
      <c r="AA527" s="896"/>
      <c r="AB527" s="1008"/>
      <c r="AC527" s="896"/>
      <c r="AD527" s="1008"/>
      <c r="AE527" s="896"/>
      <c r="AF527" s="1008"/>
      <c r="AG527" s="896"/>
      <c r="AH527" s="1008"/>
      <c r="AI527" s="335"/>
      <c r="AJ527" s="901"/>
      <c r="AK527" s="902"/>
      <c r="AL527" s="901"/>
      <c r="AM527" s="902"/>
      <c r="AN527" s="901"/>
      <c r="AO527" s="902"/>
      <c r="AP527" s="901"/>
      <c r="AQ527" s="902"/>
      <c r="AR527" s="901"/>
      <c r="AS527" s="902"/>
      <c r="AT527" s="336"/>
      <c r="AU527" s="909"/>
      <c r="AV527" s="910"/>
      <c r="AW527" s="909"/>
      <c r="AX527" s="910"/>
      <c r="AY527" s="909"/>
      <c r="AZ527" s="910"/>
      <c r="BA527" s="909"/>
      <c r="BB527" s="910"/>
      <c r="BC527" s="909"/>
      <c r="BD527" s="910"/>
      <c r="BE527" s="337"/>
      <c r="BF527" s="911"/>
      <c r="BG527" s="912"/>
      <c r="BH527" s="911"/>
      <c r="BI527" s="912"/>
      <c r="BJ527" s="911"/>
      <c r="BK527" s="912"/>
      <c r="BL527" s="911"/>
      <c r="BM527" s="912"/>
      <c r="BN527" s="911"/>
      <c r="BO527" s="912"/>
      <c r="BP527" s="338"/>
      <c r="BQ527" s="1038"/>
      <c r="BR527" s="1039"/>
      <c r="BS527" s="1038"/>
      <c r="BT527" s="1039"/>
      <c r="BU527" s="1038"/>
      <c r="BV527" s="1039"/>
      <c r="BW527" s="1038"/>
      <c r="BX527" s="1039"/>
      <c r="BY527" s="1038"/>
      <c r="BZ527" s="1039"/>
      <c r="CA527" s="339"/>
      <c r="CB527" s="1036"/>
      <c r="CC527" s="1037"/>
      <c r="CD527" s="1036"/>
      <c r="CE527" s="1037"/>
      <c r="CF527" s="1036"/>
      <c r="CG527" s="1037"/>
      <c r="CH527" s="1036"/>
      <c r="CI527" s="1037"/>
      <c r="CJ527" s="1036"/>
      <c r="CK527" s="1037"/>
      <c r="CL527" s="340"/>
      <c r="CM527" s="1044"/>
      <c r="CN527" s="1045"/>
      <c r="CO527" s="1044"/>
      <c r="CP527" s="1045"/>
      <c r="CQ527" s="1044"/>
      <c r="CR527" s="1045"/>
      <c r="CS527" s="1044"/>
      <c r="CT527" s="1045"/>
      <c r="CU527" s="1044"/>
      <c r="CV527" s="1045"/>
      <c r="CW527" s="341"/>
      <c r="CX527" s="1042"/>
      <c r="CY527" s="1043"/>
      <c r="CZ527" s="1042"/>
      <c r="DA527" s="1043"/>
      <c r="DB527" s="1042"/>
      <c r="DC527" s="1043"/>
      <c r="DD527" s="1042"/>
      <c r="DE527" s="1043"/>
      <c r="DF527" s="1042"/>
      <c r="DG527" s="1043"/>
      <c r="DH527" s="342"/>
      <c r="DI527" s="997">
        <f t="shared" si="673"/>
        <v>0</v>
      </c>
      <c r="DJ527" s="998"/>
      <c r="DK527" s="997">
        <f t="shared" si="674"/>
        <v>0</v>
      </c>
      <c r="DL527" s="998"/>
      <c r="DM527" s="997">
        <f t="shared" si="675"/>
        <v>0</v>
      </c>
      <c r="DN527" s="998"/>
      <c r="DO527" s="997">
        <f t="shared" si="676"/>
        <v>0</v>
      </c>
      <c r="DP527" s="998"/>
      <c r="DQ527" s="997">
        <f t="shared" si="677"/>
        <v>0</v>
      </c>
      <c r="DR527" s="998"/>
      <c r="DS527" s="299">
        <f t="shared" si="678"/>
        <v>0</v>
      </c>
      <c r="DT527" s="312">
        <f t="shared" si="679"/>
        <v>0</v>
      </c>
      <c r="DU527" s="312">
        <f t="shared" si="680"/>
        <v>0</v>
      </c>
      <c r="DV527" s="312">
        <f t="shared" si="681"/>
        <v>0</v>
      </c>
      <c r="DW527" s="312">
        <f t="shared" si="682"/>
        <v>0</v>
      </c>
      <c r="DX527" s="312">
        <f t="shared" si="683"/>
        <v>0</v>
      </c>
      <c r="DY527" s="300">
        <f t="shared" si="684"/>
        <v>0</v>
      </c>
    </row>
    <row r="528" spans="1:129" ht="15" customHeight="1">
      <c r="C528" s="75" t="s">
        <v>31</v>
      </c>
      <c r="D528" s="674"/>
      <c r="E528" s="70"/>
      <c r="F528" s="70"/>
      <c r="G528" s="70"/>
      <c r="H528" s="70"/>
      <c r="I528" s="70"/>
      <c r="J528" s="683"/>
      <c r="K528" s="70"/>
      <c r="L528" s="138"/>
      <c r="M528" s="68">
        <f t="shared" si="672"/>
        <v>1.1000000000000001</v>
      </c>
      <c r="N528" s="894"/>
      <c r="O528" s="895"/>
      <c r="P528" s="894"/>
      <c r="Q528" s="895"/>
      <c r="R528" s="894"/>
      <c r="S528" s="895"/>
      <c r="T528" s="894"/>
      <c r="U528" s="895"/>
      <c r="V528" s="894"/>
      <c r="W528" s="895"/>
      <c r="X528" s="346"/>
      <c r="Y528" s="896"/>
      <c r="Z528" s="1008"/>
      <c r="AA528" s="896"/>
      <c r="AB528" s="1008"/>
      <c r="AC528" s="896"/>
      <c r="AD528" s="1008"/>
      <c r="AE528" s="896"/>
      <c r="AF528" s="1008"/>
      <c r="AG528" s="896"/>
      <c r="AH528" s="1008"/>
      <c r="AI528" s="335"/>
      <c r="AJ528" s="901"/>
      <c r="AK528" s="902"/>
      <c r="AL528" s="901"/>
      <c r="AM528" s="902"/>
      <c r="AN528" s="901"/>
      <c r="AO528" s="902"/>
      <c r="AP528" s="901"/>
      <c r="AQ528" s="902"/>
      <c r="AR528" s="901"/>
      <c r="AS528" s="902"/>
      <c r="AT528" s="336"/>
      <c r="AU528" s="909"/>
      <c r="AV528" s="910"/>
      <c r="AW528" s="909"/>
      <c r="AX528" s="910"/>
      <c r="AY528" s="909"/>
      <c r="AZ528" s="910"/>
      <c r="BA528" s="909"/>
      <c r="BB528" s="910"/>
      <c r="BC528" s="909"/>
      <c r="BD528" s="910"/>
      <c r="BE528" s="337"/>
      <c r="BF528" s="911"/>
      <c r="BG528" s="912"/>
      <c r="BH528" s="911"/>
      <c r="BI528" s="912"/>
      <c r="BJ528" s="911"/>
      <c r="BK528" s="912"/>
      <c r="BL528" s="911"/>
      <c r="BM528" s="912"/>
      <c r="BN528" s="911"/>
      <c r="BO528" s="912"/>
      <c r="BP528" s="338"/>
      <c r="BQ528" s="1038"/>
      <c r="BR528" s="1039"/>
      <c r="BS528" s="1038"/>
      <c r="BT528" s="1039"/>
      <c r="BU528" s="1038"/>
      <c r="BV528" s="1039"/>
      <c r="BW528" s="1038"/>
      <c r="BX528" s="1039"/>
      <c r="BY528" s="1038"/>
      <c r="BZ528" s="1039"/>
      <c r="CA528" s="339"/>
      <c r="CB528" s="1036"/>
      <c r="CC528" s="1037"/>
      <c r="CD528" s="1036"/>
      <c r="CE528" s="1037"/>
      <c r="CF528" s="1036"/>
      <c r="CG528" s="1037"/>
      <c r="CH528" s="1036"/>
      <c r="CI528" s="1037"/>
      <c r="CJ528" s="1036"/>
      <c r="CK528" s="1037"/>
      <c r="CL528" s="340"/>
      <c r="CM528" s="1044"/>
      <c r="CN528" s="1045"/>
      <c r="CO528" s="1044"/>
      <c r="CP528" s="1045"/>
      <c r="CQ528" s="1044"/>
      <c r="CR528" s="1045"/>
      <c r="CS528" s="1044"/>
      <c r="CT528" s="1045"/>
      <c r="CU528" s="1044"/>
      <c r="CV528" s="1045"/>
      <c r="CW528" s="341"/>
      <c r="CX528" s="1042"/>
      <c r="CY528" s="1043"/>
      <c r="CZ528" s="1042"/>
      <c r="DA528" s="1043"/>
      <c r="DB528" s="1042"/>
      <c r="DC528" s="1043"/>
      <c r="DD528" s="1042"/>
      <c r="DE528" s="1043"/>
      <c r="DF528" s="1042"/>
      <c r="DG528" s="1043"/>
      <c r="DH528" s="342"/>
      <c r="DI528" s="997">
        <f t="shared" si="673"/>
        <v>0</v>
      </c>
      <c r="DJ528" s="998"/>
      <c r="DK528" s="997">
        <f t="shared" si="674"/>
        <v>0</v>
      </c>
      <c r="DL528" s="998"/>
      <c r="DM528" s="997">
        <f t="shared" si="675"/>
        <v>0</v>
      </c>
      <c r="DN528" s="998"/>
      <c r="DO528" s="997">
        <f t="shared" si="676"/>
        <v>0</v>
      </c>
      <c r="DP528" s="998"/>
      <c r="DQ528" s="997">
        <f t="shared" si="677"/>
        <v>0</v>
      </c>
      <c r="DR528" s="998"/>
      <c r="DS528" s="299">
        <f t="shared" si="678"/>
        <v>0</v>
      </c>
      <c r="DT528" s="312">
        <f t="shared" si="679"/>
        <v>0</v>
      </c>
      <c r="DU528" s="312">
        <f t="shared" si="680"/>
        <v>0</v>
      </c>
      <c r="DV528" s="312">
        <f t="shared" si="681"/>
        <v>0</v>
      </c>
      <c r="DW528" s="312">
        <f t="shared" si="682"/>
        <v>0</v>
      </c>
      <c r="DX528" s="312">
        <f t="shared" si="683"/>
        <v>0</v>
      </c>
      <c r="DY528" s="300">
        <f t="shared" si="684"/>
        <v>0</v>
      </c>
    </row>
    <row r="529" spans="1:130" ht="15" customHeight="1">
      <c r="C529" s="75" t="s">
        <v>309</v>
      </c>
      <c r="D529" s="674" t="s">
        <v>338</v>
      </c>
      <c r="E529" s="70"/>
      <c r="F529" s="70"/>
      <c r="G529" s="70"/>
      <c r="H529" s="70"/>
      <c r="I529" s="70"/>
      <c r="J529" s="683"/>
      <c r="K529" s="70"/>
      <c r="L529" s="138"/>
      <c r="M529" s="68">
        <f t="shared" si="672"/>
        <v>1.1000000000000001</v>
      </c>
      <c r="N529" s="894"/>
      <c r="O529" s="895"/>
      <c r="P529" s="894"/>
      <c r="Q529" s="895"/>
      <c r="R529" s="894"/>
      <c r="S529" s="895"/>
      <c r="T529" s="894"/>
      <c r="U529" s="895"/>
      <c r="V529" s="894"/>
      <c r="W529" s="895"/>
      <c r="X529" s="346"/>
      <c r="Y529" s="896"/>
      <c r="Z529" s="1008"/>
      <c r="AA529" s="896"/>
      <c r="AB529" s="1008"/>
      <c r="AC529" s="896"/>
      <c r="AD529" s="1008"/>
      <c r="AE529" s="896"/>
      <c r="AF529" s="1008"/>
      <c r="AG529" s="896"/>
      <c r="AH529" s="1008"/>
      <c r="AI529" s="335"/>
      <c r="AJ529" s="901"/>
      <c r="AK529" s="902"/>
      <c r="AL529" s="901"/>
      <c r="AM529" s="902"/>
      <c r="AN529" s="901"/>
      <c r="AO529" s="902"/>
      <c r="AP529" s="901"/>
      <c r="AQ529" s="902"/>
      <c r="AR529" s="901"/>
      <c r="AS529" s="902"/>
      <c r="AT529" s="336"/>
      <c r="AU529" s="909"/>
      <c r="AV529" s="910"/>
      <c r="AW529" s="909"/>
      <c r="AX529" s="910"/>
      <c r="AY529" s="909"/>
      <c r="AZ529" s="910"/>
      <c r="BA529" s="909"/>
      <c r="BB529" s="910"/>
      <c r="BC529" s="909"/>
      <c r="BD529" s="910"/>
      <c r="BE529" s="337"/>
      <c r="BF529" s="911"/>
      <c r="BG529" s="912"/>
      <c r="BH529" s="911"/>
      <c r="BI529" s="912"/>
      <c r="BJ529" s="911"/>
      <c r="BK529" s="912"/>
      <c r="BL529" s="911"/>
      <c r="BM529" s="912"/>
      <c r="BN529" s="911"/>
      <c r="BO529" s="912"/>
      <c r="BP529" s="338"/>
      <c r="BQ529" s="1038"/>
      <c r="BR529" s="1039"/>
      <c r="BS529" s="1038"/>
      <c r="BT529" s="1039"/>
      <c r="BU529" s="1038"/>
      <c r="BV529" s="1039"/>
      <c r="BW529" s="1038"/>
      <c r="BX529" s="1039"/>
      <c r="BY529" s="1038"/>
      <c r="BZ529" s="1039"/>
      <c r="CA529" s="339"/>
      <c r="CB529" s="1036"/>
      <c r="CC529" s="1037"/>
      <c r="CD529" s="1036"/>
      <c r="CE529" s="1037"/>
      <c r="CF529" s="1036"/>
      <c r="CG529" s="1037"/>
      <c r="CH529" s="1036"/>
      <c r="CI529" s="1037"/>
      <c r="CJ529" s="1036"/>
      <c r="CK529" s="1037"/>
      <c r="CL529" s="340"/>
      <c r="CM529" s="1044"/>
      <c r="CN529" s="1045"/>
      <c r="CO529" s="1044"/>
      <c r="CP529" s="1045"/>
      <c r="CQ529" s="1044"/>
      <c r="CR529" s="1045"/>
      <c r="CS529" s="1044"/>
      <c r="CT529" s="1045"/>
      <c r="CU529" s="1044"/>
      <c r="CV529" s="1045"/>
      <c r="CW529" s="341"/>
      <c r="CX529" s="1042"/>
      <c r="CY529" s="1043"/>
      <c r="CZ529" s="1042"/>
      <c r="DA529" s="1043"/>
      <c r="DB529" s="1042"/>
      <c r="DC529" s="1043"/>
      <c r="DD529" s="1042"/>
      <c r="DE529" s="1043"/>
      <c r="DF529" s="1042"/>
      <c r="DG529" s="1043"/>
      <c r="DH529" s="342"/>
      <c r="DI529" s="997">
        <f t="shared" si="673"/>
        <v>0</v>
      </c>
      <c r="DJ529" s="998"/>
      <c r="DK529" s="997">
        <f t="shared" si="674"/>
        <v>0</v>
      </c>
      <c r="DL529" s="998"/>
      <c r="DM529" s="997">
        <f t="shared" si="675"/>
        <v>0</v>
      </c>
      <c r="DN529" s="998"/>
      <c r="DO529" s="997">
        <f t="shared" si="676"/>
        <v>0</v>
      </c>
      <c r="DP529" s="998"/>
      <c r="DQ529" s="997">
        <f t="shared" si="677"/>
        <v>0</v>
      </c>
      <c r="DR529" s="998"/>
      <c r="DS529" s="299">
        <f t="shared" si="678"/>
        <v>0</v>
      </c>
      <c r="DT529" s="312">
        <f t="shared" si="679"/>
        <v>0</v>
      </c>
      <c r="DU529" s="312">
        <f t="shared" si="680"/>
        <v>0</v>
      </c>
      <c r="DV529" s="312">
        <f t="shared" si="681"/>
        <v>0</v>
      </c>
      <c r="DW529" s="312">
        <f t="shared" si="682"/>
        <v>0</v>
      </c>
      <c r="DX529" s="312">
        <f t="shared" si="683"/>
        <v>0</v>
      </c>
      <c r="DY529" s="300">
        <f t="shared" si="684"/>
        <v>0</v>
      </c>
    </row>
    <row r="530" spans="1:130" ht="15" customHeight="1">
      <c r="C530" s="75" t="s">
        <v>224</v>
      </c>
      <c r="D530" s="674"/>
      <c r="E530" s="70"/>
      <c r="F530" s="70"/>
      <c r="G530" s="70"/>
      <c r="H530" s="70"/>
      <c r="I530" s="70"/>
      <c r="J530" s="683"/>
      <c r="K530" s="70"/>
      <c r="L530" s="138"/>
      <c r="M530" s="68">
        <f t="shared" si="672"/>
        <v>1</v>
      </c>
      <c r="N530" s="894"/>
      <c r="O530" s="895"/>
      <c r="P530" s="894"/>
      <c r="Q530" s="895"/>
      <c r="R530" s="894"/>
      <c r="S530" s="895"/>
      <c r="T530" s="894"/>
      <c r="U530" s="895"/>
      <c r="V530" s="894"/>
      <c r="W530" s="895"/>
      <c r="X530" s="346"/>
      <c r="Y530" s="896"/>
      <c r="Z530" s="1008"/>
      <c r="AA530" s="896"/>
      <c r="AB530" s="1008"/>
      <c r="AC530" s="896"/>
      <c r="AD530" s="1008"/>
      <c r="AE530" s="896"/>
      <c r="AF530" s="1008"/>
      <c r="AG530" s="896"/>
      <c r="AH530" s="1008"/>
      <c r="AI530" s="335"/>
      <c r="AJ530" s="901"/>
      <c r="AK530" s="902"/>
      <c r="AL530" s="901"/>
      <c r="AM530" s="902"/>
      <c r="AN530" s="901"/>
      <c r="AO530" s="902"/>
      <c r="AP530" s="901"/>
      <c r="AQ530" s="902"/>
      <c r="AR530" s="901"/>
      <c r="AS530" s="902"/>
      <c r="AT530" s="336"/>
      <c r="AU530" s="909"/>
      <c r="AV530" s="910"/>
      <c r="AW530" s="909"/>
      <c r="AX530" s="910"/>
      <c r="AY530" s="909"/>
      <c r="AZ530" s="910"/>
      <c r="BA530" s="909"/>
      <c r="BB530" s="910"/>
      <c r="BC530" s="909"/>
      <c r="BD530" s="910"/>
      <c r="BE530" s="337"/>
      <c r="BF530" s="911"/>
      <c r="BG530" s="912"/>
      <c r="BH530" s="911"/>
      <c r="BI530" s="912"/>
      <c r="BJ530" s="911"/>
      <c r="BK530" s="912"/>
      <c r="BL530" s="911"/>
      <c r="BM530" s="912"/>
      <c r="BN530" s="911"/>
      <c r="BO530" s="912"/>
      <c r="BP530" s="338"/>
      <c r="BQ530" s="1038"/>
      <c r="BR530" s="1039"/>
      <c r="BS530" s="1038"/>
      <c r="BT530" s="1039"/>
      <c r="BU530" s="1038"/>
      <c r="BV530" s="1039"/>
      <c r="BW530" s="1038"/>
      <c r="BX530" s="1039"/>
      <c r="BY530" s="1038"/>
      <c r="BZ530" s="1039"/>
      <c r="CA530" s="339"/>
      <c r="CB530" s="1036"/>
      <c r="CC530" s="1037"/>
      <c r="CD530" s="1036"/>
      <c r="CE530" s="1037"/>
      <c r="CF530" s="1036"/>
      <c r="CG530" s="1037"/>
      <c r="CH530" s="1036"/>
      <c r="CI530" s="1037"/>
      <c r="CJ530" s="1036"/>
      <c r="CK530" s="1037"/>
      <c r="CL530" s="340"/>
      <c r="CM530" s="1044"/>
      <c r="CN530" s="1045"/>
      <c r="CO530" s="1044"/>
      <c r="CP530" s="1045"/>
      <c r="CQ530" s="1044"/>
      <c r="CR530" s="1045"/>
      <c r="CS530" s="1044"/>
      <c r="CT530" s="1045"/>
      <c r="CU530" s="1044"/>
      <c r="CV530" s="1045"/>
      <c r="CW530" s="341"/>
      <c r="CX530" s="1042"/>
      <c r="CY530" s="1043"/>
      <c r="CZ530" s="1042"/>
      <c r="DA530" s="1043"/>
      <c r="DB530" s="1042"/>
      <c r="DC530" s="1043"/>
      <c r="DD530" s="1042"/>
      <c r="DE530" s="1043"/>
      <c r="DF530" s="1042"/>
      <c r="DG530" s="1043"/>
      <c r="DH530" s="342"/>
      <c r="DI530" s="997">
        <f t="shared" si="673"/>
        <v>0</v>
      </c>
      <c r="DJ530" s="998"/>
      <c r="DK530" s="997">
        <f t="shared" si="674"/>
        <v>0</v>
      </c>
      <c r="DL530" s="998"/>
      <c r="DM530" s="997">
        <f t="shared" si="675"/>
        <v>0</v>
      </c>
      <c r="DN530" s="998"/>
      <c r="DO530" s="997">
        <f t="shared" si="676"/>
        <v>0</v>
      </c>
      <c r="DP530" s="998"/>
      <c r="DQ530" s="997">
        <f t="shared" si="677"/>
        <v>0</v>
      </c>
      <c r="DR530" s="998"/>
      <c r="DS530" s="299">
        <f t="shared" si="678"/>
        <v>0</v>
      </c>
      <c r="DT530" s="312">
        <f t="shared" si="679"/>
        <v>0</v>
      </c>
      <c r="DU530" s="312">
        <f t="shared" si="680"/>
        <v>0</v>
      </c>
      <c r="DV530" s="312">
        <f t="shared" si="681"/>
        <v>0</v>
      </c>
      <c r="DW530" s="312">
        <f t="shared" si="682"/>
        <v>0</v>
      </c>
      <c r="DX530" s="312">
        <f t="shared" si="683"/>
        <v>0</v>
      </c>
      <c r="DY530" s="300">
        <f t="shared" si="684"/>
        <v>0</v>
      </c>
    </row>
    <row r="531" spans="1:130" ht="15" customHeight="1">
      <c r="C531" s="75" t="s">
        <v>15</v>
      </c>
      <c r="D531" s="674"/>
      <c r="E531" s="70"/>
      <c r="F531" s="70"/>
      <c r="G531" s="70"/>
      <c r="H531" s="70"/>
      <c r="I531" s="70"/>
      <c r="J531" s="683"/>
      <c r="K531" s="70"/>
      <c r="L531" s="138"/>
      <c r="M531" s="68">
        <f t="shared" si="672"/>
        <v>1</v>
      </c>
      <c r="N531" s="894"/>
      <c r="O531" s="895"/>
      <c r="P531" s="894"/>
      <c r="Q531" s="895"/>
      <c r="R531" s="894"/>
      <c r="S531" s="895"/>
      <c r="T531" s="894"/>
      <c r="U531" s="895"/>
      <c r="V531" s="894"/>
      <c r="W531" s="895"/>
      <c r="X531" s="346"/>
      <c r="Y531" s="896"/>
      <c r="Z531" s="1008"/>
      <c r="AA531" s="896"/>
      <c r="AB531" s="1008"/>
      <c r="AC531" s="896"/>
      <c r="AD531" s="1008"/>
      <c r="AE531" s="896"/>
      <c r="AF531" s="1008"/>
      <c r="AG531" s="896"/>
      <c r="AH531" s="1008"/>
      <c r="AI531" s="335"/>
      <c r="AJ531" s="901"/>
      <c r="AK531" s="902"/>
      <c r="AL531" s="901"/>
      <c r="AM531" s="902"/>
      <c r="AN531" s="901"/>
      <c r="AO531" s="902"/>
      <c r="AP531" s="901"/>
      <c r="AQ531" s="902"/>
      <c r="AR531" s="901"/>
      <c r="AS531" s="902"/>
      <c r="AT531" s="336"/>
      <c r="AU531" s="909"/>
      <c r="AV531" s="910"/>
      <c r="AW531" s="909"/>
      <c r="AX531" s="910"/>
      <c r="AY531" s="909"/>
      <c r="AZ531" s="910"/>
      <c r="BA531" s="909"/>
      <c r="BB531" s="910"/>
      <c r="BC531" s="909"/>
      <c r="BD531" s="910"/>
      <c r="BE531" s="337"/>
      <c r="BF531" s="911"/>
      <c r="BG531" s="912"/>
      <c r="BH531" s="911"/>
      <c r="BI531" s="912"/>
      <c r="BJ531" s="911"/>
      <c r="BK531" s="912"/>
      <c r="BL531" s="911"/>
      <c r="BM531" s="912"/>
      <c r="BN531" s="911"/>
      <c r="BO531" s="912"/>
      <c r="BP531" s="338"/>
      <c r="BQ531" s="1038"/>
      <c r="BR531" s="1039"/>
      <c r="BS531" s="1038"/>
      <c r="BT531" s="1039"/>
      <c r="BU531" s="1038"/>
      <c r="BV531" s="1039"/>
      <c r="BW531" s="1038"/>
      <c r="BX531" s="1039"/>
      <c r="BY531" s="1038"/>
      <c r="BZ531" s="1039"/>
      <c r="CA531" s="339"/>
      <c r="CB531" s="1036"/>
      <c r="CC531" s="1037"/>
      <c r="CD531" s="1036"/>
      <c r="CE531" s="1037"/>
      <c r="CF531" s="1036"/>
      <c r="CG531" s="1037"/>
      <c r="CH531" s="1036"/>
      <c r="CI531" s="1037"/>
      <c r="CJ531" s="1036"/>
      <c r="CK531" s="1037"/>
      <c r="CL531" s="340"/>
      <c r="CM531" s="1044"/>
      <c r="CN531" s="1045"/>
      <c r="CO531" s="1044"/>
      <c r="CP531" s="1045"/>
      <c r="CQ531" s="1044"/>
      <c r="CR531" s="1045"/>
      <c r="CS531" s="1044"/>
      <c r="CT531" s="1045"/>
      <c r="CU531" s="1044"/>
      <c r="CV531" s="1045"/>
      <c r="CW531" s="341"/>
      <c r="CX531" s="1042"/>
      <c r="CY531" s="1043"/>
      <c r="CZ531" s="1042"/>
      <c r="DA531" s="1043"/>
      <c r="DB531" s="1042"/>
      <c r="DC531" s="1043"/>
      <c r="DD531" s="1042"/>
      <c r="DE531" s="1043"/>
      <c r="DF531" s="1042"/>
      <c r="DG531" s="1043"/>
      <c r="DH531" s="342"/>
      <c r="DI531" s="997">
        <f t="shared" si="673"/>
        <v>0</v>
      </c>
      <c r="DJ531" s="998"/>
      <c r="DK531" s="997">
        <f t="shared" si="674"/>
        <v>0</v>
      </c>
      <c r="DL531" s="998"/>
      <c r="DM531" s="997">
        <f t="shared" si="675"/>
        <v>0</v>
      </c>
      <c r="DN531" s="998"/>
      <c r="DO531" s="997">
        <f t="shared" si="676"/>
        <v>0</v>
      </c>
      <c r="DP531" s="998"/>
      <c r="DQ531" s="997">
        <f t="shared" si="677"/>
        <v>0</v>
      </c>
      <c r="DR531" s="998"/>
      <c r="DS531" s="299">
        <f t="shared" si="678"/>
        <v>0</v>
      </c>
      <c r="DT531" s="312">
        <f t="shared" si="679"/>
        <v>0</v>
      </c>
      <c r="DU531" s="312">
        <f t="shared" si="680"/>
        <v>0</v>
      </c>
      <c r="DV531" s="312">
        <f t="shared" si="681"/>
        <v>0</v>
      </c>
      <c r="DW531" s="312">
        <f t="shared" si="682"/>
        <v>0</v>
      </c>
      <c r="DX531" s="312">
        <f t="shared" si="683"/>
        <v>0</v>
      </c>
      <c r="DY531" s="300">
        <f t="shared" si="684"/>
        <v>0</v>
      </c>
    </row>
    <row r="532" spans="1:130" ht="15" customHeight="1">
      <c r="C532" s="75" t="s">
        <v>31</v>
      </c>
      <c r="D532" s="674"/>
      <c r="E532" s="70"/>
      <c r="F532" s="70"/>
      <c r="G532" s="70"/>
      <c r="H532" s="70"/>
      <c r="I532" s="70"/>
      <c r="J532" s="683"/>
      <c r="K532" s="70"/>
      <c r="L532" s="138"/>
      <c r="M532" s="68">
        <f t="shared" si="672"/>
        <v>1.1000000000000001</v>
      </c>
      <c r="N532" s="894"/>
      <c r="O532" s="895"/>
      <c r="P532" s="894"/>
      <c r="Q532" s="895"/>
      <c r="R532" s="894"/>
      <c r="S532" s="895"/>
      <c r="T532" s="894"/>
      <c r="U532" s="895"/>
      <c r="V532" s="894"/>
      <c r="W532" s="895"/>
      <c r="X532" s="346"/>
      <c r="Y532" s="896"/>
      <c r="Z532" s="1008"/>
      <c r="AA532" s="896"/>
      <c r="AB532" s="1008"/>
      <c r="AC532" s="896"/>
      <c r="AD532" s="1008"/>
      <c r="AE532" s="896"/>
      <c r="AF532" s="1008"/>
      <c r="AG532" s="896"/>
      <c r="AH532" s="1008"/>
      <c r="AI532" s="335"/>
      <c r="AJ532" s="901"/>
      <c r="AK532" s="902"/>
      <c r="AL532" s="901"/>
      <c r="AM532" s="902"/>
      <c r="AN532" s="901"/>
      <c r="AO532" s="902"/>
      <c r="AP532" s="901"/>
      <c r="AQ532" s="902"/>
      <c r="AR532" s="901"/>
      <c r="AS532" s="902"/>
      <c r="AT532" s="336"/>
      <c r="AU532" s="909"/>
      <c r="AV532" s="910"/>
      <c r="AW532" s="909"/>
      <c r="AX532" s="910"/>
      <c r="AY532" s="909"/>
      <c r="AZ532" s="910"/>
      <c r="BA532" s="909"/>
      <c r="BB532" s="910"/>
      <c r="BC532" s="909"/>
      <c r="BD532" s="910"/>
      <c r="BE532" s="337"/>
      <c r="BF532" s="911"/>
      <c r="BG532" s="912"/>
      <c r="BH532" s="911"/>
      <c r="BI532" s="912"/>
      <c r="BJ532" s="911"/>
      <c r="BK532" s="912"/>
      <c r="BL532" s="911"/>
      <c r="BM532" s="912"/>
      <c r="BN532" s="911"/>
      <c r="BO532" s="912"/>
      <c r="BP532" s="338"/>
      <c r="BQ532" s="1038"/>
      <c r="BR532" s="1039"/>
      <c r="BS532" s="1038"/>
      <c r="BT532" s="1039"/>
      <c r="BU532" s="1038"/>
      <c r="BV532" s="1039"/>
      <c r="BW532" s="1038"/>
      <c r="BX532" s="1039"/>
      <c r="BY532" s="1038"/>
      <c r="BZ532" s="1039"/>
      <c r="CA532" s="339"/>
      <c r="CB532" s="1036"/>
      <c r="CC532" s="1037"/>
      <c r="CD532" s="1036"/>
      <c r="CE532" s="1037"/>
      <c r="CF532" s="1036"/>
      <c r="CG532" s="1037"/>
      <c r="CH532" s="1036"/>
      <c r="CI532" s="1037"/>
      <c r="CJ532" s="1036"/>
      <c r="CK532" s="1037"/>
      <c r="CL532" s="340"/>
      <c r="CM532" s="1044"/>
      <c r="CN532" s="1045"/>
      <c r="CO532" s="1044"/>
      <c r="CP532" s="1045"/>
      <c r="CQ532" s="1044"/>
      <c r="CR532" s="1045"/>
      <c r="CS532" s="1044"/>
      <c r="CT532" s="1045"/>
      <c r="CU532" s="1044"/>
      <c r="CV532" s="1045"/>
      <c r="CW532" s="341"/>
      <c r="CX532" s="1042"/>
      <c r="CY532" s="1043"/>
      <c r="CZ532" s="1042"/>
      <c r="DA532" s="1043"/>
      <c r="DB532" s="1042"/>
      <c r="DC532" s="1043"/>
      <c r="DD532" s="1042"/>
      <c r="DE532" s="1043"/>
      <c r="DF532" s="1042"/>
      <c r="DG532" s="1043"/>
      <c r="DH532" s="342"/>
      <c r="DI532" s="997">
        <f t="shared" si="673"/>
        <v>0</v>
      </c>
      <c r="DJ532" s="998"/>
      <c r="DK532" s="997">
        <f t="shared" si="674"/>
        <v>0</v>
      </c>
      <c r="DL532" s="998"/>
      <c r="DM532" s="997">
        <f t="shared" si="675"/>
        <v>0</v>
      </c>
      <c r="DN532" s="998"/>
      <c r="DO532" s="997">
        <f t="shared" si="676"/>
        <v>0</v>
      </c>
      <c r="DP532" s="998"/>
      <c r="DQ532" s="997">
        <f t="shared" si="677"/>
        <v>0</v>
      </c>
      <c r="DR532" s="998"/>
      <c r="DS532" s="299">
        <f t="shared" si="678"/>
        <v>0</v>
      </c>
      <c r="DT532" s="312">
        <f t="shared" si="679"/>
        <v>0</v>
      </c>
      <c r="DU532" s="312">
        <f t="shared" si="680"/>
        <v>0</v>
      </c>
      <c r="DV532" s="312">
        <f t="shared" si="681"/>
        <v>0</v>
      </c>
      <c r="DW532" s="312">
        <f t="shared" si="682"/>
        <v>0</v>
      </c>
      <c r="DX532" s="312">
        <f t="shared" si="683"/>
        <v>0</v>
      </c>
      <c r="DY532" s="300">
        <f t="shared" si="684"/>
        <v>0</v>
      </c>
    </row>
    <row r="533" spans="1:130" ht="15" customHeight="1">
      <c r="C533" s="136"/>
      <c r="D533" s="68"/>
      <c r="E533" s="49"/>
      <c r="F533" s="49"/>
      <c r="G533" s="49"/>
      <c r="H533" s="49"/>
      <c r="I533" s="49"/>
      <c r="J533" s="888" t="s">
        <v>144</v>
      </c>
      <c r="K533" s="889"/>
      <c r="L533" s="889"/>
      <c r="M533" s="890"/>
      <c r="N533" s="898"/>
      <c r="O533" s="665"/>
      <c r="P533" s="898"/>
      <c r="Q533" s="665"/>
      <c r="R533" s="898"/>
      <c r="S533" s="665"/>
      <c r="T533" s="898"/>
      <c r="U533" s="665"/>
      <c r="V533" s="898"/>
      <c r="W533" s="665"/>
      <c r="X533" s="141"/>
      <c r="Y533" s="898"/>
      <c r="Z533" s="665"/>
      <c r="AA533" s="898"/>
      <c r="AB533" s="665"/>
      <c r="AC533" s="898"/>
      <c r="AD533" s="665"/>
      <c r="AE533" s="898"/>
      <c r="AF533" s="665"/>
      <c r="AG533" s="898"/>
      <c r="AH533" s="665"/>
      <c r="AI533" s="141"/>
      <c r="AJ533" s="898"/>
      <c r="AK533" s="665"/>
      <c r="AL533" s="898"/>
      <c r="AM533" s="665"/>
      <c r="AN533" s="898"/>
      <c r="AO533" s="665"/>
      <c r="AP533" s="898"/>
      <c r="AQ533" s="665"/>
      <c r="AR533" s="898"/>
      <c r="AS533" s="665"/>
      <c r="AT533" s="141"/>
      <c r="AU533" s="898"/>
      <c r="AV533" s="665"/>
      <c r="AW533" s="898"/>
      <c r="AX533" s="665"/>
      <c r="AY533" s="898"/>
      <c r="AZ533" s="665"/>
      <c r="BA533" s="898"/>
      <c r="BB533" s="665"/>
      <c r="BC533" s="898"/>
      <c r="BD533" s="665"/>
      <c r="BE533" s="141"/>
      <c r="BF533" s="898"/>
      <c r="BG533" s="665"/>
      <c r="BH533" s="898"/>
      <c r="BI533" s="665"/>
      <c r="BJ533" s="898"/>
      <c r="BK533" s="665"/>
      <c r="BL533" s="898"/>
      <c r="BM533" s="665"/>
      <c r="BN533" s="898"/>
      <c r="BO533" s="665"/>
      <c r="BP533" s="141"/>
      <c r="BQ533" s="898"/>
      <c r="BR533" s="665"/>
      <c r="BS533" s="898"/>
      <c r="BT533" s="665"/>
      <c r="BU533" s="898"/>
      <c r="BV533" s="665"/>
      <c r="BW533" s="898"/>
      <c r="BX533" s="665"/>
      <c r="BY533" s="898"/>
      <c r="BZ533" s="665"/>
      <c r="CA533" s="141"/>
      <c r="CB533" s="898"/>
      <c r="CC533" s="665"/>
      <c r="CD533" s="898"/>
      <c r="CE533" s="665"/>
      <c r="CF533" s="898"/>
      <c r="CG533" s="665"/>
      <c r="CH533" s="898"/>
      <c r="CI533" s="665"/>
      <c r="CJ533" s="898"/>
      <c r="CK533" s="665"/>
      <c r="CL533" s="141"/>
      <c r="CM533" s="898"/>
      <c r="CN533" s="665"/>
      <c r="CO533" s="898"/>
      <c r="CP533" s="665"/>
      <c r="CQ533" s="898"/>
      <c r="CR533" s="665"/>
      <c r="CS533" s="898"/>
      <c r="CT533" s="665"/>
      <c r="CU533" s="898"/>
      <c r="CV533" s="665"/>
      <c r="CW533" s="141"/>
      <c r="CX533" s="898"/>
      <c r="CY533" s="665"/>
      <c r="CZ533" s="898"/>
      <c r="DA533" s="665"/>
      <c r="DB533" s="898"/>
      <c r="DC533" s="665"/>
      <c r="DD533" s="898"/>
      <c r="DE533" s="665"/>
      <c r="DF533" s="898"/>
      <c r="DG533" s="665"/>
      <c r="DH533" s="141"/>
      <c r="DI533" s="898">
        <f>SUM(DI521:DI532)</f>
        <v>0</v>
      </c>
      <c r="DJ533" s="665"/>
      <c r="DK533" s="898">
        <f>SUM(DK521:DK532)</f>
        <v>0</v>
      </c>
      <c r="DL533" s="665"/>
      <c r="DM533" s="898">
        <f>SUM(DM521:DM532)</f>
        <v>0</v>
      </c>
      <c r="DN533" s="665"/>
      <c r="DO533" s="898">
        <f>SUM(DO521:DO532)</f>
        <v>0</v>
      </c>
      <c r="DP533" s="665"/>
      <c r="DQ533" s="898">
        <f>SUM(DQ521:DQ532)</f>
        <v>0</v>
      </c>
      <c r="DR533" s="665"/>
      <c r="DS533" s="141">
        <f>SUM(DI533:DR533)</f>
        <v>0</v>
      </c>
      <c r="DT533" s="313">
        <f>SUM(DT521:DT532)</f>
        <v>0</v>
      </c>
      <c r="DU533" s="313">
        <f>SUM(DU521:DU532)</f>
        <v>0</v>
      </c>
      <c r="DV533" s="313">
        <f>SUM(DV521:DV532)</f>
        <v>0</v>
      </c>
      <c r="DW533" s="313">
        <f>SUM(DW521:DW532)</f>
        <v>0</v>
      </c>
      <c r="DX533" s="313">
        <f>SUM(DX521:DX532)</f>
        <v>0</v>
      </c>
      <c r="DY533" s="313">
        <f t="shared" si="684"/>
        <v>0</v>
      </c>
    </row>
    <row r="534" spans="1:130" s="52" customFormat="1" ht="15" customHeight="1">
      <c r="A534" s="76"/>
      <c r="B534" s="76"/>
      <c r="C534" s="977" t="s">
        <v>340</v>
      </c>
      <c r="D534" s="977"/>
      <c r="E534" s="977"/>
      <c r="F534" s="977"/>
      <c r="G534" s="977"/>
      <c r="H534" s="977"/>
      <c r="I534" s="977"/>
      <c r="J534" s="977"/>
      <c r="K534" s="977"/>
      <c r="L534" s="977"/>
      <c r="M534" s="977"/>
      <c r="N534" s="959">
        <f>N173+N211+N249+N287+N325+N362+N400+N442+N480+N518</f>
        <v>0</v>
      </c>
      <c r="O534" s="960"/>
      <c r="P534" s="959">
        <f>P173+P211+P249+P287+P325+P362+P400+P442+P480+P518</f>
        <v>0</v>
      </c>
      <c r="Q534" s="960"/>
      <c r="R534" s="959">
        <f>R173+R211+R249+R287+R325+R362+R400+R442+R480+R518</f>
        <v>0</v>
      </c>
      <c r="S534" s="960"/>
      <c r="T534" s="959">
        <f>T173+T211+T249+T287+T325+T362+T400+T442+T480+T518</f>
        <v>0</v>
      </c>
      <c r="U534" s="960"/>
      <c r="V534" s="959">
        <f>V173+V211+V249+V287+V325+V362+V400+V442+V480+V518</f>
        <v>0</v>
      </c>
      <c r="W534" s="960"/>
      <c r="X534" s="348">
        <f>SUM(N534:W534)</f>
        <v>0</v>
      </c>
      <c r="Y534" s="959">
        <f>Y173+Y211+Y249+Y287+Y325+Y362+Y400+Y442+Y480+Y518</f>
        <v>0</v>
      </c>
      <c r="Z534" s="960"/>
      <c r="AA534" s="959">
        <f>AA173+AA211+AA249+AA287+AA325+AA362+AA400+AA442+AA480+AA518</f>
        <v>0</v>
      </c>
      <c r="AB534" s="960"/>
      <c r="AC534" s="959">
        <f>AC173+AC211+AC249+AC287+AC325+AC362+AC400+AC442+AC480+AC518</f>
        <v>0</v>
      </c>
      <c r="AD534" s="960"/>
      <c r="AE534" s="959">
        <f>AE173+AE211+AE249+AE287+AE325+AE362+AE400+AE442+AE480+AE518</f>
        <v>0</v>
      </c>
      <c r="AF534" s="960"/>
      <c r="AG534" s="959">
        <f>AG173+AG211+AG249+AG287+AG325+AG362+AG400+AG442+AG480+AG518</f>
        <v>0</v>
      </c>
      <c r="AH534" s="960"/>
      <c r="AI534" s="348">
        <f>SUM(Y534:AG534)</f>
        <v>0</v>
      </c>
      <c r="AJ534" s="959">
        <f>AJ173+AJ211+AJ249+AJ287+AJ325+AJ362+AJ400+AJ442+AJ480+AJ518</f>
        <v>0</v>
      </c>
      <c r="AK534" s="960"/>
      <c r="AL534" s="959">
        <f>AL173+AL211+AL249+AL287+AL325+AL362+AL400+AL442+AL480+AL518</f>
        <v>0</v>
      </c>
      <c r="AM534" s="960"/>
      <c r="AN534" s="959">
        <f>AN173+AN211+AN249+AN287+AN325+AN362+AN400+AN442+AN480+AN518</f>
        <v>0</v>
      </c>
      <c r="AO534" s="960"/>
      <c r="AP534" s="959">
        <f>AP173+AP211+AP249+AP287+AP325+AP362+AP400+AP442+AP480+AP518</f>
        <v>0</v>
      </c>
      <c r="AQ534" s="960"/>
      <c r="AR534" s="959">
        <f>AR173+AR211+AR249+AR287+AR325+AR362+AR400+AR442+AR480+AR518</f>
        <v>0</v>
      </c>
      <c r="AS534" s="960"/>
      <c r="AT534" s="348">
        <f>SUM(AJ534:AS534)</f>
        <v>0</v>
      </c>
      <c r="AU534" s="959">
        <f>AU173+AU211+AU249+AU287+AU325+AU362+AU400+AU442+AU480+AU518</f>
        <v>0</v>
      </c>
      <c r="AV534" s="960"/>
      <c r="AW534" s="959">
        <f>AW173+AW211+AW249+AW287+AW325+AW362+AW400+AW442+AW480+AW518</f>
        <v>0</v>
      </c>
      <c r="AX534" s="960"/>
      <c r="AY534" s="959">
        <f>AY173+AY211+AY249+AY287+AY325+AY362+AY400+AY442+AY480+AY518</f>
        <v>0</v>
      </c>
      <c r="AZ534" s="960"/>
      <c r="BA534" s="959">
        <f>BA173+BA211+BA249+BA287+BA325+BA362+BA400+BA442+BA480+BA518</f>
        <v>0</v>
      </c>
      <c r="BB534" s="960"/>
      <c r="BC534" s="959">
        <f>BC173+BC211+BC249+BC287+BC325+BC362+BC400+BC442+BC480+BC518</f>
        <v>0</v>
      </c>
      <c r="BD534" s="960"/>
      <c r="BE534" s="348">
        <f>SUM(AU534:BD534)</f>
        <v>0</v>
      </c>
      <c r="BF534" s="959">
        <f>BF173+BF211+BF249+BF287+BF325+BF362+BF400+BF442+BF480+BF518</f>
        <v>0</v>
      </c>
      <c r="BG534" s="960"/>
      <c r="BH534" s="959">
        <f>BH173+BH211+BH249+BH287+BH325+BH362+BH400+BH442+BH480+BH518</f>
        <v>0</v>
      </c>
      <c r="BI534" s="960"/>
      <c r="BJ534" s="959">
        <f>BJ173+BJ211+BJ249+BJ287+BJ325+BJ362+BJ400+BJ442+BJ480+BJ518</f>
        <v>0</v>
      </c>
      <c r="BK534" s="960"/>
      <c r="BL534" s="959">
        <f>BL173+BL211+BL249+BL287+BL325+BL362+BL400+BL442+BL480+BL518</f>
        <v>0</v>
      </c>
      <c r="BM534" s="960"/>
      <c r="BN534" s="959">
        <f>BN173+BN211+BN249+BN287+BN325+BN362+BN400+BN442+BN480+BN518</f>
        <v>0</v>
      </c>
      <c r="BO534" s="960"/>
      <c r="BP534" s="348">
        <f>SUM(BF534:BO534)</f>
        <v>0</v>
      </c>
      <c r="BQ534" s="959">
        <f>BQ173+BQ211+BQ249+BQ287+BQ325+BQ362+BQ400+BQ442+BQ480+BQ518</f>
        <v>0</v>
      </c>
      <c r="BR534" s="960"/>
      <c r="BS534" s="959">
        <f>BS173+BS211+BS249+BS287+BS325+BS362+BS400+BS442+BS480+BS518</f>
        <v>0</v>
      </c>
      <c r="BT534" s="960"/>
      <c r="BU534" s="959">
        <f>BU173+BU211+BU249+BU287+BU325+BU362+BU400+BU442+BU480+BU518</f>
        <v>0</v>
      </c>
      <c r="BV534" s="960"/>
      <c r="BW534" s="959">
        <f>BW173+BW211+BW249+BW287+BW325+BW362+BW400+BW442+BW480+BW518</f>
        <v>0</v>
      </c>
      <c r="BX534" s="960"/>
      <c r="BY534" s="959">
        <f>BY173+BY211+BY249+BY287+BY325+BY362+BY400+BY442+BY480+BY518</f>
        <v>0</v>
      </c>
      <c r="BZ534" s="960"/>
      <c r="CA534" s="348">
        <f>SUM(BQ534:BZ534)</f>
        <v>0</v>
      </c>
      <c r="CB534" s="959">
        <f>CB173+CB211+CB249+CB287+CB325+CB362+CB400+CB442+CB480+CB518</f>
        <v>0</v>
      </c>
      <c r="CC534" s="960"/>
      <c r="CD534" s="959">
        <f>CD173+CD211+CD249+CD287+CD325+CD362+CD400+CD442+CD480+CD518</f>
        <v>0</v>
      </c>
      <c r="CE534" s="960"/>
      <c r="CF534" s="959">
        <f>CF173+CF211+CF249+CF287+CF325+CF362+CF400+CF442+CF480+CF518</f>
        <v>0</v>
      </c>
      <c r="CG534" s="960"/>
      <c r="CH534" s="959">
        <f>CH173+CH211+CH249+CH287+CH325+CH362+CH400+CH442+CH480+CH518</f>
        <v>0</v>
      </c>
      <c r="CI534" s="960"/>
      <c r="CJ534" s="959">
        <f>CJ173+CJ211+CJ249+CJ287+CJ325+CJ362+CJ400+CJ442+CJ480+CJ518</f>
        <v>0</v>
      </c>
      <c r="CK534" s="960"/>
      <c r="CL534" s="348">
        <f>SUM(CB534:CK534)</f>
        <v>0</v>
      </c>
      <c r="CM534" s="959">
        <f>CM173+CM211+CM249+CM287+CM325+CM362+CM400+CM442+CM480+CM518</f>
        <v>0</v>
      </c>
      <c r="CN534" s="960"/>
      <c r="CO534" s="959">
        <f>CO173+CO211+CO249+CO287+CO325+CO362+CO400+CO442+CO480+CO518</f>
        <v>0</v>
      </c>
      <c r="CP534" s="960"/>
      <c r="CQ534" s="959">
        <f>CQ173+CQ211+CQ249+CQ287+CQ325+CQ362+CQ400+CQ442+CQ480+CQ518</f>
        <v>0</v>
      </c>
      <c r="CR534" s="960"/>
      <c r="CS534" s="959">
        <f>CS173+CS211+CS249+CS287+CS325+CS362+CS400+CS442+CS480+CS518</f>
        <v>0</v>
      </c>
      <c r="CT534" s="960"/>
      <c r="CU534" s="959">
        <f>CU173+CU211+CU249+CU287+CU325+CU362+CU400+CU442+CU480+CU518</f>
        <v>0</v>
      </c>
      <c r="CV534" s="960"/>
      <c r="CW534" s="348">
        <f>SUM(CM534:CV534)</f>
        <v>0</v>
      </c>
      <c r="CX534" s="959">
        <f>CX173+CX211+CX249+CX287+CX325+CX362+CX400+CX442+CX480+CX518</f>
        <v>0</v>
      </c>
      <c r="CY534" s="960"/>
      <c r="CZ534" s="959">
        <f>CZ173+CZ211+CZ249+CZ287+CZ325+CZ362+CZ400+CZ442+CZ480+CZ518</f>
        <v>0</v>
      </c>
      <c r="DA534" s="960"/>
      <c r="DB534" s="959">
        <f>DB173+DB211+DB249+DB287+DB325+DB362+DB400+DB442+DB480+DB518</f>
        <v>0</v>
      </c>
      <c r="DC534" s="960"/>
      <c r="DD534" s="959">
        <f>DD173+DD211+DD249+DD287+DD325+DD362+DD400+DD442+DD480+DD518</f>
        <v>0</v>
      </c>
      <c r="DE534" s="960"/>
      <c r="DF534" s="959">
        <f>DF173+DF211+DF249+DF287+DF325+DF362+DF400+DF442+DF480+DF518</f>
        <v>0</v>
      </c>
      <c r="DG534" s="960"/>
      <c r="DH534" s="348">
        <f>SUM(CX534:DG534)</f>
        <v>0</v>
      </c>
      <c r="DI534" s="959">
        <f>DI173+DI211+DI249+DI287+DI325+DI362+DI400+DI442+DI480+DI518</f>
        <v>0</v>
      </c>
      <c r="DJ534" s="960"/>
      <c r="DK534" s="959">
        <f>DK173+DK211+DK249+DK287+DK325+DK362+DK400+DK442+DK480+DK518</f>
        <v>0</v>
      </c>
      <c r="DL534" s="960"/>
      <c r="DM534" s="959">
        <f>DM173+DM211+DM249+DM287+DM325+DM362+DM400+DM442+DM480+DM518</f>
        <v>0</v>
      </c>
      <c r="DN534" s="960"/>
      <c r="DO534" s="959">
        <f>DO173+DO211+DO249+DO287+DO325+DO362+DO400+DO442+DO480+DO518</f>
        <v>0</v>
      </c>
      <c r="DP534" s="960"/>
      <c r="DQ534" s="959">
        <f>DQ173+DQ211+DQ249+DQ287+DQ325+DQ362+DQ400+DQ442+DQ480+DQ518</f>
        <v>0</v>
      </c>
      <c r="DR534" s="960"/>
      <c r="DS534" s="348">
        <f>SUM(DI534:DR534)</f>
        <v>0</v>
      </c>
      <c r="DT534" s="348">
        <f>N534+Y534+AJ534+AU534+BF534+BQ534+CB534+CM534+CX534+DI534</f>
        <v>0</v>
      </c>
      <c r="DU534" s="348">
        <f>P534+AA534+AL534+AW534+BH534+BS534+CD534+CO534+CZ534+DK534</f>
        <v>0</v>
      </c>
      <c r="DV534" s="348">
        <f>R534+AC534+AN534+AY534+BJ534+BU534+CF534+CQ534+DB534+DM534</f>
        <v>0</v>
      </c>
      <c r="DW534" s="348">
        <f>T534+AE534+AP534+BA534+BL534+BW534+CH534+CS534+DD534+DO534</f>
        <v>0</v>
      </c>
      <c r="DX534" s="348">
        <f>V534+AG534+AR534+BC534+BN534+BY534+CJ534+CU534+DF534+DQ534</f>
        <v>0</v>
      </c>
      <c r="DY534" s="348">
        <f t="shared" si="684"/>
        <v>0</v>
      </c>
      <c r="DZ534" s="135"/>
    </row>
    <row r="535" spans="1:130" s="52" customFormat="1" ht="15" customHeight="1">
      <c r="A535" s="76"/>
      <c r="B535" s="76"/>
      <c r="C535" s="977" t="s">
        <v>341</v>
      </c>
      <c r="D535" s="977"/>
      <c r="E535" s="977"/>
      <c r="F535" s="977"/>
      <c r="G535" s="977"/>
      <c r="H535" s="977"/>
      <c r="I535" s="977"/>
      <c r="J535" s="977"/>
      <c r="K535" s="977"/>
      <c r="L535" s="977"/>
      <c r="M535" s="977"/>
      <c r="N535" s="959">
        <f>N188+N226+N264+N302+N377+N415+N457+N495+N533</f>
        <v>0</v>
      </c>
      <c r="O535" s="960"/>
      <c r="P535" s="959">
        <f>P188+P226+P264+P302+P377+P415+P457+P495+P533</f>
        <v>0</v>
      </c>
      <c r="Q535" s="960"/>
      <c r="R535" s="959">
        <f>R188+R226+R264+R302+R377+R415+R457+R495+R533</f>
        <v>0</v>
      </c>
      <c r="S535" s="960"/>
      <c r="T535" s="959">
        <f>T188+T226+T264+T302+T377+T415+T457+T495+T533</f>
        <v>0</v>
      </c>
      <c r="U535" s="960"/>
      <c r="V535" s="959">
        <f>V188+V226+V264+V302+V377+V415+V457+V495+V533</f>
        <v>0</v>
      </c>
      <c r="W535" s="960"/>
      <c r="X535" s="348">
        <f>SUM(N535:W535)</f>
        <v>0</v>
      </c>
      <c r="Y535" s="959">
        <f>Y188+Y226+Y264+Y302+Y377+Y415+Y457+Y495+Y533</f>
        <v>0</v>
      </c>
      <c r="Z535" s="960"/>
      <c r="AA535" s="959">
        <f>AA188+AA226+AA264+AA302+AA377+AA415+AA457+AA495+AA533</f>
        <v>0</v>
      </c>
      <c r="AB535" s="960"/>
      <c r="AC535" s="959">
        <f>AC188+AC226+AC264+AC302+AC377+AC415+AC457+AC495+AC533</f>
        <v>0</v>
      </c>
      <c r="AD535" s="960"/>
      <c r="AE535" s="959">
        <f>AE188+AE226+AE264+AE302+AE377+AE415+AE457+AE495+AE533</f>
        <v>0</v>
      </c>
      <c r="AF535" s="960"/>
      <c r="AG535" s="959">
        <f>AG188+AG226+AG264+AG302+AG377+AG415+AG457+AG495+AG533</f>
        <v>0</v>
      </c>
      <c r="AH535" s="960"/>
      <c r="AI535" s="348">
        <f>SUM(Y535:AG535)</f>
        <v>0</v>
      </c>
      <c r="AJ535" s="959">
        <f>AJ188+AJ226+AJ264+AJ302+AJ377+AJ415+AJ457+AJ495+AJ533</f>
        <v>0</v>
      </c>
      <c r="AK535" s="960"/>
      <c r="AL535" s="959">
        <f>AL188+AL226+AL264+AL302+AL377+AL415+AL457+AL495+AL533</f>
        <v>0</v>
      </c>
      <c r="AM535" s="960"/>
      <c r="AN535" s="959">
        <f>AN188+AN226+AN264+AN302+AN377+AN415+AN457+AN495+AN533</f>
        <v>0</v>
      </c>
      <c r="AO535" s="960"/>
      <c r="AP535" s="959">
        <f>AP188+AP226+AP264+AP302+AP377+AP415+AP457+AP495+AP533</f>
        <v>0</v>
      </c>
      <c r="AQ535" s="960"/>
      <c r="AR535" s="959">
        <f>AR188+AR226+AR264+AR302+AR377+AR415+AR457+AR495+AR533</f>
        <v>0</v>
      </c>
      <c r="AS535" s="960"/>
      <c r="AT535" s="348">
        <f>SUM(AJ535:AS535)</f>
        <v>0</v>
      </c>
      <c r="AU535" s="959">
        <f>AU188+AU226+AU264+AU302+AU377+AU415+AU457+AU495+AU533</f>
        <v>0</v>
      </c>
      <c r="AV535" s="960"/>
      <c r="AW535" s="959">
        <f>AW188+AW226+AW264+AW302+AW377+AW415+AW457+AW495+AW533</f>
        <v>0</v>
      </c>
      <c r="AX535" s="960"/>
      <c r="AY535" s="959">
        <f>AY188+AY226+AY264+AY302+AY377+AY415+AY457+AY495+AY533</f>
        <v>0</v>
      </c>
      <c r="AZ535" s="960"/>
      <c r="BA535" s="959">
        <f>BA188+BA226+BA264+BA302+BA377+BA415+BA457+BA495+BA533</f>
        <v>0</v>
      </c>
      <c r="BB535" s="960"/>
      <c r="BC535" s="959">
        <f>BC188+BC226+BC264+BC302+BC377+BC415+BC457+BC495+BC533</f>
        <v>0</v>
      </c>
      <c r="BD535" s="960"/>
      <c r="BE535" s="348">
        <f>SUM(AU535:BD535)</f>
        <v>0</v>
      </c>
      <c r="BF535" s="959">
        <f>BF188+BF226+BF264+BF302+BF377+BF415+BF457+BF495+BF533</f>
        <v>0</v>
      </c>
      <c r="BG535" s="960"/>
      <c r="BH535" s="959">
        <f>BH188+BH226+BH264+BH302+BH377+BH415+BH457+BH495+BH533</f>
        <v>0</v>
      </c>
      <c r="BI535" s="960"/>
      <c r="BJ535" s="959">
        <f>BJ188+BJ226+BJ264+BJ302+BJ377+BJ415+BJ457+BJ495+BJ533</f>
        <v>0</v>
      </c>
      <c r="BK535" s="960"/>
      <c r="BL535" s="959">
        <f>BL188+BL226+BL264+BL302+BL377+BL415+BL457+BL495+BL533</f>
        <v>0</v>
      </c>
      <c r="BM535" s="960"/>
      <c r="BN535" s="959">
        <f>BN188+BN226+BN264+BN302+BN377+BN415+BN457+BN495+BN533</f>
        <v>0</v>
      </c>
      <c r="BO535" s="960"/>
      <c r="BP535" s="348">
        <f>SUM(BF535:BO535)</f>
        <v>0</v>
      </c>
      <c r="BQ535" s="959">
        <f>BQ188+BQ226+BQ264+BQ302+BQ377+BQ415+BQ457+BQ495+BQ533</f>
        <v>0</v>
      </c>
      <c r="BR535" s="960"/>
      <c r="BS535" s="959">
        <f>BS188+BS226+BS264+BS302+BS377+BS415+BS457+BS495+BS533</f>
        <v>0</v>
      </c>
      <c r="BT535" s="960"/>
      <c r="BU535" s="959">
        <f>BU188+BU226+BU264+BU302+BU377+BU415+BU457+BU495+BU533</f>
        <v>0</v>
      </c>
      <c r="BV535" s="960"/>
      <c r="BW535" s="959">
        <f>BW188+BW226+BW264+BW302+BW377+BW415+BW457+BW495+BW533</f>
        <v>0</v>
      </c>
      <c r="BX535" s="960"/>
      <c r="BY535" s="959">
        <f>BY188+BY226+BY264+BY302+BY377+BY415+BY457+BY495+BY533</f>
        <v>0</v>
      </c>
      <c r="BZ535" s="960"/>
      <c r="CA535" s="348">
        <f>SUM(BQ535:BZ535)</f>
        <v>0</v>
      </c>
      <c r="CB535" s="959">
        <f>CB188+CB226+CB264+CB302+CB377+CB415+CB457+CB495+CB533</f>
        <v>0</v>
      </c>
      <c r="CC535" s="960"/>
      <c r="CD535" s="959">
        <f>CD188+CD226+CD264+CD302+CD377+CD415+CD457+CD495+CD533</f>
        <v>0</v>
      </c>
      <c r="CE535" s="960"/>
      <c r="CF535" s="959">
        <f>CF188+CF226+CF264+CF302+CF377+CF415+CF457+CF495+CF533</f>
        <v>0</v>
      </c>
      <c r="CG535" s="960"/>
      <c r="CH535" s="959">
        <f>CH188+CH226+CH264+CH302+CH377+CH415+CH457+CH495+CH533</f>
        <v>0</v>
      </c>
      <c r="CI535" s="960"/>
      <c r="CJ535" s="959">
        <f>CJ188+CJ226+CJ264+CJ302+CJ377+CJ415+CJ457+CJ495+CJ533</f>
        <v>0</v>
      </c>
      <c r="CK535" s="960"/>
      <c r="CL535" s="348">
        <f>SUM(CB535:CK535)</f>
        <v>0</v>
      </c>
      <c r="CM535" s="959">
        <f>CM188+CM226+CM264+CM302+CM377+CM415+CM457+CM495+CM533</f>
        <v>0</v>
      </c>
      <c r="CN535" s="960"/>
      <c r="CO535" s="959">
        <f>CO188+CO226+CO264+CO302+CO377+CO415+CO457+CO495+CO533</f>
        <v>0</v>
      </c>
      <c r="CP535" s="960"/>
      <c r="CQ535" s="959">
        <f>CQ188+CQ226+CQ264+CQ302+CQ377+CQ415+CQ457+CQ495+CQ533</f>
        <v>0</v>
      </c>
      <c r="CR535" s="960"/>
      <c r="CS535" s="959">
        <f>CS188+CS226+CS264+CS302+CS377+CS415+CS457+CS495+CS533</f>
        <v>0</v>
      </c>
      <c r="CT535" s="960"/>
      <c r="CU535" s="959">
        <f>CU188+CU226+CU264+CU302+CU377+CU415+CU457+CU495+CU533</f>
        <v>0</v>
      </c>
      <c r="CV535" s="960"/>
      <c r="CW535" s="348">
        <f>SUM(CM535:CV535)</f>
        <v>0</v>
      </c>
      <c r="CX535" s="959">
        <f>CX188+CX226+CX264+CX302+CX377+CX415+CX457+CX495+CX533</f>
        <v>0</v>
      </c>
      <c r="CY535" s="960"/>
      <c r="CZ535" s="959">
        <f>CZ188+CZ226+CZ264+CZ302+CZ377+CZ415+CZ457+CZ495+CZ533</f>
        <v>0</v>
      </c>
      <c r="DA535" s="960"/>
      <c r="DB535" s="959">
        <f>DB188+DB226+DB264+DB302+DB377+DB415+DB457+DB495+DB533</f>
        <v>0</v>
      </c>
      <c r="DC535" s="960"/>
      <c r="DD535" s="959">
        <f>DD188+DD226+DD264+DD302+DD377+DD415+DD457+DD495+DD533</f>
        <v>0</v>
      </c>
      <c r="DE535" s="960"/>
      <c r="DF535" s="959">
        <f>DF188+DF226+DF264+DF302+DF377+DF415+DF457+DF495+DF533</f>
        <v>0</v>
      </c>
      <c r="DG535" s="960"/>
      <c r="DH535" s="348">
        <f>SUM(CX535:DG535)</f>
        <v>0</v>
      </c>
      <c r="DI535" s="959">
        <f>DI188+DI226+DI264+DI302+DI377+DI415+DI457+DI495+DI533</f>
        <v>0</v>
      </c>
      <c r="DJ535" s="960"/>
      <c r="DK535" s="959">
        <f>DK188+DK226+DK264+DK302+DK377+DK415+DK457+DK495+DK533</f>
        <v>0</v>
      </c>
      <c r="DL535" s="960"/>
      <c r="DM535" s="959">
        <f>DM188+DM226+DM264+DM302+DM377+DM415+DM457+DM495+DM533</f>
        <v>0</v>
      </c>
      <c r="DN535" s="960"/>
      <c r="DO535" s="959">
        <f>DO188+DO226+DO264+DO302+DO377+DO415+DO457+DO495+DO533</f>
        <v>0</v>
      </c>
      <c r="DP535" s="960"/>
      <c r="DQ535" s="959">
        <f>DQ188+DQ226+DQ264+DQ302+DQ377+DQ415+DQ457+DQ495+DQ533</f>
        <v>0</v>
      </c>
      <c r="DR535" s="960"/>
      <c r="DS535" s="348">
        <f>SUM(DI535:DR535)</f>
        <v>0</v>
      </c>
      <c r="DT535" s="348">
        <f>N535+Y535+AJ535+AU535+BF535+BQ535+CB535+CM535+CX535+DI535</f>
        <v>0</v>
      </c>
      <c r="DU535" s="348">
        <f>P535+AA535+AL535+AW535+BH535+BS535+CD535+CO535+CZ535+DK535</f>
        <v>0</v>
      </c>
      <c r="DV535" s="348">
        <f>R535+AC535+AN535+AY535+BJ535+BU535+CF535+CQ535+DB535+DM535</f>
        <v>0</v>
      </c>
      <c r="DW535" s="348">
        <f>T535+AE535+AP535+BA535+BL535+BW535+CH535+CS535+DD535+DO535</f>
        <v>0</v>
      </c>
      <c r="DX535" s="348">
        <f>V535+AG535+AR535+BC535+BN535+BY535+CJ535+CU535+DF535+DQ535</f>
        <v>0</v>
      </c>
      <c r="DY535" s="348">
        <f t="shared" si="684"/>
        <v>0</v>
      </c>
      <c r="DZ535" s="135"/>
    </row>
    <row r="536" spans="1:130" s="52" customFormat="1" ht="15" customHeight="1">
      <c r="A536" s="76"/>
      <c r="B536" s="76"/>
      <c r="C536" s="692" t="s">
        <v>253</v>
      </c>
      <c r="D536" s="693"/>
      <c r="E536" s="693"/>
      <c r="F536" s="693"/>
      <c r="G536" s="693"/>
      <c r="H536" s="693"/>
      <c r="I536" s="693"/>
      <c r="J536" s="693"/>
      <c r="K536" s="693"/>
      <c r="L536" s="693"/>
      <c r="M536" s="694"/>
      <c r="N536" s="648">
        <f>N534+N535</f>
        <v>0</v>
      </c>
      <c r="O536" s="903"/>
      <c r="P536" s="648">
        <f>P534+P535</f>
        <v>0</v>
      </c>
      <c r="Q536" s="903"/>
      <c r="R536" s="648">
        <f>R534+R535</f>
        <v>0</v>
      </c>
      <c r="S536" s="903"/>
      <c r="T536" s="648">
        <f>T534+T535</f>
        <v>0</v>
      </c>
      <c r="U536" s="903"/>
      <c r="V536" s="648">
        <f>V534+V535</f>
        <v>0</v>
      </c>
      <c r="W536" s="903"/>
      <c r="X536" s="152">
        <f>SUM(N536:W536)</f>
        <v>0</v>
      </c>
      <c r="Y536" s="648">
        <f>Y534+Y535</f>
        <v>0</v>
      </c>
      <c r="Z536" s="903"/>
      <c r="AA536" s="648">
        <f t="shared" ref="AA536" si="685">AA534+AA535</f>
        <v>0</v>
      </c>
      <c r="AB536" s="903"/>
      <c r="AC536" s="648">
        <f t="shared" ref="AC536" si="686">AC534+AC535</f>
        <v>0</v>
      </c>
      <c r="AD536" s="903"/>
      <c r="AE536" s="648">
        <f t="shared" ref="AE536" si="687">AE534+AE535</f>
        <v>0</v>
      </c>
      <c r="AF536" s="903"/>
      <c r="AG536" s="648">
        <f t="shared" ref="AG536" si="688">AG534+AG535</f>
        <v>0</v>
      </c>
      <c r="AH536" s="903"/>
      <c r="AI536" s="152">
        <f>SUM(Y536:AG536)</f>
        <v>0</v>
      </c>
      <c r="AJ536" s="648">
        <f>AJ534+AJ535</f>
        <v>0</v>
      </c>
      <c r="AK536" s="903"/>
      <c r="AL536" s="648">
        <f>AL534+AL535</f>
        <v>0</v>
      </c>
      <c r="AM536" s="903"/>
      <c r="AN536" s="648">
        <f>AN534+AN535</f>
        <v>0</v>
      </c>
      <c r="AO536" s="903"/>
      <c r="AP536" s="648">
        <f>AP534+AP535</f>
        <v>0</v>
      </c>
      <c r="AQ536" s="903"/>
      <c r="AR536" s="648">
        <f>AR534+AR535</f>
        <v>0</v>
      </c>
      <c r="AS536" s="903"/>
      <c r="AT536" s="152">
        <f>SUM(AJ536:AS536)</f>
        <v>0</v>
      </c>
      <c r="AU536" s="648">
        <f>AU534+AU535</f>
        <v>0</v>
      </c>
      <c r="AV536" s="903"/>
      <c r="AW536" s="648">
        <f>AW534+AW535</f>
        <v>0</v>
      </c>
      <c r="AX536" s="903"/>
      <c r="AY536" s="648">
        <f>AY534+AY535</f>
        <v>0</v>
      </c>
      <c r="AZ536" s="903"/>
      <c r="BA536" s="648">
        <f>BA534+BA535</f>
        <v>0</v>
      </c>
      <c r="BB536" s="903"/>
      <c r="BC536" s="648">
        <f>BC534+BC535</f>
        <v>0</v>
      </c>
      <c r="BD536" s="903"/>
      <c r="BE536" s="152">
        <f>SUM(AU536:BD536)</f>
        <v>0</v>
      </c>
      <c r="BF536" s="648">
        <f>BF534+BF535</f>
        <v>0</v>
      </c>
      <c r="BG536" s="903"/>
      <c r="BH536" s="648">
        <f>BH534+BH535</f>
        <v>0</v>
      </c>
      <c r="BI536" s="903"/>
      <c r="BJ536" s="648">
        <f>BJ534+BJ535</f>
        <v>0</v>
      </c>
      <c r="BK536" s="903"/>
      <c r="BL536" s="648">
        <f>BL534+BL535</f>
        <v>0</v>
      </c>
      <c r="BM536" s="903"/>
      <c r="BN536" s="648">
        <f>BN534+BN535</f>
        <v>0</v>
      </c>
      <c r="BO536" s="903"/>
      <c r="BP536" s="152">
        <f>SUM(BF536:BO536)</f>
        <v>0</v>
      </c>
      <c r="BQ536" s="648">
        <f>BQ534+BQ535</f>
        <v>0</v>
      </c>
      <c r="BR536" s="903"/>
      <c r="BS536" s="648">
        <f>BS534+BS535</f>
        <v>0</v>
      </c>
      <c r="BT536" s="903"/>
      <c r="BU536" s="648">
        <f>BU534+BU535</f>
        <v>0</v>
      </c>
      <c r="BV536" s="903"/>
      <c r="BW536" s="648">
        <f>BW534+BW535</f>
        <v>0</v>
      </c>
      <c r="BX536" s="903"/>
      <c r="BY536" s="648">
        <f>BY534+BY535</f>
        <v>0</v>
      </c>
      <c r="BZ536" s="903"/>
      <c r="CA536" s="152">
        <f>SUM(BQ536:BZ536)</f>
        <v>0</v>
      </c>
      <c r="CB536" s="648">
        <f>CB534+CB535</f>
        <v>0</v>
      </c>
      <c r="CC536" s="903"/>
      <c r="CD536" s="648">
        <f>CD534+CD535</f>
        <v>0</v>
      </c>
      <c r="CE536" s="903"/>
      <c r="CF536" s="648">
        <f>CF534+CF535</f>
        <v>0</v>
      </c>
      <c r="CG536" s="903"/>
      <c r="CH536" s="648">
        <f>CH534+CH535</f>
        <v>0</v>
      </c>
      <c r="CI536" s="903"/>
      <c r="CJ536" s="648">
        <f>CJ534+CJ535</f>
        <v>0</v>
      </c>
      <c r="CK536" s="903"/>
      <c r="CL536" s="152">
        <f>SUM(CB536:CK536)</f>
        <v>0</v>
      </c>
      <c r="CM536" s="648">
        <f>CM534+CM535</f>
        <v>0</v>
      </c>
      <c r="CN536" s="903"/>
      <c r="CO536" s="648">
        <f>CO534+CO535</f>
        <v>0</v>
      </c>
      <c r="CP536" s="903"/>
      <c r="CQ536" s="648">
        <f>CQ534+CQ535</f>
        <v>0</v>
      </c>
      <c r="CR536" s="903"/>
      <c r="CS536" s="648">
        <f>CS534+CS535</f>
        <v>0</v>
      </c>
      <c r="CT536" s="903"/>
      <c r="CU536" s="648">
        <f>CU534+CU535</f>
        <v>0</v>
      </c>
      <c r="CV536" s="903"/>
      <c r="CW536" s="152">
        <f>SUM(CM536:CV536)</f>
        <v>0</v>
      </c>
      <c r="CX536" s="648">
        <f>CX534+CX535</f>
        <v>0</v>
      </c>
      <c r="CY536" s="903"/>
      <c r="CZ536" s="648">
        <f>CZ534+CZ535</f>
        <v>0</v>
      </c>
      <c r="DA536" s="903"/>
      <c r="DB536" s="648">
        <f>DB534+DB535</f>
        <v>0</v>
      </c>
      <c r="DC536" s="903"/>
      <c r="DD536" s="648">
        <f>DD534+DD535</f>
        <v>0</v>
      </c>
      <c r="DE536" s="903"/>
      <c r="DF536" s="648">
        <f>DF534+DF535</f>
        <v>0</v>
      </c>
      <c r="DG536" s="903"/>
      <c r="DH536" s="152">
        <f>SUM(CX536:DG536)</f>
        <v>0</v>
      </c>
      <c r="DI536" s="648">
        <f>DI534+DI535</f>
        <v>0</v>
      </c>
      <c r="DJ536" s="903"/>
      <c r="DK536" s="648">
        <f>DK534+DK535</f>
        <v>0</v>
      </c>
      <c r="DL536" s="903"/>
      <c r="DM536" s="648">
        <f>DM534+DM535</f>
        <v>0</v>
      </c>
      <c r="DN536" s="903"/>
      <c r="DO536" s="648">
        <f>DO534+DO535</f>
        <v>0</v>
      </c>
      <c r="DP536" s="903"/>
      <c r="DQ536" s="648">
        <f>DQ534+DQ535</f>
        <v>0</v>
      </c>
      <c r="DR536" s="903"/>
      <c r="DS536" s="152">
        <f>SUM(DI536:DR536)</f>
        <v>0</v>
      </c>
      <c r="DT536" s="152">
        <f>DT534+DT535</f>
        <v>0</v>
      </c>
      <c r="DU536" s="152">
        <f>DU534+DU535</f>
        <v>0</v>
      </c>
      <c r="DV536" s="152">
        <f>DV534+DV535</f>
        <v>0</v>
      </c>
      <c r="DW536" s="152">
        <f>DW534+DW535</f>
        <v>0</v>
      </c>
      <c r="DX536" s="152">
        <f>DX534+DX535</f>
        <v>0</v>
      </c>
      <c r="DY536" s="152">
        <f t="shared" si="684"/>
        <v>0</v>
      </c>
      <c r="DZ536" s="135"/>
    </row>
    <row r="537" spans="1:130" ht="15" customHeight="1">
      <c r="A537" s="76">
        <v>3000</v>
      </c>
      <c r="B537" s="76"/>
      <c r="C537" s="679" t="s">
        <v>265</v>
      </c>
      <c r="D537" s="680"/>
      <c r="E537" s="680"/>
      <c r="F537" s="680"/>
      <c r="G537" s="680"/>
      <c r="H537" s="680"/>
      <c r="I537" s="680"/>
      <c r="J537" s="680"/>
      <c r="K537" s="680"/>
      <c r="L537" s="680"/>
      <c r="M537" s="795"/>
      <c r="N537" s="162"/>
      <c r="O537" s="131"/>
      <c r="P537" s="162"/>
      <c r="Q537" s="131"/>
      <c r="R537" s="162"/>
      <c r="S537" s="131"/>
      <c r="T537" s="162"/>
      <c r="U537" s="131"/>
      <c r="V537" s="162"/>
      <c r="W537" s="131"/>
      <c r="X537" s="132"/>
      <c r="Y537" s="162"/>
      <c r="Z537" s="131"/>
      <c r="AA537" s="162"/>
      <c r="AB537" s="131"/>
      <c r="AC537" s="162"/>
      <c r="AD537" s="131"/>
      <c r="AE537" s="162"/>
      <c r="AF537" s="131"/>
      <c r="AG537" s="162"/>
      <c r="AH537" s="131"/>
      <c r="AI537" s="132"/>
      <c r="AJ537" s="162"/>
      <c r="AK537" s="131"/>
      <c r="AL537" s="162"/>
      <c r="AM537" s="131"/>
      <c r="AN537" s="162"/>
      <c r="AO537" s="131"/>
      <c r="AP537" s="162"/>
      <c r="AQ537" s="131"/>
      <c r="AR537" s="162"/>
      <c r="AS537" s="131"/>
      <c r="AT537" s="132"/>
      <c r="AU537" s="162"/>
      <c r="AV537" s="131"/>
      <c r="AW537" s="162"/>
      <c r="AX537" s="131"/>
      <c r="AY537" s="162"/>
      <c r="AZ537" s="131"/>
      <c r="BA537" s="162"/>
      <c r="BB537" s="131"/>
      <c r="BC537" s="162"/>
      <c r="BD537" s="131"/>
      <c r="BE537" s="132"/>
      <c r="BF537" s="162"/>
      <c r="BG537" s="131"/>
      <c r="BH537" s="162"/>
      <c r="BI537" s="131"/>
      <c r="BJ537" s="162"/>
      <c r="BK537" s="131"/>
      <c r="BL537" s="162"/>
      <c r="BM537" s="131"/>
      <c r="BN537" s="162"/>
      <c r="BO537" s="131"/>
      <c r="BP537" s="132"/>
      <c r="BQ537" s="162"/>
      <c r="BR537" s="131"/>
      <c r="BS537" s="162"/>
      <c r="BT537" s="131"/>
      <c r="BU537" s="162"/>
      <c r="BV537" s="131"/>
      <c r="BW537" s="162"/>
      <c r="BX537" s="131"/>
      <c r="BY537" s="162"/>
      <c r="BZ537" s="131"/>
      <c r="CA537" s="132"/>
      <c r="CB537" s="162"/>
      <c r="CC537" s="131"/>
      <c r="CD537" s="162"/>
      <c r="CE537" s="131"/>
      <c r="CF537" s="162"/>
      <c r="CG537" s="131"/>
      <c r="CH537" s="162"/>
      <c r="CI537" s="131"/>
      <c r="CJ537" s="162"/>
      <c r="CK537" s="131"/>
      <c r="CL537" s="132"/>
      <c r="CM537" s="162"/>
      <c r="CN537" s="131"/>
      <c r="CO537" s="162"/>
      <c r="CP537" s="131"/>
      <c r="CQ537" s="162"/>
      <c r="CR537" s="131"/>
      <c r="CS537" s="162"/>
      <c r="CT537" s="131"/>
      <c r="CU537" s="162"/>
      <c r="CV537" s="131"/>
      <c r="CW537" s="132"/>
      <c r="CX537" s="162"/>
      <c r="CY537" s="131"/>
      <c r="CZ537" s="162"/>
      <c r="DA537" s="131"/>
      <c r="DB537" s="162"/>
      <c r="DC537" s="131"/>
      <c r="DD537" s="162"/>
      <c r="DE537" s="131"/>
      <c r="DF537" s="162"/>
      <c r="DG537" s="131"/>
      <c r="DH537" s="132"/>
      <c r="DI537" s="162"/>
      <c r="DJ537" s="131"/>
      <c r="DK537" s="162"/>
      <c r="DL537" s="131"/>
      <c r="DM537" s="162"/>
      <c r="DN537" s="131"/>
      <c r="DO537" s="162"/>
      <c r="DP537" s="131"/>
      <c r="DQ537" s="162"/>
      <c r="DR537" s="131"/>
      <c r="DS537" s="132"/>
      <c r="DT537" s="349"/>
      <c r="DU537" s="349"/>
      <c r="DV537" s="349"/>
      <c r="DW537" s="349"/>
      <c r="DX537" s="349"/>
      <c r="DY537" s="301"/>
      <c r="DZ537" s="135"/>
    </row>
    <row r="538" spans="1:130" ht="15" customHeight="1">
      <c r="C538" s="681" t="s">
        <v>28</v>
      </c>
      <c r="D538" s="682"/>
      <c r="E538" s="715"/>
      <c r="F538" s="715"/>
      <c r="G538" s="715"/>
      <c r="H538" s="715"/>
      <c r="I538" s="715"/>
      <c r="J538" s="715"/>
      <c r="K538" s="715"/>
      <c r="L538" s="715"/>
      <c r="M538" s="929"/>
      <c r="N538" s="881">
        <v>0</v>
      </c>
      <c r="O538" s="900"/>
      <c r="P538" s="881">
        <v>0</v>
      </c>
      <c r="Q538" s="900"/>
      <c r="R538" s="881">
        <v>0</v>
      </c>
      <c r="S538" s="900"/>
      <c r="T538" s="881">
        <v>0</v>
      </c>
      <c r="U538" s="900"/>
      <c r="V538" s="881">
        <v>0</v>
      </c>
      <c r="W538" s="900"/>
      <c r="X538" s="119">
        <f t="shared" ref="X538:X567" si="689">SUM(N538+P538+R538+T538+V538)</f>
        <v>0</v>
      </c>
      <c r="Y538" s="886">
        <v>0</v>
      </c>
      <c r="Z538" s="1007"/>
      <c r="AA538" s="886">
        <v>0</v>
      </c>
      <c r="AB538" s="1007"/>
      <c r="AC538" s="886">
        <v>0</v>
      </c>
      <c r="AD538" s="1007"/>
      <c r="AE538" s="886">
        <v>0</v>
      </c>
      <c r="AF538" s="1007"/>
      <c r="AG538" s="886">
        <v>0</v>
      </c>
      <c r="AH538" s="1007"/>
      <c r="AI538" s="266">
        <f t="shared" ref="AI538:AI567" si="690">SUM(Y538+AA538+AC538+AE538+AG538)</f>
        <v>0</v>
      </c>
      <c r="AJ538" s="884">
        <v>0</v>
      </c>
      <c r="AK538" s="885"/>
      <c r="AL538" s="884">
        <v>0</v>
      </c>
      <c r="AM538" s="885"/>
      <c r="AN538" s="884">
        <v>0</v>
      </c>
      <c r="AO538" s="885"/>
      <c r="AP538" s="884">
        <v>0</v>
      </c>
      <c r="AQ538" s="885"/>
      <c r="AR538" s="884">
        <v>0</v>
      </c>
      <c r="AS538" s="885"/>
      <c r="AT538" s="269">
        <f t="shared" ref="AT538:AT567" si="691">SUM(AJ538+AL538+AN538+AP538+AR538)</f>
        <v>0</v>
      </c>
      <c r="AU538" s="877">
        <v>0</v>
      </c>
      <c r="AV538" s="878"/>
      <c r="AW538" s="877">
        <v>0</v>
      </c>
      <c r="AX538" s="878"/>
      <c r="AY538" s="877">
        <v>0</v>
      </c>
      <c r="AZ538" s="878"/>
      <c r="BA538" s="877">
        <v>0</v>
      </c>
      <c r="BB538" s="878"/>
      <c r="BC538" s="877">
        <v>0</v>
      </c>
      <c r="BD538" s="878"/>
      <c r="BE538" s="272">
        <f t="shared" ref="BE538:BE567" si="692">SUM(AU538+AW538+AY538+BA538+BC538)</f>
        <v>0</v>
      </c>
      <c r="BF538" s="879">
        <v>0</v>
      </c>
      <c r="BG538" s="880"/>
      <c r="BH538" s="879">
        <v>0</v>
      </c>
      <c r="BI538" s="880"/>
      <c r="BJ538" s="879">
        <v>0</v>
      </c>
      <c r="BK538" s="880"/>
      <c r="BL538" s="879">
        <v>0</v>
      </c>
      <c r="BM538" s="880"/>
      <c r="BN538" s="879">
        <v>0</v>
      </c>
      <c r="BO538" s="880"/>
      <c r="BP538" s="275">
        <f t="shared" ref="BP538:BP567" si="693">SUM(BF538+BH538+BJ538+BL538+BN538)</f>
        <v>0</v>
      </c>
      <c r="BQ538" s="1003">
        <v>0</v>
      </c>
      <c r="BR538" s="1004"/>
      <c r="BS538" s="1003">
        <v>0</v>
      </c>
      <c r="BT538" s="1004"/>
      <c r="BU538" s="1003">
        <v>0</v>
      </c>
      <c r="BV538" s="1004"/>
      <c r="BW538" s="1003">
        <v>0</v>
      </c>
      <c r="BX538" s="1004"/>
      <c r="BY538" s="1003">
        <v>0</v>
      </c>
      <c r="BZ538" s="1004"/>
      <c r="CA538" s="278">
        <f t="shared" ref="CA538:CA567" si="694">SUM(BQ538+BS538+BU538+BW538+BY538)</f>
        <v>0</v>
      </c>
      <c r="CB538" s="1005">
        <v>0</v>
      </c>
      <c r="CC538" s="1006"/>
      <c r="CD538" s="1005">
        <v>0</v>
      </c>
      <c r="CE538" s="1006"/>
      <c r="CF538" s="1005">
        <v>0</v>
      </c>
      <c r="CG538" s="1006"/>
      <c r="CH538" s="1005">
        <v>0</v>
      </c>
      <c r="CI538" s="1006"/>
      <c r="CJ538" s="1005">
        <v>0</v>
      </c>
      <c r="CK538" s="1006"/>
      <c r="CL538" s="281">
        <f t="shared" ref="CL538:CL567" si="695">SUM(CB538+CD538+CF538+CH538+CJ538)</f>
        <v>0</v>
      </c>
      <c r="CM538" s="999">
        <v>0</v>
      </c>
      <c r="CN538" s="1000"/>
      <c r="CO538" s="999">
        <v>0</v>
      </c>
      <c r="CP538" s="1000"/>
      <c r="CQ538" s="999">
        <v>0</v>
      </c>
      <c r="CR538" s="1000"/>
      <c r="CS538" s="999">
        <v>0</v>
      </c>
      <c r="CT538" s="1000"/>
      <c r="CU538" s="999">
        <v>0</v>
      </c>
      <c r="CV538" s="1000"/>
      <c r="CW538" s="284">
        <f t="shared" ref="CW538:CW567" si="696">SUM(CM538+CO538+CQ538+CS538+CU538)</f>
        <v>0</v>
      </c>
      <c r="CX538" s="1001">
        <v>0</v>
      </c>
      <c r="CY538" s="1002"/>
      <c r="CZ538" s="1001">
        <v>0</v>
      </c>
      <c r="DA538" s="1002"/>
      <c r="DB538" s="1001">
        <v>0</v>
      </c>
      <c r="DC538" s="1002"/>
      <c r="DD538" s="1001">
        <v>0</v>
      </c>
      <c r="DE538" s="1002"/>
      <c r="DF538" s="1001">
        <v>0</v>
      </c>
      <c r="DG538" s="1002"/>
      <c r="DH538" s="287">
        <f t="shared" ref="DH538:DH567" si="697">SUM(CX538+CZ538+DB538+DD538+DF538)</f>
        <v>0</v>
      </c>
      <c r="DI538" s="997">
        <v>0</v>
      </c>
      <c r="DJ538" s="998"/>
      <c r="DK538" s="997">
        <v>0</v>
      </c>
      <c r="DL538" s="998"/>
      <c r="DM538" s="997">
        <v>0</v>
      </c>
      <c r="DN538" s="998"/>
      <c r="DO538" s="997">
        <v>0</v>
      </c>
      <c r="DP538" s="998"/>
      <c r="DQ538" s="997">
        <v>0</v>
      </c>
      <c r="DR538" s="998"/>
      <c r="DS538" s="299">
        <f t="shared" ref="DS538:DS567" si="698">SUM(DI538+DK538+DM538+DO538+DQ538)</f>
        <v>0</v>
      </c>
      <c r="DT538" s="293">
        <f t="shared" ref="DT538:DT567" si="699">N538+Y538+AJ538+AU538+BF538+BQ538+CB538+CM538+CX538+DI538</f>
        <v>0</v>
      </c>
      <c r="DU538" s="293">
        <f t="shared" ref="DU538:DU567" si="700">P538+AA538+AL538+AW538+BH538+BS538+CD538+CO538+CZ538+DK538</f>
        <v>0</v>
      </c>
      <c r="DV538" s="293">
        <f t="shared" ref="DV538:DV567" si="701">R538+AC538+AN538+AY538+BJ538+BU538+CF538+CQ538+DB538+DM538</f>
        <v>0</v>
      </c>
      <c r="DW538" s="293">
        <f t="shared" ref="DW538:DW567" si="702">T538+AE538+AP538+BA538+BL538+BW538+CH538+CS538+DD538+DO538</f>
        <v>0</v>
      </c>
      <c r="DX538" s="293">
        <f t="shared" ref="DX538:DX567" si="703">V538+AG538+AR538+BC538+BN538+BY538+CJ538+CU538+DF538+DQ538</f>
        <v>0</v>
      </c>
      <c r="DY538" s="294">
        <f t="shared" ref="DY538:DY567" si="704">SUM(DT538:DX538)</f>
        <v>0</v>
      </c>
      <c r="DZ538" s="135"/>
    </row>
    <row r="539" spans="1:130" ht="15" customHeight="1">
      <c r="C539" s="681" t="s">
        <v>28</v>
      </c>
      <c r="D539" s="682"/>
      <c r="E539" s="715"/>
      <c r="F539" s="715"/>
      <c r="G539" s="715"/>
      <c r="H539" s="715"/>
      <c r="I539" s="715"/>
      <c r="J539" s="715"/>
      <c r="K539" s="715"/>
      <c r="L539" s="715"/>
      <c r="M539" s="929"/>
      <c r="N539" s="881">
        <v>0</v>
      </c>
      <c r="O539" s="900"/>
      <c r="P539" s="881">
        <v>0</v>
      </c>
      <c r="Q539" s="900"/>
      <c r="R539" s="881">
        <v>0</v>
      </c>
      <c r="S539" s="900"/>
      <c r="T539" s="881">
        <v>0</v>
      </c>
      <c r="U539" s="900"/>
      <c r="V539" s="881">
        <v>0</v>
      </c>
      <c r="W539" s="900"/>
      <c r="X539" s="119">
        <f t="shared" si="689"/>
        <v>0</v>
      </c>
      <c r="Y539" s="886">
        <v>0</v>
      </c>
      <c r="Z539" s="1007"/>
      <c r="AA539" s="886">
        <v>0</v>
      </c>
      <c r="AB539" s="1007"/>
      <c r="AC539" s="886">
        <v>0</v>
      </c>
      <c r="AD539" s="1007"/>
      <c r="AE539" s="886">
        <v>0</v>
      </c>
      <c r="AF539" s="1007"/>
      <c r="AG539" s="886">
        <v>0</v>
      </c>
      <c r="AH539" s="1007"/>
      <c r="AI539" s="266">
        <f t="shared" si="690"/>
        <v>0</v>
      </c>
      <c r="AJ539" s="884">
        <v>0</v>
      </c>
      <c r="AK539" s="885"/>
      <c r="AL539" s="884">
        <v>0</v>
      </c>
      <c r="AM539" s="885"/>
      <c r="AN539" s="884">
        <v>0</v>
      </c>
      <c r="AO539" s="885"/>
      <c r="AP539" s="884">
        <v>0</v>
      </c>
      <c r="AQ539" s="885"/>
      <c r="AR539" s="884">
        <v>0</v>
      </c>
      <c r="AS539" s="885"/>
      <c r="AT539" s="269">
        <f t="shared" si="691"/>
        <v>0</v>
      </c>
      <c r="AU539" s="877">
        <v>0</v>
      </c>
      <c r="AV539" s="878"/>
      <c r="AW539" s="877">
        <v>0</v>
      </c>
      <c r="AX539" s="878"/>
      <c r="AY539" s="877">
        <v>0</v>
      </c>
      <c r="AZ539" s="878"/>
      <c r="BA539" s="877">
        <v>0</v>
      </c>
      <c r="BB539" s="878"/>
      <c r="BC539" s="877">
        <v>0</v>
      </c>
      <c r="BD539" s="878"/>
      <c r="BE539" s="272">
        <f t="shared" si="692"/>
        <v>0</v>
      </c>
      <c r="BF539" s="879">
        <v>0</v>
      </c>
      <c r="BG539" s="880"/>
      <c r="BH539" s="879">
        <v>0</v>
      </c>
      <c r="BI539" s="880"/>
      <c r="BJ539" s="879">
        <v>0</v>
      </c>
      <c r="BK539" s="880"/>
      <c r="BL539" s="879">
        <v>0</v>
      </c>
      <c r="BM539" s="880"/>
      <c r="BN539" s="879">
        <v>0</v>
      </c>
      <c r="BO539" s="880"/>
      <c r="BP539" s="275">
        <f t="shared" si="693"/>
        <v>0</v>
      </c>
      <c r="BQ539" s="1003">
        <v>0</v>
      </c>
      <c r="BR539" s="1004"/>
      <c r="BS539" s="1003">
        <v>0</v>
      </c>
      <c r="BT539" s="1004"/>
      <c r="BU539" s="1003">
        <v>0</v>
      </c>
      <c r="BV539" s="1004"/>
      <c r="BW539" s="1003">
        <v>0</v>
      </c>
      <c r="BX539" s="1004"/>
      <c r="BY539" s="1003">
        <v>0</v>
      </c>
      <c r="BZ539" s="1004"/>
      <c r="CA539" s="278">
        <f t="shared" si="694"/>
        <v>0</v>
      </c>
      <c r="CB539" s="1005">
        <v>0</v>
      </c>
      <c r="CC539" s="1006"/>
      <c r="CD539" s="1005">
        <v>0</v>
      </c>
      <c r="CE539" s="1006"/>
      <c r="CF539" s="1005">
        <v>0</v>
      </c>
      <c r="CG539" s="1006"/>
      <c r="CH539" s="1005">
        <v>0</v>
      </c>
      <c r="CI539" s="1006"/>
      <c r="CJ539" s="1005">
        <v>0</v>
      </c>
      <c r="CK539" s="1006"/>
      <c r="CL539" s="281">
        <f t="shared" si="695"/>
        <v>0</v>
      </c>
      <c r="CM539" s="999">
        <v>0</v>
      </c>
      <c r="CN539" s="1000"/>
      <c r="CO539" s="999">
        <v>0</v>
      </c>
      <c r="CP539" s="1000"/>
      <c r="CQ539" s="999">
        <v>0</v>
      </c>
      <c r="CR539" s="1000"/>
      <c r="CS539" s="999">
        <v>0</v>
      </c>
      <c r="CT539" s="1000"/>
      <c r="CU539" s="999">
        <v>0</v>
      </c>
      <c r="CV539" s="1000"/>
      <c r="CW539" s="284">
        <f t="shared" si="696"/>
        <v>0</v>
      </c>
      <c r="CX539" s="1001">
        <v>0</v>
      </c>
      <c r="CY539" s="1002"/>
      <c r="CZ539" s="1001">
        <v>0</v>
      </c>
      <c r="DA539" s="1002"/>
      <c r="DB539" s="1001">
        <v>0</v>
      </c>
      <c r="DC539" s="1002"/>
      <c r="DD539" s="1001">
        <v>0</v>
      </c>
      <c r="DE539" s="1002"/>
      <c r="DF539" s="1001">
        <v>0</v>
      </c>
      <c r="DG539" s="1002"/>
      <c r="DH539" s="287">
        <f t="shared" si="697"/>
        <v>0</v>
      </c>
      <c r="DI539" s="997">
        <v>0</v>
      </c>
      <c r="DJ539" s="998"/>
      <c r="DK539" s="997">
        <v>0</v>
      </c>
      <c r="DL539" s="998"/>
      <c r="DM539" s="997">
        <v>0</v>
      </c>
      <c r="DN539" s="998"/>
      <c r="DO539" s="997">
        <v>0</v>
      </c>
      <c r="DP539" s="998"/>
      <c r="DQ539" s="997">
        <v>0</v>
      </c>
      <c r="DR539" s="998"/>
      <c r="DS539" s="299">
        <f t="shared" si="698"/>
        <v>0</v>
      </c>
      <c r="DT539" s="293">
        <f t="shared" si="699"/>
        <v>0</v>
      </c>
      <c r="DU539" s="293">
        <f t="shared" si="700"/>
        <v>0</v>
      </c>
      <c r="DV539" s="293">
        <f t="shared" si="701"/>
        <v>0</v>
      </c>
      <c r="DW539" s="293">
        <f t="shared" si="702"/>
        <v>0</v>
      </c>
      <c r="DX539" s="293">
        <f t="shared" si="703"/>
        <v>0</v>
      </c>
      <c r="DY539" s="294">
        <f t="shared" si="704"/>
        <v>0</v>
      </c>
      <c r="DZ539" s="135"/>
    </row>
    <row r="540" spans="1:130" ht="15" customHeight="1">
      <c r="C540" s="657" t="s">
        <v>28</v>
      </c>
      <c r="D540" s="658"/>
      <c r="E540" s="715"/>
      <c r="F540" s="715"/>
      <c r="G540" s="715"/>
      <c r="H540" s="715"/>
      <c r="I540" s="715"/>
      <c r="J540" s="715"/>
      <c r="K540" s="715"/>
      <c r="L540" s="715"/>
      <c r="M540" s="929"/>
      <c r="N540" s="881">
        <v>0</v>
      </c>
      <c r="O540" s="900"/>
      <c r="P540" s="881">
        <v>0</v>
      </c>
      <c r="Q540" s="900"/>
      <c r="R540" s="881">
        <v>0</v>
      </c>
      <c r="S540" s="900"/>
      <c r="T540" s="881">
        <v>0</v>
      </c>
      <c r="U540" s="900"/>
      <c r="V540" s="881">
        <v>0</v>
      </c>
      <c r="W540" s="900"/>
      <c r="X540" s="119">
        <f t="shared" si="689"/>
        <v>0</v>
      </c>
      <c r="Y540" s="886">
        <v>0</v>
      </c>
      <c r="Z540" s="1007"/>
      <c r="AA540" s="886">
        <v>0</v>
      </c>
      <c r="AB540" s="1007"/>
      <c r="AC540" s="886">
        <v>0</v>
      </c>
      <c r="AD540" s="1007"/>
      <c r="AE540" s="886">
        <v>0</v>
      </c>
      <c r="AF540" s="1007"/>
      <c r="AG540" s="886">
        <v>0</v>
      </c>
      <c r="AH540" s="1007"/>
      <c r="AI540" s="266">
        <f t="shared" si="690"/>
        <v>0</v>
      </c>
      <c r="AJ540" s="884">
        <v>0</v>
      </c>
      <c r="AK540" s="885"/>
      <c r="AL540" s="884">
        <v>0</v>
      </c>
      <c r="AM540" s="885"/>
      <c r="AN540" s="884">
        <v>0</v>
      </c>
      <c r="AO540" s="885"/>
      <c r="AP540" s="884">
        <v>0</v>
      </c>
      <c r="AQ540" s="885"/>
      <c r="AR540" s="884">
        <v>0</v>
      </c>
      <c r="AS540" s="885"/>
      <c r="AT540" s="269">
        <f t="shared" si="691"/>
        <v>0</v>
      </c>
      <c r="AU540" s="877">
        <v>0</v>
      </c>
      <c r="AV540" s="878"/>
      <c r="AW540" s="877">
        <v>0</v>
      </c>
      <c r="AX540" s="878"/>
      <c r="AY540" s="877">
        <v>0</v>
      </c>
      <c r="AZ540" s="878"/>
      <c r="BA540" s="877">
        <v>0</v>
      </c>
      <c r="BB540" s="878"/>
      <c r="BC540" s="877">
        <v>0</v>
      </c>
      <c r="BD540" s="878"/>
      <c r="BE540" s="272">
        <f t="shared" si="692"/>
        <v>0</v>
      </c>
      <c r="BF540" s="879">
        <v>0</v>
      </c>
      <c r="BG540" s="880"/>
      <c r="BH540" s="879">
        <v>0</v>
      </c>
      <c r="BI540" s="880"/>
      <c r="BJ540" s="879">
        <v>0</v>
      </c>
      <c r="BK540" s="880"/>
      <c r="BL540" s="879">
        <v>0</v>
      </c>
      <c r="BM540" s="880"/>
      <c r="BN540" s="879">
        <v>0</v>
      </c>
      <c r="BO540" s="880"/>
      <c r="BP540" s="275">
        <f t="shared" si="693"/>
        <v>0</v>
      </c>
      <c r="BQ540" s="1003">
        <v>0</v>
      </c>
      <c r="BR540" s="1004"/>
      <c r="BS540" s="1003">
        <v>0</v>
      </c>
      <c r="BT540" s="1004"/>
      <c r="BU540" s="1003">
        <v>0</v>
      </c>
      <c r="BV540" s="1004"/>
      <c r="BW540" s="1003">
        <v>0</v>
      </c>
      <c r="BX540" s="1004"/>
      <c r="BY540" s="1003">
        <v>0</v>
      </c>
      <c r="BZ540" s="1004"/>
      <c r="CA540" s="278">
        <f t="shared" si="694"/>
        <v>0</v>
      </c>
      <c r="CB540" s="1005">
        <v>0</v>
      </c>
      <c r="CC540" s="1006"/>
      <c r="CD540" s="1005">
        <v>0</v>
      </c>
      <c r="CE540" s="1006"/>
      <c r="CF540" s="1005">
        <v>0</v>
      </c>
      <c r="CG540" s="1006"/>
      <c r="CH540" s="1005">
        <v>0</v>
      </c>
      <c r="CI540" s="1006"/>
      <c r="CJ540" s="1005">
        <v>0</v>
      </c>
      <c r="CK540" s="1006"/>
      <c r="CL540" s="281">
        <f t="shared" si="695"/>
        <v>0</v>
      </c>
      <c r="CM540" s="999">
        <v>0</v>
      </c>
      <c r="CN540" s="1000"/>
      <c r="CO540" s="999">
        <v>0</v>
      </c>
      <c r="CP540" s="1000"/>
      <c r="CQ540" s="999">
        <v>0</v>
      </c>
      <c r="CR540" s="1000"/>
      <c r="CS540" s="999">
        <v>0</v>
      </c>
      <c r="CT540" s="1000"/>
      <c r="CU540" s="999">
        <v>0</v>
      </c>
      <c r="CV540" s="1000"/>
      <c r="CW540" s="284">
        <f t="shared" si="696"/>
        <v>0</v>
      </c>
      <c r="CX540" s="1001">
        <v>0</v>
      </c>
      <c r="CY540" s="1002"/>
      <c r="CZ540" s="1001">
        <v>0</v>
      </c>
      <c r="DA540" s="1002"/>
      <c r="DB540" s="1001">
        <v>0</v>
      </c>
      <c r="DC540" s="1002"/>
      <c r="DD540" s="1001">
        <v>0</v>
      </c>
      <c r="DE540" s="1002"/>
      <c r="DF540" s="1001">
        <v>0</v>
      </c>
      <c r="DG540" s="1002"/>
      <c r="DH540" s="287">
        <f t="shared" si="697"/>
        <v>0</v>
      </c>
      <c r="DI540" s="997">
        <v>0</v>
      </c>
      <c r="DJ540" s="998"/>
      <c r="DK540" s="997">
        <v>0</v>
      </c>
      <c r="DL540" s="998"/>
      <c r="DM540" s="997">
        <v>0</v>
      </c>
      <c r="DN540" s="998"/>
      <c r="DO540" s="997">
        <v>0</v>
      </c>
      <c r="DP540" s="998"/>
      <c r="DQ540" s="997">
        <v>0</v>
      </c>
      <c r="DR540" s="998"/>
      <c r="DS540" s="299">
        <f t="shared" si="698"/>
        <v>0</v>
      </c>
      <c r="DT540" s="293">
        <f t="shared" si="699"/>
        <v>0</v>
      </c>
      <c r="DU540" s="293">
        <f t="shared" si="700"/>
        <v>0</v>
      </c>
      <c r="DV540" s="293">
        <f t="shared" si="701"/>
        <v>0</v>
      </c>
      <c r="DW540" s="293">
        <f t="shared" si="702"/>
        <v>0</v>
      </c>
      <c r="DX540" s="293">
        <f t="shared" si="703"/>
        <v>0</v>
      </c>
      <c r="DY540" s="294">
        <f t="shared" si="704"/>
        <v>0</v>
      </c>
      <c r="DZ540" s="135"/>
    </row>
    <row r="541" spans="1:130" ht="15" customHeight="1">
      <c r="C541" s="657" t="s">
        <v>28</v>
      </c>
      <c r="D541" s="658"/>
      <c r="E541" s="715"/>
      <c r="F541" s="715"/>
      <c r="G541" s="715"/>
      <c r="H541" s="715"/>
      <c r="I541" s="715"/>
      <c r="J541" s="715"/>
      <c r="K541" s="715"/>
      <c r="L541" s="715"/>
      <c r="M541" s="929"/>
      <c r="N541" s="881">
        <v>0</v>
      </c>
      <c r="O541" s="900"/>
      <c r="P541" s="881">
        <v>0</v>
      </c>
      <c r="Q541" s="900"/>
      <c r="R541" s="881">
        <v>0</v>
      </c>
      <c r="S541" s="900"/>
      <c r="T541" s="881">
        <v>0</v>
      </c>
      <c r="U541" s="900"/>
      <c r="V541" s="881">
        <v>0</v>
      </c>
      <c r="W541" s="900"/>
      <c r="X541" s="119">
        <f t="shared" si="689"/>
        <v>0</v>
      </c>
      <c r="Y541" s="886">
        <v>0</v>
      </c>
      <c r="Z541" s="1007"/>
      <c r="AA541" s="886">
        <v>0</v>
      </c>
      <c r="AB541" s="1007"/>
      <c r="AC541" s="886">
        <v>0</v>
      </c>
      <c r="AD541" s="1007"/>
      <c r="AE541" s="886">
        <v>0</v>
      </c>
      <c r="AF541" s="1007"/>
      <c r="AG541" s="886">
        <v>0</v>
      </c>
      <c r="AH541" s="1007"/>
      <c r="AI541" s="266">
        <f t="shared" si="690"/>
        <v>0</v>
      </c>
      <c r="AJ541" s="884">
        <v>0</v>
      </c>
      <c r="AK541" s="885"/>
      <c r="AL541" s="884">
        <v>0</v>
      </c>
      <c r="AM541" s="885"/>
      <c r="AN541" s="884">
        <v>0</v>
      </c>
      <c r="AO541" s="885"/>
      <c r="AP541" s="884">
        <v>0</v>
      </c>
      <c r="AQ541" s="885"/>
      <c r="AR541" s="884">
        <v>0</v>
      </c>
      <c r="AS541" s="885"/>
      <c r="AT541" s="269">
        <f t="shared" si="691"/>
        <v>0</v>
      </c>
      <c r="AU541" s="877">
        <v>0</v>
      </c>
      <c r="AV541" s="878"/>
      <c r="AW541" s="877">
        <v>0</v>
      </c>
      <c r="AX541" s="878"/>
      <c r="AY541" s="877">
        <v>0</v>
      </c>
      <c r="AZ541" s="878"/>
      <c r="BA541" s="877">
        <v>0</v>
      </c>
      <c r="BB541" s="878"/>
      <c r="BC541" s="877">
        <v>0</v>
      </c>
      <c r="BD541" s="878"/>
      <c r="BE541" s="272">
        <f t="shared" si="692"/>
        <v>0</v>
      </c>
      <c r="BF541" s="879">
        <v>0</v>
      </c>
      <c r="BG541" s="880"/>
      <c r="BH541" s="879">
        <v>0</v>
      </c>
      <c r="BI541" s="880"/>
      <c r="BJ541" s="879">
        <v>0</v>
      </c>
      <c r="BK541" s="880"/>
      <c r="BL541" s="879">
        <v>0</v>
      </c>
      <c r="BM541" s="880"/>
      <c r="BN541" s="879">
        <v>0</v>
      </c>
      <c r="BO541" s="880"/>
      <c r="BP541" s="275">
        <f t="shared" si="693"/>
        <v>0</v>
      </c>
      <c r="BQ541" s="1003">
        <v>0</v>
      </c>
      <c r="BR541" s="1004"/>
      <c r="BS541" s="1003">
        <v>0</v>
      </c>
      <c r="BT541" s="1004"/>
      <c r="BU541" s="1003">
        <v>0</v>
      </c>
      <c r="BV541" s="1004"/>
      <c r="BW541" s="1003">
        <v>0</v>
      </c>
      <c r="BX541" s="1004"/>
      <c r="BY541" s="1003">
        <v>0</v>
      </c>
      <c r="BZ541" s="1004"/>
      <c r="CA541" s="278">
        <f t="shared" si="694"/>
        <v>0</v>
      </c>
      <c r="CB541" s="1005">
        <v>0</v>
      </c>
      <c r="CC541" s="1006"/>
      <c r="CD541" s="1005">
        <v>0</v>
      </c>
      <c r="CE541" s="1006"/>
      <c r="CF541" s="1005">
        <v>0</v>
      </c>
      <c r="CG541" s="1006"/>
      <c r="CH541" s="1005">
        <v>0</v>
      </c>
      <c r="CI541" s="1006"/>
      <c r="CJ541" s="1005">
        <v>0</v>
      </c>
      <c r="CK541" s="1006"/>
      <c r="CL541" s="281">
        <f t="shared" si="695"/>
        <v>0</v>
      </c>
      <c r="CM541" s="999">
        <v>0</v>
      </c>
      <c r="CN541" s="1000"/>
      <c r="CO541" s="999">
        <v>0</v>
      </c>
      <c r="CP541" s="1000"/>
      <c r="CQ541" s="999">
        <v>0</v>
      </c>
      <c r="CR541" s="1000"/>
      <c r="CS541" s="999">
        <v>0</v>
      </c>
      <c r="CT541" s="1000"/>
      <c r="CU541" s="999">
        <v>0</v>
      </c>
      <c r="CV541" s="1000"/>
      <c r="CW541" s="284">
        <f t="shared" si="696"/>
        <v>0</v>
      </c>
      <c r="CX541" s="1001">
        <v>0</v>
      </c>
      <c r="CY541" s="1002"/>
      <c r="CZ541" s="1001">
        <v>0</v>
      </c>
      <c r="DA541" s="1002"/>
      <c r="DB541" s="1001">
        <v>0</v>
      </c>
      <c r="DC541" s="1002"/>
      <c r="DD541" s="1001">
        <v>0</v>
      </c>
      <c r="DE541" s="1002"/>
      <c r="DF541" s="1001">
        <v>0</v>
      </c>
      <c r="DG541" s="1002"/>
      <c r="DH541" s="287">
        <f t="shared" si="697"/>
        <v>0</v>
      </c>
      <c r="DI541" s="997">
        <v>0</v>
      </c>
      <c r="DJ541" s="998"/>
      <c r="DK541" s="997">
        <v>0</v>
      </c>
      <c r="DL541" s="998"/>
      <c r="DM541" s="997">
        <v>0</v>
      </c>
      <c r="DN541" s="998"/>
      <c r="DO541" s="997">
        <v>0</v>
      </c>
      <c r="DP541" s="998"/>
      <c r="DQ541" s="997">
        <v>0</v>
      </c>
      <c r="DR541" s="998"/>
      <c r="DS541" s="299">
        <f t="shared" si="698"/>
        <v>0</v>
      </c>
      <c r="DT541" s="293">
        <f t="shared" si="699"/>
        <v>0</v>
      </c>
      <c r="DU541" s="293">
        <f t="shared" si="700"/>
        <v>0</v>
      </c>
      <c r="DV541" s="293">
        <f t="shared" si="701"/>
        <v>0</v>
      </c>
      <c r="DW541" s="293">
        <f t="shared" si="702"/>
        <v>0</v>
      </c>
      <c r="DX541" s="293">
        <f t="shared" si="703"/>
        <v>0</v>
      </c>
      <c r="DY541" s="294">
        <f t="shared" si="704"/>
        <v>0</v>
      </c>
      <c r="DZ541" s="135"/>
    </row>
    <row r="542" spans="1:130" ht="15" customHeight="1">
      <c r="C542" s="657" t="s">
        <v>28</v>
      </c>
      <c r="D542" s="658"/>
      <c r="E542" s="715"/>
      <c r="F542" s="715"/>
      <c r="G542" s="715"/>
      <c r="H542" s="715"/>
      <c r="I542" s="715"/>
      <c r="J542" s="715"/>
      <c r="K542" s="715"/>
      <c r="L542" s="715"/>
      <c r="M542" s="929"/>
      <c r="N542" s="881">
        <v>0</v>
      </c>
      <c r="O542" s="900"/>
      <c r="P542" s="881">
        <v>0</v>
      </c>
      <c r="Q542" s="900"/>
      <c r="R542" s="881">
        <v>0</v>
      </c>
      <c r="S542" s="900"/>
      <c r="T542" s="881">
        <v>0</v>
      </c>
      <c r="U542" s="900"/>
      <c r="V542" s="881">
        <v>0</v>
      </c>
      <c r="W542" s="900"/>
      <c r="X542" s="119">
        <f t="shared" si="689"/>
        <v>0</v>
      </c>
      <c r="Y542" s="886">
        <v>0</v>
      </c>
      <c r="Z542" s="1007"/>
      <c r="AA542" s="886">
        <v>0</v>
      </c>
      <c r="AB542" s="1007"/>
      <c r="AC542" s="886">
        <v>0</v>
      </c>
      <c r="AD542" s="1007"/>
      <c r="AE542" s="886">
        <v>0</v>
      </c>
      <c r="AF542" s="1007"/>
      <c r="AG542" s="886">
        <v>0</v>
      </c>
      <c r="AH542" s="1007"/>
      <c r="AI542" s="266">
        <f t="shared" si="690"/>
        <v>0</v>
      </c>
      <c r="AJ542" s="884">
        <v>0</v>
      </c>
      <c r="AK542" s="885"/>
      <c r="AL542" s="884">
        <v>0</v>
      </c>
      <c r="AM542" s="885"/>
      <c r="AN542" s="884">
        <v>0</v>
      </c>
      <c r="AO542" s="885"/>
      <c r="AP542" s="884">
        <v>0</v>
      </c>
      <c r="AQ542" s="885"/>
      <c r="AR542" s="884">
        <v>0</v>
      </c>
      <c r="AS542" s="885"/>
      <c r="AT542" s="269">
        <f t="shared" si="691"/>
        <v>0</v>
      </c>
      <c r="AU542" s="877">
        <v>0</v>
      </c>
      <c r="AV542" s="878"/>
      <c r="AW542" s="877">
        <v>0</v>
      </c>
      <c r="AX542" s="878"/>
      <c r="AY542" s="877">
        <v>0</v>
      </c>
      <c r="AZ542" s="878"/>
      <c r="BA542" s="877">
        <v>0</v>
      </c>
      <c r="BB542" s="878"/>
      <c r="BC542" s="877">
        <v>0</v>
      </c>
      <c r="BD542" s="878"/>
      <c r="BE542" s="272">
        <f t="shared" si="692"/>
        <v>0</v>
      </c>
      <c r="BF542" s="879">
        <v>0</v>
      </c>
      <c r="BG542" s="880"/>
      <c r="BH542" s="879">
        <v>0</v>
      </c>
      <c r="BI542" s="880"/>
      <c r="BJ542" s="879">
        <v>0</v>
      </c>
      <c r="BK542" s="880"/>
      <c r="BL542" s="879">
        <v>0</v>
      </c>
      <c r="BM542" s="880"/>
      <c r="BN542" s="879">
        <v>0</v>
      </c>
      <c r="BO542" s="880"/>
      <c r="BP542" s="275">
        <f t="shared" si="693"/>
        <v>0</v>
      </c>
      <c r="BQ542" s="1003">
        <v>0</v>
      </c>
      <c r="BR542" s="1004"/>
      <c r="BS542" s="1003">
        <v>0</v>
      </c>
      <c r="BT542" s="1004"/>
      <c r="BU542" s="1003">
        <v>0</v>
      </c>
      <c r="BV542" s="1004"/>
      <c r="BW542" s="1003">
        <v>0</v>
      </c>
      <c r="BX542" s="1004"/>
      <c r="BY542" s="1003">
        <v>0</v>
      </c>
      <c r="BZ542" s="1004"/>
      <c r="CA542" s="278">
        <f t="shared" si="694"/>
        <v>0</v>
      </c>
      <c r="CB542" s="1005">
        <v>0</v>
      </c>
      <c r="CC542" s="1006"/>
      <c r="CD542" s="1005">
        <v>0</v>
      </c>
      <c r="CE542" s="1006"/>
      <c r="CF542" s="1005">
        <v>0</v>
      </c>
      <c r="CG542" s="1006"/>
      <c r="CH542" s="1005">
        <v>0</v>
      </c>
      <c r="CI542" s="1006"/>
      <c r="CJ542" s="1005">
        <v>0</v>
      </c>
      <c r="CK542" s="1006"/>
      <c r="CL542" s="281">
        <f t="shared" si="695"/>
        <v>0</v>
      </c>
      <c r="CM542" s="999">
        <v>0</v>
      </c>
      <c r="CN542" s="1000"/>
      <c r="CO542" s="999">
        <v>0</v>
      </c>
      <c r="CP542" s="1000"/>
      <c r="CQ542" s="999">
        <v>0</v>
      </c>
      <c r="CR542" s="1000"/>
      <c r="CS542" s="999">
        <v>0</v>
      </c>
      <c r="CT542" s="1000"/>
      <c r="CU542" s="999">
        <v>0</v>
      </c>
      <c r="CV542" s="1000"/>
      <c r="CW542" s="284">
        <f t="shared" si="696"/>
        <v>0</v>
      </c>
      <c r="CX542" s="1001">
        <v>0</v>
      </c>
      <c r="CY542" s="1002"/>
      <c r="CZ542" s="1001">
        <v>0</v>
      </c>
      <c r="DA542" s="1002"/>
      <c r="DB542" s="1001">
        <v>0</v>
      </c>
      <c r="DC542" s="1002"/>
      <c r="DD542" s="1001">
        <v>0</v>
      </c>
      <c r="DE542" s="1002"/>
      <c r="DF542" s="1001">
        <v>0</v>
      </c>
      <c r="DG542" s="1002"/>
      <c r="DH542" s="287">
        <f t="shared" si="697"/>
        <v>0</v>
      </c>
      <c r="DI542" s="997">
        <v>0</v>
      </c>
      <c r="DJ542" s="998"/>
      <c r="DK542" s="997">
        <v>0</v>
      </c>
      <c r="DL542" s="998"/>
      <c r="DM542" s="997">
        <v>0</v>
      </c>
      <c r="DN542" s="998"/>
      <c r="DO542" s="997">
        <v>0</v>
      </c>
      <c r="DP542" s="998"/>
      <c r="DQ542" s="997">
        <v>0</v>
      </c>
      <c r="DR542" s="998"/>
      <c r="DS542" s="299">
        <f t="shared" si="698"/>
        <v>0</v>
      </c>
      <c r="DT542" s="293">
        <f t="shared" si="699"/>
        <v>0</v>
      </c>
      <c r="DU542" s="293">
        <f t="shared" si="700"/>
        <v>0</v>
      </c>
      <c r="DV542" s="293">
        <f t="shared" si="701"/>
        <v>0</v>
      </c>
      <c r="DW542" s="293">
        <f t="shared" si="702"/>
        <v>0</v>
      </c>
      <c r="DX542" s="293">
        <f t="shared" si="703"/>
        <v>0</v>
      </c>
      <c r="DY542" s="294">
        <f t="shared" si="704"/>
        <v>0</v>
      </c>
      <c r="DZ542" s="135"/>
    </row>
    <row r="543" spans="1:130" ht="15" customHeight="1">
      <c r="C543" s="657" t="s">
        <v>28</v>
      </c>
      <c r="D543" s="658"/>
      <c r="E543" s="715"/>
      <c r="F543" s="715"/>
      <c r="G543" s="715"/>
      <c r="H543" s="715"/>
      <c r="I543" s="715"/>
      <c r="J543" s="715"/>
      <c r="K543" s="715"/>
      <c r="L543" s="715"/>
      <c r="M543" s="929"/>
      <c r="N543" s="881">
        <v>0</v>
      </c>
      <c r="O543" s="900"/>
      <c r="P543" s="881">
        <v>0</v>
      </c>
      <c r="Q543" s="900"/>
      <c r="R543" s="881">
        <v>0</v>
      </c>
      <c r="S543" s="900"/>
      <c r="T543" s="881">
        <v>0</v>
      </c>
      <c r="U543" s="900"/>
      <c r="V543" s="881">
        <v>0</v>
      </c>
      <c r="W543" s="900"/>
      <c r="X543" s="119">
        <f t="shared" si="689"/>
        <v>0</v>
      </c>
      <c r="Y543" s="886">
        <v>0</v>
      </c>
      <c r="Z543" s="1007"/>
      <c r="AA543" s="886">
        <v>0</v>
      </c>
      <c r="AB543" s="1007"/>
      <c r="AC543" s="886">
        <v>0</v>
      </c>
      <c r="AD543" s="1007"/>
      <c r="AE543" s="886">
        <v>0</v>
      </c>
      <c r="AF543" s="1007"/>
      <c r="AG543" s="886">
        <v>0</v>
      </c>
      <c r="AH543" s="1007"/>
      <c r="AI543" s="266">
        <f t="shared" si="690"/>
        <v>0</v>
      </c>
      <c r="AJ543" s="884">
        <v>0</v>
      </c>
      <c r="AK543" s="885"/>
      <c r="AL543" s="884">
        <v>0</v>
      </c>
      <c r="AM543" s="885"/>
      <c r="AN543" s="884">
        <v>0</v>
      </c>
      <c r="AO543" s="885"/>
      <c r="AP543" s="884">
        <v>0</v>
      </c>
      <c r="AQ543" s="885"/>
      <c r="AR543" s="884">
        <v>0</v>
      </c>
      <c r="AS543" s="885"/>
      <c r="AT543" s="269">
        <f t="shared" si="691"/>
        <v>0</v>
      </c>
      <c r="AU543" s="877">
        <v>0</v>
      </c>
      <c r="AV543" s="878"/>
      <c r="AW543" s="877">
        <v>0</v>
      </c>
      <c r="AX543" s="878"/>
      <c r="AY543" s="877">
        <v>0</v>
      </c>
      <c r="AZ543" s="878"/>
      <c r="BA543" s="877">
        <v>0</v>
      </c>
      <c r="BB543" s="878"/>
      <c r="BC543" s="877">
        <v>0</v>
      </c>
      <c r="BD543" s="878"/>
      <c r="BE543" s="272">
        <f t="shared" si="692"/>
        <v>0</v>
      </c>
      <c r="BF543" s="879">
        <v>0</v>
      </c>
      <c r="BG543" s="880"/>
      <c r="BH543" s="879">
        <v>0</v>
      </c>
      <c r="BI543" s="880"/>
      <c r="BJ543" s="879">
        <v>0</v>
      </c>
      <c r="BK543" s="880"/>
      <c r="BL543" s="879">
        <v>0</v>
      </c>
      <c r="BM543" s="880"/>
      <c r="BN543" s="879">
        <v>0</v>
      </c>
      <c r="BO543" s="880"/>
      <c r="BP543" s="275">
        <f t="shared" si="693"/>
        <v>0</v>
      </c>
      <c r="BQ543" s="1003">
        <v>0</v>
      </c>
      <c r="BR543" s="1004"/>
      <c r="BS543" s="1003">
        <v>0</v>
      </c>
      <c r="BT543" s="1004"/>
      <c r="BU543" s="1003">
        <v>0</v>
      </c>
      <c r="BV543" s="1004"/>
      <c r="BW543" s="1003">
        <v>0</v>
      </c>
      <c r="BX543" s="1004"/>
      <c r="BY543" s="1003">
        <v>0</v>
      </c>
      <c r="BZ543" s="1004"/>
      <c r="CA543" s="278">
        <f t="shared" si="694"/>
        <v>0</v>
      </c>
      <c r="CB543" s="1005">
        <v>0</v>
      </c>
      <c r="CC543" s="1006"/>
      <c r="CD543" s="1005">
        <v>0</v>
      </c>
      <c r="CE543" s="1006"/>
      <c r="CF543" s="1005">
        <v>0</v>
      </c>
      <c r="CG543" s="1006"/>
      <c r="CH543" s="1005">
        <v>0</v>
      </c>
      <c r="CI543" s="1006"/>
      <c r="CJ543" s="1005">
        <v>0</v>
      </c>
      <c r="CK543" s="1006"/>
      <c r="CL543" s="281">
        <f t="shared" si="695"/>
        <v>0</v>
      </c>
      <c r="CM543" s="999">
        <v>0</v>
      </c>
      <c r="CN543" s="1000"/>
      <c r="CO543" s="999">
        <v>0</v>
      </c>
      <c r="CP543" s="1000"/>
      <c r="CQ543" s="999">
        <v>0</v>
      </c>
      <c r="CR543" s="1000"/>
      <c r="CS543" s="999">
        <v>0</v>
      </c>
      <c r="CT543" s="1000"/>
      <c r="CU543" s="999">
        <v>0</v>
      </c>
      <c r="CV543" s="1000"/>
      <c r="CW543" s="284">
        <f t="shared" si="696"/>
        <v>0</v>
      </c>
      <c r="CX543" s="1001">
        <v>0</v>
      </c>
      <c r="CY543" s="1002"/>
      <c r="CZ543" s="1001">
        <v>0</v>
      </c>
      <c r="DA543" s="1002"/>
      <c r="DB543" s="1001">
        <v>0</v>
      </c>
      <c r="DC543" s="1002"/>
      <c r="DD543" s="1001">
        <v>0</v>
      </c>
      <c r="DE543" s="1002"/>
      <c r="DF543" s="1001">
        <v>0</v>
      </c>
      <c r="DG543" s="1002"/>
      <c r="DH543" s="287">
        <f t="shared" si="697"/>
        <v>0</v>
      </c>
      <c r="DI543" s="997">
        <v>0</v>
      </c>
      <c r="DJ543" s="998"/>
      <c r="DK543" s="997">
        <v>0</v>
      </c>
      <c r="DL543" s="998"/>
      <c r="DM543" s="997">
        <v>0</v>
      </c>
      <c r="DN543" s="998"/>
      <c r="DO543" s="997">
        <v>0</v>
      </c>
      <c r="DP543" s="998"/>
      <c r="DQ543" s="997">
        <v>0</v>
      </c>
      <c r="DR543" s="998"/>
      <c r="DS543" s="299">
        <f t="shared" si="698"/>
        <v>0</v>
      </c>
      <c r="DT543" s="293">
        <f t="shared" si="699"/>
        <v>0</v>
      </c>
      <c r="DU543" s="293">
        <f t="shared" si="700"/>
        <v>0</v>
      </c>
      <c r="DV543" s="293">
        <f t="shared" si="701"/>
        <v>0</v>
      </c>
      <c r="DW543" s="293">
        <f t="shared" si="702"/>
        <v>0</v>
      </c>
      <c r="DX543" s="293">
        <f t="shared" si="703"/>
        <v>0</v>
      </c>
      <c r="DY543" s="294">
        <f t="shared" si="704"/>
        <v>0</v>
      </c>
      <c r="DZ543" s="135"/>
    </row>
    <row r="544" spans="1:130" ht="15" customHeight="1">
      <c r="C544" s="657" t="s">
        <v>28</v>
      </c>
      <c r="D544" s="658"/>
      <c r="E544" s="715"/>
      <c r="F544" s="715"/>
      <c r="G544" s="715"/>
      <c r="H544" s="715"/>
      <c r="I544" s="715"/>
      <c r="J544" s="715"/>
      <c r="K544" s="715"/>
      <c r="L544" s="715"/>
      <c r="M544" s="929"/>
      <c r="N544" s="881">
        <v>0</v>
      </c>
      <c r="O544" s="900"/>
      <c r="P544" s="881">
        <v>0</v>
      </c>
      <c r="Q544" s="900"/>
      <c r="R544" s="881">
        <v>0</v>
      </c>
      <c r="S544" s="900"/>
      <c r="T544" s="881">
        <v>0</v>
      </c>
      <c r="U544" s="900"/>
      <c r="V544" s="881">
        <v>0</v>
      </c>
      <c r="W544" s="900"/>
      <c r="X544" s="119">
        <f t="shared" si="689"/>
        <v>0</v>
      </c>
      <c r="Y544" s="886">
        <v>0</v>
      </c>
      <c r="Z544" s="1007"/>
      <c r="AA544" s="886">
        <v>0</v>
      </c>
      <c r="AB544" s="1007"/>
      <c r="AC544" s="886">
        <v>0</v>
      </c>
      <c r="AD544" s="1007"/>
      <c r="AE544" s="886">
        <v>0</v>
      </c>
      <c r="AF544" s="1007"/>
      <c r="AG544" s="886">
        <v>0</v>
      </c>
      <c r="AH544" s="1007"/>
      <c r="AI544" s="266">
        <f t="shared" si="690"/>
        <v>0</v>
      </c>
      <c r="AJ544" s="884">
        <v>0</v>
      </c>
      <c r="AK544" s="885"/>
      <c r="AL544" s="884">
        <v>0</v>
      </c>
      <c r="AM544" s="885"/>
      <c r="AN544" s="884">
        <v>0</v>
      </c>
      <c r="AO544" s="885"/>
      <c r="AP544" s="884">
        <v>0</v>
      </c>
      <c r="AQ544" s="885"/>
      <c r="AR544" s="884">
        <v>0</v>
      </c>
      <c r="AS544" s="885"/>
      <c r="AT544" s="269">
        <f t="shared" si="691"/>
        <v>0</v>
      </c>
      <c r="AU544" s="877">
        <v>0</v>
      </c>
      <c r="AV544" s="878"/>
      <c r="AW544" s="877">
        <v>0</v>
      </c>
      <c r="AX544" s="878"/>
      <c r="AY544" s="877">
        <v>0</v>
      </c>
      <c r="AZ544" s="878"/>
      <c r="BA544" s="877">
        <v>0</v>
      </c>
      <c r="BB544" s="878"/>
      <c r="BC544" s="877">
        <v>0</v>
      </c>
      <c r="BD544" s="878"/>
      <c r="BE544" s="272">
        <f t="shared" si="692"/>
        <v>0</v>
      </c>
      <c r="BF544" s="879">
        <v>0</v>
      </c>
      <c r="BG544" s="880"/>
      <c r="BH544" s="879">
        <v>0</v>
      </c>
      <c r="BI544" s="880"/>
      <c r="BJ544" s="879">
        <v>0</v>
      </c>
      <c r="BK544" s="880"/>
      <c r="BL544" s="879">
        <v>0</v>
      </c>
      <c r="BM544" s="880"/>
      <c r="BN544" s="879">
        <v>0</v>
      </c>
      <c r="BO544" s="880"/>
      <c r="BP544" s="275">
        <f t="shared" si="693"/>
        <v>0</v>
      </c>
      <c r="BQ544" s="1003">
        <v>0</v>
      </c>
      <c r="BR544" s="1004"/>
      <c r="BS544" s="1003">
        <v>0</v>
      </c>
      <c r="BT544" s="1004"/>
      <c r="BU544" s="1003">
        <v>0</v>
      </c>
      <c r="BV544" s="1004"/>
      <c r="BW544" s="1003">
        <v>0</v>
      </c>
      <c r="BX544" s="1004"/>
      <c r="BY544" s="1003">
        <v>0</v>
      </c>
      <c r="BZ544" s="1004"/>
      <c r="CA544" s="278">
        <f t="shared" si="694"/>
        <v>0</v>
      </c>
      <c r="CB544" s="1005">
        <v>0</v>
      </c>
      <c r="CC544" s="1006"/>
      <c r="CD544" s="1005">
        <v>0</v>
      </c>
      <c r="CE544" s="1006"/>
      <c r="CF544" s="1005">
        <v>0</v>
      </c>
      <c r="CG544" s="1006"/>
      <c r="CH544" s="1005">
        <v>0</v>
      </c>
      <c r="CI544" s="1006"/>
      <c r="CJ544" s="1005">
        <v>0</v>
      </c>
      <c r="CK544" s="1006"/>
      <c r="CL544" s="281">
        <f t="shared" si="695"/>
        <v>0</v>
      </c>
      <c r="CM544" s="999">
        <v>0</v>
      </c>
      <c r="CN544" s="1000"/>
      <c r="CO544" s="999">
        <v>0</v>
      </c>
      <c r="CP544" s="1000"/>
      <c r="CQ544" s="999">
        <v>0</v>
      </c>
      <c r="CR544" s="1000"/>
      <c r="CS544" s="999">
        <v>0</v>
      </c>
      <c r="CT544" s="1000"/>
      <c r="CU544" s="999">
        <v>0</v>
      </c>
      <c r="CV544" s="1000"/>
      <c r="CW544" s="284">
        <f t="shared" si="696"/>
        <v>0</v>
      </c>
      <c r="CX544" s="1001">
        <v>0</v>
      </c>
      <c r="CY544" s="1002"/>
      <c r="CZ544" s="1001">
        <v>0</v>
      </c>
      <c r="DA544" s="1002"/>
      <c r="DB544" s="1001">
        <v>0</v>
      </c>
      <c r="DC544" s="1002"/>
      <c r="DD544" s="1001">
        <v>0</v>
      </c>
      <c r="DE544" s="1002"/>
      <c r="DF544" s="1001">
        <v>0</v>
      </c>
      <c r="DG544" s="1002"/>
      <c r="DH544" s="287">
        <f t="shared" si="697"/>
        <v>0</v>
      </c>
      <c r="DI544" s="997">
        <v>0</v>
      </c>
      <c r="DJ544" s="998"/>
      <c r="DK544" s="997">
        <v>0</v>
      </c>
      <c r="DL544" s="998"/>
      <c r="DM544" s="997">
        <v>0</v>
      </c>
      <c r="DN544" s="998"/>
      <c r="DO544" s="997">
        <v>0</v>
      </c>
      <c r="DP544" s="998"/>
      <c r="DQ544" s="997">
        <v>0</v>
      </c>
      <c r="DR544" s="998"/>
      <c r="DS544" s="299">
        <f t="shared" si="698"/>
        <v>0</v>
      </c>
      <c r="DT544" s="293">
        <f t="shared" si="699"/>
        <v>0</v>
      </c>
      <c r="DU544" s="293">
        <f t="shared" si="700"/>
        <v>0</v>
      </c>
      <c r="DV544" s="293">
        <f t="shared" si="701"/>
        <v>0</v>
      </c>
      <c r="DW544" s="293">
        <f t="shared" si="702"/>
        <v>0</v>
      </c>
      <c r="DX544" s="293">
        <f t="shared" si="703"/>
        <v>0</v>
      </c>
      <c r="DY544" s="294">
        <f t="shared" si="704"/>
        <v>0</v>
      </c>
      <c r="DZ544" s="135"/>
    </row>
    <row r="545" spans="3:130" ht="15" customHeight="1">
      <c r="C545" s="657" t="s">
        <v>28</v>
      </c>
      <c r="D545" s="658"/>
      <c r="E545" s="715"/>
      <c r="F545" s="715"/>
      <c r="G545" s="715"/>
      <c r="H545" s="715"/>
      <c r="I545" s="715"/>
      <c r="J545" s="715"/>
      <c r="K545" s="715"/>
      <c r="L545" s="715"/>
      <c r="M545" s="929"/>
      <c r="N545" s="881">
        <v>0</v>
      </c>
      <c r="O545" s="900"/>
      <c r="P545" s="881">
        <v>0</v>
      </c>
      <c r="Q545" s="900"/>
      <c r="R545" s="881">
        <v>0</v>
      </c>
      <c r="S545" s="900"/>
      <c r="T545" s="881">
        <v>0</v>
      </c>
      <c r="U545" s="900"/>
      <c r="V545" s="881">
        <v>0</v>
      </c>
      <c r="W545" s="900"/>
      <c r="X545" s="119">
        <f t="shared" si="689"/>
        <v>0</v>
      </c>
      <c r="Y545" s="886">
        <v>0</v>
      </c>
      <c r="Z545" s="1007"/>
      <c r="AA545" s="886">
        <v>0</v>
      </c>
      <c r="AB545" s="1007"/>
      <c r="AC545" s="886">
        <v>0</v>
      </c>
      <c r="AD545" s="1007"/>
      <c r="AE545" s="886">
        <v>0</v>
      </c>
      <c r="AF545" s="1007"/>
      <c r="AG545" s="886">
        <v>0</v>
      </c>
      <c r="AH545" s="1007"/>
      <c r="AI545" s="266">
        <f t="shared" si="690"/>
        <v>0</v>
      </c>
      <c r="AJ545" s="884">
        <v>0</v>
      </c>
      <c r="AK545" s="885"/>
      <c r="AL545" s="884">
        <v>0</v>
      </c>
      <c r="AM545" s="885"/>
      <c r="AN545" s="884">
        <v>0</v>
      </c>
      <c r="AO545" s="885"/>
      <c r="AP545" s="884">
        <v>0</v>
      </c>
      <c r="AQ545" s="885"/>
      <c r="AR545" s="884">
        <v>0</v>
      </c>
      <c r="AS545" s="885"/>
      <c r="AT545" s="269">
        <f t="shared" si="691"/>
        <v>0</v>
      </c>
      <c r="AU545" s="877">
        <v>0</v>
      </c>
      <c r="AV545" s="878"/>
      <c r="AW545" s="877">
        <v>0</v>
      </c>
      <c r="AX545" s="878"/>
      <c r="AY545" s="877">
        <v>0</v>
      </c>
      <c r="AZ545" s="878"/>
      <c r="BA545" s="877">
        <v>0</v>
      </c>
      <c r="BB545" s="878"/>
      <c r="BC545" s="877">
        <v>0</v>
      </c>
      <c r="BD545" s="878"/>
      <c r="BE545" s="272">
        <f t="shared" si="692"/>
        <v>0</v>
      </c>
      <c r="BF545" s="879">
        <v>0</v>
      </c>
      <c r="BG545" s="880"/>
      <c r="BH545" s="879">
        <v>0</v>
      </c>
      <c r="BI545" s="880"/>
      <c r="BJ545" s="879">
        <v>0</v>
      </c>
      <c r="BK545" s="880"/>
      <c r="BL545" s="879">
        <v>0</v>
      </c>
      <c r="BM545" s="880"/>
      <c r="BN545" s="879">
        <v>0</v>
      </c>
      <c r="BO545" s="880"/>
      <c r="BP545" s="275">
        <f t="shared" si="693"/>
        <v>0</v>
      </c>
      <c r="BQ545" s="1003">
        <v>0</v>
      </c>
      <c r="BR545" s="1004"/>
      <c r="BS545" s="1003">
        <v>0</v>
      </c>
      <c r="BT545" s="1004"/>
      <c r="BU545" s="1003">
        <v>0</v>
      </c>
      <c r="BV545" s="1004"/>
      <c r="BW545" s="1003">
        <v>0</v>
      </c>
      <c r="BX545" s="1004"/>
      <c r="BY545" s="1003">
        <v>0</v>
      </c>
      <c r="BZ545" s="1004"/>
      <c r="CA545" s="278">
        <f t="shared" si="694"/>
        <v>0</v>
      </c>
      <c r="CB545" s="1005">
        <v>0</v>
      </c>
      <c r="CC545" s="1006"/>
      <c r="CD545" s="1005">
        <v>0</v>
      </c>
      <c r="CE545" s="1006"/>
      <c r="CF545" s="1005">
        <v>0</v>
      </c>
      <c r="CG545" s="1006"/>
      <c r="CH545" s="1005">
        <v>0</v>
      </c>
      <c r="CI545" s="1006"/>
      <c r="CJ545" s="1005">
        <v>0</v>
      </c>
      <c r="CK545" s="1006"/>
      <c r="CL545" s="281">
        <f t="shared" si="695"/>
        <v>0</v>
      </c>
      <c r="CM545" s="999">
        <v>0</v>
      </c>
      <c r="CN545" s="1000"/>
      <c r="CO545" s="999">
        <v>0</v>
      </c>
      <c r="CP545" s="1000"/>
      <c r="CQ545" s="999">
        <v>0</v>
      </c>
      <c r="CR545" s="1000"/>
      <c r="CS545" s="999">
        <v>0</v>
      </c>
      <c r="CT545" s="1000"/>
      <c r="CU545" s="999">
        <v>0</v>
      </c>
      <c r="CV545" s="1000"/>
      <c r="CW545" s="284">
        <f t="shared" si="696"/>
        <v>0</v>
      </c>
      <c r="CX545" s="1001">
        <v>0</v>
      </c>
      <c r="CY545" s="1002"/>
      <c r="CZ545" s="1001">
        <v>0</v>
      </c>
      <c r="DA545" s="1002"/>
      <c r="DB545" s="1001">
        <v>0</v>
      </c>
      <c r="DC545" s="1002"/>
      <c r="DD545" s="1001">
        <v>0</v>
      </c>
      <c r="DE545" s="1002"/>
      <c r="DF545" s="1001">
        <v>0</v>
      </c>
      <c r="DG545" s="1002"/>
      <c r="DH545" s="287">
        <f t="shared" si="697"/>
        <v>0</v>
      </c>
      <c r="DI545" s="997">
        <v>0</v>
      </c>
      <c r="DJ545" s="998"/>
      <c r="DK545" s="997">
        <v>0</v>
      </c>
      <c r="DL545" s="998"/>
      <c r="DM545" s="997">
        <v>0</v>
      </c>
      <c r="DN545" s="998"/>
      <c r="DO545" s="997">
        <v>0</v>
      </c>
      <c r="DP545" s="998"/>
      <c r="DQ545" s="997">
        <v>0</v>
      </c>
      <c r="DR545" s="998"/>
      <c r="DS545" s="299">
        <f t="shared" si="698"/>
        <v>0</v>
      </c>
      <c r="DT545" s="293">
        <f t="shared" si="699"/>
        <v>0</v>
      </c>
      <c r="DU545" s="293">
        <f t="shared" si="700"/>
        <v>0</v>
      </c>
      <c r="DV545" s="293">
        <f t="shared" si="701"/>
        <v>0</v>
      </c>
      <c r="DW545" s="293">
        <f t="shared" si="702"/>
        <v>0</v>
      </c>
      <c r="DX545" s="293">
        <f t="shared" si="703"/>
        <v>0</v>
      </c>
      <c r="DY545" s="294">
        <f t="shared" si="704"/>
        <v>0</v>
      </c>
      <c r="DZ545" s="135"/>
    </row>
    <row r="546" spans="3:130" ht="15" customHeight="1">
      <c r="C546" s="657" t="s">
        <v>28</v>
      </c>
      <c r="D546" s="658"/>
      <c r="E546" s="715"/>
      <c r="F546" s="715"/>
      <c r="G546" s="715"/>
      <c r="H546" s="715"/>
      <c r="I546" s="715"/>
      <c r="J546" s="715"/>
      <c r="K546" s="715"/>
      <c r="L546" s="715"/>
      <c r="M546" s="929"/>
      <c r="N546" s="881">
        <v>0</v>
      </c>
      <c r="O546" s="900"/>
      <c r="P546" s="881">
        <v>0</v>
      </c>
      <c r="Q546" s="900"/>
      <c r="R546" s="881">
        <v>0</v>
      </c>
      <c r="S546" s="900"/>
      <c r="T546" s="881">
        <v>0</v>
      </c>
      <c r="U546" s="900"/>
      <c r="V546" s="881">
        <v>0</v>
      </c>
      <c r="W546" s="900"/>
      <c r="X546" s="119">
        <f t="shared" si="689"/>
        <v>0</v>
      </c>
      <c r="Y546" s="886">
        <v>0</v>
      </c>
      <c r="Z546" s="1007"/>
      <c r="AA546" s="886">
        <v>0</v>
      </c>
      <c r="AB546" s="1007"/>
      <c r="AC546" s="886">
        <v>0</v>
      </c>
      <c r="AD546" s="1007"/>
      <c r="AE546" s="886">
        <v>0</v>
      </c>
      <c r="AF546" s="1007"/>
      <c r="AG546" s="886">
        <v>0</v>
      </c>
      <c r="AH546" s="1007"/>
      <c r="AI546" s="266">
        <f t="shared" si="690"/>
        <v>0</v>
      </c>
      <c r="AJ546" s="884">
        <v>0</v>
      </c>
      <c r="AK546" s="885"/>
      <c r="AL546" s="884">
        <v>0</v>
      </c>
      <c r="AM546" s="885"/>
      <c r="AN546" s="884">
        <v>0</v>
      </c>
      <c r="AO546" s="885"/>
      <c r="AP546" s="884">
        <v>0</v>
      </c>
      <c r="AQ546" s="885"/>
      <c r="AR546" s="884">
        <v>0</v>
      </c>
      <c r="AS546" s="885"/>
      <c r="AT546" s="269">
        <f t="shared" si="691"/>
        <v>0</v>
      </c>
      <c r="AU546" s="877">
        <v>0</v>
      </c>
      <c r="AV546" s="878"/>
      <c r="AW546" s="877">
        <v>0</v>
      </c>
      <c r="AX546" s="878"/>
      <c r="AY546" s="877">
        <v>0</v>
      </c>
      <c r="AZ546" s="878"/>
      <c r="BA546" s="877">
        <v>0</v>
      </c>
      <c r="BB546" s="878"/>
      <c r="BC546" s="877">
        <v>0</v>
      </c>
      <c r="BD546" s="878"/>
      <c r="BE546" s="272">
        <f t="shared" si="692"/>
        <v>0</v>
      </c>
      <c r="BF546" s="879">
        <v>0</v>
      </c>
      <c r="BG546" s="880"/>
      <c r="BH546" s="879">
        <v>0</v>
      </c>
      <c r="BI546" s="880"/>
      <c r="BJ546" s="879">
        <v>0</v>
      </c>
      <c r="BK546" s="880"/>
      <c r="BL546" s="879">
        <v>0</v>
      </c>
      <c r="BM546" s="880"/>
      <c r="BN546" s="879">
        <v>0</v>
      </c>
      <c r="BO546" s="880"/>
      <c r="BP546" s="275">
        <f t="shared" si="693"/>
        <v>0</v>
      </c>
      <c r="BQ546" s="1003">
        <v>0</v>
      </c>
      <c r="BR546" s="1004"/>
      <c r="BS546" s="1003">
        <v>0</v>
      </c>
      <c r="BT546" s="1004"/>
      <c r="BU546" s="1003">
        <v>0</v>
      </c>
      <c r="BV546" s="1004"/>
      <c r="BW546" s="1003">
        <v>0</v>
      </c>
      <c r="BX546" s="1004"/>
      <c r="BY546" s="1003">
        <v>0</v>
      </c>
      <c r="BZ546" s="1004"/>
      <c r="CA546" s="278">
        <f t="shared" si="694"/>
        <v>0</v>
      </c>
      <c r="CB546" s="1005">
        <v>0</v>
      </c>
      <c r="CC546" s="1006"/>
      <c r="CD546" s="1005">
        <v>0</v>
      </c>
      <c r="CE546" s="1006"/>
      <c r="CF546" s="1005">
        <v>0</v>
      </c>
      <c r="CG546" s="1006"/>
      <c r="CH546" s="1005">
        <v>0</v>
      </c>
      <c r="CI546" s="1006"/>
      <c r="CJ546" s="1005">
        <v>0</v>
      </c>
      <c r="CK546" s="1006"/>
      <c r="CL546" s="281">
        <f t="shared" si="695"/>
        <v>0</v>
      </c>
      <c r="CM546" s="999">
        <v>0</v>
      </c>
      <c r="CN546" s="1000"/>
      <c r="CO546" s="999">
        <v>0</v>
      </c>
      <c r="CP546" s="1000"/>
      <c r="CQ546" s="999">
        <v>0</v>
      </c>
      <c r="CR546" s="1000"/>
      <c r="CS546" s="999">
        <v>0</v>
      </c>
      <c r="CT546" s="1000"/>
      <c r="CU546" s="999">
        <v>0</v>
      </c>
      <c r="CV546" s="1000"/>
      <c r="CW546" s="284">
        <f t="shared" si="696"/>
        <v>0</v>
      </c>
      <c r="CX546" s="1001">
        <v>0</v>
      </c>
      <c r="CY546" s="1002"/>
      <c r="CZ546" s="1001">
        <v>0</v>
      </c>
      <c r="DA546" s="1002"/>
      <c r="DB546" s="1001">
        <v>0</v>
      </c>
      <c r="DC546" s="1002"/>
      <c r="DD546" s="1001">
        <v>0</v>
      </c>
      <c r="DE546" s="1002"/>
      <c r="DF546" s="1001">
        <v>0</v>
      </c>
      <c r="DG546" s="1002"/>
      <c r="DH546" s="287">
        <f t="shared" si="697"/>
        <v>0</v>
      </c>
      <c r="DI546" s="997">
        <v>0</v>
      </c>
      <c r="DJ546" s="998"/>
      <c r="DK546" s="997">
        <v>0</v>
      </c>
      <c r="DL546" s="998"/>
      <c r="DM546" s="997">
        <v>0</v>
      </c>
      <c r="DN546" s="998"/>
      <c r="DO546" s="997">
        <v>0</v>
      </c>
      <c r="DP546" s="998"/>
      <c r="DQ546" s="997">
        <v>0</v>
      </c>
      <c r="DR546" s="998"/>
      <c r="DS546" s="299">
        <f t="shared" si="698"/>
        <v>0</v>
      </c>
      <c r="DT546" s="293">
        <f t="shared" si="699"/>
        <v>0</v>
      </c>
      <c r="DU546" s="293">
        <f t="shared" si="700"/>
        <v>0</v>
      </c>
      <c r="DV546" s="293">
        <f t="shared" si="701"/>
        <v>0</v>
      </c>
      <c r="DW546" s="293">
        <f t="shared" si="702"/>
        <v>0</v>
      </c>
      <c r="DX546" s="293">
        <f t="shared" si="703"/>
        <v>0</v>
      </c>
      <c r="DY546" s="294">
        <f t="shared" si="704"/>
        <v>0</v>
      </c>
      <c r="DZ546" s="135"/>
    </row>
    <row r="547" spans="3:130" ht="15" customHeight="1">
      <c r="C547" s="681" t="s">
        <v>28</v>
      </c>
      <c r="D547" s="682"/>
      <c r="E547" s="715"/>
      <c r="F547" s="715"/>
      <c r="G547" s="715"/>
      <c r="H547" s="715"/>
      <c r="I547" s="715"/>
      <c r="J547" s="715"/>
      <c r="K547" s="715"/>
      <c r="L547" s="715"/>
      <c r="M547" s="929"/>
      <c r="N547" s="881">
        <v>0</v>
      </c>
      <c r="O547" s="900"/>
      <c r="P547" s="881">
        <v>0</v>
      </c>
      <c r="Q547" s="900"/>
      <c r="R547" s="881">
        <v>0</v>
      </c>
      <c r="S547" s="900"/>
      <c r="T547" s="881">
        <v>0</v>
      </c>
      <c r="U547" s="900"/>
      <c r="V547" s="881">
        <v>0</v>
      </c>
      <c r="W547" s="900"/>
      <c r="X547" s="119">
        <f t="shared" si="689"/>
        <v>0</v>
      </c>
      <c r="Y547" s="886">
        <v>0</v>
      </c>
      <c r="Z547" s="1007"/>
      <c r="AA547" s="886">
        <v>0</v>
      </c>
      <c r="AB547" s="1007"/>
      <c r="AC547" s="886">
        <v>0</v>
      </c>
      <c r="AD547" s="1007"/>
      <c r="AE547" s="886">
        <v>0</v>
      </c>
      <c r="AF547" s="1007"/>
      <c r="AG547" s="886">
        <v>0</v>
      </c>
      <c r="AH547" s="1007"/>
      <c r="AI547" s="266">
        <f t="shared" si="690"/>
        <v>0</v>
      </c>
      <c r="AJ547" s="884">
        <v>0</v>
      </c>
      <c r="AK547" s="885"/>
      <c r="AL547" s="884">
        <v>0</v>
      </c>
      <c r="AM547" s="885"/>
      <c r="AN547" s="884">
        <v>0</v>
      </c>
      <c r="AO547" s="885"/>
      <c r="AP547" s="884">
        <v>0</v>
      </c>
      <c r="AQ547" s="885"/>
      <c r="AR547" s="884">
        <v>0</v>
      </c>
      <c r="AS547" s="885"/>
      <c r="AT547" s="269">
        <f t="shared" si="691"/>
        <v>0</v>
      </c>
      <c r="AU547" s="877">
        <v>0</v>
      </c>
      <c r="AV547" s="878"/>
      <c r="AW547" s="877">
        <v>0</v>
      </c>
      <c r="AX547" s="878"/>
      <c r="AY547" s="877">
        <v>0</v>
      </c>
      <c r="AZ547" s="878"/>
      <c r="BA547" s="877">
        <v>0</v>
      </c>
      <c r="BB547" s="878"/>
      <c r="BC547" s="877">
        <v>0</v>
      </c>
      <c r="BD547" s="878"/>
      <c r="BE547" s="272">
        <f t="shared" si="692"/>
        <v>0</v>
      </c>
      <c r="BF547" s="879">
        <v>0</v>
      </c>
      <c r="BG547" s="880"/>
      <c r="BH547" s="879">
        <v>0</v>
      </c>
      <c r="BI547" s="880"/>
      <c r="BJ547" s="879">
        <v>0</v>
      </c>
      <c r="BK547" s="880"/>
      <c r="BL547" s="879">
        <v>0</v>
      </c>
      <c r="BM547" s="880"/>
      <c r="BN547" s="879">
        <v>0</v>
      </c>
      <c r="BO547" s="880"/>
      <c r="BP547" s="275">
        <f t="shared" si="693"/>
        <v>0</v>
      </c>
      <c r="BQ547" s="1003">
        <v>0</v>
      </c>
      <c r="BR547" s="1004"/>
      <c r="BS547" s="1003">
        <v>0</v>
      </c>
      <c r="BT547" s="1004"/>
      <c r="BU547" s="1003">
        <v>0</v>
      </c>
      <c r="BV547" s="1004"/>
      <c r="BW547" s="1003">
        <v>0</v>
      </c>
      <c r="BX547" s="1004"/>
      <c r="BY547" s="1003">
        <v>0</v>
      </c>
      <c r="BZ547" s="1004"/>
      <c r="CA547" s="278">
        <f t="shared" si="694"/>
        <v>0</v>
      </c>
      <c r="CB547" s="1005">
        <v>0</v>
      </c>
      <c r="CC547" s="1006"/>
      <c r="CD547" s="1005">
        <v>0</v>
      </c>
      <c r="CE547" s="1006"/>
      <c r="CF547" s="1005">
        <v>0</v>
      </c>
      <c r="CG547" s="1006"/>
      <c r="CH547" s="1005">
        <v>0</v>
      </c>
      <c r="CI547" s="1006"/>
      <c r="CJ547" s="1005">
        <v>0</v>
      </c>
      <c r="CK547" s="1006"/>
      <c r="CL547" s="281">
        <f t="shared" si="695"/>
        <v>0</v>
      </c>
      <c r="CM547" s="999">
        <v>0</v>
      </c>
      <c r="CN547" s="1000"/>
      <c r="CO547" s="999">
        <v>0</v>
      </c>
      <c r="CP547" s="1000"/>
      <c r="CQ547" s="999">
        <v>0</v>
      </c>
      <c r="CR547" s="1000"/>
      <c r="CS547" s="999">
        <v>0</v>
      </c>
      <c r="CT547" s="1000"/>
      <c r="CU547" s="999">
        <v>0</v>
      </c>
      <c r="CV547" s="1000"/>
      <c r="CW547" s="284">
        <f t="shared" si="696"/>
        <v>0</v>
      </c>
      <c r="CX547" s="1001">
        <v>0</v>
      </c>
      <c r="CY547" s="1002"/>
      <c r="CZ547" s="1001">
        <v>0</v>
      </c>
      <c r="DA547" s="1002"/>
      <c r="DB547" s="1001">
        <v>0</v>
      </c>
      <c r="DC547" s="1002"/>
      <c r="DD547" s="1001">
        <v>0</v>
      </c>
      <c r="DE547" s="1002"/>
      <c r="DF547" s="1001">
        <v>0</v>
      </c>
      <c r="DG547" s="1002"/>
      <c r="DH547" s="287">
        <f t="shared" si="697"/>
        <v>0</v>
      </c>
      <c r="DI547" s="997">
        <v>0</v>
      </c>
      <c r="DJ547" s="998"/>
      <c r="DK547" s="997">
        <v>0</v>
      </c>
      <c r="DL547" s="998"/>
      <c r="DM547" s="997">
        <v>0</v>
      </c>
      <c r="DN547" s="998"/>
      <c r="DO547" s="997">
        <v>0</v>
      </c>
      <c r="DP547" s="998"/>
      <c r="DQ547" s="997">
        <v>0</v>
      </c>
      <c r="DR547" s="998"/>
      <c r="DS547" s="299">
        <f t="shared" si="698"/>
        <v>0</v>
      </c>
      <c r="DT547" s="293">
        <f t="shared" si="699"/>
        <v>0</v>
      </c>
      <c r="DU547" s="293">
        <f t="shared" si="700"/>
        <v>0</v>
      </c>
      <c r="DV547" s="293">
        <f t="shared" si="701"/>
        <v>0</v>
      </c>
      <c r="DW547" s="293">
        <f t="shared" si="702"/>
        <v>0</v>
      </c>
      <c r="DX547" s="293">
        <f t="shared" si="703"/>
        <v>0</v>
      </c>
      <c r="DY547" s="294">
        <f t="shared" si="704"/>
        <v>0</v>
      </c>
      <c r="DZ547" s="135"/>
    </row>
    <row r="548" spans="3:130" ht="15" customHeight="1">
      <c r="C548" s="657" t="s">
        <v>28</v>
      </c>
      <c r="D548" s="658"/>
      <c r="E548" s="715"/>
      <c r="F548" s="715"/>
      <c r="G548" s="715"/>
      <c r="H548" s="715"/>
      <c r="I548" s="715"/>
      <c r="J548" s="715"/>
      <c r="K548" s="715"/>
      <c r="L548" s="715"/>
      <c r="M548" s="929"/>
      <c r="N548" s="881">
        <v>0</v>
      </c>
      <c r="O548" s="900"/>
      <c r="P548" s="881">
        <v>0</v>
      </c>
      <c r="Q548" s="900"/>
      <c r="R548" s="881">
        <v>0</v>
      </c>
      <c r="S548" s="900"/>
      <c r="T548" s="881">
        <v>0</v>
      </c>
      <c r="U548" s="900"/>
      <c r="V548" s="881">
        <v>0</v>
      </c>
      <c r="W548" s="900"/>
      <c r="X548" s="119">
        <f t="shared" si="689"/>
        <v>0</v>
      </c>
      <c r="Y548" s="886">
        <v>0</v>
      </c>
      <c r="Z548" s="1007"/>
      <c r="AA548" s="886">
        <v>0</v>
      </c>
      <c r="AB548" s="1007"/>
      <c r="AC548" s="886">
        <v>0</v>
      </c>
      <c r="AD548" s="1007"/>
      <c r="AE548" s="886">
        <v>0</v>
      </c>
      <c r="AF548" s="1007"/>
      <c r="AG548" s="886">
        <v>0</v>
      </c>
      <c r="AH548" s="1007"/>
      <c r="AI548" s="266">
        <f t="shared" si="690"/>
        <v>0</v>
      </c>
      <c r="AJ548" s="884">
        <v>0</v>
      </c>
      <c r="AK548" s="885"/>
      <c r="AL548" s="884">
        <v>0</v>
      </c>
      <c r="AM548" s="885"/>
      <c r="AN548" s="884">
        <v>0</v>
      </c>
      <c r="AO548" s="885"/>
      <c r="AP548" s="884">
        <v>0</v>
      </c>
      <c r="AQ548" s="885"/>
      <c r="AR548" s="884">
        <v>0</v>
      </c>
      <c r="AS548" s="885"/>
      <c r="AT548" s="269">
        <f t="shared" si="691"/>
        <v>0</v>
      </c>
      <c r="AU548" s="877">
        <v>0</v>
      </c>
      <c r="AV548" s="878"/>
      <c r="AW548" s="877">
        <v>0</v>
      </c>
      <c r="AX548" s="878"/>
      <c r="AY548" s="877">
        <v>0</v>
      </c>
      <c r="AZ548" s="878"/>
      <c r="BA548" s="877">
        <v>0</v>
      </c>
      <c r="BB548" s="878"/>
      <c r="BC548" s="877">
        <v>0</v>
      </c>
      <c r="BD548" s="878"/>
      <c r="BE548" s="272">
        <f t="shared" si="692"/>
        <v>0</v>
      </c>
      <c r="BF548" s="879">
        <v>0</v>
      </c>
      <c r="BG548" s="880"/>
      <c r="BH548" s="879">
        <v>0</v>
      </c>
      <c r="BI548" s="880"/>
      <c r="BJ548" s="879">
        <v>0</v>
      </c>
      <c r="BK548" s="880"/>
      <c r="BL548" s="879">
        <v>0</v>
      </c>
      <c r="BM548" s="880"/>
      <c r="BN548" s="879">
        <v>0</v>
      </c>
      <c r="BO548" s="880"/>
      <c r="BP548" s="275">
        <f t="shared" si="693"/>
        <v>0</v>
      </c>
      <c r="BQ548" s="1003">
        <v>0</v>
      </c>
      <c r="BR548" s="1004"/>
      <c r="BS548" s="1003">
        <v>0</v>
      </c>
      <c r="BT548" s="1004"/>
      <c r="BU548" s="1003">
        <v>0</v>
      </c>
      <c r="BV548" s="1004"/>
      <c r="BW548" s="1003">
        <v>0</v>
      </c>
      <c r="BX548" s="1004"/>
      <c r="BY548" s="1003">
        <v>0</v>
      </c>
      <c r="BZ548" s="1004"/>
      <c r="CA548" s="278">
        <f t="shared" si="694"/>
        <v>0</v>
      </c>
      <c r="CB548" s="1005">
        <v>0</v>
      </c>
      <c r="CC548" s="1006"/>
      <c r="CD548" s="1005">
        <v>0</v>
      </c>
      <c r="CE548" s="1006"/>
      <c r="CF548" s="1005">
        <v>0</v>
      </c>
      <c r="CG548" s="1006"/>
      <c r="CH548" s="1005">
        <v>0</v>
      </c>
      <c r="CI548" s="1006"/>
      <c r="CJ548" s="1005">
        <v>0</v>
      </c>
      <c r="CK548" s="1006"/>
      <c r="CL548" s="281">
        <f t="shared" si="695"/>
        <v>0</v>
      </c>
      <c r="CM548" s="999">
        <v>0</v>
      </c>
      <c r="CN548" s="1000"/>
      <c r="CO548" s="999">
        <v>0</v>
      </c>
      <c r="CP548" s="1000"/>
      <c r="CQ548" s="999">
        <v>0</v>
      </c>
      <c r="CR548" s="1000"/>
      <c r="CS548" s="999">
        <v>0</v>
      </c>
      <c r="CT548" s="1000"/>
      <c r="CU548" s="999">
        <v>0</v>
      </c>
      <c r="CV548" s="1000"/>
      <c r="CW548" s="284">
        <f t="shared" si="696"/>
        <v>0</v>
      </c>
      <c r="CX548" s="1001">
        <v>0</v>
      </c>
      <c r="CY548" s="1002"/>
      <c r="CZ548" s="1001">
        <v>0</v>
      </c>
      <c r="DA548" s="1002"/>
      <c r="DB548" s="1001">
        <v>0</v>
      </c>
      <c r="DC548" s="1002"/>
      <c r="DD548" s="1001">
        <v>0</v>
      </c>
      <c r="DE548" s="1002"/>
      <c r="DF548" s="1001">
        <v>0</v>
      </c>
      <c r="DG548" s="1002"/>
      <c r="DH548" s="287">
        <f t="shared" si="697"/>
        <v>0</v>
      </c>
      <c r="DI548" s="997">
        <v>0</v>
      </c>
      <c r="DJ548" s="998"/>
      <c r="DK548" s="997">
        <v>0</v>
      </c>
      <c r="DL548" s="998"/>
      <c r="DM548" s="997">
        <v>0</v>
      </c>
      <c r="DN548" s="998"/>
      <c r="DO548" s="997">
        <v>0</v>
      </c>
      <c r="DP548" s="998"/>
      <c r="DQ548" s="997">
        <v>0</v>
      </c>
      <c r="DR548" s="998"/>
      <c r="DS548" s="299">
        <f t="shared" si="698"/>
        <v>0</v>
      </c>
      <c r="DT548" s="293">
        <f t="shared" si="699"/>
        <v>0</v>
      </c>
      <c r="DU548" s="293">
        <f t="shared" si="700"/>
        <v>0</v>
      </c>
      <c r="DV548" s="293">
        <f t="shared" si="701"/>
        <v>0</v>
      </c>
      <c r="DW548" s="293">
        <f t="shared" si="702"/>
        <v>0</v>
      </c>
      <c r="DX548" s="293">
        <f t="shared" si="703"/>
        <v>0</v>
      </c>
      <c r="DY548" s="294">
        <f t="shared" si="704"/>
        <v>0</v>
      </c>
      <c r="DZ548" s="135"/>
    </row>
    <row r="549" spans="3:130" ht="15" customHeight="1">
      <c r="C549" s="657" t="s">
        <v>28</v>
      </c>
      <c r="D549" s="658"/>
      <c r="E549" s="715"/>
      <c r="F549" s="715"/>
      <c r="G549" s="715"/>
      <c r="H549" s="715"/>
      <c r="I549" s="715"/>
      <c r="J549" s="715"/>
      <c r="K549" s="715"/>
      <c r="L549" s="715"/>
      <c r="M549" s="929"/>
      <c r="N549" s="881">
        <v>0</v>
      </c>
      <c r="O549" s="900"/>
      <c r="P549" s="881">
        <v>0</v>
      </c>
      <c r="Q549" s="900"/>
      <c r="R549" s="881">
        <v>0</v>
      </c>
      <c r="S549" s="900"/>
      <c r="T549" s="881">
        <v>0</v>
      </c>
      <c r="U549" s="900"/>
      <c r="V549" s="881">
        <v>0</v>
      </c>
      <c r="W549" s="900"/>
      <c r="X549" s="119">
        <f t="shared" si="689"/>
        <v>0</v>
      </c>
      <c r="Y549" s="886">
        <v>0</v>
      </c>
      <c r="Z549" s="1007"/>
      <c r="AA549" s="886">
        <v>0</v>
      </c>
      <c r="AB549" s="1007"/>
      <c r="AC549" s="886">
        <v>0</v>
      </c>
      <c r="AD549" s="1007"/>
      <c r="AE549" s="886">
        <v>0</v>
      </c>
      <c r="AF549" s="1007"/>
      <c r="AG549" s="886">
        <v>0</v>
      </c>
      <c r="AH549" s="1007"/>
      <c r="AI549" s="266">
        <f t="shared" si="690"/>
        <v>0</v>
      </c>
      <c r="AJ549" s="884">
        <v>0</v>
      </c>
      <c r="AK549" s="885"/>
      <c r="AL549" s="884">
        <v>0</v>
      </c>
      <c r="AM549" s="885"/>
      <c r="AN549" s="884">
        <v>0</v>
      </c>
      <c r="AO549" s="885"/>
      <c r="AP549" s="884">
        <v>0</v>
      </c>
      <c r="AQ549" s="885"/>
      <c r="AR549" s="884">
        <v>0</v>
      </c>
      <c r="AS549" s="885"/>
      <c r="AT549" s="269">
        <f t="shared" si="691"/>
        <v>0</v>
      </c>
      <c r="AU549" s="877">
        <v>0</v>
      </c>
      <c r="AV549" s="878"/>
      <c r="AW549" s="877">
        <v>0</v>
      </c>
      <c r="AX549" s="878"/>
      <c r="AY549" s="877">
        <v>0</v>
      </c>
      <c r="AZ549" s="878"/>
      <c r="BA549" s="877">
        <v>0</v>
      </c>
      <c r="BB549" s="878"/>
      <c r="BC549" s="877">
        <v>0</v>
      </c>
      <c r="BD549" s="878"/>
      <c r="BE549" s="272">
        <f t="shared" si="692"/>
        <v>0</v>
      </c>
      <c r="BF549" s="879">
        <v>0</v>
      </c>
      <c r="BG549" s="880"/>
      <c r="BH549" s="879">
        <v>0</v>
      </c>
      <c r="BI549" s="880"/>
      <c r="BJ549" s="879">
        <v>0</v>
      </c>
      <c r="BK549" s="880"/>
      <c r="BL549" s="879">
        <v>0</v>
      </c>
      <c r="BM549" s="880"/>
      <c r="BN549" s="879">
        <v>0</v>
      </c>
      <c r="BO549" s="880"/>
      <c r="BP549" s="275">
        <f t="shared" si="693"/>
        <v>0</v>
      </c>
      <c r="BQ549" s="1003">
        <v>0</v>
      </c>
      <c r="BR549" s="1004"/>
      <c r="BS549" s="1003">
        <v>0</v>
      </c>
      <c r="BT549" s="1004"/>
      <c r="BU549" s="1003">
        <v>0</v>
      </c>
      <c r="BV549" s="1004"/>
      <c r="BW549" s="1003">
        <v>0</v>
      </c>
      <c r="BX549" s="1004"/>
      <c r="BY549" s="1003">
        <v>0</v>
      </c>
      <c r="BZ549" s="1004"/>
      <c r="CA549" s="278">
        <f t="shared" si="694"/>
        <v>0</v>
      </c>
      <c r="CB549" s="1005">
        <v>0</v>
      </c>
      <c r="CC549" s="1006"/>
      <c r="CD549" s="1005">
        <v>0</v>
      </c>
      <c r="CE549" s="1006"/>
      <c r="CF549" s="1005">
        <v>0</v>
      </c>
      <c r="CG549" s="1006"/>
      <c r="CH549" s="1005">
        <v>0</v>
      </c>
      <c r="CI549" s="1006"/>
      <c r="CJ549" s="1005">
        <v>0</v>
      </c>
      <c r="CK549" s="1006"/>
      <c r="CL549" s="281">
        <f t="shared" si="695"/>
        <v>0</v>
      </c>
      <c r="CM549" s="999">
        <v>0</v>
      </c>
      <c r="CN549" s="1000"/>
      <c r="CO549" s="999">
        <v>0</v>
      </c>
      <c r="CP549" s="1000"/>
      <c r="CQ549" s="999">
        <v>0</v>
      </c>
      <c r="CR549" s="1000"/>
      <c r="CS549" s="999">
        <v>0</v>
      </c>
      <c r="CT549" s="1000"/>
      <c r="CU549" s="999">
        <v>0</v>
      </c>
      <c r="CV549" s="1000"/>
      <c r="CW549" s="284">
        <f t="shared" si="696"/>
        <v>0</v>
      </c>
      <c r="CX549" s="1001">
        <v>0</v>
      </c>
      <c r="CY549" s="1002"/>
      <c r="CZ549" s="1001">
        <v>0</v>
      </c>
      <c r="DA549" s="1002"/>
      <c r="DB549" s="1001">
        <v>0</v>
      </c>
      <c r="DC549" s="1002"/>
      <c r="DD549" s="1001">
        <v>0</v>
      </c>
      <c r="DE549" s="1002"/>
      <c r="DF549" s="1001">
        <v>0</v>
      </c>
      <c r="DG549" s="1002"/>
      <c r="DH549" s="287">
        <f t="shared" si="697"/>
        <v>0</v>
      </c>
      <c r="DI549" s="997">
        <v>0</v>
      </c>
      <c r="DJ549" s="998"/>
      <c r="DK549" s="997">
        <v>0</v>
      </c>
      <c r="DL549" s="998"/>
      <c r="DM549" s="997">
        <v>0</v>
      </c>
      <c r="DN549" s="998"/>
      <c r="DO549" s="997">
        <v>0</v>
      </c>
      <c r="DP549" s="998"/>
      <c r="DQ549" s="997">
        <v>0</v>
      </c>
      <c r="DR549" s="998"/>
      <c r="DS549" s="299">
        <f t="shared" si="698"/>
        <v>0</v>
      </c>
      <c r="DT549" s="293">
        <f t="shared" si="699"/>
        <v>0</v>
      </c>
      <c r="DU549" s="293">
        <f t="shared" si="700"/>
        <v>0</v>
      </c>
      <c r="DV549" s="293">
        <f t="shared" si="701"/>
        <v>0</v>
      </c>
      <c r="DW549" s="293">
        <f t="shared" si="702"/>
        <v>0</v>
      </c>
      <c r="DX549" s="293">
        <f t="shared" si="703"/>
        <v>0</v>
      </c>
      <c r="DY549" s="294">
        <f t="shared" si="704"/>
        <v>0</v>
      </c>
      <c r="DZ549" s="135"/>
    </row>
    <row r="550" spans="3:130" ht="15" customHeight="1">
      <c r="C550" s="657" t="s">
        <v>28</v>
      </c>
      <c r="D550" s="658"/>
      <c r="E550" s="715"/>
      <c r="F550" s="715"/>
      <c r="G550" s="715"/>
      <c r="H550" s="715"/>
      <c r="I550" s="715"/>
      <c r="J550" s="715"/>
      <c r="K550" s="715"/>
      <c r="L550" s="715"/>
      <c r="M550" s="929"/>
      <c r="N550" s="881">
        <v>0</v>
      </c>
      <c r="O550" s="900"/>
      <c r="P550" s="881">
        <v>0</v>
      </c>
      <c r="Q550" s="900"/>
      <c r="R550" s="881">
        <v>0</v>
      </c>
      <c r="S550" s="900"/>
      <c r="T550" s="881">
        <v>0</v>
      </c>
      <c r="U550" s="900"/>
      <c r="V550" s="881">
        <v>0</v>
      </c>
      <c r="W550" s="900"/>
      <c r="X550" s="119">
        <f t="shared" si="689"/>
        <v>0</v>
      </c>
      <c r="Y550" s="886">
        <v>0</v>
      </c>
      <c r="Z550" s="1007"/>
      <c r="AA550" s="886">
        <v>0</v>
      </c>
      <c r="AB550" s="1007"/>
      <c r="AC550" s="886">
        <v>0</v>
      </c>
      <c r="AD550" s="1007"/>
      <c r="AE550" s="886">
        <v>0</v>
      </c>
      <c r="AF550" s="1007"/>
      <c r="AG550" s="886">
        <v>0</v>
      </c>
      <c r="AH550" s="1007"/>
      <c r="AI550" s="266">
        <f t="shared" si="690"/>
        <v>0</v>
      </c>
      <c r="AJ550" s="884">
        <v>0</v>
      </c>
      <c r="AK550" s="885"/>
      <c r="AL550" s="884">
        <v>0</v>
      </c>
      <c r="AM550" s="885"/>
      <c r="AN550" s="884">
        <v>0</v>
      </c>
      <c r="AO550" s="885"/>
      <c r="AP550" s="884">
        <v>0</v>
      </c>
      <c r="AQ550" s="885"/>
      <c r="AR550" s="884">
        <v>0</v>
      </c>
      <c r="AS550" s="885"/>
      <c r="AT550" s="269">
        <f t="shared" si="691"/>
        <v>0</v>
      </c>
      <c r="AU550" s="877">
        <v>0</v>
      </c>
      <c r="AV550" s="878"/>
      <c r="AW550" s="877">
        <v>0</v>
      </c>
      <c r="AX550" s="878"/>
      <c r="AY550" s="877">
        <v>0</v>
      </c>
      <c r="AZ550" s="878"/>
      <c r="BA550" s="877">
        <v>0</v>
      </c>
      <c r="BB550" s="878"/>
      <c r="BC550" s="877">
        <v>0</v>
      </c>
      <c r="BD550" s="878"/>
      <c r="BE550" s="272">
        <f t="shared" si="692"/>
        <v>0</v>
      </c>
      <c r="BF550" s="879">
        <v>0</v>
      </c>
      <c r="BG550" s="880"/>
      <c r="BH550" s="879">
        <v>0</v>
      </c>
      <c r="BI550" s="880"/>
      <c r="BJ550" s="879">
        <v>0</v>
      </c>
      <c r="BK550" s="880"/>
      <c r="BL550" s="879">
        <v>0</v>
      </c>
      <c r="BM550" s="880"/>
      <c r="BN550" s="879">
        <v>0</v>
      </c>
      <c r="BO550" s="880"/>
      <c r="BP550" s="275">
        <f t="shared" si="693"/>
        <v>0</v>
      </c>
      <c r="BQ550" s="1003">
        <v>0</v>
      </c>
      <c r="BR550" s="1004"/>
      <c r="BS550" s="1003">
        <v>0</v>
      </c>
      <c r="BT550" s="1004"/>
      <c r="BU550" s="1003">
        <v>0</v>
      </c>
      <c r="BV550" s="1004"/>
      <c r="BW550" s="1003">
        <v>0</v>
      </c>
      <c r="BX550" s="1004"/>
      <c r="BY550" s="1003">
        <v>0</v>
      </c>
      <c r="BZ550" s="1004"/>
      <c r="CA550" s="278">
        <f t="shared" si="694"/>
        <v>0</v>
      </c>
      <c r="CB550" s="1005">
        <v>0</v>
      </c>
      <c r="CC550" s="1006"/>
      <c r="CD550" s="1005">
        <v>0</v>
      </c>
      <c r="CE550" s="1006"/>
      <c r="CF550" s="1005">
        <v>0</v>
      </c>
      <c r="CG550" s="1006"/>
      <c r="CH550" s="1005">
        <v>0</v>
      </c>
      <c r="CI550" s="1006"/>
      <c r="CJ550" s="1005">
        <v>0</v>
      </c>
      <c r="CK550" s="1006"/>
      <c r="CL550" s="281">
        <f t="shared" si="695"/>
        <v>0</v>
      </c>
      <c r="CM550" s="999">
        <v>0</v>
      </c>
      <c r="CN550" s="1000"/>
      <c r="CO550" s="999">
        <v>0</v>
      </c>
      <c r="CP550" s="1000"/>
      <c r="CQ550" s="999">
        <v>0</v>
      </c>
      <c r="CR550" s="1000"/>
      <c r="CS550" s="999">
        <v>0</v>
      </c>
      <c r="CT550" s="1000"/>
      <c r="CU550" s="999">
        <v>0</v>
      </c>
      <c r="CV550" s="1000"/>
      <c r="CW550" s="284">
        <f t="shared" si="696"/>
        <v>0</v>
      </c>
      <c r="CX550" s="1001">
        <v>0</v>
      </c>
      <c r="CY550" s="1002"/>
      <c r="CZ550" s="1001">
        <v>0</v>
      </c>
      <c r="DA550" s="1002"/>
      <c r="DB550" s="1001">
        <v>0</v>
      </c>
      <c r="DC550" s="1002"/>
      <c r="DD550" s="1001">
        <v>0</v>
      </c>
      <c r="DE550" s="1002"/>
      <c r="DF550" s="1001">
        <v>0</v>
      </c>
      <c r="DG550" s="1002"/>
      <c r="DH550" s="287">
        <f t="shared" si="697"/>
        <v>0</v>
      </c>
      <c r="DI550" s="997">
        <v>0</v>
      </c>
      <c r="DJ550" s="998"/>
      <c r="DK550" s="997">
        <v>0</v>
      </c>
      <c r="DL550" s="998"/>
      <c r="DM550" s="997">
        <v>0</v>
      </c>
      <c r="DN550" s="998"/>
      <c r="DO550" s="997">
        <v>0</v>
      </c>
      <c r="DP550" s="998"/>
      <c r="DQ550" s="997">
        <v>0</v>
      </c>
      <c r="DR550" s="998"/>
      <c r="DS550" s="299">
        <f t="shared" si="698"/>
        <v>0</v>
      </c>
      <c r="DT550" s="293">
        <f t="shared" si="699"/>
        <v>0</v>
      </c>
      <c r="DU550" s="293">
        <f t="shared" si="700"/>
        <v>0</v>
      </c>
      <c r="DV550" s="293">
        <f t="shared" si="701"/>
        <v>0</v>
      </c>
      <c r="DW550" s="293">
        <f t="shared" si="702"/>
        <v>0</v>
      </c>
      <c r="DX550" s="293">
        <f t="shared" si="703"/>
        <v>0</v>
      </c>
      <c r="DY550" s="294">
        <f t="shared" si="704"/>
        <v>0</v>
      </c>
      <c r="DZ550" s="135"/>
    </row>
    <row r="551" spans="3:130" ht="15" customHeight="1">
      <c r="C551" s="657" t="s">
        <v>28</v>
      </c>
      <c r="D551" s="658"/>
      <c r="E551" s="715"/>
      <c r="F551" s="715"/>
      <c r="G551" s="715"/>
      <c r="H551" s="715"/>
      <c r="I551" s="715"/>
      <c r="J551" s="715"/>
      <c r="K551" s="715"/>
      <c r="L551" s="715"/>
      <c r="M551" s="929"/>
      <c r="N551" s="881">
        <v>0</v>
      </c>
      <c r="O551" s="900"/>
      <c r="P551" s="881">
        <v>0</v>
      </c>
      <c r="Q551" s="900"/>
      <c r="R551" s="881">
        <v>0</v>
      </c>
      <c r="S551" s="900"/>
      <c r="T551" s="881">
        <v>0</v>
      </c>
      <c r="U551" s="900"/>
      <c r="V551" s="881">
        <v>0</v>
      </c>
      <c r="W551" s="900"/>
      <c r="X551" s="119">
        <f t="shared" si="689"/>
        <v>0</v>
      </c>
      <c r="Y551" s="886">
        <v>0</v>
      </c>
      <c r="Z551" s="1007"/>
      <c r="AA551" s="886">
        <v>0</v>
      </c>
      <c r="AB551" s="1007"/>
      <c r="AC551" s="886">
        <v>0</v>
      </c>
      <c r="AD551" s="1007"/>
      <c r="AE551" s="886">
        <v>0</v>
      </c>
      <c r="AF551" s="1007"/>
      <c r="AG551" s="886">
        <v>0</v>
      </c>
      <c r="AH551" s="1007"/>
      <c r="AI551" s="266">
        <f t="shared" si="690"/>
        <v>0</v>
      </c>
      <c r="AJ551" s="884">
        <v>0</v>
      </c>
      <c r="AK551" s="885"/>
      <c r="AL551" s="884">
        <v>0</v>
      </c>
      <c r="AM551" s="885"/>
      <c r="AN551" s="884">
        <v>0</v>
      </c>
      <c r="AO551" s="885"/>
      <c r="AP551" s="884">
        <v>0</v>
      </c>
      <c r="AQ551" s="885"/>
      <c r="AR551" s="884">
        <v>0</v>
      </c>
      <c r="AS551" s="885"/>
      <c r="AT551" s="269">
        <f t="shared" si="691"/>
        <v>0</v>
      </c>
      <c r="AU551" s="877">
        <v>0</v>
      </c>
      <c r="AV551" s="878"/>
      <c r="AW551" s="877">
        <v>0</v>
      </c>
      <c r="AX551" s="878"/>
      <c r="AY551" s="877">
        <v>0</v>
      </c>
      <c r="AZ551" s="878"/>
      <c r="BA551" s="877">
        <v>0</v>
      </c>
      <c r="BB551" s="878"/>
      <c r="BC551" s="877">
        <v>0</v>
      </c>
      <c r="BD551" s="878"/>
      <c r="BE551" s="272">
        <f t="shared" si="692"/>
        <v>0</v>
      </c>
      <c r="BF551" s="879">
        <v>0</v>
      </c>
      <c r="BG551" s="880"/>
      <c r="BH551" s="879">
        <v>0</v>
      </c>
      <c r="BI551" s="880"/>
      <c r="BJ551" s="879">
        <v>0</v>
      </c>
      <c r="BK551" s="880"/>
      <c r="BL551" s="879">
        <v>0</v>
      </c>
      <c r="BM551" s="880"/>
      <c r="BN551" s="879">
        <v>0</v>
      </c>
      <c r="BO551" s="880"/>
      <c r="BP551" s="275">
        <f t="shared" si="693"/>
        <v>0</v>
      </c>
      <c r="BQ551" s="1003">
        <v>0</v>
      </c>
      <c r="BR551" s="1004"/>
      <c r="BS551" s="1003">
        <v>0</v>
      </c>
      <c r="BT551" s="1004"/>
      <c r="BU551" s="1003">
        <v>0</v>
      </c>
      <c r="BV551" s="1004"/>
      <c r="BW551" s="1003">
        <v>0</v>
      </c>
      <c r="BX551" s="1004"/>
      <c r="BY551" s="1003">
        <v>0</v>
      </c>
      <c r="BZ551" s="1004"/>
      <c r="CA551" s="278">
        <f t="shared" si="694"/>
        <v>0</v>
      </c>
      <c r="CB551" s="1005">
        <v>0</v>
      </c>
      <c r="CC551" s="1006"/>
      <c r="CD551" s="1005">
        <v>0</v>
      </c>
      <c r="CE551" s="1006"/>
      <c r="CF551" s="1005">
        <v>0</v>
      </c>
      <c r="CG551" s="1006"/>
      <c r="CH551" s="1005">
        <v>0</v>
      </c>
      <c r="CI551" s="1006"/>
      <c r="CJ551" s="1005">
        <v>0</v>
      </c>
      <c r="CK551" s="1006"/>
      <c r="CL551" s="281">
        <f t="shared" si="695"/>
        <v>0</v>
      </c>
      <c r="CM551" s="999">
        <v>0</v>
      </c>
      <c r="CN551" s="1000"/>
      <c r="CO551" s="999">
        <v>0</v>
      </c>
      <c r="CP551" s="1000"/>
      <c r="CQ551" s="999">
        <v>0</v>
      </c>
      <c r="CR551" s="1000"/>
      <c r="CS551" s="999">
        <v>0</v>
      </c>
      <c r="CT551" s="1000"/>
      <c r="CU551" s="999">
        <v>0</v>
      </c>
      <c r="CV551" s="1000"/>
      <c r="CW551" s="284">
        <f t="shared" si="696"/>
        <v>0</v>
      </c>
      <c r="CX551" s="1001">
        <v>0</v>
      </c>
      <c r="CY551" s="1002"/>
      <c r="CZ551" s="1001">
        <v>0</v>
      </c>
      <c r="DA551" s="1002"/>
      <c r="DB551" s="1001">
        <v>0</v>
      </c>
      <c r="DC551" s="1002"/>
      <c r="DD551" s="1001">
        <v>0</v>
      </c>
      <c r="DE551" s="1002"/>
      <c r="DF551" s="1001">
        <v>0</v>
      </c>
      <c r="DG551" s="1002"/>
      <c r="DH551" s="287">
        <f t="shared" si="697"/>
        <v>0</v>
      </c>
      <c r="DI551" s="997">
        <v>0</v>
      </c>
      <c r="DJ551" s="998"/>
      <c r="DK551" s="997">
        <v>0</v>
      </c>
      <c r="DL551" s="998"/>
      <c r="DM551" s="997">
        <v>0</v>
      </c>
      <c r="DN551" s="998"/>
      <c r="DO551" s="997">
        <v>0</v>
      </c>
      <c r="DP551" s="998"/>
      <c r="DQ551" s="997">
        <v>0</v>
      </c>
      <c r="DR551" s="998"/>
      <c r="DS551" s="299">
        <f t="shared" si="698"/>
        <v>0</v>
      </c>
      <c r="DT551" s="293">
        <f t="shared" si="699"/>
        <v>0</v>
      </c>
      <c r="DU551" s="293">
        <f t="shared" si="700"/>
        <v>0</v>
      </c>
      <c r="DV551" s="293">
        <f t="shared" si="701"/>
        <v>0</v>
      </c>
      <c r="DW551" s="293">
        <f t="shared" si="702"/>
        <v>0</v>
      </c>
      <c r="DX551" s="293">
        <f t="shared" si="703"/>
        <v>0</v>
      </c>
      <c r="DY551" s="294">
        <f t="shared" si="704"/>
        <v>0</v>
      </c>
      <c r="DZ551" s="135"/>
    </row>
    <row r="552" spans="3:130" ht="15" customHeight="1">
      <c r="C552" s="657" t="s">
        <v>28</v>
      </c>
      <c r="D552" s="658"/>
      <c r="E552" s="715"/>
      <c r="F552" s="715"/>
      <c r="G552" s="715"/>
      <c r="H552" s="715"/>
      <c r="I552" s="715"/>
      <c r="J552" s="715"/>
      <c r="K552" s="715"/>
      <c r="L552" s="715"/>
      <c r="M552" s="929"/>
      <c r="N552" s="881">
        <v>0</v>
      </c>
      <c r="O552" s="900"/>
      <c r="P552" s="881">
        <v>0</v>
      </c>
      <c r="Q552" s="900"/>
      <c r="R552" s="881">
        <v>0</v>
      </c>
      <c r="S552" s="900"/>
      <c r="T552" s="881">
        <v>0</v>
      </c>
      <c r="U552" s="900"/>
      <c r="V552" s="881">
        <v>0</v>
      </c>
      <c r="W552" s="900"/>
      <c r="X552" s="119">
        <f t="shared" si="689"/>
        <v>0</v>
      </c>
      <c r="Y552" s="886">
        <v>0</v>
      </c>
      <c r="Z552" s="1007"/>
      <c r="AA552" s="886">
        <v>0</v>
      </c>
      <c r="AB552" s="1007"/>
      <c r="AC552" s="886">
        <v>0</v>
      </c>
      <c r="AD552" s="1007"/>
      <c r="AE552" s="886">
        <v>0</v>
      </c>
      <c r="AF552" s="1007"/>
      <c r="AG552" s="886">
        <v>0</v>
      </c>
      <c r="AH552" s="1007"/>
      <c r="AI552" s="266">
        <f t="shared" si="690"/>
        <v>0</v>
      </c>
      <c r="AJ552" s="884">
        <v>0</v>
      </c>
      <c r="AK552" s="885"/>
      <c r="AL552" s="884">
        <v>0</v>
      </c>
      <c r="AM552" s="885"/>
      <c r="AN552" s="884">
        <v>0</v>
      </c>
      <c r="AO552" s="885"/>
      <c r="AP552" s="884">
        <v>0</v>
      </c>
      <c r="AQ552" s="885"/>
      <c r="AR552" s="884">
        <v>0</v>
      </c>
      <c r="AS552" s="885"/>
      <c r="AT552" s="269">
        <f t="shared" si="691"/>
        <v>0</v>
      </c>
      <c r="AU552" s="877">
        <v>0</v>
      </c>
      <c r="AV552" s="878"/>
      <c r="AW552" s="877">
        <v>0</v>
      </c>
      <c r="AX552" s="878"/>
      <c r="AY552" s="877">
        <v>0</v>
      </c>
      <c r="AZ552" s="878"/>
      <c r="BA552" s="877">
        <v>0</v>
      </c>
      <c r="BB552" s="878"/>
      <c r="BC552" s="877">
        <v>0</v>
      </c>
      <c r="BD552" s="878"/>
      <c r="BE552" s="272">
        <f t="shared" si="692"/>
        <v>0</v>
      </c>
      <c r="BF552" s="879">
        <v>0</v>
      </c>
      <c r="BG552" s="880"/>
      <c r="BH552" s="879">
        <v>0</v>
      </c>
      <c r="BI552" s="880"/>
      <c r="BJ552" s="879">
        <v>0</v>
      </c>
      <c r="BK552" s="880"/>
      <c r="BL552" s="879">
        <v>0</v>
      </c>
      <c r="BM552" s="880"/>
      <c r="BN552" s="879">
        <v>0</v>
      </c>
      <c r="BO552" s="880"/>
      <c r="BP552" s="275">
        <f t="shared" si="693"/>
        <v>0</v>
      </c>
      <c r="BQ552" s="1003">
        <v>0</v>
      </c>
      <c r="BR552" s="1004"/>
      <c r="BS552" s="1003">
        <v>0</v>
      </c>
      <c r="BT552" s="1004"/>
      <c r="BU552" s="1003">
        <v>0</v>
      </c>
      <c r="BV552" s="1004"/>
      <c r="BW552" s="1003">
        <v>0</v>
      </c>
      <c r="BX552" s="1004"/>
      <c r="BY552" s="1003">
        <v>0</v>
      </c>
      <c r="BZ552" s="1004"/>
      <c r="CA552" s="278">
        <f t="shared" si="694"/>
        <v>0</v>
      </c>
      <c r="CB552" s="1005">
        <v>0</v>
      </c>
      <c r="CC552" s="1006"/>
      <c r="CD552" s="1005">
        <v>0</v>
      </c>
      <c r="CE552" s="1006"/>
      <c r="CF552" s="1005">
        <v>0</v>
      </c>
      <c r="CG552" s="1006"/>
      <c r="CH552" s="1005">
        <v>0</v>
      </c>
      <c r="CI552" s="1006"/>
      <c r="CJ552" s="1005">
        <v>0</v>
      </c>
      <c r="CK552" s="1006"/>
      <c r="CL552" s="281">
        <f t="shared" si="695"/>
        <v>0</v>
      </c>
      <c r="CM552" s="999">
        <v>0</v>
      </c>
      <c r="CN552" s="1000"/>
      <c r="CO552" s="999">
        <v>0</v>
      </c>
      <c r="CP552" s="1000"/>
      <c r="CQ552" s="999">
        <v>0</v>
      </c>
      <c r="CR552" s="1000"/>
      <c r="CS552" s="999">
        <v>0</v>
      </c>
      <c r="CT552" s="1000"/>
      <c r="CU552" s="999">
        <v>0</v>
      </c>
      <c r="CV552" s="1000"/>
      <c r="CW552" s="284">
        <f t="shared" si="696"/>
        <v>0</v>
      </c>
      <c r="CX552" s="1001">
        <v>0</v>
      </c>
      <c r="CY552" s="1002"/>
      <c r="CZ552" s="1001">
        <v>0</v>
      </c>
      <c r="DA552" s="1002"/>
      <c r="DB552" s="1001">
        <v>0</v>
      </c>
      <c r="DC552" s="1002"/>
      <c r="DD552" s="1001">
        <v>0</v>
      </c>
      <c r="DE552" s="1002"/>
      <c r="DF552" s="1001">
        <v>0</v>
      </c>
      <c r="DG552" s="1002"/>
      <c r="DH552" s="287">
        <f t="shared" si="697"/>
        <v>0</v>
      </c>
      <c r="DI552" s="997">
        <v>0</v>
      </c>
      <c r="DJ552" s="998"/>
      <c r="DK552" s="997">
        <v>0</v>
      </c>
      <c r="DL552" s="998"/>
      <c r="DM552" s="997">
        <v>0</v>
      </c>
      <c r="DN552" s="998"/>
      <c r="DO552" s="997">
        <v>0</v>
      </c>
      <c r="DP552" s="998"/>
      <c r="DQ552" s="997">
        <v>0</v>
      </c>
      <c r="DR552" s="998"/>
      <c r="DS552" s="299">
        <f t="shared" si="698"/>
        <v>0</v>
      </c>
      <c r="DT552" s="293">
        <f t="shared" si="699"/>
        <v>0</v>
      </c>
      <c r="DU552" s="293">
        <f t="shared" si="700"/>
        <v>0</v>
      </c>
      <c r="DV552" s="293">
        <f t="shared" si="701"/>
        <v>0</v>
      </c>
      <c r="DW552" s="293">
        <f t="shared" si="702"/>
        <v>0</v>
      </c>
      <c r="DX552" s="293">
        <f t="shared" si="703"/>
        <v>0</v>
      </c>
      <c r="DY552" s="294">
        <f t="shared" si="704"/>
        <v>0</v>
      </c>
      <c r="DZ552" s="135"/>
    </row>
    <row r="553" spans="3:130" ht="15" customHeight="1">
      <c r="C553" s="657" t="s">
        <v>28</v>
      </c>
      <c r="D553" s="658"/>
      <c r="E553" s="715"/>
      <c r="F553" s="715"/>
      <c r="G553" s="715"/>
      <c r="H553" s="715"/>
      <c r="I553" s="715"/>
      <c r="J553" s="715"/>
      <c r="K553" s="715"/>
      <c r="L553" s="715"/>
      <c r="M553" s="929"/>
      <c r="N553" s="881">
        <v>0</v>
      </c>
      <c r="O553" s="900"/>
      <c r="P553" s="881">
        <v>0</v>
      </c>
      <c r="Q553" s="900"/>
      <c r="R553" s="881">
        <v>0</v>
      </c>
      <c r="S553" s="900"/>
      <c r="T553" s="881">
        <v>0</v>
      </c>
      <c r="U553" s="900"/>
      <c r="V553" s="881">
        <v>0</v>
      </c>
      <c r="W553" s="900"/>
      <c r="X553" s="119">
        <f t="shared" si="689"/>
        <v>0</v>
      </c>
      <c r="Y553" s="886">
        <v>0</v>
      </c>
      <c r="Z553" s="1007"/>
      <c r="AA553" s="886">
        <v>0</v>
      </c>
      <c r="AB553" s="1007"/>
      <c r="AC553" s="886">
        <v>0</v>
      </c>
      <c r="AD553" s="1007"/>
      <c r="AE553" s="886">
        <v>0</v>
      </c>
      <c r="AF553" s="1007"/>
      <c r="AG553" s="886">
        <v>0</v>
      </c>
      <c r="AH553" s="1007"/>
      <c r="AI553" s="266">
        <f t="shared" si="690"/>
        <v>0</v>
      </c>
      <c r="AJ553" s="884">
        <v>0</v>
      </c>
      <c r="AK553" s="885"/>
      <c r="AL553" s="884">
        <v>0</v>
      </c>
      <c r="AM553" s="885"/>
      <c r="AN553" s="884">
        <v>0</v>
      </c>
      <c r="AO553" s="885"/>
      <c r="AP553" s="884">
        <v>0</v>
      </c>
      <c r="AQ553" s="885"/>
      <c r="AR553" s="884">
        <v>0</v>
      </c>
      <c r="AS553" s="885"/>
      <c r="AT553" s="269">
        <f t="shared" si="691"/>
        <v>0</v>
      </c>
      <c r="AU553" s="877">
        <v>0</v>
      </c>
      <c r="AV553" s="878"/>
      <c r="AW553" s="877">
        <v>0</v>
      </c>
      <c r="AX553" s="878"/>
      <c r="AY553" s="877">
        <v>0</v>
      </c>
      <c r="AZ553" s="878"/>
      <c r="BA553" s="877">
        <v>0</v>
      </c>
      <c r="BB553" s="878"/>
      <c r="BC553" s="877">
        <v>0</v>
      </c>
      <c r="BD553" s="878"/>
      <c r="BE553" s="272">
        <f t="shared" si="692"/>
        <v>0</v>
      </c>
      <c r="BF553" s="879">
        <v>0</v>
      </c>
      <c r="BG553" s="880"/>
      <c r="BH553" s="879">
        <v>0</v>
      </c>
      <c r="BI553" s="880"/>
      <c r="BJ553" s="879">
        <v>0</v>
      </c>
      <c r="BK553" s="880"/>
      <c r="BL553" s="879">
        <v>0</v>
      </c>
      <c r="BM553" s="880"/>
      <c r="BN553" s="879">
        <v>0</v>
      </c>
      <c r="BO553" s="880"/>
      <c r="BP553" s="275">
        <f t="shared" si="693"/>
        <v>0</v>
      </c>
      <c r="BQ553" s="1003">
        <v>0</v>
      </c>
      <c r="BR553" s="1004"/>
      <c r="BS553" s="1003">
        <v>0</v>
      </c>
      <c r="BT553" s="1004"/>
      <c r="BU553" s="1003">
        <v>0</v>
      </c>
      <c r="BV553" s="1004"/>
      <c r="BW553" s="1003">
        <v>0</v>
      </c>
      <c r="BX553" s="1004"/>
      <c r="BY553" s="1003">
        <v>0</v>
      </c>
      <c r="BZ553" s="1004"/>
      <c r="CA553" s="278">
        <f t="shared" si="694"/>
        <v>0</v>
      </c>
      <c r="CB553" s="1005">
        <v>0</v>
      </c>
      <c r="CC553" s="1006"/>
      <c r="CD553" s="1005">
        <v>0</v>
      </c>
      <c r="CE553" s="1006"/>
      <c r="CF553" s="1005">
        <v>0</v>
      </c>
      <c r="CG553" s="1006"/>
      <c r="CH553" s="1005">
        <v>0</v>
      </c>
      <c r="CI553" s="1006"/>
      <c r="CJ553" s="1005">
        <v>0</v>
      </c>
      <c r="CK553" s="1006"/>
      <c r="CL553" s="281">
        <f t="shared" si="695"/>
        <v>0</v>
      </c>
      <c r="CM553" s="999">
        <v>0</v>
      </c>
      <c r="CN553" s="1000"/>
      <c r="CO553" s="999">
        <v>0</v>
      </c>
      <c r="CP553" s="1000"/>
      <c r="CQ553" s="999">
        <v>0</v>
      </c>
      <c r="CR553" s="1000"/>
      <c r="CS553" s="999">
        <v>0</v>
      </c>
      <c r="CT553" s="1000"/>
      <c r="CU553" s="999">
        <v>0</v>
      </c>
      <c r="CV553" s="1000"/>
      <c r="CW553" s="284">
        <f t="shared" si="696"/>
        <v>0</v>
      </c>
      <c r="CX553" s="1001">
        <v>0</v>
      </c>
      <c r="CY553" s="1002"/>
      <c r="CZ553" s="1001">
        <v>0</v>
      </c>
      <c r="DA553" s="1002"/>
      <c r="DB553" s="1001">
        <v>0</v>
      </c>
      <c r="DC553" s="1002"/>
      <c r="DD553" s="1001">
        <v>0</v>
      </c>
      <c r="DE553" s="1002"/>
      <c r="DF553" s="1001">
        <v>0</v>
      </c>
      <c r="DG553" s="1002"/>
      <c r="DH553" s="287">
        <f t="shared" si="697"/>
        <v>0</v>
      </c>
      <c r="DI553" s="997">
        <v>0</v>
      </c>
      <c r="DJ553" s="998"/>
      <c r="DK553" s="997">
        <v>0</v>
      </c>
      <c r="DL553" s="998"/>
      <c r="DM553" s="997">
        <v>0</v>
      </c>
      <c r="DN553" s="998"/>
      <c r="DO553" s="997">
        <v>0</v>
      </c>
      <c r="DP553" s="998"/>
      <c r="DQ553" s="997">
        <v>0</v>
      </c>
      <c r="DR553" s="998"/>
      <c r="DS553" s="299">
        <f t="shared" si="698"/>
        <v>0</v>
      </c>
      <c r="DT553" s="293">
        <f t="shared" si="699"/>
        <v>0</v>
      </c>
      <c r="DU553" s="293">
        <f t="shared" si="700"/>
        <v>0</v>
      </c>
      <c r="DV553" s="293">
        <f t="shared" si="701"/>
        <v>0</v>
      </c>
      <c r="DW553" s="293">
        <f t="shared" si="702"/>
        <v>0</v>
      </c>
      <c r="DX553" s="293">
        <f t="shared" si="703"/>
        <v>0</v>
      </c>
      <c r="DY553" s="294">
        <f t="shared" si="704"/>
        <v>0</v>
      </c>
      <c r="DZ553" s="135"/>
    </row>
    <row r="554" spans="3:130" ht="15" customHeight="1">
      <c r="C554" s="657" t="s">
        <v>28</v>
      </c>
      <c r="D554" s="658"/>
      <c r="E554" s="715"/>
      <c r="F554" s="715"/>
      <c r="G554" s="715"/>
      <c r="H554" s="715"/>
      <c r="I554" s="715"/>
      <c r="J554" s="715"/>
      <c r="K554" s="715"/>
      <c r="L554" s="715"/>
      <c r="M554" s="929"/>
      <c r="N554" s="881">
        <v>0</v>
      </c>
      <c r="O554" s="900"/>
      <c r="P554" s="881">
        <v>0</v>
      </c>
      <c r="Q554" s="900"/>
      <c r="R554" s="881">
        <v>0</v>
      </c>
      <c r="S554" s="900"/>
      <c r="T554" s="881">
        <v>0</v>
      </c>
      <c r="U554" s="900"/>
      <c r="V554" s="881">
        <v>0</v>
      </c>
      <c r="W554" s="900"/>
      <c r="X554" s="119">
        <f t="shared" si="689"/>
        <v>0</v>
      </c>
      <c r="Y554" s="886">
        <v>0</v>
      </c>
      <c r="Z554" s="1007"/>
      <c r="AA554" s="886">
        <v>0</v>
      </c>
      <c r="AB554" s="1007"/>
      <c r="AC554" s="886">
        <v>0</v>
      </c>
      <c r="AD554" s="1007"/>
      <c r="AE554" s="886">
        <v>0</v>
      </c>
      <c r="AF554" s="1007"/>
      <c r="AG554" s="886">
        <v>0</v>
      </c>
      <c r="AH554" s="1007"/>
      <c r="AI554" s="266">
        <f t="shared" si="690"/>
        <v>0</v>
      </c>
      <c r="AJ554" s="884">
        <v>0</v>
      </c>
      <c r="AK554" s="885"/>
      <c r="AL554" s="884">
        <v>0</v>
      </c>
      <c r="AM554" s="885"/>
      <c r="AN554" s="884">
        <v>0</v>
      </c>
      <c r="AO554" s="885"/>
      <c r="AP554" s="884">
        <v>0</v>
      </c>
      <c r="AQ554" s="885"/>
      <c r="AR554" s="884">
        <v>0</v>
      </c>
      <c r="AS554" s="885"/>
      <c r="AT554" s="269">
        <f t="shared" si="691"/>
        <v>0</v>
      </c>
      <c r="AU554" s="877">
        <v>0</v>
      </c>
      <c r="AV554" s="878"/>
      <c r="AW554" s="877">
        <v>0</v>
      </c>
      <c r="AX554" s="878"/>
      <c r="AY554" s="877">
        <v>0</v>
      </c>
      <c r="AZ554" s="878"/>
      <c r="BA554" s="877">
        <v>0</v>
      </c>
      <c r="BB554" s="878"/>
      <c r="BC554" s="877">
        <v>0</v>
      </c>
      <c r="BD554" s="878"/>
      <c r="BE554" s="272">
        <f t="shared" si="692"/>
        <v>0</v>
      </c>
      <c r="BF554" s="879">
        <v>0</v>
      </c>
      <c r="BG554" s="880"/>
      <c r="BH554" s="879">
        <v>0</v>
      </c>
      <c r="BI554" s="880"/>
      <c r="BJ554" s="879">
        <v>0</v>
      </c>
      <c r="BK554" s="880"/>
      <c r="BL554" s="879">
        <v>0</v>
      </c>
      <c r="BM554" s="880"/>
      <c r="BN554" s="879">
        <v>0</v>
      </c>
      <c r="BO554" s="880"/>
      <c r="BP554" s="275">
        <f t="shared" si="693"/>
        <v>0</v>
      </c>
      <c r="BQ554" s="1003">
        <v>0</v>
      </c>
      <c r="BR554" s="1004"/>
      <c r="BS554" s="1003">
        <v>0</v>
      </c>
      <c r="BT554" s="1004"/>
      <c r="BU554" s="1003">
        <v>0</v>
      </c>
      <c r="BV554" s="1004"/>
      <c r="BW554" s="1003">
        <v>0</v>
      </c>
      <c r="BX554" s="1004"/>
      <c r="BY554" s="1003">
        <v>0</v>
      </c>
      <c r="BZ554" s="1004"/>
      <c r="CA554" s="278">
        <f t="shared" si="694"/>
        <v>0</v>
      </c>
      <c r="CB554" s="1005">
        <v>0</v>
      </c>
      <c r="CC554" s="1006"/>
      <c r="CD554" s="1005">
        <v>0</v>
      </c>
      <c r="CE554" s="1006"/>
      <c r="CF554" s="1005">
        <v>0</v>
      </c>
      <c r="CG554" s="1006"/>
      <c r="CH554" s="1005">
        <v>0</v>
      </c>
      <c r="CI554" s="1006"/>
      <c r="CJ554" s="1005">
        <v>0</v>
      </c>
      <c r="CK554" s="1006"/>
      <c r="CL554" s="281">
        <f t="shared" si="695"/>
        <v>0</v>
      </c>
      <c r="CM554" s="999">
        <v>0</v>
      </c>
      <c r="CN554" s="1000"/>
      <c r="CO554" s="999">
        <v>0</v>
      </c>
      <c r="CP554" s="1000"/>
      <c r="CQ554" s="999">
        <v>0</v>
      </c>
      <c r="CR554" s="1000"/>
      <c r="CS554" s="999">
        <v>0</v>
      </c>
      <c r="CT554" s="1000"/>
      <c r="CU554" s="999">
        <v>0</v>
      </c>
      <c r="CV554" s="1000"/>
      <c r="CW554" s="284">
        <f t="shared" si="696"/>
        <v>0</v>
      </c>
      <c r="CX554" s="1001">
        <v>0</v>
      </c>
      <c r="CY554" s="1002"/>
      <c r="CZ554" s="1001">
        <v>0</v>
      </c>
      <c r="DA554" s="1002"/>
      <c r="DB554" s="1001">
        <v>0</v>
      </c>
      <c r="DC554" s="1002"/>
      <c r="DD554" s="1001">
        <v>0</v>
      </c>
      <c r="DE554" s="1002"/>
      <c r="DF554" s="1001">
        <v>0</v>
      </c>
      <c r="DG554" s="1002"/>
      <c r="DH554" s="287">
        <f t="shared" si="697"/>
        <v>0</v>
      </c>
      <c r="DI554" s="997">
        <v>0</v>
      </c>
      <c r="DJ554" s="998"/>
      <c r="DK554" s="997">
        <v>0</v>
      </c>
      <c r="DL554" s="998"/>
      <c r="DM554" s="997">
        <v>0</v>
      </c>
      <c r="DN554" s="998"/>
      <c r="DO554" s="997">
        <v>0</v>
      </c>
      <c r="DP554" s="998"/>
      <c r="DQ554" s="997">
        <v>0</v>
      </c>
      <c r="DR554" s="998"/>
      <c r="DS554" s="299">
        <f t="shared" si="698"/>
        <v>0</v>
      </c>
      <c r="DT554" s="293">
        <f t="shared" si="699"/>
        <v>0</v>
      </c>
      <c r="DU554" s="293">
        <f t="shared" si="700"/>
        <v>0</v>
      </c>
      <c r="DV554" s="293">
        <f t="shared" si="701"/>
        <v>0</v>
      </c>
      <c r="DW554" s="293">
        <f t="shared" si="702"/>
        <v>0</v>
      </c>
      <c r="DX554" s="293">
        <f t="shared" si="703"/>
        <v>0</v>
      </c>
      <c r="DY554" s="294">
        <f t="shared" si="704"/>
        <v>0</v>
      </c>
      <c r="DZ554" s="135"/>
    </row>
    <row r="555" spans="3:130" ht="15" customHeight="1">
      <c r="C555" s="681" t="s">
        <v>28</v>
      </c>
      <c r="D555" s="682"/>
      <c r="E555" s="715"/>
      <c r="F555" s="715"/>
      <c r="G555" s="715"/>
      <c r="H555" s="715"/>
      <c r="I555" s="715"/>
      <c r="J555" s="715"/>
      <c r="K555" s="715"/>
      <c r="L555" s="715"/>
      <c r="M555" s="929"/>
      <c r="N555" s="881">
        <v>0</v>
      </c>
      <c r="O555" s="900"/>
      <c r="P555" s="881">
        <v>0</v>
      </c>
      <c r="Q555" s="900"/>
      <c r="R555" s="881">
        <v>0</v>
      </c>
      <c r="S555" s="900"/>
      <c r="T555" s="881">
        <v>0</v>
      </c>
      <c r="U555" s="900"/>
      <c r="V555" s="881">
        <v>0</v>
      </c>
      <c r="W555" s="900"/>
      <c r="X555" s="119">
        <f t="shared" si="689"/>
        <v>0</v>
      </c>
      <c r="Y555" s="886">
        <v>0</v>
      </c>
      <c r="Z555" s="1007"/>
      <c r="AA555" s="886">
        <v>0</v>
      </c>
      <c r="AB555" s="1007"/>
      <c r="AC555" s="886">
        <v>0</v>
      </c>
      <c r="AD555" s="1007"/>
      <c r="AE555" s="886">
        <v>0</v>
      </c>
      <c r="AF555" s="1007"/>
      <c r="AG555" s="886">
        <v>0</v>
      </c>
      <c r="AH555" s="1007"/>
      <c r="AI555" s="266">
        <f t="shared" si="690"/>
        <v>0</v>
      </c>
      <c r="AJ555" s="884">
        <v>0</v>
      </c>
      <c r="AK555" s="885"/>
      <c r="AL555" s="884">
        <v>0</v>
      </c>
      <c r="AM555" s="885"/>
      <c r="AN555" s="884">
        <v>0</v>
      </c>
      <c r="AO555" s="885"/>
      <c r="AP555" s="884">
        <v>0</v>
      </c>
      <c r="AQ555" s="885"/>
      <c r="AR555" s="884">
        <v>0</v>
      </c>
      <c r="AS555" s="885"/>
      <c r="AT555" s="269">
        <f t="shared" si="691"/>
        <v>0</v>
      </c>
      <c r="AU555" s="877">
        <v>0</v>
      </c>
      <c r="AV555" s="878"/>
      <c r="AW555" s="877">
        <v>0</v>
      </c>
      <c r="AX555" s="878"/>
      <c r="AY555" s="877">
        <v>0</v>
      </c>
      <c r="AZ555" s="878"/>
      <c r="BA555" s="877">
        <v>0</v>
      </c>
      <c r="BB555" s="878"/>
      <c r="BC555" s="877">
        <v>0</v>
      </c>
      <c r="BD555" s="878"/>
      <c r="BE555" s="272">
        <f t="shared" si="692"/>
        <v>0</v>
      </c>
      <c r="BF555" s="879">
        <v>0</v>
      </c>
      <c r="BG555" s="880"/>
      <c r="BH555" s="879">
        <v>0</v>
      </c>
      <c r="BI555" s="880"/>
      <c r="BJ555" s="879">
        <v>0</v>
      </c>
      <c r="BK555" s="880"/>
      <c r="BL555" s="879">
        <v>0</v>
      </c>
      <c r="BM555" s="880"/>
      <c r="BN555" s="879">
        <v>0</v>
      </c>
      <c r="BO555" s="880"/>
      <c r="BP555" s="275">
        <f t="shared" si="693"/>
        <v>0</v>
      </c>
      <c r="BQ555" s="1003">
        <v>0</v>
      </c>
      <c r="BR555" s="1004"/>
      <c r="BS555" s="1003">
        <v>0</v>
      </c>
      <c r="BT555" s="1004"/>
      <c r="BU555" s="1003">
        <v>0</v>
      </c>
      <c r="BV555" s="1004"/>
      <c r="BW555" s="1003">
        <v>0</v>
      </c>
      <c r="BX555" s="1004"/>
      <c r="BY555" s="1003">
        <v>0</v>
      </c>
      <c r="BZ555" s="1004"/>
      <c r="CA555" s="278">
        <f t="shared" si="694"/>
        <v>0</v>
      </c>
      <c r="CB555" s="1005">
        <v>0</v>
      </c>
      <c r="CC555" s="1006"/>
      <c r="CD555" s="1005">
        <v>0</v>
      </c>
      <c r="CE555" s="1006"/>
      <c r="CF555" s="1005">
        <v>0</v>
      </c>
      <c r="CG555" s="1006"/>
      <c r="CH555" s="1005">
        <v>0</v>
      </c>
      <c r="CI555" s="1006"/>
      <c r="CJ555" s="1005">
        <v>0</v>
      </c>
      <c r="CK555" s="1006"/>
      <c r="CL555" s="281">
        <f t="shared" si="695"/>
        <v>0</v>
      </c>
      <c r="CM555" s="999">
        <v>0</v>
      </c>
      <c r="CN555" s="1000"/>
      <c r="CO555" s="999">
        <v>0</v>
      </c>
      <c r="CP555" s="1000"/>
      <c r="CQ555" s="999">
        <v>0</v>
      </c>
      <c r="CR555" s="1000"/>
      <c r="CS555" s="999">
        <v>0</v>
      </c>
      <c r="CT555" s="1000"/>
      <c r="CU555" s="999">
        <v>0</v>
      </c>
      <c r="CV555" s="1000"/>
      <c r="CW555" s="284">
        <f t="shared" si="696"/>
        <v>0</v>
      </c>
      <c r="CX555" s="1001">
        <v>0</v>
      </c>
      <c r="CY555" s="1002"/>
      <c r="CZ555" s="1001">
        <v>0</v>
      </c>
      <c r="DA555" s="1002"/>
      <c r="DB555" s="1001">
        <v>0</v>
      </c>
      <c r="DC555" s="1002"/>
      <c r="DD555" s="1001">
        <v>0</v>
      </c>
      <c r="DE555" s="1002"/>
      <c r="DF555" s="1001">
        <v>0</v>
      </c>
      <c r="DG555" s="1002"/>
      <c r="DH555" s="287">
        <f t="shared" si="697"/>
        <v>0</v>
      </c>
      <c r="DI555" s="997">
        <v>0</v>
      </c>
      <c r="DJ555" s="998"/>
      <c r="DK555" s="997">
        <v>0</v>
      </c>
      <c r="DL555" s="998"/>
      <c r="DM555" s="997">
        <v>0</v>
      </c>
      <c r="DN555" s="998"/>
      <c r="DO555" s="997">
        <v>0</v>
      </c>
      <c r="DP555" s="998"/>
      <c r="DQ555" s="997">
        <v>0</v>
      </c>
      <c r="DR555" s="998"/>
      <c r="DS555" s="299">
        <f t="shared" si="698"/>
        <v>0</v>
      </c>
      <c r="DT555" s="293">
        <f t="shared" si="699"/>
        <v>0</v>
      </c>
      <c r="DU555" s="293">
        <f t="shared" si="700"/>
        <v>0</v>
      </c>
      <c r="DV555" s="293">
        <f t="shared" si="701"/>
        <v>0</v>
      </c>
      <c r="DW555" s="293">
        <f t="shared" si="702"/>
        <v>0</v>
      </c>
      <c r="DX555" s="293">
        <f t="shared" si="703"/>
        <v>0</v>
      </c>
      <c r="DY555" s="294">
        <f t="shared" si="704"/>
        <v>0</v>
      </c>
      <c r="DZ555" s="135"/>
    </row>
    <row r="556" spans="3:130" ht="15" customHeight="1">
      <c r="C556" s="657" t="s">
        <v>28</v>
      </c>
      <c r="D556" s="658"/>
      <c r="E556" s="715"/>
      <c r="F556" s="715"/>
      <c r="G556" s="715"/>
      <c r="H556" s="715"/>
      <c r="I556" s="715"/>
      <c r="J556" s="715"/>
      <c r="K556" s="715"/>
      <c r="L556" s="715"/>
      <c r="M556" s="929"/>
      <c r="N556" s="881">
        <v>0</v>
      </c>
      <c r="O556" s="900"/>
      <c r="P556" s="881">
        <v>0</v>
      </c>
      <c r="Q556" s="900"/>
      <c r="R556" s="881">
        <v>0</v>
      </c>
      <c r="S556" s="900"/>
      <c r="T556" s="881">
        <v>0</v>
      </c>
      <c r="U556" s="900"/>
      <c r="V556" s="881">
        <v>0</v>
      </c>
      <c r="W556" s="900"/>
      <c r="X556" s="119">
        <f t="shared" si="689"/>
        <v>0</v>
      </c>
      <c r="Y556" s="886">
        <v>0</v>
      </c>
      <c r="Z556" s="1007"/>
      <c r="AA556" s="886">
        <v>0</v>
      </c>
      <c r="AB556" s="1007"/>
      <c r="AC556" s="886">
        <v>0</v>
      </c>
      <c r="AD556" s="1007"/>
      <c r="AE556" s="886">
        <v>0</v>
      </c>
      <c r="AF556" s="1007"/>
      <c r="AG556" s="886">
        <v>0</v>
      </c>
      <c r="AH556" s="1007"/>
      <c r="AI556" s="266">
        <f t="shared" si="690"/>
        <v>0</v>
      </c>
      <c r="AJ556" s="884">
        <v>0</v>
      </c>
      <c r="AK556" s="885"/>
      <c r="AL556" s="884">
        <v>0</v>
      </c>
      <c r="AM556" s="885"/>
      <c r="AN556" s="884">
        <v>0</v>
      </c>
      <c r="AO556" s="885"/>
      <c r="AP556" s="884">
        <v>0</v>
      </c>
      <c r="AQ556" s="885"/>
      <c r="AR556" s="884">
        <v>0</v>
      </c>
      <c r="AS556" s="885"/>
      <c r="AT556" s="269">
        <f t="shared" si="691"/>
        <v>0</v>
      </c>
      <c r="AU556" s="877">
        <v>0</v>
      </c>
      <c r="AV556" s="878"/>
      <c r="AW556" s="877">
        <v>0</v>
      </c>
      <c r="AX556" s="878"/>
      <c r="AY556" s="877">
        <v>0</v>
      </c>
      <c r="AZ556" s="878"/>
      <c r="BA556" s="877">
        <v>0</v>
      </c>
      <c r="BB556" s="878"/>
      <c r="BC556" s="877">
        <v>0</v>
      </c>
      <c r="BD556" s="878"/>
      <c r="BE556" s="272">
        <f t="shared" si="692"/>
        <v>0</v>
      </c>
      <c r="BF556" s="879">
        <v>0</v>
      </c>
      <c r="BG556" s="880"/>
      <c r="BH556" s="879">
        <v>0</v>
      </c>
      <c r="BI556" s="880"/>
      <c r="BJ556" s="879">
        <v>0</v>
      </c>
      <c r="BK556" s="880"/>
      <c r="BL556" s="879">
        <v>0</v>
      </c>
      <c r="BM556" s="880"/>
      <c r="BN556" s="879">
        <v>0</v>
      </c>
      <c r="BO556" s="880"/>
      <c r="BP556" s="275">
        <f t="shared" si="693"/>
        <v>0</v>
      </c>
      <c r="BQ556" s="1003">
        <v>0</v>
      </c>
      <c r="BR556" s="1004"/>
      <c r="BS556" s="1003">
        <v>0</v>
      </c>
      <c r="BT556" s="1004"/>
      <c r="BU556" s="1003">
        <v>0</v>
      </c>
      <c r="BV556" s="1004"/>
      <c r="BW556" s="1003">
        <v>0</v>
      </c>
      <c r="BX556" s="1004"/>
      <c r="BY556" s="1003">
        <v>0</v>
      </c>
      <c r="BZ556" s="1004"/>
      <c r="CA556" s="278">
        <f t="shared" si="694"/>
        <v>0</v>
      </c>
      <c r="CB556" s="1005">
        <v>0</v>
      </c>
      <c r="CC556" s="1006"/>
      <c r="CD556" s="1005">
        <v>0</v>
      </c>
      <c r="CE556" s="1006"/>
      <c r="CF556" s="1005">
        <v>0</v>
      </c>
      <c r="CG556" s="1006"/>
      <c r="CH556" s="1005">
        <v>0</v>
      </c>
      <c r="CI556" s="1006"/>
      <c r="CJ556" s="1005">
        <v>0</v>
      </c>
      <c r="CK556" s="1006"/>
      <c r="CL556" s="281">
        <f t="shared" si="695"/>
        <v>0</v>
      </c>
      <c r="CM556" s="999">
        <v>0</v>
      </c>
      <c r="CN556" s="1000"/>
      <c r="CO556" s="999">
        <v>0</v>
      </c>
      <c r="CP556" s="1000"/>
      <c r="CQ556" s="999">
        <v>0</v>
      </c>
      <c r="CR556" s="1000"/>
      <c r="CS556" s="999">
        <v>0</v>
      </c>
      <c r="CT556" s="1000"/>
      <c r="CU556" s="999">
        <v>0</v>
      </c>
      <c r="CV556" s="1000"/>
      <c r="CW556" s="284">
        <f t="shared" si="696"/>
        <v>0</v>
      </c>
      <c r="CX556" s="1001">
        <v>0</v>
      </c>
      <c r="CY556" s="1002"/>
      <c r="CZ556" s="1001">
        <v>0</v>
      </c>
      <c r="DA556" s="1002"/>
      <c r="DB556" s="1001">
        <v>0</v>
      </c>
      <c r="DC556" s="1002"/>
      <c r="DD556" s="1001">
        <v>0</v>
      </c>
      <c r="DE556" s="1002"/>
      <c r="DF556" s="1001">
        <v>0</v>
      </c>
      <c r="DG556" s="1002"/>
      <c r="DH556" s="287">
        <f t="shared" si="697"/>
        <v>0</v>
      </c>
      <c r="DI556" s="997">
        <v>0</v>
      </c>
      <c r="DJ556" s="998"/>
      <c r="DK556" s="997">
        <v>0</v>
      </c>
      <c r="DL556" s="998"/>
      <c r="DM556" s="997">
        <v>0</v>
      </c>
      <c r="DN556" s="998"/>
      <c r="DO556" s="997">
        <v>0</v>
      </c>
      <c r="DP556" s="998"/>
      <c r="DQ556" s="997">
        <v>0</v>
      </c>
      <c r="DR556" s="998"/>
      <c r="DS556" s="299">
        <f t="shared" si="698"/>
        <v>0</v>
      </c>
      <c r="DT556" s="293">
        <f t="shared" si="699"/>
        <v>0</v>
      </c>
      <c r="DU556" s="293">
        <f t="shared" si="700"/>
        <v>0</v>
      </c>
      <c r="DV556" s="293">
        <f t="shared" si="701"/>
        <v>0</v>
      </c>
      <c r="DW556" s="293">
        <f t="shared" si="702"/>
        <v>0</v>
      </c>
      <c r="DX556" s="293">
        <f t="shared" si="703"/>
        <v>0</v>
      </c>
      <c r="DY556" s="294">
        <f t="shared" si="704"/>
        <v>0</v>
      </c>
      <c r="DZ556" s="135"/>
    </row>
    <row r="557" spans="3:130" ht="15" customHeight="1">
      <c r="C557" s="657" t="s">
        <v>28</v>
      </c>
      <c r="D557" s="658"/>
      <c r="E557" s="715"/>
      <c r="F557" s="715"/>
      <c r="G557" s="715"/>
      <c r="H557" s="715"/>
      <c r="I557" s="715"/>
      <c r="J557" s="715"/>
      <c r="K557" s="715"/>
      <c r="L557" s="715"/>
      <c r="M557" s="929"/>
      <c r="N557" s="881">
        <v>0</v>
      </c>
      <c r="O557" s="900"/>
      <c r="P557" s="881">
        <v>0</v>
      </c>
      <c r="Q557" s="900"/>
      <c r="R557" s="881">
        <v>0</v>
      </c>
      <c r="S557" s="900"/>
      <c r="T557" s="881">
        <v>0</v>
      </c>
      <c r="U557" s="900"/>
      <c r="V557" s="881">
        <v>0</v>
      </c>
      <c r="W557" s="900"/>
      <c r="X557" s="119">
        <f t="shared" si="689"/>
        <v>0</v>
      </c>
      <c r="Y557" s="886">
        <v>0</v>
      </c>
      <c r="Z557" s="1007"/>
      <c r="AA557" s="886">
        <v>0</v>
      </c>
      <c r="AB557" s="1007"/>
      <c r="AC557" s="886">
        <v>0</v>
      </c>
      <c r="AD557" s="1007"/>
      <c r="AE557" s="886">
        <v>0</v>
      </c>
      <c r="AF557" s="1007"/>
      <c r="AG557" s="886">
        <v>0</v>
      </c>
      <c r="AH557" s="1007"/>
      <c r="AI557" s="266">
        <f t="shared" si="690"/>
        <v>0</v>
      </c>
      <c r="AJ557" s="884">
        <v>0</v>
      </c>
      <c r="AK557" s="885"/>
      <c r="AL557" s="884">
        <v>0</v>
      </c>
      <c r="AM557" s="885"/>
      <c r="AN557" s="884">
        <v>0</v>
      </c>
      <c r="AO557" s="885"/>
      <c r="AP557" s="884">
        <v>0</v>
      </c>
      <c r="AQ557" s="885"/>
      <c r="AR557" s="884">
        <v>0</v>
      </c>
      <c r="AS557" s="885"/>
      <c r="AT557" s="269">
        <f t="shared" si="691"/>
        <v>0</v>
      </c>
      <c r="AU557" s="877">
        <v>0</v>
      </c>
      <c r="AV557" s="878"/>
      <c r="AW557" s="877">
        <v>0</v>
      </c>
      <c r="AX557" s="878"/>
      <c r="AY557" s="877">
        <v>0</v>
      </c>
      <c r="AZ557" s="878"/>
      <c r="BA557" s="877">
        <v>0</v>
      </c>
      <c r="BB557" s="878"/>
      <c r="BC557" s="877">
        <v>0</v>
      </c>
      <c r="BD557" s="878"/>
      <c r="BE557" s="272">
        <f t="shared" si="692"/>
        <v>0</v>
      </c>
      <c r="BF557" s="879">
        <v>0</v>
      </c>
      <c r="BG557" s="880"/>
      <c r="BH557" s="879">
        <v>0</v>
      </c>
      <c r="BI557" s="880"/>
      <c r="BJ557" s="879">
        <v>0</v>
      </c>
      <c r="BK557" s="880"/>
      <c r="BL557" s="879">
        <v>0</v>
      </c>
      <c r="BM557" s="880"/>
      <c r="BN557" s="879">
        <v>0</v>
      </c>
      <c r="BO557" s="880"/>
      <c r="BP557" s="275">
        <f t="shared" si="693"/>
        <v>0</v>
      </c>
      <c r="BQ557" s="1003">
        <v>0</v>
      </c>
      <c r="BR557" s="1004"/>
      <c r="BS557" s="1003">
        <v>0</v>
      </c>
      <c r="BT557" s="1004"/>
      <c r="BU557" s="1003">
        <v>0</v>
      </c>
      <c r="BV557" s="1004"/>
      <c r="BW557" s="1003">
        <v>0</v>
      </c>
      <c r="BX557" s="1004"/>
      <c r="BY557" s="1003">
        <v>0</v>
      </c>
      <c r="BZ557" s="1004"/>
      <c r="CA557" s="278">
        <f t="shared" si="694"/>
        <v>0</v>
      </c>
      <c r="CB557" s="1005">
        <v>0</v>
      </c>
      <c r="CC557" s="1006"/>
      <c r="CD557" s="1005">
        <v>0</v>
      </c>
      <c r="CE557" s="1006"/>
      <c r="CF557" s="1005">
        <v>0</v>
      </c>
      <c r="CG557" s="1006"/>
      <c r="CH557" s="1005">
        <v>0</v>
      </c>
      <c r="CI557" s="1006"/>
      <c r="CJ557" s="1005">
        <v>0</v>
      </c>
      <c r="CK557" s="1006"/>
      <c r="CL557" s="281">
        <f t="shared" si="695"/>
        <v>0</v>
      </c>
      <c r="CM557" s="999">
        <v>0</v>
      </c>
      <c r="CN557" s="1000"/>
      <c r="CO557" s="999">
        <v>0</v>
      </c>
      <c r="CP557" s="1000"/>
      <c r="CQ557" s="999">
        <v>0</v>
      </c>
      <c r="CR557" s="1000"/>
      <c r="CS557" s="999">
        <v>0</v>
      </c>
      <c r="CT557" s="1000"/>
      <c r="CU557" s="999">
        <v>0</v>
      </c>
      <c r="CV557" s="1000"/>
      <c r="CW557" s="284">
        <f t="shared" si="696"/>
        <v>0</v>
      </c>
      <c r="CX557" s="1001">
        <v>0</v>
      </c>
      <c r="CY557" s="1002"/>
      <c r="CZ557" s="1001">
        <v>0</v>
      </c>
      <c r="DA557" s="1002"/>
      <c r="DB557" s="1001">
        <v>0</v>
      </c>
      <c r="DC557" s="1002"/>
      <c r="DD557" s="1001">
        <v>0</v>
      </c>
      <c r="DE557" s="1002"/>
      <c r="DF557" s="1001">
        <v>0</v>
      </c>
      <c r="DG557" s="1002"/>
      <c r="DH557" s="287">
        <f t="shared" si="697"/>
        <v>0</v>
      </c>
      <c r="DI557" s="997">
        <v>0</v>
      </c>
      <c r="DJ557" s="998"/>
      <c r="DK557" s="997">
        <v>0</v>
      </c>
      <c r="DL557" s="998"/>
      <c r="DM557" s="997">
        <v>0</v>
      </c>
      <c r="DN557" s="998"/>
      <c r="DO557" s="997">
        <v>0</v>
      </c>
      <c r="DP557" s="998"/>
      <c r="DQ557" s="997">
        <v>0</v>
      </c>
      <c r="DR557" s="998"/>
      <c r="DS557" s="299">
        <f t="shared" si="698"/>
        <v>0</v>
      </c>
      <c r="DT557" s="293">
        <f t="shared" si="699"/>
        <v>0</v>
      </c>
      <c r="DU557" s="293">
        <f t="shared" si="700"/>
        <v>0</v>
      </c>
      <c r="DV557" s="293">
        <f t="shared" si="701"/>
        <v>0</v>
      </c>
      <c r="DW557" s="293">
        <f t="shared" si="702"/>
        <v>0</v>
      </c>
      <c r="DX557" s="293">
        <f t="shared" si="703"/>
        <v>0</v>
      </c>
      <c r="DY557" s="294">
        <f t="shared" si="704"/>
        <v>0</v>
      </c>
      <c r="DZ557" s="135"/>
    </row>
    <row r="558" spans="3:130" ht="15" customHeight="1">
      <c r="C558" s="657" t="s">
        <v>28</v>
      </c>
      <c r="D558" s="658"/>
      <c r="E558" s="715"/>
      <c r="F558" s="715"/>
      <c r="G558" s="715"/>
      <c r="H558" s="715"/>
      <c r="I558" s="715"/>
      <c r="J558" s="715"/>
      <c r="K558" s="715"/>
      <c r="L558" s="715"/>
      <c r="M558" s="929"/>
      <c r="N558" s="881">
        <v>0</v>
      </c>
      <c r="O558" s="900"/>
      <c r="P558" s="881">
        <v>0</v>
      </c>
      <c r="Q558" s="900"/>
      <c r="R558" s="881">
        <v>0</v>
      </c>
      <c r="S558" s="900"/>
      <c r="T558" s="881">
        <v>0</v>
      </c>
      <c r="U558" s="900"/>
      <c r="V558" s="881">
        <v>0</v>
      </c>
      <c r="W558" s="900"/>
      <c r="X558" s="119">
        <f t="shared" si="689"/>
        <v>0</v>
      </c>
      <c r="Y558" s="886">
        <v>0</v>
      </c>
      <c r="Z558" s="1007"/>
      <c r="AA558" s="886">
        <v>0</v>
      </c>
      <c r="AB558" s="1007"/>
      <c r="AC558" s="886">
        <v>0</v>
      </c>
      <c r="AD558" s="1007"/>
      <c r="AE558" s="886">
        <v>0</v>
      </c>
      <c r="AF558" s="1007"/>
      <c r="AG558" s="886">
        <v>0</v>
      </c>
      <c r="AH558" s="1007"/>
      <c r="AI558" s="266">
        <f t="shared" si="690"/>
        <v>0</v>
      </c>
      <c r="AJ558" s="884">
        <v>0</v>
      </c>
      <c r="AK558" s="885"/>
      <c r="AL558" s="884">
        <v>0</v>
      </c>
      <c r="AM558" s="885"/>
      <c r="AN558" s="884">
        <v>0</v>
      </c>
      <c r="AO558" s="885"/>
      <c r="AP558" s="884">
        <v>0</v>
      </c>
      <c r="AQ558" s="885"/>
      <c r="AR558" s="884">
        <v>0</v>
      </c>
      <c r="AS558" s="885"/>
      <c r="AT558" s="269">
        <f t="shared" si="691"/>
        <v>0</v>
      </c>
      <c r="AU558" s="877">
        <v>0</v>
      </c>
      <c r="AV558" s="878"/>
      <c r="AW558" s="877">
        <v>0</v>
      </c>
      <c r="AX558" s="878"/>
      <c r="AY558" s="877">
        <v>0</v>
      </c>
      <c r="AZ558" s="878"/>
      <c r="BA558" s="877">
        <v>0</v>
      </c>
      <c r="BB558" s="878"/>
      <c r="BC558" s="877">
        <v>0</v>
      </c>
      <c r="BD558" s="878"/>
      <c r="BE558" s="272">
        <f t="shared" si="692"/>
        <v>0</v>
      </c>
      <c r="BF558" s="879">
        <v>0</v>
      </c>
      <c r="BG558" s="880"/>
      <c r="BH558" s="879">
        <v>0</v>
      </c>
      <c r="BI558" s="880"/>
      <c r="BJ558" s="879">
        <v>0</v>
      </c>
      <c r="BK558" s="880"/>
      <c r="BL558" s="879">
        <v>0</v>
      </c>
      <c r="BM558" s="880"/>
      <c r="BN558" s="879">
        <v>0</v>
      </c>
      <c r="BO558" s="880"/>
      <c r="BP558" s="275">
        <f t="shared" si="693"/>
        <v>0</v>
      </c>
      <c r="BQ558" s="1003">
        <v>0</v>
      </c>
      <c r="BR558" s="1004"/>
      <c r="BS558" s="1003">
        <v>0</v>
      </c>
      <c r="BT558" s="1004"/>
      <c r="BU558" s="1003">
        <v>0</v>
      </c>
      <c r="BV558" s="1004"/>
      <c r="BW558" s="1003">
        <v>0</v>
      </c>
      <c r="BX558" s="1004"/>
      <c r="BY558" s="1003">
        <v>0</v>
      </c>
      <c r="BZ558" s="1004"/>
      <c r="CA558" s="278">
        <f t="shared" si="694"/>
        <v>0</v>
      </c>
      <c r="CB558" s="1005">
        <v>0</v>
      </c>
      <c r="CC558" s="1006"/>
      <c r="CD558" s="1005">
        <v>0</v>
      </c>
      <c r="CE558" s="1006"/>
      <c r="CF558" s="1005">
        <v>0</v>
      </c>
      <c r="CG558" s="1006"/>
      <c r="CH558" s="1005">
        <v>0</v>
      </c>
      <c r="CI558" s="1006"/>
      <c r="CJ558" s="1005">
        <v>0</v>
      </c>
      <c r="CK558" s="1006"/>
      <c r="CL558" s="281">
        <f t="shared" si="695"/>
        <v>0</v>
      </c>
      <c r="CM558" s="999">
        <v>0</v>
      </c>
      <c r="CN558" s="1000"/>
      <c r="CO558" s="999">
        <v>0</v>
      </c>
      <c r="CP558" s="1000"/>
      <c r="CQ558" s="999">
        <v>0</v>
      </c>
      <c r="CR558" s="1000"/>
      <c r="CS558" s="999">
        <v>0</v>
      </c>
      <c r="CT558" s="1000"/>
      <c r="CU558" s="999">
        <v>0</v>
      </c>
      <c r="CV558" s="1000"/>
      <c r="CW558" s="284">
        <f t="shared" si="696"/>
        <v>0</v>
      </c>
      <c r="CX558" s="1001">
        <v>0</v>
      </c>
      <c r="CY558" s="1002"/>
      <c r="CZ558" s="1001">
        <v>0</v>
      </c>
      <c r="DA558" s="1002"/>
      <c r="DB558" s="1001">
        <v>0</v>
      </c>
      <c r="DC558" s="1002"/>
      <c r="DD558" s="1001">
        <v>0</v>
      </c>
      <c r="DE558" s="1002"/>
      <c r="DF558" s="1001">
        <v>0</v>
      </c>
      <c r="DG558" s="1002"/>
      <c r="DH558" s="287">
        <f t="shared" si="697"/>
        <v>0</v>
      </c>
      <c r="DI558" s="997">
        <v>0</v>
      </c>
      <c r="DJ558" s="998"/>
      <c r="DK558" s="997">
        <v>0</v>
      </c>
      <c r="DL558" s="998"/>
      <c r="DM558" s="997">
        <v>0</v>
      </c>
      <c r="DN558" s="998"/>
      <c r="DO558" s="997">
        <v>0</v>
      </c>
      <c r="DP558" s="998"/>
      <c r="DQ558" s="997">
        <v>0</v>
      </c>
      <c r="DR558" s="998"/>
      <c r="DS558" s="299">
        <f t="shared" si="698"/>
        <v>0</v>
      </c>
      <c r="DT558" s="293">
        <f t="shared" si="699"/>
        <v>0</v>
      </c>
      <c r="DU558" s="293">
        <f t="shared" si="700"/>
        <v>0</v>
      </c>
      <c r="DV558" s="293">
        <f t="shared" si="701"/>
        <v>0</v>
      </c>
      <c r="DW558" s="293">
        <f t="shared" si="702"/>
        <v>0</v>
      </c>
      <c r="DX558" s="293">
        <f t="shared" si="703"/>
        <v>0</v>
      </c>
      <c r="DY558" s="294">
        <f t="shared" si="704"/>
        <v>0</v>
      </c>
      <c r="DZ558" s="135"/>
    </row>
    <row r="559" spans="3:130" ht="15" customHeight="1">
      <c r="C559" s="657" t="s">
        <v>28</v>
      </c>
      <c r="D559" s="658"/>
      <c r="E559" s="715"/>
      <c r="F559" s="715"/>
      <c r="G559" s="715"/>
      <c r="H559" s="715"/>
      <c r="I559" s="715"/>
      <c r="J559" s="715"/>
      <c r="K559" s="715"/>
      <c r="L559" s="715"/>
      <c r="M559" s="929"/>
      <c r="N559" s="881">
        <v>0</v>
      </c>
      <c r="O559" s="900"/>
      <c r="P559" s="881">
        <v>0</v>
      </c>
      <c r="Q559" s="900"/>
      <c r="R559" s="881">
        <v>0</v>
      </c>
      <c r="S559" s="900"/>
      <c r="T559" s="881">
        <v>0</v>
      </c>
      <c r="U559" s="900"/>
      <c r="V559" s="881">
        <v>0</v>
      </c>
      <c r="W559" s="900"/>
      <c r="X559" s="119">
        <f t="shared" si="689"/>
        <v>0</v>
      </c>
      <c r="Y559" s="886">
        <v>0</v>
      </c>
      <c r="Z559" s="1007"/>
      <c r="AA559" s="886">
        <v>0</v>
      </c>
      <c r="AB559" s="1007"/>
      <c r="AC559" s="886">
        <v>0</v>
      </c>
      <c r="AD559" s="1007"/>
      <c r="AE559" s="886">
        <v>0</v>
      </c>
      <c r="AF559" s="1007"/>
      <c r="AG559" s="886">
        <v>0</v>
      </c>
      <c r="AH559" s="1007"/>
      <c r="AI559" s="266">
        <f t="shared" si="690"/>
        <v>0</v>
      </c>
      <c r="AJ559" s="884">
        <v>0</v>
      </c>
      <c r="AK559" s="885"/>
      <c r="AL559" s="884">
        <v>0</v>
      </c>
      <c r="AM559" s="885"/>
      <c r="AN559" s="884">
        <v>0</v>
      </c>
      <c r="AO559" s="885"/>
      <c r="AP559" s="884">
        <v>0</v>
      </c>
      <c r="AQ559" s="885"/>
      <c r="AR559" s="884">
        <v>0</v>
      </c>
      <c r="AS559" s="885"/>
      <c r="AT559" s="269">
        <f t="shared" si="691"/>
        <v>0</v>
      </c>
      <c r="AU559" s="877">
        <v>0</v>
      </c>
      <c r="AV559" s="878"/>
      <c r="AW559" s="877">
        <v>0</v>
      </c>
      <c r="AX559" s="878"/>
      <c r="AY559" s="877">
        <v>0</v>
      </c>
      <c r="AZ559" s="878"/>
      <c r="BA559" s="877">
        <v>0</v>
      </c>
      <c r="BB559" s="878"/>
      <c r="BC559" s="877">
        <v>0</v>
      </c>
      <c r="BD559" s="878"/>
      <c r="BE559" s="272">
        <f t="shared" si="692"/>
        <v>0</v>
      </c>
      <c r="BF559" s="879">
        <v>0</v>
      </c>
      <c r="BG559" s="880"/>
      <c r="BH559" s="879">
        <v>0</v>
      </c>
      <c r="BI559" s="880"/>
      <c r="BJ559" s="879">
        <v>0</v>
      </c>
      <c r="BK559" s="880"/>
      <c r="BL559" s="879">
        <v>0</v>
      </c>
      <c r="BM559" s="880"/>
      <c r="BN559" s="879">
        <v>0</v>
      </c>
      <c r="BO559" s="880"/>
      <c r="BP559" s="275">
        <f t="shared" si="693"/>
        <v>0</v>
      </c>
      <c r="BQ559" s="1003">
        <v>0</v>
      </c>
      <c r="BR559" s="1004"/>
      <c r="BS559" s="1003">
        <v>0</v>
      </c>
      <c r="BT559" s="1004"/>
      <c r="BU559" s="1003">
        <v>0</v>
      </c>
      <c r="BV559" s="1004"/>
      <c r="BW559" s="1003">
        <v>0</v>
      </c>
      <c r="BX559" s="1004"/>
      <c r="BY559" s="1003">
        <v>0</v>
      </c>
      <c r="BZ559" s="1004"/>
      <c r="CA559" s="278">
        <f t="shared" si="694"/>
        <v>0</v>
      </c>
      <c r="CB559" s="1005">
        <v>0</v>
      </c>
      <c r="CC559" s="1006"/>
      <c r="CD559" s="1005">
        <v>0</v>
      </c>
      <c r="CE559" s="1006"/>
      <c r="CF559" s="1005">
        <v>0</v>
      </c>
      <c r="CG559" s="1006"/>
      <c r="CH559" s="1005">
        <v>0</v>
      </c>
      <c r="CI559" s="1006"/>
      <c r="CJ559" s="1005">
        <v>0</v>
      </c>
      <c r="CK559" s="1006"/>
      <c r="CL559" s="281">
        <f t="shared" si="695"/>
        <v>0</v>
      </c>
      <c r="CM559" s="999">
        <v>0</v>
      </c>
      <c r="CN559" s="1000"/>
      <c r="CO559" s="999">
        <v>0</v>
      </c>
      <c r="CP559" s="1000"/>
      <c r="CQ559" s="999">
        <v>0</v>
      </c>
      <c r="CR559" s="1000"/>
      <c r="CS559" s="999">
        <v>0</v>
      </c>
      <c r="CT559" s="1000"/>
      <c r="CU559" s="999">
        <v>0</v>
      </c>
      <c r="CV559" s="1000"/>
      <c r="CW559" s="284">
        <f t="shared" si="696"/>
        <v>0</v>
      </c>
      <c r="CX559" s="1001">
        <v>0</v>
      </c>
      <c r="CY559" s="1002"/>
      <c r="CZ559" s="1001">
        <v>0</v>
      </c>
      <c r="DA559" s="1002"/>
      <c r="DB559" s="1001">
        <v>0</v>
      </c>
      <c r="DC559" s="1002"/>
      <c r="DD559" s="1001">
        <v>0</v>
      </c>
      <c r="DE559" s="1002"/>
      <c r="DF559" s="1001">
        <v>0</v>
      </c>
      <c r="DG559" s="1002"/>
      <c r="DH559" s="287">
        <f t="shared" si="697"/>
        <v>0</v>
      </c>
      <c r="DI559" s="997">
        <v>0</v>
      </c>
      <c r="DJ559" s="998"/>
      <c r="DK559" s="997">
        <v>0</v>
      </c>
      <c r="DL559" s="998"/>
      <c r="DM559" s="997">
        <v>0</v>
      </c>
      <c r="DN559" s="998"/>
      <c r="DO559" s="997">
        <v>0</v>
      </c>
      <c r="DP559" s="998"/>
      <c r="DQ559" s="997">
        <v>0</v>
      </c>
      <c r="DR559" s="998"/>
      <c r="DS559" s="299">
        <f t="shared" si="698"/>
        <v>0</v>
      </c>
      <c r="DT559" s="293">
        <f t="shared" si="699"/>
        <v>0</v>
      </c>
      <c r="DU559" s="293">
        <f t="shared" si="700"/>
        <v>0</v>
      </c>
      <c r="DV559" s="293">
        <f t="shared" si="701"/>
        <v>0</v>
      </c>
      <c r="DW559" s="293">
        <f t="shared" si="702"/>
        <v>0</v>
      </c>
      <c r="DX559" s="293">
        <f t="shared" si="703"/>
        <v>0</v>
      </c>
      <c r="DY559" s="294">
        <f t="shared" si="704"/>
        <v>0</v>
      </c>
      <c r="DZ559" s="135"/>
    </row>
    <row r="560" spans="3:130" ht="15" customHeight="1">
      <c r="C560" s="657" t="s">
        <v>28</v>
      </c>
      <c r="D560" s="658"/>
      <c r="E560" s="715"/>
      <c r="F560" s="715"/>
      <c r="G560" s="715"/>
      <c r="H560" s="715"/>
      <c r="I560" s="715"/>
      <c r="J560" s="715"/>
      <c r="K560" s="715"/>
      <c r="L560" s="715"/>
      <c r="M560" s="929"/>
      <c r="N560" s="881">
        <v>0</v>
      </c>
      <c r="O560" s="900"/>
      <c r="P560" s="881">
        <v>0</v>
      </c>
      <c r="Q560" s="900"/>
      <c r="R560" s="881">
        <v>0</v>
      </c>
      <c r="S560" s="900"/>
      <c r="T560" s="881">
        <v>0</v>
      </c>
      <c r="U560" s="900"/>
      <c r="V560" s="881">
        <v>0</v>
      </c>
      <c r="W560" s="900"/>
      <c r="X560" s="119">
        <f t="shared" si="689"/>
        <v>0</v>
      </c>
      <c r="Y560" s="886">
        <v>0</v>
      </c>
      <c r="Z560" s="1007"/>
      <c r="AA560" s="886">
        <v>0</v>
      </c>
      <c r="AB560" s="1007"/>
      <c r="AC560" s="886">
        <v>0</v>
      </c>
      <c r="AD560" s="1007"/>
      <c r="AE560" s="886">
        <v>0</v>
      </c>
      <c r="AF560" s="1007"/>
      <c r="AG560" s="886">
        <v>0</v>
      </c>
      <c r="AH560" s="1007"/>
      <c r="AI560" s="266">
        <f t="shared" si="690"/>
        <v>0</v>
      </c>
      <c r="AJ560" s="884">
        <v>0</v>
      </c>
      <c r="AK560" s="885"/>
      <c r="AL560" s="884">
        <v>0</v>
      </c>
      <c r="AM560" s="885"/>
      <c r="AN560" s="884">
        <v>0</v>
      </c>
      <c r="AO560" s="885"/>
      <c r="AP560" s="884">
        <v>0</v>
      </c>
      <c r="AQ560" s="885"/>
      <c r="AR560" s="884">
        <v>0</v>
      </c>
      <c r="AS560" s="885"/>
      <c r="AT560" s="269">
        <f t="shared" si="691"/>
        <v>0</v>
      </c>
      <c r="AU560" s="877">
        <v>0</v>
      </c>
      <c r="AV560" s="878"/>
      <c r="AW560" s="877">
        <v>0</v>
      </c>
      <c r="AX560" s="878"/>
      <c r="AY560" s="877">
        <v>0</v>
      </c>
      <c r="AZ560" s="878"/>
      <c r="BA560" s="877">
        <v>0</v>
      </c>
      <c r="BB560" s="878"/>
      <c r="BC560" s="877">
        <v>0</v>
      </c>
      <c r="BD560" s="878"/>
      <c r="BE560" s="272">
        <f t="shared" si="692"/>
        <v>0</v>
      </c>
      <c r="BF560" s="879">
        <v>0</v>
      </c>
      <c r="BG560" s="880"/>
      <c r="BH560" s="879">
        <v>0</v>
      </c>
      <c r="BI560" s="880"/>
      <c r="BJ560" s="879">
        <v>0</v>
      </c>
      <c r="BK560" s="880"/>
      <c r="BL560" s="879">
        <v>0</v>
      </c>
      <c r="BM560" s="880"/>
      <c r="BN560" s="879">
        <v>0</v>
      </c>
      <c r="BO560" s="880"/>
      <c r="BP560" s="275">
        <f t="shared" si="693"/>
        <v>0</v>
      </c>
      <c r="BQ560" s="1003">
        <v>0</v>
      </c>
      <c r="BR560" s="1004"/>
      <c r="BS560" s="1003">
        <v>0</v>
      </c>
      <c r="BT560" s="1004"/>
      <c r="BU560" s="1003">
        <v>0</v>
      </c>
      <c r="BV560" s="1004"/>
      <c r="BW560" s="1003">
        <v>0</v>
      </c>
      <c r="BX560" s="1004"/>
      <c r="BY560" s="1003">
        <v>0</v>
      </c>
      <c r="BZ560" s="1004"/>
      <c r="CA560" s="278">
        <f t="shared" si="694"/>
        <v>0</v>
      </c>
      <c r="CB560" s="1005">
        <v>0</v>
      </c>
      <c r="CC560" s="1006"/>
      <c r="CD560" s="1005">
        <v>0</v>
      </c>
      <c r="CE560" s="1006"/>
      <c r="CF560" s="1005">
        <v>0</v>
      </c>
      <c r="CG560" s="1006"/>
      <c r="CH560" s="1005">
        <v>0</v>
      </c>
      <c r="CI560" s="1006"/>
      <c r="CJ560" s="1005">
        <v>0</v>
      </c>
      <c r="CK560" s="1006"/>
      <c r="CL560" s="281">
        <f t="shared" si="695"/>
        <v>0</v>
      </c>
      <c r="CM560" s="999">
        <v>0</v>
      </c>
      <c r="CN560" s="1000"/>
      <c r="CO560" s="999">
        <v>0</v>
      </c>
      <c r="CP560" s="1000"/>
      <c r="CQ560" s="999">
        <v>0</v>
      </c>
      <c r="CR560" s="1000"/>
      <c r="CS560" s="999">
        <v>0</v>
      </c>
      <c r="CT560" s="1000"/>
      <c r="CU560" s="999">
        <v>0</v>
      </c>
      <c r="CV560" s="1000"/>
      <c r="CW560" s="284">
        <f t="shared" si="696"/>
        <v>0</v>
      </c>
      <c r="CX560" s="1001">
        <v>0</v>
      </c>
      <c r="CY560" s="1002"/>
      <c r="CZ560" s="1001">
        <v>0</v>
      </c>
      <c r="DA560" s="1002"/>
      <c r="DB560" s="1001">
        <v>0</v>
      </c>
      <c r="DC560" s="1002"/>
      <c r="DD560" s="1001">
        <v>0</v>
      </c>
      <c r="DE560" s="1002"/>
      <c r="DF560" s="1001">
        <v>0</v>
      </c>
      <c r="DG560" s="1002"/>
      <c r="DH560" s="287">
        <f t="shared" si="697"/>
        <v>0</v>
      </c>
      <c r="DI560" s="997">
        <v>0</v>
      </c>
      <c r="DJ560" s="998"/>
      <c r="DK560" s="997">
        <v>0</v>
      </c>
      <c r="DL560" s="998"/>
      <c r="DM560" s="997">
        <v>0</v>
      </c>
      <c r="DN560" s="998"/>
      <c r="DO560" s="997">
        <v>0</v>
      </c>
      <c r="DP560" s="998"/>
      <c r="DQ560" s="997">
        <v>0</v>
      </c>
      <c r="DR560" s="998"/>
      <c r="DS560" s="299">
        <f t="shared" si="698"/>
        <v>0</v>
      </c>
      <c r="DT560" s="293">
        <f t="shared" si="699"/>
        <v>0</v>
      </c>
      <c r="DU560" s="293">
        <f t="shared" si="700"/>
        <v>0</v>
      </c>
      <c r="DV560" s="293">
        <f t="shared" si="701"/>
        <v>0</v>
      </c>
      <c r="DW560" s="293">
        <f t="shared" si="702"/>
        <v>0</v>
      </c>
      <c r="DX560" s="293">
        <f t="shared" si="703"/>
        <v>0</v>
      </c>
      <c r="DY560" s="294">
        <f t="shared" si="704"/>
        <v>0</v>
      </c>
      <c r="DZ560" s="135"/>
    </row>
    <row r="561" spans="1:130" ht="15" customHeight="1">
      <c r="C561" s="657" t="s">
        <v>28</v>
      </c>
      <c r="D561" s="658"/>
      <c r="E561" s="715"/>
      <c r="F561" s="715"/>
      <c r="G561" s="715"/>
      <c r="H561" s="715"/>
      <c r="I561" s="715"/>
      <c r="J561" s="715"/>
      <c r="K561" s="715"/>
      <c r="L561" s="715"/>
      <c r="M561" s="929"/>
      <c r="N561" s="881">
        <v>0</v>
      </c>
      <c r="O561" s="900"/>
      <c r="P561" s="881">
        <v>0</v>
      </c>
      <c r="Q561" s="900"/>
      <c r="R561" s="881">
        <v>0</v>
      </c>
      <c r="S561" s="900"/>
      <c r="T561" s="881">
        <v>0</v>
      </c>
      <c r="U561" s="900"/>
      <c r="V561" s="881">
        <v>0</v>
      </c>
      <c r="W561" s="900"/>
      <c r="X561" s="119">
        <f t="shared" si="689"/>
        <v>0</v>
      </c>
      <c r="Y561" s="886">
        <v>0</v>
      </c>
      <c r="Z561" s="1007"/>
      <c r="AA561" s="886">
        <v>0</v>
      </c>
      <c r="AB561" s="1007"/>
      <c r="AC561" s="886">
        <v>0</v>
      </c>
      <c r="AD561" s="1007"/>
      <c r="AE561" s="886">
        <v>0</v>
      </c>
      <c r="AF561" s="1007"/>
      <c r="AG561" s="886">
        <v>0</v>
      </c>
      <c r="AH561" s="1007"/>
      <c r="AI561" s="266">
        <f t="shared" si="690"/>
        <v>0</v>
      </c>
      <c r="AJ561" s="884">
        <v>0</v>
      </c>
      <c r="AK561" s="885"/>
      <c r="AL561" s="884">
        <v>0</v>
      </c>
      <c r="AM561" s="885"/>
      <c r="AN561" s="884">
        <v>0</v>
      </c>
      <c r="AO561" s="885"/>
      <c r="AP561" s="884">
        <v>0</v>
      </c>
      <c r="AQ561" s="885"/>
      <c r="AR561" s="884">
        <v>0</v>
      </c>
      <c r="AS561" s="885"/>
      <c r="AT561" s="269">
        <f t="shared" si="691"/>
        <v>0</v>
      </c>
      <c r="AU561" s="877">
        <v>0</v>
      </c>
      <c r="AV561" s="878"/>
      <c r="AW561" s="877">
        <v>0</v>
      </c>
      <c r="AX561" s="878"/>
      <c r="AY561" s="877">
        <v>0</v>
      </c>
      <c r="AZ561" s="878"/>
      <c r="BA561" s="877">
        <v>0</v>
      </c>
      <c r="BB561" s="878"/>
      <c r="BC561" s="877">
        <v>0</v>
      </c>
      <c r="BD561" s="878"/>
      <c r="BE561" s="272">
        <f t="shared" si="692"/>
        <v>0</v>
      </c>
      <c r="BF561" s="879">
        <v>0</v>
      </c>
      <c r="BG561" s="880"/>
      <c r="BH561" s="879">
        <v>0</v>
      </c>
      <c r="BI561" s="880"/>
      <c r="BJ561" s="879">
        <v>0</v>
      </c>
      <c r="BK561" s="880"/>
      <c r="BL561" s="879">
        <v>0</v>
      </c>
      <c r="BM561" s="880"/>
      <c r="BN561" s="879">
        <v>0</v>
      </c>
      <c r="BO561" s="880"/>
      <c r="BP561" s="275">
        <f t="shared" si="693"/>
        <v>0</v>
      </c>
      <c r="BQ561" s="1003">
        <v>0</v>
      </c>
      <c r="BR561" s="1004"/>
      <c r="BS561" s="1003">
        <v>0</v>
      </c>
      <c r="BT561" s="1004"/>
      <c r="BU561" s="1003">
        <v>0</v>
      </c>
      <c r="BV561" s="1004"/>
      <c r="BW561" s="1003">
        <v>0</v>
      </c>
      <c r="BX561" s="1004"/>
      <c r="BY561" s="1003">
        <v>0</v>
      </c>
      <c r="BZ561" s="1004"/>
      <c r="CA561" s="278">
        <f t="shared" si="694"/>
        <v>0</v>
      </c>
      <c r="CB561" s="1005">
        <v>0</v>
      </c>
      <c r="CC561" s="1006"/>
      <c r="CD561" s="1005">
        <v>0</v>
      </c>
      <c r="CE561" s="1006"/>
      <c r="CF561" s="1005">
        <v>0</v>
      </c>
      <c r="CG561" s="1006"/>
      <c r="CH561" s="1005">
        <v>0</v>
      </c>
      <c r="CI561" s="1006"/>
      <c r="CJ561" s="1005">
        <v>0</v>
      </c>
      <c r="CK561" s="1006"/>
      <c r="CL561" s="281">
        <f t="shared" si="695"/>
        <v>0</v>
      </c>
      <c r="CM561" s="999">
        <v>0</v>
      </c>
      <c r="CN561" s="1000"/>
      <c r="CO561" s="999">
        <v>0</v>
      </c>
      <c r="CP561" s="1000"/>
      <c r="CQ561" s="999">
        <v>0</v>
      </c>
      <c r="CR561" s="1000"/>
      <c r="CS561" s="999">
        <v>0</v>
      </c>
      <c r="CT561" s="1000"/>
      <c r="CU561" s="999">
        <v>0</v>
      </c>
      <c r="CV561" s="1000"/>
      <c r="CW561" s="284">
        <f t="shared" si="696"/>
        <v>0</v>
      </c>
      <c r="CX561" s="1001">
        <v>0</v>
      </c>
      <c r="CY561" s="1002"/>
      <c r="CZ561" s="1001">
        <v>0</v>
      </c>
      <c r="DA561" s="1002"/>
      <c r="DB561" s="1001">
        <v>0</v>
      </c>
      <c r="DC561" s="1002"/>
      <c r="DD561" s="1001">
        <v>0</v>
      </c>
      <c r="DE561" s="1002"/>
      <c r="DF561" s="1001">
        <v>0</v>
      </c>
      <c r="DG561" s="1002"/>
      <c r="DH561" s="287">
        <f t="shared" si="697"/>
        <v>0</v>
      </c>
      <c r="DI561" s="997">
        <v>0</v>
      </c>
      <c r="DJ561" s="998"/>
      <c r="DK561" s="997">
        <v>0</v>
      </c>
      <c r="DL561" s="998"/>
      <c r="DM561" s="997">
        <v>0</v>
      </c>
      <c r="DN561" s="998"/>
      <c r="DO561" s="997">
        <v>0</v>
      </c>
      <c r="DP561" s="998"/>
      <c r="DQ561" s="997">
        <v>0</v>
      </c>
      <c r="DR561" s="998"/>
      <c r="DS561" s="299">
        <f t="shared" si="698"/>
        <v>0</v>
      </c>
      <c r="DT561" s="293">
        <f t="shared" si="699"/>
        <v>0</v>
      </c>
      <c r="DU561" s="293">
        <f t="shared" si="700"/>
        <v>0</v>
      </c>
      <c r="DV561" s="293">
        <f t="shared" si="701"/>
        <v>0</v>
      </c>
      <c r="DW561" s="293">
        <f t="shared" si="702"/>
        <v>0</v>
      </c>
      <c r="DX561" s="293">
        <f t="shared" si="703"/>
        <v>0</v>
      </c>
      <c r="DY561" s="294">
        <f t="shared" si="704"/>
        <v>0</v>
      </c>
      <c r="DZ561" s="135"/>
    </row>
    <row r="562" spans="1:130" ht="15" customHeight="1">
      <c r="C562" s="657" t="s">
        <v>28</v>
      </c>
      <c r="D562" s="658"/>
      <c r="E562" s="715"/>
      <c r="F562" s="715"/>
      <c r="G562" s="715"/>
      <c r="H562" s="715"/>
      <c r="I562" s="715"/>
      <c r="J562" s="715"/>
      <c r="K562" s="715"/>
      <c r="L562" s="715"/>
      <c r="M562" s="929"/>
      <c r="N562" s="881">
        <v>0</v>
      </c>
      <c r="O562" s="900"/>
      <c r="P562" s="881">
        <v>0</v>
      </c>
      <c r="Q562" s="900"/>
      <c r="R562" s="881">
        <v>0</v>
      </c>
      <c r="S562" s="900"/>
      <c r="T562" s="881">
        <v>0</v>
      </c>
      <c r="U562" s="900"/>
      <c r="V562" s="881">
        <v>0</v>
      </c>
      <c r="W562" s="900"/>
      <c r="X562" s="119">
        <f t="shared" si="689"/>
        <v>0</v>
      </c>
      <c r="Y562" s="886">
        <v>0</v>
      </c>
      <c r="Z562" s="1007"/>
      <c r="AA562" s="886">
        <v>0</v>
      </c>
      <c r="AB562" s="1007"/>
      <c r="AC562" s="886">
        <v>0</v>
      </c>
      <c r="AD562" s="1007"/>
      <c r="AE562" s="886">
        <v>0</v>
      </c>
      <c r="AF562" s="1007"/>
      <c r="AG562" s="886">
        <v>0</v>
      </c>
      <c r="AH562" s="1007"/>
      <c r="AI562" s="266">
        <f t="shared" si="690"/>
        <v>0</v>
      </c>
      <c r="AJ562" s="884">
        <v>0</v>
      </c>
      <c r="AK562" s="885"/>
      <c r="AL562" s="884">
        <v>0</v>
      </c>
      <c r="AM562" s="885"/>
      <c r="AN562" s="884">
        <v>0</v>
      </c>
      <c r="AO562" s="885"/>
      <c r="AP562" s="884">
        <v>0</v>
      </c>
      <c r="AQ562" s="885"/>
      <c r="AR562" s="884">
        <v>0</v>
      </c>
      <c r="AS562" s="885"/>
      <c r="AT562" s="269">
        <f t="shared" si="691"/>
        <v>0</v>
      </c>
      <c r="AU562" s="877">
        <v>0</v>
      </c>
      <c r="AV562" s="878"/>
      <c r="AW562" s="877">
        <v>0</v>
      </c>
      <c r="AX562" s="878"/>
      <c r="AY562" s="877">
        <v>0</v>
      </c>
      <c r="AZ562" s="878"/>
      <c r="BA562" s="877">
        <v>0</v>
      </c>
      <c r="BB562" s="878"/>
      <c r="BC562" s="877">
        <v>0</v>
      </c>
      <c r="BD562" s="878"/>
      <c r="BE562" s="272">
        <f t="shared" si="692"/>
        <v>0</v>
      </c>
      <c r="BF562" s="879">
        <v>0</v>
      </c>
      <c r="BG562" s="880"/>
      <c r="BH562" s="879">
        <v>0</v>
      </c>
      <c r="BI562" s="880"/>
      <c r="BJ562" s="879">
        <v>0</v>
      </c>
      <c r="BK562" s="880"/>
      <c r="BL562" s="879">
        <v>0</v>
      </c>
      <c r="BM562" s="880"/>
      <c r="BN562" s="879">
        <v>0</v>
      </c>
      <c r="BO562" s="880"/>
      <c r="BP562" s="275">
        <f t="shared" si="693"/>
        <v>0</v>
      </c>
      <c r="BQ562" s="1003">
        <v>0</v>
      </c>
      <c r="BR562" s="1004"/>
      <c r="BS562" s="1003">
        <v>0</v>
      </c>
      <c r="BT562" s="1004"/>
      <c r="BU562" s="1003">
        <v>0</v>
      </c>
      <c r="BV562" s="1004"/>
      <c r="BW562" s="1003">
        <v>0</v>
      </c>
      <c r="BX562" s="1004"/>
      <c r="BY562" s="1003">
        <v>0</v>
      </c>
      <c r="BZ562" s="1004"/>
      <c r="CA562" s="278">
        <f t="shared" si="694"/>
        <v>0</v>
      </c>
      <c r="CB562" s="1005">
        <v>0</v>
      </c>
      <c r="CC562" s="1006"/>
      <c r="CD562" s="1005">
        <v>0</v>
      </c>
      <c r="CE562" s="1006"/>
      <c r="CF562" s="1005">
        <v>0</v>
      </c>
      <c r="CG562" s="1006"/>
      <c r="CH562" s="1005">
        <v>0</v>
      </c>
      <c r="CI562" s="1006"/>
      <c r="CJ562" s="1005">
        <v>0</v>
      </c>
      <c r="CK562" s="1006"/>
      <c r="CL562" s="281">
        <f t="shared" si="695"/>
        <v>0</v>
      </c>
      <c r="CM562" s="999">
        <v>0</v>
      </c>
      <c r="CN562" s="1000"/>
      <c r="CO562" s="999">
        <v>0</v>
      </c>
      <c r="CP562" s="1000"/>
      <c r="CQ562" s="999">
        <v>0</v>
      </c>
      <c r="CR562" s="1000"/>
      <c r="CS562" s="999">
        <v>0</v>
      </c>
      <c r="CT562" s="1000"/>
      <c r="CU562" s="999">
        <v>0</v>
      </c>
      <c r="CV562" s="1000"/>
      <c r="CW562" s="284">
        <f t="shared" si="696"/>
        <v>0</v>
      </c>
      <c r="CX562" s="1001">
        <v>0</v>
      </c>
      <c r="CY562" s="1002"/>
      <c r="CZ562" s="1001">
        <v>0</v>
      </c>
      <c r="DA562" s="1002"/>
      <c r="DB562" s="1001">
        <v>0</v>
      </c>
      <c r="DC562" s="1002"/>
      <c r="DD562" s="1001">
        <v>0</v>
      </c>
      <c r="DE562" s="1002"/>
      <c r="DF562" s="1001">
        <v>0</v>
      </c>
      <c r="DG562" s="1002"/>
      <c r="DH562" s="287">
        <f t="shared" si="697"/>
        <v>0</v>
      </c>
      <c r="DI562" s="997">
        <v>0</v>
      </c>
      <c r="DJ562" s="998"/>
      <c r="DK562" s="997">
        <v>0</v>
      </c>
      <c r="DL562" s="998"/>
      <c r="DM562" s="997">
        <v>0</v>
      </c>
      <c r="DN562" s="998"/>
      <c r="DO562" s="997">
        <v>0</v>
      </c>
      <c r="DP562" s="998"/>
      <c r="DQ562" s="997">
        <v>0</v>
      </c>
      <c r="DR562" s="998"/>
      <c r="DS562" s="299">
        <f t="shared" si="698"/>
        <v>0</v>
      </c>
      <c r="DT562" s="293">
        <f t="shared" si="699"/>
        <v>0</v>
      </c>
      <c r="DU562" s="293">
        <f t="shared" si="700"/>
        <v>0</v>
      </c>
      <c r="DV562" s="293">
        <f t="shared" si="701"/>
        <v>0</v>
      </c>
      <c r="DW562" s="293">
        <f t="shared" si="702"/>
        <v>0</v>
      </c>
      <c r="DX562" s="293">
        <f t="shared" si="703"/>
        <v>0</v>
      </c>
      <c r="DY562" s="294">
        <f t="shared" si="704"/>
        <v>0</v>
      </c>
      <c r="DZ562" s="135"/>
    </row>
    <row r="563" spans="1:130" ht="15" customHeight="1">
      <c r="C563" s="681" t="s">
        <v>28</v>
      </c>
      <c r="D563" s="682"/>
      <c r="E563" s="715"/>
      <c r="F563" s="715"/>
      <c r="G563" s="715"/>
      <c r="H563" s="715"/>
      <c r="I563" s="715"/>
      <c r="J563" s="715"/>
      <c r="K563" s="715"/>
      <c r="L563" s="715"/>
      <c r="M563" s="929"/>
      <c r="N563" s="881">
        <v>0</v>
      </c>
      <c r="O563" s="900"/>
      <c r="P563" s="881">
        <v>0</v>
      </c>
      <c r="Q563" s="900"/>
      <c r="R563" s="881">
        <v>0</v>
      </c>
      <c r="S563" s="900"/>
      <c r="T563" s="881">
        <v>0</v>
      </c>
      <c r="U563" s="900"/>
      <c r="V563" s="881">
        <v>0</v>
      </c>
      <c r="W563" s="900"/>
      <c r="X563" s="119">
        <f t="shared" si="689"/>
        <v>0</v>
      </c>
      <c r="Y563" s="886">
        <v>0</v>
      </c>
      <c r="Z563" s="1007"/>
      <c r="AA563" s="886">
        <v>0</v>
      </c>
      <c r="AB563" s="1007"/>
      <c r="AC563" s="886">
        <v>0</v>
      </c>
      <c r="AD563" s="1007"/>
      <c r="AE563" s="886">
        <v>0</v>
      </c>
      <c r="AF563" s="1007"/>
      <c r="AG563" s="886">
        <v>0</v>
      </c>
      <c r="AH563" s="1007"/>
      <c r="AI563" s="266">
        <f t="shared" si="690"/>
        <v>0</v>
      </c>
      <c r="AJ563" s="884">
        <v>0</v>
      </c>
      <c r="AK563" s="885"/>
      <c r="AL563" s="884">
        <v>0</v>
      </c>
      <c r="AM563" s="885"/>
      <c r="AN563" s="884">
        <v>0</v>
      </c>
      <c r="AO563" s="885"/>
      <c r="AP563" s="884">
        <v>0</v>
      </c>
      <c r="AQ563" s="885"/>
      <c r="AR563" s="884">
        <v>0</v>
      </c>
      <c r="AS563" s="885"/>
      <c r="AT563" s="269">
        <f t="shared" si="691"/>
        <v>0</v>
      </c>
      <c r="AU563" s="877">
        <v>0</v>
      </c>
      <c r="AV563" s="878"/>
      <c r="AW563" s="877">
        <v>0</v>
      </c>
      <c r="AX563" s="878"/>
      <c r="AY563" s="877">
        <v>0</v>
      </c>
      <c r="AZ563" s="878"/>
      <c r="BA563" s="877">
        <v>0</v>
      </c>
      <c r="BB563" s="878"/>
      <c r="BC563" s="877">
        <v>0</v>
      </c>
      <c r="BD563" s="878"/>
      <c r="BE563" s="272">
        <f t="shared" si="692"/>
        <v>0</v>
      </c>
      <c r="BF563" s="879">
        <v>0</v>
      </c>
      <c r="BG563" s="880"/>
      <c r="BH563" s="879">
        <v>0</v>
      </c>
      <c r="BI563" s="880"/>
      <c r="BJ563" s="879">
        <v>0</v>
      </c>
      <c r="BK563" s="880"/>
      <c r="BL563" s="879">
        <v>0</v>
      </c>
      <c r="BM563" s="880"/>
      <c r="BN563" s="879">
        <v>0</v>
      </c>
      <c r="BO563" s="880"/>
      <c r="BP563" s="275">
        <f t="shared" si="693"/>
        <v>0</v>
      </c>
      <c r="BQ563" s="1003">
        <v>0</v>
      </c>
      <c r="BR563" s="1004"/>
      <c r="BS563" s="1003">
        <v>0</v>
      </c>
      <c r="BT563" s="1004"/>
      <c r="BU563" s="1003">
        <v>0</v>
      </c>
      <c r="BV563" s="1004"/>
      <c r="BW563" s="1003">
        <v>0</v>
      </c>
      <c r="BX563" s="1004"/>
      <c r="BY563" s="1003">
        <v>0</v>
      </c>
      <c r="BZ563" s="1004"/>
      <c r="CA563" s="278">
        <f t="shared" si="694"/>
        <v>0</v>
      </c>
      <c r="CB563" s="1005">
        <v>0</v>
      </c>
      <c r="CC563" s="1006"/>
      <c r="CD563" s="1005">
        <v>0</v>
      </c>
      <c r="CE563" s="1006"/>
      <c r="CF563" s="1005">
        <v>0</v>
      </c>
      <c r="CG563" s="1006"/>
      <c r="CH563" s="1005">
        <v>0</v>
      </c>
      <c r="CI563" s="1006"/>
      <c r="CJ563" s="1005">
        <v>0</v>
      </c>
      <c r="CK563" s="1006"/>
      <c r="CL563" s="281">
        <f t="shared" si="695"/>
        <v>0</v>
      </c>
      <c r="CM563" s="999">
        <v>0</v>
      </c>
      <c r="CN563" s="1000"/>
      <c r="CO563" s="999">
        <v>0</v>
      </c>
      <c r="CP563" s="1000"/>
      <c r="CQ563" s="999">
        <v>0</v>
      </c>
      <c r="CR563" s="1000"/>
      <c r="CS563" s="999">
        <v>0</v>
      </c>
      <c r="CT563" s="1000"/>
      <c r="CU563" s="999">
        <v>0</v>
      </c>
      <c r="CV563" s="1000"/>
      <c r="CW563" s="284">
        <f t="shared" si="696"/>
        <v>0</v>
      </c>
      <c r="CX563" s="1001">
        <v>0</v>
      </c>
      <c r="CY563" s="1002"/>
      <c r="CZ563" s="1001">
        <v>0</v>
      </c>
      <c r="DA563" s="1002"/>
      <c r="DB563" s="1001">
        <v>0</v>
      </c>
      <c r="DC563" s="1002"/>
      <c r="DD563" s="1001">
        <v>0</v>
      </c>
      <c r="DE563" s="1002"/>
      <c r="DF563" s="1001">
        <v>0</v>
      </c>
      <c r="DG563" s="1002"/>
      <c r="DH563" s="287">
        <f t="shared" si="697"/>
        <v>0</v>
      </c>
      <c r="DI563" s="997">
        <v>0</v>
      </c>
      <c r="DJ563" s="998"/>
      <c r="DK563" s="997">
        <v>0</v>
      </c>
      <c r="DL563" s="998"/>
      <c r="DM563" s="997">
        <v>0</v>
      </c>
      <c r="DN563" s="998"/>
      <c r="DO563" s="997">
        <v>0</v>
      </c>
      <c r="DP563" s="998"/>
      <c r="DQ563" s="997">
        <v>0</v>
      </c>
      <c r="DR563" s="998"/>
      <c r="DS563" s="299">
        <f t="shared" si="698"/>
        <v>0</v>
      </c>
      <c r="DT563" s="293">
        <f t="shared" si="699"/>
        <v>0</v>
      </c>
      <c r="DU563" s="293">
        <f t="shared" si="700"/>
        <v>0</v>
      </c>
      <c r="DV563" s="293">
        <f t="shared" si="701"/>
        <v>0</v>
      </c>
      <c r="DW563" s="293">
        <f t="shared" si="702"/>
        <v>0</v>
      </c>
      <c r="DX563" s="293">
        <f t="shared" si="703"/>
        <v>0</v>
      </c>
      <c r="DY563" s="294">
        <f t="shared" si="704"/>
        <v>0</v>
      </c>
      <c r="DZ563" s="135"/>
    </row>
    <row r="564" spans="1:130" ht="15" customHeight="1">
      <c r="C564" s="657" t="s">
        <v>28</v>
      </c>
      <c r="D564" s="658"/>
      <c r="E564" s="715"/>
      <c r="F564" s="715"/>
      <c r="G564" s="715"/>
      <c r="H564" s="715"/>
      <c r="I564" s="715"/>
      <c r="J564" s="715"/>
      <c r="K564" s="715"/>
      <c r="L564" s="715"/>
      <c r="M564" s="929"/>
      <c r="N564" s="881">
        <v>0</v>
      </c>
      <c r="O564" s="900"/>
      <c r="P564" s="881">
        <v>0</v>
      </c>
      <c r="Q564" s="900"/>
      <c r="R564" s="881">
        <v>0</v>
      </c>
      <c r="S564" s="900"/>
      <c r="T564" s="881">
        <v>0</v>
      </c>
      <c r="U564" s="900"/>
      <c r="V564" s="881">
        <v>0</v>
      </c>
      <c r="W564" s="900"/>
      <c r="X564" s="119">
        <f t="shared" si="689"/>
        <v>0</v>
      </c>
      <c r="Y564" s="886">
        <v>0</v>
      </c>
      <c r="Z564" s="1007"/>
      <c r="AA564" s="886">
        <v>0</v>
      </c>
      <c r="AB564" s="1007"/>
      <c r="AC564" s="886">
        <v>0</v>
      </c>
      <c r="AD564" s="1007"/>
      <c r="AE564" s="886">
        <v>0</v>
      </c>
      <c r="AF564" s="1007"/>
      <c r="AG564" s="886">
        <v>0</v>
      </c>
      <c r="AH564" s="1007"/>
      <c r="AI564" s="266">
        <f t="shared" si="690"/>
        <v>0</v>
      </c>
      <c r="AJ564" s="884">
        <v>0</v>
      </c>
      <c r="AK564" s="885"/>
      <c r="AL564" s="884">
        <v>0</v>
      </c>
      <c r="AM564" s="885"/>
      <c r="AN564" s="884">
        <v>0</v>
      </c>
      <c r="AO564" s="885"/>
      <c r="AP564" s="884">
        <v>0</v>
      </c>
      <c r="AQ564" s="885"/>
      <c r="AR564" s="884">
        <v>0</v>
      </c>
      <c r="AS564" s="885"/>
      <c r="AT564" s="269">
        <f t="shared" si="691"/>
        <v>0</v>
      </c>
      <c r="AU564" s="877">
        <v>0</v>
      </c>
      <c r="AV564" s="878"/>
      <c r="AW564" s="877">
        <v>0</v>
      </c>
      <c r="AX564" s="878"/>
      <c r="AY564" s="877">
        <v>0</v>
      </c>
      <c r="AZ564" s="878"/>
      <c r="BA564" s="877">
        <v>0</v>
      </c>
      <c r="BB564" s="878"/>
      <c r="BC564" s="877">
        <v>0</v>
      </c>
      <c r="BD564" s="878"/>
      <c r="BE564" s="272">
        <f t="shared" si="692"/>
        <v>0</v>
      </c>
      <c r="BF564" s="879">
        <v>0</v>
      </c>
      <c r="BG564" s="880"/>
      <c r="BH564" s="879">
        <v>0</v>
      </c>
      <c r="BI564" s="880"/>
      <c r="BJ564" s="879">
        <v>0</v>
      </c>
      <c r="BK564" s="880"/>
      <c r="BL564" s="879">
        <v>0</v>
      </c>
      <c r="BM564" s="880"/>
      <c r="BN564" s="879">
        <v>0</v>
      </c>
      <c r="BO564" s="880"/>
      <c r="BP564" s="275">
        <f t="shared" si="693"/>
        <v>0</v>
      </c>
      <c r="BQ564" s="1003">
        <v>0</v>
      </c>
      <c r="BR564" s="1004"/>
      <c r="BS564" s="1003">
        <v>0</v>
      </c>
      <c r="BT564" s="1004"/>
      <c r="BU564" s="1003">
        <v>0</v>
      </c>
      <c r="BV564" s="1004"/>
      <c r="BW564" s="1003">
        <v>0</v>
      </c>
      <c r="BX564" s="1004"/>
      <c r="BY564" s="1003">
        <v>0</v>
      </c>
      <c r="BZ564" s="1004"/>
      <c r="CA564" s="278">
        <f t="shared" si="694"/>
        <v>0</v>
      </c>
      <c r="CB564" s="1005">
        <v>0</v>
      </c>
      <c r="CC564" s="1006"/>
      <c r="CD564" s="1005">
        <v>0</v>
      </c>
      <c r="CE564" s="1006"/>
      <c r="CF564" s="1005">
        <v>0</v>
      </c>
      <c r="CG564" s="1006"/>
      <c r="CH564" s="1005">
        <v>0</v>
      </c>
      <c r="CI564" s="1006"/>
      <c r="CJ564" s="1005">
        <v>0</v>
      </c>
      <c r="CK564" s="1006"/>
      <c r="CL564" s="281">
        <f t="shared" si="695"/>
        <v>0</v>
      </c>
      <c r="CM564" s="999">
        <v>0</v>
      </c>
      <c r="CN564" s="1000"/>
      <c r="CO564" s="999">
        <v>0</v>
      </c>
      <c r="CP564" s="1000"/>
      <c r="CQ564" s="999">
        <v>0</v>
      </c>
      <c r="CR564" s="1000"/>
      <c r="CS564" s="999">
        <v>0</v>
      </c>
      <c r="CT564" s="1000"/>
      <c r="CU564" s="999">
        <v>0</v>
      </c>
      <c r="CV564" s="1000"/>
      <c r="CW564" s="284">
        <f t="shared" si="696"/>
        <v>0</v>
      </c>
      <c r="CX564" s="1001">
        <v>0</v>
      </c>
      <c r="CY564" s="1002"/>
      <c r="CZ564" s="1001">
        <v>0</v>
      </c>
      <c r="DA564" s="1002"/>
      <c r="DB564" s="1001">
        <v>0</v>
      </c>
      <c r="DC564" s="1002"/>
      <c r="DD564" s="1001">
        <v>0</v>
      </c>
      <c r="DE564" s="1002"/>
      <c r="DF564" s="1001">
        <v>0</v>
      </c>
      <c r="DG564" s="1002"/>
      <c r="DH564" s="287">
        <f t="shared" si="697"/>
        <v>0</v>
      </c>
      <c r="DI564" s="997">
        <v>0</v>
      </c>
      <c r="DJ564" s="998"/>
      <c r="DK564" s="997">
        <v>0</v>
      </c>
      <c r="DL564" s="998"/>
      <c r="DM564" s="997">
        <v>0</v>
      </c>
      <c r="DN564" s="998"/>
      <c r="DO564" s="997">
        <v>0</v>
      </c>
      <c r="DP564" s="998"/>
      <c r="DQ564" s="997">
        <v>0</v>
      </c>
      <c r="DR564" s="998"/>
      <c r="DS564" s="299">
        <f t="shared" si="698"/>
        <v>0</v>
      </c>
      <c r="DT564" s="293">
        <f t="shared" si="699"/>
        <v>0</v>
      </c>
      <c r="DU564" s="293">
        <f t="shared" si="700"/>
        <v>0</v>
      </c>
      <c r="DV564" s="293">
        <f t="shared" si="701"/>
        <v>0</v>
      </c>
      <c r="DW564" s="293">
        <f t="shared" si="702"/>
        <v>0</v>
      </c>
      <c r="DX564" s="293">
        <f t="shared" si="703"/>
        <v>0</v>
      </c>
      <c r="DY564" s="294">
        <f t="shared" si="704"/>
        <v>0</v>
      </c>
      <c r="DZ564" s="135"/>
    </row>
    <row r="565" spans="1:130" ht="15" customHeight="1">
      <c r="C565" s="657" t="s">
        <v>28</v>
      </c>
      <c r="D565" s="658"/>
      <c r="E565" s="715"/>
      <c r="F565" s="715"/>
      <c r="G565" s="715"/>
      <c r="H565" s="715"/>
      <c r="I565" s="715"/>
      <c r="J565" s="715"/>
      <c r="K565" s="715"/>
      <c r="L565" s="715"/>
      <c r="M565" s="929"/>
      <c r="N565" s="881">
        <v>0</v>
      </c>
      <c r="O565" s="900"/>
      <c r="P565" s="881">
        <v>0</v>
      </c>
      <c r="Q565" s="900"/>
      <c r="R565" s="881">
        <v>0</v>
      </c>
      <c r="S565" s="900"/>
      <c r="T565" s="881">
        <v>0</v>
      </c>
      <c r="U565" s="900"/>
      <c r="V565" s="881">
        <v>0</v>
      </c>
      <c r="W565" s="900"/>
      <c r="X565" s="119">
        <f t="shared" si="689"/>
        <v>0</v>
      </c>
      <c r="Y565" s="886">
        <v>0</v>
      </c>
      <c r="Z565" s="1007"/>
      <c r="AA565" s="886">
        <v>0</v>
      </c>
      <c r="AB565" s="1007"/>
      <c r="AC565" s="886">
        <v>0</v>
      </c>
      <c r="AD565" s="1007"/>
      <c r="AE565" s="886">
        <v>0</v>
      </c>
      <c r="AF565" s="1007"/>
      <c r="AG565" s="886">
        <v>0</v>
      </c>
      <c r="AH565" s="1007"/>
      <c r="AI565" s="266">
        <f t="shared" si="690"/>
        <v>0</v>
      </c>
      <c r="AJ565" s="884">
        <v>0</v>
      </c>
      <c r="AK565" s="885"/>
      <c r="AL565" s="884">
        <v>0</v>
      </c>
      <c r="AM565" s="885"/>
      <c r="AN565" s="884">
        <v>0</v>
      </c>
      <c r="AO565" s="885"/>
      <c r="AP565" s="884">
        <v>0</v>
      </c>
      <c r="AQ565" s="885"/>
      <c r="AR565" s="884">
        <v>0</v>
      </c>
      <c r="AS565" s="885"/>
      <c r="AT565" s="269">
        <f t="shared" si="691"/>
        <v>0</v>
      </c>
      <c r="AU565" s="877">
        <v>0</v>
      </c>
      <c r="AV565" s="878"/>
      <c r="AW565" s="877">
        <v>0</v>
      </c>
      <c r="AX565" s="878"/>
      <c r="AY565" s="877">
        <v>0</v>
      </c>
      <c r="AZ565" s="878"/>
      <c r="BA565" s="877">
        <v>0</v>
      </c>
      <c r="BB565" s="878"/>
      <c r="BC565" s="877">
        <v>0</v>
      </c>
      <c r="BD565" s="878"/>
      <c r="BE565" s="272">
        <f t="shared" si="692"/>
        <v>0</v>
      </c>
      <c r="BF565" s="879">
        <v>0</v>
      </c>
      <c r="BG565" s="880"/>
      <c r="BH565" s="879">
        <v>0</v>
      </c>
      <c r="BI565" s="880"/>
      <c r="BJ565" s="879">
        <v>0</v>
      </c>
      <c r="BK565" s="880"/>
      <c r="BL565" s="879">
        <v>0</v>
      </c>
      <c r="BM565" s="880"/>
      <c r="BN565" s="879">
        <v>0</v>
      </c>
      <c r="BO565" s="880"/>
      <c r="BP565" s="275">
        <f t="shared" si="693"/>
        <v>0</v>
      </c>
      <c r="BQ565" s="1003">
        <v>0</v>
      </c>
      <c r="BR565" s="1004"/>
      <c r="BS565" s="1003">
        <v>0</v>
      </c>
      <c r="BT565" s="1004"/>
      <c r="BU565" s="1003">
        <v>0</v>
      </c>
      <c r="BV565" s="1004"/>
      <c r="BW565" s="1003">
        <v>0</v>
      </c>
      <c r="BX565" s="1004"/>
      <c r="BY565" s="1003">
        <v>0</v>
      </c>
      <c r="BZ565" s="1004"/>
      <c r="CA565" s="278">
        <f t="shared" si="694"/>
        <v>0</v>
      </c>
      <c r="CB565" s="1005">
        <v>0</v>
      </c>
      <c r="CC565" s="1006"/>
      <c r="CD565" s="1005">
        <v>0</v>
      </c>
      <c r="CE565" s="1006"/>
      <c r="CF565" s="1005">
        <v>0</v>
      </c>
      <c r="CG565" s="1006"/>
      <c r="CH565" s="1005">
        <v>0</v>
      </c>
      <c r="CI565" s="1006"/>
      <c r="CJ565" s="1005">
        <v>0</v>
      </c>
      <c r="CK565" s="1006"/>
      <c r="CL565" s="281">
        <f t="shared" si="695"/>
        <v>0</v>
      </c>
      <c r="CM565" s="999">
        <v>0</v>
      </c>
      <c r="CN565" s="1000"/>
      <c r="CO565" s="999">
        <v>0</v>
      </c>
      <c r="CP565" s="1000"/>
      <c r="CQ565" s="999">
        <v>0</v>
      </c>
      <c r="CR565" s="1000"/>
      <c r="CS565" s="999">
        <v>0</v>
      </c>
      <c r="CT565" s="1000"/>
      <c r="CU565" s="999">
        <v>0</v>
      </c>
      <c r="CV565" s="1000"/>
      <c r="CW565" s="284">
        <f t="shared" si="696"/>
        <v>0</v>
      </c>
      <c r="CX565" s="1001">
        <v>0</v>
      </c>
      <c r="CY565" s="1002"/>
      <c r="CZ565" s="1001">
        <v>0</v>
      </c>
      <c r="DA565" s="1002"/>
      <c r="DB565" s="1001">
        <v>0</v>
      </c>
      <c r="DC565" s="1002"/>
      <c r="DD565" s="1001">
        <v>0</v>
      </c>
      <c r="DE565" s="1002"/>
      <c r="DF565" s="1001">
        <v>0</v>
      </c>
      <c r="DG565" s="1002"/>
      <c r="DH565" s="287">
        <f t="shared" si="697"/>
        <v>0</v>
      </c>
      <c r="DI565" s="997">
        <v>0</v>
      </c>
      <c r="DJ565" s="998"/>
      <c r="DK565" s="997">
        <v>0</v>
      </c>
      <c r="DL565" s="998"/>
      <c r="DM565" s="997">
        <v>0</v>
      </c>
      <c r="DN565" s="998"/>
      <c r="DO565" s="997">
        <v>0</v>
      </c>
      <c r="DP565" s="998"/>
      <c r="DQ565" s="997">
        <v>0</v>
      </c>
      <c r="DR565" s="998"/>
      <c r="DS565" s="299">
        <f t="shared" si="698"/>
        <v>0</v>
      </c>
      <c r="DT565" s="293">
        <f t="shared" si="699"/>
        <v>0</v>
      </c>
      <c r="DU565" s="293">
        <f t="shared" si="700"/>
        <v>0</v>
      </c>
      <c r="DV565" s="293">
        <f t="shared" si="701"/>
        <v>0</v>
      </c>
      <c r="DW565" s="293">
        <f t="shared" si="702"/>
        <v>0</v>
      </c>
      <c r="DX565" s="293">
        <f t="shared" si="703"/>
        <v>0</v>
      </c>
      <c r="DY565" s="294">
        <f t="shared" si="704"/>
        <v>0</v>
      </c>
      <c r="DZ565" s="135"/>
    </row>
    <row r="566" spans="1:130" ht="15" customHeight="1">
      <c r="C566" s="657" t="s">
        <v>28</v>
      </c>
      <c r="D566" s="658"/>
      <c r="E566" s="715"/>
      <c r="F566" s="715"/>
      <c r="G566" s="715"/>
      <c r="H566" s="715"/>
      <c r="I566" s="715"/>
      <c r="J566" s="715"/>
      <c r="K566" s="715"/>
      <c r="L566" s="715"/>
      <c r="M566" s="929"/>
      <c r="N566" s="881">
        <v>0</v>
      </c>
      <c r="O566" s="900"/>
      <c r="P566" s="881">
        <v>0</v>
      </c>
      <c r="Q566" s="900"/>
      <c r="R566" s="881">
        <v>0</v>
      </c>
      <c r="S566" s="900"/>
      <c r="T566" s="881">
        <v>0</v>
      </c>
      <c r="U566" s="900"/>
      <c r="V566" s="881">
        <v>0</v>
      </c>
      <c r="W566" s="900"/>
      <c r="X566" s="119">
        <f t="shared" si="689"/>
        <v>0</v>
      </c>
      <c r="Y566" s="886">
        <v>0</v>
      </c>
      <c r="Z566" s="1007"/>
      <c r="AA566" s="886">
        <v>0</v>
      </c>
      <c r="AB566" s="1007"/>
      <c r="AC566" s="886">
        <v>0</v>
      </c>
      <c r="AD566" s="1007"/>
      <c r="AE566" s="886">
        <v>0</v>
      </c>
      <c r="AF566" s="1007"/>
      <c r="AG566" s="886">
        <v>0</v>
      </c>
      <c r="AH566" s="1007"/>
      <c r="AI566" s="266">
        <f t="shared" si="690"/>
        <v>0</v>
      </c>
      <c r="AJ566" s="884">
        <v>0</v>
      </c>
      <c r="AK566" s="885"/>
      <c r="AL566" s="884">
        <v>0</v>
      </c>
      <c r="AM566" s="885"/>
      <c r="AN566" s="884">
        <v>0</v>
      </c>
      <c r="AO566" s="885"/>
      <c r="AP566" s="884">
        <v>0</v>
      </c>
      <c r="AQ566" s="885"/>
      <c r="AR566" s="884">
        <v>0</v>
      </c>
      <c r="AS566" s="885"/>
      <c r="AT566" s="269">
        <f t="shared" si="691"/>
        <v>0</v>
      </c>
      <c r="AU566" s="877">
        <v>0</v>
      </c>
      <c r="AV566" s="878"/>
      <c r="AW566" s="877">
        <v>0</v>
      </c>
      <c r="AX566" s="878"/>
      <c r="AY566" s="877">
        <v>0</v>
      </c>
      <c r="AZ566" s="878"/>
      <c r="BA566" s="877">
        <v>0</v>
      </c>
      <c r="BB566" s="878"/>
      <c r="BC566" s="877">
        <v>0</v>
      </c>
      <c r="BD566" s="878"/>
      <c r="BE566" s="272">
        <f t="shared" si="692"/>
        <v>0</v>
      </c>
      <c r="BF566" s="879">
        <v>0</v>
      </c>
      <c r="BG566" s="880"/>
      <c r="BH566" s="879">
        <v>0</v>
      </c>
      <c r="BI566" s="880"/>
      <c r="BJ566" s="879">
        <v>0</v>
      </c>
      <c r="BK566" s="880"/>
      <c r="BL566" s="879">
        <v>0</v>
      </c>
      <c r="BM566" s="880"/>
      <c r="BN566" s="879">
        <v>0</v>
      </c>
      <c r="BO566" s="880"/>
      <c r="BP566" s="275">
        <f t="shared" si="693"/>
        <v>0</v>
      </c>
      <c r="BQ566" s="1003">
        <v>0</v>
      </c>
      <c r="BR566" s="1004"/>
      <c r="BS566" s="1003">
        <v>0</v>
      </c>
      <c r="BT566" s="1004"/>
      <c r="BU566" s="1003">
        <v>0</v>
      </c>
      <c r="BV566" s="1004"/>
      <c r="BW566" s="1003">
        <v>0</v>
      </c>
      <c r="BX566" s="1004"/>
      <c r="BY566" s="1003">
        <v>0</v>
      </c>
      <c r="BZ566" s="1004"/>
      <c r="CA566" s="278">
        <f t="shared" si="694"/>
        <v>0</v>
      </c>
      <c r="CB566" s="1005">
        <v>0</v>
      </c>
      <c r="CC566" s="1006"/>
      <c r="CD566" s="1005">
        <v>0</v>
      </c>
      <c r="CE566" s="1006"/>
      <c r="CF566" s="1005">
        <v>0</v>
      </c>
      <c r="CG566" s="1006"/>
      <c r="CH566" s="1005">
        <v>0</v>
      </c>
      <c r="CI566" s="1006"/>
      <c r="CJ566" s="1005">
        <v>0</v>
      </c>
      <c r="CK566" s="1006"/>
      <c r="CL566" s="281">
        <f t="shared" si="695"/>
        <v>0</v>
      </c>
      <c r="CM566" s="999">
        <v>0</v>
      </c>
      <c r="CN566" s="1000"/>
      <c r="CO566" s="999">
        <v>0</v>
      </c>
      <c r="CP566" s="1000"/>
      <c r="CQ566" s="999">
        <v>0</v>
      </c>
      <c r="CR566" s="1000"/>
      <c r="CS566" s="999">
        <v>0</v>
      </c>
      <c r="CT566" s="1000"/>
      <c r="CU566" s="999">
        <v>0</v>
      </c>
      <c r="CV566" s="1000"/>
      <c r="CW566" s="284">
        <f t="shared" si="696"/>
        <v>0</v>
      </c>
      <c r="CX566" s="1001">
        <v>0</v>
      </c>
      <c r="CY566" s="1002"/>
      <c r="CZ566" s="1001">
        <v>0</v>
      </c>
      <c r="DA566" s="1002"/>
      <c r="DB566" s="1001">
        <v>0</v>
      </c>
      <c r="DC566" s="1002"/>
      <c r="DD566" s="1001">
        <v>0</v>
      </c>
      <c r="DE566" s="1002"/>
      <c r="DF566" s="1001">
        <v>0</v>
      </c>
      <c r="DG566" s="1002"/>
      <c r="DH566" s="287">
        <f t="shared" si="697"/>
        <v>0</v>
      </c>
      <c r="DI566" s="997">
        <v>0</v>
      </c>
      <c r="DJ566" s="998"/>
      <c r="DK566" s="997">
        <v>0</v>
      </c>
      <c r="DL566" s="998"/>
      <c r="DM566" s="997">
        <v>0</v>
      </c>
      <c r="DN566" s="998"/>
      <c r="DO566" s="997">
        <v>0</v>
      </c>
      <c r="DP566" s="998"/>
      <c r="DQ566" s="997">
        <v>0</v>
      </c>
      <c r="DR566" s="998"/>
      <c r="DS566" s="299">
        <f t="shared" si="698"/>
        <v>0</v>
      </c>
      <c r="DT566" s="293">
        <f t="shared" si="699"/>
        <v>0</v>
      </c>
      <c r="DU566" s="293">
        <f t="shared" si="700"/>
        <v>0</v>
      </c>
      <c r="DV566" s="293">
        <f t="shared" si="701"/>
        <v>0</v>
      </c>
      <c r="DW566" s="293">
        <f t="shared" si="702"/>
        <v>0</v>
      </c>
      <c r="DX566" s="293">
        <f t="shared" si="703"/>
        <v>0</v>
      </c>
      <c r="DY566" s="294">
        <f t="shared" si="704"/>
        <v>0</v>
      </c>
      <c r="DZ566" s="135"/>
    </row>
    <row r="567" spans="1:130" ht="15" customHeight="1">
      <c r="C567" s="681" t="s">
        <v>28</v>
      </c>
      <c r="D567" s="682"/>
      <c r="E567" s="715"/>
      <c r="F567" s="715"/>
      <c r="G567" s="715"/>
      <c r="H567" s="715"/>
      <c r="I567" s="715"/>
      <c r="J567" s="715"/>
      <c r="K567" s="715"/>
      <c r="L567" s="715"/>
      <c r="M567" s="929"/>
      <c r="N567" s="881">
        <v>0</v>
      </c>
      <c r="O567" s="900"/>
      <c r="P567" s="881">
        <v>0</v>
      </c>
      <c r="Q567" s="900"/>
      <c r="R567" s="881">
        <v>0</v>
      </c>
      <c r="S567" s="900"/>
      <c r="T567" s="881">
        <v>0</v>
      </c>
      <c r="U567" s="900"/>
      <c r="V567" s="881">
        <v>0</v>
      </c>
      <c r="W567" s="900"/>
      <c r="X567" s="119">
        <f t="shared" si="689"/>
        <v>0</v>
      </c>
      <c r="Y567" s="886">
        <v>0</v>
      </c>
      <c r="Z567" s="1007"/>
      <c r="AA567" s="886">
        <v>0</v>
      </c>
      <c r="AB567" s="1007"/>
      <c r="AC567" s="886">
        <v>0</v>
      </c>
      <c r="AD567" s="1007"/>
      <c r="AE567" s="886">
        <v>0</v>
      </c>
      <c r="AF567" s="1007"/>
      <c r="AG567" s="886">
        <v>0</v>
      </c>
      <c r="AH567" s="1007"/>
      <c r="AI567" s="266">
        <f t="shared" si="690"/>
        <v>0</v>
      </c>
      <c r="AJ567" s="884">
        <v>0</v>
      </c>
      <c r="AK567" s="885"/>
      <c r="AL567" s="884">
        <v>0</v>
      </c>
      <c r="AM567" s="885"/>
      <c r="AN567" s="884">
        <v>0</v>
      </c>
      <c r="AO567" s="885"/>
      <c r="AP567" s="884">
        <v>0</v>
      </c>
      <c r="AQ567" s="885"/>
      <c r="AR567" s="884">
        <v>0</v>
      </c>
      <c r="AS567" s="885"/>
      <c r="AT567" s="269">
        <f t="shared" si="691"/>
        <v>0</v>
      </c>
      <c r="AU567" s="877">
        <v>0</v>
      </c>
      <c r="AV567" s="878"/>
      <c r="AW567" s="877">
        <v>0</v>
      </c>
      <c r="AX567" s="878"/>
      <c r="AY567" s="877">
        <v>0</v>
      </c>
      <c r="AZ567" s="878"/>
      <c r="BA567" s="877">
        <v>0</v>
      </c>
      <c r="BB567" s="878"/>
      <c r="BC567" s="877">
        <v>0</v>
      </c>
      <c r="BD567" s="878"/>
      <c r="BE567" s="272">
        <f t="shared" si="692"/>
        <v>0</v>
      </c>
      <c r="BF567" s="879">
        <v>0</v>
      </c>
      <c r="BG567" s="880"/>
      <c r="BH567" s="879">
        <v>0</v>
      </c>
      <c r="BI567" s="880"/>
      <c r="BJ567" s="879">
        <v>0</v>
      </c>
      <c r="BK567" s="880"/>
      <c r="BL567" s="879">
        <v>0</v>
      </c>
      <c r="BM567" s="880"/>
      <c r="BN567" s="879">
        <v>0</v>
      </c>
      <c r="BO567" s="880"/>
      <c r="BP567" s="275">
        <f t="shared" si="693"/>
        <v>0</v>
      </c>
      <c r="BQ567" s="1003">
        <v>0</v>
      </c>
      <c r="BR567" s="1004"/>
      <c r="BS567" s="1003">
        <v>0</v>
      </c>
      <c r="BT567" s="1004"/>
      <c r="BU567" s="1003">
        <v>0</v>
      </c>
      <c r="BV567" s="1004"/>
      <c r="BW567" s="1003">
        <v>0</v>
      </c>
      <c r="BX567" s="1004"/>
      <c r="BY567" s="1003">
        <v>0</v>
      </c>
      <c r="BZ567" s="1004"/>
      <c r="CA567" s="278">
        <f t="shared" si="694"/>
        <v>0</v>
      </c>
      <c r="CB567" s="1005">
        <v>0</v>
      </c>
      <c r="CC567" s="1006"/>
      <c r="CD567" s="1005">
        <v>0</v>
      </c>
      <c r="CE567" s="1006"/>
      <c r="CF567" s="1005">
        <v>0</v>
      </c>
      <c r="CG567" s="1006"/>
      <c r="CH567" s="1005">
        <v>0</v>
      </c>
      <c r="CI567" s="1006"/>
      <c r="CJ567" s="1005">
        <v>0</v>
      </c>
      <c r="CK567" s="1006"/>
      <c r="CL567" s="281">
        <f t="shared" si="695"/>
        <v>0</v>
      </c>
      <c r="CM567" s="999">
        <v>0</v>
      </c>
      <c r="CN567" s="1000"/>
      <c r="CO567" s="999">
        <v>0</v>
      </c>
      <c r="CP567" s="1000"/>
      <c r="CQ567" s="999">
        <v>0</v>
      </c>
      <c r="CR567" s="1000"/>
      <c r="CS567" s="999">
        <v>0</v>
      </c>
      <c r="CT567" s="1000"/>
      <c r="CU567" s="999">
        <v>0</v>
      </c>
      <c r="CV567" s="1000"/>
      <c r="CW567" s="284">
        <f t="shared" si="696"/>
        <v>0</v>
      </c>
      <c r="CX567" s="1001">
        <v>0</v>
      </c>
      <c r="CY567" s="1002"/>
      <c r="CZ567" s="1001">
        <v>0</v>
      </c>
      <c r="DA567" s="1002"/>
      <c r="DB567" s="1001">
        <v>0</v>
      </c>
      <c r="DC567" s="1002"/>
      <c r="DD567" s="1001">
        <v>0</v>
      </c>
      <c r="DE567" s="1002"/>
      <c r="DF567" s="1001">
        <v>0</v>
      </c>
      <c r="DG567" s="1002"/>
      <c r="DH567" s="287">
        <f t="shared" si="697"/>
        <v>0</v>
      </c>
      <c r="DI567" s="997">
        <v>0</v>
      </c>
      <c r="DJ567" s="998"/>
      <c r="DK567" s="997">
        <v>0</v>
      </c>
      <c r="DL567" s="998"/>
      <c r="DM567" s="997">
        <v>0</v>
      </c>
      <c r="DN567" s="998"/>
      <c r="DO567" s="997">
        <v>0</v>
      </c>
      <c r="DP567" s="998"/>
      <c r="DQ567" s="997">
        <v>0</v>
      </c>
      <c r="DR567" s="998"/>
      <c r="DS567" s="299">
        <f t="shared" si="698"/>
        <v>0</v>
      </c>
      <c r="DT567" s="293">
        <f t="shared" si="699"/>
        <v>0</v>
      </c>
      <c r="DU567" s="293">
        <f t="shared" si="700"/>
        <v>0</v>
      </c>
      <c r="DV567" s="293">
        <f t="shared" si="701"/>
        <v>0</v>
      </c>
      <c r="DW567" s="293">
        <f t="shared" si="702"/>
        <v>0</v>
      </c>
      <c r="DX567" s="293">
        <f t="shared" si="703"/>
        <v>0</v>
      </c>
      <c r="DY567" s="294">
        <f t="shared" si="704"/>
        <v>0</v>
      </c>
      <c r="DZ567" s="135"/>
    </row>
    <row r="568" spans="1:130" ht="15" customHeight="1">
      <c r="A568" s="744" t="s">
        <v>162</v>
      </c>
      <c r="C568" s="657"/>
      <c r="D568" s="715"/>
      <c r="E568" s="705"/>
      <c r="F568" s="705"/>
      <c r="G568" s="705"/>
      <c r="H568" s="705"/>
      <c r="I568" s="705"/>
      <c r="J568" s="923" t="s">
        <v>4</v>
      </c>
      <c r="K568" s="965"/>
      <c r="L568" s="965"/>
      <c r="M568" s="966"/>
      <c r="N568" s="898">
        <f>SUM(N538:N567)</f>
        <v>0</v>
      </c>
      <c r="O568" s="665"/>
      <c r="P568" s="898">
        <f>SUM(P538:P567)</f>
        <v>0</v>
      </c>
      <c r="Q568" s="665"/>
      <c r="R568" s="927">
        <f>SUM(R538:R567)</f>
        <v>0</v>
      </c>
      <c r="S568" s="928"/>
      <c r="T568" s="927">
        <f>SUM(T538:T567)</f>
        <v>0</v>
      </c>
      <c r="U568" s="928"/>
      <c r="V568" s="898">
        <f>SUM(V538:V567)</f>
        <v>0</v>
      </c>
      <c r="W568" s="665"/>
      <c r="X568" s="141">
        <f>SUM(N568:W568)</f>
        <v>0</v>
      </c>
      <c r="Y568" s="898">
        <f>SUM(Y538:Y567)</f>
        <v>0</v>
      </c>
      <c r="Z568" s="913"/>
      <c r="AA568" s="898">
        <f>SUM(AA538:AA567)</f>
        <v>0</v>
      </c>
      <c r="AB568" s="913"/>
      <c r="AC568" s="927">
        <f>SUM(AC538:AC567)</f>
        <v>0</v>
      </c>
      <c r="AD568" s="928"/>
      <c r="AE568" s="927">
        <f>SUM(AE538:AE567)</f>
        <v>0</v>
      </c>
      <c r="AF568" s="928"/>
      <c r="AG568" s="898">
        <f>SUM(AG538:AG567)</f>
        <v>0</v>
      </c>
      <c r="AH568" s="913"/>
      <c r="AI568" s="141">
        <f>SUM(Y568:AG568)</f>
        <v>0</v>
      </c>
      <c r="AJ568" s="898">
        <f>SUM(AJ538:AJ567)</f>
        <v>0</v>
      </c>
      <c r="AK568" s="665"/>
      <c r="AL568" s="898">
        <f>SUM(AL538:AL567)</f>
        <v>0</v>
      </c>
      <c r="AM568" s="665"/>
      <c r="AN568" s="927">
        <f>SUM(AN538:AN567)</f>
        <v>0</v>
      </c>
      <c r="AO568" s="928"/>
      <c r="AP568" s="927">
        <f>SUM(AP538:AP567)</f>
        <v>0</v>
      </c>
      <c r="AQ568" s="928"/>
      <c r="AR568" s="898">
        <f>SUM(AR538:AR567)</f>
        <v>0</v>
      </c>
      <c r="AS568" s="665"/>
      <c r="AT568" s="141">
        <f>SUM(AJ568:AS568)</f>
        <v>0</v>
      </c>
      <c r="AU568" s="898">
        <f>SUM(AU538:AU567)</f>
        <v>0</v>
      </c>
      <c r="AV568" s="665"/>
      <c r="AW568" s="898">
        <f>SUM(AW538:AW567)</f>
        <v>0</v>
      </c>
      <c r="AX568" s="665"/>
      <c r="AY568" s="927">
        <f>SUM(AY538:AY567)</f>
        <v>0</v>
      </c>
      <c r="AZ568" s="928"/>
      <c r="BA568" s="927">
        <f>SUM(BA538:BA567)</f>
        <v>0</v>
      </c>
      <c r="BB568" s="928"/>
      <c r="BC568" s="898">
        <f>SUM(BC538:BC567)</f>
        <v>0</v>
      </c>
      <c r="BD568" s="665"/>
      <c r="BE568" s="141">
        <f>SUM(AU568:BD568)</f>
        <v>0</v>
      </c>
      <c r="BF568" s="898">
        <f>SUM(BF538:BF567)</f>
        <v>0</v>
      </c>
      <c r="BG568" s="665"/>
      <c r="BH568" s="898">
        <f>SUM(BH538:BH567)</f>
        <v>0</v>
      </c>
      <c r="BI568" s="665"/>
      <c r="BJ568" s="927">
        <f>SUM(BJ538:BJ567)</f>
        <v>0</v>
      </c>
      <c r="BK568" s="928"/>
      <c r="BL568" s="927">
        <f>SUM(BL538:BL567)</f>
        <v>0</v>
      </c>
      <c r="BM568" s="928"/>
      <c r="BN568" s="898">
        <f>SUM(BN538:BN567)</f>
        <v>0</v>
      </c>
      <c r="BO568" s="665"/>
      <c r="BP568" s="141">
        <f>SUM(BF568:BO568)</f>
        <v>0</v>
      </c>
      <c r="BQ568" s="898">
        <f>SUM(BQ538:BQ567)</f>
        <v>0</v>
      </c>
      <c r="BR568" s="665"/>
      <c r="BS568" s="898">
        <f>SUM(BS538:BS567)</f>
        <v>0</v>
      </c>
      <c r="BT568" s="665"/>
      <c r="BU568" s="927">
        <f>SUM(BU538:BU567)</f>
        <v>0</v>
      </c>
      <c r="BV568" s="928"/>
      <c r="BW568" s="927">
        <f>SUM(BW538:BW567)</f>
        <v>0</v>
      </c>
      <c r="BX568" s="928"/>
      <c r="BY568" s="898">
        <f>SUM(BY538:BY567)</f>
        <v>0</v>
      </c>
      <c r="BZ568" s="665"/>
      <c r="CA568" s="141">
        <f>SUM(BQ568:BZ568)</f>
        <v>0</v>
      </c>
      <c r="CB568" s="898">
        <f>SUM(CB538:CB567)</f>
        <v>0</v>
      </c>
      <c r="CC568" s="665"/>
      <c r="CD568" s="898">
        <f>SUM(CD538:CD567)</f>
        <v>0</v>
      </c>
      <c r="CE568" s="665"/>
      <c r="CF568" s="927">
        <f>SUM(CF538:CF567)</f>
        <v>0</v>
      </c>
      <c r="CG568" s="928"/>
      <c r="CH568" s="927">
        <f>SUM(CH538:CH567)</f>
        <v>0</v>
      </c>
      <c r="CI568" s="928"/>
      <c r="CJ568" s="898">
        <f>SUM(CJ538:CJ567)</f>
        <v>0</v>
      </c>
      <c r="CK568" s="665"/>
      <c r="CL568" s="141">
        <f>SUM(CB568:CK568)</f>
        <v>0</v>
      </c>
      <c r="CM568" s="898">
        <f>SUM(CM538:CM567)</f>
        <v>0</v>
      </c>
      <c r="CN568" s="665"/>
      <c r="CO568" s="898">
        <f>SUM(CO538:CO567)</f>
        <v>0</v>
      </c>
      <c r="CP568" s="665"/>
      <c r="CQ568" s="927">
        <f>SUM(CQ538:CQ567)</f>
        <v>0</v>
      </c>
      <c r="CR568" s="928"/>
      <c r="CS568" s="927">
        <f>SUM(CS538:CS567)</f>
        <v>0</v>
      </c>
      <c r="CT568" s="928"/>
      <c r="CU568" s="898">
        <f>SUM(CU538:CU567)</f>
        <v>0</v>
      </c>
      <c r="CV568" s="665"/>
      <c r="CW568" s="141">
        <f>SUM(CM568:CV568)</f>
        <v>0</v>
      </c>
      <c r="CX568" s="898">
        <f>SUM(CX538:CX567)</f>
        <v>0</v>
      </c>
      <c r="CY568" s="665"/>
      <c r="CZ568" s="898">
        <f>SUM(CZ538:CZ567)</f>
        <v>0</v>
      </c>
      <c r="DA568" s="665"/>
      <c r="DB568" s="927">
        <f>SUM(DB538:DB567)</f>
        <v>0</v>
      </c>
      <c r="DC568" s="928"/>
      <c r="DD568" s="927">
        <f>SUM(DD538:DD567)</f>
        <v>0</v>
      </c>
      <c r="DE568" s="928"/>
      <c r="DF568" s="898">
        <f>SUM(DF538:DF567)</f>
        <v>0</v>
      </c>
      <c r="DG568" s="665"/>
      <c r="DH568" s="141">
        <f>SUM(CX568:DG568)</f>
        <v>0</v>
      </c>
      <c r="DI568" s="898">
        <f>SUM(DI538:DI567)</f>
        <v>0</v>
      </c>
      <c r="DJ568" s="665"/>
      <c r="DK568" s="898">
        <f>SUM(DK538:DK567)</f>
        <v>0</v>
      </c>
      <c r="DL568" s="665"/>
      <c r="DM568" s="927">
        <f>SUM(DM538:DM567)</f>
        <v>0</v>
      </c>
      <c r="DN568" s="928"/>
      <c r="DO568" s="927">
        <f>SUM(DO538:DO567)</f>
        <v>0</v>
      </c>
      <c r="DP568" s="928"/>
      <c r="DQ568" s="898">
        <f>SUM(DQ538:DQ567)</f>
        <v>0</v>
      </c>
      <c r="DR568" s="665"/>
      <c r="DS568" s="141">
        <f>SUM(DI568:DR568)</f>
        <v>0</v>
      </c>
      <c r="DT568" s="296">
        <f>SUM(DT538:DT567)</f>
        <v>0</v>
      </c>
      <c r="DU568" s="296">
        <f>SUM(DU538:DU567)</f>
        <v>0</v>
      </c>
      <c r="DV568" s="296">
        <f>SUM(DV538:DV567)</f>
        <v>0</v>
      </c>
      <c r="DW568" s="296">
        <f>SUM(DW538:DW567)</f>
        <v>0</v>
      </c>
      <c r="DX568" s="296">
        <f>SUM(DX538:DX567)</f>
        <v>0</v>
      </c>
      <c r="DY568" s="297">
        <f t="shared" ref="DY568" si="705">SUM(DT568:DX568)</f>
        <v>0</v>
      </c>
      <c r="DZ568" s="135"/>
    </row>
    <row r="569" spans="1:130" s="52" customFormat="1" ht="15" customHeight="1">
      <c r="A569" s="745"/>
      <c r="B569" s="76"/>
      <c r="C569" s="746" t="s">
        <v>247</v>
      </c>
      <c r="D569" s="715"/>
      <c r="E569" s="715"/>
      <c r="F569" s="715"/>
      <c r="G569" s="715"/>
      <c r="H569" s="715"/>
      <c r="I569" s="715"/>
      <c r="J569" s="715"/>
      <c r="K569" s="715"/>
      <c r="L569" s="715"/>
      <c r="M569" s="929"/>
      <c r="N569" s="161"/>
      <c r="O569" s="131"/>
      <c r="P569" s="162"/>
      <c r="Q569" s="131"/>
      <c r="R569" s="162"/>
      <c r="S569" s="131"/>
      <c r="T569" s="162"/>
      <c r="U569" s="131"/>
      <c r="V569" s="162"/>
      <c r="W569" s="131"/>
      <c r="X569" s="132"/>
      <c r="Y569" s="161"/>
      <c r="Z569" s="131"/>
      <c r="AA569" s="162"/>
      <c r="AB569" s="131"/>
      <c r="AC569" s="162"/>
      <c r="AD569" s="131"/>
      <c r="AE569" s="162"/>
      <c r="AF569" s="131"/>
      <c r="AG569" s="162"/>
      <c r="AH569" s="131"/>
      <c r="AI569" s="132"/>
      <c r="AJ569" s="161"/>
      <c r="AK569" s="131"/>
      <c r="AL569" s="162"/>
      <c r="AM569" s="131"/>
      <c r="AN569" s="162"/>
      <c r="AO569" s="131"/>
      <c r="AP569" s="162"/>
      <c r="AQ569" s="131"/>
      <c r="AR569" s="162"/>
      <c r="AS569" s="131"/>
      <c r="AT569" s="132"/>
      <c r="AU569" s="161"/>
      <c r="AV569" s="131"/>
      <c r="AW569" s="162"/>
      <c r="AX569" s="131"/>
      <c r="AY569" s="162"/>
      <c r="AZ569" s="131"/>
      <c r="BA569" s="162"/>
      <c r="BB569" s="131"/>
      <c r="BC569" s="162"/>
      <c r="BD569" s="131"/>
      <c r="BE569" s="132"/>
      <c r="BF569" s="161"/>
      <c r="BG569" s="131"/>
      <c r="BH569" s="162"/>
      <c r="BI569" s="131"/>
      <c r="BJ569" s="162"/>
      <c r="BK569" s="131"/>
      <c r="BL569" s="162"/>
      <c r="BM569" s="131"/>
      <c r="BN569" s="162"/>
      <c r="BO569" s="131"/>
      <c r="BP569" s="132"/>
      <c r="BQ569" s="161"/>
      <c r="BR569" s="131"/>
      <c r="BS569" s="162"/>
      <c r="BT569" s="131"/>
      <c r="BU569" s="162"/>
      <c r="BV569" s="131"/>
      <c r="BW569" s="162"/>
      <c r="BX569" s="131"/>
      <c r="BY569" s="162"/>
      <c r="BZ569" s="131"/>
      <c r="CA569" s="132"/>
      <c r="CB569" s="161"/>
      <c r="CC569" s="131"/>
      <c r="CD569" s="162"/>
      <c r="CE569" s="131"/>
      <c r="CF569" s="162"/>
      <c r="CG569" s="131"/>
      <c r="CH569" s="162"/>
      <c r="CI569" s="131"/>
      <c r="CJ569" s="162"/>
      <c r="CK569" s="131"/>
      <c r="CL569" s="132"/>
      <c r="CM569" s="161"/>
      <c r="CN569" s="131"/>
      <c r="CO569" s="162"/>
      <c r="CP569" s="131"/>
      <c r="CQ569" s="162"/>
      <c r="CR569" s="131"/>
      <c r="CS569" s="162"/>
      <c r="CT569" s="131"/>
      <c r="CU569" s="162"/>
      <c r="CV569" s="131"/>
      <c r="CW569" s="132"/>
      <c r="CX569" s="161"/>
      <c r="CY569" s="131"/>
      <c r="CZ569" s="162"/>
      <c r="DA569" s="131"/>
      <c r="DB569" s="162"/>
      <c r="DC569" s="131"/>
      <c r="DD569" s="162"/>
      <c r="DE569" s="131"/>
      <c r="DF569" s="162"/>
      <c r="DG569" s="131"/>
      <c r="DH569" s="132"/>
      <c r="DI569" s="161"/>
      <c r="DJ569" s="131"/>
      <c r="DK569" s="162"/>
      <c r="DL569" s="131"/>
      <c r="DM569" s="162"/>
      <c r="DN569" s="131"/>
      <c r="DO569" s="162"/>
      <c r="DP569" s="131"/>
      <c r="DQ569" s="162"/>
      <c r="DR569" s="131"/>
      <c r="DS569" s="132"/>
      <c r="DT569" s="298"/>
      <c r="DU569" s="298"/>
      <c r="DV569" s="298"/>
      <c r="DW569" s="298"/>
      <c r="DX569" s="298"/>
      <c r="DY569" s="350"/>
      <c r="DZ569" s="135"/>
    </row>
    <row r="570" spans="1:130" s="52" customFormat="1" ht="15" customHeight="1">
      <c r="A570" s="76"/>
      <c r="B570" s="76">
        <v>1</v>
      </c>
      <c r="C570" s="661"/>
      <c r="D570" s="658"/>
      <c r="E570" s="715"/>
      <c r="F570" s="715"/>
      <c r="G570" s="715"/>
      <c r="H570" s="715"/>
      <c r="I570" s="715"/>
      <c r="J570" s="715"/>
      <c r="K570" s="715"/>
      <c r="L570" s="715"/>
      <c r="M570" s="929"/>
      <c r="N570" s="881">
        <v>0</v>
      </c>
      <c r="O570" s="900"/>
      <c r="P570" s="881">
        <v>0</v>
      </c>
      <c r="Q570" s="900"/>
      <c r="R570" s="881">
        <v>0</v>
      </c>
      <c r="S570" s="900"/>
      <c r="T570" s="881">
        <v>0</v>
      </c>
      <c r="U570" s="900"/>
      <c r="V570" s="881">
        <v>0</v>
      </c>
      <c r="W570" s="900"/>
      <c r="X570" s="119">
        <f t="shared" ref="X570:X579" si="706">SUM(N570+P570+R570+T570+V570)</f>
        <v>0</v>
      </c>
      <c r="Y570" s="886">
        <v>0</v>
      </c>
      <c r="Z570" s="1007"/>
      <c r="AA570" s="886">
        <v>0</v>
      </c>
      <c r="AB570" s="1007"/>
      <c r="AC570" s="886">
        <v>0</v>
      </c>
      <c r="AD570" s="1007"/>
      <c r="AE570" s="886">
        <v>0</v>
      </c>
      <c r="AF570" s="1007"/>
      <c r="AG570" s="886">
        <v>0</v>
      </c>
      <c r="AH570" s="1007"/>
      <c r="AI570" s="266">
        <f t="shared" ref="AI570:AI579" si="707">SUM(Y570+AA570+AC570+AE570+AG570)</f>
        <v>0</v>
      </c>
      <c r="AJ570" s="884">
        <v>0</v>
      </c>
      <c r="AK570" s="885"/>
      <c r="AL570" s="884">
        <v>0</v>
      </c>
      <c r="AM570" s="885"/>
      <c r="AN570" s="884">
        <v>0</v>
      </c>
      <c r="AO570" s="885"/>
      <c r="AP570" s="884">
        <v>0</v>
      </c>
      <c r="AQ570" s="885"/>
      <c r="AR570" s="884">
        <v>0</v>
      </c>
      <c r="AS570" s="885"/>
      <c r="AT570" s="269">
        <f t="shared" ref="AT570:AT579" si="708">SUM(AJ570+AL570+AN570+AP570+AR570)</f>
        <v>0</v>
      </c>
      <c r="AU570" s="877">
        <v>0</v>
      </c>
      <c r="AV570" s="878"/>
      <c r="AW570" s="877">
        <v>0</v>
      </c>
      <c r="AX570" s="878"/>
      <c r="AY570" s="877">
        <v>0</v>
      </c>
      <c r="AZ570" s="878"/>
      <c r="BA570" s="877">
        <v>0</v>
      </c>
      <c r="BB570" s="878"/>
      <c r="BC570" s="877">
        <v>0</v>
      </c>
      <c r="BD570" s="878"/>
      <c r="BE570" s="272">
        <f t="shared" ref="BE570:BE579" si="709">SUM(AU570+AW570+AY570+BA570+BC570)</f>
        <v>0</v>
      </c>
      <c r="BF570" s="879">
        <v>0</v>
      </c>
      <c r="BG570" s="880"/>
      <c r="BH570" s="879">
        <v>0</v>
      </c>
      <c r="BI570" s="880"/>
      <c r="BJ570" s="879">
        <v>0</v>
      </c>
      <c r="BK570" s="880"/>
      <c r="BL570" s="879">
        <v>0</v>
      </c>
      <c r="BM570" s="880"/>
      <c r="BN570" s="879">
        <v>0</v>
      </c>
      <c r="BO570" s="880"/>
      <c r="BP570" s="275">
        <f t="shared" ref="BP570:BP579" si="710">SUM(BF570+BH570+BJ570+BL570+BN570)</f>
        <v>0</v>
      </c>
      <c r="BQ570" s="1003">
        <v>0</v>
      </c>
      <c r="BR570" s="1004"/>
      <c r="BS570" s="1003">
        <v>0</v>
      </c>
      <c r="BT570" s="1004"/>
      <c r="BU570" s="1003">
        <v>0</v>
      </c>
      <c r="BV570" s="1004"/>
      <c r="BW570" s="1003">
        <v>0</v>
      </c>
      <c r="BX570" s="1004"/>
      <c r="BY570" s="1003">
        <v>0</v>
      </c>
      <c r="BZ570" s="1004"/>
      <c r="CA570" s="278">
        <f t="shared" ref="CA570:CA579" si="711">SUM(BQ570+BS570+BU570+BW570+BY570)</f>
        <v>0</v>
      </c>
      <c r="CB570" s="1005">
        <v>0</v>
      </c>
      <c r="CC570" s="1006"/>
      <c r="CD570" s="1005">
        <v>0</v>
      </c>
      <c r="CE570" s="1006"/>
      <c r="CF570" s="1005">
        <v>0</v>
      </c>
      <c r="CG570" s="1006"/>
      <c r="CH570" s="1005">
        <v>0</v>
      </c>
      <c r="CI570" s="1006"/>
      <c r="CJ570" s="1005">
        <v>0</v>
      </c>
      <c r="CK570" s="1006"/>
      <c r="CL570" s="281">
        <f t="shared" ref="CL570:CL579" si="712">SUM(CB570+CD570+CF570+CH570+CJ570)</f>
        <v>0</v>
      </c>
      <c r="CM570" s="999">
        <v>0</v>
      </c>
      <c r="CN570" s="1000"/>
      <c r="CO570" s="999">
        <v>0</v>
      </c>
      <c r="CP570" s="1000"/>
      <c r="CQ570" s="999">
        <v>0</v>
      </c>
      <c r="CR570" s="1000"/>
      <c r="CS570" s="999">
        <v>0</v>
      </c>
      <c r="CT570" s="1000"/>
      <c r="CU570" s="999">
        <v>0</v>
      </c>
      <c r="CV570" s="1000"/>
      <c r="CW570" s="284">
        <f t="shared" ref="CW570:CW579" si="713">SUM(CM570+CO570+CQ570+CS570+CU570)</f>
        <v>0</v>
      </c>
      <c r="CX570" s="1001">
        <v>0</v>
      </c>
      <c r="CY570" s="1002"/>
      <c r="CZ570" s="1001">
        <v>0</v>
      </c>
      <c r="DA570" s="1002"/>
      <c r="DB570" s="1001">
        <v>0</v>
      </c>
      <c r="DC570" s="1002"/>
      <c r="DD570" s="1001">
        <v>0</v>
      </c>
      <c r="DE570" s="1002"/>
      <c r="DF570" s="1001">
        <v>0</v>
      </c>
      <c r="DG570" s="1002"/>
      <c r="DH570" s="287">
        <f t="shared" ref="DH570:DH579" si="714">SUM(CX570+CZ570+DB570+DD570+DF570)</f>
        <v>0</v>
      </c>
      <c r="DI570" s="997">
        <v>0</v>
      </c>
      <c r="DJ570" s="998"/>
      <c r="DK570" s="997">
        <v>0</v>
      </c>
      <c r="DL570" s="998"/>
      <c r="DM570" s="997">
        <v>0</v>
      </c>
      <c r="DN570" s="998"/>
      <c r="DO570" s="997">
        <v>0</v>
      </c>
      <c r="DP570" s="998"/>
      <c r="DQ570" s="997">
        <v>0</v>
      </c>
      <c r="DR570" s="998"/>
      <c r="DS570" s="299">
        <f t="shared" ref="DS570:DS579" si="715">SUM(DI570+DK570+DM570+DO570+DQ570)</f>
        <v>0</v>
      </c>
      <c r="DT570" s="293">
        <f t="shared" ref="DT570:DT579" si="716">N570+Y570+AJ570+AU570+BF570+BQ570+CB570+CM570+CX570+DI570</f>
        <v>0</v>
      </c>
      <c r="DU570" s="293">
        <f t="shared" ref="DU570:DU579" si="717">P570+AA570+AL570+AW570+BH570+BS570+CD570+CO570+CZ570+DK570</f>
        <v>0</v>
      </c>
      <c r="DV570" s="293">
        <f t="shared" ref="DV570:DV579" si="718">R570+AC570+AN570+AY570+BJ570+BU570+CF570+CQ570+DB570+DM570</f>
        <v>0</v>
      </c>
      <c r="DW570" s="293">
        <f t="shared" ref="DW570:DW579" si="719">T570+AE570+AP570+BA570+BL570+BW570+CH570+CS570+DD570+DO570</f>
        <v>0</v>
      </c>
      <c r="DX570" s="293">
        <f t="shared" ref="DX570:DX579" si="720">V570+AG570+AR570+BC570+BN570+BY570+CJ570+CU570+DF570+DQ570</f>
        <v>0</v>
      </c>
      <c r="DY570" s="294">
        <f t="shared" ref="DY570:DY581" si="721">SUM(DT570:DX570)</f>
        <v>0</v>
      </c>
      <c r="DZ570" s="135"/>
    </row>
    <row r="571" spans="1:130" s="52" customFormat="1" ht="15" customHeight="1">
      <c r="A571" s="76"/>
      <c r="B571" s="76">
        <v>2</v>
      </c>
      <c r="C571" s="661"/>
      <c r="D571" s="658"/>
      <c r="E571" s="715"/>
      <c r="F571" s="715"/>
      <c r="G571" s="715"/>
      <c r="H571" s="715"/>
      <c r="I571" s="715"/>
      <c r="J571" s="715"/>
      <c r="K571" s="715"/>
      <c r="L571" s="715"/>
      <c r="M571" s="929"/>
      <c r="N571" s="881">
        <v>0</v>
      </c>
      <c r="O571" s="900"/>
      <c r="P571" s="881">
        <v>0</v>
      </c>
      <c r="Q571" s="900"/>
      <c r="R571" s="881">
        <v>0</v>
      </c>
      <c r="S571" s="900"/>
      <c r="T571" s="881">
        <v>0</v>
      </c>
      <c r="U571" s="900"/>
      <c r="V571" s="881">
        <v>0</v>
      </c>
      <c r="W571" s="900"/>
      <c r="X571" s="119">
        <f t="shared" si="706"/>
        <v>0</v>
      </c>
      <c r="Y571" s="886">
        <v>0</v>
      </c>
      <c r="Z571" s="1007"/>
      <c r="AA571" s="886">
        <v>0</v>
      </c>
      <c r="AB571" s="1007"/>
      <c r="AC571" s="886">
        <v>0</v>
      </c>
      <c r="AD571" s="1007"/>
      <c r="AE571" s="886">
        <v>0</v>
      </c>
      <c r="AF571" s="1007"/>
      <c r="AG571" s="886">
        <v>0</v>
      </c>
      <c r="AH571" s="1007"/>
      <c r="AI571" s="266">
        <f t="shared" si="707"/>
        <v>0</v>
      </c>
      <c r="AJ571" s="884">
        <v>0</v>
      </c>
      <c r="AK571" s="885"/>
      <c r="AL571" s="884">
        <v>0</v>
      </c>
      <c r="AM571" s="885"/>
      <c r="AN571" s="884">
        <v>0</v>
      </c>
      <c r="AO571" s="885"/>
      <c r="AP571" s="884">
        <v>0</v>
      </c>
      <c r="AQ571" s="885"/>
      <c r="AR571" s="884">
        <v>0</v>
      </c>
      <c r="AS571" s="885"/>
      <c r="AT571" s="269">
        <f t="shared" si="708"/>
        <v>0</v>
      </c>
      <c r="AU571" s="877">
        <v>0</v>
      </c>
      <c r="AV571" s="878"/>
      <c r="AW571" s="877">
        <v>0</v>
      </c>
      <c r="AX571" s="878"/>
      <c r="AY571" s="877">
        <v>0</v>
      </c>
      <c r="AZ571" s="878"/>
      <c r="BA571" s="877">
        <v>0</v>
      </c>
      <c r="BB571" s="878"/>
      <c r="BC571" s="877">
        <v>0</v>
      </c>
      <c r="BD571" s="878"/>
      <c r="BE571" s="272">
        <f t="shared" si="709"/>
        <v>0</v>
      </c>
      <c r="BF571" s="879">
        <v>0</v>
      </c>
      <c r="BG571" s="880"/>
      <c r="BH571" s="879">
        <v>0</v>
      </c>
      <c r="BI571" s="880"/>
      <c r="BJ571" s="879">
        <v>0</v>
      </c>
      <c r="BK571" s="880"/>
      <c r="BL571" s="879">
        <v>0</v>
      </c>
      <c r="BM571" s="880"/>
      <c r="BN571" s="879">
        <v>0</v>
      </c>
      <c r="BO571" s="880"/>
      <c r="BP571" s="275">
        <f t="shared" si="710"/>
        <v>0</v>
      </c>
      <c r="BQ571" s="1003">
        <v>0</v>
      </c>
      <c r="BR571" s="1004"/>
      <c r="BS571" s="1003">
        <v>0</v>
      </c>
      <c r="BT571" s="1004"/>
      <c r="BU571" s="1003">
        <v>0</v>
      </c>
      <c r="BV571" s="1004"/>
      <c r="BW571" s="1003">
        <v>0</v>
      </c>
      <c r="BX571" s="1004"/>
      <c r="BY571" s="1003">
        <v>0</v>
      </c>
      <c r="BZ571" s="1004"/>
      <c r="CA571" s="278">
        <f t="shared" si="711"/>
        <v>0</v>
      </c>
      <c r="CB571" s="1005">
        <v>0</v>
      </c>
      <c r="CC571" s="1006"/>
      <c r="CD571" s="1005">
        <v>0</v>
      </c>
      <c r="CE571" s="1006"/>
      <c r="CF571" s="1005">
        <v>0</v>
      </c>
      <c r="CG571" s="1006"/>
      <c r="CH571" s="1005">
        <v>0</v>
      </c>
      <c r="CI571" s="1006"/>
      <c r="CJ571" s="1005">
        <v>0</v>
      </c>
      <c r="CK571" s="1006"/>
      <c r="CL571" s="281">
        <f t="shared" si="712"/>
        <v>0</v>
      </c>
      <c r="CM571" s="999">
        <v>0</v>
      </c>
      <c r="CN571" s="1000"/>
      <c r="CO571" s="999">
        <v>0</v>
      </c>
      <c r="CP571" s="1000"/>
      <c r="CQ571" s="999">
        <v>0</v>
      </c>
      <c r="CR571" s="1000"/>
      <c r="CS571" s="999">
        <v>0</v>
      </c>
      <c r="CT571" s="1000"/>
      <c r="CU571" s="999">
        <v>0</v>
      </c>
      <c r="CV571" s="1000"/>
      <c r="CW571" s="284">
        <f t="shared" si="713"/>
        <v>0</v>
      </c>
      <c r="CX571" s="1001">
        <v>0</v>
      </c>
      <c r="CY571" s="1002"/>
      <c r="CZ571" s="1001">
        <v>0</v>
      </c>
      <c r="DA571" s="1002"/>
      <c r="DB571" s="1001">
        <v>0</v>
      </c>
      <c r="DC571" s="1002"/>
      <c r="DD571" s="1001">
        <v>0</v>
      </c>
      <c r="DE571" s="1002"/>
      <c r="DF571" s="1001">
        <v>0</v>
      </c>
      <c r="DG571" s="1002"/>
      <c r="DH571" s="287">
        <f t="shared" si="714"/>
        <v>0</v>
      </c>
      <c r="DI571" s="997">
        <v>0</v>
      </c>
      <c r="DJ571" s="998"/>
      <c r="DK571" s="997">
        <v>0</v>
      </c>
      <c r="DL571" s="998"/>
      <c r="DM571" s="997">
        <v>0</v>
      </c>
      <c r="DN571" s="998"/>
      <c r="DO571" s="997">
        <v>0</v>
      </c>
      <c r="DP571" s="998"/>
      <c r="DQ571" s="997">
        <v>0</v>
      </c>
      <c r="DR571" s="998"/>
      <c r="DS571" s="299">
        <f t="shared" si="715"/>
        <v>0</v>
      </c>
      <c r="DT571" s="293">
        <f t="shared" si="716"/>
        <v>0</v>
      </c>
      <c r="DU571" s="293">
        <f t="shared" si="717"/>
        <v>0</v>
      </c>
      <c r="DV571" s="293">
        <f t="shared" si="718"/>
        <v>0</v>
      </c>
      <c r="DW571" s="293">
        <f t="shared" si="719"/>
        <v>0</v>
      </c>
      <c r="DX571" s="293">
        <f t="shared" si="720"/>
        <v>0</v>
      </c>
      <c r="DY571" s="294">
        <f t="shared" si="721"/>
        <v>0</v>
      </c>
      <c r="DZ571" s="135"/>
    </row>
    <row r="572" spans="1:130" s="52" customFormat="1" ht="15" customHeight="1">
      <c r="A572" s="76"/>
      <c r="B572" s="76">
        <v>2</v>
      </c>
      <c r="C572" s="661"/>
      <c r="D572" s="658"/>
      <c r="E572" s="715"/>
      <c r="F572" s="715"/>
      <c r="G572" s="715"/>
      <c r="H572" s="715"/>
      <c r="I572" s="715"/>
      <c r="J572" s="715"/>
      <c r="K572" s="715"/>
      <c r="L572" s="715"/>
      <c r="M572" s="929"/>
      <c r="N572" s="881">
        <v>0</v>
      </c>
      <c r="O572" s="900"/>
      <c r="P572" s="881">
        <v>0</v>
      </c>
      <c r="Q572" s="900"/>
      <c r="R572" s="881">
        <v>0</v>
      </c>
      <c r="S572" s="900"/>
      <c r="T572" s="881">
        <v>0</v>
      </c>
      <c r="U572" s="900"/>
      <c r="V572" s="881">
        <v>0</v>
      </c>
      <c r="W572" s="900"/>
      <c r="X572" s="119">
        <f t="shared" si="706"/>
        <v>0</v>
      </c>
      <c r="Y572" s="886">
        <v>0</v>
      </c>
      <c r="Z572" s="1007"/>
      <c r="AA572" s="886">
        <v>0</v>
      </c>
      <c r="AB572" s="1007"/>
      <c r="AC572" s="886">
        <v>0</v>
      </c>
      <c r="AD572" s="1007"/>
      <c r="AE572" s="886">
        <v>0</v>
      </c>
      <c r="AF572" s="1007"/>
      <c r="AG572" s="886">
        <v>0</v>
      </c>
      <c r="AH572" s="1007"/>
      <c r="AI572" s="266">
        <f t="shared" si="707"/>
        <v>0</v>
      </c>
      <c r="AJ572" s="884">
        <v>0</v>
      </c>
      <c r="AK572" s="885"/>
      <c r="AL572" s="884">
        <v>0</v>
      </c>
      <c r="AM572" s="885"/>
      <c r="AN572" s="884">
        <v>0</v>
      </c>
      <c r="AO572" s="885"/>
      <c r="AP572" s="884">
        <v>0</v>
      </c>
      <c r="AQ572" s="885"/>
      <c r="AR572" s="884">
        <v>0</v>
      </c>
      <c r="AS572" s="885"/>
      <c r="AT572" s="269">
        <f t="shared" si="708"/>
        <v>0</v>
      </c>
      <c r="AU572" s="877">
        <v>0</v>
      </c>
      <c r="AV572" s="878"/>
      <c r="AW572" s="877">
        <v>0</v>
      </c>
      <c r="AX572" s="878"/>
      <c r="AY572" s="877">
        <v>0</v>
      </c>
      <c r="AZ572" s="878"/>
      <c r="BA572" s="877">
        <v>0</v>
      </c>
      <c r="BB572" s="878"/>
      <c r="BC572" s="877">
        <v>0</v>
      </c>
      <c r="BD572" s="878"/>
      <c r="BE572" s="272">
        <f t="shared" si="709"/>
        <v>0</v>
      </c>
      <c r="BF572" s="879">
        <v>0</v>
      </c>
      <c r="BG572" s="880"/>
      <c r="BH572" s="879">
        <v>0</v>
      </c>
      <c r="BI572" s="880"/>
      <c r="BJ572" s="879">
        <v>0</v>
      </c>
      <c r="BK572" s="880"/>
      <c r="BL572" s="879">
        <v>0</v>
      </c>
      <c r="BM572" s="880"/>
      <c r="BN572" s="879">
        <v>0</v>
      </c>
      <c r="BO572" s="880"/>
      <c r="BP572" s="275">
        <f t="shared" si="710"/>
        <v>0</v>
      </c>
      <c r="BQ572" s="1003">
        <v>0</v>
      </c>
      <c r="BR572" s="1004"/>
      <c r="BS572" s="1003">
        <v>0</v>
      </c>
      <c r="BT572" s="1004"/>
      <c r="BU572" s="1003">
        <v>0</v>
      </c>
      <c r="BV572" s="1004"/>
      <c r="BW572" s="1003">
        <v>0</v>
      </c>
      <c r="BX572" s="1004"/>
      <c r="BY572" s="1003">
        <v>0</v>
      </c>
      <c r="BZ572" s="1004"/>
      <c r="CA572" s="278">
        <f t="shared" si="711"/>
        <v>0</v>
      </c>
      <c r="CB572" s="1005">
        <v>0</v>
      </c>
      <c r="CC572" s="1006"/>
      <c r="CD572" s="1005">
        <v>0</v>
      </c>
      <c r="CE572" s="1006"/>
      <c r="CF572" s="1005">
        <v>0</v>
      </c>
      <c r="CG572" s="1006"/>
      <c r="CH572" s="1005">
        <v>0</v>
      </c>
      <c r="CI572" s="1006"/>
      <c r="CJ572" s="1005">
        <v>0</v>
      </c>
      <c r="CK572" s="1006"/>
      <c r="CL572" s="281">
        <f t="shared" si="712"/>
        <v>0</v>
      </c>
      <c r="CM572" s="999">
        <v>0</v>
      </c>
      <c r="CN572" s="1000"/>
      <c r="CO572" s="999">
        <v>0</v>
      </c>
      <c r="CP572" s="1000"/>
      <c r="CQ572" s="999">
        <v>0</v>
      </c>
      <c r="CR572" s="1000"/>
      <c r="CS572" s="999">
        <v>0</v>
      </c>
      <c r="CT572" s="1000"/>
      <c r="CU572" s="999">
        <v>0</v>
      </c>
      <c r="CV572" s="1000"/>
      <c r="CW572" s="284">
        <f t="shared" si="713"/>
        <v>0</v>
      </c>
      <c r="CX572" s="1001">
        <v>0</v>
      </c>
      <c r="CY572" s="1002"/>
      <c r="CZ572" s="1001">
        <v>0</v>
      </c>
      <c r="DA572" s="1002"/>
      <c r="DB572" s="1001">
        <v>0</v>
      </c>
      <c r="DC572" s="1002"/>
      <c r="DD572" s="1001">
        <v>0</v>
      </c>
      <c r="DE572" s="1002"/>
      <c r="DF572" s="1001">
        <v>0</v>
      </c>
      <c r="DG572" s="1002"/>
      <c r="DH572" s="287">
        <f t="shared" si="714"/>
        <v>0</v>
      </c>
      <c r="DI572" s="997">
        <v>0</v>
      </c>
      <c r="DJ572" s="998"/>
      <c r="DK572" s="997">
        <v>0</v>
      </c>
      <c r="DL572" s="998"/>
      <c r="DM572" s="997">
        <v>0</v>
      </c>
      <c r="DN572" s="998"/>
      <c r="DO572" s="997">
        <v>0</v>
      </c>
      <c r="DP572" s="998"/>
      <c r="DQ572" s="997">
        <v>0</v>
      </c>
      <c r="DR572" s="998"/>
      <c r="DS572" s="299">
        <f t="shared" si="715"/>
        <v>0</v>
      </c>
      <c r="DT572" s="293">
        <f t="shared" si="716"/>
        <v>0</v>
      </c>
      <c r="DU572" s="293">
        <f t="shared" si="717"/>
        <v>0</v>
      </c>
      <c r="DV572" s="293">
        <f t="shared" si="718"/>
        <v>0</v>
      </c>
      <c r="DW572" s="293">
        <f t="shared" si="719"/>
        <v>0</v>
      </c>
      <c r="DX572" s="293">
        <f t="shared" si="720"/>
        <v>0</v>
      </c>
      <c r="DY572" s="294">
        <f t="shared" si="721"/>
        <v>0</v>
      </c>
      <c r="DZ572" s="135"/>
    </row>
    <row r="573" spans="1:130" s="52" customFormat="1" ht="15" customHeight="1">
      <c r="A573" s="76"/>
      <c r="B573" s="76">
        <v>2</v>
      </c>
      <c r="C573" s="661"/>
      <c r="D573" s="658"/>
      <c r="E573" s="715"/>
      <c r="F573" s="715"/>
      <c r="G573" s="715"/>
      <c r="H573" s="715"/>
      <c r="I573" s="715"/>
      <c r="J573" s="715"/>
      <c r="K573" s="715"/>
      <c r="L573" s="715"/>
      <c r="M573" s="929"/>
      <c r="N573" s="881">
        <v>0</v>
      </c>
      <c r="O573" s="900"/>
      <c r="P573" s="881">
        <v>0</v>
      </c>
      <c r="Q573" s="900"/>
      <c r="R573" s="881">
        <v>0</v>
      </c>
      <c r="S573" s="900"/>
      <c r="T573" s="881">
        <v>0</v>
      </c>
      <c r="U573" s="900"/>
      <c r="V573" s="881">
        <v>0</v>
      </c>
      <c r="W573" s="900"/>
      <c r="X573" s="119">
        <f t="shared" si="706"/>
        <v>0</v>
      </c>
      <c r="Y573" s="886">
        <v>0</v>
      </c>
      <c r="Z573" s="1007"/>
      <c r="AA573" s="886">
        <v>0</v>
      </c>
      <c r="AB573" s="1007"/>
      <c r="AC573" s="886">
        <v>0</v>
      </c>
      <c r="AD573" s="1007"/>
      <c r="AE573" s="886">
        <v>0</v>
      </c>
      <c r="AF573" s="1007"/>
      <c r="AG573" s="886">
        <v>0</v>
      </c>
      <c r="AH573" s="1007"/>
      <c r="AI573" s="266">
        <f t="shared" si="707"/>
        <v>0</v>
      </c>
      <c r="AJ573" s="884">
        <v>0</v>
      </c>
      <c r="AK573" s="885"/>
      <c r="AL573" s="884">
        <v>0</v>
      </c>
      <c r="AM573" s="885"/>
      <c r="AN573" s="884">
        <v>0</v>
      </c>
      <c r="AO573" s="885"/>
      <c r="AP573" s="884">
        <v>0</v>
      </c>
      <c r="AQ573" s="885"/>
      <c r="AR573" s="884">
        <v>0</v>
      </c>
      <c r="AS573" s="885"/>
      <c r="AT573" s="269">
        <f t="shared" si="708"/>
        <v>0</v>
      </c>
      <c r="AU573" s="877">
        <v>0</v>
      </c>
      <c r="AV573" s="878"/>
      <c r="AW573" s="877">
        <v>0</v>
      </c>
      <c r="AX573" s="878"/>
      <c r="AY573" s="877">
        <v>0</v>
      </c>
      <c r="AZ573" s="878"/>
      <c r="BA573" s="877">
        <v>0</v>
      </c>
      <c r="BB573" s="878"/>
      <c r="BC573" s="877">
        <v>0</v>
      </c>
      <c r="BD573" s="878"/>
      <c r="BE573" s="272">
        <f t="shared" si="709"/>
        <v>0</v>
      </c>
      <c r="BF573" s="879">
        <v>0</v>
      </c>
      <c r="BG573" s="880"/>
      <c r="BH573" s="879">
        <v>0</v>
      </c>
      <c r="BI573" s="880"/>
      <c r="BJ573" s="879">
        <v>0</v>
      </c>
      <c r="BK573" s="880"/>
      <c r="BL573" s="879">
        <v>0</v>
      </c>
      <c r="BM573" s="880"/>
      <c r="BN573" s="879">
        <v>0</v>
      </c>
      <c r="BO573" s="880"/>
      <c r="BP573" s="275">
        <f t="shared" si="710"/>
        <v>0</v>
      </c>
      <c r="BQ573" s="1003">
        <v>0</v>
      </c>
      <c r="BR573" s="1004"/>
      <c r="BS573" s="1003">
        <v>0</v>
      </c>
      <c r="BT573" s="1004"/>
      <c r="BU573" s="1003">
        <v>0</v>
      </c>
      <c r="BV573" s="1004"/>
      <c r="BW573" s="1003">
        <v>0</v>
      </c>
      <c r="BX573" s="1004"/>
      <c r="BY573" s="1003">
        <v>0</v>
      </c>
      <c r="BZ573" s="1004"/>
      <c r="CA573" s="278">
        <f t="shared" si="711"/>
        <v>0</v>
      </c>
      <c r="CB573" s="1005">
        <v>0</v>
      </c>
      <c r="CC573" s="1006"/>
      <c r="CD573" s="1005">
        <v>0</v>
      </c>
      <c r="CE573" s="1006"/>
      <c r="CF573" s="1005">
        <v>0</v>
      </c>
      <c r="CG573" s="1006"/>
      <c r="CH573" s="1005">
        <v>0</v>
      </c>
      <c r="CI573" s="1006"/>
      <c r="CJ573" s="1005">
        <v>0</v>
      </c>
      <c r="CK573" s="1006"/>
      <c r="CL573" s="281">
        <f t="shared" si="712"/>
        <v>0</v>
      </c>
      <c r="CM573" s="999">
        <v>0</v>
      </c>
      <c r="CN573" s="1000"/>
      <c r="CO573" s="999">
        <v>0</v>
      </c>
      <c r="CP573" s="1000"/>
      <c r="CQ573" s="999">
        <v>0</v>
      </c>
      <c r="CR573" s="1000"/>
      <c r="CS573" s="999">
        <v>0</v>
      </c>
      <c r="CT573" s="1000"/>
      <c r="CU573" s="999">
        <v>0</v>
      </c>
      <c r="CV573" s="1000"/>
      <c r="CW573" s="284">
        <f t="shared" si="713"/>
        <v>0</v>
      </c>
      <c r="CX573" s="1001">
        <v>0</v>
      </c>
      <c r="CY573" s="1002"/>
      <c r="CZ573" s="1001">
        <v>0</v>
      </c>
      <c r="DA573" s="1002"/>
      <c r="DB573" s="1001">
        <v>0</v>
      </c>
      <c r="DC573" s="1002"/>
      <c r="DD573" s="1001">
        <v>0</v>
      </c>
      <c r="DE573" s="1002"/>
      <c r="DF573" s="1001">
        <v>0</v>
      </c>
      <c r="DG573" s="1002"/>
      <c r="DH573" s="287">
        <f t="shared" si="714"/>
        <v>0</v>
      </c>
      <c r="DI573" s="997">
        <v>0</v>
      </c>
      <c r="DJ573" s="998"/>
      <c r="DK573" s="997">
        <v>0</v>
      </c>
      <c r="DL573" s="998"/>
      <c r="DM573" s="997">
        <v>0</v>
      </c>
      <c r="DN573" s="998"/>
      <c r="DO573" s="997">
        <v>0</v>
      </c>
      <c r="DP573" s="998"/>
      <c r="DQ573" s="997">
        <v>0</v>
      </c>
      <c r="DR573" s="998"/>
      <c r="DS573" s="299">
        <f t="shared" si="715"/>
        <v>0</v>
      </c>
      <c r="DT573" s="293">
        <f t="shared" si="716"/>
        <v>0</v>
      </c>
      <c r="DU573" s="293">
        <f t="shared" si="717"/>
        <v>0</v>
      </c>
      <c r="DV573" s="293">
        <f t="shared" si="718"/>
        <v>0</v>
      </c>
      <c r="DW573" s="293">
        <f t="shared" si="719"/>
        <v>0</v>
      </c>
      <c r="DX573" s="293">
        <f t="shared" si="720"/>
        <v>0</v>
      </c>
      <c r="DY573" s="294">
        <f t="shared" si="721"/>
        <v>0</v>
      </c>
      <c r="DZ573" s="135"/>
    </row>
    <row r="574" spans="1:130" s="52" customFormat="1" ht="15" customHeight="1">
      <c r="A574" s="76"/>
      <c r="B574" s="76">
        <v>2</v>
      </c>
      <c r="C574" s="661"/>
      <c r="D574" s="658"/>
      <c r="E574" s="715"/>
      <c r="F574" s="715"/>
      <c r="G574" s="715"/>
      <c r="H574" s="715"/>
      <c r="I574" s="715"/>
      <c r="J574" s="715"/>
      <c r="K574" s="715"/>
      <c r="L574" s="715"/>
      <c r="M574" s="929"/>
      <c r="N574" s="881">
        <v>0</v>
      </c>
      <c r="O574" s="900"/>
      <c r="P574" s="881">
        <v>0</v>
      </c>
      <c r="Q574" s="900"/>
      <c r="R574" s="881">
        <v>0</v>
      </c>
      <c r="S574" s="900"/>
      <c r="T574" s="881">
        <v>0</v>
      </c>
      <c r="U574" s="900"/>
      <c r="V574" s="881">
        <v>0</v>
      </c>
      <c r="W574" s="900"/>
      <c r="X574" s="119">
        <f t="shared" si="706"/>
        <v>0</v>
      </c>
      <c r="Y574" s="886">
        <v>0</v>
      </c>
      <c r="Z574" s="1007"/>
      <c r="AA574" s="886">
        <v>0</v>
      </c>
      <c r="AB574" s="1007"/>
      <c r="AC574" s="886">
        <v>0</v>
      </c>
      <c r="AD574" s="1007"/>
      <c r="AE574" s="886">
        <v>0</v>
      </c>
      <c r="AF574" s="1007"/>
      <c r="AG574" s="886">
        <v>0</v>
      </c>
      <c r="AH574" s="1007"/>
      <c r="AI574" s="266">
        <f t="shared" si="707"/>
        <v>0</v>
      </c>
      <c r="AJ574" s="884">
        <v>0</v>
      </c>
      <c r="AK574" s="885"/>
      <c r="AL574" s="884">
        <v>0</v>
      </c>
      <c r="AM574" s="885"/>
      <c r="AN574" s="884">
        <v>0</v>
      </c>
      <c r="AO574" s="885"/>
      <c r="AP574" s="884">
        <v>0</v>
      </c>
      <c r="AQ574" s="885"/>
      <c r="AR574" s="884">
        <v>0</v>
      </c>
      <c r="AS574" s="885"/>
      <c r="AT574" s="269">
        <f t="shared" si="708"/>
        <v>0</v>
      </c>
      <c r="AU574" s="877">
        <v>0</v>
      </c>
      <c r="AV574" s="878"/>
      <c r="AW574" s="877">
        <v>0</v>
      </c>
      <c r="AX574" s="878"/>
      <c r="AY574" s="877">
        <v>0</v>
      </c>
      <c r="AZ574" s="878"/>
      <c r="BA574" s="877">
        <v>0</v>
      </c>
      <c r="BB574" s="878"/>
      <c r="BC574" s="877">
        <v>0</v>
      </c>
      <c r="BD574" s="878"/>
      <c r="BE574" s="272">
        <f t="shared" si="709"/>
        <v>0</v>
      </c>
      <c r="BF574" s="879">
        <v>0</v>
      </c>
      <c r="BG574" s="880"/>
      <c r="BH574" s="879">
        <v>0</v>
      </c>
      <c r="BI574" s="880"/>
      <c r="BJ574" s="879">
        <v>0</v>
      </c>
      <c r="BK574" s="880"/>
      <c r="BL574" s="879">
        <v>0</v>
      </c>
      <c r="BM574" s="880"/>
      <c r="BN574" s="879">
        <v>0</v>
      </c>
      <c r="BO574" s="880"/>
      <c r="BP574" s="275">
        <f t="shared" si="710"/>
        <v>0</v>
      </c>
      <c r="BQ574" s="1003">
        <v>0</v>
      </c>
      <c r="BR574" s="1004"/>
      <c r="BS574" s="1003">
        <v>0</v>
      </c>
      <c r="BT574" s="1004"/>
      <c r="BU574" s="1003">
        <v>0</v>
      </c>
      <c r="BV574" s="1004"/>
      <c r="BW574" s="1003">
        <v>0</v>
      </c>
      <c r="BX574" s="1004"/>
      <c r="BY574" s="1003">
        <v>0</v>
      </c>
      <c r="BZ574" s="1004"/>
      <c r="CA574" s="278">
        <f t="shared" si="711"/>
        <v>0</v>
      </c>
      <c r="CB574" s="1005">
        <v>0</v>
      </c>
      <c r="CC574" s="1006"/>
      <c r="CD574" s="1005">
        <v>0</v>
      </c>
      <c r="CE574" s="1006"/>
      <c r="CF574" s="1005">
        <v>0</v>
      </c>
      <c r="CG574" s="1006"/>
      <c r="CH574" s="1005">
        <v>0</v>
      </c>
      <c r="CI574" s="1006"/>
      <c r="CJ574" s="1005">
        <v>0</v>
      </c>
      <c r="CK574" s="1006"/>
      <c r="CL574" s="281">
        <f t="shared" si="712"/>
        <v>0</v>
      </c>
      <c r="CM574" s="999">
        <v>0</v>
      </c>
      <c r="CN574" s="1000"/>
      <c r="CO574" s="999">
        <v>0</v>
      </c>
      <c r="CP574" s="1000"/>
      <c r="CQ574" s="999">
        <v>0</v>
      </c>
      <c r="CR574" s="1000"/>
      <c r="CS574" s="999">
        <v>0</v>
      </c>
      <c r="CT574" s="1000"/>
      <c r="CU574" s="999">
        <v>0</v>
      </c>
      <c r="CV574" s="1000"/>
      <c r="CW574" s="284">
        <f t="shared" si="713"/>
        <v>0</v>
      </c>
      <c r="CX574" s="1001">
        <v>0</v>
      </c>
      <c r="CY574" s="1002"/>
      <c r="CZ574" s="1001">
        <v>0</v>
      </c>
      <c r="DA574" s="1002"/>
      <c r="DB574" s="1001">
        <v>0</v>
      </c>
      <c r="DC574" s="1002"/>
      <c r="DD574" s="1001">
        <v>0</v>
      </c>
      <c r="DE574" s="1002"/>
      <c r="DF574" s="1001">
        <v>0</v>
      </c>
      <c r="DG574" s="1002"/>
      <c r="DH574" s="287">
        <f t="shared" si="714"/>
        <v>0</v>
      </c>
      <c r="DI574" s="997">
        <v>0</v>
      </c>
      <c r="DJ574" s="998"/>
      <c r="DK574" s="997">
        <v>0</v>
      </c>
      <c r="DL574" s="998"/>
      <c r="DM574" s="997">
        <v>0</v>
      </c>
      <c r="DN574" s="998"/>
      <c r="DO574" s="997">
        <v>0</v>
      </c>
      <c r="DP574" s="998"/>
      <c r="DQ574" s="997">
        <v>0</v>
      </c>
      <c r="DR574" s="998"/>
      <c r="DS574" s="299">
        <f t="shared" si="715"/>
        <v>0</v>
      </c>
      <c r="DT574" s="293">
        <f t="shared" si="716"/>
        <v>0</v>
      </c>
      <c r="DU574" s="293">
        <f t="shared" si="717"/>
        <v>0</v>
      </c>
      <c r="DV574" s="293">
        <f t="shared" si="718"/>
        <v>0</v>
      </c>
      <c r="DW574" s="293">
        <f t="shared" si="719"/>
        <v>0</v>
      </c>
      <c r="DX574" s="293">
        <f t="shared" si="720"/>
        <v>0</v>
      </c>
      <c r="DY574" s="294">
        <f t="shared" si="721"/>
        <v>0</v>
      </c>
      <c r="DZ574" s="135"/>
    </row>
    <row r="575" spans="1:130" s="52" customFormat="1" ht="15" customHeight="1">
      <c r="A575" s="76"/>
      <c r="B575" s="76">
        <v>2</v>
      </c>
      <c r="C575" s="661"/>
      <c r="D575" s="658"/>
      <c r="E575" s="715"/>
      <c r="F575" s="715"/>
      <c r="G575" s="715"/>
      <c r="H575" s="715"/>
      <c r="I575" s="715"/>
      <c r="J575" s="715"/>
      <c r="K575" s="715"/>
      <c r="L575" s="715"/>
      <c r="M575" s="929"/>
      <c r="N575" s="881">
        <v>0</v>
      </c>
      <c r="O575" s="900"/>
      <c r="P575" s="881">
        <v>0</v>
      </c>
      <c r="Q575" s="900"/>
      <c r="R575" s="881">
        <v>0</v>
      </c>
      <c r="S575" s="900"/>
      <c r="T575" s="881">
        <v>0</v>
      </c>
      <c r="U575" s="900"/>
      <c r="V575" s="881">
        <v>0</v>
      </c>
      <c r="W575" s="900"/>
      <c r="X575" s="119">
        <f t="shared" si="706"/>
        <v>0</v>
      </c>
      <c r="Y575" s="886">
        <v>0</v>
      </c>
      <c r="Z575" s="1007"/>
      <c r="AA575" s="886">
        <v>0</v>
      </c>
      <c r="AB575" s="1007"/>
      <c r="AC575" s="886">
        <v>0</v>
      </c>
      <c r="AD575" s="1007"/>
      <c r="AE575" s="886">
        <v>0</v>
      </c>
      <c r="AF575" s="1007"/>
      <c r="AG575" s="886">
        <v>0</v>
      </c>
      <c r="AH575" s="1007"/>
      <c r="AI575" s="266">
        <f t="shared" si="707"/>
        <v>0</v>
      </c>
      <c r="AJ575" s="884">
        <v>0</v>
      </c>
      <c r="AK575" s="885"/>
      <c r="AL575" s="884">
        <v>0</v>
      </c>
      <c r="AM575" s="885"/>
      <c r="AN575" s="884">
        <v>0</v>
      </c>
      <c r="AO575" s="885"/>
      <c r="AP575" s="884">
        <v>0</v>
      </c>
      <c r="AQ575" s="885"/>
      <c r="AR575" s="884">
        <v>0</v>
      </c>
      <c r="AS575" s="885"/>
      <c r="AT575" s="269">
        <f t="shared" si="708"/>
        <v>0</v>
      </c>
      <c r="AU575" s="877">
        <v>0</v>
      </c>
      <c r="AV575" s="878"/>
      <c r="AW575" s="877">
        <v>0</v>
      </c>
      <c r="AX575" s="878"/>
      <c r="AY575" s="877">
        <v>0</v>
      </c>
      <c r="AZ575" s="878"/>
      <c r="BA575" s="877">
        <v>0</v>
      </c>
      <c r="BB575" s="878"/>
      <c r="BC575" s="877">
        <v>0</v>
      </c>
      <c r="BD575" s="878"/>
      <c r="BE575" s="272">
        <f t="shared" si="709"/>
        <v>0</v>
      </c>
      <c r="BF575" s="879">
        <v>0</v>
      </c>
      <c r="BG575" s="880"/>
      <c r="BH575" s="879">
        <v>0</v>
      </c>
      <c r="BI575" s="880"/>
      <c r="BJ575" s="879">
        <v>0</v>
      </c>
      <c r="BK575" s="880"/>
      <c r="BL575" s="879">
        <v>0</v>
      </c>
      <c r="BM575" s="880"/>
      <c r="BN575" s="879">
        <v>0</v>
      </c>
      <c r="BO575" s="880"/>
      <c r="BP575" s="275">
        <f t="shared" si="710"/>
        <v>0</v>
      </c>
      <c r="BQ575" s="1003">
        <v>0</v>
      </c>
      <c r="BR575" s="1004"/>
      <c r="BS575" s="1003">
        <v>0</v>
      </c>
      <c r="BT575" s="1004"/>
      <c r="BU575" s="1003">
        <v>0</v>
      </c>
      <c r="BV575" s="1004"/>
      <c r="BW575" s="1003">
        <v>0</v>
      </c>
      <c r="BX575" s="1004"/>
      <c r="BY575" s="1003">
        <v>0</v>
      </c>
      <c r="BZ575" s="1004"/>
      <c r="CA575" s="278">
        <f t="shared" si="711"/>
        <v>0</v>
      </c>
      <c r="CB575" s="1005">
        <v>0</v>
      </c>
      <c r="CC575" s="1006"/>
      <c r="CD575" s="1005">
        <v>0</v>
      </c>
      <c r="CE575" s="1006"/>
      <c r="CF575" s="1005">
        <v>0</v>
      </c>
      <c r="CG575" s="1006"/>
      <c r="CH575" s="1005">
        <v>0</v>
      </c>
      <c r="CI575" s="1006"/>
      <c r="CJ575" s="1005">
        <v>0</v>
      </c>
      <c r="CK575" s="1006"/>
      <c r="CL575" s="281">
        <f t="shared" si="712"/>
        <v>0</v>
      </c>
      <c r="CM575" s="999">
        <v>0</v>
      </c>
      <c r="CN575" s="1000"/>
      <c r="CO575" s="999">
        <v>0</v>
      </c>
      <c r="CP575" s="1000"/>
      <c r="CQ575" s="999">
        <v>0</v>
      </c>
      <c r="CR575" s="1000"/>
      <c r="CS575" s="999">
        <v>0</v>
      </c>
      <c r="CT575" s="1000"/>
      <c r="CU575" s="999">
        <v>0</v>
      </c>
      <c r="CV575" s="1000"/>
      <c r="CW575" s="284">
        <f t="shared" si="713"/>
        <v>0</v>
      </c>
      <c r="CX575" s="1001">
        <v>0</v>
      </c>
      <c r="CY575" s="1002"/>
      <c r="CZ575" s="1001">
        <v>0</v>
      </c>
      <c r="DA575" s="1002"/>
      <c r="DB575" s="1001">
        <v>0</v>
      </c>
      <c r="DC575" s="1002"/>
      <c r="DD575" s="1001">
        <v>0</v>
      </c>
      <c r="DE575" s="1002"/>
      <c r="DF575" s="1001">
        <v>0</v>
      </c>
      <c r="DG575" s="1002"/>
      <c r="DH575" s="287">
        <f t="shared" si="714"/>
        <v>0</v>
      </c>
      <c r="DI575" s="997">
        <v>0</v>
      </c>
      <c r="DJ575" s="998"/>
      <c r="DK575" s="997">
        <v>0</v>
      </c>
      <c r="DL575" s="998"/>
      <c r="DM575" s="997">
        <v>0</v>
      </c>
      <c r="DN575" s="998"/>
      <c r="DO575" s="997">
        <v>0</v>
      </c>
      <c r="DP575" s="998"/>
      <c r="DQ575" s="997">
        <v>0</v>
      </c>
      <c r="DR575" s="998"/>
      <c r="DS575" s="299">
        <f t="shared" si="715"/>
        <v>0</v>
      </c>
      <c r="DT575" s="293">
        <f t="shared" si="716"/>
        <v>0</v>
      </c>
      <c r="DU575" s="293">
        <f t="shared" si="717"/>
        <v>0</v>
      </c>
      <c r="DV575" s="293">
        <f t="shared" si="718"/>
        <v>0</v>
      </c>
      <c r="DW575" s="293">
        <f t="shared" si="719"/>
        <v>0</v>
      </c>
      <c r="DX575" s="293">
        <f t="shared" si="720"/>
        <v>0</v>
      </c>
      <c r="DY575" s="294">
        <f t="shared" si="721"/>
        <v>0</v>
      </c>
      <c r="DZ575" s="135"/>
    </row>
    <row r="576" spans="1:130" s="52" customFormat="1" ht="15" customHeight="1">
      <c r="A576" s="76"/>
      <c r="B576" s="76">
        <v>2</v>
      </c>
      <c r="C576" s="661"/>
      <c r="D576" s="658"/>
      <c r="E576" s="715"/>
      <c r="F576" s="715"/>
      <c r="G576" s="715"/>
      <c r="H576" s="715"/>
      <c r="I576" s="715"/>
      <c r="J576" s="715"/>
      <c r="K576" s="715"/>
      <c r="L576" s="715"/>
      <c r="M576" s="929"/>
      <c r="N576" s="881">
        <v>0</v>
      </c>
      <c r="O576" s="900"/>
      <c r="P576" s="881">
        <v>0</v>
      </c>
      <c r="Q576" s="900"/>
      <c r="R576" s="881">
        <v>0</v>
      </c>
      <c r="S576" s="900"/>
      <c r="T576" s="881">
        <v>0</v>
      </c>
      <c r="U576" s="900"/>
      <c r="V576" s="881">
        <v>0</v>
      </c>
      <c r="W576" s="900"/>
      <c r="X576" s="119">
        <f t="shared" si="706"/>
        <v>0</v>
      </c>
      <c r="Y576" s="886">
        <v>0</v>
      </c>
      <c r="Z576" s="1007"/>
      <c r="AA576" s="886">
        <v>0</v>
      </c>
      <c r="AB576" s="1007"/>
      <c r="AC576" s="886">
        <v>0</v>
      </c>
      <c r="AD576" s="1007"/>
      <c r="AE576" s="886">
        <v>0</v>
      </c>
      <c r="AF576" s="1007"/>
      <c r="AG576" s="886">
        <v>0</v>
      </c>
      <c r="AH576" s="1007"/>
      <c r="AI576" s="266">
        <f t="shared" si="707"/>
        <v>0</v>
      </c>
      <c r="AJ576" s="884">
        <v>0</v>
      </c>
      <c r="AK576" s="885"/>
      <c r="AL576" s="884">
        <v>0</v>
      </c>
      <c r="AM576" s="885"/>
      <c r="AN576" s="884">
        <v>0</v>
      </c>
      <c r="AO576" s="885"/>
      <c r="AP576" s="884">
        <v>0</v>
      </c>
      <c r="AQ576" s="885"/>
      <c r="AR576" s="884">
        <v>0</v>
      </c>
      <c r="AS576" s="885"/>
      <c r="AT576" s="269">
        <f t="shared" si="708"/>
        <v>0</v>
      </c>
      <c r="AU576" s="877">
        <v>0</v>
      </c>
      <c r="AV576" s="878"/>
      <c r="AW576" s="877">
        <v>0</v>
      </c>
      <c r="AX576" s="878"/>
      <c r="AY576" s="877">
        <v>0</v>
      </c>
      <c r="AZ576" s="878"/>
      <c r="BA576" s="877">
        <v>0</v>
      </c>
      <c r="BB576" s="878"/>
      <c r="BC576" s="877">
        <v>0</v>
      </c>
      <c r="BD576" s="878"/>
      <c r="BE576" s="272">
        <f t="shared" si="709"/>
        <v>0</v>
      </c>
      <c r="BF576" s="879">
        <v>0</v>
      </c>
      <c r="BG576" s="880"/>
      <c r="BH576" s="879">
        <v>0</v>
      </c>
      <c r="BI576" s="880"/>
      <c r="BJ576" s="879">
        <v>0</v>
      </c>
      <c r="BK576" s="880"/>
      <c r="BL576" s="879">
        <v>0</v>
      </c>
      <c r="BM576" s="880"/>
      <c r="BN576" s="879">
        <v>0</v>
      </c>
      <c r="BO576" s="880"/>
      <c r="BP576" s="275">
        <f t="shared" si="710"/>
        <v>0</v>
      </c>
      <c r="BQ576" s="1003">
        <v>0</v>
      </c>
      <c r="BR576" s="1004"/>
      <c r="BS576" s="1003">
        <v>0</v>
      </c>
      <c r="BT576" s="1004"/>
      <c r="BU576" s="1003">
        <v>0</v>
      </c>
      <c r="BV576" s="1004"/>
      <c r="BW576" s="1003">
        <v>0</v>
      </c>
      <c r="BX576" s="1004"/>
      <c r="BY576" s="1003">
        <v>0</v>
      </c>
      <c r="BZ576" s="1004"/>
      <c r="CA576" s="278">
        <f t="shared" si="711"/>
        <v>0</v>
      </c>
      <c r="CB576" s="1005">
        <v>0</v>
      </c>
      <c r="CC576" s="1006"/>
      <c r="CD576" s="1005">
        <v>0</v>
      </c>
      <c r="CE576" s="1006"/>
      <c r="CF576" s="1005">
        <v>0</v>
      </c>
      <c r="CG576" s="1006"/>
      <c r="CH576" s="1005">
        <v>0</v>
      </c>
      <c r="CI576" s="1006"/>
      <c r="CJ576" s="1005">
        <v>0</v>
      </c>
      <c r="CK576" s="1006"/>
      <c r="CL576" s="281">
        <f t="shared" si="712"/>
        <v>0</v>
      </c>
      <c r="CM576" s="999">
        <v>0</v>
      </c>
      <c r="CN576" s="1000"/>
      <c r="CO576" s="999">
        <v>0</v>
      </c>
      <c r="CP576" s="1000"/>
      <c r="CQ576" s="999">
        <v>0</v>
      </c>
      <c r="CR576" s="1000"/>
      <c r="CS576" s="999">
        <v>0</v>
      </c>
      <c r="CT576" s="1000"/>
      <c r="CU576" s="999">
        <v>0</v>
      </c>
      <c r="CV576" s="1000"/>
      <c r="CW576" s="284">
        <f t="shared" si="713"/>
        <v>0</v>
      </c>
      <c r="CX576" s="1001">
        <v>0</v>
      </c>
      <c r="CY576" s="1002"/>
      <c r="CZ576" s="1001">
        <v>0</v>
      </c>
      <c r="DA576" s="1002"/>
      <c r="DB576" s="1001">
        <v>0</v>
      </c>
      <c r="DC576" s="1002"/>
      <c r="DD576" s="1001">
        <v>0</v>
      </c>
      <c r="DE576" s="1002"/>
      <c r="DF576" s="1001">
        <v>0</v>
      </c>
      <c r="DG576" s="1002"/>
      <c r="DH576" s="287">
        <f t="shared" si="714"/>
        <v>0</v>
      </c>
      <c r="DI576" s="997">
        <v>0</v>
      </c>
      <c r="DJ576" s="998"/>
      <c r="DK576" s="997">
        <v>0</v>
      </c>
      <c r="DL576" s="998"/>
      <c r="DM576" s="997">
        <v>0</v>
      </c>
      <c r="DN576" s="998"/>
      <c r="DO576" s="997">
        <v>0</v>
      </c>
      <c r="DP576" s="998"/>
      <c r="DQ576" s="997">
        <v>0</v>
      </c>
      <c r="DR576" s="998"/>
      <c r="DS576" s="299">
        <f t="shared" si="715"/>
        <v>0</v>
      </c>
      <c r="DT576" s="293">
        <f t="shared" si="716"/>
        <v>0</v>
      </c>
      <c r="DU576" s="293">
        <f t="shared" si="717"/>
        <v>0</v>
      </c>
      <c r="DV576" s="293">
        <f t="shared" si="718"/>
        <v>0</v>
      </c>
      <c r="DW576" s="293">
        <f t="shared" si="719"/>
        <v>0</v>
      </c>
      <c r="DX576" s="293">
        <f t="shared" si="720"/>
        <v>0</v>
      </c>
      <c r="DY576" s="294">
        <f t="shared" si="721"/>
        <v>0</v>
      </c>
      <c r="DZ576" s="135"/>
    </row>
    <row r="577" spans="1:130" s="52" customFormat="1" ht="15" customHeight="1">
      <c r="A577" s="76"/>
      <c r="B577" s="76">
        <v>2</v>
      </c>
      <c r="C577" s="661"/>
      <c r="D577" s="658"/>
      <c r="E577" s="715"/>
      <c r="F577" s="715"/>
      <c r="G577" s="715"/>
      <c r="H577" s="715"/>
      <c r="I577" s="715"/>
      <c r="J577" s="715"/>
      <c r="K577" s="715"/>
      <c r="L577" s="715"/>
      <c r="M577" s="929"/>
      <c r="N577" s="881">
        <v>0</v>
      </c>
      <c r="O577" s="900"/>
      <c r="P577" s="881">
        <v>0</v>
      </c>
      <c r="Q577" s="900"/>
      <c r="R577" s="881">
        <v>0</v>
      </c>
      <c r="S577" s="900"/>
      <c r="T577" s="881">
        <v>0</v>
      </c>
      <c r="U577" s="900"/>
      <c r="V577" s="881">
        <v>0</v>
      </c>
      <c r="W577" s="900"/>
      <c r="X577" s="119">
        <f t="shared" si="706"/>
        <v>0</v>
      </c>
      <c r="Y577" s="886">
        <v>0</v>
      </c>
      <c r="Z577" s="1007"/>
      <c r="AA577" s="886">
        <v>0</v>
      </c>
      <c r="AB577" s="1007"/>
      <c r="AC577" s="886">
        <v>0</v>
      </c>
      <c r="AD577" s="1007"/>
      <c r="AE577" s="886">
        <v>0</v>
      </c>
      <c r="AF577" s="1007"/>
      <c r="AG577" s="886">
        <v>0</v>
      </c>
      <c r="AH577" s="1007"/>
      <c r="AI577" s="266">
        <f t="shared" si="707"/>
        <v>0</v>
      </c>
      <c r="AJ577" s="884">
        <v>0</v>
      </c>
      <c r="AK577" s="885"/>
      <c r="AL577" s="884">
        <v>0</v>
      </c>
      <c r="AM577" s="885"/>
      <c r="AN577" s="884">
        <v>0</v>
      </c>
      <c r="AO577" s="885"/>
      <c r="AP577" s="884">
        <v>0</v>
      </c>
      <c r="AQ577" s="885"/>
      <c r="AR577" s="884">
        <v>0</v>
      </c>
      <c r="AS577" s="885"/>
      <c r="AT577" s="269">
        <f t="shared" si="708"/>
        <v>0</v>
      </c>
      <c r="AU577" s="877">
        <v>0</v>
      </c>
      <c r="AV577" s="878"/>
      <c r="AW577" s="877">
        <v>0</v>
      </c>
      <c r="AX577" s="878"/>
      <c r="AY577" s="877">
        <v>0</v>
      </c>
      <c r="AZ577" s="878"/>
      <c r="BA577" s="877">
        <v>0</v>
      </c>
      <c r="BB577" s="878"/>
      <c r="BC577" s="877">
        <v>0</v>
      </c>
      <c r="BD577" s="878"/>
      <c r="BE577" s="272">
        <f t="shared" si="709"/>
        <v>0</v>
      </c>
      <c r="BF577" s="879">
        <v>0</v>
      </c>
      <c r="BG577" s="880"/>
      <c r="BH577" s="879">
        <v>0</v>
      </c>
      <c r="BI577" s="880"/>
      <c r="BJ577" s="879">
        <v>0</v>
      </c>
      <c r="BK577" s="880"/>
      <c r="BL577" s="879">
        <v>0</v>
      </c>
      <c r="BM577" s="880"/>
      <c r="BN577" s="879">
        <v>0</v>
      </c>
      <c r="BO577" s="880"/>
      <c r="BP577" s="275">
        <f t="shared" si="710"/>
        <v>0</v>
      </c>
      <c r="BQ577" s="1003">
        <v>0</v>
      </c>
      <c r="BR577" s="1004"/>
      <c r="BS577" s="1003">
        <v>0</v>
      </c>
      <c r="BT577" s="1004"/>
      <c r="BU577" s="1003">
        <v>0</v>
      </c>
      <c r="BV577" s="1004"/>
      <c r="BW577" s="1003">
        <v>0</v>
      </c>
      <c r="BX577" s="1004"/>
      <c r="BY577" s="1003">
        <v>0</v>
      </c>
      <c r="BZ577" s="1004"/>
      <c r="CA577" s="278">
        <f t="shared" si="711"/>
        <v>0</v>
      </c>
      <c r="CB577" s="1005">
        <v>0</v>
      </c>
      <c r="CC577" s="1006"/>
      <c r="CD577" s="1005">
        <v>0</v>
      </c>
      <c r="CE577" s="1006"/>
      <c r="CF577" s="1005">
        <v>0</v>
      </c>
      <c r="CG577" s="1006"/>
      <c r="CH577" s="1005">
        <v>0</v>
      </c>
      <c r="CI577" s="1006"/>
      <c r="CJ577" s="1005">
        <v>0</v>
      </c>
      <c r="CK577" s="1006"/>
      <c r="CL577" s="281">
        <f t="shared" si="712"/>
        <v>0</v>
      </c>
      <c r="CM577" s="999">
        <v>0</v>
      </c>
      <c r="CN577" s="1000"/>
      <c r="CO577" s="999">
        <v>0</v>
      </c>
      <c r="CP577" s="1000"/>
      <c r="CQ577" s="999">
        <v>0</v>
      </c>
      <c r="CR577" s="1000"/>
      <c r="CS577" s="999">
        <v>0</v>
      </c>
      <c r="CT577" s="1000"/>
      <c r="CU577" s="999">
        <v>0</v>
      </c>
      <c r="CV577" s="1000"/>
      <c r="CW577" s="284">
        <f t="shared" si="713"/>
        <v>0</v>
      </c>
      <c r="CX577" s="1001">
        <v>0</v>
      </c>
      <c r="CY577" s="1002"/>
      <c r="CZ577" s="1001">
        <v>0</v>
      </c>
      <c r="DA577" s="1002"/>
      <c r="DB577" s="1001">
        <v>0</v>
      </c>
      <c r="DC577" s="1002"/>
      <c r="DD577" s="1001">
        <v>0</v>
      </c>
      <c r="DE577" s="1002"/>
      <c r="DF577" s="1001">
        <v>0</v>
      </c>
      <c r="DG577" s="1002"/>
      <c r="DH577" s="287">
        <f t="shared" si="714"/>
        <v>0</v>
      </c>
      <c r="DI577" s="997">
        <v>0</v>
      </c>
      <c r="DJ577" s="998"/>
      <c r="DK577" s="997">
        <v>0</v>
      </c>
      <c r="DL577" s="998"/>
      <c r="DM577" s="997">
        <v>0</v>
      </c>
      <c r="DN577" s="998"/>
      <c r="DO577" s="997">
        <v>0</v>
      </c>
      <c r="DP577" s="998"/>
      <c r="DQ577" s="997">
        <v>0</v>
      </c>
      <c r="DR577" s="998"/>
      <c r="DS577" s="299">
        <f t="shared" si="715"/>
        <v>0</v>
      </c>
      <c r="DT577" s="293">
        <f t="shared" si="716"/>
        <v>0</v>
      </c>
      <c r="DU577" s="293">
        <f t="shared" si="717"/>
        <v>0</v>
      </c>
      <c r="DV577" s="293">
        <f t="shared" si="718"/>
        <v>0</v>
      </c>
      <c r="DW577" s="293">
        <f t="shared" si="719"/>
        <v>0</v>
      </c>
      <c r="DX577" s="293">
        <f t="shared" si="720"/>
        <v>0</v>
      </c>
      <c r="DY577" s="294">
        <f t="shared" si="721"/>
        <v>0</v>
      </c>
      <c r="DZ577" s="135"/>
    </row>
    <row r="578" spans="1:130" s="52" customFormat="1" ht="15" customHeight="1">
      <c r="A578" s="76"/>
      <c r="B578" s="76">
        <v>2</v>
      </c>
      <c r="C578" s="661"/>
      <c r="D578" s="658"/>
      <c r="E578" s="715"/>
      <c r="F578" s="715"/>
      <c r="G578" s="715"/>
      <c r="H578" s="715"/>
      <c r="I578" s="715"/>
      <c r="J578" s="715"/>
      <c r="K578" s="715"/>
      <c r="L578" s="715"/>
      <c r="M578" s="929"/>
      <c r="N578" s="881">
        <v>0</v>
      </c>
      <c r="O578" s="900"/>
      <c r="P578" s="881">
        <v>0</v>
      </c>
      <c r="Q578" s="900"/>
      <c r="R578" s="881">
        <v>0</v>
      </c>
      <c r="S578" s="900"/>
      <c r="T578" s="881">
        <v>0</v>
      </c>
      <c r="U578" s="900"/>
      <c r="V578" s="881">
        <v>0</v>
      </c>
      <c r="W578" s="900"/>
      <c r="X578" s="119">
        <f t="shared" si="706"/>
        <v>0</v>
      </c>
      <c r="Y578" s="886">
        <v>0</v>
      </c>
      <c r="Z578" s="1007"/>
      <c r="AA578" s="886">
        <v>0</v>
      </c>
      <c r="AB578" s="1007"/>
      <c r="AC578" s="886">
        <v>0</v>
      </c>
      <c r="AD578" s="1007"/>
      <c r="AE578" s="886">
        <v>0</v>
      </c>
      <c r="AF578" s="1007"/>
      <c r="AG578" s="886">
        <v>0</v>
      </c>
      <c r="AH578" s="1007"/>
      <c r="AI578" s="266">
        <f t="shared" si="707"/>
        <v>0</v>
      </c>
      <c r="AJ578" s="884">
        <v>0</v>
      </c>
      <c r="AK578" s="885"/>
      <c r="AL578" s="884">
        <v>0</v>
      </c>
      <c r="AM578" s="885"/>
      <c r="AN578" s="884">
        <v>0</v>
      </c>
      <c r="AO578" s="885"/>
      <c r="AP578" s="884">
        <v>0</v>
      </c>
      <c r="AQ578" s="885"/>
      <c r="AR578" s="884">
        <v>0</v>
      </c>
      <c r="AS578" s="885"/>
      <c r="AT578" s="269">
        <f t="shared" si="708"/>
        <v>0</v>
      </c>
      <c r="AU578" s="877">
        <v>0</v>
      </c>
      <c r="AV578" s="878"/>
      <c r="AW578" s="877">
        <v>0</v>
      </c>
      <c r="AX578" s="878"/>
      <c r="AY578" s="877">
        <v>0</v>
      </c>
      <c r="AZ578" s="878"/>
      <c r="BA578" s="877">
        <v>0</v>
      </c>
      <c r="BB578" s="878"/>
      <c r="BC578" s="877">
        <v>0</v>
      </c>
      <c r="BD578" s="878"/>
      <c r="BE578" s="272">
        <f t="shared" si="709"/>
        <v>0</v>
      </c>
      <c r="BF578" s="879">
        <v>0</v>
      </c>
      <c r="BG578" s="880"/>
      <c r="BH578" s="879">
        <v>0</v>
      </c>
      <c r="BI578" s="880"/>
      <c r="BJ578" s="879">
        <v>0</v>
      </c>
      <c r="BK578" s="880"/>
      <c r="BL578" s="879">
        <v>0</v>
      </c>
      <c r="BM578" s="880"/>
      <c r="BN578" s="879">
        <v>0</v>
      </c>
      <c r="BO578" s="880"/>
      <c r="BP578" s="275">
        <f t="shared" si="710"/>
        <v>0</v>
      </c>
      <c r="BQ578" s="1003">
        <v>0</v>
      </c>
      <c r="BR578" s="1004"/>
      <c r="BS578" s="1003">
        <v>0</v>
      </c>
      <c r="BT578" s="1004"/>
      <c r="BU578" s="1003">
        <v>0</v>
      </c>
      <c r="BV578" s="1004"/>
      <c r="BW578" s="1003">
        <v>0</v>
      </c>
      <c r="BX578" s="1004"/>
      <c r="BY578" s="1003">
        <v>0</v>
      </c>
      <c r="BZ578" s="1004"/>
      <c r="CA578" s="278">
        <f t="shared" si="711"/>
        <v>0</v>
      </c>
      <c r="CB578" s="1005">
        <v>0</v>
      </c>
      <c r="CC578" s="1006"/>
      <c r="CD578" s="1005">
        <v>0</v>
      </c>
      <c r="CE578" s="1006"/>
      <c r="CF578" s="1005">
        <v>0</v>
      </c>
      <c r="CG578" s="1006"/>
      <c r="CH578" s="1005">
        <v>0</v>
      </c>
      <c r="CI578" s="1006"/>
      <c r="CJ578" s="1005">
        <v>0</v>
      </c>
      <c r="CK578" s="1006"/>
      <c r="CL578" s="281">
        <f t="shared" si="712"/>
        <v>0</v>
      </c>
      <c r="CM578" s="999">
        <v>0</v>
      </c>
      <c r="CN578" s="1000"/>
      <c r="CO578" s="999">
        <v>0</v>
      </c>
      <c r="CP578" s="1000"/>
      <c r="CQ578" s="999">
        <v>0</v>
      </c>
      <c r="CR578" s="1000"/>
      <c r="CS578" s="999">
        <v>0</v>
      </c>
      <c r="CT578" s="1000"/>
      <c r="CU578" s="999">
        <v>0</v>
      </c>
      <c r="CV578" s="1000"/>
      <c r="CW578" s="284">
        <f t="shared" si="713"/>
        <v>0</v>
      </c>
      <c r="CX578" s="1001">
        <v>0</v>
      </c>
      <c r="CY578" s="1002"/>
      <c r="CZ578" s="1001">
        <v>0</v>
      </c>
      <c r="DA578" s="1002"/>
      <c r="DB578" s="1001">
        <v>0</v>
      </c>
      <c r="DC578" s="1002"/>
      <c r="DD578" s="1001">
        <v>0</v>
      </c>
      <c r="DE578" s="1002"/>
      <c r="DF578" s="1001">
        <v>0</v>
      </c>
      <c r="DG578" s="1002"/>
      <c r="DH578" s="287">
        <f t="shared" si="714"/>
        <v>0</v>
      </c>
      <c r="DI578" s="997">
        <v>0</v>
      </c>
      <c r="DJ578" s="998"/>
      <c r="DK578" s="997">
        <v>0</v>
      </c>
      <c r="DL578" s="998"/>
      <c r="DM578" s="997">
        <v>0</v>
      </c>
      <c r="DN578" s="998"/>
      <c r="DO578" s="997">
        <v>0</v>
      </c>
      <c r="DP578" s="998"/>
      <c r="DQ578" s="997">
        <v>0</v>
      </c>
      <c r="DR578" s="998"/>
      <c r="DS578" s="299">
        <f t="shared" si="715"/>
        <v>0</v>
      </c>
      <c r="DT578" s="293">
        <f t="shared" si="716"/>
        <v>0</v>
      </c>
      <c r="DU578" s="293">
        <f t="shared" si="717"/>
        <v>0</v>
      </c>
      <c r="DV578" s="293">
        <f t="shared" si="718"/>
        <v>0</v>
      </c>
      <c r="DW578" s="293">
        <f t="shared" si="719"/>
        <v>0</v>
      </c>
      <c r="DX578" s="293">
        <f t="shared" si="720"/>
        <v>0</v>
      </c>
      <c r="DY578" s="294">
        <f t="shared" si="721"/>
        <v>0</v>
      </c>
      <c r="DZ578" s="135"/>
    </row>
    <row r="579" spans="1:130" s="52" customFormat="1" ht="15" customHeight="1">
      <c r="A579" s="76"/>
      <c r="B579" s="76">
        <v>2</v>
      </c>
      <c r="C579" s="661"/>
      <c r="D579" s="658"/>
      <c r="E579" s="715"/>
      <c r="F579" s="715"/>
      <c r="G579" s="715"/>
      <c r="H579" s="715"/>
      <c r="I579" s="715"/>
      <c r="J579" s="715"/>
      <c r="K579" s="715"/>
      <c r="L579" s="715"/>
      <c r="M579" s="929"/>
      <c r="N579" s="881">
        <v>0</v>
      </c>
      <c r="O579" s="900"/>
      <c r="P579" s="881">
        <v>0</v>
      </c>
      <c r="Q579" s="900"/>
      <c r="R579" s="881">
        <v>0</v>
      </c>
      <c r="S579" s="900"/>
      <c r="T579" s="881">
        <v>0</v>
      </c>
      <c r="U579" s="900"/>
      <c r="V579" s="881">
        <v>0</v>
      </c>
      <c r="W579" s="900"/>
      <c r="X579" s="119">
        <f t="shared" si="706"/>
        <v>0</v>
      </c>
      <c r="Y579" s="886">
        <v>0</v>
      </c>
      <c r="Z579" s="1007"/>
      <c r="AA579" s="886">
        <v>0</v>
      </c>
      <c r="AB579" s="1007"/>
      <c r="AC579" s="886">
        <v>0</v>
      </c>
      <c r="AD579" s="1007"/>
      <c r="AE579" s="886">
        <v>0</v>
      </c>
      <c r="AF579" s="1007"/>
      <c r="AG579" s="886">
        <v>0</v>
      </c>
      <c r="AH579" s="1007"/>
      <c r="AI579" s="266">
        <f t="shared" si="707"/>
        <v>0</v>
      </c>
      <c r="AJ579" s="884">
        <v>0</v>
      </c>
      <c r="AK579" s="885"/>
      <c r="AL579" s="884">
        <v>0</v>
      </c>
      <c r="AM579" s="885"/>
      <c r="AN579" s="884">
        <v>0</v>
      </c>
      <c r="AO579" s="885"/>
      <c r="AP579" s="884">
        <v>0</v>
      </c>
      <c r="AQ579" s="885"/>
      <c r="AR579" s="884">
        <v>0</v>
      </c>
      <c r="AS579" s="885"/>
      <c r="AT579" s="269">
        <f t="shared" si="708"/>
        <v>0</v>
      </c>
      <c r="AU579" s="877">
        <v>0</v>
      </c>
      <c r="AV579" s="878"/>
      <c r="AW579" s="877">
        <v>0</v>
      </c>
      <c r="AX579" s="878"/>
      <c r="AY579" s="877">
        <v>0</v>
      </c>
      <c r="AZ579" s="878"/>
      <c r="BA579" s="877">
        <v>0</v>
      </c>
      <c r="BB579" s="878"/>
      <c r="BC579" s="877">
        <v>0</v>
      </c>
      <c r="BD579" s="878"/>
      <c r="BE579" s="272">
        <f t="shared" si="709"/>
        <v>0</v>
      </c>
      <c r="BF579" s="879">
        <v>0</v>
      </c>
      <c r="BG579" s="880"/>
      <c r="BH579" s="879">
        <v>0</v>
      </c>
      <c r="BI579" s="880"/>
      <c r="BJ579" s="879">
        <v>0</v>
      </c>
      <c r="BK579" s="880"/>
      <c r="BL579" s="879">
        <v>0</v>
      </c>
      <c r="BM579" s="880"/>
      <c r="BN579" s="879">
        <v>0</v>
      </c>
      <c r="BO579" s="880"/>
      <c r="BP579" s="275">
        <f t="shared" si="710"/>
        <v>0</v>
      </c>
      <c r="BQ579" s="1003">
        <v>0</v>
      </c>
      <c r="BR579" s="1004"/>
      <c r="BS579" s="1003">
        <v>0</v>
      </c>
      <c r="BT579" s="1004"/>
      <c r="BU579" s="1003">
        <v>0</v>
      </c>
      <c r="BV579" s="1004"/>
      <c r="BW579" s="1003">
        <v>0</v>
      </c>
      <c r="BX579" s="1004"/>
      <c r="BY579" s="1003">
        <v>0</v>
      </c>
      <c r="BZ579" s="1004"/>
      <c r="CA579" s="278">
        <f t="shared" si="711"/>
        <v>0</v>
      </c>
      <c r="CB579" s="1005">
        <v>0</v>
      </c>
      <c r="CC579" s="1006"/>
      <c r="CD579" s="1005">
        <v>0</v>
      </c>
      <c r="CE579" s="1006"/>
      <c r="CF579" s="1005">
        <v>0</v>
      </c>
      <c r="CG579" s="1006"/>
      <c r="CH579" s="1005">
        <v>0</v>
      </c>
      <c r="CI579" s="1006"/>
      <c r="CJ579" s="1005">
        <v>0</v>
      </c>
      <c r="CK579" s="1006"/>
      <c r="CL579" s="281">
        <f t="shared" si="712"/>
        <v>0</v>
      </c>
      <c r="CM579" s="999">
        <v>0</v>
      </c>
      <c r="CN579" s="1000"/>
      <c r="CO579" s="999">
        <v>0</v>
      </c>
      <c r="CP579" s="1000"/>
      <c r="CQ579" s="999">
        <v>0</v>
      </c>
      <c r="CR579" s="1000"/>
      <c r="CS579" s="999">
        <v>0</v>
      </c>
      <c r="CT579" s="1000"/>
      <c r="CU579" s="999">
        <v>0</v>
      </c>
      <c r="CV579" s="1000"/>
      <c r="CW579" s="284">
        <f t="shared" si="713"/>
        <v>0</v>
      </c>
      <c r="CX579" s="1001">
        <v>0</v>
      </c>
      <c r="CY579" s="1002"/>
      <c r="CZ579" s="1001">
        <v>0</v>
      </c>
      <c r="DA579" s="1002"/>
      <c r="DB579" s="1001">
        <v>0</v>
      </c>
      <c r="DC579" s="1002"/>
      <c r="DD579" s="1001">
        <v>0</v>
      </c>
      <c r="DE579" s="1002"/>
      <c r="DF579" s="1001">
        <v>0</v>
      </c>
      <c r="DG579" s="1002"/>
      <c r="DH579" s="287">
        <f t="shared" si="714"/>
        <v>0</v>
      </c>
      <c r="DI579" s="997">
        <v>0</v>
      </c>
      <c r="DJ579" s="998"/>
      <c r="DK579" s="997">
        <v>0</v>
      </c>
      <c r="DL579" s="998"/>
      <c r="DM579" s="997">
        <v>0</v>
      </c>
      <c r="DN579" s="998"/>
      <c r="DO579" s="997">
        <v>0</v>
      </c>
      <c r="DP579" s="998"/>
      <c r="DQ579" s="997">
        <v>0</v>
      </c>
      <c r="DR579" s="998"/>
      <c r="DS579" s="299">
        <f t="shared" si="715"/>
        <v>0</v>
      </c>
      <c r="DT579" s="293">
        <f t="shared" si="716"/>
        <v>0</v>
      </c>
      <c r="DU579" s="293">
        <f t="shared" si="717"/>
        <v>0</v>
      </c>
      <c r="DV579" s="293">
        <f t="shared" si="718"/>
        <v>0</v>
      </c>
      <c r="DW579" s="293">
        <f t="shared" si="719"/>
        <v>0</v>
      </c>
      <c r="DX579" s="293">
        <f t="shared" si="720"/>
        <v>0</v>
      </c>
      <c r="DY579" s="294">
        <f t="shared" si="721"/>
        <v>0</v>
      </c>
      <c r="DZ579" s="135"/>
    </row>
    <row r="580" spans="1:130" s="52" customFormat="1" ht="15" customHeight="1">
      <c r="A580" s="76"/>
      <c r="B580" s="76"/>
      <c r="C580" s="790"/>
      <c r="D580" s="717"/>
      <c r="E580" s="791"/>
      <c r="F580" s="791"/>
      <c r="G580" s="791"/>
      <c r="H580" s="791"/>
      <c r="I580" s="791"/>
      <c r="J580" s="923" t="s">
        <v>100</v>
      </c>
      <c r="K580" s="924"/>
      <c r="L580" s="924"/>
      <c r="M580" s="925"/>
      <c r="N580" s="898">
        <f>SUM(N570:N579)</f>
        <v>0</v>
      </c>
      <c r="O580" s="665"/>
      <c r="P580" s="898">
        <f>SUM(P570:P579)</f>
        <v>0</v>
      </c>
      <c r="Q580" s="665"/>
      <c r="R580" s="898">
        <f>SUM(R570:R579)</f>
        <v>0</v>
      </c>
      <c r="S580" s="665"/>
      <c r="T580" s="898">
        <f>SUM(T570:T579)</f>
        <v>0</v>
      </c>
      <c r="U580" s="665"/>
      <c r="V580" s="898">
        <f>SUM(V570:V579)</f>
        <v>0</v>
      </c>
      <c r="W580" s="665"/>
      <c r="X580" s="141">
        <f>SUM(N580:W580)</f>
        <v>0</v>
      </c>
      <c r="Y580" s="898">
        <f>SUM(Y570:Y579)</f>
        <v>0</v>
      </c>
      <c r="Z580" s="665"/>
      <c r="AA580" s="898">
        <f>SUM(AA570:AA579)</f>
        <v>0</v>
      </c>
      <c r="AB580" s="665"/>
      <c r="AC580" s="898">
        <f>SUM(AC570:AC579)</f>
        <v>0</v>
      </c>
      <c r="AD580" s="665"/>
      <c r="AE580" s="898">
        <f>SUM(AE570:AE579)</f>
        <v>0</v>
      </c>
      <c r="AF580" s="665"/>
      <c r="AG580" s="898">
        <f>SUM(AG570:AG579)</f>
        <v>0</v>
      </c>
      <c r="AH580" s="665"/>
      <c r="AI580" s="141">
        <f>SUM(Y580:AG580)</f>
        <v>0</v>
      </c>
      <c r="AJ580" s="898">
        <f>SUM(AJ570:AJ579)</f>
        <v>0</v>
      </c>
      <c r="AK580" s="665"/>
      <c r="AL580" s="898">
        <f>SUM(AL570:AL579)</f>
        <v>0</v>
      </c>
      <c r="AM580" s="665"/>
      <c r="AN580" s="898">
        <f>SUM(AN570:AN579)</f>
        <v>0</v>
      </c>
      <c r="AO580" s="665"/>
      <c r="AP580" s="898">
        <f>SUM(AP570:AP579)</f>
        <v>0</v>
      </c>
      <c r="AQ580" s="665"/>
      <c r="AR580" s="898">
        <f>SUM(AR570:AR579)</f>
        <v>0</v>
      </c>
      <c r="AS580" s="665"/>
      <c r="AT580" s="141">
        <f>SUM(AJ580:AS580)</f>
        <v>0</v>
      </c>
      <c r="AU580" s="898">
        <f>SUM(AU570:AU579)</f>
        <v>0</v>
      </c>
      <c r="AV580" s="665"/>
      <c r="AW580" s="898">
        <f>SUM(AW570:AW579)</f>
        <v>0</v>
      </c>
      <c r="AX580" s="665"/>
      <c r="AY580" s="898">
        <f>SUM(AY570:AY579)</f>
        <v>0</v>
      </c>
      <c r="AZ580" s="665"/>
      <c r="BA580" s="898">
        <f>SUM(BA570:BA579)</f>
        <v>0</v>
      </c>
      <c r="BB580" s="665"/>
      <c r="BC580" s="898">
        <f>SUM(BC570:BC579)</f>
        <v>0</v>
      </c>
      <c r="BD580" s="665"/>
      <c r="BE580" s="141">
        <f>SUM(AU580:BD580)</f>
        <v>0</v>
      </c>
      <c r="BF580" s="898">
        <f>SUM(BF570:BF579)</f>
        <v>0</v>
      </c>
      <c r="BG580" s="665"/>
      <c r="BH580" s="898">
        <f>SUM(BH570:BH579)</f>
        <v>0</v>
      </c>
      <c r="BI580" s="665"/>
      <c r="BJ580" s="898">
        <f>SUM(BJ570:BJ579)</f>
        <v>0</v>
      </c>
      <c r="BK580" s="665"/>
      <c r="BL580" s="898">
        <f>SUM(BL570:BL579)</f>
        <v>0</v>
      </c>
      <c r="BM580" s="665"/>
      <c r="BN580" s="898">
        <f>SUM(BN570:BN579)</f>
        <v>0</v>
      </c>
      <c r="BO580" s="665"/>
      <c r="BP580" s="141">
        <f>SUM(BF580:BO580)</f>
        <v>0</v>
      </c>
      <c r="BQ580" s="898">
        <f>SUM(BQ570:BQ579)</f>
        <v>0</v>
      </c>
      <c r="BR580" s="665"/>
      <c r="BS580" s="898">
        <f>SUM(BS570:BS579)</f>
        <v>0</v>
      </c>
      <c r="BT580" s="665"/>
      <c r="BU580" s="898">
        <f>SUM(BU570:BU579)</f>
        <v>0</v>
      </c>
      <c r="BV580" s="665"/>
      <c r="BW580" s="898">
        <f>SUM(BW570:BW579)</f>
        <v>0</v>
      </c>
      <c r="BX580" s="665"/>
      <c r="BY580" s="898">
        <f>SUM(BY570:BY579)</f>
        <v>0</v>
      </c>
      <c r="BZ580" s="665"/>
      <c r="CA580" s="141">
        <f>SUM(BQ580:BZ580)</f>
        <v>0</v>
      </c>
      <c r="CB580" s="898">
        <f>SUM(CB570:CB579)</f>
        <v>0</v>
      </c>
      <c r="CC580" s="665"/>
      <c r="CD580" s="898">
        <f>SUM(CD570:CD579)</f>
        <v>0</v>
      </c>
      <c r="CE580" s="665"/>
      <c r="CF580" s="898">
        <f>SUM(CF570:CF579)</f>
        <v>0</v>
      </c>
      <c r="CG580" s="665"/>
      <c r="CH580" s="898">
        <f>SUM(CH570:CH579)</f>
        <v>0</v>
      </c>
      <c r="CI580" s="665"/>
      <c r="CJ580" s="898">
        <f>SUM(CJ570:CJ579)</f>
        <v>0</v>
      </c>
      <c r="CK580" s="665"/>
      <c r="CL580" s="141">
        <f>SUM(CB580:CK580)</f>
        <v>0</v>
      </c>
      <c r="CM580" s="898">
        <f>SUM(CM570:CM579)</f>
        <v>0</v>
      </c>
      <c r="CN580" s="665"/>
      <c r="CO580" s="898">
        <f>SUM(CO570:CO579)</f>
        <v>0</v>
      </c>
      <c r="CP580" s="665"/>
      <c r="CQ580" s="898">
        <f>SUM(CQ570:CQ579)</f>
        <v>0</v>
      </c>
      <c r="CR580" s="665"/>
      <c r="CS580" s="898">
        <f>SUM(CS570:CS579)</f>
        <v>0</v>
      </c>
      <c r="CT580" s="665"/>
      <c r="CU580" s="898">
        <f>SUM(CU570:CU579)</f>
        <v>0</v>
      </c>
      <c r="CV580" s="665"/>
      <c r="CW580" s="141">
        <f>SUM(CM580:CV580)</f>
        <v>0</v>
      </c>
      <c r="CX580" s="898">
        <f>SUM(CX570:CX579)</f>
        <v>0</v>
      </c>
      <c r="CY580" s="665"/>
      <c r="CZ580" s="898">
        <f>SUM(CZ570:CZ579)</f>
        <v>0</v>
      </c>
      <c r="DA580" s="665"/>
      <c r="DB580" s="898">
        <f>SUM(DB570:DB579)</f>
        <v>0</v>
      </c>
      <c r="DC580" s="665"/>
      <c r="DD580" s="898">
        <f>SUM(DD570:DD579)</f>
        <v>0</v>
      </c>
      <c r="DE580" s="665"/>
      <c r="DF580" s="898">
        <f>SUM(DF570:DF579)</f>
        <v>0</v>
      </c>
      <c r="DG580" s="665"/>
      <c r="DH580" s="141">
        <f>SUM(CX580:DG580)</f>
        <v>0</v>
      </c>
      <c r="DI580" s="898">
        <f>SUM(DI570:DI579)</f>
        <v>0</v>
      </c>
      <c r="DJ580" s="665"/>
      <c r="DK580" s="898">
        <f>SUM(DK570:DK579)</f>
        <v>0</v>
      </c>
      <c r="DL580" s="665"/>
      <c r="DM580" s="898">
        <f>SUM(DM570:DM579)</f>
        <v>0</v>
      </c>
      <c r="DN580" s="665"/>
      <c r="DO580" s="898">
        <f>SUM(DO570:DO579)</f>
        <v>0</v>
      </c>
      <c r="DP580" s="665"/>
      <c r="DQ580" s="898">
        <f>SUM(DQ570:DQ579)</f>
        <v>0</v>
      </c>
      <c r="DR580" s="665"/>
      <c r="DS580" s="141">
        <f>SUM(DI580:DR580)</f>
        <v>0</v>
      </c>
      <c r="DT580" s="351">
        <f>SUM(DT570:DT579)</f>
        <v>0</v>
      </c>
      <c r="DU580" s="351">
        <f>SUM(DU570:DU579)</f>
        <v>0</v>
      </c>
      <c r="DV580" s="351">
        <f>SUM(DV570:DV579)</f>
        <v>0</v>
      </c>
      <c r="DW580" s="351">
        <f>SUM(DW570:DW579)</f>
        <v>0</v>
      </c>
      <c r="DX580" s="351">
        <f>SUM(DX570:DX579)</f>
        <v>0</v>
      </c>
      <c r="DY580" s="297">
        <f t="shared" si="721"/>
        <v>0</v>
      </c>
      <c r="DZ580" s="135"/>
    </row>
    <row r="581" spans="1:130" s="135" customFormat="1" ht="15" customHeight="1">
      <c r="A581" s="169"/>
      <c r="B581" s="169"/>
      <c r="C581" s="692" t="s">
        <v>29</v>
      </c>
      <c r="D581" s="693"/>
      <c r="E581" s="693"/>
      <c r="F581" s="693"/>
      <c r="G581" s="693"/>
      <c r="H581" s="693"/>
      <c r="I581" s="693"/>
      <c r="J581" s="693"/>
      <c r="K581" s="693"/>
      <c r="L581" s="693"/>
      <c r="M581" s="694"/>
      <c r="N581" s="648">
        <f>SUM(N568+N580)</f>
        <v>0</v>
      </c>
      <c r="O581" s="665"/>
      <c r="P581" s="648">
        <f>SUM(P568+P580)</f>
        <v>0</v>
      </c>
      <c r="Q581" s="665"/>
      <c r="R581" s="648">
        <f>SUM(R568+R580)</f>
        <v>0</v>
      </c>
      <c r="S581" s="665"/>
      <c r="T581" s="648">
        <f>SUM(T568+T580)</f>
        <v>0</v>
      </c>
      <c r="U581" s="665"/>
      <c r="V581" s="648">
        <f>SUM(V568+V580)</f>
        <v>0</v>
      </c>
      <c r="W581" s="665"/>
      <c r="X581" s="152">
        <f>SUM(N581:W581)</f>
        <v>0</v>
      </c>
      <c r="Y581" s="648">
        <f>SUM(Y568+Y580)</f>
        <v>0</v>
      </c>
      <c r="Z581" s="665"/>
      <c r="AA581" s="648">
        <f>SUM(AA568+AA580)</f>
        <v>0</v>
      </c>
      <c r="AB581" s="665"/>
      <c r="AC581" s="648">
        <f>SUM(AC568+AC580)</f>
        <v>0</v>
      </c>
      <c r="AD581" s="665"/>
      <c r="AE581" s="648">
        <f>SUM(AE568+AE580)</f>
        <v>0</v>
      </c>
      <c r="AF581" s="665"/>
      <c r="AG581" s="648">
        <f>SUM(AG568+AG580)</f>
        <v>0</v>
      </c>
      <c r="AH581" s="665"/>
      <c r="AI581" s="152">
        <f>SUM(Y581:AG581)</f>
        <v>0</v>
      </c>
      <c r="AJ581" s="648">
        <f>SUM(AJ568+AJ580)</f>
        <v>0</v>
      </c>
      <c r="AK581" s="665"/>
      <c r="AL581" s="648">
        <f>SUM(AL568+AL580)</f>
        <v>0</v>
      </c>
      <c r="AM581" s="665"/>
      <c r="AN581" s="648">
        <f>SUM(AN568+AN580)</f>
        <v>0</v>
      </c>
      <c r="AO581" s="665"/>
      <c r="AP581" s="648">
        <f>SUM(AP568+AP580)</f>
        <v>0</v>
      </c>
      <c r="AQ581" s="665"/>
      <c r="AR581" s="648">
        <f>SUM(AR568+AR580)</f>
        <v>0</v>
      </c>
      <c r="AS581" s="665"/>
      <c r="AT581" s="152">
        <f>SUM(AJ581:AS581)</f>
        <v>0</v>
      </c>
      <c r="AU581" s="648">
        <f>SUM(AU568+AU580)</f>
        <v>0</v>
      </c>
      <c r="AV581" s="665"/>
      <c r="AW581" s="648">
        <f>SUM(AW568+AW580)</f>
        <v>0</v>
      </c>
      <c r="AX581" s="665"/>
      <c r="AY581" s="648">
        <f>SUM(AY568+AY580)</f>
        <v>0</v>
      </c>
      <c r="AZ581" s="665"/>
      <c r="BA581" s="648">
        <f>SUM(BA568+BA580)</f>
        <v>0</v>
      </c>
      <c r="BB581" s="665"/>
      <c r="BC581" s="648">
        <f>SUM(BC568+BC580)</f>
        <v>0</v>
      </c>
      <c r="BD581" s="665"/>
      <c r="BE581" s="152">
        <f>SUM(AU581:BD581)</f>
        <v>0</v>
      </c>
      <c r="BF581" s="648">
        <f>SUM(BF568+BF580)</f>
        <v>0</v>
      </c>
      <c r="BG581" s="665"/>
      <c r="BH581" s="648">
        <f>SUM(BH568+BH580)</f>
        <v>0</v>
      </c>
      <c r="BI581" s="665"/>
      <c r="BJ581" s="648">
        <f>SUM(BJ568+BJ580)</f>
        <v>0</v>
      </c>
      <c r="BK581" s="665"/>
      <c r="BL581" s="648">
        <f>SUM(BL568+BL580)</f>
        <v>0</v>
      </c>
      <c r="BM581" s="665"/>
      <c r="BN581" s="648">
        <f>SUM(BN568+BN580)</f>
        <v>0</v>
      </c>
      <c r="BO581" s="665"/>
      <c r="BP581" s="152">
        <f>SUM(BF581:BO581)</f>
        <v>0</v>
      </c>
      <c r="BQ581" s="648">
        <f>SUM(BQ568+BQ580)</f>
        <v>0</v>
      </c>
      <c r="BR581" s="665"/>
      <c r="BS581" s="648">
        <f>SUM(BS568+BS580)</f>
        <v>0</v>
      </c>
      <c r="BT581" s="665"/>
      <c r="BU581" s="648">
        <f>SUM(BU568+BU580)</f>
        <v>0</v>
      </c>
      <c r="BV581" s="665"/>
      <c r="BW581" s="648">
        <f>SUM(BW568+BW580)</f>
        <v>0</v>
      </c>
      <c r="BX581" s="665"/>
      <c r="BY581" s="648">
        <f>SUM(BY568+BY580)</f>
        <v>0</v>
      </c>
      <c r="BZ581" s="665"/>
      <c r="CA581" s="152">
        <f>SUM(BQ581:BZ581)</f>
        <v>0</v>
      </c>
      <c r="CB581" s="648">
        <f>SUM(CB568+CB580)</f>
        <v>0</v>
      </c>
      <c r="CC581" s="665"/>
      <c r="CD581" s="648">
        <f>SUM(CD568+CD580)</f>
        <v>0</v>
      </c>
      <c r="CE581" s="665"/>
      <c r="CF581" s="648">
        <f>SUM(CF568+CF580)</f>
        <v>0</v>
      </c>
      <c r="CG581" s="665"/>
      <c r="CH581" s="648">
        <f>SUM(CH568+CH580)</f>
        <v>0</v>
      </c>
      <c r="CI581" s="665"/>
      <c r="CJ581" s="648">
        <f>SUM(CJ568+CJ580)</f>
        <v>0</v>
      </c>
      <c r="CK581" s="665"/>
      <c r="CL581" s="152">
        <f>SUM(CB581:CK581)</f>
        <v>0</v>
      </c>
      <c r="CM581" s="648">
        <f>SUM(CM568+CM580)</f>
        <v>0</v>
      </c>
      <c r="CN581" s="665"/>
      <c r="CO581" s="648">
        <f>SUM(CO568+CO580)</f>
        <v>0</v>
      </c>
      <c r="CP581" s="665"/>
      <c r="CQ581" s="648">
        <f>SUM(CQ568+CQ580)</f>
        <v>0</v>
      </c>
      <c r="CR581" s="665"/>
      <c r="CS581" s="648">
        <f>SUM(CS568+CS580)</f>
        <v>0</v>
      </c>
      <c r="CT581" s="665"/>
      <c r="CU581" s="648">
        <f>SUM(CU568+CU580)</f>
        <v>0</v>
      </c>
      <c r="CV581" s="665"/>
      <c r="CW581" s="152">
        <f>SUM(CM581:CV581)</f>
        <v>0</v>
      </c>
      <c r="CX581" s="648">
        <f>SUM(CX568+CX580)</f>
        <v>0</v>
      </c>
      <c r="CY581" s="665"/>
      <c r="CZ581" s="648">
        <f>SUM(CZ568+CZ580)</f>
        <v>0</v>
      </c>
      <c r="DA581" s="665"/>
      <c r="DB581" s="648">
        <f>SUM(DB568+DB580)</f>
        <v>0</v>
      </c>
      <c r="DC581" s="665"/>
      <c r="DD581" s="648">
        <f>SUM(DD568+DD580)</f>
        <v>0</v>
      </c>
      <c r="DE581" s="665"/>
      <c r="DF581" s="648">
        <f>SUM(DF568+DF580)</f>
        <v>0</v>
      </c>
      <c r="DG581" s="665"/>
      <c r="DH581" s="152">
        <f>SUM(CX581:DG581)</f>
        <v>0</v>
      </c>
      <c r="DI581" s="648">
        <f>SUM(DI568+DI580)</f>
        <v>0</v>
      </c>
      <c r="DJ581" s="665"/>
      <c r="DK581" s="648">
        <f>SUM(DK568+DK580)</f>
        <v>0</v>
      </c>
      <c r="DL581" s="665"/>
      <c r="DM581" s="648">
        <f>SUM(DM568+DM580)</f>
        <v>0</v>
      </c>
      <c r="DN581" s="665"/>
      <c r="DO581" s="648">
        <f>SUM(DO568+DO580)</f>
        <v>0</v>
      </c>
      <c r="DP581" s="665"/>
      <c r="DQ581" s="648">
        <f>SUM(DQ568+DQ580)</f>
        <v>0</v>
      </c>
      <c r="DR581" s="665"/>
      <c r="DS581" s="152">
        <f>SUM(DI581:DR581)</f>
        <v>0</v>
      </c>
      <c r="DT581" s="352">
        <f>SUM(DT568+DT580)</f>
        <v>0</v>
      </c>
      <c r="DU581" s="352">
        <f>SUM(DU568+DU580)</f>
        <v>0</v>
      </c>
      <c r="DV581" s="352">
        <f>SUM(DV568+DV580)</f>
        <v>0</v>
      </c>
      <c r="DW581" s="352">
        <f>SUM(DW568+DW580)</f>
        <v>0</v>
      </c>
      <c r="DX581" s="352">
        <f>SUM(DX568+DX580)</f>
        <v>0</v>
      </c>
      <c r="DY581" s="352">
        <f t="shared" si="721"/>
        <v>0</v>
      </c>
    </row>
    <row r="582" spans="1:130" ht="15" customHeight="1">
      <c r="A582" s="76">
        <v>4000</v>
      </c>
      <c r="B582" s="76"/>
      <c r="C582" s="679" t="s">
        <v>254</v>
      </c>
      <c r="D582" s="680"/>
      <c r="E582" s="680"/>
      <c r="F582" s="680"/>
      <c r="G582" s="680"/>
      <c r="H582" s="680"/>
      <c r="I582" s="680"/>
      <c r="J582" s="680"/>
      <c r="K582" s="680"/>
      <c r="L582" s="680"/>
      <c r="M582" s="795"/>
      <c r="N582" s="162"/>
      <c r="O582" s="131"/>
      <c r="P582" s="162"/>
      <c r="Q582" s="131"/>
      <c r="R582" s="162"/>
      <c r="S582" s="131"/>
      <c r="T582" s="162"/>
      <c r="U582" s="131"/>
      <c r="V582" s="162"/>
      <c r="W582" s="131"/>
      <c r="X582" s="132"/>
      <c r="Y582" s="162"/>
      <c r="Z582" s="131"/>
      <c r="AA582" s="162"/>
      <c r="AB582" s="131"/>
      <c r="AC582" s="162"/>
      <c r="AD582" s="131"/>
      <c r="AE582" s="162"/>
      <c r="AF582" s="131"/>
      <c r="AG582" s="162"/>
      <c r="AH582" s="131"/>
      <c r="AI582" s="132"/>
      <c r="AJ582" s="162"/>
      <c r="AK582" s="131"/>
      <c r="AL582" s="162"/>
      <c r="AM582" s="131"/>
      <c r="AN582" s="162"/>
      <c r="AO582" s="131"/>
      <c r="AP582" s="162"/>
      <c r="AQ582" s="131"/>
      <c r="AR582" s="162"/>
      <c r="AS582" s="131"/>
      <c r="AT582" s="132"/>
      <c r="AU582" s="162"/>
      <c r="AV582" s="131"/>
      <c r="AW582" s="162"/>
      <c r="AX582" s="131"/>
      <c r="AY582" s="162"/>
      <c r="AZ582" s="131"/>
      <c r="BA582" s="162"/>
      <c r="BB582" s="131"/>
      <c r="BC582" s="162"/>
      <c r="BD582" s="131"/>
      <c r="BE582" s="132"/>
      <c r="BF582" s="162"/>
      <c r="BG582" s="131"/>
      <c r="BH582" s="162"/>
      <c r="BI582" s="131"/>
      <c r="BJ582" s="162"/>
      <c r="BK582" s="131"/>
      <c r="BL582" s="162"/>
      <c r="BM582" s="131"/>
      <c r="BN582" s="162"/>
      <c r="BO582" s="131"/>
      <c r="BP582" s="132"/>
      <c r="BQ582" s="162"/>
      <c r="BR582" s="131"/>
      <c r="BS582" s="162"/>
      <c r="BT582" s="131"/>
      <c r="BU582" s="162"/>
      <c r="BV582" s="131"/>
      <c r="BW582" s="162"/>
      <c r="BX582" s="131"/>
      <c r="BY582" s="162"/>
      <c r="BZ582" s="131"/>
      <c r="CA582" s="132"/>
      <c r="CB582" s="162"/>
      <c r="CC582" s="131"/>
      <c r="CD582" s="162"/>
      <c r="CE582" s="131"/>
      <c r="CF582" s="162"/>
      <c r="CG582" s="131"/>
      <c r="CH582" s="162"/>
      <c r="CI582" s="131"/>
      <c r="CJ582" s="162"/>
      <c r="CK582" s="131"/>
      <c r="CL582" s="132"/>
      <c r="CM582" s="162"/>
      <c r="CN582" s="131"/>
      <c r="CO582" s="162"/>
      <c r="CP582" s="131"/>
      <c r="CQ582" s="162"/>
      <c r="CR582" s="131"/>
      <c r="CS582" s="162"/>
      <c r="CT582" s="131"/>
      <c r="CU582" s="162"/>
      <c r="CV582" s="131"/>
      <c r="CW582" s="132"/>
      <c r="CX582" s="162"/>
      <c r="CY582" s="131"/>
      <c r="CZ582" s="162"/>
      <c r="DA582" s="131"/>
      <c r="DB582" s="162"/>
      <c r="DC582" s="131"/>
      <c r="DD582" s="162"/>
      <c r="DE582" s="131"/>
      <c r="DF582" s="162"/>
      <c r="DG582" s="131"/>
      <c r="DH582" s="132"/>
      <c r="DI582" s="162"/>
      <c r="DJ582" s="131"/>
      <c r="DK582" s="162"/>
      <c r="DL582" s="131"/>
      <c r="DM582" s="162"/>
      <c r="DN582" s="131"/>
      <c r="DO582" s="162"/>
      <c r="DP582" s="131"/>
      <c r="DQ582" s="162"/>
      <c r="DR582" s="131"/>
      <c r="DS582" s="132"/>
      <c r="DT582" s="353"/>
      <c r="DU582" s="353"/>
      <c r="DV582" s="353"/>
      <c r="DW582" s="353"/>
      <c r="DX582" s="353"/>
      <c r="DY582" s="350"/>
      <c r="DZ582" s="135"/>
    </row>
    <row r="583" spans="1:130" ht="15" customHeight="1">
      <c r="C583" s="657" t="s">
        <v>296</v>
      </c>
      <c r="D583" s="658"/>
      <c r="E583" s="715"/>
      <c r="F583" s="715"/>
      <c r="G583" s="715"/>
      <c r="H583" s="715"/>
      <c r="I583" s="715"/>
      <c r="J583" s="715"/>
      <c r="K583" s="715"/>
      <c r="L583" s="715"/>
      <c r="M583" s="929"/>
      <c r="N583" s="881">
        <v>0</v>
      </c>
      <c r="O583" s="900"/>
      <c r="P583" s="881">
        <v>0</v>
      </c>
      <c r="Q583" s="900"/>
      <c r="R583" s="881">
        <v>0</v>
      </c>
      <c r="S583" s="900"/>
      <c r="T583" s="881">
        <v>0</v>
      </c>
      <c r="U583" s="900"/>
      <c r="V583" s="881">
        <v>0</v>
      </c>
      <c r="W583" s="900"/>
      <c r="X583" s="119">
        <f t="shared" ref="X583:X612" si="722">SUM(N583+P583+R583+T583+V583)</f>
        <v>0</v>
      </c>
      <c r="Y583" s="886">
        <v>0</v>
      </c>
      <c r="Z583" s="1007"/>
      <c r="AA583" s="886">
        <v>0</v>
      </c>
      <c r="AB583" s="1007"/>
      <c r="AC583" s="886">
        <v>0</v>
      </c>
      <c r="AD583" s="1007"/>
      <c r="AE583" s="886">
        <v>0</v>
      </c>
      <c r="AF583" s="1007"/>
      <c r="AG583" s="886">
        <v>0</v>
      </c>
      <c r="AH583" s="1007"/>
      <c r="AI583" s="266">
        <f t="shared" ref="AI583:AI612" si="723">SUM(Y583+AA583+AC583+AE583+AG583)</f>
        <v>0</v>
      </c>
      <c r="AJ583" s="884">
        <v>0</v>
      </c>
      <c r="AK583" s="885"/>
      <c r="AL583" s="884">
        <v>0</v>
      </c>
      <c r="AM583" s="885"/>
      <c r="AN583" s="884">
        <v>0</v>
      </c>
      <c r="AO583" s="885"/>
      <c r="AP583" s="884">
        <v>0</v>
      </c>
      <c r="AQ583" s="885"/>
      <c r="AR583" s="884">
        <v>0</v>
      </c>
      <c r="AS583" s="885"/>
      <c r="AT583" s="269">
        <f t="shared" ref="AT583:AT612" si="724">SUM(AJ583+AL583+AN583+AP583+AR583)</f>
        <v>0</v>
      </c>
      <c r="AU583" s="877">
        <v>0</v>
      </c>
      <c r="AV583" s="878"/>
      <c r="AW583" s="877">
        <v>0</v>
      </c>
      <c r="AX583" s="878"/>
      <c r="AY583" s="877">
        <v>0</v>
      </c>
      <c r="AZ583" s="878"/>
      <c r="BA583" s="877">
        <v>0</v>
      </c>
      <c r="BB583" s="878"/>
      <c r="BC583" s="877">
        <v>0</v>
      </c>
      <c r="BD583" s="878"/>
      <c r="BE583" s="272">
        <f t="shared" ref="BE583:BE612" si="725">SUM(AU583+AW583+AY583+BA583+BC583)</f>
        <v>0</v>
      </c>
      <c r="BF583" s="879">
        <v>0</v>
      </c>
      <c r="BG583" s="880"/>
      <c r="BH583" s="879">
        <v>0</v>
      </c>
      <c r="BI583" s="880"/>
      <c r="BJ583" s="879">
        <v>0</v>
      </c>
      <c r="BK583" s="880"/>
      <c r="BL583" s="879">
        <v>0</v>
      </c>
      <c r="BM583" s="880"/>
      <c r="BN583" s="879">
        <v>0</v>
      </c>
      <c r="BO583" s="880"/>
      <c r="BP583" s="275">
        <f t="shared" ref="BP583:BP612" si="726">SUM(BF583+BH583+BJ583+BL583+BN583)</f>
        <v>0</v>
      </c>
      <c r="BQ583" s="1003">
        <v>0</v>
      </c>
      <c r="BR583" s="1004"/>
      <c r="BS583" s="1003">
        <v>0</v>
      </c>
      <c r="BT583" s="1004"/>
      <c r="BU583" s="1003">
        <v>0</v>
      </c>
      <c r="BV583" s="1004"/>
      <c r="BW583" s="1003">
        <v>0</v>
      </c>
      <c r="BX583" s="1004"/>
      <c r="BY583" s="1003">
        <v>0</v>
      </c>
      <c r="BZ583" s="1004"/>
      <c r="CA583" s="278">
        <f t="shared" ref="CA583:CA612" si="727">SUM(BQ583+BS583+BU583+BW583+BY583)</f>
        <v>0</v>
      </c>
      <c r="CB583" s="1005">
        <v>0</v>
      </c>
      <c r="CC583" s="1006"/>
      <c r="CD583" s="1005">
        <v>0</v>
      </c>
      <c r="CE583" s="1006"/>
      <c r="CF583" s="1005">
        <v>0</v>
      </c>
      <c r="CG583" s="1006"/>
      <c r="CH583" s="1005">
        <v>0</v>
      </c>
      <c r="CI583" s="1006"/>
      <c r="CJ583" s="1005">
        <v>0</v>
      </c>
      <c r="CK583" s="1006"/>
      <c r="CL583" s="281">
        <f t="shared" ref="CL583:CL612" si="728">SUM(CB583+CD583+CF583+CH583+CJ583)</f>
        <v>0</v>
      </c>
      <c r="CM583" s="999">
        <v>0</v>
      </c>
      <c r="CN583" s="1000"/>
      <c r="CO583" s="999">
        <v>0</v>
      </c>
      <c r="CP583" s="1000"/>
      <c r="CQ583" s="999">
        <v>0</v>
      </c>
      <c r="CR583" s="1000"/>
      <c r="CS583" s="999">
        <v>0</v>
      </c>
      <c r="CT583" s="1000"/>
      <c r="CU583" s="999">
        <v>0</v>
      </c>
      <c r="CV583" s="1000"/>
      <c r="CW583" s="284">
        <f t="shared" ref="CW583:CW612" si="729">SUM(CM583+CO583+CQ583+CS583+CU583)</f>
        <v>0</v>
      </c>
      <c r="CX583" s="1001">
        <v>0</v>
      </c>
      <c r="CY583" s="1002"/>
      <c r="CZ583" s="1001">
        <v>0</v>
      </c>
      <c r="DA583" s="1002"/>
      <c r="DB583" s="1001">
        <v>0</v>
      </c>
      <c r="DC583" s="1002"/>
      <c r="DD583" s="1001">
        <v>0</v>
      </c>
      <c r="DE583" s="1002"/>
      <c r="DF583" s="1001">
        <v>0</v>
      </c>
      <c r="DG583" s="1002"/>
      <c r="DH583" s="287">
        <f t="shared" ref="DH583:DH612" si="730">SUM(CX583+CZ583+DB583+DD583+DF583)</f>
        <v>0</v>
      </c>
      <c r="DI583" s="997">
        <v>0</v>
      </c>
      <c r="DJ583" s="998"/>
      <c r="DK583" s="997">
        <v>0</v>
      </c>
      <c r="DL583" s="998"/>
      <c r="DM583" s="997">
        <v>0</v>
      </c>
      <c r="DN583" s="998"/>
      <c r="DO583" s="997">
        <v>0</v>
      </c>
      <c r="DP583" s="998"/>
      <c r="DQ583" s="997">
        <v>0</v>
      </c>
      <c r="DR583" s="998"/>
      <c r="DS583" s="299">
        <f t="shared" ref="DS583:DS612" si="731">SUM(DI583+DK583+DM583+DO583+DQ583)</f>
        <v>0</v>
      </c>
      <c r="DT583" s="293">
        <f t="shared" ref="DT583:DT612" si="732">N583+Y583+AJ583+AU583+BF583+BQ583+CB583+CM583+CX583+DI583</f>
        <v>0</v>
      </c>
      <c r="DU583" s="293">
        <f t="shared" ref="DU583:DU612" si="733">P583+AA583+AL583+AW583+BH583+BS583+CD583+CO583+CZ583+DK583</f>
        <v>0</v>
      </c>
      <c r="DV583" s="293">
        <f t="shared" ref="DV583:DV612" si="734">R583+AC583+AN583+AY583+BJ583+BU583+CF583+CQ583+DB583+DM583</f>
        <v>0</v>
      </c>
      <c r="DW583" s="293">
        <f t="shared" ref="DW583:DW612" si="735">T583+AE583+AP583+BA583+BL583+BW583+CH583+CS583+DD583+DO583</f>
        <v>0</v>
      </c>
      <c r="DX583" s="293">
        <f t="shared" ref="DX583:DX612" si="736">V583+AG583+AR583+BC583+BN583+BY583+CJ583+CU583+DF583+DQ583</f>
        <v>0</v>
      </c>
      <c r="DY583" s="294">
        <f t="shared" ref="DY583:DY612" si="737">SUM(DT583:DX583)</f>
        <v>0</v>
      </c>
      <c r="DZ583" s="135"/>
    </row>
    <row r="584" spans="1:130" ht="15" customHeight="1">
      <c r="C584" s="657" t="s">
        <v>296</v>
      </c>
      <c r="D584" s="658"/>
      <c r="E584" s="715"/>
      <c r="F584" s="715"/>
      <c r="G584" s="715"/>
      <c r="H584" s="715"/>
      <c r="I584" s="715"/>
      <c r="J584" s="715"/>
      <c r="K584" s="715"/>
      <c r="L584" s="715"/>
      <c r="M584" s="929"/>
      <c r="N584" s="881">
        <v>0</v>
      </c>
      <c r="O584" s="900"/>
      <c r="P584" s="881">
        <v>0</v>
      </c>
      <c r="Q584" s="900"/>
      <c r="R584" s="881">
        <v>0</v>
      </c>
      <c r="S584" s="900"/>
      <c r="T584" s="881">
        <v>0</v>
      </c>
      <c r="U584" s="900"/>
      <c r="V584" s="881">
        <v>0</v>
      </c>
      <c r="W584" s="900"/>
      <c r="X584" s="119">
        <f t="shared" si="722"/>
        <v>0</v>
      </c>
      <c r="Y584" s="886">
        <v>0</v>
      </c>
      <c r="Z584" s="1007"/>
      <c r="AA584" s="886">
        <v>0</v>
      </c>
      <c r="AB584" s="1007"/>
      <c r="AC584" s="886">
        <v>0</v>
      </c>
      <c r="AD584" s="1007"/>
      <c r="AE584" s="886">
        <v>0</v>
      </c>
      <c r="AF584" s="1007"/>
      <c r="AG584" s="886">
        <v>0</v>
      </c>
      <c r="AH584" s="1007"/>
      <c r="AI584" s="266">
        <f t="shared" si="723"/>
        <v>0</v>
      </c>
      <c r="AJ584" s="884">
        <v>0</v>
      </c>
      <c r="AK584" s="885"/>
      <c r="AL584" s="884">
        <v>0</v>
      </c>
      <c r="AM584" s="885"/>
      <c r="AN584" s="884">
        <v>0</v>
      </c>
      <c r="AO584" s="885"/>
      <c r="AP584" s="884">
        <v>0</v>
      </c>
      <c r="AQ584" s="885"/>
      <c r="AR584" s="884">
        <v>0</v>
      </c>
      <c r="AS584" s="885"/>
      <c r="AT584" s="269">
        <f t="shared" si="724"/>
        <v>0</v>
      </c>
      <c r="AU584" s="877">
        <v>0</v>
      </c>
      <c r="AV584" s="878"/>
      <c r="AW584" s="877">
        <v>0</v>
      </c>
      <c r="AX584" s="878"/>
      <c r="AY584" s="877">
        <v>0</v>
      </c>
      <c r="AZ584" s="878"/>
      <c r="BA584" s="877">
        <v>0</v>
      </c>
      <c r="BB584" s="878"/>
      <c r="BC584" s="877">
        <v>0</v>
      </c>
      <c r="BD584" s="878"/>
      <c r="BE584" s="272">
        <f t="shared" si="725"/>
        <v>0</v>
      </c>
      <c r="BF584" s="879">
        <v>0</v>
      </c>
      <c r="BG584" s="880"/>
      <c r="BH584" s="879">
        <v>0</v>
      </c>
      <c r="BI584" s="880"/>
      <c r="BJ584" s="879">
        <v>0</v>
      </c>
      <c r="BK584" s="880"/>
      <c r="BL584" s="879">
        <v>0</v>
      </c>
      <c r="BM584" s="880"/>
      <c r="BN584" s="879">
        <v>0</v>
      </c>
      <c r="BO584" s="880"/>
      <c r="BP584" s="275">
        <f t="shared" si="726"/>
        <v>0</v>
      </c>
      <c r="BQ584" s="1003">
        <v>0</v>
      </c>
      <c r="BR584" s="1004"/>
      <c r="BS584" s="1003">
        <v>0</v>
      </c>
      <c r="BT584" s="1004"/>
      <c r="BU584" s="1003">
        <v>0</v>
      </c>
      <c r="BV584" s="1004"/>
      <c r="BW584" s="1003">
        <v>0</v>
      </c>
      <c r="BX584" s="1004"/>
      <c r="BY584" s="1003">
        <v>0</v>
      </c>
      <c r="BZ584" s="1004"/>
      <c r="CA584" s="278">
        <f t="shared" si="727"/>
        <v>0</v>
      </c>
      <c r="CB584" s="1005">
        <v>0</v>
      </c>
      <c r="CC584" s="1006"/>
      <c r="CD584" s="1005">
        <v>0</v>
      </c>
      <c r="CE584" s="1006"/>
      <c r="CF584" s="1005">
        <v>0</v>
      </c>
      <c r="CG584" s="1006"/>
      <c r="CH584" s="1005">
        <v>0</v>
      </c>
      <c r="CI584" s="1006"/>
      <c r="CJ584" s="1005">
        <v>0</v>
      </c>
      <c r="CK584" s="1006"/>
      <c r="CL584" s="281">
        <f t="shared" si="728"/>
        <v>0</v>
      </c>
      <c r="CM584" s="999">
        <v>0</v>
      </c>
      <c r="CN584" s="1000"/>
      <c r="CO584" s="999">
        <v>0</v>
      </c>
      <c r="CP584" s="1000"/>
      <c r="CQ584" s="999">
        <v>0</v>
      </c>
      <c r="CR584" s="1000"/>
      <c r="CS584" s="999">
        <v>0</v>
      </c>
      <c r="CT584" s="1000"/>
      <c r="CU584" s="999">
        <v>0</v>
      </c>
      <c r="CV584" s="1000"/>
      <c r="CW584" s="284">
        <f t="shared" si="729"/>
        <v>0</v>
      </c>
      <c r="CX584" s="1001">
        <v>0</v>
      </c>
      <c r="CY584" s="1002"/>
      <c r="CZ584" s="1001">
        <v>0</v>
      </c>
      <c r="DA584" s="1002"/>
      <c r="DB584" s="1001">
        <v>0</v>
      </c>
      <c r="DC584" s="1002"/>
      <c r="DD584" s="1001">
        <v>0</v>
      </c>
      <c r="DE584" s="1002"/>
      <c r="DF584" s="1001">
        <v>0</v>
      </c>
      <c r="DG584" s="1002"/>
      <c r="DH584" s="287">
        <f t="shared" si="730"/>
        <v>0</v>
      </c>
      <c r="DI584" s="997">
        <v>0</v>
      </c>
      <c r="DJ584" s="998"/>
      <c r="DK584" s="997">
        <v>0</v>
      </c>
      <c r="DL584" s="998"/>
      <c r="DM584" s="997">
        <v>0</v>
      </c>
      <c r="DN584" s="998"/>
      <c r="DO584" s="997">
        <v>0</v>
      </c>
      <c r="DP584" s="998"/>
      <c r="DQ584" s="997">
        <v>0</v>
      </c>
      <c r="DR584" s="998"/>
      <c r="DS584" s="299">
        <f t="shared" si="731"/>
        <v>0</v>
      </c>
      <c r="DT584" s="293">
        <f t="shared" si="732"/>
        <v>0</v>
      </c>
      <c r="DU584" s="293">
        <f t="shared" si="733"/>
        <v>0</v>
      </c>
      <c r="DV584" s="293">
        <f t="shared" si="734"/>
        <v>0</v>
      </c>
      <c r="DW584" s="293">
        <f t="shared" si="735"/>
        <v>0</v>
      </c>
      <c r="DX584" s="293">
        <f t="shared" si="736"/>
        <v>0</v>
      </c>
      <c r="DY584" s="294">
        <f t="shared" si="737"/>
        <v>0</v>
      </c>
      <c r="DZ584" s="135"/>
    </row>
    <row r="585" spans="1:130" ht="15" customHeight="1">
      <c r="C585" s="657" t="s">
        <v>296</v>
      </c>
      <c r="D585" s="658"/>
      <c r="E585" s="715"/>
      <c r="F585" s="715"/>
      <c r="G585" s="715"/>
      <c r="H585" s="715"/>
      <c r="I585" s="715"/>
      <c r="J585" s="715"/>
      <c r="K585" s="715"/>
      <c r="L585" s="715"/>
      <c r="M585" s="929"/>
      <c r="N585" s="881">
        <v>0</v>
      </c>
      <c r="O585" s="900"/>
      <c r="P585" s="881">
        <v>0</v>
      </c>
      <c r="Q585" s="900"/>
      <c r="R585" s="881">
        <v>0</v>
      </c>
      <c r="S585" s="900"/>
      <c r="T585" s="881">
        <v>0</v>
      </c>
      <c r="U585" s="900"/>
      <c r="V585" s="881">
        <v>0</v>
      </c>
      <c r="W585" s="900"/>
      <c r="X585" s="119">
        <f t="shared" si="722"/>
        <v>0</v>
      </c>
      <c r="Y585" s="886">
        <v>0</v>
      </c>
      <c r="Z585" s="1007"/>
      <c r="AA585" s="886">
        <v>0</v>
      </c>
      <c r="AB585" s="1007"/>
      <c r="AC585" s="886">
        <v>0</v>
      </c>
      <c r="AD585" s="1007"/>
      <c r="AE585" s="886">
        <v>0</v>
      </c>
      <c r="AF585" s="1007"/>
      <c r="AG585" s="886">
        <v>0</v>
      </c>
      <c r="AH585" s="1007"/>
      <c r="AI585" s="266">
        <f t="shared" si="723"/>
        <v>0</v>
      </c>
      <c r="AJ585" s="884">
        <v>0</v>
      </c>
      <c r="AK585" s="885"/>
      <c r="AL585" s="884">
        <v>0</v>
      </c>
      <c r="AM585" s="885"/>
      <c r="AN585" s="884">
        <v>0</v>
      </c>
      <c r="AO585" s="885"/>
      <c r="AP585" s="884">
        <v>0</v>
      </c>
      <c r="AQ585" s="885"/>
      <c r="AR585" s="884">
        <v>0</v>
      </c>
      <c r="AS585" s="885"/>
      <c r="AT585" s="269">
        <f t="shared" si="724"/>
        <v>0</v>
      </c>
      <c r="AU585" s="877">
        <v>0</v>
      </c>
      <c r="AV585" s="878"/>
      <c r="AW585" s="877">
        <v>0</v>
      </c>
      <c r="AX585" s="878"/>
      <c r="AY585" s="877">
        <v>0</v>
      </c>
      <c r="AZ585" s="878"/>
      <c r="BA585" s="877">
        <v>0</v>
      </c>
      <c r="BB585" s="878"/>
      <c r="BC585" s="877">
        <v>0</v>
      </c>
      <c r="BD585" s="878"/>
      <c r="BE585" s="272">
        <f t="shared" si="725"/>
        <v>0</v>
      </c>
      <c r="BF585" s="879">
        <v>0</v>
      </c>
      <c r="BG585" s="880"/>
      <c r="BH585" s="879">
        <v>0</v>
      </c>
      <c r="BI585" s="880"/>
      <c r="BJ585" s="879">
        <v>0</v>
      </c>
      <c r="BK585" s="880"/>
      <c r="BL585" s="879">
        <v>0</v>
      </c>
      <c r="BM585" s="880"/>
      <c r="BN585" s="879">
        <v>0</v>
      </c>
      <c r="BO585" s="880"/>
      <c r="BP585" s="275">
        <f t="shared" si="726"/>
        <v>0</v>
      </c>
      <c r="BQ585" s="1003">
        <v>0</v>
      </c>
      <c r="BR585" s="1004"/>
      <c r="BS585" s="1003">
        <v>0</v>
      </c>
      <c r="BT585" s="1004"/>
      <c r="BU585" s="1003">
        <v>0</v>
      </c>
      <c r="BV585" s="1004"/>
      <c r="BW585" s="1003">
        <v>0</v>
      </c>
      <c r="BX585" s="1004"/>
      <c r="BY585" s="1003">
        <v>0</v>
      </c>
      <c r="BZ585" s="1004"/>
      <c r="CA585" s="278">
        <f t="shared" si="727"/>
        <v>0</v>
      </c>
      <c r="CB585" s="1005">
        <v>0</v>
      </c>
      <c r="CC585" s="1006"/>
      <c r="CD585" s="1005">
        <v>0</v>
      </c>
      <c r="CE585" s="1006"/>
      <c r="CF585" s="1005">
        <v>0</v>
      </c>
      <c r="CG585" s="1006"/>
      <c r="CH585" s="1005">
        <v>0</v>
      </c>
      <c r="CI585" s="1006"/>
      <c r="CJ585" s="1005">
        <v>0</v>
      </c>
      <c r="CK585" s="1006"/>
      <c r="CL585" s="281">
        <f t="shared" si="728"/>
        <v>0</v>
      </c>
      <c r="CM585" s="999">
        <v>0</v>
      </c>
      <c r="CN585" s="1000"/>
      <c r="CO585" s="999">
        <v>0</v>
      </c>
      <c r="CP585" s="1000"/>
      <c r="CQ585" s="999">
        <v>0</v>
      </c>
      <c r="CR585" s="1000"/>
      <c r="CS585" s="999">
        <v>0</v>
      </c>
      <c r="CT585" s="1000"/>
      <c r="CU585" s="999">
        <v>0</v>
      </c>
      <c r="CV585" s="1000"/>
      <c r="CW585" s="284">
        <f t="shared" si="729"/>
        <v>0</v>
      </c>
      <c r="CX585" s="1001">
        <v>0</v>
      </c>
      <c r="CY585" s="1002"/>
      <c r="CZ585" s="1001">
        <v>0</v>
      </c>
      <c r="DA585" s="1002"/>
      <c r="DB585" s="1001">
        <v>0</v>
      </c>
      <c r="DC585" s="1002"/>
      <c r="DD585" s="1001">
        <v>0</v>
      </c>
      <c r="DE585" s="1002"/>
      <c r="DF585" s="1001">
        <v>0</v>
      </c>
      <c r="DG585" s="1002"/>
      <c r="DH585" s="287">
        <f t="shared" si="730"/>
        <v>0</v>
      </c>
      <c r="DI585" s="997">
        <v>0</v>
      </c>
      <c r="DJ585" s="998"/>
      <c r="DK585" s="997">
        <v>0</v>
      </c>
      <c r="DL585" s="998"/>
      <c r="DM585" s="997">
        <v>0</v>
      </c>
      <c r="DN585" s="998"/>
      <c r="DO585" s="997">
        <v>0</v>
      </c>
      <c r="DP585" s="998"/>
      <c r="DQ585" s="997">
        <v>0</v>
      </c>
      <c r="DR585" s="998"/>
      <c r="DS585" s="299">
        <f t="shared" si="731"/>
        <v>0</v>
      </c>
      <c r="DT585" s="293">
        <f t="shared" si="732"/>
        <v>0</v>
      </c>
      <c r="DU585" s="293">
        <f t="shared" si="733"/>
        <v>0</v>
      </c>
      <c r="DV585" s="293">
        <f t="shared" si="734"/>
        <v>0</v>
      </c>
      <c r="DW585" s="293">
        <f t="shared" si="735"/>
        <v>0</v>
      </c>
      <c r="DX585" s="293">
        <f t="shared" si="736"/>
        <v>0</v>
      </c>
      <c r="DY585" s="294">
        <f t="shared" si="737"/>
        <v>0</v>
      </c>
      <c r="DZ585" s="135"/>
    </row>
    <row r="586" spans="1:130" ht="15" customHeight="1">
      <c r="C586" s="657" t="s">
        <v>296</v>
      </c>
      <c r="D586" s="658"/>
      <c r="E586" s="715"/>
      <c r="F586" s="715"/>
      <c r="G586" s="715"/>
      <c r="H586" s="715"/>
      <c r="I586" s="715"/>
      <c r="J586" s="715"/>
      <c r="K586" s="715"/>
      <c r="L586" s="715"/>
      <c r="M586" s="929"/>
      <c r="N586" s="881">
        <v>0</v>
      </c>
      <c r="O586" s="900"/>
      <c r="P586" s="881">
        <v>0</v>
      </c>
      <c r="Q586" s="900"/>
      <c r="R586" s="881">
        <v>0</v>
      </c>
      <c r="S586" s="900"/>
      <c r="T586" s="881">
        <v>0</v>
      </c>
      <c r="U586" s="900"/>
      <c r="V586" s="881">
        <v>0</v>
      </c>
      <c r="W586" s="900"/>
      <c r="X586" s="119">
        <f t="shared" si="722"/>
        <v>0</v>
      </c>
      <c r="Y586" s="886">
        <v>0</v>
      </c>
      <c r="Z586" s="1007"/>
      <c r="AA586" s="886">
        <v>0</v>
      </c>
      <c r="AB586" s="1007"/>
      <c r="AC586" s="886">
        <v>0</v>
      </c>
      <c r="AD586" s="1007"/>
      <c r="AE586" s="886">
        <v>0</v>
      </c>
      <c r="AF586" s="1007"/>
      <c r="AG586" s="886">
        <v>0</v>
      </c>
      <c r="AH586" s="1007"/>
      <c r="AI586" s="266">
        <f t="shared" si="723"/>
        <v>0</v>
      </c>
      <c r="AJ586" s="884">
        <v>0</v>
      </c>
      <c r="AK586" s="885"/>
      <c r="AL586" s="884">
        <v>0</v>
      </c>
      <c r="AM586" s="885"/>
      <c r="AN586" s="884">
        <v>0</v>
      </c>
      <c r="AO586" s="885"/>
      <c r="AP586" s="884">
        <v>0</v>
      </c>
      <c r="AQ586" s="885"/>
      <c r="AR586" s="884">
        <v>0</v>
      </c>
      <c r="AS586" s="885"/>
      <c r="AT586" s="269">
        <f t="shared" si="724"/>
        <v>0</v>
      </c>
      <c r="AU586" s="877">
        <v>0</v>
      </c>
      <c r="AV586" s="878"/>
      <c r="AW586" s="877">
        <v>0</v>
      </c>
      <c r="AX586" s="878"/>
      <c r="AY586" s="877">
        <v>0</v>
      </c>
      <c r="AZ586" s="878"/>
      <c r="BA586" s="877">
        <v>0</v>
      </c>
      <c r="BB586" s="878"/>
      <c r="BC586" s="877">
        <v>0</v>
      </c>
      <c r="BD586" s="878"/>
      <c r="BE586" s="272">
        <f t="shared" si="725"/>
        <v>0</v>
      </c>
      <c r="BF586" s="879">
        <v>0</v>
      </c>
      <c r="BG586" s="880"/>
      <c r="BH586" s="879">
        <v>0</v>
      </c>
      <c r="BI586" s="880"/>
      <c r="BJ586" s="879">
        <v>0</v>
      </c>
      <c r="BK586" s="880"/>
      <c r="BL586" s="879">
        <v>0</v>
      </c>
      <c r="BM586" s="880"/>
      <c r="BN586" s="879">
        <v>0</v>
      </c>
      <c r="BO586" s="880"/>
      <c r="BP586" s="275">
        <f t="shared" si="726"/>
        <v>0</v>
      </c>
      <c r="BQ586" s="1003">
        <v>0</v>
      </c>
      <c r="BR586" s="1004"/>
      <c r="BS586" s="1003">
        <v>0</v>
      </c>
      <c r="BT586" s="1004"/>
      <c r="BU586" s="1003">
        <v>0</v>
      </c>
      <c r="BV586" s="1004"/>
      <c r="BW586" s="1003">
        <v>0</v>
      </c>
      <c r="BX586" s="1004"/>
      <c r="BY586" s="1003">
        <v>0</v>
      </c>
      <c r="BZ586" s="1004"/>
      <c r="CA586" s="278">
        <f t="shared" si="727"/>
        <v>0</v>
      </c>
      <c r="CB586" s="1005">
        <v>0</v>
      </c>
      <c r="CC586" s="1006"/>
      <c r="CD586" s="1005">
        <v>0</v>
      </c>
      <c r="CE586" s="1006"/>
      <c r="CF586" s="1005">
        <v>0</v>
      </c>
      <c r="CG586" s="1006"/>
      <c r="CH586" s="1005">
        <v>0</v>
      </c>
      <c r="CI586" s="1006"/>
      <c r="CJ586" s="1005">
        <v>0</v>
      </c>
      <c r="CK586" s="1006"/>
      <c r="CL586" s="281">
        <f t="shared" si="728"/>
        <v>0</v>
      </c>
      <c r="CM586" s="999">
        <v>0</v>
      </c>
      <c r="CN586" s="1000"/>
      <c r="CO586" s="999">
        <v>0</v>
      </c>
      <c r="CP586" s="1000"/>
      <c r="CQ586" s="999">
        <v>0</v>
      </c>
      <c r="CR586" s="1000"/>
      <c r="CS586" s="999">
        <v>0</v>
      </c>
      <c r="CT586" s="1000"/>
      <c r="CU586" s="999">
        <v>0</v>
      </c>
      <c r="CV586" s="1000"/>
      <c r="CW586" s="284">
        <f t="shared" si="729"/>
        <v>0</v>
      </c>
      <c r="CX586" s="1001">
        <v>0</v>
      </c>
      <c r="CY586" s="1002"/>
      <c r="CZ586" s="1001">
        <v>0</v>
      </c>
      <c r="DA586" s="1002"/>
      <c r="DB586" s="1001">
        <v>0</v>
      </c>
      <c r="DC586" s="1002"/>
      <c r="DD586" s="1001">
        <v>0</v>
      </c>
      <c r="DE586" s="1002"/>
      <c r="DF586" s="1001">
        <v>0</v>
      </c>
      <c r="DG586" s="1002"/>
      <c r="DH586" s="287">
        <f t="shared" si="730"/>
        <v>0</v>
      </c>
      <c r="DI586" s="997">
        <v>0</v>
      </c>
      <c r="DJ586" s="998"/>
      <c r="DK586" s="997">
        <v>0</v>
      </c>
      <c r="DL586" s="998"/>
      <c r="DM586" s="997">
        <v>0</v>
      </c>
      <c r="DN586" s="998"/>
      <c r="DO586" s="997">
        <v>0</v>
      </c>
      <c r="DP586" s="998"/>
      <c r="DQ586" s="997">
        <v>0</v>
      </c>
      <c r="DR586" s="998"/>
      <c r="DS586" s="299">
        <f t="shared" si="731"/>
        <v>0</v>
      </c>
      <c r="DT586" s="293">
        <f t="shared" si="732"/>
        <v>0</v>
      </c>
      <c r="DU586" s="293">
        <f t="shared" si="733"/>
        <v>0</v>
      </c>
      <c r="DV586" s="293">
        <f t="shared" si="734"/>
        <v>0</v>
      </c>
      <c r="DW586" s="293">
        <f t="shared" si="735"/>
        <v>0</v>
      </c>
      <c r="DX586" s="293">
        <f t="shared" si="736"/>
        <v>0</v>
      </c>
      <c r="DY586" s="294">
        <f t="shared" si="737"/>
        <v>0</v>
      </c>
      <c r="DZ586" s="135"/>
    </row>
    <row r="587" spans="1:130" ht="15" customHeight="1">
      <c r="C587" s="657" t="s">
        <v>296</v>
      </c>
      <c r="D587" s="658"/>
      <c r="E587" s="715"/>
      <c r="F587" s="715"/>
      <c r="G587" s="715"/>
      <c r="H587" s="715"/>
      <c r="I587" s="715"/>
      <c r="J587" s="715"/>
      <c r="K587" s="715"/>
      <c r="L587" s="715"/>
      <c r="M587" s="929"/>
      <c r="N587" s="881">
        <v>0</v>
      </c>
      <c r="O587" s="900"/>
      <c r="P587" s="881">
        <v>0</v>
      </c>
      <c r="Q587" s="900"/>
      <c r="R587" s="881">
        <v>0</v>
      </c>
      <c r="S587" s="900"/>
      <c r="T587" s="881">
        <v>0</v>
      </c>
      <c r="U587" s="900"/>
      <c r="V587" s="881">
        <v>0</v>
      </c>
      <c r="W587" s="900"/>
      <c r="X587" s="119">
        <f t="shared" si="722"/>
        <v>0</v>
      </c>
      <c r="Y587" s="886">
        <v>0</v>
      </c>
      <c r="Z587" s="1007"/>
      <c r="AA587" s="886">
        <v>0</v>
      </c>
      <c r="AB587" s="1007"/>
      <c r="AC587" s="886">
        <v>0</v>
      </c>
      <c r="AD587" s="1007"/>
      <c r="AE587" s="886">
        <v>0</v>
      </c>
      <c r="AF587" s="1007"/>
      <c r="AG587" s="886">
        <v>0</v>
      </c>
      <c r="AH587" s="1007"/>
      <c r="AI587" s="266">
        <f t="shared" si="723"/>
        <v>0</v>
      </c>
      <c r="AJ587" s="884">
        <v>0</v>
      </c>
      <c r="AK587" s="885"/>
      <c r="AL587" s="884">
        <v>0</v>
      </c>
      <c r="AM587" s="885"/>
      <c r="AN587" s="884">
        <v>0</v>
      </c>
      <c r="AO587" s="885"/>
      <c r="AP587" s="884">
        <v>0</v>
      </c>
      <c r="AQ587" s="885"/>
      <c r="AR587" s="884">
        <v>0</v>
      </c>
      <c r="AS587" s="885"/>
      <c r="AT587" s="269">
        <f t="shared" si="724"/>
        <v>0</v>
      </c>
      <c r="AU587" s="877">
        <v>0</v>
      </c>
      <c r="AV587" s="878"/>
      <c r="AW587" s="877">
        <v>0</v>
      </c>
      <c r="AX587" s="878"/>
      <c r="AY587" s="877">
        <v>0</v>
      </c>
      <c r="AZ587" s="878"/>
      <c r="BA587" s="877">
        <v>0</v>
      </c>
      <c r="BB587" s="878"/>
      <c r="BC587" s="877">
        <v>0</v>
      </c>
      <c r="BD587" s="878"/>
      <c r="BE587" s="272">
        <f t="shared" si="725"/>
        <v>0</v>
      </c>
      <c r="BF587" s="879">
        <v>0</v>
      </c>
      <c r="BG587" s="880"/>
      <c r="BH587" s="879">
        <v>0</v>
      </c>
      <c r="BI587" s="880"/>
      <c r="BJ587" s="879">
        <v>0</v>
      </c>
      <c r="BK587" s="880"/>
      <c r="BL587" s="879">
        <v>0</v>
      </c>
      <c r="BM587" s="880"/>
      <c r="BN587" s="879">
        <v>0</v>
      </c>
      <c r="BO587" s="880"/>
      <c r="BP587" s="275">
        <f t="shared" si="726"/>
        <v>0</v>
      </c>
      <c r="BQ587" s="1003">
        <v>0</v>
      </c>
      <c r="BR587" s="1004"/>
      <c r="BS587" s="1003">
        <v>0</v>
      </c>
      <c r="BT587" s="1004"/>
      <c r="BU587" s="1003">
        <v>0</v>
      </c>
      <c r="BV587" s="1004"/>
      <c r="BW587" s="1003">
        <v>0</v>
      </c>
      <c r="BX587" s="1004"/>
      <c r="BY587" s="1003">
        <v>0</v>
      </c>
      <c r="BZ587" s="1004"/>
      <c r="CA587" s="278">
        <f t="shared" si="727"/>
        <v>0</v>
      </c>
      <c r="CB587" s="1005">
        <v>0</v>
      </c>
      <c r="CC587" s="1006"/>
      <c r="CD587" s="1005">
        <v>0</v>
      </c>
      <c r="CE587" s="1006"/>
      <c r="CF587" s="1005">
        <v>0</v>
      </c>
      <c r="CG587" s="1006"/>
      <c r="CH587" s="1005">
        <v>0</v>
      </c>
      <c r="CI587" s="1006"/>
      <c r="CJ587" s="1005">
        <v>0</v>
      </c>
      <c r="CK587" s="1006"/>
      <c r="CL587" s="281">
        <f t="shared" si="728"/>
        <v>0</v>
      </c>
      <c r="CM587" s="999">
        <v>0</v>
      </c>
      <c r="CN587" s="1000"/>
      <c r="CO587" s="999">
        <v>0</v>
      </c>
      <c r="CP587" s="1000"/>
      <c r="CQ587" s="999">
        <v>0</v>
      </c>
      <c r="CR587" s="1000"/>
      <c r="CS587" s="999">
        <v>0</v>
      </c>
      <c r="CT587" s="1000"/>
      <c r="CU587" s="999">
        <v>0</v>
      </c>
      <c r="CV587" s="1000"/>
      <c r="CW587" s="284">
        <f t="shared" si="729"/>
        <v>0</v>
      </c>
      <c r="CX587" s="1001">
        <v>0</v>
      </c>
      <c r="CY587" s="1002"/>
      <c r="CZ587" s="1001">
        <v>0</v>
      </c>
      <c r="DA587" s="1002"/>
      <c r="DB587" s="1001">
        <v>0</v>
      </c>
      <c r="DC587" s="1002"/>
      <c r="DD587" s="1001">
        <v>0</v>
      </c>
      <c r="DE587" s="1002"/>
      <c r="DF587" s="1001">
        <v>0</v>
      </c>
      <c r="DG587" s="1002"/>
      <c r="DH587" s="287">
        <f t="shared" si="730"/>
        <v>0</v>
      </c>
      <c r="DI587" s="997">
        <v>0</v>
      </c>
      <c r="DJ587" s="998"/>
      <c r="DK587" s="997">
        <v>0</v>
      </c>
      <c r="DL587" s="998"/>
      <c r="DM587" s="997">
        <v>0</v>
      </c>
      <c r="DN587" s="998"/>
      <c r="DO587" s="997">
        <v>0</v>
      </c>
      <c r="DP587" s="998"/>
      <c r="DQ587" s="997">
        <v>0</v>
      </c>
      <c r="DR587" s="998"/>
      <c r="DS587" s="299">
        <f t="shared" si="731"/>
        <v>0</v>
      </c>
      <c r="DT587" s="293">
        <f t="shared" si="732"/>
        <v>0</v>
      </c>
      <c r="DU587" s="293">
        <f t="shared" si="733"/>
        <v>0</v>
      </c>
      <c r="DV587" s="293">
        <f t="shared" si="734"/>
        <v>0</v>
      </c>
      <c r="DW587" s="293">
        <f t="shared" si="735"/>
        <v>0</v>
      </c>
      <c r="DX587" s="293">
        <f t="shared" si="736"/>
        <v>0</v>
      </c>
      <c r="DY587" s="294">
        <f t="shared" si="737"/>
        <v>0</v>
      </c>
      <c r="DZ587" s="135"/>
    </row>
    <row r="588" spans="1:130" ht="15" customHeight="1">
      <c r="C588" s="657" t="s">
        <v>296</v>
      </c>
      <c r="D588" s="658"/>
      <c r="E588" s="715"/>
      <c r="F588" s="715"/>
      <c r="G588" s="715"/>
      <c r="H588" s="715"/>
      <c r="I588" s="715"/>
      <c r="J588" s="715"/>
      <c r="K588" s="715"/>
      <c r="L588" s="715"/>
      <c r="M588" s="929"/>
      <c r="N588" s="881">
        <v>0</v>
      </c>
      <c r="O588" s="900"/>
      <c r="P588" s="881">
        <v>0</v>
      </c>
      <c r="Q588" s="900"/>
      <c r="R588" s="881">
        <v>0</v>
      </c>
      <c r="S588" s="900"/>
      <c r="T588" s="881">
        <v>0</v>
      </c>
      <c r="U588" s="900"/>
      <c r="V588" s="881">
        <v>0</v>
      </c>
      <c r="W588" s="900"/>
      <c r="X588" s="119">
        <f t="shared" si="722"/>
        <v>0</v>
      </c>
      <c r="Y588" s="886">
        <v>0</v>
      </c>
      <c r="Z588" s="1007"/>
      <c r="AA588" s="886">
        <v>0</v>
      </c>
      <c r="AB588" s="1007"/>
      <c r="AC588" s="886">
        <v>0</v>
      </c>
      <c r="AD588" s="1007"/>
      <c r="AE588" s="886">
        <v>0</v>
      </c>
      <c r="AF588" s="1007"/>
      <c r="AG588" s="886">
        <v>0</v>
      </c>
      <c r="AH588" s="1007"/>
      <c r="AI588" s="266">
        <f t="shared" si="723"/>
        <v>0</v>
      </c>
      <c r="AJ588" s="884">
        <v>0</v>
      </c>
      <c r="AK588" s="885"/>
      <c r="AL588" s="884">
        <v>0</v>
      </c>
      <c r="AM588" s="885"/>
      <c r="AN588" s="884">
        <v>0</v>
      </c>
      <c r="AO588" s="885"/>
      <c r="AP588" s="884">
        <v>0</v>
      </c>
      <c r="AQ588" s="885"/>
      <c r="AR588" s="884">
        <v>0</v>
      </c>
      <c r="AS588" s="885"/>
      <c r="AT588" s="269">
        <f t="shared" si="724"/>
        <v>0</v>
      </c>
      <c r="AU588" s="877">
        <v>0</v>
      </c>
      <c r="AV588" s="878"/>
      <c r="AW588" s="877">
        <v>0</v>
      </c>
      <c r="AX588" s="878"/>
      <c r="AY588" s="877">
        <v>0</v>
      </c>
      <c r="AZ588" s="878"/>
      <c r="BA588" s="877">
        <v>0</v>
      </c>
      <c r="BB588" s="878"/>
      <c r="BC588" s="877">
        <v>0</v>
      </c>
      <c r="BD588" s="878"/>
      <c r="BE588" s="272">
        <f t="shared" si="725"/>
        <v>0</v>
      </c>
      <c r="BF588" s="879">
        <v>0</v>
      </c>
      <c r="BG588" s="880"/>
      <c r="BH588" s="879">
        <v>0</v>
      </c>
      <c r="BI588" s="880"/>
      <c r="BJ588" s="879">
        <v>0</v>
      </c>
      <c r="BK588" s="880"/>
      <c r="BL588" s="879">
        <v>0</v>
      </c>
      <c r="BM588" s="880"/>
      <c r="BN588" s="879">
        <v>0</v>
      </c>
      <c r="BO588" s="880"/>
      <c r="BP588" s="275">
        <f t="shared" si="726"/>
        <v>0</v>
      </c>
      <c r="BQ588" s="1003">
        <v>0</v>
      </c>
      <c r="BR588" s="1004"/>
      <c r="BS588" s="1003">
        <v>0</v>
      </c>
      <c r="BT588" s="1004"/>
      <c r="BU588" s="1003">
        <v>0</v>
      </c>
      <c r="BV588" s="1004"/>
      <c r="BW588" s="1003">
        <v>0</v>
      </c>
      <c r="BX588" s="1004"/>
      <c r="BY588" s="1003">
        <v>0</v>
      </c>
      <c r="BZ588" s="1004"/>
      <c r="CA588" s="278">
        <f t="shared" si="727"/>
        <v>0</v>
      </c>
      <c r="CB588" s="1005">
        <v>0</v>
      </c>
      <c r="CC588" s="1006"/>
      <c r="CD588" s="1005">
        <v>0</v>
      </c>
      <c r="CE588" s="1006"/>
      <c r="CF588" s="1005">
        <v>0</v>
      </c>
      <c r="CG588" s="1006"/>
      <c r="CH588" s="1005">
        <v>0</v>
      </c>
      <c r="CI588" s="1006"/>
      <c r="CJ588" s="1005">
        <v>0</v>
      </c>
      <c r="CK588" s="1006"/>
      <c r="CL588" s="281">
        <f t="shared" si="728"/>
        <v>0</v>
      </c>
      <c r="CM588" s="999">
        <v>0</v>
      </c>
      <c r="CN588" s="1000"/>
      <c r="CO588" s="999">
        <v>0</v>
      </c>
      <c r="CP588" s="1000"/>
      <c r="CQ588" s="999">
        <v>0</v>
      </c>
      <c r="CR588" s="1000"/>
      <c r="CS588" s="999">
        <v>0</v>
      </c>
      <c r="CT588" s="1000"/>
      <c r="CU588" s="999">
        <v>0</v>
      </c>
      <c r="CV588" s="1000"/>
      <c r="CW588" s="284">
        <f t="shared" si="729"/>
        <v>0</v>
      </c>
      <c r="CX588" s="1001">
        <v>0</v>
      </c>
      <c r="CY588" s="1002"/>
      <c r="CZ588" s="1001">
        <v>0</v>
      </c>
      <c r="DA588" s="1002"/>
      <c r="DB588" s="1001">
        <v>0</v>
      </c>
      <c r="DC588" s="1002"/>
      <c r="DD588" s="1001">
        <v>0</v>
      </c>
      <c r="DE588" s="1002"/>
      <c r="DF588" s="1001">
        <v>0</v>
      </c>
      <c r="DG588" s="1002"/>
      <c r="DH588" s="287">
        <f t="shared" si="730"/>
        <v>0</v>
      </c>
      <c r="DI588" s="997">
        <v>0</v>
      </c>
      <c r="DJ588" s="998"/>
      <c r="DK588" s="997">
        <v>0</v>
      </c>
      <c r="DL588" s="998"/>
      <c r="DM588" s="997">
        <v>0</v>
      </c>
      <c r="DN588" s="998"/>
      <c r="DO588" s="997">
        <v>0</v>
      </c>
      <c r="DP588" s="998"/>
      <c r="DQ588" s="997">
        <v>0</v>
      </c>
      <c r="DR588" s="998"/>
      <c r="DS588" s="299">
        <f t="shared" si="731"/>
        <v>0</v>
      </c>
      <c r="DT588" s="293">
        <f t="shared" si="732"/>
        <v>0</v>
      </c>
      <c r="DU588" s="293">
        <f t="shared" si="733"/>
        <v>0</v>
      </c>
      <c r="DV588" s="293">
        <f t="shared" si="734"/>
        <v>0</v>
      </c>
      <c r="DW588" s="293">
        <f t="shared" si="735"/>
        <v>0</v>
      </c>
      <c r="DX588" s="293">
        <f t="shared" si="736"/>
        <v>0</v>
      </c>
      <c r="DY588" s="294">
        <f t="shared" si="737"/>
        <v>0</v>
      </c>
      <c r="DZ588" s="135"/>
    </row>
    <row r="589" spans="1:130" ht="15" customHeight="1">
      <c r="C589" s="657" t="s">
        <v>296</v>
      </c>
      <c r="D589" s="658"/>
      <c r="E589" s="715"/>
      <c r="F589" s="715"/>
      <c r="G589" s="715"/>
      <c r="H589" s="715"/>
      <c r="I589" s="715"/>
      <c r="J589" s="715"/>
      <c r="K589" s="715"/>
      <c r="L589" s="715"/>
      <c r="M589" s="929"/>
      <c r="N589" s="881">
        <v>0</v>
      </c>
      <c r="O589" s="900"/>
      <c r="P589" s="881">
        <v>0</v>
      </c>
      <c r="Q589" s="900"/>
      <c r="R589" s="881">
        <v>0</v>
      </c>
      <c r="S589" s="900"/>
      <c r="T589" s="881">
        <v>0</v>
      </c>
      <c r="U589" s="900"/>
      <c r="V589" s="881">
        <v>0</v>
      </c>
      <c r="W589" s="900"/>
      <c r="X589" s="119">
        <f t="shared" si="722"/>
        <v>0</v>
      </c>
      <c r="Y589" s="886">
        <v>0</v>
      </c>
      <c r="Z589" s="1007"/>
      <c r="AA589" s="886">
        <v>0</v>
      </c>
      <c r="AB589" s="1007"/>
      <c r="AC589" s="886">
        <v>0</v>
      </c>
      <c r="AD589" s="1007"/>
      <c r="AE589" s="886">
        <v>0</v>
      </c>
      <c r="AF589" s="1007"/>
      <c r="AG589" s="886">
        <v>0</v>
      </c>
      <c r="AH589" s="1007"/>
      <c r="AI589" s="266">
        <f t="shared" si="723"/>
        <v>0</v>
      </c>
      <c r="AJ589" s="884">
        <v>0</v>
      </c>
      <c r="AK589" s="885"/>
      <c r="AL589" s="884">
        <v>0</v>
      </c>
      <c r="AM589" s="885"/>
      <c r="AN589" s="884">
        <v>0</v>
      </c>
      <c r="AO589" s="885"/>
      <c r="AP589" s="884">
        <v>0</v>
      </c>
      <c r="AQ589" s="885"/>
      <c r="AR589" s="884">
        <v>0</v>
      </c>
      <c r="AS589" s="885"/>
      <c r="AT589" s="269">
        <f t="shared" si="724"/>
        <v>0</v>
      </c>
      <c r="AU589" s="877">
        <v>0</v>
      </c>
      <c r="AV589" s="878"/>
      <c r="AW589" s="877">
        <v>0</v>
      </c>
      <c r="AX589" s="878"/>
      <c r="AY589" s="877">
        <v>0</v>
      </c>
      <c r="AZ589" s="878"/>
      <c r="BA589" s="877">
        <v>0</v>
      </c>
      <c r="BB589" s="878"/>
      <c r="BC589" s="877">
        <v>0</v>
      </c>
      <c r="BD589" s="878"/>
      <c r="BE589" s="272">
        <f t="shared" si="725"/>
        <v>0</v>
      </c>
      <c r="BF589" s="879">
        <v>0</v>
      </c>
      <c r="BG589" s="880"/>
      <c r="BH589" s="879">
        <v>0</v>
      </c>
      <c r="BI589" s="880"/>
      <c r="BJ589" s="879">
        <v>0</v>
      </c>
      <c r="BK589" s="880"/>
      <c r="BL589" s="879">
        <v>0</v>
      </c>
      <c r="BM589" s="880"/>
      <c r="BN589" s="879">
        <v>0</v>
      </c>
      <c r="BO589" s="880"/>
      <c r="BP589" s="275">
        <f t="shared" si="726"/>
        <v>0</v>
      </c>
      <c r="BQ589" s="1003">
        <v>0</v>
      </c>
      <c r="BR589" s="1004"/>
      <c r="BS589" s="1003">
        <v>0</v>
      </c>
      <c r="BT589" s="1004"/>
      <c r="BU589" s="1003">
        <v>0</v>
      </c>
      <c r="BV589" s="1004"/>
      <c r="BW589" s="1003">
        <v>0</v>
      </c>
      <c r="BX589" s="1004"/>
      <c r="BY589" s="1003">
        <v>0</v>
      </c>
      <c r="BZ589" s="1004"/>
      <c r="CA589" s="278">
        <f t="shared" si="727"/>
        <v>0</v>
      </c>
      <c r="CB589" s="1005">
        <v>0</v>
      </c>
      <c r="CC589" s="1006"/>
      <c r="CD589" s="1005">
        <v>0</v>
      </c>
      <c r="CE589" s="1006"/>
      <c r="CF589" s="1005">
        <v>0</v>
      </c>
      <c r="CG589" s="1006"/>
      <c r="CH589" s="1005">
        <v>0</v>
      </c>
      <c r="CI589" s="1006"/>
      <c r="CJ589" s="1005">
        <v>0</v>
      </c>
      <c r="CK589" s="1006"/>
      <c r="CL589" s="281">
        <f t="shared" si="728"/>
        <v>0</v>
      </c>
      <c r="CM589" s="999">
        <v>0</v>
      </c>
      <c r="CN589" s="1000"/>
      <c r="CO589" s="999">
        <v>0</v>
      </c>
      <c r="CP589" s="1000"/>
      <c r="CQ589" s="999">
        <v>0</v>
      </c>
      <c r="CR589" s="1000"/>
      <c r="CS589" s="999">
        <v>0</v>
      </c>
      <c r="CT589" s="1000"/>
      <c r="CU589" s="999">
        <v>0</v>
      </c>
      <c r="CV589" s="1000"/>
      <c r="CW589" s="284">
        <f t="shared" si="729"/>
        <v>0</v>
      </c>
      <c r="CX589" s="1001">
        <v>0</v>
      </c>
      <c r="CY589" s="1002"/>
      <c r="CZ589" s="1001">
        <v>0</v>
      </c>
      <c r="DA589" s="1002"/>
      <c r="DB589" s="1001">
        <v>0</v>
      </c>
      <c r="DC589" s="1002"/>
      <c r="DD589" s="1001">
        <v>0</v>
      </c>
      <c r="DE589" s="1002"/>
      <c r="DF589" s="1001">
        <v>0</v>
      </c>
      <c r="DG589" s="1002"/>
      <c r="DH589" s="287">
        <f t="shared" si="730"/>
        <v>0</v>
      </c>
      <c r="DI589" s="997">
        <v>0</v>
      </c>
      <c r="DJ589" s="998"/>
      <c r="DK589" s="997">
        <v>0</v>
      </c>
      <c r="DL589" s="998"/>
      <c r="DM589" s="997">
        <v>0</v>
      </c>
      <c r="DN589" s="998"/>
      <c r="DO589" s="997">
        <v>0</v>
      </c>
      <c r="DP589" s="998"/>
      <c r="DQ589" s="997">
        <v>0</v>
      </c>
      <c r="DR589" s="998"/>
      <c r="DS589" s="299">
        <f t="shared" si="731"/>
        <v>0</v>
      </c>
      <c r="DT589" s="293">
        <f t="shared" si="732"/>
        <v>0</v>
      </c>
      <c r="DU589" s="293">
        <f t="shared" si="733"/>
        <v>0</v>
      </c>
      <c r="DV589" s="293">
        <f t="shared" si="734"/>
        <v>0</v>
      </c>
      <c r="DW589" s="293">
        <f t="shared" si="735"/>
        <v>0</v>
      </c>
      <c r="DX589" s="293">
        <f t="shared" si="736"/>
        <v>0</v>
      </c>
      <c r="DY589" s="294">
        <f t="shared" si="737"/>
        <v>0</v>
      </c>
      <c r="DZ589" s="135"/>
    </row>
    <row r="590" spans="1:130" ht="15" customHeight="1">
      <c r="C590" s="657" t="s">
        <v>296</v>
      </c>
      <c r="D590" s="658"/>
      <c r="E590" s="715"/>
      <c r="F590" s="715"/>
      <c r="G590" s="715"/>
      <c r="H590" s="715"/>
      <c r="I590" s="715"/>
      <c r="J590" s="715"/>
      <c r="K590" s="715"/>
      <c r="L590" s="715"/>
      <c r="M590" s="929"/>
      <c r="N590" s="881">
        <v>0</v>
      </c>
      <c r="O590" s="900"/>
      <c r="P590" s="881">
        <v>0</v>
      </c>
      <c r="Q590" s="900"/>
      <c r="R590" s="881">
        <v>0</v>
      </c>
      <c r="S590" s="900"/>
      <c r="T590" s="881">
        <v>0</v>
      </c>
      <c r="U590" s="900"/>
      <c r="V590" s="881">
        <v>0</v>
      </c>
      <c r="W590" s="900"/>
      <c r="X590" s="119">
        <f t="shared" si="722"/>
        <v>0</v>
      </c>
      <c r="Y590" s="886">
        <v>0</v>
      </c>
      <c r="Z590" s="1007"/>
      <c r="AA590" s="886">
        <v>0</v>
      </c>
      <c r="AB590" s="1007"/>
      <c r="AC590" s="886">
        <v>0</v>
      </c>
      <c r="AD590" s="1007"/>
      <c r="AE590" s="886">
        <v>0</v>
      </c>
      <c r="AF590" s="1007"/>
      <c r="AG590" s="886">
        <v>0</v>
      </c>
      <c r="AH590" s="1007"/>
      <c r="AI590" s="266">
        <f t="shared" si="723"/>
        <v>0</v>
      </c>
      <c r="AJ590" s="884">
        <v>0</v>
      </c>
      <c r="AK590" s="885"/>
      <c r="AL590" s="884">
        <v>0</v>
      </c>
      <c r="AM590" s="885"/>
      <c r="AN590" s="884">
        <v>0</v>
      </c>
      <c r="AO590" s="885"/>
      <c r="AP590" s="884">
        <v>0</v>
      </c>
      <c r="AQ590" s="885"/>
      <c r="AR590" s="884">
        <v>0</v>
      </c>
      <c r="AS590" s="885"/>
      <c r="AT590" s="269">
        <f t="shared" si="724"/>
        <v>0</v>
      </c>
      <c r="AU590" s="877">
        <v>0</v>
      </c>
      <c r="AV590" s="878"/>
      <c r="AW590" s="877">
        <v>0</v>
      </c>
      <c r="AX590" s="878"/>
      <c r="AY590" s="877">
        <v>0</v>
      </c>
      <c r="AZ590" s="878"/>
      <c r="BA590" s="877">
        <v>0</v>
      </c>
      <c r="BB590" s="878"/>
      <c r="BC590" s="877">
        <v>0</v>
      </c>
      <c r="BD590" s="878"/>
      <c r="BE590" s="272">
        <f t="shared" si="725"/>
        <v>0</v>
      </c>
      <c r="BF590" s="879">
        <v>0</v>
      </c>
      <c r="BG590" s="880"/>
      <c r="BH590" s="879">
        <v>0</v>
      </c>
      <c r="BI590" s="880"/>
      <c r="BJ590" s="879">
        <v>0</v>
      </c>
      <c r="BK590" s="880"/>
      <c r="BL590" s="879">
        <v>0</v>
      </c>
      <c r="BM590" s="880"/>
      <c r="BN590" s="879">
        <v>0</v>
      </c>
      <c r="BO590" s="880"/>
      <c r="BP590" s="275">
        <f t="shared" si="726"/>
        <v>0</v>
      </c>
      <c r="BQ590" s="1003">
        <v>0</v>
      </c>
      <c r="BR590" s="1004"/>
      <c r="BS590" s="1003">
        <v>0</v>
      </c>
      <c r="BT590" s="1004"/>
      <c r="BU590" s="1003">
        <v>0</v>
      </c>
      <c r="BV590" s="1004"/>
      <c r="BW590" s="1003">
        <v>0</v>
      </c>
      <c r="BX590" s="1004"/>
      <c r="BY590" s="1003">
        <v>0</v>
      </c>
      <c r="BZ590" s="1004"/>
      <c r="CA590" s="278">
        <f t="shared" si="727"/>
        <v>0</v>
      </c>
      <c r="CB590" s="1005">
        <v>0</v>
      </c>
      <c r="CC590" s="1006"/>
      <c r="CD590" s="1005">
        <v>0</v>
      </c>
      <c r="CE590" s="1006"/>
      <c r="CF590" s="1005">
        <v>0</v>
      </c>
      <c r="CG590" s="1006"/>
      <c r="CH590" s="1005">
        <v>0</v>
      </c>
      <c r="CI590" s="1006"/>
      <c r="CJ590" s="1005">
        <v>0</v>
      </c>
      <c r="CK590" s="1006"/>
      <c r="CL590" s="281">
        <f t="shared" si="728"/>
        <v>0</v>
      </c>
      <c r="CM590" s="999">
        <v>0</v>
      </c>
      <c r="CN590" s="1000"/>
      <c r="CO590" s="999">
        <v>0</v>
      </c>
      <c r="CP590" s="1000"/>
      <c r="CQ590" s="999">
        <v>0</v>
      </c>
      <c r="CR590" s="1000"/>
      <c r="CS590" s="999">
        <v>0</v>
      </c>
      <c r="CT590" s="1000"/>
      <c r="CU590" s="999">
        <v>0</v>
      </c>
      <c r="CV590" s="1000"/>
      <c r="CW590" s="284">
        <f t="shared" si="729"/>
        <v>0</v>
      </c>
      <c r="CX590" s="1001">
        <v>0</v>
      </c>
      <c r="CY590" s="1002"/>
      <c r="CZ590" s="1001">
        <v>0</v>
      </c>
      <c r="DA590" s="1002"/>
      <c r="DB590" s="1001">
        <v>0</v>
      </c>
      <c r="DC590" s="1002"/>
      <c r="DD590" s="1001">
        <v>0</v>
      </c>
      <c r="DE590" s="1002"/>
      <c r="DF590" s="1001">
        <v>0</v>
      </c>
      <c r="DG590" s="1002"/>
      <c r="DH590" s="287">
        <f t="shared" si="730"/>
        <v>0</v>
      </c>
      <c r="DI590" s="997">
        <v>0</v>
      </c>
      <c r="DJ590" s="998"/>
      <c r="DK590" s="997">
        <v>0</v>
      </c>
      <c r="DL590" s="998"/>
      <c r="DM590" s="997">
        <v>0</v>
      </c>
      <c r="DN590" s="998"/>
      <c r="DO590" s="997">
        <v>0</v>
      </c>
      <c r="DP590" s="998"/>
      <c r="DQ590" s="997">
        <v>0</v>
      </c>
      <c r="DR590" s="998"/>
      <c r="DS590" s="299">
        <f t="shared" si="731"/>
        <v>0</v>
      </c>
      <c r="DT590" s="293">
        <f t="shared" si="732"/>
        <v>0</v>
      </c>
      <c r="DU590" s="293">
        <f t="shared" si="733"/>
        <v>0</v>
      </c>
      <c r="DV590" s="293">
        <f t="shared" si="734"/>
        <v>0</v>
      </c>
      <c r="DW590" s="293">
        <f t="shared" si="735"/>
        <v>0</v>
      </c>
      <c r="DX590" s="293">
        <f t="shared" si="736"/>
        <v>0</v>
      </c>
      <c r="DY590" s="294">
        <f t="shared" si="737"/>
        <v>0</v>
      </c>
      <c r="DZ590" s="135"/>
    </row>
    <row r="591" spans="1:130" ht="15" customHeight="1">
      <c r="C591" s="657" t="s">
        <v>296</v>
      </c>
      <c r="D591" s="658"/>
      <c r="E591" s="715"/>
      <c r="F591" s="715"/>
      <c r="G591" s="715"/>
      <c r="H591" s="715"/>
      <c r="I591" s="715"/>
      <c r="J591" s="715"/>
      <c r="K591" s="715"/>
      <c r="L591" s="715"/>
      <c r="M591" s="929"/>
      <c r="N591" s="881">
        <v>0</v>
      </c>
      <c r="O591" s="900"/>
      <c r="P591" s="881">
        <v>0</v>
      </c>
      <c r="Q591" s="900"/>
      <c r="R591" s="881">
        <v>0</v>
      </c>
      <c r="S591" s="900"/>
      <c r="T591" s="881">
        <v>0</v>
      </c>
      <c r="U591" s="900"/>
      <c r="V591" s="881">
        <v>0</v>
      </c>
      <c r="W591" s="900"/>
      <c r="X591" s="119">
        <f t="shared" si="722"/>
        <v>0</v>
      </c>
      <c r="Y591" s="886">
        <v>0</v>
      </c>
      <c r="Z591" s="1007"/>
      <c r="AA591" s="886">
        <v>0</v>
      </c>
      <c r="AB591" s="1007"/>
      <c r="AC591" s="886">
        <v>0</v>
      </c>
      <c r="AD591" s="1007"/>
      <c r="AE591" s="886">
        <v>0</v>
      </c>
      <c r="AF591" s="1007"/>
      <c r="AG591" s="886">
        <v>0</v>
      </c>
      <c r="AH591" s="1007"/>
      <c r="AI591" s="266">
        <f t="shared" si="723"/>
        <v>0</v>
      </c>
      <c r="AJ591" s="884">
        <v>0</v>
      </c>
      <c r="AK591" s="885"/>
      <c r="AL591" s="884">
        <v>0</v>
      </c>
      <c r="AM591" s="885"/>
      <c r="AN591" s="884">
        <v>0</v>
      </c>
      <c r="AO591" s="885"/>
      <c r="AP591" s="884">
        <v>0</v>
      </c>
      <c r="AQ591" s="885"/>
      <c r="AR591" s="884">
        <v>0</v>
      </c>
      <c r="AS591" s="885"/>
      <c r="AT591" s="269">
        <f t="shared" si="724"/>
        <v>0</v>
      </c>
      <c r="AU591" s="877">
        <v>0</v>
      </c>
      <c r="AV591" s="878"/>
      <c r="AW591" s="877">
        <v>0</v>
      </c>
      <c r="AX591" s="878"/>
      <c r="AY591" s="877">
        <v>0</v>
      </c>
      <c r="AZ591" s="878"/>
      <c r="BA591" s="877">
        <v>0</v>
      </c>
      <c r="BB591" s="878"/>
      <c r="BC591" s="877">
        <v>0</v>
      </c>
      <c r="BD591" s="878"/>
      <c r="BE591" s="272">
        <f t="shared" si="725"/>
        <v>0</v>
      </c>
      <c r="BF591" s="879">
        <v>0</v>
      </c>
      <c r="BG591" s="880"/>
      <c r="BH591" s="879">
        <v>0</v>
      </c>
      <c r="BI591" s="880"/>
      <c r="BJ591" s="879">
        <v>0</v>
      </c>
      <c r="BK591" s="880"/>
      <c r="BL591" s="879">
        <v>0</v>
      </c>
      <c r="BM591" s="880"/>
      <c r="BN591" s="879">
        <v>0</v>
      </c>
      <c r="BO591" s="880"/>
      <c r="BP591" s="275">
        <f t="shared" si="726"/>
        <v>0</v>
      </c>
      <c r="BQ591" s="1003">
        <v>0</v>
      </c>
      <c r="BR591" s="1004"/>
      <c r="BS591" s="1003">
        <v>0</v>
      </c>
      <c r="BT591" s="1004"/>
      <c r="BU591" s="1003">
        <v>0</v>
      </c>
      <c r="BV591" s="1004"/>
      <c r="BW591" s="1003">
        <v>0</v>
      </c>
      <c r="BX591" s="1004"/>
      <c r="BY591" s="1003">
        <v>0</v>
      </c>
      <c r="BZ591" s="1004"/>
      <c r="CA591" s="278">
        <f t="shared" si="727"/>
        <v>0</v>
      </c>
      <c r="CB591" s="1005">
        <v>0</v>
      </c>
      <c r="CC591" s="1006"/>
      <c r="CD591" s="1005">
        <v>0</v>
      </c>
      <c r="CE591" s="1006"/>
      <c r="CF591" s="1005">
        <v>0</v>
      </c>
      <c r="CG591" s="1006"/>
      <c r="CH591" s="1005">
        <v>0</v>
      </c>
      <c r="CI591" s="1006"/>
      <c r="CJ591" s="1005">
        <v>0</v>
      </c>
      <c r="CK591" s="1006"/>
      <c r="CL591" s="281">
        <f t="shared" si="728"/>
        <v>0</v>
      </c>
      <c r="CM591" s="999">
        <v>0</v>
      </c>
      <c r="CN591" s="1000"/>
      <c r="CO591" s="999">
        <v>0</v>
      </c>
      <c r="CP591" s="1000"/>
      <c r="CQ591" s="999">
        <v>0</v>
      </c>
      <c r="CR591" s="1000"/>
      <c r="CS591" s="999">
        <v>0</v>
      </c>
      <c r="CT591" s="1000"/>
      <c r="CU591" s="999">
        <v>0</v>
      </c>
      <c r="CV591" s="1000"/>
      <c r="CW591" s="284">
        <f t="shared" si="729"/>
        <v>0</v>
      </c>
      <c r="CX591" s="1001">
        <v>0</v>
      </c>
      <c r="CY591" s="1002"/>
      <c r="CZ591" s="1001">
        <v>0</v>
      </c>
      <c r="DA591" s="1002"/>
      <c r="DB591" s="1001">
        <v>0</v>
      </c>
      <c r="DC591" s="1002"/>
      <c r="DD591" s="1001">
        <v>0</v>
      </c>
      <c r="DE591" s="1002"/>
      <c r="DF591" s="1001">
        <v>0</v>
      </c>
      <c r="DG591" s="1002"/>
      <c r="DH591" s="287">
        <f t="shared" si="730"/>
        <v>0</v>
      </c>
      <c r="DI591" s="997">
        <v>0</v>
      </c>
      <c r="DJ591" s="998"/>
      <c r="DK591" s="997">
        <v>0</v>
      </c>
      <c r="DL591" s="998"/>
      <c r="DM591" s="997">
        <v>0</v>
      </c>
      <c r="DN591" s="998"/>
      <c r="DO591" s="997">
        <v>0</v>
      </c>
      <c r="DP591" s="998"/>
      <c r="DQ591" s="997">
        <v>0</v>
      </c>
      <c r="DR591" s="998"/>
      <c r="DS591" s="299">
        <f t="shared" si="731"/>
        <v>0</v>
      </c>
      <c r="DT591" s="293">
        <f t="shared" si="732"/>
        <v>0</v>
      </c>
      <c r="DU591" s="293">
        <f t="shared" si="733"/>
        <v>0</v>
      </c>
      <c r="DV591" s="293">
        <f t="shared" si="734"/>
        <v>0</v>
      </c>
      <c r="DW591" s="293">
        <f t="shared" si="735"/>
        <v>0</v>
      </c>
      <c r="DX591" s="293">
        <f t="shared" si="736"/>
        <v>0</v>
      </c>
      <c r="DY591" s="294">
        <f t="shared" si="737"/>
        <v>0</v>
      </c>
      <c r="DZ591" s="135"/>
    </row>
    <row r="592" spans="1:130" ht="15" customHeight="1">
      <c r="C592" s="657" t="s">
        <v>296</v>
      </c>
      <c r="D592" s="658"/>
      <c r="E592" s="715"/>
      <c r="F592" s="715"/>
      <c r="G592" s="715"/>
      <c r="H592" s="715"/>
      <c r="I592" s="715"/>
      <c r="J592" s="715"/>
      <c r="K592" s="715"/>
      <c r="L592" s="715"/>
      <c r="M592" s="929"/>
      <c r="N592" s="881">
        <v>0</v>
      </c>
      <c r="O592" s="900"/>
      <c r="P592" s="881">
        <v>0</v>
      </c>
      <c r="Q592" s="900"/>
      <c r="R592" s="881">
        <v>0</v>
      </c>
      <c r="S592" s="900"/>
      <c r="T592" s="881">
        <v>0</v>
      </c>
      <c r="U592" s="900"/>
      <c r="V592" s="881">
        <v>0</v>
      </c>
      <c r="W592" s="900"/>
      <c r="X592" s="119">
        <f t="shared" si="722"/>
        <v>0</v>
      </c>
      <c r="Y592" s="886">
        <v>0</v>
      </c>
      <c r="Z592" s="1007"/>
      <c r="AA592" s="886">
        <v>0</v>
      </c>
      <c r="AB592" s="1007"/>
      <c r="AC592" s="886">
        <v>0</v>
      </c>
      <c r="AD592" s="1007"/>
      <c r="AE592" s="886">
        <v>0</v>
      </c>
      <c r="AF592" s="1007"/>
      <c r="AG592" s="886">
        <v>0</v>
      </c>
      <c r="AH592" s="1007"/>
      <c r="AI592" s="266">
        <f t="shared" si="723"/>
        <v>0</v>
      </c>
      <c r="AJ592" s="884">
        <v>0</v>
      </c>
      <c r="AK592" s="885"/>
      <c r="AL592" s="884">
        <v>0</v>
      </c>
      <c r="AM592" s="885"/>
      <c r="AN592" s="884">
        <v>0</v>
      </c>
      <c r="AO592" s="885"/>
      <c r="AP592" s="884">
        <v>0</v>
      </c>
      <c r="AQ592" s="885"/>
      <c r="AR592" s="884">
        <v>0</v>
      </c>
      <c r="AS592" s="885"/>
      <c r="AT592" s="269">
        <f t="shared" si="724"/>
        <v>0</v>
      </c>
      <c r="AU592" s="877">
        <v>0</v>
      </c>
      <c r="AV592" s="878"/>
      <c r="AW592" s="877">
        <v>0</v>
      </c>
      <c r="AX592" s="878"/>
      <c r="AY592" s="877">
        <v>0</v>
      </c>
      <c r="AZ592" s="878"/>
      <c r="BA592" s="877">
        <v>0</v>
      </c>
      <c r="BB592" s="878"/>
      <c r="BC592" s="877">
        <v>0</v>
      </c>
      <c r="BD592" s="878"/>
      <c r="BE592" s="272">
        <f t="shared" si="725"/>
        <v>0</v>
      </c>
      <c r="BF592" s="879">
        <v>0</v>
      </c>
      <c r="BG592" s="880"/>
      <c r="BH592" s="879">
        <v>0</v>
      </c>
      <c r="BI592" s="880"/>
      <c r="BJ592" s="879">
        <v>0</v>
      </c>
      <c r="BK592" s="880"/>
      <c r="BL592" s="879">
        <v>0</v>
      </c>
      <c r="BM592" s="880"/>
      <c r="BN592" s="879">
        <v>0</v>
      </c>
      <c r="BO592" s="880"/>
      <c r="BP592" s="275">
        <f t="shared" si="726"/>
        <v>0</v>
      </c>
      <c r="BQ592" s="1003">
        <v>0</v>
      </c>
      <c r="BR592" s="1004"/>
      <c r="BS592" s="1003">
        <v>0</v>
      </c>
      <c r="BT592" s="1004"/>
      <c r="BU592" s="1003">
        <v>0</v>
      </c>
      <c r="BV592" s="1004"/>
      <c r="BW592" s="1003">
        <v>0</v>
      </c>
      <c r="BX592" s="1004"/>
      <c r="BY592" s="1003">
        <v>0</v>
      </c>
      <c r="BZ592" s="1004"/>
      <c r="CA592" s="278">
        <f t="shared" si="727"/>
        <v>0</v>
      </c>
      <c r="CB592" s="1005">
        <v>0</v>
      </c>
      <c r="CC592" s="1006"/>
      <c r="CD592" s="1005">
        <v>0</v>
      </c>
      <c r="CE592" s="1006"/>
      <c r="CF592" s="1005">
        <v>0</v>
      </c>
      <c r="CG592" s="1006"/>
      <c r="CH592" s="1005">
        <v>0</v>
      </c>
      <c r="CI592" s="1006"/>
      <c r="CJ592" s="1005">
        <v>0</v>
      </c>
      <c r="CK592" s="1006"/>
      <c r="CL592" s="281">
        <f t="shared" si="728"/>
        <v>0</v>
      </c>
      <c r="CM592" s="999">
        <v>0</v>
      </c>
      <c r="CN592" s="1000"/>
      <c r="CO592" s="999">
        <v>0</v>
      </c>
      <c r="CP592" s="1000"/>
      <c r="CQ592" s="999">
        <v>0</v>
      </c>
      <c r="CR592" s="1000"/>
      <c r="CS592" s="999">
        <v>0</v>
      </c>
      <c r="CT592" s="1000"/>
      <c r="CU592" s="999">
        <v>0</v>
      </c>
      <c r="CV592" s="1000"/>
      <c r="CW592" s="284">
        <f t="shared" si="729"/>
        <v>0</v>
      </c>
      <c r="CX592" s="1001">
        <v>0</v>
      </c>
      <c r="CY592" s="1002"/>
      <c r="CZ592" s="1001">
        <v>0</v>
      </c>
      <c r="DA592" s="1002"/>
      <c r="DB592" s="1001">
        <v>0</v>
      </c>
      <c r="DC592" s="1002"/>
      <c r="DD592" s="1001">
        <v>0</v>
      </c>
      <c r="DE592" s="1002"/>
      <c r="DF592" s="1001">
        <v>0</v>
      </c>
      <c r="DG592" s="1002"/>
      <c r="DH592" s="287">
        <f t="shared" si="730"/>
        <v>0</v>
      </c>
      <c r="DI592" s="997">
        <v>0</v>
      </c>
      <c r="DJ592" s="998"/>
      <c r="DK592" s="997">
        <v>0</v>
      </c>
      <c r="DL592" s="998"/>
      <c r="DM592" s="997">
        <v>0</v>
      </c>
      <c r="DN592" s="998"/>
      <c r="DO592" s="997">
        <v>0</v>
      </c>
      <c r="DP592" s="998"/>
      <c r="DQ592" s="997">
        <v>0</v>
      </c>
      <c r="DR592" s="998"/>
      <c r="DS592" s="299">
        <f t="shared" si="731"/>
        <v>0</v>
      </c>
      <c r="DT592" s="293">
        <f t="shared" si="732"/>
        <v>0</v>
      </c>
      <c r="DU592" s="293">
        <f t="shared" si="733"/>
        <v>0</v>
      </c>
      <c r="DV592" s="293">
        <f t="shared" si="734"/>
        <v>0</v>
      </c>
      <c r="DW592" s="293">
        <f t="shared" si="735"/>
        <v>0</v>
      </c>
      <c r="DX592" s="293">
        <f t="shared" si="736"/>
        <v>0</v>
      </c>
      <c r="DY592" s="294">
        <f t="shared" si="737"/>
        <v>0</v>
      </c>
      <c r="DZ592" s="135"/>
    </row>
    <row r="593" spans="3:130" ht="15" customHeight="1">
      <c r="C593" s="657" t="s">
        <v>296</v>
      </c>
      <c r="D593" s="658"/>
      <c r="E593" s="715"/>
      <c r="F593" s="715"/>
      <c r="G593" s="715"/>
      <c r="H593" s="715"/>
      <c r="I593" s="715"/>
      <c r="J593" s="715"/>
      <c r="K593" s="715"/>
      <c r="L593" s="715"/>
      <c r="M593" s="929"/>
      <c r="N593" s="881">
        <v>0</v>
      </c>
      <c r="O593" s="900"/>
      <c r="P593" s="881">
        <v>0</v>
      </c>
      <c r="Q593" s="900"/>
      <c r="R593" s="881">
        <v>0</v>
      </c>
      <c r="S593" s="900"/>
      <c r="T593" s="881">
        <v>0</v>
      </c>
      <c r="U593" s="900"/>
      <c r="V593" s="881">
        <v>0</v>
      </c>
      <c r="W593" s="900"/>
      <c r="X593" s="119">
        <f t="shared" si="722"/>
        <v>0</v>
      </c>
      <c r="Y593" s="886">
        <v>0</v>
      </c>
      <c r="Z593" s="1007"/>
      <c r="AA593" s="886">
        <v>0</v>
      </c>
      <c r="AB593" s="1007"/>
      <c r="AC593" s="886">
        <v>0</v>
      </c>
      <c r="AD593" s="1007"/>
      <c r="AE593" s="886">
        <v>0</v>
      </c>
      <c r="AF593" s="1007"/>
      <c r="AG593" s="886">
        <v>0</v>
      </c>
      <c r="AH593" s="1007"/>
      <c r="AI593" s="266">
        <f t="shared" si="723"/>
        <v>0</v>
      </c>
      <c r="AJ593" s="884">
        <v>0</v>
      </c>
      <c r="AK593" s="885"/>
      <c r="AL593" s="884">
        <v>0</v>
      </c>
      <c r="AM593" s="885"/>
      <c r="AN593" s="884">
        <v>0</v>
      </c>
      <c r="AO593" s="885"/>
      <c r="AP593" s="884">
        <v>0</v>
      </c>
      <c r="AQ593" s="885"/>
      <c r="AR593" s="884">
        <v>0</v>
      </c>
      <c r="AS593" s="885"/>
      <c r="AT593" s="269">
        <f t="shared" si="724"/>
        <v>0</v>
      </c>
      <c r="AU593" s="877">
        <v>0</v>
      </c>
      <c r="AV593" s="878"/>
      <c r="AW593" s="877">
        <v>0</v>
      </c>
      <c r="AX593" s="878"/>
      <c r="AY593" s="877">
        <v>0</v>
      </c>
      <c r="AZ593" s="878"/>
      <c r="BA593" s="877">
        <v>0</v>
      </c>
      <c r="BB593" s="878"/>
      <c r="BC593" s="877">
        <v>0</v>
      </c>
      <c r="BD593" s="878"/>
      <c r="BE593" s="272">
        <f t="shared" si="725"/>
        <v>0</v>
      </c>
      <c r="BF593" s="879">
        <v>0</v>
      </c>
      <c r="BG593" s="880"/>
      <c r="BH593" s="879">
        <v>0</v>
      </c>
      <c r="BI593" s="880"/>
      <c r="BJ593" s="879">
        <v>0</v>
      </c>
      <c r="BK593" s="880"/>
      <c r="BL593" s="879">
        <v>0</v>
      </c>
      <c r="BM593" s="880"/>
      <c r="BN593" s="879">
        <v>0</v>
      </c>
      <c r="BO593" s="880"/>
      <c r="BP593" s="275">
        <f t="shared" si="726"/>
        <v>0</v>
      </c>
      <c r="BQ593" s="1003">
        <v>0</v>
      </c>
      <c r="BR593" s="1004"/>
      <c r="BS593" s="1003">
        <v>0</v>
      </c>
      <c r="BT593" s="1004"/>
      <c r="BU593" s="1003">
        <v>0</v>
      </c>
      <c r="BV593" s="1004"/>
      <c r="BW593" s="1003">
        <v>0</v>
      </c>
      <c r="BX593" s="1004"/>
      <c r="BY593" s="1003">
        <v>0</v>
      </c>
      <c r="BZ593" s="1004"/>
      <c r="CA593" s="278">
        <f t="shared" si="727"/>
        <v>0</v>
      </c>
      <c r="CB593" s="1005">
        <v>0</v>
      </c>
      <c r="CC593" s="1006"/>
      <c r="CD593" s="1005">
        <v>0</v>
      </c>
      <c r="CE593" s="1006"/>
      <c r="CF593" s="1005">
        <v>0</v>
      </c>
      <c r="CG593" s="1006"/>
      <c r="CH593" s="1005">
        <v>0</v>
      </c>
      <c r="CI593" s="1006"/>
      <c r="CJ593" s="1005">
        <v>0</v>
      </c>
      <c r="CK593" s="1006"/>
      <c r="CL593" s="281">
        <f t="shared" si="728"/>
        <v>0</v>
      </c>
      <c r="CM593" s="999">
        <v>0</v>
      </c>
      <c r="CN593" s="1000"/>
      <c r="CO593" s="999">
        <v>0</v>
      </c>
      <c r="CP593" s="1000"/>
      <c r="CQ593" s="999">
        <v>0</v>
      </c>
      <c r="CR593" s="1000"/>
      <c r="CS593" s="999">
        <v>0</v>
      </c>
      <c r="CT593" s="1000"/>
      <c r="CU593" s="999">
        <v>0</v>
      </c>
      <c r="CV593" s="1000"/>
      <c r="CW593" s="284">
        <f t="shared" si="729"/>
        <v>0</v>
      </c>
      <c r="CX593" s="1001">
        <v>0</v>
      </c>
      <c r="CY593" s="1002"/>
      <c r="CZ593" s="1001">
        <v>0</v>
      </c>
      <c r="DA593" s="1002"/>
      <c r="DB593" s="1001">
        <v>0</v>
      </c>
      <c r="DC593" s="1002"/>
      <c r="DD593" s="1001">
        <v>0</v>
      </c>
      <c r="DE593" s="1002"/>
      <c r="DF593" s="1001">
        <v>0</v>
      </c>
      <c r="DG593" s="1002"/>
      <c r="DH593" s="287">
        <f t="shared" si="730"/>
        <v>0</v>
      </c>
      <c r="DI593" s="997">
        <v>0</v>
      </c>
      <c r="DJ593" s="998"/>
      <c r="DK593" s="997">
        <v>0</v>
      </c>
      <c r="DL593" s="998"/>
      <c r="DM593" s="997">
        <v>0</v>
      </c>
      <c r="DN593" s="998"/>
      <c r="DO593" s="997">
        <v>0</v>
      </c>
      <c r="DP593" s="998"/>
      <c r="DQ593" s="997">
        <v>0</v>
      </c>
      <c r="DR593" s="998"/>
      <c r="DS593" s="299">
        <f t="shared" si="731"/>
        <v>0</v>
      </c>
      <c r="DT593" s="293">
        <f t="shared" si="732"/>
        <v>0</v>
      </c>
      <c r="DU593" s="293">
        <f t="shared" si="733"/>
        <v>0</v>
      </c>
      <c r="DV593" s="293">
        <f t="shared" si="734"/>
        <v>0</v>
      </c>
      <c r="DW593" s="293">
        <f t="shared" si="735"/>
        <v>0</v>
      </c>
      <c r="DX593" s="293">
        <f t="shared" si="736"/>
        <v>0</v>
      </c>
      <c r="DY593" s="294">
        <f t="shared" si="737"/>
        <v>0</v>
      </c>
      <c r="DZ593" s="135"/>
    </row>
    <row r="594" spans="3:130" ht="15" customHeight="1">
      <c r="C594" s="657" t="s">
        <v>296</v>
      </c>
      <c r="D594" s="658"/>
      <c r="E594" s="715"/>
      <c r="F594" s="715"/>
      <c r="G594" s="715"/>
      <c r="H594" s="715"/>
      <c r="I594" s="715"/>
      <c r="J594" s="715"/>
      <c r="K594" s="715"/>
      <c r="L594" s="715"/>
      <c r="M594" s="929"/>
      <c r="N594" s="881">
        <v>0</v>
      </c>
      <c r="O594" s="900"/>
      <c r="P594" s="881">
        <v>0</v>
      </c>
      <c r="Q594" s="900"/>
      <c r="R594" s="881">
        <v>0</v>
      </c>
      <c r="S594" s="900"/>
      <c r="T594" s="881">
        <v>0</v>
      </c>
      <c r="U594" s="900"/>
      <c r="V594" s="881">
        <v>0</v>
      </c>
      <c r="W594" s="900"/>
      <c r="X594" s="119">
        <f t="shared" si="722"/>
        <v>0</v>
      </c>
      <c r="Y594" s="886">
        <v>0</v>
      </c>
      <c r="Z594" s="1007"/>
      <c r="AA594" s="886">
        <v>0</v>
      </c>
      <c r="AB594" s="1007"/>
      <c r="AC594" s="886">
        <v>0</v>
      </c>
      <c r="AD594" s="1007"/>
      <c r="AE594" s="886">
        <v>0</v>
      </c>
      <c r="AF594" s="1007"/>
      <c r="AG594" s="886">
        <v>0</v>
      </c>
      <c r="AH594" s="1007"/>
      <c r="AI594" s="266">
        <f t="shared" si="723"/>
        <v>0</v>
      </c>
      <c r="AJ594" s="884">
        <v>0</v>
      </c>
      <c r="AK594" s="885"/>
      <c r="AL594" s="884">
        <v>0</v>
      </c>
      <c r="AM594" s="885"/>
      <c r="AN594" s="884">
        <v>0</v>
      </c>
      <c r="AO594" s="885"/>
      <c r="AP594" s="884">
        <v>0</v>
      </c>
      <c r="AQ594" s="885"/>
      <c r="AR594" s="884">
        <v>0</v>
      </c>
      <c r="AS594" s="885"/>
      <c r="AT594" s="269">
        <f t="shared" si="724"/>
        <v>0</v>
      </c>
      <c r="AU594" s="877">
        <v>0</v>
      </c>
      <c r="AV594" s="878"/>
      <c r="AW594" s="877">
        <v>0</v>
      </c>
      <c r="AX594" s="878"/>
      <c r="AY594" s="877">
        <v>0</v>
      </c>
      <c r="AZ594" s="878"/>
      <c r="BA594" s="877">
        <v>0</v>
      </c>
      <c r="BB594" s="878"/>
      <c r="BC594" s="877">
        <v>0</v>
      </c>
      <c r="BD594" s="878"/>
      <c r="BE594" s="272">
        <f t="shared" si="725"/>
        <v>0</v>
      </c>
      <c r="BF594" s="879">
        <v>0</v>
      </c>
      <c r="BG594" s="880"/>
      <c r="BH594" s="879">
        <v>0</v>
      </c>
      <c r="BI594" s="880"/>
      <c r="BJ594" s="879">
        <v>0</v>
      </c>
      <c r="BK594" s="880"/>
      <c r="BL594" s="879">
        <v>0</v>
      </c>
      <c r="BM594" s="880"/>
      <c r="BN594" s="879">
        <v>0</v>
      </c>
      <c r="BO594" s="880"/>
      <c r="BP594" s="275">
        <f t="shared" si="726"/>
        <v>0</v>
      </c>
      <c r="BQ594" s="1003">
        <v>0</v>
      </c>
      <c r="BR594" s="1004"/>
      <c r="BS594" s="1003">
        <v>0</v>
      </c>
      <c r="BT594" s="1004"/>
      <c r="BU594" s="1003">
        <v>0</v>
      </c>
      <c r="BV594" s="1004"/>
      <c r="BW594" s="1003">
        <v>0</v>
      </c>
      <c r="BX594" s="1004"/>
      <c r="BY594" s="1003">
        <v>0</v>
      </c>
      <c r="BZ594" s="1004"/>
      <c r="CA594" s="278">
        <f t="shared" si="727"/>
        <v>0</v>
      </c>
      <c r="CB594" s="1005">
        <v>0</v>
      </c>
      <c r="CC594" s="1006"/>
      <c r="CD594" s="1005">
        <v>0</v>
      </c>
      <c r="CE594" s="1006"/>
      <c r="CF594" s="1005">
        <v>0</v>
      </c>
      <c r="CG594" s="1006"/>
      <c r="CH594" s="1005">
        <v>0</v>
      </c>
      <c r="CI594" s="1006"/>
      <c r="CJ594" s="1005">
        <v>0</v>
      </c>
      <c r="CK594" s="1006"/>
      <c r="CL594" s="281">
        <f t="shared" si="728"/>
        <v>0</v>
      </c>
      <c r="CM594" s="999">
        <v>0</v>
      </c>
      <c r="CN594" s="1000"/>
      <c r="CO594" s="999">
        <v>0</v>
      </c>
      <c r="CP594" s="1000"/>
      <c r="CQ594" s="999">
        <v>0</v>
      </c>
      <c r="CR594" s="1000"/>
      <c r="CS594" s="999">
        <v>0</v>
      </c>
      <c r="CT594" s="1000"/>
      <c r="CU594" s="999">
        <v>0</v>
      </c>
      <c r="CV594" s="1000"/>
      <c r="CW594" s="284">
        <f t="shared" si="729"/>
        <v>0</v>
      </c>
      <c r="CX594" s="1001">
        <v>0</v>
      </c>
      <c r="CY594" s="1002"/>
      <c r="CZ594" s="1001">
        <v>0</v>
      </c>
      <c r="DA594" s="1002"/>
      <c r="DB594" s="1001">
        <v>0</v>
      </c>
      <c r="DC594" s="1002"/>
      <c r="DD594" s="1001">
        <v>0</v>
      </c>
      <c r="DE594" s="1002"/>
      <c r="DF594" s="1001">
        <v>0</v>
      </c>
      <c r="DG594" s="1002"/>
      <c r="DH594" s="287">
        <f t="shared" si="730"/>
        <v>0</v>
      </c>
      <c r="DI594" s="997">
        <v>0</v>
      </c>
      <c r="DJ594" s="998"/>
      <c r="DK594" s="997">
        <v>0</v>
      </c>
      <c r="DL594" s="998"/>
      <c r="DM594" s="997">
        <v>0</v>
      </c>
      <c r="DN594" s="998"/>
      <c r="DO594" s="997">
        <v>0</v>
      </c>
      <c r="DP594" s="998"/>
      <c r="DQ594" s="997">
        <v>0</v>
      </c>
      <c r="DR594" s="998"/>
      <c r="DS594" s="299">
        <f t="shared" si="731"/>
        <v>0</v>
      </c>
      <c r="DT594" s="293">
        <f t="shared" si="732"/>
        <v>0</v>
      </c>
      <c r="DU594" s="293">
        <f t="shared" si="733"/>
        <v>0</v>
      </c>
      <c r="DV594" s="293">
        <f t="shared" si="734"/>
        <v>0</v>
      </c>
      <c r="DW594" s="293">
        <f t="shared" si="735"/>
        <v>0</v>
      </c>
      <c r="DX594" s="293">
        <f t="shared" si="736"/>
        <v>0</v>
      </c>
      <c r="DY594" s="294">
        <f t="shared" si="737"/>
        <v>0</v>
      </c>
      <c r="DZ594" s="135"/>
    </row>
    <row r="595" spans="3:130" ht="15" customHeight="1">
      <c r="C595" s="657" t="s">
        <v>296</v>
      </c>
      <c r="D595" s="658"/>
      <c r="E595" s="715"/>
      <c r="F595" s="715"/>
      <c r="G595" s="715"/>
      <c r="H595" s="715"/>
      <c r="I595" s="715"/>
      <c r="J595" s="715"/>
      <c r="K595" s="715"/>
      <c r="L595" s="715"/>
      <c r="M595" s="929"/>
      <c r="N595" s="881">
        <v>0</v>
      </c>
      <c r="O595" s="900"/>
      <c r="P595" s="881">
        <v>0</v>
      </c>
      <c r="Q595" s="900"/>
      <c r="R595" s="881">
        <v>0</v>
      </c>
      <c r="S595" s="900"/>
      <c r="T595" s="881">
        <v>0</v>
      </c>
      <c r="U595" s="900"/>
      <c r="V595" s="881">
        <v>0</v>
      </c>
      <c r="W595" s="900"/>
      <c r="X595" s="119">
        <f t="shared" si="722"/>
        <v>0</v>
      </c>
      <c r="Y595" s="886">
        <v>0</v>
      </c>
      <c r="Z595" s="1007"/>
      <c r="AA595" s="886">
        <v>0</v>
      </c>
      <c r="AB595" s="1007"/>
      <c r="AC595" s="886">
        <v>0</v>
      </c>
      <c r="AD595" s="1007"/>
      <c r="AE595" s="886">
        <v>0</v>
      </c>
      <c r="AF595" s="1007"/>
      <c r="AG595" s="886">
        <v>0</v>
      </c>
      <c r="AH595" s="1007"/>
      <c r="AI595" s="266">
        <f t="shared" si="723"/>
        <v>0</v>
      </c>
      <c r="AJ595" s="884">
        <v>0</v>
      </c>
      <c r="AK595" s="885"/>
      <c r="AL595" s="884">
        <v>0</v>
      </c>
      <c r="AM595" s="885"/>
      <c r="AN595" s="884">
        <v>0</v>
      </c>
      <c r="AO595" s="885"/>
      <c r="AP595" s="884">
        <v>0</v>
      </c>
      <c r="AQ595" s="885"/>
      <c r="AR595" s="884">
        <v>0</v>
      </c>
      <c r="AS595" s="885"/>
      <c r="AT595" s="269">
        <f t="shared" si="724"/>
        <v>0</v>
      </c>
      <c r="AU595" s="877">
        <v>0</v>
      </c>
      <c r="AV595" s="878"/>
      <c r="AW595" s="877">
        <v>0</v>
      </c>
      <c r="AX595" s="878"/>
      <c r="AY595" s="877">
        <v>0</v>
      </c>
      <c r="AZ595" s="878"/>
      <c r="BA595" s="877">
        <v>0</v>
      </c>
      <c r="BB595" s="878"/>
      <c r="BC595" s="877">
        <v>0</v>
      </c>
      <c r="BD595" s="878"/>
      <c r="BE595" s="272">
        <f t="shared" si="725"/>
        <v>0</v>
      </c>
      <c r="BF595" s="879">
        <v>0</v>
      </c>
      <c r="BG595" s="880"/>
      <c r="BH595" s="879">
        <v>0</v>
      </c>
      <c r="BI595" s="880"/>
      <c r="BJ595" s="879">
        <v>0</v>
      </c>
      <c r="BK595" s="880"/>
      <c r="BL595" s="879">
        <v>0</v>
      </c>
      <c r="BM595" s="880"/>
      <c r="BN595" s="879">
        <v>0</v>
      </c>
      <c r="BO595" s="880"/>
      <c r="BP595" s="275">
        <f t="shared" si="726"/>
        <v>0</v>
      </c>
      <c r="BQ595" s="1003">
        <v>0</v>
      </c>
      <c r="BR595" s="1004"/>
      <c r="BS595" s="1003">
        <v>0</v>
      </c>
      <c r="BT595" s="1004"/>
      <c r="BU595" s="1003">
        <v>0</v>
      </c>
      <c r="BV595" s="1004"/>
      <c r="BW595" s="1003">
        <v>0</v>
      </c>
      <c r="BX595" s="1004"/>
      <c r="BY595" s="1003">
        <v>0</v>
      </c>
      <c r="BZ595" s="1004"/>
      <c r="CA595" s="278">
        <f t="shared" si="727"/>
        <v>0</v>
      </c>
      <c r="CB595" s="1005">
        <v>0</v>
      </c>
      <c r="CC595" s="1006"/>
      <c r="CD595" s="1005">
        <v>0</v>
      </c>
      <c r="CE595" s="1006"/>
      <c r="CF595" s="1005">
        <v>0</v>
      </c>
      <c r="CG595" s="1006"/>
      <c r="CH595" s="1005">
        <v>0</v>
      </c>
      <c r="CI595" s="1006"/>
      <c r="CJ595" s="1005">
        <v>0</v>
      </c>
      <c r="CK595" s="1006"/>
      <c r="CL595" s="281">
        <f t="shared" si="728"/>
        <v>0</v>
      </c>
      <c r="CM595" s="999">
        <v>0</v>
      </c>
      <c r="CN595" s="1000"/>
      <c r="CO595" s="999">
        <v>0</v>
      </c>
      <c r="CP595" s="1000"/>
      <c r="CQ595" s="999">
        <v>0</v>
      </c>
      <c r="CR595" s="1000"/>
      <c r="CS595" s="999">
        <v>0</v>
      </c>
      <c r="CT595" s="1000"/>
      <c r="CU595" s="999">
        <v>0</v>
      </c>
      <c r="CV595" s="1000"/>
      <c r="CW595" s="284">
        <f t="shared" si="729"/>
        <v>0</v>
      </c>
      <c r="CX595" s="1001">
        <v>0</v>
      </c>
      <c r="CY595" s="1002"/>
      <c r="CZ595" s="1001">
        <v>0</v>
      </c>
      <c r="DA595" s="1002"/>
      <c r="DB595" s="1001">
        <v>0</v>
      </c>
      <c r="DC595" s="1002"/>
      <c r="DD595" s="1001">
        <v>0</v>
      </c>
      <c r="DE595" s="1002"/>
      <c r="DF595" s="1001">
        <v>0</v>
      </c>
      <c r="DG595" s="1002"/>
      <c r="DH595" s="287">
        <f t="shared" si="730"/>
        <v>0</v>
      </c>
      <c r="DI595" s="997">
        <v>0</v>
      </c>
      <c r="DJ595" s="998"/>
      <c r="DK595" s="997">
        <v>0</v>
      </c>
      <c r="DL595" s="998"/>
      <c r="DM595" s="997">
        <v>0</v>
      </c>
      <c r="DN595" s="998"/>
      <c r="DO595" s="997">
        <v>0</v>
      </c>
      <c r="DP595" s="998"/>
      <c r="DQ595" s="997">
        <v>0</v>
      </c>
      <c r="DR595" s="998"/>
      <c r="DS595" s="299">
        <f t="shared" si="731"/>
        <v>0</v>
      </c>
      <c r="DT595" s="293">
        <f t="shared" si="732"/>
        <v>0</v>
      </c>
      <c r="DU595" s="293">
        <f t="shared" si="733"/>
        <v>0</v>
      </c>
      <c r="DV595" s="293">
        <f t="shared" si="734"/>
        <v>0</v>
      </c>
      <c r="DW595" s="293">
        <f t="shared" si="735"/>
        <v>0</v>
      </c>
      <c r="DX595" s="293">
        <f t="shared" si="736"/>
        <v>0</v>
      </c>
      <c r="DY595" s="294">
        <f t="shared" si="737"/>
        <v>0</v>
      </c>
      <c r="DZ595" s="135"/>
    </row>
    <row r="596" spans="3:130" ht="15" customHeight="1">
      <c r="C596" s="657" t="s">
        <v>296</v>
      </c>
      <c r="D596" s="658"/>
      <c r="E596" s="715"/>
      <c r="F596" s="715"/>
      <c r="G596" s="715"/>
      <c r="H596" s="715"/>
      <c r="I596" s="715"/>
      <c r="J596" s="715"/>
      <c r="K596" s="715"/>
      <c r="L596" s="715"/>
      <c r="M596" s="929"/>
      <c r="N596" s="881">
        <v>0</v>
      </c>
      <c r="O596" s="900"/>
      <c r="P596" s="881">
        <v>0</v>
      </c>
      <c r="Q596" s="900"/>
      <c r="R596" s="881">
        <v>0</v>
      </c>
      <c r="S596" s="900"/>
      <c r="T596" s="881">
        <v>0</v>
      </c>
      <c r="U596" s="900"/>
      <c r="V596" s="881">
        <v>0</v>
      </c>
      <c r="W596" s="900"/>
      <c r="X596" s="119">
        <f t="shared" si="722"/>
        <v>0</v>
      </c>
      <c r="Y596" s="886">
        <v>0</v>
      </c>
      <c r="Z596" s="1007"/>
      <c r="AA596" s="886">
        <v>0</v>
      </c>
      <c r="AB596" s="1007"/>
      <c r="AC596" s="886">
        <v>0</v>
      </c>
      <c r="AD596" s="1007"/>
      <c r="AE596" s="886">
        <v>0</v>
      </c>
      <c r="AF596" s="1007"/>
      <c r="AG596" s="886">
        <v>0</v>
      </c>
      <c r="AH596" s="1007"/>
      <c r="AI596" s="266">
        <f t="shared" si="723"/>
        <v>0</v>
      </c>
      <c r="AJ596" s="884">
        <v>0</v>
      </c>
      <c r="AK596" s="885"/>
      <c r="AL596" s="884">
        <v>0</v>
      </c>
      <c r="AM596" s="885"/>
      <c r="AN596" s="884">
        <v>0</v>
      </c>
      <c r="AO596" s="885"/>
      <c r="AP596" s="884">
        <v>0</v>
      </c>
      <c r="AQ596" s="885"/>
      <c r="AR596" s="884">
        <v>0</v>
      </c>
      <c r="AS596" s="885"/>
      <c r="AT596" s="269">
        <f t="shared" si="724"/>
        <v>0</v>
      </c>
      <c r="AU596" s="877">
        <v>0</v>
      </c>
      <c r="AV596" s="878"/>
      <c r="AW596" s="877">
        <v>0</v>
      </c>
      <c r="AX596" s="878"/>
      <c r="AY596" s="877">
        <v>0</v>
      </c>
      <c r="AZ596" s="878"/>
      <c r="BA596" s="877">
        <v>0</v>
      </c>
      <c r="BB596" s="878"/>
      <c r="BC596" s="877">
        <v>0</v>
      </c>
      <c r="BD596" s="878"/>
      <c r="BE596" s="272">
        <f t="shared" si="725"/>
        <v>0</v>
      </c>
      <c r="BF596" s="879">
        <v>0</v>
      </c>
      <c r="BG596" s="880"/>
      <c r="BH596" s="879">
        <v>0</v>
      </c>
      <c r="BI596" s="880"/>
      <c r="BJ596" s="879">
        <v>0</v>
      </c>
      <c r="BK596" s="880"/>
      <c r="BL596" s="879">
        <v>0</v>
      </c>
      <c r="BM596" s="880"/>
      <c r="BN596" s="879">
        <v>0</v>
      </c>
      <c r="BO596" s="880"/>
      <c r="BP596" s="275">
        <f t="shared" si="726"/>
        <v>0</v>
      </c>
      <c r="BQ596" s="1003">
        <v>0</v>
      </c>
      <c r="BR596" s="1004"/>
      <c r="BS596" s="1003">
        <v>0</v>
      </c>
      <c r="BT596" s="1004"/>
      <c r="BU596" s="1003">
        <v>0</v>
      </c>
      <c r="BV596" s="1004"/>
      <c r="BW596" s="1003">
        <v>0</v>
      </c>
      <c r="BX596" s="1004"/>
      <c r="BY596" s="1003">
        <v>0</v>
      </c>
      <c r="BZ596" s="1004"/>
      <c r="CA596" s="278">
        <f t="shared" si="727"/>
        <v>0</v>
      </c>
      <c r="CB596" s="1005">
        <v>0</v>
      </c>
      <c r="CC596" s="1006"/>
      <c r="CD596" s="1005">
        <v>0</v>
      </c>
      <c r="CE596" s="1006"/>
      <c r="CF596" s="1005">
        <v>0</v>
      </c>
      <c r="CG596" s="1006"/>
      <c r="CH596" s="1005">
        <v>0</v>
      </c>
      <c r="CI596" s="1006"/>
      <c r="CJ596" s="1005">
        <v>0</v>
      </c>
      <c r="CK596" s="1006"/>
      <c r="CL596" s="281">
        <f t="shared" si="728"/>
        <v>0</v>
      </c>
      <c r="CM596" s="999">
        <v>0</v>
      </c>
      <c r="CN596" s="1000"/>
      <c r="CO596" s="999">
        <v>0</v>
      </c>
      <c r="CP596" s="1000"/>
      <c r="CQ596" s="999">
        <v>0</v>
      </c>
      <c r="CR596" s="1000"/>
      <c r="CS596" s="999">
        <v>0</v>
      </c>
      <c r="CT596" s="1000"/>
      <c r="CU596" s="999">
        <v>0</v>
      </c>
      <c r="CV596" s="1000"/>
      <c r="CW596" s="284">
        <f t="shared" si="729"/>
        <v>0</v>
      </c>
      <c r="CX596" s="1001">
        <v>0</v>
      </c>
      <c r="CY596" s="1002"/>
      <c r="CZ596" s="1001">
        <v>0</v>
      </c>
      <c r="DA596" s="1002"/>
      <c r="DB596" s="1001">
        <v>0</v>
      </c>
      <c r="DC596" s="1002"/>
      <c r="DD596" s="1001">
        <v>0</v>
      </c>
      <c r="DE596" s="1002"/>
      <c r="DF596" s="1001">
        <v>0</v>
      </c>
      <c r="DG596" s="1002"/>
      <c r="DH596" s="287">
        <f t="shared" si="730"/>
        <v>0</v>
      </c>
      <c r="DI596" s="997">
        <v>0</v>
      </c>
      <c r="DJ596" s="998"/>
      <c r="DK596" s="997">
        <v>0</v>
      </c>
      <c r="DL596" s="998"/>
      <c r="DM596" s="997">
        <v>0</v>
      </c>
      <c r="DN596" s="998"/>
      <c r="DO596" s="997">
        <v>0</v>
      </c>
      <c r="DP596" s="998"/>
      <c r="DQ596" s="997">
        <v>0</v>
      </c>
      <c r="DR596" s="998"/>
      <c r="DS596" s="299">
        <f t="shared" si="731"/>
        <v>0</v>
      </c>
      <c r="DT596" s="293">
        <f t="shared" si="732"/>
        <v>0</v>
      </c>
      <c r="DU596" s="293">
        <f t="shared" si="733"/>
        <v>0</v>
      </c>
      <c r="DV596" s="293">
        <f t="shared" si="734"/>
        <v>0</v>
      </c>
      <c r="DW596" s="293">
        <f t="shared" si="735"/>
        <v>0</v>
      </c>
      <c r="DX596" s="293">
        <f t="shared" si="736"/>
        <v>0</v>
      </c>
      <c r="DY596" s="294">
        <f t="shared" si="737"/>
        <v>0</v>
      </c>
      <c r="DZ596" s="135"/>
    </row>
    <row r="597" spans="3:130" ht="15" customHeight="1">
      <c r="C597" s="657" t="s">
        <v>296</v>
      </c>
      <c r="D597" s="658"/>
      <c r="E597" s="715"/>
      <c r="F597" s="715"/>
      <c r="G597" s="715"/>
      <c r="H597" s="715"/>
      <c r="I597" s="715"/>
      <c r="J597" s="715"/>
      <c r="K597" s="715"/>
      <c r="L597" s="715"/>
      <c r="M597" s="929"/>
      <c r="N597" s="881">
        <v>0</v>
      </c>
      <c r="O597" s="900"/>
      <c r="P597" s="881">
        <v>0</v>
      </c>
      <c r="Q597" s="900"/>
      <c r="R597" s="881">
        <v>0</v>
      </c>
      <c r="S597" s="900"/>
      <c r="T597" s="881">
        <v>0</v>
      </c>
      <c r="U597" s="900"/>
      <c r="V597" s="881">
        <v>0</v>
      </c>
      <c r="W597" s="900"/>
      <c r="X597" s="119">
        <f t="shared" si="722"/>
        <v>0</v>
      </c>
      <c r="Y597" s="886">
        <v>0</v>
      </c>
      <c r="Z597" s="1007"/>
      <c r="AA597" s="886">
        <v>0</v>
      </c>
      <c r="AB597" s="1007"/>
      <c r="AC597" s="886">
        <v>0</v>
      </c>
      <c r="AD597" s="1007"/>
      <c r="AE597" s="886">
        <v>0</v>
      </c>
      <c r="AF597" s="1007"/>
      <c r="AG597" s="886">
        <v>0</v>
      </c>
      <c r="AH597" s="1007"/>
      <c r="AI597" s="266">
        <f t="shared" si="723"/>
        <v>0</v>
      </c>
      <c r="AJ597" s="884">
        <v>0</v>
      </c>
      <c r="AK597" s="885"/>
      <c r="AL597" s="884">
        <v>0</v>
      </c>
      <c r="AM597" s="885"/>
      <c r="AN597" s="884">
        <v>0</v>
      </c>
      <c r="AO597" s="885"/>
      <c r="AP597" s="884">
        <v>0</v>
      </c>
      <c r="AQ597" s="885"/>
      <c r="AR597" s="884">
        <v>0</v>
      </c>
      <c r="AS597" s="885"/>
      <c r="AT597" s="269">
        <f t="shared" si="724"/>
        <v>0</v>
      </c>
      <c r="AU597" s="877">
        <v>0</v>
      </c>
      <c r="AV597" s="878"/>
      <c r="AW597" s="877">
        <v>0</v>
      </c>
      <c r="AX597" s="878"/>
      <c r="AY597" s="877">
        <v>0</v>
      </c>
      <c r="AZ597" s="878"/>
      <c r="BA597" s="877">
        <v>0</v>
      </c>
      <c r="BB597" s="878"/>
      <c r="BC597" s="877">
        <v>0</v>
      </c>
      <c r="BD597" s="878"/>
      <c r="BE597" s="272">
        <f t="shared" si="725"/>
        <v>0</v>
      </c>
      <c r="BF597" s="879">
        <v>0</v>
      </c>
      <c r="BG597" s="880"/>
      <c r="BH597" s="879">
        <v>0</v>
      </c>
      <c r="BI597" s="880"/>
      <c r="BJ597" s="879">
        <v>0</v>
      </c>
      <c r="BK597" s="880"/>
      <c r="BL597" s="879">
        <v>0</v>
      </c>
      <c r="BM597" s="880"/>
      <c r="BN597" s="879">
        <v>0</v>
      </c>
      <c r="BO597" s="880"/>
      <c r="BP597" s="275">
        <f t="shared" si="726"/>
        <v>0</v>
      </c>
      <c r="BQ597" s="1003">
        <v>0</v>
      </c>
      <c r="BR597" s="1004"/>
      <c r="BS597" s="1003">
        <v>0</v>
      </c>
      <c r="BT597" s="1004"/>
      <c r="BU597" s="1003">
        <v>0</v>
      </c>
      <c r="BV597" s="1004"/>
      <c r="BW597" s="1003">
        <v>0</v>
      </c>
      <c r="BX597" s="1004"/>
      <c r="BY597" s="1003">
        <v>0</v>
      </c>
      <c r="BZ597" s="1004"/>
      <c r="CA597" s="278">
        <f t="shared" si="727"/>
        <v>0</v>
      </c>
      <c r="CB597" s="1005">
        <v>0</v>
      </c>
      <c r="CC597" s="1006"/>
      <c r="CD597" s="1005">
        <v>0</v>
      </c>
      <c r="CE597" s="1006"/>
      <c r="CF597" s="1005">
        <v>0</v>
      </c>
      <c r="CG597" s="1006"/>
      <c r="CH597" s="1005">
        <v>0</v>
      </c>
      <c r="CI597" s="1006"/>
      <c r="CJ597" s="1005">
        <v>0</v>
      </c>
      <c r="CK597" s="1006"/>
      <c r="CL597" s="281">
        <f t="shared" si="728"/>
        <v>0</v>
      </c>
      <c r="CM597" s="999">
        <v>0</v>
      </c>
      <c r="CN597" s="1000"/>
      <c r="CO597" s="999">
        <v>0</v>
      </c>
      <c r="CP597" s="1000"/>
      <c r="CQ597" s="999">
        <v>0</v>
      </c>
      <c r="CR597" s="1000"/>
      <c r="CS597" s="999">
        <v>0</v>
      </c>
      <c r="CT597" s="1000"/>
      <c r="CU597" s="999">
        <v>0</v>
      </c>
      <c r="CV597" s="1000"/>
      <c r="CW597" s="284">
        <f t="shared" si="729"/>
        <v>0</v>
      </c>
      <c r="CX597" s="1001">
        <v>0</v>
      </c>
      <c r="CY597" s="1002"/>
      <c r="CZ597" s="1001">
        <v>0</v>
      </c>
      <c r="DA597" s="1002"/>
      <c r="DB597" s="1001">
        <v>0</v>
      </c>
      <c r="DC597" s="1002"/>
      <c r="DD597" s="1001">
        <v>0</v>
      </c>
      <c r="DE597" s="1002"/>
      <c r="DF597" s="1001">
        <v>0</v>
      </c>
      <c r="DG597" s="1002"/>
      <c r="DH597" s="287">
        <f t="shared" si="730"/>
        <v>0</v>
      </c>
      <c r="DI597" s="997">
        <v>0</v>
      </c>
      <c r="DJ597" s="998"/>
      <c r="DK597" s="997">
        <v>0</v>
      </c>
      <c r="DL597" s="998"/>
      <c r="DM597" s="997">
        <v>0</v>
      </c>
      <c r="DN597" s="998"/>
      <c r="DO597" s="997">
        <v>0</v>
      </c>
      <c r="DP597" s="998"/>
      <c r="DQ597" s="997">
        <v>0</v>
      </c>
      <c r="DR597" s="998"/>
      <c r="DS597" s="299">
        <f t="shared" si="731"/>
        <v>0</v>
      </c>
      <c r="DT597" s="293">
        <f t="shared" si="732"/>
        <v>0</v>
      </c>
      <c r="DU597" s="293">
        <f t="shared" si="733"/>
        <v>0</v>
      </c>
      <c r="DV597" s="293">
        <f t="shared" si="734"/>
        <v>0</v>
      </c>
      <c r="DW597" s="293">
        <f t="shared" si="735"/>
        <v>0</v>
      </c>
      <c r="DX597" s="293">
        <f t="shared" si="736"/>
        <v>0</v>
      </c>
      <c r="DY597" s="294">
        <f t="shared" si="737"/>
        <v>0</v>
      </c>
      <c r="DZ597" s="135"/>
    </row>
    <row r="598" spans="3:130" ht="15" customHeight="1">
      <c r="C598" s="657" t="s">
        <v>296</v>
      </c>
      <c r="D598" s="658"/>
      <c r="E598" s="715"/>
      <c r="F598" s="715"/>
      <c r="G598" s="715"/>
      <c r="H598" s="715"/>
      <c r="I598" s="715"/>
      <c r="J598" s="715"/>
      <c r="K598" s="715"/>
      <c r="L598" s="715"/>
      <c r="M598" s="929"/>
      <c r="N598" s="881">
        <v>0</v>
      </c>
      <c r="O598" s="900"/>
      <c r="P598" s="881">
        <v>0</v>
      </c>
      <c r="Q598" s="900"/>
      <c r="R598" s="881">
        <v>0</v>
      </c>
      <c r="S598" s="900"/>
      <c r="T598" s="881">
        <v>0</v>
      </c>
      <c r="U598" s="900"/>
      <c r="V598" s="881">
        <v>0</v>
      </c>
      <c r="W598" s="900"/>
      <c r="X598" s="119">
        <f t="shared" si="722"/>
        <v>0</v>
      </c>
      <c r="Y598" s="886">
        <v>0</v>
      </c>
      <c r="Z598" s="1007"/>
      <c r="AA598" s="886">
        <v>0</v>
      </c>
      <c r="AB598" s="1007"/>
      <c r="AC598" s="886">
        <v>0</v>
      </c>
      <c r="AD598" s="1007"/>
      <c r="AE598" s="886">
        <v>0</v>
      </c>
      <c r="AF598" s="1007"/>
      <c r="AG598" s="886">
        <v>0</v>
      </c>
      <c r="AH598" s="1007"/>
      <c r="AI598" s="266">
        <f t="shared" si="723"/>
        <v>0</v>
      </c>
      <c r="AJ598" s="884">
        <v>0</v>
      </c>
      <c r="AK598" s="885"/>
      <c r="AL598" s="884">
        <v>0</v>
      </c>
      <c r="AM598" s="885"/>
      <c r="AN598" s="884">
        <v>0</v>
      </c>
      <c r="AO598" s="885"/>
      <c r="AP598" s="884">
        <v>0</v>
      </c>
      <c r="AQ598" s="885"/>
      <c r="AR598" s="884">
        <v>0</v>
      </c>
      <c r="AS598" s="885"/>
      <c r="AT598" s="269">
        <f t="shared" si="724"/>
        <v>0</v>
      </c>
      <c r="AU598" s="877">
        <v>0</v>
      </c>
      <c r="AV598" s="878"/>
      <c r="AW598" s="877">
        <v>0</v>
      </c>
      <c r="AX598" s="878"/>
      <c r="AY598" s="877">
        <v>0</v>
      </c>
      <c r="AZ598" s="878"/>
      <c r="BA598" s="877">
        <v>0</v>
      </c>
      <c r="BB598" s="878"/>
      <c r="BC598" s="877">
        <v>0</v>
      </c>
      <c r="BD598" s="878"/>
      <c r="BE598" s="272">
        <f t="shared" si="725"/>
        <v>0</v>
      </c>
      <c r="BF598" s="879">
        <v>0</v>
      </c>
      <c r="BG598" s="880"/>
      <c r="BH598" s="879">
        <v>0</v>
      </c>
      <c r="BI598" s="880"/>
      <c r="BJ598" s="879">
        <v>0</v>
      </c>
      <c r="BK598" s="880"/>
      <c r="BL598" s="879">
        <v>0</v>
      </c>
      <c r="BM598" s="880"/>
      <c r="BN598" s="879">
        <v>0</v>
      </c>
      <c r="BO598" s="880"/>
      <c r="BP598" s="275">
        <f t="shared" si="726"/>
        <v>0</v>
      </c>
      <c r="BQ598" s="1003">
        <v>0</v>
      </c>
      <c r="BR598" s="1004"/>
      <c r="BS598" s="1003">
        <v>0</v>
      </c>
      <c r="BT598" s="1004"/>
      <c r="BU598" s="1003">
        <v>0</v>
      </c>
      <c r="BV598" s="1004"/>
      <c r="BW598" s="1003">
        <v>0</v>
      </c>
      <c r="BX598" s="1004"/>
      <c r="BY598" s="1003">
        <v>0</v>
      </c>
      <c r="BZ598" s="1004"/>
      <c r="CA598" s="278">
        <f t="shared" si="727"/>
        <v>0</v>
      </c>
      <c r="CB598" s="1005">
        <v>0</v>
      </c>
      <c r="CC598" s="1006"/>
      <c r="CD598" s="1005">
        <v>0</v>
      </c>
      <c r="CE598" s="1006"/>
      <c r="CF598" s="1005">
        <v>0</v>
      </c>
      <c r="CG598" s="1006"/>
      <c r="CH598" s="1005">
        <v>0</v>
      </c>
      <c r="CI598" s="1006"/>
      <c r="CJ598" s="1005">
        <v>0</v>
      </c>
      <c r="CK598" s="1006"/>
      <c r="CL598" s="281">
        <f t="shared" si="728"/>
        <v>0</v>
      </c>
      <c r="CM598" s="999">
        <v>0</v>
      </c>
      <c r="CN598" s="1000"/>
      <c r="CO598" s="999">
        <v>0</v>
      </c>
      <c r="CP598" s="1000"/>
      <c r="CQ598" s="999">
        <v>0</v>
      </c>
      <c r="CR598" s="1000"/>
      <c r="CS598" s="999">
        <v>0</v>
      </c>
      <c r="CT598" s="1000"/>
      <c r="CU598" s="999">
        <v>0</v>
      </c>
      <c r="CV598" s="1000"/>
      <c r="CW598" s="284">
        <f t="shared" si="729"/>
        <v>0</v>
      </c>
      <c r="CX598" s="1001">
        <v>0</v>
      </c>
      <c r="CY598" s="1002"/>
      <c r="CZ598" s="1001">
        <v>0</v>
      </c>
      <c r="DA598" s="1002"/>
      <c r="DB598" s="1001">
        <v>0</v>
      </c>
      <c r="DC598" s="1002"/>
      <c r="DD598" s="1001">
        <v>0</v>
      </c>
      <c r="DE598" s="1002"/>
      <c r="DF598" s="1001">
        <v>0</v>
      </c>
      <c r="DG598" s="1002"/>
      <c r="DH598" s="287">
        <f t="shared" si="730"/>
        <v>0</v>
      </c>
      <c r="DI598" s="997">
        <v>0</v>
      </c>
      <c r="DJ598" s="998"/>
      <c r="DK598" s="997">
        <v>0</v>
      </c>
      <c r="DL598" s="998"/>
      <c r="DM598" s="997">
        <v>0</v>
      </c>
      <c r="DN598" s="998"/>
      <c r="DO598" s="997">
        <v>0</v>
      </c>
      <c r="DP598" s="998"/>
      <c r="DQ598" s="997">
        <v>0</v>
      </c>
      <c r="DR598" s="998"/>
      <c r="DS598" s="299">
        <f t="shared" si="731"/>
        <v>0</v>
      </c>
      <c r="DT598" s="293">
        <f t="shared" si="732"/>
        <v>0</v>
      </c>
      <c r="DU598" s="293">
        <f t="shared" si="733"/>
        <v>0</v>
      </c>
      <c r="DV598" s="293">
        <f t="shared" si="734"/>
        <v>0</v>
      </c>
      <c r="DW598" s="293">
        <f t="shared" si="735"/>
        <v>0</v>
      </c>
      <c r="DX598" s="293">
        <f t="shared" si="736"/>
        <v>0</v>
      </c>
      <c r="DY598" s="294">
        <f t="shared" si="737"/>
        <v>0</v>
      </c>
      <c r="DZ598" s="135"/>
    </row>
    <row r="599" spans="3:130" ht="15" customHeight="1">
      <c r="C599" s="657" t="s">
        <v>296</v>
      </c>
      <c r="D599" s="658"/>
      <c r="E599" s="715"/>
      <c r="F599" s="715"/>
      <c r="G599" s="715"/>
      <c r="H599" s="715"/>
      <c r="I599" s="715"/>
      <c r="J599" s="715"/>
      <c r="K599" s="715"/>
      <c r="L599" s="715"/>
      <c r="M599" s="929"/>
      <c r="N599" s="881">
        <v>0</v>
      </c>
      <c r="O599" s="900"/>
      <c r="P599" s="881">
        <v>0</v>
      </c>
      <c r="Q599" s="900"/>
      <c r="R599" s="881">
        <v>0</v>
      </c>
      <c r="S599" s="900"/>
      <c r="T599" s="881">
        <v>0</v>
      </c>
      <c r="U599" s="900"/>
      <c r="V599" s="881">
        <v>0</v>
      </c>
      <c r="W599" s="900"/>
      <c r="X599" s="119">
        <f t="shared" si="722"/>
        <v>0</v>
      </c>
      <c r="Y599" s="886">
        <v>0</v>
      </c>
      <c r="Z599" s="1007"/>
      <c r="AA599" s="886">
        <v>0</v>
      </c>
      <c r="AB599" s="1007"/>
      <c r="AC599" s="886">
        <v>0</v>
      </c>
      <c r="AD599" s="1007"/>
      <c r="AE599" s="886">
        <v>0</v>
      </c>
      <c r="AF599" s="1007"/>
      <c r="AG599" s="886">
        <v>0</v>
      </c>
      <c r="AH599" s="1007"/>
      <c r="AI599" s="266">
        <f t="shared" si="723"/>
        <v>0</v>
      </c>
      <c r="AJ599" s="884">
        <v>0</v>
      </c>
      <c r="AK599" s="885"/>
      <c r="AL599" s="884">
        <v>0</v>
      </c>
      <c r="AM599" s="885"/>
      <c r="AN599" s="884">
        <v>0</v>
      </c>
      <c r="AO599" s="885"/>
      <c r="AP599" s="884">
        <v>0</v>
      </c>
      <c r="AQ599" s="885"/>
      <c r="AR599" s="884">
        <v>0</v>
      </c>
      <c r="AS599" s="885"/>
      <c r="AT599" s="269">
        <f t="shared" si="724"/>
        <v>0</v>
      </c>
      <c r="AU599" s="877">
        <v>0</v>
      </c>
      <c r="AV599" s="878"/>
      <c r="AW599" s="877">
        <v>0</v>
      </c>
      <c r="AX599" s="878"/>
      <c r="AY599" s="877">
        <v>0</v>
      </c>
      <c r="AZ599" s="878"/>
      <c r="BA599" s="877">
        <v>0</v>
      </c>
      <c r="BB599" s="878"/>
      <c r="BC599" s="877">
        <v>0</v>
      </c>
      <c r="BD599" s="878"/>
      <c r="BE599" s="272">
        <f t="shared" si="725"/>
        <v>0</v>
      </c>
      <c r="BF599" s="879">
        <v>0</v>
      </c>
      <c r="BG599" s="880"/>
      <c r="BH599" s="879">
        <v>0</v>
      </c>
      <c r="BI599" s="880"/>
      <c r="BJ599" s="879">
        <v>0</v>
      </c>
      <c r="BK599" s="880"/>
      <c r="BL599" s="879">
        <v>0</v>
      </c>
      <c r="BM599" s="880"/>
      <c r="BN599" s="879">
        <v>0</v>
      </c>
      <c r="BO599" s="880"/>
      <c r="BP599" s="275">
        <f t="shared" si="726"/>
        <v>0</v>
      </c>
      <c r="BQ599" s="1003">
        <v>0</v>
      </c>
      <c r="BR599" s="1004"/>
      <c r="BS599" s="1003">
        <v>0</v>
      </c>
      <c r="BT599" s="1004"/>
      <c r="BU599" s="1003">
        <v>0</v>
      </c>
      <c r="BV599" s="1004"/>
      <c r="BW599" s="1003">
        <v>0</v>
      </c>
      <c r="BX599" s="1004"/>
      <c r="BY599" s="1003">
        <v>0</v>
      </c>
      <c r="BZ599" s="1004"/>
      <c r="CA599" s="278">
        <f t="shared" si="727"/>
        <v>0</v>
      </c>
      <c r="CB599" s="1005">
        <v>0</v>
      </c>
      <c r="CC599" s="1006"/>
      <c r="CD599" s="1005">
        <v>0</v>
      </c>
      <c r="CE599" s="1006"/>
      <c r="CF599" s="1005">
        <v>0</v>
      </c>
      <c r="CG599" s="1006"/>
      <c r="CH599" s="1005">
        <v>0</v>
      </c>
      <c r="CI599" s="1006"/>
      <c r="CJ599" s="1005">
        <v>0</v>
      </c>
      <c r="CK599" s="1006"/>
      <c r="CL599" s="281">
        <f t="shared" si="728"/>
        <v>0</v>
      </c>
      <c r="CM599" s="999">
        <v>0</v>
      </c>
      <c r="CN599" s="1000"/>
      <c r="CO599" s="999">
        <v>0</v>
      </c>
      <c r="CP599" s="1000"/>
      <c r="CQ599" s="999">
        <v>0</v>
      </c>
      <c r="CR599" s="1000"/>
      <c r="CS599" s="999">
        <v>0</v>
      </c>
      <c r="CT599" s="1000"/>
      <c r="CU599" s="999">
        <v>0</v>
      </c>
      <c r="CV599" s="1000"/>
      <c r="CW599" s="284">
        <f t="shared" si="729"/>
        <v>0</v>
      </c>
      <c r="CX599" s="1001">
        <v>0</v>
      </c>
      <c r="CY599" s="1002"/>
      <c r="CZ599" s="1001">
        <v>0</v>
      </c>
      <c r="DA599" s="1002"/>
      <c r="DB599" s="1001">
        <v>0</v>
      </c>
      <c r="DC599" s="1002"/>
      <c r="DD599" s="1001">
        <v>0</v>
      </c>
      <c r="DE599" s="1002"/>
      <c r="DF599" s="1001">
        <v>0</v>
      </c>
      <c r="DG599" s="1002"/>
      <c r="DH599" s="287">
        <f t="shared" si="730"/>
        <v>0</v>
      </c>
      <c r="DI599" s="997">
        <v>0</v>
      </c>
      <c r="DJ599" s="998"/>
      <c r="DK599" s="997">
        <v>0</v>
      </c>
      <c r="DL599" s="998"/>
      <c r="DM599" s="997">
        <v>0</v>
      </c>
      <c r="DN599" s="998"/>
      <c r="DO599" s="997">
        <v>0</v>
      </c>
      <c r="DP599" s="998"/>
      <c r="DQ599" s="997">
        <v>0</v>
      </c>
      <c r="DR599" s="998"/>
      <c r="DS599" s="299">
        <f t="shared" si="731"/>
        <v>0</v>
      </c>
      <c r="DT599" s="293">
        <f t="shared" si="732"/>
        <v>0</v>
      </c>
      <c r="DU599" s="293">
        <f t="shared" si="733"/>
        <v>0</v>
      </c>
      <c r="DV599" s="293">
        <f t="shared" si="734"/>
        <v>0</v>
      </c>
      <c r="DW599" s="293">
        <f t="shared" si="735"/>
        <v>0</v>
      </c>
      <c r="DX599" s="293">
        <f t="shared" si="736"/>
        <v>0</v>
      </c>
      <c r="DY599" s="294">
        <f t="shared" si="737"/>
        <v>0</v>
      </c>
      <c r="DZ599" s="135"/>
    </row>
    <row r="600" spans="3:130" ht="15" customHeight="1">
      <c r="C600" s="657" t="s">
        <v>296</v>
      </c>
      <c r="D600" s="658"/>
      <c r="E600" s="715"/>
      <c r="F600" s="715"/>
      <c r="G600" s="715"/>
      <c r="H600" s="715"/>
      <c r="I600" s="715"/>
      <c r="J600" s="715"/>
      <c r="K600" s="715"/>
      <c r="L600" s="715"/>
      <c r="M600" s="929"/>
      <c r="N600" s="881">
        <v>0</v>
      </c>
      <c r="O600" s="900"/>
      <c r="P600" s="881">
        <v>0</v>
      </c>
      <c r="Q600" s="900"/>
      <c r="R600" s="881">
        <v>0</v>
      </c>
      <c r="S600" s="900"/>
      <c r="T600" s="881">
        <v>0</v>
      </c>
      <c r="U600" s="900"/>
      <c r="V600" s="881">
        <v>0</v>
      </c>
      <c r="W600" s="900"/>
      <c r="X600" s="119">
        <f t="shared" si="722"/>
        <v>0</v>
      </c>
      <c r="Y600" s="886">
        <v>0</v>
      </c>
      <c r="Z600" s="1007"/>
      <c r="AA600" s="886">
        <v>0</v>
      </c>
      <c r="AB600" s="1007"/>
      <c r="AC600" s="886">
        <v>0</v>
      </c>
      <c r="AD600" s="1007"/>
      <c r="AE600" s="886">
        <v>0</v>
      </c>
      <c r="AF600" s="1007"/>
      <c r="AG600" s="886">
        <v>0</v>
      </c>
      <c r="AH600" s="1007"/>
      <c r="AI600" s="266">
        <f t="shared" si="723"/>
        <v>0</v>
      </c>
      <c r="AJ600" s="884">
        <v>0</v>
      </c>
      <c r="AK600" s="885"/>
      <c r="AL600" s="884">
        <v>0</v>
      </c>
      <c r="AM600" s="885"/>
      <c r="AN600" s="884">
        <v>0</v>
      </c>
      <c r="AO600" s="885"/>
      <c r="AP600" s="884">
        <v>0</v>
      </c>
      <c r="AQ600" s="885"/>
      <c r="AR600" s="884">
        <v>0</v>
      </c>
      <c r="AS600" s="885"/>
      <c r="AT600" s="269">
        <f t="shared" si="724"/>
        <v>0</v>
      </c>
      <c r="AU600" s="877">
        <v>0</v>
      </c>
      <c r="AV600" s="878"/>
      <c r="AW600" s="877">
        <v>0</v>
      </c>
      <c r="AX600" s="878"/>
      <c r="AY600" s="877">
        <v>0</v>
      </c>
      <c r="AZ600" s="878"/>
      <c r="BA600" s="877">
        <v>0</v>
      </c>
      <c r="BB600" s="878"/>
      <c r="BC600" s="877">
        <v>0</v>
      </c>
      <c r="BD600" s="878"/>
      <c r="BE600" s="272">
        <f t="shared" si="725"/>
        <v>0</v>
      </c>
      <c r="BF600" s="879">
        <v>0</v>
      </c>
      <c r="BG600" s="880"/>
      <c r="BH600" s="879">
        <v>0</v>
      </c>
      <c r="BI600" s="880"/>
      <c r="BJ600" s="879">
        <v>0</v>
      </c>
      <c r="BK600" s="880"/>
      <c r="BL600" s="879">
        <v>0</v>
      </c>
      <c r="BM600" s="880"/>
      <c r="BN600" s="879">
        <v>0</v>
      </c>
      <c r="BO600" s="880"/>
      <c r="BP600" s="275">
        <f t="shared" si="726"/>
        <v>0</v>
      </c>
      <c r="BQ600" s="1003">
        <v>0</v>
      </c>
      <c r="BR600" s="1004"/>
      <c r="BS600" s="1003">
        <v>0</v>
      </c>
      <c r="BT600" s="1004"/>
      <c r="BU600" s="1003">
        <v>0</v>
      </c>
      <c r="BV600" s="1004"/>
      <c r="BW600" s="1003">
        <v>0</v>
      </c>
      <c r="BX600" s="1004"/>
      <c r="BY600" s="1003">
        <v>0</v>
      </c>
      <c r="BZ600" s="1004"/>
      <c r="CA600" s="278">
        <f t="shared" si="727"/>
        <v>0</v>
      </c>
      <c r="CB600" s="1005">
        <v>0</v>
      </c>
      <c r="CC600" s="1006"/>
      <c r="CD600" s="1005">
        <v>0</v>
      </c>
      <c r="CE600" s="1006"/>
      <c r="CF600" s="1005">
        <v>0</v>
      </c>
      <c r="CG600" s="1006"/>
      <c r="CH600" s="1005">
        <v>0</v>
      </c>
      <c r="CI600" s="1006"/>
      <c r="CJ600" s="1005">
        <v>0</v>
      </c>
      <c r="CK600" s="1006"/>
      <c r="CL600" s="281">
        <f t="shared" si="728"/>
        <v>0</v>
      </c>
      <c r="CM600" s="999">
        <v>0</v>
      </c>
      <c r="CN600" s="1000"/>
      <c r="CO600" s="999">
        <v>0</v>
      </c>
      <c r="CP600" s="1000"/>
      <c r="CQ600" s="999">
        <v>0</v>
      </c>
      <c r="CR600" s="1000"/>
      <c r="CS600" s="999">
        <v>0</v>
      </c>
      <c r="CT600" s="1000"/>
      <c r="CU600" s="999">
        <v>0</v>
      </c>
      <c r="CV600" s="1000"/>
      <c r="CW600" s="284">
        <f t="shared" si="729"/>
        <v>0</v>
      </c>
      <c r="CX600" s="1001">
        <v>0</v>
      </c>
      <c r="CY600" s="1002"/>
      <c r="CZ600" s="1001">
        <v>0</v>
      </c>
      <c r="DA600" s="1002"/>
      <c r="DB600" s="1001">
        <v>0</v>
      </c>
      <c r="DC600" s="1002"/>
      <c r="DD600" s="1001">
        <v>0</v>
      </c>
      <c r="DE600" s="1002"/>
      <c r="DF600" s="1001">
        <v>0</v>
      </c>
      <c r="DG600" s="1002"/>
      <c r="DH600" s="287">
        <f t="shared" si="730"/>
        <v>0</v>
      </c>
      <c r="DI600" s="997">
        <v>0</v>
      </c>
      <c r="DJ600" s="998"/>
      <c r="DK600" s="997">
        <v>0</v>
      </c>
      <c r="DL600" s="998"/>
      <c r="DM600" s="997">
        <v>0</v>
      </c>
      <c r="DN600" s="998"/>
      <c r="DO600" s="997">
        <v>0</v>
      </c>
      <c r="DP600" s="998"/>
      <c r="DQ600" s="997">
        <v>0</v>
      </c>
      <c r="DR600" s="998"/>
      <c r="DS600" s="299">
        <f t="shared" si="731"/>
        <v>0</v>
      </c>
      <c r="DT600" s="293">
        <f t="shared" si="732"/>
        <v>0</v>
      </c>
      <c r="DU600" s="293">
        <f t="shared" si="733"/>
        <v>0</v>
      </c>
      <c r="DV600" s="293">
        <f t="shared" si="734"/>
        <v>0</v>
      </c>
      <c r="DW600" s="293">
        <f t="shared" si="735"/>
        <v>0</v>
      </c>
      <c r="DX600" s="293">
        <f t="shared" si="736"/>
        <v>0</v>
      </c>
      <c r="DY600" s="294">
        <f t="shared" si="737"/>
        <v>0</v>
      </c>
      <c r="DZ600" s="135"/>
    </row>
    <row r="601" spans="3:130" ht="15" customHeight="1">
      <c r="C601" s="657" t="s">
        <v>296</v>
      </c>
      <c r="D601" s="658"/>
      <c r="E601" s="715"/>
      <c r="F601" s="715"/>
      <c r="G601" s="715"/>
      <c r="H601" s="715"/>
      <c r="I601" s="715"/>
      <c r="J601" s="715"/>
      <c r="K601" s="715"/>
      <c r="L601" s="715"/>
      <c r="M601" s="929"/>
      <c r="N601" s="881">
        <v>0</v>
      </c>
      <c r="O601" s="900"/>
      <c r="P601" s="881">
        <v>0</v>
      </c>
      <c r="Q601" s="900"/>
      <c r="R601" s="881">
        <v>0</v>
      </c>
      <c r="S601" s="900"/>
      <c r="T601" s="881">
        <v>0</v>
      </c>
      <c r="U601" s="900"/>
      <c r="V601" s="881">
        <v>0</v>
      </c>
      <c r="W601" s="900"/>
      <c r="X601" s="119">
        <f t="shared" si="722"/>
        <v>0</v>
      </c>
      <c r="Y601" s="886">
        <v>0</v>
      </c>
      <c r="Z601" s="1007"/>
      <c r="AA601" s="886">
        <v>0</v>
      </c>
      <c r="AB601" s="1007"/>
      <c r="AC601" s="886">
        <v>0</v>
      </c>
      <c r="AD601" s="1007"/>
      <c r="AE601" s="886">
        <v>0</v>
      </c>
      <c r="AF601" s="1007"/>
      <c r="AG601" s="886">
        <v>0</v>
      </c>
      <c r="AH601" s="1007"/>
      <c r="AI601" s="266">
        <f t="shared" si="723"/>
        <v>0</v>
      </c>
      <c r="AJ601" s="884">
        <v>0</v>
      </c>
      <c r="AK601" s="885"/>
      <c r="AL601" s="884">
        <v>0</v>
      </c>
      <c r="AM601" s="885"/>
      <c r="AN601" s="884">
        <v>0</v>
      </c>
      <c r="AO601" s="885"/>
      <c r="AP601" s="884">
        <v>0</v>
      </c>
      <c r="AQ601" s="885"/>
      <c r="AR601" s="884">
        <v>0</v>
      </c>
      <c r="AS601" s="885"/>
      <c r="AT601" s="269">
        <f t="shared" si="724"/>
        <v>0</v>
      </c>
      <c r="AU601" s="877">
        <v>0</v>
      </c>
      <c r="AV601" s="878"/>
      <c r="AW601" s="877">
        <v>0</v>
      </c>
      <c r="AX601" s="878"/>
      <c r="AY601" s="877">
        <v>0</v>
      </c>
      <c r="AZ601" s="878"/>
      <c r="BA601" s="877">
        <v>0</v>
      </c>
      <c r="BB601" s="878"/>
      <c r="BC601" s="877">
        <v>0</v>
      </c>
      <c r="BD601" s="878"/>
      <c r="BE601" s="272">
        <f t="shared" si="725"/>
        <v>0</v>
      </c>
      <c r="BF601" s="879">
        <v>0</v>
      </c>
      <c r="BG601" s="880"/>
      <c r="BH601" s="879">
        <v>0</v>
      </c>
      <c r="BI601" s="880"/>
      <c r="BJ601" s="879">
        <v>0</v>
      </c>
      <c r="BK601" s="880"/>
      <c r="BL601" s="879">
        <v>0</v>
      </c>
      <c r="BM601" s="880"/>
      <c r="BN601" s="879">
        <v>0</v>
      </c>
      <c r="BO601" s="880"/>
      <c r="BP601" s="275">
        <f t="shared" si="726"/>
        <v>0</v>
      </c>
      <c r="BQ601" s="1003">
        <v>0</v>
      </c>
      <c r="BR601" s="1004"/>
      <c r="BS601" s="1003">
        <v>0</v>
      </c>
      <c r="BT601" s="1004"/>
      <c r="BU601" s="1003">
        <v>0</v>
      </c>
      <c r="BV601" s="1004"/>
      <c r="BW601" s="1003">
        <v>0</v>
      </c>
      <c r="BX601" s="1004"/>
      <c r="BY601" s="1003">
        <v>0</v>
      </c>
      <c r="BZ601" s="1004"/>
      <c r="CA601" s="278">
        <f t="shared" si="727"/>
        <v>0</v>
      </c>
      <c r="CB601" s="1005">
        <v>0</v>
      </c>
      <c r="CC601" s="1006"/>
      <c r="CD601" s="1005">
        <v>0</v>
      </c>
      <c r="CE601" s="1006"/>
      <c r="CF601" s="1005">
        <v>0</v>
      </c>
      <c r="CG601" s="1006"/>
      <c r="CH601" s="1005">
        <v>0</v>
      </c>
      <c r="CI601" s="1006"/>
      <c r="CJ601" s="1005">
        <v>0</v>
      </c>
      <c r="CK601" s="1006"/>
      <c r="CL601" s="281">
        <f t="shared" si="728"/>
        <v>0</v>
      </c>
      <c r="CM601" s="999">
        <v>0</v>
      </c>
      <c r="CN601" s="1000"/>
      <c r="CO601" s="999">
        <v>0</v>
      </c>
      <c r="CP601" s="1000"/>
      <c r="CQ601" s="999">
        <v>0</v>
      </c>
      <c r="CR601" s="1000"/>
      <c r="CS601" s="999">
        <v>0</v>
      </c>
      <c r="CT601" s="1000"/>
      <c r="CU601" s="999">
        <v>0</v>
      </c>
      <c r="CV601" s="1000"/>
      <c r="CW601" s="284">
        <f t="shared" si="729"/>
        <v>0</v>
      </c>
      <c r="CX601" s="1001">
        <v>0</v>
      </c>
      <c r="CY601" s="1002"/>
      <c r="CZ601" s="1001">
        <v>0</v>
      </c>
      <c r="DA601" s="1002"/>
      <c r="DB601" s="1001">
        <v>0</v>
      </c>
      <c r="DC601" s="1002"/>
      <c r="DD601" s="1001">
        <v>0</v>
      </c>
      <c r="DE601" s="1002"/>
      <c r="DF601" s="1001">
        <v>0</v>
      </c>
      <c r="DG601" s="1002"/>
      <c r="DH601" s="287">
        <f t="shared" si="730"/>
        <v>0</v>
      </c>
      <c r="DI601" s="997">
        <v>0</v>
      </c>
      <c r="DJ601" s="998"/>
      <c r="DK601" s="997">
        <v>0</v>
      </c>
      <c r="DL601" s="998"/>
      <c r="DM601" s="997">
        <v>0</v>
      </c>
      <c r="DN601" s="998"/>
      <c r="DO601" s="997">
        <v>0</v>
      </c>
      <c r="DP601" s="998"/>
      <c r="DQ601" s="997">
        <v>0</v>
      </c>
      <c r="DR601" s="998"/>
      <c r="DS601" s="299">
        <f t="shared" si="731"/>
        <v>0</v>
      </c>
      <c r="DT601" s="293">
        <f t="shared" si="732"/>
        <v>0</v>
      </c>
      <c r="DU601" s="293">
        <f t="shared" si="733"/>
        <v>0</v>
      </c>
      <c r="DV601" s="293">
        <f t="shared" si="734"/>
        <v>0</v>
      </c>
      <c r="DW601" s="293">
        <f t="shared" si="735"/>
        <v>0</v>
      </c>
      <c r="DX601" s="293">
        <f t="shared" si="736"/>
        <v>0</v>
      </c>
      <c r="DY601" s="294">
        <f t="shared" si="737"/>
        <v>0</v>
      </c>
      <c r="DZ601" s="135"/>
    </row>
    <row r="602" spans="3:130" ht="15" customHeight="1">
      <c r="C602" s="657" t="s">
        <v>296</v>
      </c>
      <c r="D602" s="658"/>
      <c r="E602" s="715"/>
      <c r="F602" s="715"/>
      <c r="G602" s="715"/>
      <c r="H602" s="715"/>
      <c r="I602" s="715"/>
      <c r="J602" s="715"/>
      <c r="K602" s="715"/>
      <c r="L602" s="715"/>
      <c r="M602" s="929"/>
      <c r="N602" s="881">
        <v>0</v>
      </c>
      <c r="O602" s="900"/>
      <c r="P602" s="881">
        <v>0</v>
      </c>
      <c r="Q602" s="900"/>
      <c r="R602" s="881">
        <v>0</v>
      </c>
      <c r="S602" s="900"/>
      <c r="T602" s="881">
        <v>0</v>
      </c>
      <c r="U602" s="900"/>
      <c r="V602" s="881">
        <v>0</v>
      </c>
      <c r="W602" s="900"/>
      <c r="X602" s="119">
        <f t="shared" si="722"/>
        <v>0</v>
      </c>
      <c r="Y602" s="886">
        <v>0</v>
      </c>
      <c r="Z602" s="1007"/>
      <c r="AA602" s="886">
        <v>0</v>
      </c>
      <c r="AB602" s="1007"/>
      <c r="AC602" s="886">
        <v>0</v>
      </c>
      <c r="AD602" s="1007"/>
      <c r="AE602" s="886">
        <v>0</v>
      </c>
      <c r="AF602" s="1007"/>
      <c r="AG602" s="886">
        <v>0</v>
      </c>
      <c r="AH602" s="1007"/>
      <c r="AI602" s="266">
        <f t="shared" si="723"/>
        <v>0</v>
      </c>
      <c r="AJ602" s="884">
        <v>0</v>
      </c>
      <c r="AK602" s="885"/>
      <c r="AL602" s="884">
        <v>0</v>
      </c>
      <c r="AM602" s="885"/>
      <c r="AN602" s="884">
        <v>0</v>
      </c>
      <c r="AO602" s="885"/>
      <c r="AP602" s="884">
        <v>0</v>
      </c>
      <c r="AQ602" s="885"/>
      <c r="AR602" s="884">
        <v>0</v>
      </c>
      <c r="AS602" s="885"/>
      <c r="AT602" s="269">
        <f t="shared" si="724"/>
        <v>0</v>
      </c>
      <c r="AU602" s="877">
        <v>0</v>
      </c>
      <c r="AV602" s="878"/>
      <c r="AW602" s="877">
        <v>0</v>
      </c>
      <c r="AX602" s="878"/>
      <c r="AY602" s="877">
        <v>0</v>
      </c>
      <c r="AZ602" s="878"/>
      <c r="BA602" s="877">
        <v>0</v>
      </c>
      <c r="BB602" s="878"/>
      <c r="BC602" s="877">
        <v>0</v>
      </c>
      <c r="BD602" s="878"/>
      <c r="BE602" s="272">
        <f t="shared" si="725"/>
        <v>0</v>
      </c>
      <c r="BF602" s="879">
        <v>0</v>
      </c>
      <c r="BG602" s="880"/>
      <c r="BH602" s="879">
        <v>0</v>
      </c>
      <c r="BI602" s="880"/>
      <c r="BJ602" s="879">
        <v>0</v>
      </c>
      <c r="BK602" s="880"/>
      <c r="BL602" s="879">
        <v>0</v>
      </c>
      <c r="BM602" s="880"/>
      <c r="BN602" s="879">
        <v>0</v>
      </c>
      <c r="BO602" s="880"/>
      <c r="BP602" s="275">
        <f t="shared" si="726"/>
        <v>0</v>
      </c>
      <c r="BQ602" s="1003">
        <v>0</v>
      </c>
      <c r="BR602" s="1004"/>
      <c r="BS602" s="1003">
        <v>0</v>
      </c>
      <c r="BT602" s="1004"/>
      <c r="BU602" s="1003">
        <v>0</v>
      </c>
      <c r="BV602" s="1004"/>
      <c r="BW602" s="1003">
        <v>0</v>
      </c>
      <c r="BX602" s="1004"/>
      <c r="BY602" s="1003">
        <v>0</v>
      </c>
      <c r="BZ602" s="1004"/>
      <c r="CA602" s="278">
        <f t="shared" si="727"/>
        <v>0</v>
      </c>
      <c r="CB602" s="1005">
        <v>0</v>
      </c>
      <c r="CC602" s="1006"/>
      <c r="CD602" s="1005">
        <v>0</v>
      </c>
      <c r="CE602" s="1006"/>
      <c r="CF602" s="1005">
        <v>0</v>
      </c>
      <c r="CG602" s="1006"/>
      <c r="CH602" s="1005">
        <v>0</v>
      </c>
      <c r="CI602" s="1006"/>
      <c r="CJ602" s="1005">
        <v>0</v>
      </c>
      <c r="CK602" s="1006"/>
      <c r="CL602" s="281">
        <f t="shared" si="728"/>
        <v>0</v>
      </c>
      <c r="CM602" s="999">
        <v>0</v>
      </c>
      <c r="CN602" s="1000"/>
      <c r="CO602" s="999">
        <v>0</v>
      </c>
      <c r="CP602" s="1000"/>
      <c r="CQ602" s="999">
        <v>0</v>
      </c>
      <c r="CR602" s="1000"/>
      <c r="CS602" s="999">
        <v>0</v>
      </c>
      <c r="CT602" s="1000"/>
      <c r="CU602" s="999">
        <v>0</v>
      </c>
      <c r="CV602" s="1000"/>
      <c r="CW602" s="284">
        <f t="shared" si="729"/>
        <v>0</v>
      </c>
      <c r="CX602" s="1001">
        <v>0</v>
      </c>
      <c r="CY602" s="1002"/>
      <c r="CZ602" s="1001">
        <v>0</v>
      </c>
      <c r="DA602" s="1002"/>
      <c r="DB602" s="1001">
        <v>0</v>
      </c>
      <c r="DC602" s="1002"/>
      <c r="DD602" s="1001">
        <v>0</v>
      </c>
      <c r="DE602" s="1002"/>
      <c r="DF602" s="1001">
        <v>0</v>
      </c>
      <c r="DG602" s="1002"/>
      <c r="DH602" s="287">
        <f t="shared" si="730"/>
        <v>0</v>
      </c>
      <c r="DI602" s="997">
        <v>0</v>
      </c>
      <c r="DJ602" s="998"/>
      <c r="DK602" s="997">
        <v>0</v>
      </c>
      <c r="DL602" s="998"/>
      <c r="DM602" s="997">
        <v>0</v>
      </c>
      <c r="DN602" s="998"/>
      <c r="DO602" s="997">
        <v>0</v>
      </c>
      <c r="DP602" s="998"/>
      <c r="DQ602" s="997">
        <v>0</v>
      </c>
      <c r="DR602" s="998"/>
      <c r="DS602" s="299">
        <f t="shared" si="731"/>
        <v>0</v>
      </c>
      <c r="DT602" s="293">
        <f t="shared" si="732"/>
        <v>0</v>
      </c>
      <c r="DU602" s="293">
        <f t="shared" si="733"/>
        <v>0</v>
      </c>
      <c r="DV602" s="293">
        <f t="shared" si="734"/>
        <v>0</v>
      </c>
      <c r="DW602" s="293">
        <f t="shared" si="735"/>
        <v>0</v>
      </c>
      <c r="DX602" s="293">
        <f t="shared" si="736"/>
        <v>0</v>
      </c>
      <c r="DY602" s="294">
        <f t="shared" si="737"/>
        <v>0</v>
      </c>
      <c r="DZ602" s="135"/>
    </row>
    <row r="603" spans="3:130" ht="15" customHeight="1">
      <c r="C603" s="657" t="s">
        <v>296</v>
      </c>
      <c r="D603" s="658"/>
      <c r="E603" s="715"/>
      <c r="F603" s="715"/>
      <c r="G603" s="715"/>
      <c r="H603" s="715"/>
      <c r="I603" s="715"/>
      <c r="J603" s="715"/>
      <c r="K603" s="715"/>
      <c r="L603" s="715"/>
      <c r="M603" s="929"/>
      <c r="N603" s="881">
        <v>0</v>
      </c>
      <c r="O603" s="900"/>
      <c r="P603" s="881">
        <v>0</v>
      </c>
      <c r="Q603" s="900"/>
      <c r="R603" s="881">
        <v>0</v>
      </c>
      <c r="S603" s="900"/>
      <c r="T603" s="881">
        <v>0</v>
      </c>
      <c r="U603" s="900"/>
      <c r="V603" s="881">
        <v>0</v>
      </c>
      <c r="W603" s="900"/>
      <c r="X603" s="119">
        <f t="shared" si="722"/>
        <v>0</v>
      </c>
      <c r="Y603" s="886">
        <v>0</v>
      </c>
      <c r="Z603" s="1007"/>
      <c r="AA603" s="886">
        <v>0</v>
      </c>
      <c r="AB603" s="1007"/>
      <c r="AC603" s="886">
        <v>0</v>
      </c>
      <c r="AD603" s="1007"/>
      <c r="AE603" s="886">
        <v>0</v>
      </c>
      <c r="AF603" s="1007"/>
      <c r="AG603" s="886">
        <v>0</v>
      </c>
      <c r="AH603" s="1007"/>
      <c r="AI603" s="266">
        <f t="shared" si="723"/>
        <v>0</v>
      </c>
      <c r="AJ603" s="884">
        <v>0</v>
      </c>
      <c r="AK603" s="885"/>
      <c r="AL603" s="884">
        <v>0</v>
      </c>
      <c r="AM603" s="885"/>
      <c r="AN603" s="884">
        <v>0</v>
      </c>
      <c r="AO603" s="885"/>
      <c r="AP603" s="884">
        <v>0</v>
      </c>
      <c r="AQ603" s="885"/>
      <c r="AR603" s="884">
        <v>0</v>
      </c>
      <c r="AS603" s="885"/>
      <c r="AT603" s="269">
        <f t="shared" si="724"/>
        <v>0</v>
      </c>
      <c r="AU603" s="877">
        <v>0</v>
      </c>
      <c r="AV603" s="878"/>
      <c r="AW603" s="877">
        <v>0</v>
      </c>
      <c r="AX603" s="878"/>
      <c r="AY603" s="877">
        <v>0</v>
      </c>
      <c r="AZ603" s="878"/>
      <c r="BA603" s="877">
        <v>0</v>
      </c>
      <c r="BB603" s="878"/>
      <c r="BC603" s="877">
        <v>0</v>
      </c>
      <c r="BD603" s="878"/>
      <c r="BE603" s="272">
        <f t="shared" si="725"/>
        <v>0</v>
      </c>
      <c r="BF603" s="879">
        <v>0</v>
      </c>
      <c r="BG603" s="880"/>
      <c r="BH603" s="879">
        <v>0</v>
      </c>
      <c r="BI603" s="880"/>
      <c r="BJ603" s="879">
        <v>0</v>
      </c>
      <c r="BK603" s="880"/>
      <c r="BL603" s="879">
        <v>0</v>
      </c>
      <c r="BM603" s="880"/>
      <c r="BN603" s="879">
        <v>0</v>
      </c>
      <c r="BO603" s="880"/>
      <c r="BP603" s="275">
        <f t="shared" si="726"/>
        <v>0</v>
      </c>
      <c r="BQ603" s="1003">
        <v>0</v>
      </c>
      <c r="BR603" s="1004"/>
      <c r="BS603" s="1003">
        <v>0</v>
      </c>
      <c r="BT603" s="1004"/>
      <c r="BU603" s="1003">
        <v>0</v>
      </c>
      <c r="BV603" s="1004"/>
      <c r="BW603" s="1003">
        <v>0</v>
      </c>
      <c r="BX603" s="1004"/>
      <c r="BY603" s="1003">
        <v>0</v>
      </c>
      <c r="BZ603" s="1004"/>
      <c r="CA603" s="278">
        <f t="shared" si="727"/>
        <v>0</v>
      </c>
      <c r="CB603" s="1005">
        <v>0</v>
      </c>
      <c r="CC603" s="1006"/>
      <c r="CD603" s="1005">
        <v>0</v>
      </c>
      <c r="CE603" s="1006"/>
      <c r="CF603" s="1005">
        <v>0</v>
      </c>
      <c r="CG603" s="1006"/>
      <c r="CH603" s="1005">
        <v>0</v>
      </c>
      <c r="CI603" s="1006"/>
      <c r="CJ603" s="1005">
        <v>0</v>
      </c>
      <c r="CK603" s="1006"/>
      <c r="CL603" s="281">
        <f t="shared" si="728"/>
        <v>0</v>
      </c>
      <c r="CM603" s="999">
        <v>0</v>
      </c>
      <c r="CN603" s="1000"/>
      <c r="CO603" s="999">
        <v>0</v>
      </c>
      <c r="CP603" s="1000"/>
      <c r="CQ603" s="999">
        <v>0</v>
      </c>
      <c r="CR603" s="1000"/>
      <c r="CS603" s="999">
        <v>0</v>
      </c>
      <c r="CT603" s="1000"/>
      <c r="CU603" s="999">
        <v>0</v>
      </c>
      <c r="CV603" s="1000"/>
      <c r="CW603" s="284">
        <f t="shared" si="729"/>
        <v>0</v>
      </c>
      <c r="CX603" s="1001">
        <v>0</v>
      </c>
      <c r="CY603" s="1002"/>
      <c r="CZ603" s="1001">
        <v>0</v>
      </c>
      <c r="DA603" s="1002"/>
      <c r="DB603" s="1001">
        <v>0</v>
      </c>
      <c r="DC603" s="1002"/>
      <c r="DD603" s="1001">
        <v>0</v>
      </c>
      <c r="DE603" s="1002"/>
      <c r="DF603" s="1001">
        <v>0</v>
      </c>
      <c r="DG603" s="1002"/>
      <c r="DH603" s="287">
        <f t="shared" si="730"/>
        <v>0</v>
      </c>
      <c r="DI603" s="997">
        <v>0</v>
      </c>
      <c r="DJ603" s="998"/>
      <c r="DK603" s="997">
        <v>0</v>
      </c>
      <c r="DL603" s="998"/>
      <c r="DM603" s="997">
        <v>0</v>
      </c>
      <c r="DN603" s="998"/>
      <c r="DO603" s="997">
        <v>0</v>
      </c>
      <c r="DP603" s="998"/>
      <c r="DQ603" s="997">
        <v>0</v>
      </c>
      <c r="DR603" s="998"/>
      <c r="DS603" s="299">
        <f t="shared" si="731"/>
        <v>0</v>
      </c>
      <c r="DT603" s="293">
        <f t="shared" si="732"/>
        <v>0</v>
      </c>
      <c r="DU603" s="293">
        <f t="shared" si="733"/>
        <v>0</v>
      </c>
      <c r="DV603" s="293">
        <f t="shared" si="734"/>
        <v>0</v>
      </c>
      <c r="DW603" s="293">
        <f t="shared" si="735"/>
        <v>0</v>
      </c>
      <c r="DX603" s="293">
        <f t="shared" si="736"/>
        <v>0</v>
      </c>
      <c r="DY603" s="294">
        <f t="shared" si="737"/>
        <v>0</v>
      </c>
      <c r="DZ603" s="135"/>
    </row>
    <row r="604" spans="3:130" ht="15" customHeight="1">
      <c r="C604" s="657" t="s">
        <v>296</v>
      </c>
      <c r="D604" s="658"/>
      <c r="E604" s="715"/>
      <c r="F604" s="715"/>
      <c r="G604" s="715"/>
      <c r="H604" s="715"/>
      <c r="I604" s="715"/>
      <c r="J604" s="715"/>
      <c r="K604" s="715"/>
      <c r="L604" s="715"/>
      <c r="M604" s="929"/>
      <c r="N604" s="881">
        <v>0</v>
      </c>
      <c r="O604" s="900"/>
      <c r="P604" s="881">
        <v>0</v>
      </c>
      <c r="Q604" s="900"/>
      <c r="R604" s="881">
        <v>0</v>
      </c>
      <c r="S604" s="900"/>
      <c r="T604" s="881">
        <v>0</v>
      </c>
      <c r="U604" s="900"/>
      <c r="V604" s="881">
        <v>0</v>
      </c>
      <c r="W604" s="900"/>
      <c r="X604" s="119">
        <f t="shared" si="722"/>
        <v>0</v>
      </c>
      <c r="Y604" s="886">
        <v>0</v>
      </c>
      <c r="Z604" s="1007"/>
      <c r="AA604" s="886">
        <v>0</v>
      </c>
      <c r="AB604" s="1007"/>
      <c r="AC604" s="886">
        <v>0</v>
      </c>
      <c r="AD604" s="1007"/>
      <c r="AE604" s="886">
        <v>0</v>
      </c>
      <c r="AF604" s="1007"/>
      <c r="AG604" s="886">
        <v>0</v>
      </c>
      <c r="AH604" s="1007"/>
      <c r="AI604" s="266">
        <f t="shared" si="723"/>
        <v>0</v>
      </c>
      <c r="AJ604" s="884">
        <v>0</v>
      </c>
      <c r="AK604" s="885"/>
      <c r="AL604" s="884">
        <v>0</v>
      </c>
      <c r="AM604" s="885"/>
      <c r="AN604" s="884">
        <v>0</v>
      </c>
      <c r="AO604" s="885"/>
      <c r="AP604" s="884">
        <v>0</v>
      </c>
      <c r="AQ604" s="885"/>
      <c r="AR604" s="884">
        <v>0</v>
      </c>
      <c r="AS604" s="885"/>
      <c r="AT604" s="269">
        <f t="shared" si="724"/>
        <v>0</v>
      </c>
      <c r="AU604" s="877">
        <v>0</v>
      </c>
      <c r="AV604" s="878"/>
      <c r="AW604" s="877">
        <v>0</v>
      </c>
      <c r="AX604" s="878"/>
      <c r="AY604" s="877">
        <v>0</v>
      </c>
      <c r="AZ604" s="878"/>
      <c r="BA604" s="877">
        <v>0</v>
      </c>
      <c r="BB604" s="878"/>
      <c r="BC604" s="877">
        <v>0</v>
      </c>
      <c r="BD604" s="878"/>
      <c r="BE604" s="272">
        <f t="shared" si="725"/>
        <v>0</v>
      </c>
      <c r="BF604" s="879">
        <v>0</v>
      </c>
      <c r="BG604" s="880"/>
      <c r="BH604" s="879">
        <v>0</v>
      </c>
      <c r="BI604" s="880"/>
      <c r="BJ604" s="879">
        <v>0</v>
      </c>
      <c r="BK604" s="880"/>
      <c r="BL604" s="879">
        <v>0</v>
      </c>
      <c r="BM604" s="880"/>
      <c r="BN604" s="879">
        <v>0</v>
      </c>
      <c r="BO604" s="880"/>
      <c r="BP604" s="275">
        <f t="shared" si="726"/>
        <v>0</v>
      </c>
      <c r="BQ604" s="1003">
        <v>0</v>
      </c>
      <c r="BR604" s="1004"/>
      <c r="BS604" s="1003">
        <v>0</v>
      </c>
      <c r="BT604" s="1004"/>
      <c r="BU604" s="1003">
        <v>0</v>
      </c>
      <c r="BV604" s="1004"/>
      <c r="BW604" s="1003">
        <v>0</v>
      </c>
      <c r="BX604" s="1004"/>
      <c r="BY604" s="1003">
        <v>0</v>
      </c>
      <c r="BZ604" s="1004"/>
      <c r="CA604" s="278">
        <f t="shared" si="727"/>
        <v>0</v>
      </c>
      <c r="CB604" s="1005">
        <v>0</v>
      </c>
      <c r="CC604" s="1006"/>
      <c r="CD604" s="1005">
        <v>0</v>
      </c>
      <c r="CE604" s="1006"/>
      <c r="CF604" s="1005">
        <v>0</v>
      </c>
      <c r="CG604" s="1006"/>
      <c r="CH604" s="1005">
        <v>0</v>
      </c>
      <c r="CI604" s="1006"/>
      <c r="CJ604" s="1005">
        <v>0</v>
      </c>
      <c r="CK604" s="1006"/>
      <c r="CL604" s="281">
        <f t="shared" si="728"/>
        <v>0</v>
      </c>
      <c r="CM604" s="999">
        <v>0</v>
      </c>
      <c r="CN604" s="1000"/>
      <c r="CO604" s="999">
        <v>0</v>
      </c>
      <c r="CP604" s="1000"/>
      <c r="CQ604" s="999">
        <v>0</v>
      </c>
      <c r="CR604" s="1000"/>
      <c r="CS604" s="999">
        <v>0</v>
      </c>
      <c r="CT604" s="1000"/>
      <c r="CU604" s="999">
        <v>0</v>
      </c>
      <c r="CV604" s="1000"/>
      <c r="CW604" s="284">
        <f t="shared" si="729"/>
        <v>0</v>
      </c>
      <c r="CX604" s="1001">
        <v>0</v>
      </c>
      <c r="CY604" s="1002"/>
      <c r="CZ604" s="1001">
        <v>0</v>
      </c>
      <c r="DA604" s="1002"/>
      <c r="DB604" s="1001">
        <v>0</v>
      </c>
      <c r="DC604" s="1002"/>
      <c r="DD604" s="1001">
        <v>0</v>
      </c>
      <c r="DE604" s="1002"/>
      <c r="DF604" s="1001">
        <v>0</v>
      </c>
      <c r="DG604" s="1002"/>
      <c r="DH604" s="287">
        <f t="shared" si="730"/>
        <v>0</v>
      </c>
      <c r="DI604" s="997">
        <v>0</v>
      </c>
      <c r="DJ604" s="998"/>
      <c r="DK604" s="997">
        <v>0</v>
      </c>
      <c r="DL604" s="998"/>
      <c r="DM604" s="997">
        <v>0</v>
      </c>
      <c r="DN604" s="998"/>
      <c r="DO604" s="997">
        <v>0</v>
      </c>
      <c r="DP604" s="998"/>
      <c r="DQ604" s="997">
        <v>0</v>
      </c>
      <c r="DR604" s="998"/>
      <c r="DS604" s="299">
        <f t="shared" si="731"/>
        <v>0</v>
      </c>
      <c r="DT604" s="293">
        <f t="shared" si="732"/>
        <v>0</v>
      </c>
      <c r="DU604" s="293">
        <f t="shared" si="733"/>
        <v>0</v>
      </c>
      <c r="DV604" s="293">
        <f t="shared" si="734"/>
        <v>0</v>
      </c>
      <c r="DW604" s="293">
        <f t="shared" si="735"/>
        <v>0</v>
      </c>
      <c r="DX604" s="293">
        <f t="shared" si="736"/>
        <v>0</v>
      </c>
      <c r="DY604" s="294">
        <f t="shared" si="737"/>
        <v>0</v>
      </c>
      <c r="DZ604" s="135"/>
    </row>
    <row r="605" spans="3:130" ht="15" customHeight="1">
      <c r="C605" s="657" t="s">
        <v>296</v>
      </c>
      <c r="D605" s="658"/>
      <c r="E605" s="715"/>
      <c r="F605" s="715"/>
      <c r="G605" s="715"/>
      <c r="H605" s="715"/>
      <c r="I605" s="715"/>
      <c r="J605" s="715"/>
      <c r="K605" s="715"/>
      <c r="L605" s="715"/>
      <c r="M605" s="929"/>
      <c r="N605" s="881">
        <v>0</v>
      </c>
      <c r="O605" s="900"/>
      <c r="P605" s="881">
        <v>0</v>
      </c>
      <c r="Q605" s="900"/>
      <c r="R605" s="881">
        <v>0</v>
      </c>
      <c r="S605" s="900"/>
      <c r="T605" s="881">
        <v>0</v>
      </c>
      <c r="U605" s="900"/>
      <c r="V605" s="881">
        <v>0</v>
      </c>
      <c r="W605" s="900"/>
      <c r="X605" s="119">
        <f t="shared" si="722"/>
        <v>0</v>
      </c>
      <c r="Y605" s="886">
        <v>0</v>
      </c>
      <c r="Z605" s="1007"/>
      <c r="AA605" s="886">
        <v>0</v>
      </c>
      <c r="AB605" s="1007"/>
      <c r="AC605" s="886">
        <v>0</v>
      </c>
      <c r="AD605" s="1007"/>
      <c r="AE605" s="886">
        <v>0</v>
      </c>
      <c r="AF605" s="1007"/>
      <c r="AG605" s="886">
        <v>0</v>
      </c>
      <c r="AH605" s="1007"/>
      <c r="AI605" s="266">
        <f t="shared" si="723"/>
        <v>0</v>
      </c>
      <c r="AJ605" s="884">
        <v>0</v>
      </c>
      <c r="AK605" s="885"/>
      <c r="AL605" s="884">
        <v>0</v>
      </c>
      <c r="AM605" s="885"/>
      <c r="AN605" s="884">
        <v>0</v>
      </c>
      <c r="AO605" s="885"/>
      <c r="AP605" s="884">
        <v>0</v>
      </c>
      <c r="AQ605" s="885"/>
      <c r="AR605" s="884">
        <v>0</v>
      </c>
      <c r="AS605" s="885"/>
      <c r="AT605" s="269">
        <f t="shared" si="724"/>
        <v>0</v>
      </c>
      <c r="AU605" s="877">
        <v>0</v>
      </c>
      <c r="AV605" s="878"/>
      <c r="AW605" s="877">
        <v>0</v>
      </c>
      <c r="AX605" s="878"/>
      <c r="AY605" s="877">
        <v>0</v>
      </c>
      <c r="AZ605" s="878"/>
      <c r="BA605" s="877">
        <v>0</v>
      </c>
      <c r="BB605" s="878"/>
      <c r="BC605" s="877">
        <v>0</v>
      </c>
      <c r="BD605" s="878"/>
      <c r="BE605" s="272">
        <f t="shared" si="725"/>
        <v>0</v>
      </c>
      <c r="BF605" s="879">
        <v>0</v>
      </c>
      <c r="BG605" s="880"/>
      <c r="BH605" s="879">
        <v>0</v>
      </c>
      <c r="BI605" s="880"/>
      <c r="BJ605" s="879">
        <v>0</v>
      </c>
      <c r="BK605" s="880"/>
      <c r="BL605" s="879">
        <v>0</v>
      </c>
      <c r="BM605" s="880"/>
      <c r="BN605" s="879">
        <v>0</v>
      </c>
      <c r="BO605" s="880"/>
      <c r="BP605" s="275">
        <f t="shared" si="726"/>
        <v>0</v>
      </c>
      <c r="BQ605" s="1003">
        <v>0</v>
      </c>
      <c r="BR605" s="1004"/>
      <c r="BS605" s="1003">
        <v>0</v>
      </c>
      <c r="BT605" s="1004"/>
      <c r="BU605" s="1003">
        <v>0</v>
      </c>
      <c r="BV605" s="1004"/>
      <c r="BW605" s="1003">
        <v>0</v>
      </c>
      <c r="BX605" s="1004"/>
      <c r="BY605" s="1003">
        <v>0</v>
      </c>
      <c r="BZ605" s="1004"/>
      <c r="CA605" s="278">
        <f t="shared" si="727"/>
        <v>0</v>
      </c>
      <c r="CB605" s="1005">
        <v>0</v>
      </c>
      <c r="CC605" s="1006"/>
      <c r="CD605" s="1005">
        <v>0</v>
      </c>
      <c r="CE605" s="1006"/>
      <c r="CF605" s="1005">
        <v>0</v>
      </c>
      <c r="CG605" s="1006"/>
      <c r="CH605" s="1005">
        <v>0</v>
      </c>
      <c r="CI605" s="1006"/>
      <c r="CJ605" s="1005">
        <v>0</v>
      </c>
      <c r="CK605" s="1006"/>
      <c r="CL605" s="281">
        <f t="shared" si="728"/>
        <v>0</v>
      </c>
      <c r="CM605" s="999">
        <v>0</v>
      </c>
      <c r="CN605" s="1000"/>
      <c r="CO605" s="999">
        <v>0</v>
      </c>
      <c r="CP605" s="1000"/>
      <c r="CQ605" s="999">
        <v>0</v>
      </c>
      <c r="CR605" s="1000"/>
      <c r="CS605" s="999">
        <v>0</v>
      </c>
      <c r="CT605" s="1000"/>
      <c r="CU605" s="999">
        <v>0</v>
      </c>
      <c r="CV605" s="1000"/>
      <c r="CW605" s="284">
        <f t="shared" si="729"/>
        <v>0</v>
      </c>
      <c r="CX605" s="1001">
        <v>0</v>
      </c>
      <c r="CY605" s="1002"/>
      <c r="CZ605" s="1001">
        <v>0</v>
      </c>
      <c r="DA605" s="1002"/>
      <c r="DB605" s="1001">
        <v>0</v>
      </c>
      <c r="DC605" s="1002"/>
      <c r="DD605" s="1001">
        <v>0</v>
      </c>
      <c r="DE605" s="1002"/>
      <c r="DF605" s="1001">
        <v>0</v>
      </c>
      <c r="DG605" s="1002"/>
      <c r="DH605" s="287">
        <f t="shared" si="730"/>
        <v>0</v>
      </c>
      <c r="DI605" s="997">
        <v>0</v>
      </c>
      <c r="DJ605" s="998"/>
      <c r="DK605" s="997">
        <v>0</v>
      </c>
      <c r="DL605" s="998"/>
      <c r="DM605" s="997">
        <v>0</v>
      </c>
      <c r="DN605" s="998"/>
      <c r="DO605" s="997">
        <v>0</v>
      </c>
      <c r="DP605" s="998"/>
      <c r="DQ605" s="997">
        <v>0</v>
      </c>
      <c r="DR605" s="998"/>
      <c r="DS605" s="299">
        <f t="shared" si="731"/>
        <v>0</v>
      </c>
      <c r="DT605" s="293">
        <f t="shared" si="732"/>
        <v>0</v>
      </c>
      <c r="DU605" s="293">
        <f t="shared" si="733"/>
        <v>0</v>
      </c>
      <c r="DV605" s="293">
        <f t="shared" si="734"/>
        <v>0</v>
      </c>
      <c r="DW605" s="293">
        <f t="shared" si="735"/>
        <v>0</v>
      </c>
      <c r="DX605" s="293">
        <f t="shared" si="736"/>
        <v>0</v>
      </c>
      <c r="DY605" s="294">
        <f t="shared" si="737"/>
        <v>0</v>
      </c>
      <c r="DZ605" s="135"/>
    </row>
    <row r="606" spans="3:130" ht="15" customHeight="1">
      <c r="C606" s="657" t="s">
        <v>296</v>
      </c>
      <c r="D606" s="658"/>
      <c r="E606" s="715"/>
      <c r="F606" s="715"/>
      <c r="G606" s="715"/>
      <c r="H606" s="715"/>
      <c r="I606" s="715"/>
      <c r="J606" s="715"/>
      <c r="K606" s="715"/>
      <c r="L606" s="715"/>
      <c r="M606" s="929"/>
      <c r="N606" s="881">
        <v>0</v>
      </c>
      <c r="O606" s="900"/>
      <c r="P606" s="881">
        <v>0</v>
      </c>
      <c r="Q606" s="900"/>
      <c r="R606" s="881">
        <v>0</v>
      </c>
      <c r="S606" s="900"/>
      <c r="T606" s="881">
        <v>0</v>
      </c>
      <c r="U606" s="900"/>
      <c r="V606" s="881">
        <v>0</v>
      </c>
      <c r="W606" s="900"/>
      <c r="X606" s="119">
        <f t="shared" si="722"/>
        <v>0</v>
      </c>
      <c r="Y606" s="886">
        <v>0</v>
      </c>
      <c r="Z606" s="1007"/>
      <c r="AA606" s="886">
        <v>0</v>
      </c>
      <c r="AB606" s="1007"/>
      <c r="AC606" s="886">
        <v>0</v>
      </c>
      <c r="AD606" s="1007"/>
      <c r="AE606" s="886">
        <v>0</v>
      </c>
      <c r="AF606" s="1007"/>
      <c r="AG606" s="886">
        <v>0</v>
      </c>
      <c r="AH606" s="1007"/>
      <c r="AI606" s="266">
        <f t="shared" si="723"/>
        <v>0</v>
      </c>
      <c r="AJ606" s="884">
        <v>0</v>
      </c>
      <c r="AK606" s="885"/>
      <c r="AL606" s="884">
        <v>0</v>
      </c>
      <c r="AM606" s="885"/>
      <c r="AN606" s="884">
        <v>0</v>
      </c>
      <c r="AO606" s="885"/>
      <c r="AP606" s="884">
        <v>0</v>
      </c>
      <c r="AQ606" s="885"/>
      <c r="AR606" s="884">
        <v>0</v>
      </c>
      <c r="AS606" s="885"/>
      <c r="AT606" s="269">
        <f t="shared" si="724"/>
        <v>0</v>
      </c>
      <c r="AU606" s="877">
        <v>0</v>
      </c>
      <c r="AV606" s="878"/>
      <c r="AW606" s="877">
        <v>0</v>
      </c>
      <c r="AX606" s="878"/>
      <c r="AY606" s="877">
        <v>0</v>
      </c>
      <c r="AZ606" s="878"/>
      <c r="BA606" s="877">
        <v>0</v>
      </c>
      <c r="BB606" s="878"/>
      <c r="BC606" s="877">
        <v>0</v>
      </c>
      <c r="BD606" s="878"/>
      <c r="BE606" s="272">
        <f t="shared" si="725"/>
        <v>0</v>
      </c>
      <c r="BF606" s="879">
        <v>0</v>
      </c>
      <c r="BG606" s="880"/>
      <c r="BH606" s="879">
        <v>0</v>
      </c>
      <c r="BI606" s="880"/>
      <c r="BJ606" s="879">
        <v>0</v>
      </c>
      <c r="BK606" s="880"/>
      <c r="BL606" s="879">
        <v>0</v>
      </c>
      <c r="BM606" s="880"/>
      <c r="BN606" s="879">
        <v>0</v>
      </c>
      <c r="BO606" s="880"/>
      <c r="BP606" s="275">
        <f t="shared" si="726"/>
        <v>0</v>
      </c>
      <c r="BQ606" s="1003">
        <v>0</v>
      </c>
      <c r="BR606" s="1004"/>
      <c r="BS606" s="1003">
        <v>0</v>
      </c>
      <c r="BT606" s="1004"/>
      <c r="BU606" s="1003">
        <v>0</v>
      </c>
      <c r="BV606" s="1004"/>
      <c r="BW606" s="1003">
        <v>0</v>
      </c>
      <c r="BX606" s="1004"/>
      <c r="BY606" s="1003">
        <v>0</v>
      </c>
      <c r="BZ606" s="1004"/>
      <c r="CA606" s="278">
        <f t="shared" si="727"/>
        <v>0</v>
      </c>
      <c r="CB606" s="1005">
        <v>0</v>
      </c>
      <c r="CC606" s="1006"/>
      <c r="CD606" s="1005">
        <v>0</v>
      </c>
      <c r="CE606" s="1006"/>
      <c r="CF606" s="1005">
        <v>0</v>
      </c>
      <c r="CG606" s="1006"/>
      <c r="CH606" s="1005">
        <v>0</v>
      </c>
      <c r="CI606" s="1006"/>
      <c r="CJ606" s="1005">
        <v>0</v>
      </c>
      <c r="CK606" s="1006"/>
      <c r="CL606" s="281">
        <f t="shared" si="728"/>
        <v>0</v>
      </c>
      <c r="CM606" s="999">
        <v>0</v>
      </c>
      <c r="CN606" s="1000"/>
      <c r="CO606" s="999">
        <v>0</v>
      </c>
      <c r="CP606" s="1000"/>
      <c r="CQ606" s="999">
        <v>0</v>
      </c>
      <c r="CR606" s="1000"/>
      <c r="CS606" s="999">
        <v>0</v>
      </c>
      <c r="CT606" s="1000"/>
      <c r="CU606" s="999">
        <v>0</v>
      </c>
      <c r="CV606" s="1000"/>
      <c r="CW606" s="284">
        <f t="shared" si="729"/>
        <v>0</v>
      </c>
      <c r="CX606" s="1001">
        <v>0</v>
      </c>
      <c r="CY606" s="1002"/>
      <c r="CZ606" s="1001">
        <v>0</v>
      </c>
      <c r="DA606" s="1002"/>
      <c r="DB606" s="1001">
        <v>0</v>
      </c>
      <c r="DC606" s="1002"/>
      <c r="DD606" s="1001">
        <v>0</v>
      </c>
      <c r="DE606" s="1002"/>
      <c r="DF606" s="1001">
        <v>0</v>
      </c>
      <c r="DG606" s="1002"/>
      <c r="DH606" s="287">
        <f t="shared" si="730"/>
        <v>0</v>
      </c>
      <c r="DI606" s="997">
        <v>0</v>
      </c>
      <c r="DJ606" s="998"/>
      <c r="DK606" s="997">
        <v>0</v>
      </c>
      <c r="DL606" s="998"/>
      <c r="DM606" s="997">
        <v>0</v>
      </c>
      <c r="DN606" s="998"/>
      <c r="DO606" s="997">
        <v>0</v>
      </c>
      <c r="DP606" s="998"/>
      <c r="DQ606" s="997">
        <v>0</v>
      </c>
      <c r="DR606" s="998"/>
      <c r="DS606" s="299">
        <f t="shared" si="731"/>
        <v>0</v>
      </c>
      <c r="DT606" s="293">
        <f t="shared" si="732"/>
        <v>0</v>
      </c>
      <c r="DU606" s="293">
        <f t="shared" si="733"/>
        <v>0</v>
      </c>
      <c r="DV606" s="293">
        <f t="shared" si="734"/>
        <v>0</v>
      </c>
      <c r="DW606" s="293">
        <f t="shared" si="735"/>
        <v>0</v>
      </c>
      <c r="DX606" s="293">
        <f t="shared" si="736"/>
        <v>0</v>
      </c>
      <c r="DY606" s="294">
        <f t="shared" si="737"/>
        <v>0</v>
      </c>
      <c r="DZ606" s="135"/>
    </row>
    <row r="607" spans="3:130" ht="15" customHeight="1">
      <c r="C607" s="657" t="s">
        <v>296</v>
      </c>
      <c r="D607" s="658"/>
      <c r="E607" s="715"/>
      <c r="F607" s="715"/>
      <c r="G607" s="715"/>
      <c r="H607" s="715"/>
      <c r="I607" s="715"/>
      <c r="J607" s="715"/>
      <c r="K607" s="715"/>
      <c r="L607" s="715"/>
      <c r="M607" s="929"/>
      <c r="N607" s="881">
        <v>0</v>
      </c>
      <c r="O607" s="900"/>
      <c r="P607" s="881">
        <v>0</v>
      </c>
      <c r="Q607" s="900"/>
      <c r="R607" s="881">
        <v>0</v>
      </c>
      <c r="S607" s="900"/>
      <c r="T607" s="881">
        <v>0</v>
      </c>
      <c r="U607" s="900"/>
      <c r="V607" s="881">
        <v>0</v>
      </c>
      <c r="W607" s="900"/>
      <c r="X607" s="119">
        <f t="shared" si="722"/>
        <v>0</v>
      </c>
      <c r="Y607" s="886">
        <v>0</v>
      </c>
      <c r="Z607" s="1007"/>
      <c r="AA607" s="886">
        <v>0</v>
      </c>
      <c r="AB607" s="1007"/>
      <c r="AC607" s="886">
        <v>0</v>
      </c>
      <c r="AD607" s="1007"/>
      <c r="AE607" s="886">
        <v>0</v>
      </c>
      <c r="AF607" s="1007"/>
      <c r="AG607" s="886">
        <v>0</v>
      </c>
      <c r="AH607" s="1007"/>
      <c r="AI607" s="266">
        <f t="shared" si="723"/>
        <v>0</v>
      </c>
      <c r="AJ607" s="884">
        <v>0</v>
      </c>
      <c r="AK607" s="885"/>
      <c r="AL607" s="884">
        <v>0</v>
      </c>
      <c r="AM607" s="885"/>
      <c r="AN607" s="884">
        <v>0</v>
      </c>
      <c r="AO607" s="885"/>
      <c r="AP607" s="884">
        <v>0</v>
      </c>
      <c r="AQ607" s="885"/>
      <c r="AR607" s="884">
        <v>0</v>
      </c>
      <c r="AS607" s="885"/>
      <c r="AT607" s="269">
        <f t="shared" si="724"/>
        <v>0</v>
      </c>
      <c r="AU607" s="877">
        <v>0</v>
      </c>
      <c r="AV607" s="878"/>
      <c r="AW607" s="877">
        <v>0</v>
      </c>
      <c r="AX607" s="878"/>
      <c r="AY607" s="877">
        <v>0</v>
      </c>
      <c r="AZ607" s="878"/>
      <c r="BA607" s="877">
        <v>0</v>
      </c>
      <c r="BB607" s="878"/>
      <c r="BC607" s="877">
        <v>0</v>
      </c>
      <c r="BD607" s="878"/>
      <c r="BE607" s="272">
        <f t="shared" si="725"/>
        <v>0</v>
      </c>
      <c r="BF607" s="879">
        <v>0</v>
      </c>
      <c r="BG607" s="880"/>
      <c r="BH607" s="879">
        <v>0</v>
      </c>
      <c r="BI607" s="880"/>
      <c r="BJ607" s="879">
        <v>0</v>
      </c>
      <c r="BK607" s="880"/>
      <c r="BL607" s="879">
        <v>0</v>
      </c>
      <c r="BM607" s="880"/>
      <c r="BN607" s="879">
        <v>0</v>
      </c>
      <c r="BO607" s="880"/>
      <c r="BP607" s="275">
        <f t="shared" si="726"/>
        <v>0</v>
      </c>
      <c r="BQ607" s="1003">
        <v>0</v>
      </c>
      <c r="BR607" s="1004"/>
      <c r="BS607" s="1003">
        <v>0</v>
      </c>
      <c r="BT607" s="1004"/>
      <c r="BU607" s="1003">
        <v>0</v>
      </c>
      <c r="BV607" s="1004"/>
      <c r="BW607" s="1003">
        <v>0</v>
      </c>
      <c r="BX607" s="1004"/>
      <c r="BY607" s="1003">
        <v>0</v>
      </c>
      <c r="BZ607" s="1004"/>
      <c r="CA607" s="278">
        <f t="shared" si="727"/>
        <v>0</v>
      </c>
      <c r="CB607" s="1005">
        <v>0</v>
      </c>
      <c r="CC607" s="1006"/>
      <c r="CD607" s="1005">
        <v>0</v>
      </c>
      <c r="CE607" s="1006"/>
      <c r="CF607" s="1005">
        <v>0</v>
      </c>
      <c r="CG607" s="1006"/>
      <c r="CH607" s="1005">
        <v>0</v>
      </c>
      <c r="CI607" s="1006"/>
      <c r="CJ607" s="1005">
        <v>0</v>
      </c>
      <c r="CK607" s="1006"/>
      <c r="CL607" s="281">
        <f t="shared" si="728"/>
        <v>0</v>
      </c>
      <c r="CM607" s="999">
        <v>0</v>
      </c>
      <c r="CN607" s="1000"/>
      <c r="CO607" s="999">
        <v>0</v>
      </c>
      <c r="CP607" s="1000"/>
      <c r="CQ607" s="999">
        <v>0</v>
      </c>
      <c r="CR607" s="1000"/>
      <c r="CS607" s="999">
        <v>0</v>
      </c>
      <c r="CT607" s="1000"/>
      <c r="CU607" s="999">
        <v>0</v>
      </c>
      <c r="CV607" s="1000"/>
      <c r="CW607" s="284">
        <f t="shared" si="729"/>
        <v>0</v>
      </c>
      <c r="CX607" s="1001">
        <v>0</v>
      </c>
      <c r="CY607" s="1002"/>
      <c r="CZ607" s="1001">
        <v>0</v>
      </c>
      <c r="DA607" s="1002"/>
      <c r="DB607" s="1001">
        <v>0</v>
      </c>
      <c r="DC607" s="1002"/>
      <c r="DD607" s="1001">
        <v>0</v>
      </c>
      <c r="DE607" s="1002"/>
      <c r="DF607" s="1001">
        <v>0</v>
      </c>
      <c r="DG607" s="1002"/>
      <c r="DH607" s="287">
        <f t="shared" si="730"/>
        <v>0</v>
      </c>
      <c r="DI607" s="997">
        <v>0</v>
      </c>
      <c r="DJ607" s="998"/>
      <c r="DK607" s="997">
        <v>0</v>
      </c>
      <c r="DL607" s="998"/>
      <c r="DM607" s="997">
        <v>0</v>
      </c>
      <c r="DN607" s="998"/>
      <c r="DO607" s="997">
        <v>0</v>
      </c>
      <c r="DP607" s="998"/>
      <c r="DQ607" s="997">
        <v>0</v>
      </c>
      <c r="DR607" s="998"/>
      <c r="DS607" s="299">
        <f t="shared" si="731"/>
        <v>0</v>
      </c>
      <c r="DT607" s="293">
        <f t="shared" si="732"/>
        <v>0</v>
      </c>
      <c r="DU607" s="293">
        <f t="shared" si="733"/>
        <v>0</v>
      </c>
      <c r="DV607" s="293">
        <f t="shared" si="734"/>
        <v>0</v>
      </c>
      <c r="DW607" s="293">
        <f t="shared" si="735"/>
        <v>0</v>
      </c>
      <c r="DX607" s="293">
        <f t="shared" si="736"/>
        <v>0</v>
      </c>
      <c r="DY607" s="294">
        <f t="shared" si="737"/>
        <v>0</v>
      </c>
      <c r="DZ607" s="135"/>
    </row>
    <row r="608" spans="3:130" ht="15" customHeight="1">
      <c r="C608" s="657" t="s">
        <v>296</v>
      </c>
      <c r="D608" s="658"/>
      <c r="E608" s="715"/>
      <c r="F608" s="715"/>
      <c r="G608" s="715"/>
      <c r="H608" s="715"/>
      <c r="I608" s="715"/>
      <c r="J608" s="715"/>
      <c r="K608" s="715"/>
      <c r="L608" s="715"/>
      <c r="M608" s="929"/>
      <c r="N608" s="881">
        <v>0</v>
      </c>
      <c r="O608" s="900"/>
      <c r="P608" s="881">
        <v>0</v>
      </c>
      <c r="Q608" s="900"/>
      <c r="R608" s="881">
        <v>0</v>
      </c>
      <c r="S608" s="900"/>
      <c r="T608" s="881">
        <v>0</v>
      </c>
      <c r="U608" s="900"/>
      <c r="V608" s="881">
        <v>0</v>
      </c>
      <c r="W608" s="900"/>
      <c r="X608" s="119">
        <f t="shared" si="722"/>
        <v>0</v>
      </c>
      <c r="Y608" s="886">
        <v>0</v>
      </c>
      <c r="Z608" s="1007"/>
      <c r="AA608" s="886">
        <v>0</v>
      </c>
      <c r="AB608" s="1007"/>
      <c r="AC608" s="886">
        <v>0</v>
      </c>
      <c r="AD608" s="1007"/>
      <c r="AE608" s="886">
        <v>0</v>
      </c>
      <c r="AF608" s="1007"/>
      <c r="AG608" s="886">
        <v>0</v>
      </c>
      <c r="AH608" s="1007"/>
      <c r="AI608" s="266">
        <f t="shared" si="723"/>
        <v>0</v>
      </c>
      <c r="AJ608" s="884">
        <v>0</v>
      </c>
      <c r="AK608" s="885"/>
      <c r="AL608" s="884">
        <v>0</v>
      </c>
      <c r="AM608" s="885"/>
      <c r="AN608" s="884">
        <v>0</v>
      </c>
      <c r="AO608" s="885"/>
      <c r="AP608" s="884">
        <v>0</v>
      </c>
      <c r="AQ608" s="885"/>
      <c r="AR608" s="884">
        <v>0</v>
      </c>
      <c r="AS608" s="885"/>
      <c r="AT608" s="269">
        <f t="shared" si="724"/>
        <v>0</v>
      </c>
      <c r="AU608" s="877">
        <v>0</v>
      </c>
      <c r="AV608" s="878"/>
      <c r="AW608" s="877">
        <v>0</v>
      </c>
      <c r="AX608" s="878"/>
      <c r="AY608" s="877">
        <v>0</v>
      </c>
      <c r="AZ608" s="878"/>
      <c r="BA608" s="877">
        <v>0</v>
      </c>
      <c r="BB608" s="878"/>
      <c r="BC608" s="877">
        <v>0</v>
      </c>
      <c r="BD608" s="878"/>
      <c r="BE608" s="272">
        <f t="shared" si="725"/>
        <v>0</v>
      </c>
      <c r="BF608" s="879">
        <v>0</v>
      </c>
      <c r="BG608" s="880"/>
      <c r="BH608" s="879">
        <v>0</v>
      </c>
      <c r="BI608" s="880"/>
      <c r="BJ608" s="879">
        <v>0</v>
      </c>
      <c r="BK608" s="880"/>
      <c r="BL608" s="879">
        <v>0</v>
      </c>
      <c r="BM608" s="880"/>
      <c r="BN608" s="879">
        <v>0</v>
      </c>
      <c r="BO608" s="880"/>
      <c r="BP608" s="275">
        <f t="shared" si="726"/>
        <v>0</v>
      </c>
      <c r="BQ608" s="1003">
        <v>0</v>
      </c>
      <c r="BR608" s="1004"/>
      <c r="BS608" s="1003">
        <v>0</v>
      </c>
      <c r="BT608" s="1004"/>
      <c r="BU608" s="1003">
        <v>0</v>
      </c>
      <c r="BV608" s="1004"/>
      <c r="BW608" s="1003">
        <v>0</v>
      </c>
      <c r="BX608" s="1004"/>
      <c r="BY608" s="1003">
        <v>0</v>
      </c>
      <c r="BZ608" s="1004"/>
      <c r="CA608" s="278">
        <f t="shared" si="727"/>
        <v>0</v>
      </c>
      <c r="CB608" s="1005">
        <v>0</v>
      </c>
      <c r="CC608" s="1006"/>
      <c r="CD608" s="1005">
        <v>0</v>
      </c>
      <c r="CE608" s="1006"/>
      <c r="CF608" s="1005">
        <v>0</v>
      </c>
      <c r="CG608" s="1006"/>
      <c r="CH608" s="1005">
        <v>0</v>
      </c>
      <c r="CI608" s="1006"/>
      <c r="CJ608" s="1005">
        <v>0</v>
      </c>
      <c r="CK608" s="1006"/>
      <c r="CL608" s="281">
        <f t="shared" si="728"/>
        <v>0</v>
      </c>
      <c r="CM608" s="999">
        <v>0</v>
      </c>
      <c r="CN608" s="1000"/>
      <c r="CO608" s="999">
        <v>0</v>
      </c>
      <c r="CP608" s="1000"/>
      <c r="CQ608" s="999">
        <v>0</v>
      </c>
      <c r="CR608" s="1000"/>
      <c r="CS608" s="999">
        <v>0</v>
      </c>
      <c r="CT608" s="1000"/>
      <c r="CU608" s="999">
        <v>0</v>
      </c>
      <c r="CV608" s="1000"/>
      <c r="CW608" s="284">
        <f t="shared" si="729"/>
        <v>0</v>
      </c>
      <c r="CX608" s="1001">
        <v>0</v>
      </c>
      <c r="CY608" s="1002"/>
      <c r="CZ608" s="1001">
        <v>0</v>
      </c>
      <c r="DA608" s="1002"/>
      <c r="DB608" s="1001">
        <v>0</v>
      </c>
      <c r="DC608" s="1002"/>
      <c r="DD608" s="1001">
        <v>0</v>
      </c>
      <c r="DE608" s="1002"/>
      <c r="DF608" s="1001">
        <v>0</v>
      </c>
      <c r="DG608" s="1002"/>
      <c r="DH608" s="287">
        <f t="shared" si="730"/>
        <v>0</v>
      </c>
      <c r="DI608" s="997">
        <v>0</v>
      </c>
      <c r="DJ608" s="998"/>
      <c r="DK608" s="997">
        <v>0</v>
      </c>
      <c r="DL608" s="998"/>
      <c r="DM608" s="997">
        <v>0</v>
      </c>
      <c r="DN608" s="998"/>
      <c r="DO608" s="997">
        <v>0</v>
      </c>
      <c r="DP608" s="998"/>
      <c r="DQ608" s="997">
        <v>0</v>
      </c>
      <c r="DR608" s="998"/>
      <c r="DS608" s="299">
        <f t="shared" si="731"/>
        <v>0</v>
      </c>
      <c r="DT608" s="293">
        <f t="shared" si="732"/>
        <v>0</v>
      </c>
      <c r="DU608" s="293">
        <f t="shared" si="733"/>
        <v>0</v>
      </c>
      <c r="DV608" s="293">
        <f t="shared" si="734"/>
        <v>0</v>
      </c>
      <c r="DW608" s="293">
        <f t="shared" si="735"/>
        <v>0</v>
      </c>
      <c r="DX608" s="293">
        <f t="shared" si="736"/>
        <v>0</v>
      </c>
      <c r="DY608" s="294">
        <f t="shared" si="737"/>
        <v>0</v>
      </c>
      <c r="DZ608" s="135"/>
    </row>
    <row r="609" spans="1:130" ht="15" customHeight="1">
      <c r="C609" s="657" t="s">
        <v>296</v>
      </c>
      <c r="D609" s="658"/>
      <c r="E609" s="715"/>
      <c r="F609" s="715"/>
      <c r="G609" s="715"/>
      <c r="H609" s="715"/>
      <c r="I609" s="715"/>
      <c r="J609" s="715"/>
      <c r="K609" s="715"/>
      <c r="L609" s="715"/>
      <c r="M609" s="929"/>
      <c r="N609" s="881">
        <v>0</v>
      </c>
      <c r="O609" s="900"/>
      <c r="P609" s="881">
        <v>0</v>
      </c>
      <c r="Q609" s="900"/>
      <c r="R609" s="881">
        <v>0</v>
      </c>
      <c r="S609" s="900"/>
      <c r="T609" s="881">
        <v>0</v>
      </c>
      <c r="U609" s="900"/>
      <c r="V609" s="881">
        <v>0</v>
      </c>
      <c r="W609" s="900"/>
      <c r="X609" s="119">
        <f t="shared" si="722"/>
        <v>0</v>
      </c>
      <c r="Y609" s="886">
        <v>0</v>
      </c>
      <c r="Z609" s="1007"/>
      <c r="AA609" s="886">
        <v>0</v>
      </c>
      <c r="AB609" s="1007"/>
      <c r="AC609" s="886">
        <v>0</v>
      </c>
      <c r="AD609" s="1007"/>
      <c r="AE609" s="886">
        <v>0</v>
      </c>
      <c r="AF609" s="1007"/>
      <c r="AG609" s="886">
        <v>0</v>
      </c>
      <c r="AH609" s="1007"/>
      <c r="AI609" s="266">
        <f t="shared" si="723"/>
        <v>0</v>
      </c>
      <c r="AJ609" s="884">
        <v>0</v>
      </c>
      <c r="AK609" s="885"/>
      <c r="AL609" s="884">
        <v>0</v>
      </c>
      <c r="AM609" s="885"/>
      <c r="AN609" s="884">
        <v>0</v>
      </c>
      <c r="AO609" s="885"/>
      <c r="AP609" s="884">
        <v>0</v>
      </c>
      <c r="AQ609" s="885"/>
      <c r="AR609" s="884">
        <v>0</v>
      </c>
      <c r="AS609" s="885"/>
      <c r="AT609" s="269">
        <f t="shared" si="724"/>
        <v>0</v>
      </c>
      <c r="AU609" s="877">
        <v>0</v>
      </c>
      <c r="AV609" s="878"/>
      <c r="AW609" s="877">
        <v>0</v>
      </c>
      <c r="AX609" s="878"/>
      <c r="AY609" s="877">
        <v>0</v>
      </c>
      <c r="AZ609" s="878"/>
      <c r="BA609" s="877">
        <v>0</v>
      </c>
      <c r="BB609" s="878"/>
      <c r="BC609" s="877">
        <v>0</v>
      </c>
      <c r="BD609" s="878"/>
      <c r="BE609" s="272">
        <f t="shared" si="725"/>
        <v>0</v>
      </c>
      <c r="BF609" s="879">
        <v>0</v>
      </c>
      <c r="BG609" s="880"/>
      <c r="BH609" s="879">
        <v>0</v>
      </c>
      <c r="BI609" s="880"/>
      <c r="BJ609" s="879">
        <v>0</v>
      </c>
      <c r="BK609" s="880"/>
      <c r="BL609" s="879">
        <v>0</v>
      </c>
      <c r="BM609" s="880"/>
      <c r="BN609" s="879">
        <v>0</v>
      </c>
      <c r="BO609" s="880"/>
      <c r="BP609" s="275">
        <f t="shared" si="726"/>
        <v>0</v>
      </c>
      <c r="BQ609" s="1003">
        <v>0</v>
      </c>
      <c r="BR609" s="1004"/>
      <c r="BS609" s="1003">
        <v>0</v>
      </c>
      <c r="BT609" s="1004"/>
      <c r="BU609" s="1003">
        <v>0</v>
      </c>
      <c r="BV609" s="1004"/>
      <c r="BW609" s="1003">
        <v>0</v>
      </c>
      <c r="BX609" s="1004"/>
      <c r="BY609" s="1003">
        <v>0</v>
      </c>
      <c r="BZ609" s="1004"/>
      <c r="CA609" s="278">
        <f t="shared" si="727"/>
        <v>0</v>
      </c>
      <c r="CB609" s="1005">
        <v>0</v>
      </c>
      <c r="CC609" s="1006"/>
      <c r="CD609" s="1005">
        <v>0</v>
      </c>
      <c r="CE609" s="1006"/>
      <c r="CF609" s="1005">
        <v>0</v>
      </c>
      <c r="CG609" s="1006"/>
      <c r="CH609" s="1005">
        <v>0</v>
      </c>
      <c r="CI609" s="1006"/>
      <c r="CJ609" s="1005">
        <v>0</v>
      </c>
      <c r="CK609" s="1006"/>
      <c r="CL609" s="281">
        <f t="shared" si="728"/>
        <v>0</v>
      </c>
      <c r="CM609" s="999">
        <v>0</v>
      </c>
      <c r="CN609" s="1000"/>
      <c r="CO609" s="999">
        <v>0</v>
      </c>
      <c r="CP609" s="1000"/>
      <c r="CQ609" s="999">
        <v>0</v>
      </c>
      <c r="CR609" s="1000"/>
      <c r="CS609" s="999">
        <v>0</v>
      </c>
      <c r="CT609" s="1000"/>
      <c r="CU609" s="999">
        <v>0</v>
      </c>
      <c r="CV609" s="1000"/>
      <c r="CW609" s="284">
        <f t="shared" si="729"/>
        <v>0</v>
      </c>
      <c r="CX609" s="1001">
        <v>0</v>
      </c>
      <c r="CY609" s="1002"/>
      <c r="CZ609" s="1001">
        <v>0</v>
      </c>
      <c r="DA609" s="1002"/>
      <c r="DB609" s="1001">
        <v>0</v>
      </c>
      <c r="DC609" s="1002"/>
      <c r="DD609" s="1001">
        <v>0</v>
      </c>
      <c r="DE609" s="1002"/>
      <c r="DF609" s="1001">
        <v>0</v>
      </c>
      <c r="DG609" s="1002"/>
      <c r="DH609" s="287">
        <f t="shared" si="730"/>
        <v>0</v>
      </c>
      <c r="DI609" s="997">
        <v>0</v>
      </c>
      <c r="DJ609" s="998"/>
      <c r="DK609" s="997">
        <v>0</v>
      </c>
      <c r="DL609" s="998"/>
      <c r="DM609" s="997">
        <v>0</v>
      </c>
      <c r="DN609" s="998"/>
      <c r="DO609" s="997">
        <v>0</v>
      </c>
      <c r="DP609" s="998"/>
      <c r="DQ609" s="997">
        <v>0</v>
      </c>
      <c r="DR609" s="998"/>
      <c r="DS609" s="299">
        <f t="shared" si="731"/>
        <v>0</v>
      </c>
      <c r="DT609" s="293">
        <f t="shared" si="732"/>
        <v>0</v>
      </c>
      <c r="DU609" s="293">
        <f t="shared" si="733"/>
        <v>0</v>
      </c>
      <c r="DV609" s="293">
        <f t="shared" si="734"/>
        <v>0</v>
      </c>
      <c r="DW609" s="293">
        <f t="shared" si="735"/>
        <v>0</v>
      </c>
      <c r="DX609" s="293">
        <f t="shared" si="736"/>
        <v>0</v>
      </c>
      <c r="DY609" s="294">
        <f t="shared" si="737"/>
        <v>0</v>
      </c>
      <c r="DZ609" s="135"/>
    </row>
    <row r="610" spans="1:130" ht="15" customHeight="1">
      <c r="C610" s="657" t="s">
        <v>296</v>
      </c>
      <c r="D610" s="658"/>
      <c r="E610" s="715"/>
      <c r="F610" s="715"/>
      <c r="G610" s="715"/>
      <c r="H610" s="715"/>
      <c r="I610" s="715"/>
      <c r="J610" s="715"/>
      <c r="K610" s="715"/>
      <c r="L610" s="715"/>
      <c r="M610" s="929"/>
      <c r="N610" s="881">
        <v>0</v>
      </c>
      <c r="O610" s="900"/>
      <c r="P610" s="881">
        <v>0</v>
      </c>
      <c r="Q610" s="900"/>
      <c r="R610" s="881">
        <v>0</v>
      </c>
      <c r="S610" s="900"/>
      <c r="T610" s="881">
        <v>0</v>
      </c>
      <c r="U610" s="900"/>
      <c r="V610" s="881">
        <v>0</v>
      </c>
      <c r="W610" s="900"/>
      <c r="X610" s="119">
        <f t="shared" si="722"/>
        <v>0</v>
      </c>
      <c r="Y610" s="886">
        <v>0</v>
      </c>
      <c r="Z610" s="1007"/>
      <c r="AA610" s="886">
        <v>0</v>
      </c>
      <c r="AB610" s="1007"/>
      <c r="AC610" s="886">
        <v>0</v>
      </c>
      <c r="AD610" s="1007"/>
      <c r="AE610" s="886">
        <v>0</v>
      </c>
      <c r="AF610" s="1007"/>
      <c r="AG610" s="886">
        <v>0</v>
      </c>
      <c r="AH610" s="1007"/>
      <c r="AI610" s="266">
        <f t="shared" si="723"/>
        <v>0</v>
      </c>
      <c r="AJ610" s="884">
        <v>0</v>
      </c>
      <c r="AK610" s="885"/>
      <c r="AL610" s="884">
        <v>0</v>
      </c>
      <c r="AM610" s="885"/>
      <c r="AN610" s="884">
        <v>0</v>
      </c>
      <c r="AO610" s="885"/>
      <c r="AP610" s="884">
        <v>0</v>
      </c>
      <c r="AQ610" s="885"/>
      <c r="AR610" s="884">
        <v>0</v>
      </c>
      <c r="AS610" s="885"/>
      <c r="AT610" s="269">
        <f t="shared" si="724"/>
        <v>0</v>
      </c>
      <c r="AU610" s="877">
        <v>0</v>
      </c>
      <c r="AV610" s="878"/>
      <c r="AW610" s="877">
        <v>0</v>
      </c>
      <c r="AX610" s="878"/>
      <c r="AY610" s="877">
        <v>0</v>
      </c>
      <c r="AZ610" s="878"/>
      <c r="BA610" s="877">
        <v>0</v>
      </c>
      <c r="BB610" s="878"/>
      <c r="BC610" s="877">
        <v>0</v>
      </c>
      <c r="BD610" s="878"/>
      <c r="BE610" s="272">
        <f t="shared" si="725"/>
        <v>0</v>
      </c>
      <c r="BF610" s="879">
        <v>0</v>
      </c>
      <c r="BG610" s="880"/>
      <c r="BH610" s="879">
        <v>0</v>
      </c>
      <c r="BI610" s="880"/>
      <c r="BJ610" s="879">
        <v>0</v>
      </c>
      <c r="BK610" s="880"/>
      <c r="BL610" s="879">
        <v>0</v>
      </c>
      <c r="BM610" s="880"/>
      <c r="BN610" s="879">
        <v>0</v>
      </c>
      <c r="BO610" s="880"/>
      <c r="BP610" s="275">
        <f t="shared" si="726"/>
        <v>0</v>
      </c>
      <c r="BQ610" s="1003">
        <v>0</v>
      </c>
      <c r="BR610" s="1004"/>
      <c r="BS610" s="1003">
        <v>0</v>
      </c>
      <c r="BT610" s="1004"/>
      <c r="BU610" s="1003">
        <v>0</v>
      </c>
      <c r="BV610" s="1004"/>
      <c r="BW610" s="1003">
        <v>0</v>
      </c>
      <c r="BX610" s="1004"/>
      <c r="BY610" s="1003">
        <v>0</v>
      </c>
      <c r="BZ610" s="1004"/>
      <c r="CA610" s="278">
        <f t="shared" si="727"/>
        <v>0</v>
      </c>
      <c r="CB610" s="1005">
        <v>0</v>
      </c>
      <c r="CC610" s="1006"/>
      <c r="CD610" s="1005">
        <v>0</v>
      </c>
      <c r="CE610" s="1006"/>
      <c r="CF610" s="1005">
        <v>0</v>
      </c>
      <c r="CG610" s="1006"/>
      <c r="CH610" s="1005">
        <v>0</v>
      </c>
      <c r="CI610" s="1006"/>
      <c r="CJ610" s="1005">
        <v>0</v>
      </c>
      <c r="CK610" s="1006"/>
      <c r="CL610" s="281">
        <f t="shared" si="728"/>
        <v>0</v>
      </c>
      <c r="CM610" s="999">
        <v>0</v>
      </c>
      <c r="CN610" s="1000"/>
      <c r="CO610" s="999">
        <v>0</v>
      </c>
      <c r="CP610" s="1000"/>
      <c r="CQ610" s="999">
        <v>0</v>
      </c>
      <c r="CR610" s="1000"/>
      <c r="CS610" s="999">
        <v>0</v>
      </c>
      <c r="CT610" s="1000"/>
      <c r="CU610" s="999">
        <v>0</v>
      </c>
      <c r="CV610" s="1000"/>
      <c r="CW610" s="284">
        <f t="shared" si="729"/>
        <v>0</v>
      </c>
      <c r="CX610" s="1001">
        <v>0</v>
      </c>
      <c r="CY610" s="1002"/>
      <c r="CZ610" s="1001">
        <v>0</v>
      </c>
      <c r="DA610" s="1002"/>
      <c r="DB610" s="1001">
        <v>0</v>
      </c>
      <c r="DC610" s="1002"/>
      <c r="DD610" s="1001">
        <v>0</v>
      </c>
      <c r="DE610" s="1002"/>
      <c r="DF610" s="1001">
        <v>0</v>
      </c>
      <c r="DG610" s="1002"/>
      <c r="DH610" s="287">
        <f t="shared" si="730"/>
        <v>0</v>
      </c>
      <c r="DI610" s="997">
        <v>0</v>
      </c>
      <c r="DJ610" s="998"/>
      <c r="DK610" s="997">
        <v>0</v>
      </c>
      <c r="DL610" s="998"/>
      <c r="DM610" s="997">
        <v>0</v>
      </c>
      <c r="DN610" s="998"/>
      <c r="DO610" s="997">
        <v>0</v>
      </c>
      <c r="DP610" s="998"/>
      <c r="DQ610" s="997">
        <v>0</v>
      </c>
      <c r="DR610" s="998"/>
      <c r="DS610" s="299">
        <f t="shared" si="731"/>
        <v>0</v>
      </c>
      <c r="DT610" s="293">
        <f t="shared" si="732"/>
        <v>0</v>
      </c>
      <c r="DU610" s="293">
        <f t="shared" si="733"/>
        <v>0</v>
      </c>
      <c r="DV610" s="293">
        <f t="shared" si="734"/>
        <v>0</v>
      </c>
      <c r="DW610" s="293">
        <f t="shared" si="735"/>
        <v>0</v>
      </c>
      <c r="DX610" s="293">
        <f t="shared" si="736"/>
        <v>0</v>
      </c>
      <c r="DY610" s="294">
        <f t="shared" si="737"/>
        <v>0</v>
      </c>
      <c r="DZ610" s="135"/>
    </row>
    <row r="611" spans="1:130" ht="15" customHeight="1">
      <c r="C611" s="657" t="s">
        <v>296</v>
      </c>
      <c r="D611" s="658"/>
      <c r="E611" s="715"/>
      <c r="F611" s="715"/>
      <c r="G611" s="715"/>
      <c r="H611" s="715"/>
      <c r="I611" s="715"/>
      <c r="J611" s="715"/>
      <c r="K611" s="715"/>
      <c r="L611" s="715"/>
      <c r="M611" s="929"/>
      <c r="N611" s="881">
        <v>0</v>
      </c>
      <c r="O611" s="900"/>
      <c r="P611" s="881">
        <v>0</v>
      </c>
      <c r="Q611" s="900"/>
      <c r="R611" s="881">
        <v>0</v>
      </c>
      <c r="S611" s="900"/>
      <c r="T611" s="881">
        <v>0</v>
      </c>
      <c r="U611" s="900"/>
      <c r="V611" s="881">
        <v>0</v>
      </c>
      <c r="W611" s="900"/>
      <c r="X611" s="119">
        <f t="shared" si="722"/>
        <v>0</v>
      </c>
      <c r="Y611" s="886">
        <v>0</v>
      </c>
      <c r="Z611" s="1007"/>
      <c r="AA611" s="886">
        <v>0</v>
      </c>
      <c r="AB611" s="1007"/>
      <c r="AC611" s="886">
        <v>0</v>
      </c>
      <c r="AD611" s="1007"/>
      <c r="AE611" s="886">
        <v>0</v>
      </c>
      <c r="AF611" s="1007"/>
      <c r="AG611" s="886">
        <v>0</v>
      </c>
      <c r="AH611" s="1007"/>
      <c r="AI611" s="266">
        <f t="shared" si="723"/>
        <v>0</v>
      </c>
      <c r="AJ611" s="884">
        <v>0</v>
      </c>
      <c r="AK611" s="885"/>
      <c r="AL611" s="884">
        <v>0</v>
      </c>
      <c r="AM611" s="885"/>
      <c r="AN611" s="884">
        <v>0</v>
      </c>
      <c r="AO611" s="885"/>
      <c r="AP611" s="884">
        <v>0</v>
      </c>
      <c r="AQ611" s="885"/>
      <c r="AR611" s="884">
        <v>0</v>
      </c>
      <c r="AS611" s="885"/>
      <c r="AT611" s="269">
        <f t="shared" si="724"/>
        <v>0</v>
      </c>
      <c r="AU611" s="877">
        <v>0</v>
      </c>
      <c r="AV611" s="878"/>
      <c r="AW611" s="877">
        <v>0</v>
      </c>
      <c r="AX611" s="878"/>
      <c r="AY611" s="877">
        <v>0</v>
      </c>
      <c r="AZ611" s="878"/>
      <c r="BA611" s="877">
        <v>0</v>
      </c>
      <c r="BB611" s="878"/>
      <c r="BC611" s="877">
        <v>0</v>
      </c>
      <c r="BD611" s="878"/>
      <c r="BE611" s="272">
        <f t="shared" si="725"/>
        <v>0</v>
      </c>
      <c r="BF611" s="879">
        <v>0</v>
      </c>
      <c r="BG611" s="880"/>
      <c r="BH611" s="879">
        <v>0</v>
      </c>
      <c r="BI611" s="880"/>
      <c r="BJ611" s="879">
        <v>0</v>
      </c>
      <c r="BK611" s="880"/>
      <c r="BL611" s="879">
        <v>0</v>
      </c>
      <c r="BM611" s="880"/>
      <c r="BN611" s="879">
        <v>0</v>
      </c>
      <c r="BO611" s="880"/>
      <c r="BP611" s="275">
        <f t="shared" si="726"/>
        <v>0</v>
      </c>
      <c r="BQ611" s="1003">
        <v>0</v>
      </c>
      <c r="BR611" s="1004"/>
      <c r="BS611" s="1003">
        <v>0</v>
      </c>
      <c r="BT611" s="1004"/>
      <c r="BU611" s="1003">
        <v>0</v>
      </c>
      <c r="BV611" s="1004"/>
      <c r="BW611" s="1003">
        <v>0</v>
      </c>
      <c r="BX611" s="1004"/>
      <c r="BY611" s="1003">
        <v>0</v>
      </c>
      <c r="BZ611" s="1004"/>
      <c r="CA611" s="278">
        <f t="shared" si="727"/>
        <v>0</v>
      </c>
      <c r="CB611" s="1005">
        <v>0</v>
      </c>
      <c r="CC611" s="1006"/>
      <c r="CD611" s="1005">
        <v>0</v>
      </c>
      <c r="CE611" s="1006"/>
      <c r="CF611" s="1005">
        <v>0</v>
      </c>
      <c r="CG611" s="1006"/>
      <c r="CH611" s="1005">
        <v>0</v>
      </c>
      <c r="CI611" s="1006"/>
      <c r="CJ611" s="1005">
        <v>0</v>
      </c>
      <c r="CK611" s="1006"/>
      <c r="CL611" s="281">
        <f t="shared" si="728"/>
        <v>0</v>
      </c>
      <c r="CM611" s="999">
        <v>0</v>
      </c>
      <c r="CN611" s="1000"/>
      <c r="CO611" s="999">
        <v>0</v>
      </c>
      <c r="CP611" s="1000"/>
      <c r="CQ611" s="999">
        <v>0</v>
      </c>
      <c r="CR611" s="1000"/>
      <c r="CS611" s="999">
        <v>0</v>
      </c>
      <c r="CT611" s="1000"/>
      <c r="CU611" s="999">
        <v>0</v>
      </c>
      <c r="CV611" s="1000"/>
      <c r="CW611" s="284">
        <f t="shared" si="729"/>
        <v>0</v>
      </c>
      <c r="CX611" s="1001">
        <v>0</v>
      </c>
      <c r="CY611" s="1002"/>
      <c r="CZ611" s="1001">
        <v>0</v>
      </c>
      <c r="DA611" s="1002"/>
      <c r="DB611" s="1001">
        <v>0</v>
      </c>
      <c r="DC611" s="1002"/>
      <c r="DD611" s="1001">
        <v>0</v>
      </c>
      <c r="DE611" s="1002"/>
      <c r="DF611" s="1001">
        <v>0</v>
      </c>
      <c r="DG611" s="1002"/>
      <c r="DH611" s="287">
        <f t="shared" si="730"/>
        <v>0</v>
      </c>
      <c r="DI611" s="997">
        <v>0</v>
      </c>
      <c r="DJ611" s="998"/>
      <c r="DK611" s="997">
        <v>0</v>
      </c>
      <c r="DL611" s="998"/>
      <c r="DM611" s="997">
        <v>0</v>
      </c>
      <c r="DN611" s="998"/>
      <c r="DO611" s="997">
        <v>0</v>
      </c>
      <c r="DP611" s="998"/>
      <c r="DQ611" s="997">
        <v>0</v>
      </c>
      <c r="DR611" s="998"/>
      <c r="DS611" s="299">
        <f t="shared" si="731"/>
        <v>0</v>
      </c>
      <c r="DT611" s="293">
        <f t="shared" si="732"/>
        <v>0</v>
      </c>
      <c r="DU611" s="293">
        <f t="shared" si="733"/>
        <v>0</v>
      </c>
      <c r="DV611" s="293">
        <f t="shared" si="734"/>
        <v>0</v>
      </c>
      <c r="DW611" s="293">
        <f t="shared" si="735"/>
        <v>0</v>
      </c>
      <c r="DX611" s="293">
        <f t="shared" si="736"/>
        <v>0</v>
      </c>
      <c r="DY611" s="294">
        <f t="shared" si="737"/>
        <v>0</v>
      </c>
      <c r="DZ611" s="135"/>
    </row>
    <row r="612" spans="1:130" ht="15" customHeight="1">
      <c r="C612" s="657" t="s">
        <v>296</v>
      </c>
      <c r="D612" s="658"/>
      <c r="E612" s="715"/>
      <c r="F612" s="715"/>
      <c r="G612" s="715"/>
      <c r="H612" s="715"/>
      <c r="I612" s="715"/>
      <c r="J612" s="715"/>
      <c r="K612" s="715"/>
      <c r="L612" s="715"/>
      <c r="M612" s="929"/>
      <c r="N612" s="881">
        <v>0</v>
      </c>
      <c r="O612" s="900"/>
      <c r="P612" s="881">
        <v>0</v>
      </c>
      <c r="Q612" s="900"/>
      <c r="R612" s="881">
        <v>0</v>
      </c>
      <c r="S612" s="900"/>
      <c r="T612" s="881">
        <v>0</v>
      </c>
      <c r="U612" s="900"/>
      <c r="V612" s="881">
        <v>0</v>
      </c>
      <c r="W612" s="900"/>
      <c r="X612" s="119">
        <f t="shared" si="722"/>
        <v>0</v>
      </c>
      <c r="Y612" s="886">
        <v>0</v>
      </c>
      <c r="Z612" s="1007"/>
      <c r="AA612" s="886">
        <v>0</v>
      </c>
      <c r="AB612" s="1007"/>
      <c r="AC612" s="886">
        <v>0</v>
      </c>
      <c r="AD612" s="1007"/>
      <c r="AE612" s="886">
        <v>0</v>
      </c>
      <c r="AF612" s="1007"/>
      <c r="AG612" s="886">
        <v>0</v>
      </c>
      <c r="AH612" s="1007"/>
      <c r="AI612" s="266">
        <f t="shared" si="723"/>
        <v>0</v>
      </c>
      <c r="AJ612" s="884">
        <v>0</v>
      </c>
      <c r="AK612" s="885"/>
      <c r="AL612" s="884">
        <v>0</v>
      </c>
      <c r="AM612" s="885"/>
      <c r="AN612" s="884">
        <v>0</v>
      </c>
      <c r="AO612" s="885"/>
      <c r="AP612" s="884">
        <v>0</v>
      </c>
      <c r="AQ612" s="885"/>
      <c r="AR612" s="884">
        <v>0</v>
      </c>
      <c r="AS612" s="885"/>
      <c r="AT612" s="269">
        <f t="shared" si="724"/>
        <v>0</v>
      </c>
      <c r="AU612" s="877">
        <v>0</v>
      </c>
      <c r="AV612" s="878"/>
      <c r="AW612" s="877">
        <v>0</v>
      </c>
      <c r="AX612" s="878"/>
      <c r="AY612" s="877">
        <v>0</v>
      </c>
      <c r="AZ612" s="878"/>
      <c r="BA612" s="877">
        <v>0</v>
      </c>
      <c r="BB612" s="878"/>
      <c r="BC612" s="877">
        <v>0</v>
      </c>
      <c r="BD612" s="878"/>
      <c r="BE612" s="272">
        <f t="shared" si="725"/>
        <v>0</v>
      </c>
      <c r="BF612" s="879">
        <v>0</v>
      </c>
      <c r="BG612" s="880"/>
      <c r="BH612" s="879">
        <v>0</v>
      </c>
      <c r="BI612" s="880"/>
      <c r="BJ612" s="879">
        <v>0</v>
      </c>
      <c r="BK612" s="880"/>
      <c r="BL612" s="879">
        <v>0</v>
      </c>
      <c r="BM612" s="880"/>
      <c r="BN612" s="879">
        <v>0</v>
      </c>
      <c r="BO612" s="880"/>
      <c r="BP612" s="275">
        <f t="shared" si="726"/>
        <v>0</v>
      </c>
      <c r="BQ612" s="1003">
        <v>0</v>
      </c>
      <c r="BR612" s="1004"/>
      <c r="BS612" s="1003">
        <v>0</v>
      </c>
      <c r="BT612" s="1004"/>
      <c r="BU612" s="1003">
        <v>0</v>
      </c>
      <c r="BV612" s="1004"/>
      <c r="BW612" s="1003">
        <v>0</v>
      </c>
      <c r="BX612" s="1004"/>
      <c r="BY612" s="1003">
        <v>0</v>
      </c>
      <c r="BZ612" s="1004"/>
      <c r="CA612" s="278">
        <f t="shared" si="727"/>
        <v>0</v>
      </c>
      <c r="CB612" s="1005">
        <v>0</v>
      </c>
      <c r="CC612" s="1006"/>
      <c r="CD612" s="1005">
        <v>0</v>
      </c>
      <c r="CE612" s="1006"/>
      <c r="CF612" s="1005">
        <v>0</v>
      </c>
      <c r="CG612" s="1006"/>
      <c r="CH612" s="1005">
        <v>0</v>
      </c>
      <c r="CI612" s="1006"/>
      <c r="CJ612" s="1005">
        <v>0</v>
      </c>
      <c r="CK612" s="1006"/>
      <c r="CL612" s="281">
        <f t="shared" si="728"/>
        <v>0</v>
      </c>
      <c r="CM612" s="999">
        <v>0</v>
      </c>
      <c r="CN612" s="1000"/>
      <c r="CO612" s="999">
        <v>0</v>
      </c>
      <c r="CP612" s="1000"/>
      <c r="CQ612" s="999">
        <v>0</v>
      </c>
      <c r="CR612" s="1000"/>
      <c r="CS612" s="999">
        <v>0</v>
      </c>
      <c r="CT612" s="1000"/>
      <c r="CU612" s="999">
        <v>0</v>
      </c>
      <c r="CV612" s="1000"/>
      <c r="CW612" s="284">
        <f t="shared" si="729"/>
        <v>0</v>
      </c>
      <c r="CX612" s="1001">
        <v>0</v>
      </c>
      <c r="CY612" s="1002"/>
      <c r="CZ612" s="1001">
        <v>0</v>
      </c>
      <c r="DA612" s="1002"/>
      <c r="DB612" s="1001">
        <v>0</v>
      </c>
      <c r="DC612" s="1002"/>
      <c r="DD612" s="1001">
        <v>0</v>
      </c>
      <c r="DE612" s="1002"/>
      <c r="DF612" s="1001">
        <v>0</v>
      </c>
      <c r="DG612" s="1002"/>
      <c r="DH612" s="287">
        <f t="shared" si="730"/>
        <v>0</v>
      </c>
      <c r="DI612" s="997">
        <v>0</v>
      </c>
      <c r="DJ612" s="998"/>
      <c r="DK612" s="997">
        <v>0</v>
      </c>
      <c r="DL612" s="998"/>
      <c r="DM612" s="997">
        <v>0</v>
      </c>
      <c r="DN612" s="998"/>
      <c r="DO612" s="997">
        <v>0</v>
      </c>
      <c r="DP612" s="998"/>
      <c r="DQ612" s="997">
        <v>0</v>
      </c>
      <c r="DR612" s="998"/>
      <c r="DS612" s="299">
        <f t="shared" si="731"/>
        <v>0</v>
      </c>
      <c r="DT612" s="293">
        <f t="shared" si="732"/>
        <v>0</v>
      </c>
      <c r="DU612" s="293">
        <f t="shared" si="733"/>
        <v>0</v>
      </c>
      <c r="DV612" s="293">
        <f t="shared" si="734"/>
        <v>0</v>
      </c>
      <c r="DW612" s="293">
        <f t="shared" si="735"/>
        <v>0</v>
      </c>
      <c r="DX612" s="293">
        <f t="shared" si="736"/>
        <v>0</v>
      </c>
      <c r="DY612" s="294">
        <f t="shared" si="737"/>
        <v>0</v>
      </c>
      <c r="DZ612" s="135"/>
    </row>
    <row r="613" spans="1:130" s="135" customFormat="1" ht="16.5" customHeight="1">
      <c r="A613" s="169"/>
      <c r="B613" s="169"/>
      <c r="C613" s="692" t="s">
        <v>255</v>
      </c>
      <c r="D613" s="693"/>
      <c r="E613" s="693"/>
      <c r="F613" s="693"/>
      <c r="G613" s="693"/>
      <c r="H613" s="693"/>
      <c r="I613" s="693"/>
      <c r="J613" s="693"/>
      <c r="K613" s="693"/>
      <c r="L613" s="693"/>
      <c r="M613" s="694"/>
      <c r="N613" s="648">
        <f>SUM(N583:N612)</f>
        <v>0</v>
      </c>
      <c r="O613" s="665"/>
      <c r="P613" s="648">
        <f>SUM(P583:P612)</f>
        <v>0</v>
      </c>
      <c r="Q613" s="665"/>
      <c r="R613" s="648">
        <f>SUM(R583:R612)</f>
        <v>0</v>
      </c>
      <c r="S613" s="665"/>
      <c r="T613" s="648">
        <f>SUM(T583:T612)</f>
        <v>0</v>
      </c>
      <c r="U613" s="665"/>
      <c r="V613" s="648">
        <f>SUM(V583:V612)</f>
        <v>0</v>
      </c>
      <c r="W613" s="665"/>
      <c r="X613" s="152">
        <f>SUM(N613:W613)</f>
        <v>0</v>
      </c>
      <c r="Y613" s="648">
        <f>SUM(Y583:Y612)</f>
        <v>0</v>
      </c>
      <c r="Z613" s="665"/>
      <c r="AA613" s="648">
        <f>SUM(AA583:AA612)</f>
        <v>0</v>
      </c>
      <c r="AB613" s="665"/>
      <c r="AC613" s="648">
        <f>SUM(AC583:AC612)</f>
        <v>0</v>
      </c>
      <c r="AD613" s="665"/>
      <c r="AE613" s="648">
        <f>SUM(AE583:AE612)</f>
        <v>0</v>
      </c>
      <c r="AF613" s="665"/>
      <c r="AG613" s="648">
        <f>SUM(AG583:AG612)</f>
        <v>0</v>
      </c>
      <c r="AH613" s="665"/>
      <c r="AI613" s="152">
        <f>SUM(Y613:AG613)</f>
        <v>0</v>
      </c>
      <c r="AJ613" s="648">
        <f>SUM(AJ583:AJ612)</f>
        <v>0</v>
      </c>
      <c r="AK613" s="665"/>
      <c r="AL613" s="648">
        <f>SUM(AL583:AL612)</f>
        <v>0</v>
      </c>
      <c r="AM613" s="665"/>
      <c r="AN613" s="648">
        <f>SUM(AN583:AN612)</f>
        <v>0</v>
      </c>
      <c r="AO613" s="665"/>
      <c r="AP613" s="648">
        <f>SUM(AP583:AP612)</f>
        <v>0</v>
      </c>
      <c r="AQ613" s="665"/>
      <c r="AR613" s="648">
        <f>SUM(AR583:AR612)</f>
        <v>0</v>
      </c>
      <c r="AS613" s="665"/>
      <c r="AT613" s="152">
        <f>SUM(AJ613:AS613)</f>
        <v>0</v>
      </c>
      <c r="AU613" s="648">
        <f>SUM(AU583:AU612)</f>
        <v>0</v>
      </c>
      <c r="AV613" s="665"/>
      <c r="AW613" s="648">
        <f>SUM(AW583:AW612)</f>
        <v>0</v>
      </c>
      <c r="AX613" s="665"/>
      <c r="AY613" s="648">
        <f>SUM(AY583:AY612)</f>
        <v>0</v>
      </c>
      <c r="AZ613" s="665"/>
      <c r="BA613" s="648">
        <f>SUM(BA583:BA612)</f>
        <v>0</v>
      </c>
      <c r="BB613" s="665"/>
      <c r="BC613" s="648">
        <f>SUM(BC583:BC612)</f>
        <v>0</v>
      </c>
      <c r="BD613" s="665"/>
      <c r="BE613" s="152">
        <f>SUM(AU613:BD613)</f>
        <v>0</v>
      </c>
      <c r="BF613" s="648">
        <f>SUM(BF583:BF612)</f>
        <v>0</v>
      </c>
      <c r="BG613" s="665"/>
      <c r="BH613" s="648">
        <f>SUM(BH583:BH612)</f>
        <v>0</v>
      </c>
      <c r="BI613" s="665"/>
      <c r="BJ613" s="648">
        <f>SUM(BJ583:BJ612)</f>
        <v>0</v>
      </c>
      <c r="BK613" s="665"/>
      <c r="BL613" s="648">
        <f>SUM(BL583:BL612)</f>
        <v>0</v>
      </c>
      <c r="BM613" s="665"/>
      <c r="BN613" s="648">
        <f>SUM(BN583:BN612)</f>
        <v>0</v>
      </c>
      <c r="BO613" s="665"/>
      <c r="BP613" s="152">
        <f>SUM(BF613:BO613)</f>
        <v>0</v>
      </c>
      <c r="BQ613" s="648">
        <f>SUM(BQ583:BQ612)</f>
        <v>0</v>
      </c>
      <c r="BR613" s="665"/>
      <c r="BS613" s="648">
        <f>SUM(BS583:BS612)</f>
        <v>0</v>
      </c>
      <c r="BT613" s="665"/>
      <c r="BU613" s="648">
        <f>SUM(BU583:BU612)</f>
        <v>0</v>
      </c>
      <c r="BV613" s="665"/>
      <c r="BW613" s="648">
        <f>SUM(BW583:BW612)</f>
        <v>0</v>
      </c>
      <c r="BX613" s="665"/>
      <c r="BY613" s="648">
        <f>SUM(BY583:BY612)</f>
        <v>0</v>
      </c>
      <c r="BZ613" s="665"/>
      <c r="CA613" s="152">
        <f>SUM(BQ613:BZ613)</f>
        <v>0</v>
      </c>
      <c r="CB613" s="648">
        <f>SUM(CB583:CB612)</f>
        <v>0</v>
      </c>
      <c r="CC613" s="665"/>
      <c r="CD613" s="648">
        <f>SUM(CD583:CD612)</f>
        <v>0</v>
      </c>
      <c r="CE613" s="665"/>
      <c r="CF613" s="648">
        <f>SUM(CF583:CF612)</f>
        <v>0</v>
      </c>
      <c r="CG613" s="665"/>
      <c r="CH613" s="648">
        <f>SUM(CH583:CH612)</f>
        <v>0</v>
      </c>
      <c r="CI613" s="665"/>
      <c r="CJ613" s="648">
        <f>SUM(CJ583:CJ612)</f>
        <v>0</v>
      </c>
      <c r="CK613" s="665"/>
      <c r="CL613" s="152">
        <f>SUM(CB613:CK613)</f>
        <v>0</v>
      </c>
      <c r="CM613" s="648">
        <f>SUM(CM583:CM612)</f>
        <v>0</v>
      </c>
      <c r="CN613" s="665"/>
      <c r="CO613" s="648">
        <f>SUM(CO583:CO612)</f>
        <v>0</v>
      </c>
      <c r="CP613" s="665"/>
      <c r="CQ613" s="648">
        <f>SUM(CQ583:CQ612)</f>
        <v>0</v>
      </c>
      <c r="CR613" s="665"/>
      <c r="CS613" s="648">
        <f>SUM(CS583:CS612)</f>
        <v>0</v>
      </c>
      <c r="CT613" s="665"/>
      <c r="CU613" s="648">
        <f>SUM(CU583:CU612)</f>
        <v>0</v>
      </c>
      <c r="CV613" s="665"/>
      <c r="CW613" s="152">
        <f>SUM(CM613:CV613)</f>
        <v>0</v>
      </c>
      <c r="CX613" s="648">
        <f>SUM(CX583:CX612)</f>
        <v>0</v>
      </c>
      <c r="CY613" s="665"/>
      <c r="CZ613" s="648">
        <f>SUM(CZ583:CZ612)</f>
        <v>0</v>
      </c>
      <c r="DA613" s="665"/>
      <c r="DB613" s="648">
        <f>SUM(DB583:DB612)</f>
        <v>0</v>
      </c>
      <c r="DC613" s="665"/>
      <c r="DD613" s="648">
        <f>SUM(DD583:DD612)</f>
        <v>0</v>
      </c>
      <c r="DE613" s="665"/>
      <c r="DF613" s="648">
        <f>SUM(DF583:DF612)</f>
        <v>0</v>
      </c>
      <c r="DG613" s="665"/>
      <c r="DH613" s="152">
        <f>SUM(CX613:DG613)</f>
        <v>0</v>
      </c>
      <c r="DI613" s="648">
        <f>SUM(DI583:DI612)</f>
        <v>0</v>
      </c>
      <c r="DJ613" s="665"/>
      <c r="DK613" s="648">
        <f>SUM(DK583:DK612)</f>
        <v>0</v>
      </c>
      <c r="DL613" s="665"/>
      <c r="DM613" s="648">
        <f>SUM(DM583:DM612)</f>
        <v>0</v>
      </c>
      <c r="DN613" s="665"/>
      <c r="DO613" s="648">
        <f>SUM(DO583:DO612)</f>
        <v>0</v>
      </c>
      <c r="DP613" s="665"/>
      <c r="DQ613" s="648">
        <f>SUM(DQ583:DQ612)</f>
        <v>0</v>
      </c>
      <c r="DR613" s="665"/>
      <c r="DS613" s="152">
        <f>SUM(DI613:DR613)</f>
        <v>0</v>
      </c>
      <c r="DT613" s="352">
        <f>SUM(DT583:DT612)</f>
        <v>0</v>
      </c>
      <c r="DU613" s="352">
        <f>SUM(DU583:DU612)</f>
        <v>0</v>
      </c>
      <c r="DV613" s="352">
        <f>SUM(DV583:DV612)</f>
        <v>0</v>
      </c>
      <c r="DW613" s="352">
        <f>SUM(DW583:DW612)</f>
        <v>0</v>
      </c>
      <c r="DX613" s="352">
        <f>SUM(DX583:DX612)</f>
        <v>0</v>
      </c>
      <c r="DY613" s="352">
        <f t="shared" ref="DY613" si="738">SUM(DT613:DX613)</f>
        <v>0</v>
      </c>
    </row>
    <row r="614" spans="1:130" ht="15" customHeight="1">
      <c r="C614" s="932"/>
      <c r="D614" s="931"/>
      <c r="E614" s="931"/>
      <c r="F614" s="931"/>
      <c r="G614" s="931"/>
      <c r="H614" s="931"/>
      <c r="I614" s="931"/>
      <c r="J614" s="931"/>
      <c r="K614" s="931"/>
      <c r="L614" s="931"/>
      <c r="M614" s="760"/>
      <c r="N614" s="957"/>
      <c r="O614" s="958"/>
      <c r="P614" s="957"/>
      <c r="Q614" s="958"/>
      <c r="R614" s="957"/>
      <c r="S614" s="958"/>
      <c r="T614" s="957"/>
      <c r="U614" s="958"/>
      <c r="V614" s="957"/>
      <c r="W614" s="958"/>
      <c r="X614" s="127"/>
      <c r="Y614" s="957"/>
      <c r="Z614" s="958"/>
      <c r="AA614" s="957"/>
      <c r="AB614" s="958"/>
      <c r="AC614" s="957"/>
      <c r="AD614" s="958"/>
      <c r="AE614" s="957"/>
      <c r="AF614" s="958"/>
      <c r="AG614" s="957"/>
      <c r="AH614" s="958"/>
      <c r="AI614" s="127"/>
      <c r="AJ614" s="957"/>
      <c r="AK614" s="958"/>
      <c r="AL614" s="957"/>
      <c r="AM614" s="958"/>
      <c r="AN614" s="957"/>
      <c r="AO614" s="958"/>
      <c r="AP614" s="957"/>
      <c r="AQ614" s="958"/>
      <c r="AR614" s="957"/>
      <c r="AS614" s="958"/>
      <c r="AT614" s="127"/>
      <c r="AU614" s="957"/>
      <c r="AV614" s="958"/>
      <c r="AW614" s="957"/>
      <c r="AX614" s="958"/>
      <c r="AY614" s="957"/>
      <c r="AZ614" s="958"/>
      <c r="BA614" s="957"/>
      <c r="BB614" s="958"/>
      <c r="BC614" s="957"/>
      <c r="BD614" s="958"/>
      <c r="BE614" s="127"/>
      <c r="BF614" s="957"/>
      <c r="BG614" s="958"/>
      <c r="BH614" s="957"/>
      <c r="BI614" s="958"/>
      <c r="BJ614" s="957"/>
      <c r="BK614" s="958"/>
      <c r="BL614" s="957"/>
      <c r="BM614" s="958"/>
      <c r="BN614" s="957"/>
      <c r="BO614" s="958"/>
      <c r="BP614" s="127"/>
      <c r="BQ614" s="957"/>
      <c r="BR614" s="958"/>
      <c r="BS614" s="957"/>
      <c r="BT614" s="958"/>
      <c r="BU614" s="957"/>
      <c r="BV614" s="958"/>
      <c r="BW614" s="957"/>
      <c r="BX614" s="958"/>
      <c r="BY614" s="957"/>
      <c r="BZ614" s="958"/>
      <c r="CA614" s="127"/>
      <c r="CB614" s="957"/>
      <c r="CC614" s="958"/>
      <c r="CD614" s="957"/>
      <c r="CE614" s="958"/>
      <c r="CF614" s="957"/>
      <c r="CG614" s="958"/>
      <c r="CH614" s="957"/>
      <c r="CI614" s="958"/>
      <c r="CJ614" s="957"/>
      <c r="CK614" s="958"/>
      <c r="CL614" s="127"/>
      <c r="CM614" s="957"/>
      <c r="CN614" s="958"/>
      <c r="CO614" s="957"/>
      <c r="CP614" s="958"/>
      <c r="CQ614" s="957"/>
      <c r="CR614" s="958"/>
      <c r="CS614" s="957"/>
      <c r="CT614" s="958"/>
      <c r="CU614" s="957"/>
      <c r="CV614" s="958"/>
      <c r="CW614" s="127"/>
      <c r="CX614" s="957"/>
      <c r="CY614" s="958"/>
      <c r="CZ614" s="957"/>
      <c r="DA614" s="958"/>
      <c r="DB614" s="957"/>
      <c r="DC614" s="958"/>
      <c r="DD614" s="957"/>
      <c r="DE614" s="958"/>
      <c r="DF614" s="957"/>
      <c r="DG614" s="958"/>
      <c r="DH614" s="127"/>
      <c r="DI614" s="957"/>
      <c r="DJ614" s="958"/>
      <c r="DK614" s="957"/>
      <c r="DL614" s="958"/>
      <c r="DM614" s="957"/>
      <c r="DN614" s="958"/>
      <c r="DO614" s="957"/>
      <c r="DP614" s="958"/>
      <c r="DQ614" s="957"/>
      <c r="DR614" s="958"/>
      <c r="DS614" s="127"/>
      <c r="DT614" s="354"/>
      <c r="DU614" s="354"/>
      <c r="DV614" s="354"/>
      <c r="DW614" s="354"/>
      <c r="DX614" s="354"/>
      <c r="DY614" s="354"/>
      <c r="DZ614" s="135"/>
    </row>
    <row r="615" spans="1:130" ht="15" customHeight="1">
      <c r="C615" s="939" t="s">
        <v>233</v>
      </c>
      <c r="D615" s="931"/>
      <c r="E615" s="931"/>
      <c r="F615" s="931"/>
      <c r="G615" s="931"/>
      <c r="H615" s="931"/>
      <c r="I615" s="931"/>
      <c r="J615" s="931"/>
      <c r="K615" s="931"/>
      <c r="L615" s="931"/>
      <c r="M615" s="760"/>
      <c r="N615" s="905">
        <f>N613+N581+N536+N150</f>
        <v>0</v>
      </c>
      <c r="O615" s="890"/>
      <c r="P615" s="905">
        <f>P613+P581+P536+P150</f>
        <v>0</v>
      </c>
      <c r="Q615" s="890"/>
      <c r="R615" s="905">
        <f>R613+R581+R536+R150</f>
        <v>0</v>
      </c>
      <c r="S615" s="890"/>
      <c r="T615" s="905">
        <f>T613+T581+T536+T150</f>
        <v>0</v>
      </c>
      <c r="U615" s="890"/>
      <c r="V615" s="905">
        <f>V613+V581+V536+V150</f>
        <v>0</v>
      </c>
      <c r="W615" s="890"/>
      <c r="X615" s="177">
        <f>SUM(N615:W615)</f>
        <v>0</v>
      </c>
      <c r="Y615" s="905">
        <f>Y613+Y581+Y536+Y150</f>
        <v>0</v>
      </c>
      <c r="Z615" s="890"/>
      <c r="AA615" s="905">
        <f>AA613+AA581+AA536+AA150</f>
        <v>0</v>
      </c>
      <c r="AB615" s="890"/>
      <c r="AC615" s="905">
        <f>AC613+AC581+AC536+AC150</f>
        <v>0</v>
      </c>
      <c r="AD615" s="890"/>
      <c r="AE615" s="905">
        <f>AE613+AE581+AE536+AE150</f>
        <v>0</v>
      </c>
      <c r="AF615" s="890"/>
      <c r="AG615" s="905">
        <f>AG613+AG581+AG536+AG150</f>
        <v>0</v>
      </c>
      <c r="AH615" s="890"/>
      <c r="AI615" s="177">
        <f>SUM(Y615:AG615)</f>
        <v>0</v>
      </c>
      <c r="AJ615" s="905">
        <f>AJ613+AJ581+AJ536+AJ150</f>
        <v>0</v>
      </c>
      <c r="AK615" s="890"/>
      <c r="AL615" s="905">
        <f>AL613+AL581+AL536+AL150</f>
        <v>0</v>
      </c>
      <c r="AM615" s="890"/>
      <c r="AN615" s="905">
        <f>AN613+AN581+AN536+AN150</f>
        <v>0</v>
      </c>
      <c r="AO615" s="890"/>
      <c r="AP615" s="905">
        <f>AP613+AP581+AP536+AP150</f>
        <v>0</v>
      </c>
      <c r="AQ615" s="890"/>
      <c r="AR615" s="905">
        <f>AR613+AR581+AR536+AR150</f>
        <v>0</v>
      </c>
      <c r="AS615" s="890"/>
      <c r="AT615" s="177">
        <f>SUM(AJ615:AS615)</f>
        <v>0</v>
      </c>
      <c r="AU615" s="905">
        <f>AU613+AU581+AU536+AU150</f>
        <v>0</v>
      </c>
      <c r="AV615" s="890"/>
      <c r="AW615" s="905">
        <f>AW613+AW581+AW536+AW150</f>
        <v>0</v>
      </c>
      <c r="AX615" s="890"/>
      <c r="AY615" s="905">
        <f>AY613+AY581+AY536+AY150</f>
        <v>0</v>
      </c>
      <c r="AZ615" s="890"/>
      <c r="BA615" s="905">
        <f>BA613+BA581+BA536+BA150</f>
        <v>0</v>
      </c>
      <c r="BB615" s="890"/>
      <c r="BC615" s="905">
        <f>BC613+BC581+BC536+BC150</f>
        <v>0</v>
      </c>
      <c r="BD615" s="890"/>
      <c r="BE615" s="177">
        <f>SUM(AU615:BD615)</f>
        <v>0</v>
      </c>
      <c r="BF615" s="905">
        <f>BF613+BF581+BF536+BF150</f>
        <v>0</v>
      </c>
      <c r="BG615" s="890"/>
      <c r="BH615" s="905">
        <f>BH613+BH581+BH536+BH150</f>
        <v>0</v>
      </c>
      <c r="BI615" s="890"/>
      <c r="BJ615" s="905">
        <f>BJ613+BJ581+BJ536+BJ150</f>
        <v>0</v>
      </c>
      <c r="BK615" s="890"/>
      <c r="BL615" s="905">
        <f>BL613+BL581+BL536+BL150</f>
        <v>0</v>
      </c>
      <c r="BM615" s="890"/>
      <c r="BN615" s="905">
        <f>BN613+BN581+BN536+BN150</f>
        <v>0</v>
      </c>
      <c r="BO615" s="890"/>
      <c r="BP615" s="177">
        <f>SUM(BF615:BO615)</f>
        <v>0</v>
      </c>
      <c r="BQ615" s="905">
        <f>BQ613+BQ581+BQ536+BQ150</f>
        <v>0</v>
      </c>
      <c r="BR615" s="890"/>
      <c r="BS615" s="905">
        <f>BS613+BS581+BS536+BS150</f>
        <v>0</v>
      </c>
      <c r="BT615" s="890"/>
      <c r="BU615" s="905">
        <f>BU613+BU581+BU536+BU150</f>
        <v>0</v>
      </c>
      <c r="BV615" s="890"/>
      <c r="BW615" s="905">
        <f>BW613+BW581+BW536+BW150</f>
        <v>0</v>
      </c>
      <c r="BX615" s="890"/>
      <c r="BY615" s="905">
        <f>BY613+BY581+BY536+BY150</f>
        <v>0</v>
      </c>
      <c r="BZ615" s="890"/>
      <c r="CA615" s="177">
        <f>SUM(BQ615:BZ615)</f>
        <v>0</v>
      </c>
      <c r="CB615" s="905">
        <f>CB613+CB581+CB536+CB150</f>
        <v>0</v>
      </c>
      <c r="CC615" s="890"/>
      <c r="CD615" s="905">
        <f>CD613+CD581+CD536+CD150</f>
        <v>0</v>
      </c>
      <c r="CE615" s="890"/>
      <c r="CF615" s="905">
        <f>CF613+CF581+CF536+CF150</f>
        <v>0</v>
      </c>
      <c r="CG615" s="890"/>
      <c r="CH615" s="905">
        <f>CH613+CH581+CH536+CH150</f>
        <v>0</v>
      </c>
      <c r="CI615" s="890"/>
      <c r="CJ615" s="905">
        <f>CJ613+CJ581+CJ536+CJ150</f>
        <v>0</v>
      </c>
      <c r="CK615" s="890"/>
      <c r="CL615" s="177">
        <f>SUM(CB615:CK615)</f>
        <v>0</v>
      </c>
      <c r="CM615" s="905">
        <f>CM613+CM581+CM536+CM150</f>
        <v>0</v>
      </c>
      <c r="CN615" s="890"/>
      <c r="CO615" s="905">
        <f>CO613+CO581+CO536+CO150</f>
        <v>0</v>
      </c>
      <c r="CP615" s="890"/>
      <c r="CQ615" s="905">
        <f>CQ613+CQ581+CQ536+CQ150</f>
        <v>0</v>
      </c>
      <c r="CR615" s="890"/>
      <c r="CS615" s="905">
        <f>CS613+CS581+CS536+CS150</f>
        <v>0</v>
      </c>
      <c r="CT615" s="890"/>
      <c r="CU615" s="905">
        <f>CU613+CU581+CU536+CU150</f>
        <v>0</v>
      </c>
      <c r="CV615" s="890"/>
      <c r="CW615" s="177">
        <f>SUM(CM615:CV615)</f>
        <v>0</v>
      </c>
      <c r="CX615" s="905">
        <f>CX613+CX581+CX536+CX150</f>
        <v>0</v>
      </c>
      <c r="CY615" s="890"/>
      <c r="CZ615" s="905">
        <f>CZ613+CZ581+CZ536+CZ150</f>
        <v>0</v>
      </c>
      <c r="DA615" s="890"/>
      <c r="DB615" s="905">
        <f>DB613+DB581+DB536+DB150</f>
        <v>0</v>
      </c>
      <c r="DC615" s="890"/>
      <c r="DD615" s="905">
        <f>DD613+DD581+DD536+DD150</f>
        <v>0</v>
      </c>
      <c r="DE615" s="890"/>
      <c r="DF615" s="905">
        <f>DF613+DF581+DF536+DF150</f>
        <v>0</v>
      </c>
      <c r="DG615" s="890"/>
      <c r="DH615" s="177">
        <f>SUM(CX615:DG615)</f>
        <v>0</v>
      </c>
      <c r="DI615" s="905">
        <f>DI613+DI581+DI536+DI150</f>
        <v>0</v>
      </c>
      <c r="DJ615" s="890"/>
      <c r="DK615" s="905">
        <f>DK613+DK581+DK536+DK150</f>
        <v>0</v>
      </c>
      <c r="DL615" s="890"/>
      <c r="DM615" s="905">
        <f>DM613+DM581+DM536+DM150</f>
        <v>0</v>
      </c>
      <c r="DN615" s="890"/>
      <c r="DO615" s="905">
        <f>DO613+DO581+DO536+DO150</f>
        <v>0</v>
      </c>
      <c r="DP615" s="890"/>
      <c r="DQ615" s="905">
        <f>DQ613+DQ581+DQ536+DQ150</f>
        <v>0</v>
      </c>
      <c r="DR615" s="890"/>
      <c r="DS615" s="177">
        <f>SUM(DI615:DR615)</f>
        <v>0</v>
      </c>
      <c r="DT615" s="355">
        <f>N615+Y615+AJ615+AU615+BF615+BQ615+CB615+CM615+CX615+DI615</f>
        <v>0</v>
      </c>
      <c r="DU615" s="355">
        <f>P615+AA615+AL615+AW615+BH615+BS615+CD615+CO615+CZ615+DK615</f>
        <v>0</v>
      </c>
      <c r="DV615" s="355">
        <f>R615+AC615+AN615+AY615+BJ615+BU615+CF615+CQ615+DB615+DM615</f>
        <v>0</v>
      </c>
      <c r="DW615" s="355">
        <f>T615+AE615+AP615+BA615+BL615+BW615+CH615+CS615+DD615+DO615</f>
        <v>0</v>
      </c>
      <c r="DX615" s="355">
        <f>V615+AG615+AR615+BC615+BN615+BY615+CJ615+CU615+DF615+DQ615</f>
        <v>0</v>
      </c>
      <c r="DY615" s="356">
        <f>SUM(DT615:DX615)</f>
        <v>0</v>
      </c>
      <c r="DZ615" s="135"/>
    </row>
    <row r="616" spans="1:130" ht="15" customHeight="1">
      <c r="C616" s="930"/>
      <c r="D616" s="931"/>
      <c r="E616" s="931"/>
      <c r="F616" s="931"/>
      <c r="G616" s="931"/>
      <c r="H616" s="931"/>
      <c r="I616" s="931"/>
      <c r="J616" s="931"/>
      <c r="K616" s="931"/>
      <c r="L616" s="931"/>
      <c r="M616" s="760"/>
      <c r="N616" s="978"/>
      <c r="O616" s="979"/>
      <c r="P616" s="933"/>
      <c r="Q616" s="934"/>
      <c r="R616" s="933"/>
      <c r="S616" s="934"/>
      <c r="T616" s="933"/>
      <c r="U616" s="934"/>
      <c r="V616" s="933"/>
      <c r="W616" s="934"/>
      <c r="X616" s="132"/>
      <c r="Y616" s="957"/>
      <c r="Z616" s="958"/>
      <c r="AA616" s="957"/>
      <c r="AB616" s="958"/>
      <c r="AC616" s="957"/>
      <c r="AD616" s="958"/>
      <c r="AE616" s="957"/>
      <c r="AF616" s="958"/>
      <c r="AG616" s="957"/>
      <c r="AH616" s="958"/>
      <c r="AI616" s="127"/>
      <c r="AJ616" s="957"/>
      <c r="AK616" s="958"/>
      <c r="AL616" s="957"/>
      <c r="AM616" s="958"/>
      <c r="AN616" s="957"/>
      <c r="AO616" s="958"/>
      <c r="AP616" s="957"/>
      <c r="AQ616" s="958"/>
      <c r="AR616" s="957"/>
      <c r="AS616" s="958"/>
      <c r="AT616" s="127"/>
      <c r="AU616" s="957"/>
      <c r="AV616" s="958"/>
      <c r="AW616" s="957"/>
      <c r="AX616" s="958"/>
      <c r="AY616" s="957"/>
      <c r="AZ616" s="958"/>
      <c r="BA616" s="957"/>
      <c r="BB616" s="958"/>
      <c r="BC616" s="957"/>
      <c r="BD616" s="958"/>
      <c r="BE616" s="127"/>
      <c r="BF616" s="957"/>
      <c r="BG616" s="958"/>
      <c r="BH616" s="957"/>
      <c r="BI616" s="958"/>
      <c r="BJ616" s="957"/>
      <c r="BK616" s="958"/>
      <c r="BL616" s="957"/>
      <c r="BM616" s="958"/>
      <c r="BN616" s="957"/>
      <c r="BO616" s="958"/>
      <c r="BP616" s="127"/>
      <c r="BQ616" s="957"/>
      <c r="BR616" s="958"/>
      <c r="BS616" s="957"/>
      <c r="BT616" s="958"/>
      <c r="BU616" s="957"/>
      <c r="BV616" s="958"/>
      <c r="BW616" s="957"/>
      <c r="BX616" s="958"/>
      <c r="BY616" s="957"/>
      <c r="BZ616" s="958"/>
      <c r="CA616" s="127"/>
      <c r="CB616" s="957"/>
      <c r="CC616" s="958"/>
      <c r="CD616" s="957"/>
      <c r="CE616" s="958"/>
      <c r="CF616" s="957"/>
      <c r="CG616" s="958"/>
      <c r="CH616" s="957"/>
      <c r="CI616" s="958"/>
      <c r="CJ616" s="957"/>
      <c r="CK616" s="958"/>
      <c r="CL616" s="127"/>
      <c r="CM616" s="957"/>
      <c r="CN616" s="958"/>
      <c r="CO616" s="957"/>
      <c r="CP616" s="958"/>
      <c r="CQ616" s="957"/>
      <c r="CR616" s="958"/>
      <c r="CS616" s="957"/>
      <c r="CT616" s="958"/>
      <c r="CU616" s="957"/>
      <c r="CV616" s="958"/>
      <c r="CW616" s="127"/>
      <c r="CX616" s="957"/>
      <c r="CY616" s="958"/>
      <c r="CZ616" s="957"/>
      <c r="DA616" s="958"/>
      <c r="DB616" s="957"/>
      <c r="DC616" s="958"/>
      <c r="DD616" s="957"/>
      <c r="DE616" s="958"/>
      <c r="DF616" s="957"/>
      <c r="DG616" s="958"/>
      <c r="DH616" s="127"/>
      <c r="DI616" s="957"/>
      <c r="DJ616" s="958"/>
      <c r="DK616" s="957"/>
      <c r="DL616" s="958"/>
      <c r="DM616" s="957"/>
      <c r="DN616" s="958"/>
      <c r="DO616" s="957"/>
      <c r="DP616" s="958"/>
      <c r="DQ616" s="957"/>
      <c r="DR616" s="958"/>
      <c r="DS616" s="127"/>
      <c r="DT616" s="357"/>
      <c r="DU616" s="357"/>
      <c r="DV616" s="357"/>
      <c r="DW616" s="357"/>
      <c r="DX616" s="357"/>
      <c r="DY616" s="354"/>
      <c r="DZ616" s="135"/>
    </row>
    <row r="617" spans="1:130" s="135" customFormat="1" ht="15" customHeight="1">
      <c r="A617" s="169"/>
      <c r="B617" s="169"/>
      <c r="C617" s="938" t="str">
        <f>CONCATENATE("B. ", N8, " Facilities and Administration (F&amp;A)")</f>
        <v>B. Dept #1 Request Budget Facilities and Administration (F&amp;A)</v>
      </c>
      <c r="D617" s="931"/>
      <c r="E617" s="931"/>
      <c r="F617" s="931"/>
      <c r="G617" s="931"/>
      <c r="H617" s="931"/>
      <c r="I617" s="941" t="s">
        <v>129</v>
      </c>
      <c r="J617" s="889"/>
      <c r="K617" s="889"/>
      <c r="L617" s="889"/>
      <c r="M617" s="34" t="e">
        <f>VLOOKUP(I619,F_A,2,0)</f>
        <v>#N/A</v>
      </c>
      <c r="N617" s="905" t="e">
        <f>N615*$M617</f>
        <v>#N/A</v>
      </c>
      <c r="O617" s="890"/>
      <c r="P617" s="905" t="e">
        <f>P615*$M617</f>
        <v>#N/A</v>
      </c>
      <c r="Q617" s="890"/>
      <c r="R617" s="905" t="e">
        <f>R615*$M617</f>
        <v>#N/A</v>
      </c>
      <c r="S617" s="890"/>
      <c r="T617" s="905" t="e">
        <f>T615*$M617</f>
        <v>#N/A</v>
      </c>
      <c r="U617" s="890"/>
      <c r="V617" s="905" t="e">
        <f>V615*$M617</f>
        <v>#N/A</v>
      </c>
      <c r="W617" s="890"/>
      <c r="X617" s="177" t="e">
        <f>SUM(N617:W617)</f>
        <v>#N/A</v>
      </c>
      <c r="Y617" s="936"/>
      <c r="Z617" s="961"/>
      <c r="AA617" s="936"/>
      <c r="AB617" s="961"/>
      <c r="AC617" s="936"/>
      <c r="AD617" s="961"/>
      <c r="AE617" s="936"/>
      <c r="AF617" s="961"/>
      <c r="AG617" s="936"/>
      <c r="AH617" s="961"/>
      <c r="AI617" s="358"/>
      <c r="AJ617" s="936"/>
      <c r="AK617" s="961"/>
      <c r="AL617" s="936"/>
      <c r="AM617" s="961"/>
      <c r="AN617" s="936"/>
      <c r="AO617" s="961"/>
      <c r="AP617" s="936"/>
      <c r="AQ617" s="961"/>
      <c r="AR617" s="936"/>
      <c r="AS617" s="961"/>
      <c r="AT617" s="358"/>
      <c r="AU617" s="936"/>
      <c r="AV617" s="961"/>
      <c r="AW617" s="936"/>
      <c r="AX617" s="961"/>
      <c r="AY617" s="936"/>
      <c r="AZ617" s="961"/>
      <c r="BA617" s="936"/>
      <c r="BB617" s="961"/>
      <c r="BC617" s="936"/>
      <c r="BD617" s="961"/>
      <c r="BE617" s="358"/>
      <c r="BF617" s="936"/>
      <c r="BG617" s="961"/>
      <c r="BH617" s="936"/>
      <c r="BI617" s="961"/>
      <c r="BJ617" s="936"/>
      <c r="BK617" s="961"/>
      <c r="BL617" s="936"/>
      <c r="BM617" s="961"/>
      <c r="BN617" s="936"/>
      <c r="BO617" s="961"/>
      <c r="BP617" s="358"/>
      <c r="BQ617" s="936"/>
      <c r="BR617" s="961"/>
      <c r="BS617" s="936"/>
      <c r="BT617" s="961"/>
      <c r="BU617" s="936"/>
      <c r="BV617" s="961"/>
      <c r="BW617" s="936"/>
      <c r="BX617" s="961"/>
      <c r="BY617" s="936"/>
      <c r="BZ617" s="961"/>
      <c r="CA617" s="358"/>
      <c r="CB617" s="936"/>
      <c r="CC617" s="961"/>
      <c r="CD617" s="936"/>
      <c r="CE617" s="961"/>
      <c r="CF617" s="936"/>
      <c r="CG617" s="961"/>
      <c r="CH617" s="936"/>
      <c r="CI617" s="961"/>
      <c r="CJ617" s="936"/>
      <c r="CK617" s="961"/>
      <c r="CL617" s="358"/>
      <c r="CM617" s="936"/>
      <c r="CN617" s="961"/>
      <c r="CO617" s="936"/>
      <c r="CP617" s="961"/>
      <c r="CQ617" s="936"/>
      <c r="CR617" s="961"/>
      <c r="CS617" s="936"/>
      <c r="CT617" s="961"/>
      <c r="CU617" s="936"/>
      <c r="CV617" s="961"/>
      <c r="CW617" s="358"/>
      <c r="CX617" s="936"/>
      <c r="CY617" s="961"/>
      <c r="CZ617" s="936"/>
      <c r="DA617" s="961"/>
      <c r="DB617" s="936"/>
      <c r="DC617" s="961"/>
      <c r="DD617" s="936"/>
      <c r="DE617" s="961"/>
      <c r="DF617" s="936"/>
      <c r="DG617" s="961"/>
      <c r="DH617" s="358"/>
      <c r="DI617" s="936"/>
      <c r="DJ617" s="961"/>
      <c r="DK617" s="936"/>
      <c r="DL617" s="961"/>
      <c r="DM617" s="936"/>
      <c r="DN617" s="961"/>
      <c r="DO617" s="936"/>
      <c r="DP617" s="961"/>
      <c r="DQ617" s="936"/>
      <c r="DR617" s="961"/>
      <c r="DS617" s="358"/>
      <c r="DT617" s="355" t="e">
        <f>N617+Y617+AJ617+AU617+BF617+BQ617+CB617+CM617+CX617+DI617</f>
        <v>#N/A</v>
      </c>
      <c r="DU617" s="355" t="e">
        <f>P617+AA617+AL617+AW617+BH617+BS617+CD617+CO617+CZ617+DK617</f>
        <v>#N/A</v>
      </c>
      <c r="DV617" s="355" t="e">
        <f>R617+AC617+AN617+AY617+BJ617+BU617+CF617+CQ617+DB617+DM617</f>
        <v>#N/A</v>
      </c>
      <c r="DW617" s="355" t="e">
        <f>T617+AE617+AP617+BA617+BL617+BW617+CH617+CS617+DD617+DO617</f>
        <v>#N/A</v>
      </c>
      <c r="DX617" s="355" t="e">
        <f>V617+AG617+AR617+BC617+BN617+BY617+CJ617+CU617+DF617+DQ617</f>
        <v>#N/A</v>
      </c>
      <c r="DY617" s="355" t="e">
        <f>SUM(DT617:DX617)</f>
        <v>#N/A</v>
      </c>
    </row>
    <row r="618" spans="1:130" s="242" customFormat="1" ht="15" customHeight="1">
      <c r="A618" s="359"/>
      <c r="B618" s="359"/>
      <c r="C618" s="360"/>
      <c r="D618" s="361"/>
      <c r="E618" s="361"/>
      <c r="F618" s="361"/>
      <c r="G618" s="361"/>
      <c r="H618" s="361"/>
      <c r="I618" s="362"/>
      <c r="J618" s="363"/>
      <c r="K618" s="363"/>
      <c r="L618" s="363"/>
      <c r="M618" s="40"/>
      <c r="N618" s="364"/>
      <c r="O618" s="365"/>
      <c r="P618" s="364"/>
      <c r="Q618" s="365"/>
      <c r="R618" s="364"/>
      <c r="S618" s="365"/>
      <c r="T618" s="364"/>
      <c r="U618" s="365"/>
      <c r="V618" s="364"/>
      <c r="W618" s="365"/>
      <c r="X618" s="366"/>
      <c r="Y618" s="364"/>
      <c r="Z618" s="365"/>
      <c r="AA618" s="364"/>
      <c r="AB618" s="365"/>
      <c r="AC618" s="364"/>
      <c r="AD618" s="365"/>
      <c r="AE618" s="364"/>
      <c r="AF618" s="365"/>
      <c r="AG618" s="364"/>
      <c r="AH618" s="365"/>
      <c r="AI618" s="366"/>
      <c r="AJ618" s="364"/>
      <c r="AK618" s="365"/>
      <c r="AL618" s="364"/>
      <c r="AM618" s="365"/>
      <c r="AN618" s="364"/>
      <c r="AO618" s="365"/>
      <c r="AP618" s="364"/>
      <c r="AQ618" s="365"/>
      <c r="AR618" s="364"/>
      <c r="AS618" s="365"/>
      <c r="AT618" s="366"/>
      <c r="AU618" s="364"/>
      <c r="AV618" s="365"/>
      <c r="AW618" s="364"/>
      <c r="AX618" s="365"/>
      <c r="AY618" s="364"/>
      <c r="AZ618" s="365"/>
      <c r="BA618" s="364"/>
      <c r="BB618" s="365"/>
      <c r="BC618" s="364"/>
      <c r="BD618" s="365"/>
      <c r="BE618" s="366"/>
      <c r="BF618" s="364"/>
      <c r="BG618" s="365"/>
      <c r="BH618" s="364"/>
      <c r="BI618" s="365"/>
      <c r="BJ618" s="364"/>
      <c r="BK618" s="365"/>
      <c r="BL618" s="364"/>
      <c r="BM618" s="365"/>
      <c r="BN618" s="364"/>
      <c r="BO618" s="365"/>
      <c r="BP618" s="366"/>
      <c r="BQ618" s="364"/>
      <c r="BR618" s="365"/>
      <c r="BS618" s="364"/>
      <c r="BT618" s="365"/>
      <c r="BU618" s="364"/>
      <c r="BV618" s="365"/>
      <c r="BW618" s="364"/>
      <c r="BX618" s="365"/>
      <c r="BY618" s="364"/>
      <c r="BZ618" s="365"/>
      <c r="CA618" s="366"/>
      <c r="CB618" s="364"/>
      <c r="CC618" s="365"/>
      <c r="CD618" s="364"/>
      <c r="CE618" s="365"/>
      <c r="CF618" s="364"/>
      <c r="CG618" s="365"/>
      <c r="CH618" s="364"/>
      <c r="CI618" s="365"/>
      <c r="CJ618" s="364"/>
      <c r="CK618" s="365"/>
      <c r="CL618" s="366"/>
      <c r="CM618" s="364"/>
      <c r="CN618" s="365"/>
      <c r="CO618" s="364"/>
      <c r="CP618" s="365"/>
      <c r="CQ618" s="364"/>
      <c r="CR618" s="365"/>
      <c r="CS618" s="364"/>
      <c r="CT618" s="365"/>
      <c r="CU618" s="364"/>
      <c r="CV618" s="365"/>
      <c r="CW618" s="366"/>
      <c r="CX618" s="364"/>
      <c r="CY618" s="365"/>
      <c r="CZ618" s="364"/>
      <c r="DA618" s="365"/>
      <c r="DB618" s="364"/>
      <c r="DC618" s="365"/>
      <c r="DD618" s="364"/>
      <c r="DE618" s="365"/>
      <c r="DF618" s="364"/>
      <c r="DG618" s="365"/>
      <c r="DH618" s="366"/>
      <c r="DI618" s="364"/>
      <c r="DJ618" s="365"/>
      <c r="DK618" s="364"/>
      <c r="DL618" s="365"/>
      <c r="DM618" s="364"/>
      <c r="DN618" s="365"/>
      <c r="DO618" s="364"/>
      <c r="DP618" s="365"/>
      <c r="DQ618" s="364"/>
      <c r="DR618" s="365"/>
      <c r="DS618" s="366"/>
      <c r="DT618" s="357"/>
      <c r="DU618" s="357"/>
      <c r="DV618" s="357"/>
      <c r="DW618" s="357"/>
      <c r="DX618" s="357"/>
      <c r="DY618" s="354"/>
      <c r="DZ618" s="135"/>
    </row>
    <row r="619" spans="1:130" s="135" customFormat="1" ht="15" customHeight="1">
      <c r="A619" s="169"/>
      <c r="B619" s="169"/>
      <c r="C619" s="938" t="str">
        <f>CONCATENATE("B. ", Y8, " Facilities and Administration (F&amp;A)")</f>
        <v>B. Dept #2 Request Budget Facilities and Administration (F&amp;A)</v>
      </c>
      <c r="D619" s="931"/>
      <c r="E619" s="931"/>
      <c r="F619" s="931"/>
      <c r="G619" s="931"/>
      <c r="H619" s="931"/>
      <c r="I619" s="941" t="s">
        <v>129</v>
      </c>
      <c r="J619" s="942"/>
      <c r="K619" s="942"/>
      <c r="L619" s="942"/>
      <c r="M619" s="34" t="e">
        <f>VLOOKUP(I619,F_A,2,0)</f>
        <v>#N/A</v>
      </c>
      <c r="N619" s="368"/>
      <c r="O619" s="369"/>
      <c r="P619" s="368"/>
      <c r="Q619" s="369"/>
      <c r="R619" s="368"/>
      <c r="S619" s="369"/>
      <c r="T619" s="368"/>
      <c r="U619" s="369"/>
      <c r="V619" s="368"/>
      <c r="W619" s="369"/>
      <c r="X619" s="358"/>
      <c r="Y619" s="905" t="e">
        <f>Y615*$M619</f>
        <v>#N/A</v>
      </c>
      <c r="Z619" s="908"/>
      <c r="AA619" s="905" t="e">
        <f t="shared" ref="AA619" si="739">AA615*$M619</f>
        <v>#N/A</v>
      </c>
      <c r="AB619" s="908"/>
      <c r="AC619" s="905" t="e">
        <f t="shared" ref="AC619" si="740">AC615*$M619</f>
        <v>#N/A</v>
      </c>
      <c r="AD619" s="908"/>
      <c r="AE619" s="905" t="e">
        <f t="shared" ref="AE619" si="741">AE615*$M619</f>
        <v>#N/A</v>
      </c>
      <c r="AF619" s="908"/>
      <c r="AG619" s="905" t="e">
        <f t="shared" ref="AG619" si="742">AG615*$M619</f>
        <v>#N/A</v>
      </c>
      <c r="AH619" s="908"/>
      <c r="AI619" s="367" t="e">
        <f>SUM(Y619:AG619)</f>
        <v>#N/A</v>
      </c>
      <c r="AJ619" s="368"/>
      <c r="AK619" s="369"/>
      <c r="AL619" s="368"/>
      <c r="AM619" s="369"/>
      <c r="AN619" s="368"/>
      <c r="AO619" s="369"/>
      <c r="AP619" s="368"/>
      <c r="AQ619" s="369"/>
      <c r="AR619" s="368"/>
      <c r="AS619" s="369"/>
      <c r="AT619" s="358"/>
      <c r="AU619" s="368"/>
      <c r="AV619" s="369"/>
      <c r="AW619" s="368"/>
      <c r="AX619" s="369"/>
      <c r="AY619" s="368"/>
      <c r="AZ619" s="369"/>
      <c r="BA619" s="368"/>
      <c r="BB619" s="369"/>
      <c r="BC619" s="368"/>
      <c r="BD619" s="369"/>
      <c r="BE619" s="358"/>
      <c r="BF619" s="368"/>
      <c r="BG619" s="369"/>
      <c r="BH619" s="368"/>
      <c r="BI619" s="369"/>
      <c r="BJ619" s="368"/>
      <c r="BK619" s="369"/>
      <c r="BL619" s="368"/>
      <c r="BM619" s="369"/>
      <c r="BN619" s="368"/>
      <c r="BO619" s="369"/>
      <c r="BP619" s="358"/>
      <c r="BQ619" s="368"/>
      <c r="BR619" s="369"/>
      <c r="BS619" s="368"/>
      <c r="BT619" s="369"/>
      <c r="BU619" s="368"/>
      <c r="BV619" s="369"/>
      <c r="BW619" s="368"/>
      <c r="BX619" s="369"/>
      <c r="BY619" s="368"/>
      <c r="BZ619" s="369"/>
      <c r="CA619" s="358"/>
      <c r="CB619" s="368"/>
      <c r="CC619" s="369"/>
      <c r="CD619" s="368"/>
      <c r="CE619" s="369"/>
      <c r="CF619" s="368"/>
      <c r="CG619" s="369"/>
      <c r="CH619" s="368"/>
      <c r="CI619" s="369"/>
      <c r="CJ619" s="368"/>
      <c r="CK619" s="369"/>
      <c r="CL619" s="358"/>
      <c r="CM619" s="368"/>
      <c r="CN619" s="369"/>
      <c r="CO619" s="368"/>
      <c r="CP619" s="369"/>
      <c r="CQ619" s="368"/>
      <c r="CR619" s="369"/>
      <c r="CS619" s="368"/>
      <c r="CT619" s="369"/>
      <c r="CU619" s="368"/>
      <c r="CV619" s="369"/>
      <c r="CW619" s="358"/>
      <c r="CX619" s="368"/>
      <c r="CY619" s="369"/>
      <c r="CZ619" s="368"/>
      <c r="DA619" s="369"/>
      <c r="DB619" s="368"/>
      <c r="DC619" s="369"/>
      <c r="DD619" s="368"/>
      <c r="DE619" s="369"/>
      <c r="DF619" s="368"/>
      <c r="DG619" s="369"/>
      <c r="DH619" s="358"/>
      <c r="DI619" s="368"/>
      <c r="DJ619" s="369"/>
      <c r="DK619" s="368"/>
      <c r="DL619" s="369"/>
      <c r="DM619" s="368"/>
      <c r="DN619" s="369"/>
      <c r="DO619" s="368"/>
      <c r="DP619" s="369"/>
      <c r="DQ619" s="368"/>
      <c r="DR619" s="369"/>
      <c r="DS619" s="358"/>
      <c r="DT619" s="355" t="e">
        <f>N619+Y619+AJ619+AU619+BF619+BQ619+CB619+CM619+CX619+DI619</f>
        <v>#N/A</v>
      </c>
      <c r="DU619" s="355" t="e">
        <f>P619+AA619+AL619+AW619+BH619+BS619+CD619+CO619+CZ619+DK619</f>
        <v>#N/A</v>
      </c>
      <c r="DV619" s="355" t="e">
        <f>R619+AC619+AN619+AY619+BJ619+BU619+CF619+CQ619+DB619+DM619</f>
        <v>#N/A</v>
      </c>
      <c r="DW619" s="355" t="e">
        <f>T619+AE619+AP619+BA619+BL619+BW619+CH619+CS619+DD619+DO619</f>
        <v>#N/A</v>
      </c>
      <c r="DX619" s="355" t="e">
        <f>V619+AG619+AR619+BC619+BN619+BY619+CJ619+CU619+DF619+DQ619</f>
        <v>#N/A</v>
      </c>
      <c r="DY619" s="355" t="e">
        <f>SUM(DT619:DX619)</f>
        <v>#N/A</v>
      </c>
    </row>
    <row r="620" spans="1:130" s="242" customFormat="1" ht="15" customHeight="1">
      <c r="A620" s="359"/>
      <c r="B620" s="359"/>
      <c r="C620" s="360"/>
      <c r="D620" s="361"/>
      <c r="E620" s="361"/>
      <c r="F620" s="361"/>
      <c r="G620" s="361"/>
      <c r="H620" s="361"/>
      <c r="I620" s="362"/>
      <c r="J620" s="363"/>
      <c r="K620" s="363"/>
      <c r="L620" s="363"/>
      <c r="M620" s="40"/>
      <c r="N620" s="364"/>
      <c r="O620" s="365"/>
      <c r="P620" s="364"/>
      <c r="Q620" s="365"/>
      <c r="R620" s="364"/>
      <c r="S620" s="365"/>
      <c r="T620" s="364"/>
      <c r="U620" s="365"/>
      <c r="V620" s="364"/>
      <c r="W620" s="365"/>
      <c r="X620" s="366"/>
      <c r="Y620" s="364"/>
      <c r="Z620" s="365"/>
      <c r="AA620" s="364"/>
      <c r="AB620" s="365"/>
      <c r="AC620" s="364"/>
      <c r="AD620" s="365"/>
      <c r="AE620" s="364"/>
      <c r="AF620" s="365"/>
      <c r="AG620" s="364"/>
      <c r="AH620" s="365"/>
      <c r="AI620" s="366"/>
      <c r="AJ620" s="364"/>
      <c r="AK620" s="365"/>
      <c r="AL620" s="364"/>
      <c r="AM620" s="365"/>
      <c r="AN620" s="364"/>
      <c r="AO620" s="365"/>
      <c r="AP620" s="364"/>
      <c r="AQ620" s="365"/>
      <c r="AR620" s="364"/>
      <c r="AS620" s="365"/>
      <c r="AT620" s="366"/>
      <c r="AU620" s="364"/>
      <c r="AV620" s="365"/>
      <c r="AW620" s="364"/>
      <c r="AX620" s="365"/>
      <c r="AY620" s="364"/>
      <c r="AZ620" s="365"/>
      <c r="BA620" s="364"/>
      <c r="BB620" s="365"/>
      <c r="BC620" s="364"/>
      <c r="BD620" s="365"/>
      <c r="BE620" s="366"/>
      <c r="BF620" s="364"/>
      <c r="BG620" s="365"/>
      <c r="BH620" s="364"/>
      <c r="BI620" s="365"/>
      <c r="BJ620" s="364"/>
      <c r="BK620" s="365"/>
      <c r="BL620" s="364"/>
      <c r="BM620" s="365"/>
      <c r="BN620" s="364"/>
      <c r="BO620" s="365"/>
      <c r="BP620" s="366"/>
      <c r="BQ620" s="364"/>
      <c r="BR620" s="365"/>
      <c r="BS620" s="364"/>
      <c r="BT620" s="365"/>
      <c r="BU620" s="364"/>
      <c r="BV620" s="365"/>
      <c r="BW620" s="364"/>
      <c r="BX620" s="365"/>
      <c r="BY620" s="364"/>
      <c r="BZ620" s="365"/>
      <c r="CA620" s="366"/>
      <c r="CB620" s="364"/>
      <c r="CC620" s="365"/>
      <c r="CD620" s="364"/>
      <c r="CE620" s="365"/>
      <c r="CF620" s="364"/>
      <c r="CG620" s="365"/>
      <c r="CH620" s="364"/>
      <c r="CI620" s="365"/>
      <c r="CJ620" s="364"/>
      <c r="CK620" s="365"/>
      <c r="CL620" s="366"/>
      <c r="CM620" s="364"/>
      <c r="CN620" s="365"/>
      <c r="CO620" s="364"/>
      <c r="CP620" s="365"/>
      <c r="CQ620" s="364"/>
      <c r="CR620" s="365"/>
      <c r="CS620" s="364"/>
      <c r="CT620" s="365"/>
      <c r="CU620" s="364"/>
      <c r="CV620" s="365"/>
      <c r="CW620" s="366"/>
      <c r="CX620" s="364"/>
      <c r="CY620" s="365"/>
      <c r="CZ620" s="364"/>
      <c r="DA620" s="365"/>
      <c r="DB620" s="364"/>
      <c r="DC620" s="365"/>
      <c r="DD620" s="364"/>
      <c r="DE620" s="365"/>
      <c r="DF620" s="364"/>
      <c r="DG620" s="365"/>
      <c r="DH620" s="366"/>
      <c r="DI620" s="364"/>
      <c r="DJ620" s="365"/>
      <c r="DK620" s="364"/>
      <c r="DL620" s="365"/>
      <c r="DM620" s="364"/>
      <c r="DN620" s="365"/>
      <c r="DO620" s="364"/>
      <c r="DP620" s="365"/>
      <c r="DQ620" s="364"/>
      <c r="DR620" s="365"/>
      <c r="DS620" s="366"/>
      <c r="DT620" s="357"/>
      <c r="DU620" s="357"/>
      <c r="DV620" s="357"/>
      <c r="DW620" s="357"/>
      <c r="DX620" s="357"/>
      <c r="DY620" s="354"/>
      <c r="DZ620" s="135"/>
    </row>
    <row r="621" spans="1:130" s="135" customFormat="1" ht="15" customHeight="1">
      <c r="A621" s="169"/>
      <c r="B621" s="169"/>
      <c r="C621" s="938" t="str">
        <f>CONCATENATE("B. ", AJ8, " Facilities and Administration (F&amp;A)")</f>
        <v>B. Dept #3 Request Budget Facilities and Administration (F&amp;A)</v>
      </c>
      <c r="D621" s="931"/>
      <c r="E621" s="931"/>
      <c r="F621" s="931"/>
      <c r="G621" s="931"/>
      <c r="H621" s="931"/>
      <c r="I621" s="941" t="s">
        <v>129</v>
      </c>
      <c r="J621" s="942"/>
      <c r="K621" s="942"/>
      <c r="L621" s="942"/>
      <c r="M621" s="34" t="e">
        <f>VLOOKUP(I621,F_A,2,0)</f>
        <v>#N/A</v>
      </c>
      <c r="N621" s="368"/>
      <c r="O621" s="369"/>
      <c r="P621" s="368"/>
      <c r="Q621" s="369"/>
      <c r="R621" s="368"/>
      <c r="S621" s="369"/>
      <c r="T621" s="368"/>
      <c r="U621" s="369"/>
      <c r="V621" s="368"/>
      <c r="W621" s="369"/>
      <c r="X621" s="358"/>
      <c r="Y621" s="514"/>
      <c r="Z621" s="516"/>
      <c r="AA621" s="514"/>
      <c r="AB621" s="516"/>
      <c r="AC621" s="514"/>
      <c r="AD621" s="516"/>
      <c r="AE621" s="514"/>
      <c r="AF621" s="516"/>
      <c r="AG621" s="514"/>
      <c r="AH621" s="516"/>
      <c r="AI621" s="358"/>
      <c r="AJ621" s="905" t="e">
        <f>AJ615*$M621</f>
        <v>#N/A</v>
      </c>
      <c r="AK621" s="908"/>
      <c r="AL621" s="905" t="e">
        <f>AL615*$M621</f>
        <v>#N/A</v>
      </c>
      <c r="AM621" s="908"/>
      <c r="AN621" s="905" t="e">
        <f>AN615*$M621</f>
        <v>#N/A</v>
      </c>
      <c r="AO621" s="908"/>
      <c r="AP621" s="905" t="e">
        <f>AP615*$M621</f>
        <v>#N/A</v>
      </c>
      <c r="AQ621" s="908"/>
      <c r="AR621" s="905" t="e">
        <f>AR615*$M621</f>
        <v>#N/A</v>
      </c>
      <c r="AS621" s="908"/>
      <c r="AT621" s="177" t="e">
        <f>SUM(AJ621:AS621)</f>
        <v>#N/A</v>
      </c>
      <c r="AU621" s="368"/>
      <c r="AV621" s="369"/>
      <c r="AW621" s="368"/>
      <c r="AX621" s="369"/>
      <c r="AY621" s="368"/>
      <c r="AZ621" s="369"/>
      <c r="BA621" s="368"/>
      <c r="BB621" s="369"/>
      <c r="BC621" s="368"/>
      <c r="BD621" s="369"/>
      <c r="BE621" s="358"/>
      <c r="BF621" s="368"/>
      <c r="BG621" s="369"/>
      <c r="BH621" s="368"/>
      <c r="BI621" s="369"/>
      <c r="BJ621" s="368"/>
      <c r="BK621" s="369"/>
      <c r="BL621" s="368"/>
      <c r="BM621" s="369"/>
      <c r="BN621" s="368"/>
      <c r="BO621" s="369"/>
      <c r="BP621" s="358"/>
      <c r="BQ621" s="368"/>
      <c r="BR621" s="369"/>
      <c r="BS621" s="368"/>
      <c r="BT621" s="369"/>
      <c r="BU621" s="368"/>
      <c r="BV621" s="369"/>
      <c r="BW621" s="368"/>
      <c r="BX621" s="369"/>
      <c r="BY621" s="368"/>
      <c r="BZ621" s="369"/>
      <c r="CA621" s="358"/>
      <c r="CB621" s="368"/>
      <c r="CC621" s="369"/>
      <c r="CD621" s="368"/>
      <c r="CE621" s="369"/>
      <c r="CF621" s="368"/>
      <c r="CG621" s="369"/>
      <c r="CH621" s="368"/>
      <c r="CI621" s="369"/>
      <c r="CJ621" s="368"/>
      <c r="CK621" s="369"/>
      <c r="CL621" s="358"/>
      <c r="CM621" s="368"/>
      <c r="CN621" s="369"/>
      <c r="CO621" s="368"/>
      <c r="CP621" s="369"/>
      <c r="CQ621" s="368"/>
      <c r="CR621" s="369"/>
      <c r="CS621" s="368"/>
      <c r="CT621" s="369"/>
      <c r="CU621" s="368"/>
      <c r="CV621" s="369"/>
      <c r="CW621" s="358"/>
      <c r="CX621" s="368"/>
      <c r="CY621" s="369"/>
      <c r="CZ621" s="368"/>
      <c r="DA621" s="369"/>
      <c r="DB621" s="368"/>
      <c r="DC621" s="369"/>
      <c r="DD621" s="368"/>
      <c r="DE621" s="369"/>
      <c r="DF621" s="368"/>
      <c r="DG621" s="369"/>
      <c r="DH621" s="358"/>
      <c r="DI621" s="368"/>
      <c r="DJ621" s="369"/>
      <c r="DK621" s="368"/>
      <c r="DL621" s="369"/>
      <c r="DM621" s="368"/>
      <c r="DN621" s="369"/>
      <c r="DO621" s="368"/>
      <c r="DP621" s="369"/>
      <c r="DQ621" s="368"/>
      <c r="DR621" s="369"/>
      <c r="DS621" s="358"/>
      <c r="DT621" s="355" t="e">
        <f>N621+Y621+AJ621+AU621+BF621+BQ621+CB621+CM621+CX621+DI621</f>
        <v>#N/A</v>
      </c>
      <c r="DU621" s="355" t="e">
        <f>P621+AA621+AL621+AW621+BH621+BS621+CD621+CO621+CZ621+DK621</f>
        <v>#N/A</v>
      </c>
      <c r="DV621" s="355" t="e">
        <f>R621+AC621+AN621+AY621+BJ621+BU621+CF621+CQ621+DB621+DM621</f>
        <v>#N/A</v>
      </c>
      <c r="DW621" s="355" t="e">
        <f>T621+AE621+AP621+BA621+BL621+BW621+CH621+CS621+DD621+DO621</f>
        <v>#N/A</v>
      </c>
      <c r="DX621" s="355" t="e">
        <f>V621+AG621+AR621+BC621+BN621+BY621+CJ621+CU621+DF621+DQ621</f>
        <v>#N/A</v>
      </c>
      <c r="DY621" s="355" t="e">
        <f>SUM(DT621:DX621)</f>
        <v>#N/A</v>
      </c>
    </row>
    <row r="622" spans="1:130" s="242" customFormat="1" ht="15" customHeight="1">
      <c r="A622" s="359"/>
      <c r="B622" s="359"/>
      <c r="C622" s="360"/>
      <c r="D622" s="361"/>
      <c r="E622" s="361"/>
      <c r="F622" s="361"/>
      <c r="G622" s="361"/>
      <c r="H622" s="361"/>
      <c r="I622" s="362"/>
      <c r="J622" s="363"/>
      <c r="K622" s="363"/>
      <c r="L622" s="363"/>
      <c r="M622" s="40"/>
      <c r="N622" s="364"/>
      <c r="O622" s="365"/>
      <c r="P622" s="364"/>
      <c r="Q622" s="365"/>
      <c r="R622" s="364"/>
      <c r="S622" s="365"/>
      <c r="T622" s="364"/>
      <c r="U622" s="365"/>
      <c r="V622" s="364"/>
      <c r="W622" s="365"/>
      <c r="X622" s="366"/>
      <c r="Y622" s="364"/>
      <c r="Z622" s="365"/>
      <c r="AA622" s="364"/>
      <c r="AB622" s="365"/>
      <c r="AC622" s="364"/>
      <c r="AD622" s="365"/>
      <c r="AE622" s="364"/>
      <c r="AF622" s="365"/>
      <c r="AG622" s="364"/>
      <c r="AH622" s="365"/>
      <c r="AI622" s="366"/>
      <c r="AJ622" s="364"/>
      <c r="AK622" s="365"/>
      <c r="AL622" s="364"/>
      <c r="AM622" s="365"/>
      <c r="AN622" s="364"/>
      <c r="AO622" s="365"/>
      <c r="AP622" s="364"/>
      <c r="AQ622" s="365"/>
      <c r="AR622" s="364"/>
      <c r="AS622" s="365"/>
      <c r="AT622" s="366"/>
      <c r="AU622" s="364"/>
      <c r="AV622" s="365"/>
      <c r="AW622" s="364"/>
      <c r="AX622" s="365"/>
      <c r="AY622" s="364"/>
      <c r="AZ622" s="365"/>
      <c r="BA622" s="364"/>
      <c r="BB622" s="365"/>
      <c r="BC622" s="364"/>
      <c r="BD622" s="365"/>
      <c r="BE622" s="366"/>
      <c r="BF622" s="364"/>
      <c r="BG622" s="365"/>
      <c r="BH622" s="364"/>
      <c r="BI622" s="365"/>
      <c r="BJ622" s="364"/>
      <c r="BK622" s="365"/>
      <c r="BL622" s="364"/>
      <c r="BM622" s="365"/>
      <c r="BN622" s="364"/>
      <c r="BO622" s="365"/>
      <c r="BP622" s="366"/>
      <c r="BQ622" s="364"/>
      <c r="BR622" s="365"/>
      <c r="BS622" s="364"/>
      <c r="BT622" s="365"/>
      <c r="BU622" s="364"/>
      <c r="BV622" s="365"/>
      <c r="BW622" s="364"/>
      <c r="BX622" s="365"/>
      <c r="BY622" s="364"/>
      <c r="BZ622" s="365"/>
      <c r="CA622" s="366"/>
      <c r="CB622" s="364"/>
      <c r="CC622" s="365"/>
      <c r="CD622" s="364"/>
      <c r="CE622" s="365"/>
      <c r="CF622" s="364"/>
      <c r="CG622" s="365"/>
      <c r="CH622" s="364"/>
      <c r="CI622" s="365"/>
      <c r="CJ622" s="364"/>
      <c r="CK622" s="365"/>
      <c r="CL622" s="366"/>
      <c r="CM622" s="364"/>
      <c r="CN622" s="365"/>
      <c r="CO622" s="364"/>
      <c r="CP622" s="365"/>
      <c r="CQ622" s="364"/>
      <c r="CR622" s="365"/>
      <c r="CS622" s="364"/>
      <c r="CT622" s="365"/>
      <c r="CU622" s="364"/>
      <c r="CV622" s="365"/>
      <c r="CW622" s="366"/>
      <c r="CX622" s="364"/>
      <c r="CY622" s="365"/>
      <c r="CZ622" s="364"/>
      <c r="DA622" s="365"/>
      <c r="DB622" s="364"/>
      <c r="DC622" s="365"/>
      <c r="DD622" s="364"/>
      <c r="DE622" s="365"/>
      <c r="DF622" s="364"/>
      <c r="DG622" s="365"/>
      <c r="DH622" s="366"/>
      <c r="DI622" s="364"/>
      <c r="DJ622" s="365"/>
      <c r="DK622" s="364"/>
      <c r="DL622" s="365"/>
      <c r="DM622" s="364"/>
      <c r="DN622" s="365"/>
      <c r="DO622" s="364"/>
      <c r="DP622" s="365"/>
      <c r="DQ622" s="364"/>
      <c r="DR622" s="365"/>
      <c r="DS622" s="366"/>
      <c r="DT622" s="357"/>
      <c r="DU622" s="357"/>
      <c r="DV622" s="357"/>
      <c r="DW622" s="357"/>
      <c r="DX622" s="357"/>
      <c r="DY622" s="354"/>
      <c r="DZ622" s="135"/>
    </row>
    <row r="623" spans="1:130" s="135" customFormat="1" ht="15" customHeight="1">
      <c r="A623" s="169"/>
      <c r="B623" s="169"/>
      <c r="C623" s="938" t="str">
        <f>CONCATENATE("B. ", AU8, " Facilities and Administration (F&amp;A)")</f>
        <v>B. Dept #4 Request Budget Facilities and Administration (F&amp;A)</v>
      </c>
      <c r="D623" s="931"/>
      <c r="E623" s="931"/>
      <c r="F623" s="931"/>
      <c r="G623" s="931"/>
      <c r="H623" s="931"/>
      <c r="I623" s="941" t="s">
        <v>129</v>
      </c>
      <c r="J623" s="942"/>
      <c r="K623" s="942"/>
      <c r="L623" s="942"/>
      <c r="M623" s="34" t="e">
        <f>VLOOKUP(I623,F_A,2,0)</f>
        <v>#N/A</v>
      </c>
      <c r="N623" s="368"/>
      <c r="O623" s="369"/>
      <c r="P623" s="368"/>
      <c r="Q623" s="369"/>
      <c r="R623" s="368"/>
      <c r="S623" s="369"/>
      <c r="T623" s="368"/>
      <c r="U623" s="369"/>
      <c r="V623" s="368"/>
      <c r="W623" s="369"/>
      <c r="X623" s="358"/>
      <c r="Y623" s="514"/>
      <c r="Z623" s="516"/>
      <c r="AA623" s="514"/>
      <c r="AB623" s="516"/>
      <c r="AC623" s="514"/>
      <c r="AD623" s="516"/>
      <c r="AE623" s="514"/>
      <c r="AF623" s="516"/>
      <c r="AG623" s="514"/>
      <c r="AH623" s="516"/>
      <c r="AI623" s="358"/>
      <c r="AJ623" s="368"/>
      <c r="AK623" s="369"/>
      <c r="AL623" s="368"/>
      <c r="AM623" s="369"/>
      <c r="AN623" s="368"/>
      <c r="AO623" s="369"/>
      <c r="AP623" s="368"/>
      <c r="AQ623" s="369"/>
      <c r="AR623" s="368"/>
      <c r="AS623" s="369"/>
      <c r="AT623" s="358"/>
      <c r="AU623" s="905" t="e">
        <f>AU615*$M623</f>
        <v>#N/A</v>
      </c>
      <c r="AV623" s="908"/>
      <c r="AW623" s="905" t="e">
        <f>AW615*$M623</f>
        <v>#N/A</v>
      </c>
      <c r="AX623" s="908"/>
      <c r="AY623" s="905" t="e">
        <f>AY615*$M623</f>
        <v>#N/A</v>
      </c>
      <c r="AZ623" s="908"/>
      <c r="BA623" s="905" t="e">
        <f>BA615*$M623</f>
        <v>#N/A</v>
      </c>
      <c r="BB623" s="908"/>
      <c r="BC623" s="905" t="e">
        <f>BC615*$M623</f>
        <v>#N/A</v>
      </c>
      <c r="BD623" s="908"/>
      <c r="BE623" s="177" t="e">
        <f>SUM(AU623:BD623)</f>
        <v>#N/A</v>
      </c>
      <c r="BF623" s="368"/>
      <c r="BG623" s="369"/>
      <c r="BH623" s="368"/>
      <c r="BI623" s="369"/>
      <c r="BJ623" s="368"/>
      <c r="BK623" s="369"/>
      <c r="BL623" s="368"/>
      <c r="BM623" s="369"/>
      <c r="BN623" s="368"/>
      <c r="BO623" s="369"/>
      <c r="BP623" s="358"/>
      <c r="BQ623" s="368"/>
      <c r="BR623" s="369"/>
      <c r="BS623" s="368"/>
      <c r="BT623" s="369"/>
      <c r="BU623" s="368"/>
      <c r="BV623" s="369"/>
      <c r="BW623" s="368"/>
      <c r="BX623" s="369"/>
      <c r="BY623" s="368"/>
      <c r="BZ623" s="369"/>
      <c r="CA623" s="358"/>
      <c r="CB623" s="368"/>
      <c r="CC623" s="369"/>
      <c r="CD623" s="368"/>
      <c r="CE623" s="369"/>
      <c r="CF623" s="368"/>
      <c r="CG623" s="369"/>
      <c r="CH623" s="368"/>
      <c r="CI623" s="369"/>
      <c r="CJ623" s="368"/>
      <c r="CK623" s="369"/>
      <c r="CL623" s="358"/>
      <c r="CM623" s="368"/>
      <c r="CN623" s="369"/>
      <c r="CO623" s="368"/>
      <c r="CP623" s="369"/>
      <c r="CQ623" s="368"/>
      <c r="CR623" s="369"/>
      <c r="CS623" s="368"/>
      <c r="CT623" s="369"/>
      <c r="CU623" s="368"/>
      <c r="CV623" s="369"/>
      <c r="CW623" s="358"/>
      <c r="CX623" s="368"/>
      <c r="CY623" s="369"/>
      <c r="CZ623" s="368"/>
      <c r="DA623" s="369"/>
      <c r="DB623" s="368"/>
      <c r="DC623" s="369"/>
      <c r="DD623" s="368"/>
      <c r="DE623" s="369"/>
      <c r="DF623" s="368"/>
      <c r="DG623" s="369"/>
      <c r="DH623" s="358"/>
      <c r="DI623" s="368"/>
      <c r="DJ623" s="369"/>
      <c r="DK623" s="368"/>
      <c r="DL623" s="369"/>
      <c r="DM623" s="368"/>
      <c r="DN623" s="369"/>
      <c r="DO623" s="368"/>
      <c r="DP623" s="369"/>
      <c r="DQ623" s="368"/>
      <c r="DR623" s="369"/>
      <c r="DS623" s="358"/>
      <c r="DT623" s="355" t="e">
        <f>N623+Y623+AJ623+AU623+BF623+BQ623+CB623+CM623+CX623+DI623</f>
        <v>#N/A</v>
      </c>
      <c r="DU623" s="355" t="e">
        <f>P623+AA623+AL623+AW623+BH623+BS623+CD623+CO623+CZ623+DK623</f>
        <v>#N/A</v>
      </c>
      <c r="DV623" s="355" t="e">
        <f>R623+AC623+AN623+AY623+BJ623+BU623+CF623+CQ623+DB623+DM623</f>
        <v>#N/A</v>
      </c>
      <c r="DW623" s="355" t="e">
        <f>T623+AE623+AP623+BA623+BL623+BW623+CH623+CS623+DD623+DO623</f>
        <v>#N/A</v>
      </c>
      <c r="DX623" s="355" t="e">
        <f>V623+AG623+AR623+BC623+BN623+BY623+CJ623+CU623+DF623+DQ623</f>
        <v>#N/A</v>
      </c>
      <c r="DY623" s="355" t="e">
        <f>SUM(DT623:DX623)</f>
        <v>#N/A</v>
      </c>
    </row>
    <row r="624" spans="1:130" s="384" customFormat="1" ht="15" customHeight="1">
      <c r="A624" s="372"/>
      <c r="B624" s="372"/>
      <c r="C624" s="373"/>
      <c r="D624" s="374"/>
      <c r="E624" s="374"/>
      <c r="F624" s="374"/>
      <c r="G624" s="374"/>
      <c r="H624" s="374"/>
      <c r="I624" s="375"/>
      <c r="J624" s="376"/>
      <c r="K624" s="376"/>
      <c r="L624" s="376"/>
      <c r="M624" s="42"/>
      <c r="N624" s="377"/>
      <c r="O624" s="378"/>
      <c r="P624" s="377"/>
      <c r="Q624" s="378"/>
      <c r="R624" s="377"/>
      <c r="S624" s="378"/>
      <c r="T624" s="377"/>
      <c r="U624" s="378"/>
      <c r="V624" s="377"/>
      <c r="W624" s="378"/>
      <c r="X624" s="381"/>
      <c r="Y624" s="377"/>
      <c r="Z624" s="378"/>
      <c r="AA624" s="377"/>
      <c r="AB624" s="378"/>
      <c r="AC624" s="377"/>
      <c r="AD624" s="378"/>
      <c r="AE624" s="377"/>
      <c r="AF624" s="378"/>
      <c r="AG624" s="377"/>
      <c r="AH624" s="378"/>
      <c r="AI624" s="381"/>
      <c r="AJ624" s="377"/>
      <c r="AK624" s="378"/>
      <c r="AL624" s="377"/>
      <c r="AM624" s="378"/>
      <c r="AN624" s="377"/>
      <c r="AO624" s="378"/>
      <c r="AP624" s="377"/>
      <c r="AQ624" s="378"/>
      <c r="AR624" s="377"/>
      <c r="AS624" s="378"/>
      <c r="AT624" s="381"/>
      <c r="AU624" s="377"/>
      <c r="AV624" s="378"/>
      <c r="AW624" s="377"/>
      <c r="AX624" s="378"/>
      <c r="AY624" s="377"/>
      <c r="AZ624" s="378"/>
      <c r="BA624" s="377"/>
      <c r="BB624" s="378"/>
      <c r="BC624" s="377"/>
      <c r="BD624" s="378"/>
      <c r="BE624" s="381"/>
      <c r="BF624" s="377"/>
      <c r="BG624" s="378"/>
      <c r="BH624" s="377"/>
      <c r="BI624" s="378"/>
      <c r="BJ624" s="377"/>
      <c r="BK624" s="378"/>
      <c r="BL624" s="377"/>
      <c r="BM624" s="378"/>
      <c r="BN624" s="377"/>
      <c r="BO624" s="378"/>
      <c r="BP624" s="381"/>
      <c r="BQ624" s="377"/>
      <c r="BR624" s="378"/>
      <c r="BS624" s="377"/>
      <c r="BT624" s="378"/>
      <c r="BU624" s="377"/>
      <c r="BV624" s="378"/>
      <c r="BW624" s="377"/>
      <c r="BX624" s="378"/>
      <c r="BY624" s="377"/>
      <c r="BZ624" s="378"/>
      <c r="CA624" s="381"/>
      <c r="CB624" s="377"/>
      <c r="CC624" s="378"/>
      <c r="CD624" s="377"/>
      <c r="CE624" s="378"/>
      <c r="CF624" s="377"/>
      <c r="CG624" s="378"/>
      <c r="CH624" s="377"/>
      <c r="CI624" s="378"/>
      <c r="CJ624" s="377"/>
      <c r="CK624" s="378"/>
      <c r="CL624" s="381"/>
      <c r="CM624" s="377"/>
      <c r="CN624" s="378"/>
      <c r="CO624" s="377"/>
      <c r="CP624" s="378"/>
      <c r="CQ624" s="377"/>
      <c r="CR624" s="378"/>
      <c r="CS624" s="377"/>
      <c r="CT624" s="378"/>
      <c r="CU624" s="377"/>
      <c r="CV624" s="378"/>
      <c r="CW624" s="381"/>
      <c r="CX624" s="377"/>
      <c r="CY624" s="378"/>
      <c r="CZ624" s="377"/>
      <c r="DA624" s="378"/>
      <c r="DB624" s="377"/>
      <c r="DC624" s="378"/>
      <c r="DD624" s="377"/>
      <c r="DE624" s="378"/>
      <c r="DF624" s="377"/>
      <c r="DG624" s="378"/>
      <c r="DH624" s="381"/>
      <c r="DI624" s="377"/>
      <c r="DJ624" s="378"/>
      <c r="DK624" s="377"/>
      <c r="DL624" s="378"/>
      <c r="DM624" s="377"/>
      <c r="DN624" s="378"/>
      <c r="DO624" s="377"/>
      <c r="DP624" s="378"/>
      <c r="DQ624" s="377"/>
      <c r="DR624" s="378"/>
      <c r="DS624" s="381"/>
      <c r="DT624" s="382"/>
      <c r="DU624" s="382"/>
      <c r="DV624" s="382"/>
      <c r="DW624" s="382"/>
      <c r="DX624" s="382"/>
      <c r="DY624" s="383"/>
      <c r="DZ624" s="135"/>
    </row>
    <row r="625" spans="1:130" s="135" customFormat="1" ht="15" customHeight="1">
      <c r="A625" s="169"/>
      <c r="B625" s="169"/>
      <c r="C625" s="938" t="str">
        <f>CONCATENATE("B. ", BF8, " Facilities and Administration (F&amp;A)")</f>
        <v>B. Dept #5 Request Budget Facilities and Administration (F&amp;A)</v>
      </c>
      <c r="D625" s="931"/>
      <c r="E625" s="931"/>
      <c r="F625" s="931"/>
      <c r="G625" s="931"/>
      <c r="H625" s="931"/>
      <c r="I625" s="941" t="s">
        <v>129</v>
      </c>
      <c r="J625" s="942"/>
      <c r="K625" s="942"/>
      <c r="L625" s="942"/>
      <c r="M625" s="34" t="e">
        <f>VLOOKUP(I625,F_A,2,0)</f>
        <v>#N/A</v>
      </c>
      <c r="N625" s="368"/>
      <c r="O625" s="369"/>
      <c r="P625" s="368"/>
      <c r="Q625" s="369"/>
      <c r="R625" s="368"/>
      <c r="S625" s="369"/>
      <c r="T625" s="368"/>
      <c r="U625" s="369"/>
      <c r="V625" s="368"/>
      <c r="W625" s="369"/>
      <c r="X625" s="358"/>
      <c r="Y625" s="514"/>
      <c r="Z625" s="516"/>
      <c r="AA625" s="514"/>
      <c r="AB625" s="516"/>
      <c r="AC625" s="514"/>
      <c r="AD625" s="516"/>
      <c r="AE625" s="514"/>
      <c r="AF625" s="516"/>
      <c r="AG625" s="514"/>
      <c r="AH625" s="516"/>
      <c r="AI625" s="358"/>
      <c r="AJ625" s="368"/>
      <c r="AK625" s="369"/>
      <c r="AL625" s="368"/>
      <c r="AM625" s="369"/>
      <c r="AN625" s="368"/>
      <c r="AO625" s="369"/>
      <c r="AP625" s="368"/>
      <c r="AQ625" s="369"/>
      <c r="AR625" s="368"/>
      <c r="AS625" s="369"/>
      <c r="AT625" s="358"/>
      <c r="AU625" s="368"/>
      <c r="AV625" s="369"/>
      <c r="AW625" s="368"/>
      <c r="AX625" s="369"/>
      <c r="AY625" s="368"/>
      <c r="AZ625" s="369"/>
      <c r="BA625" s="368"/>
      <c r="BB625" s="369"/>
      <c r="BC625" s="368"/>
      <c r="BD625" s="369"/>
      <c r="BE625" s="358"/>
      <c r="BF625" s="905" t="e">
        <f>BF615*$M625</f>
        <v>#N/A</v>
      </c>
      <c r="BG625" s="908"/>
      <c r="BH625" s="905" t="e">
        <f>BH615*$M625</f>
        <v>#N/A</v>
      </c>
      <c r="BI625" s="908"/>
      <c r="BJ625" s="905" t="e">
        <f>BJ615*$M625</f>
        <v>#N/A</v>
      </c>
      <c r="BK625" s="908"/>
      <c r="BL625" s="905" t="e">
        <f>BL615*$M625</f>
        <v>#N/A</v>
      </c>
      <c r="BM625" s="908"/>
      <c r="BN625" s="905" t="e">
        <f>BN615*$M625</f>
        <v>#N/A</v>
      </c>
      <c r="BO625" s="908"/>
      <c r="BP625" s="177" t="e">
        <f>SUM(BF625:BO625)</f>
        <v>#N/A</v>
      </c>
      <c r="BQ625" s="368"/>
      <c r="BR625" s="369"/>
      <c r="BS625" s="368"/>
      <c r="BT625" s="369"/>
      <c r="BU625" s="368"/>
      <c r="BV625" s="369"/>
      <c r="BW625" s="368"/>
      <c r="BX625" s="369"/>
      <c r="BY625" s="368"/>
      <c r="BZ625" s="369"/>
      <c r="CA625" s="358"/>
      <c r="CB625" s="368"/>
      <c r="CC625" s="369"/>
      <c r="CD625" s="368"/>
      <c r="CE625" s="369"/>
      <c r="CF625" s="368"/>
      <c r="CG625" s="369"/>
      <c r="CH625" s="368"/>
      <c r="CI625" s="369"/>
      <c r="CJ625" s="368"/>
      <c r="CK625" s="369"/>
      <c r="CL625" s="358"/>
      <c r="CM625" s="368"/>
      <c r="CN625" s="369"/>
      <c r="CO625" s="368"/>
      <c r="CP625" s="369"/>
      <c r="CQ625" s="368"/>
      <c r="CR625" s="369"/>
      <c r="CS625" s="368"/>
      <c r="CT625" s="369"/>
      <c r="CU625" s="368"/>
      <c r="CV625" s="369"/>
      <c r="CW625" s="358"/>
      <c r="CX625" s="368"/>
      <c r="CY625" s="369"/>
      <c r="CZ625" s="368"/>
      <c r="DA625" s="369"/>
      <c r="DB625" s="368"/>
      <c r="DC625" s="369"/>
      <c r="DD625" s="368"/>
      <c r="DE625" s="369"/>
      <c r="DF625" s="368"/>
      <c r="DG625" s="369"/>
      <c r="DH625" s="358"/>
      <c r="DI625" s="368"/>
      <c r="DJ625" s="369"/>
      <c r="DK625" s="368"/>
      <c r="DL625" s="369"/>
      <c r="DM625" s="368"/>
      <c r="DN625" s="369"/>
      <c r="DO625" s="368"/>
      <c r="DP625" s="369"/>
      <c r="DQ625" s="368"/>
      <c r="DR625" s="369"/>
      <c r="DS625" s="358"/>
      <c r="DT625" s="355" t="e">
        <f>N625+Y625+AJ625+AU625+BF625+BQ625+CB625+CM625+CX625+DI625</f>
        <v>#N/A</v>
      </c>
      <c r="DU625" s="355" t="e">
        <f>P625+AA625+AL625+AW625+BH625+BS625+CD625+CO625+CZ625+DK625</f>
        <v>#N/A</v>
      </c>
      <c r="DV625" s="355" t="e">
        <f>R625+AC625+AN625+AY625+BJ625+BU625+CF625+CQ625+DB625+DM625</f>
        <v>#N/A</v>
      </c>
      <c r="DW625" s="355" t="e">
        <f>T625+AE625+AP625+BA625+BL625+BW625+CH625+CS625+DD625+DO625</f>
        <v>#N/A</v>
      </c>
      <c r="DX625" s="355" t="e">
        <f>V625+AG625+AR625+BC625+BN625+BY625+CJ625+CU625+DF625+DQ625</f>
        <v>#N/A</v>
      </c>
      <c r="DY625" s="355" t="e">
        <f>SUM(DT625:DX625)</f>
        <v>#N/A</v>
      </c>
    </row>
    <row r="626" spans="1:130" s="384" customFormat="1" ht="15" customHeight="1">
      <c r="A626" s="372"/>
      <c r="B626" s="372"/>
      <c r="C626" s="373"/>
      <c r="D626" s="374"/>
      <c r="E626" s="374"/>
      <c r="F626" s="374"/>
      <c r="G626" s="374"/>
      <c r="H626" s="374"/>
      <c r="I626" s="375"/>
      <c r="J626" s="376"/>
      <c r="K626" s="376"/>
      <c r="L626" s="376"/>
      <c r="M626" s="42"/>
      <c r="N626" s="377"/>
      <c r="O626" s="378"/>
      <c r="P626" s="377"/>
      <c r="Q626" s="378"/>
      <c r="R626" s="377"/>
      <c r="S626" s="378"/>
      <c r="T626" s="377"/>
      <c r="U626" s="378"/>
      <c r="V626" s="377"/>
      <c r="W626" s="378"/>
      <c r="X626" s="381"/>
      <c r="Y626" s="377"/>
      <c r="Z626" s="378"/>
      <c r="AA626" s="377"/>
      <c r="AB626" s="378"/>
      <c r="AC626" s="377"/>
      <c r="AD626" s="378"/>
      <c r="AE626" s="377"/>
      <c r="AF626" s="378"/>
      <c r="AG626" s="377"/>
      <c r="AH626" s="378"/>
      <c r="AI626" s="381"/>
      <c r="AJ626" s="377"/>
      <c r="AK626" s="378"/>
      <c r="AL626" s="377"/>
      <c r="AM626" s="378"/>
      <c r="AN626" s="377"/>
      <c r="AO626" s="378"/>
      <c r="AP626" s="377"/>
      <c r="AQ626" s="378"/>
      <c r="AR626" s="377"/>
      <c r="AS626" s="378"/>
      <c r="AT626" s="381"/>
      <c r="AU626" s="377"/>
      <c r="AV626" s="378"/>
      <c r="AW626" s="377"/>
      <c r="AX626" s="378"/>
      <c r="AY626" s="377"/>
      <c r="AZ626" s="378"/>
      <c r="BA626" s="377"/>
      <c r="BB626" s="378"/>
      <c r="BC626" s="377"/>
      <c r="BD626" s="378"/>
      <c r="BE626" s="381"/>
      <c r="BF626" s="377"/>
      <c r="BG626" s="378"/>
      <c r="BH626" s="377"/>
      <c r="BI626" s="378"/>
      <c r="BJ626" s="377"/>
      <c r="BK626" s="378"/>
      <c r="BL626" s="377"/>
      <c r="BM626" s="378"/>
      <c r="BN626" s="377"/>
      <c r="BO626" s="378"/>
      <c r="BP626" s="381"/>
      <c r="BQ626" s="377"/>
      <c r="BR626" s="378"/>
      <c r="BS626" s="377"/>
      <c r="BT626" s="378"/>
      <c r="BU626" s="377"/>
      <c r="BV626" s="378"/>
      <c r="BW626" s="377"/>
      <c r="BX626" s="378"/>
      <c r="BY626" s="377"/>
      <c r="BZ626" s="378"/>
      <c r="CA626" s="381"/>
      <c r="CB626" s="377"/>
      <c r="CC626" s="378"/>
      <c r="CD626" s="377"/>
      <c r="CE626" s="378"/>
      <c r="CF626" s="377"/>
      <c r="CG626" s="378"/>
      <c r="CH626" s="377"/>
      <c r="CI626" s="378"/>
      <c r="CJ626" s="377"/>
      <c r="CK626" s="378"/>
      <c r="CL626" s="381"/>
      <c r="CM626" s="377"/>
      <c r="CN626" s="378"/>
      <c r="CO626" s="377"/>
      <c r="CP626" s="378"/>
      <c r="CQ626" s="377"/>
      <c r="CR626" s="378"/>
      <c r="CS626" s="377"/>
      <c r="CT626" s="378"/>
      <c r="CU626" s="377"/>
      <c r="CV626" s="378"/>
      <c r="CW626" s="381"/>
      <c r="CX626" s="377"/>
      <c r="CY626" s="378"/>
      <c r="CZ626" s="377"/>
      <c r="DA626" s="378"/>
      <c r="DB626" s="377"/>
      <c r="DC626" s="378"/>
      <c r="DD626" s="377"/>
      <c r="DE626" s="378"/>
      <c r="DF626" s="377"/>
      <c r="DG626" s="378"/>
      <c r="DH626" s="381"/>
      <c r="DI626" s="377"/>
      <c r="DJ626" s="378"/>
      <c r="DK626" s="377"/>
      <c r="DL626" s="378"/>
      <c r="DM626" s="377"/>
      <c r="DN626" s="378"/>
      <c r="DO626" s="377"/>
      <c r="DP626" s="378"/>
      <c r="DQ626" s="377"/>
      <c r="DR626" s="378"/>
      <c r="DS626" s="381"/>
      <c r="DT626" s="382"/>
      <c r="DU626" s="382"/>
      <c r="DV626" s="382"/>
      <c r="DW626" s="382"/>
      <c r="DX626" s="382"/>
      <c r="DY626" s="382"/>
      <c r="DZ626" s="135"/>
    </row>
    <row r="627" spans="1:130" s="135" customFormat="1" ht="15" customHeight="1">
      <c r="A627" s="169"/>
      <c r="B627" s="169"/>
      <c r="C627" s="938" t="str">
        <f>CONCATENATE("B. ", BQ8, " Facilities and Administration (F&amp;A)")</f>
        <v>B. Dept #1 Match Budget Facilities and Administration (F&amp;A)</v>
      </c>
      <c r="D627" s="931"/>
      <c r="E627" s="931"/>
      <c r="F627" s="931"/>
      <c r="G627" s="931"/>
      <c r="H627" s="931"/>
      <c r="I627" s="941" t="s">
        <v>129</v>
      </c>
      <c r="J627" s="942"/>
      <c r="K627" s="942"/>
      <c r="L627" s="942"/>
      <c r="M627" s="34" t="e">
        <f>VLOOKUP(I627,F_A,2,0)</f>
        <v>#N/A</v>
      </c>
      <c r="N627" s="368"/>
      <c r="O627" s="369"/>
      <c r="P627" s="368"/>
      <c r="Q627" s="369"/>
      <c r="R627" s="368"/>
      <c r="S627" s="369"/>
      <c r="T627" s="368"/>
      <c r="U627" s="369"/>
      <c r="V627" s="368"/>
      <c r="W627" s="369"/>
      <c r="X627" s="358"/>
      <c r="Y627" s="514"/>
      <c r="Z627" s="516"/>
      <c r="AA627" s="514"/>
      <c r="AB627" s="516"/>
      <c r="AC627" s="514"/>
      <c r="AD627" s="516"/>
      <c r="AE627" s="514"/>
      <c r="AF627" s="516"/>
      <c r="AG627" s="514"/>
      <c r="AH627" s="516"/>
      <c r="AI627" s="358"/>
      <c r="AJ627" s="368"/>
      <c r="AK627" s="369"/>
      <c r="AL627" s="368"/>
      <c r="AM627" s="369"/>
      <c r="AN627" s="368"/>
      <c r="AO627" s="369"/>
      <c r="AP627" s="368"/>
      <c r="AQ627" s="369"/>
      <c r="AR627" s="368"/>
      <c r="AS627" s="369"/>
      <c r="AT627" s="358"/>
      <c r="AU627" s="368"/>
      <c r="AV627" s="369"/>
      <c r="AW627" s="368"/>
      <c r="AX627" s="369"/>
      <c r="AY627" s="368"/>
      <c r="AZ627" s="369"/>
      <c r="BA627" s="368"/>
      <c r="BB627" s="369"/>
      <c r="BC627" s="368"/>
      <c r="BD627" s="369"/>
      <c r="BE627" s="358"/>
      <c r="BF627" s="368"/>
      <c r="BG627" s="369"/>
      <c r="BH627" s="368"/>
      <c r="BI627" s="369"/>
      <c r="BJ627" s="368"/>
      <c r="BK627" s="369"/>
      <c r="BL627" s="368"/>
      <c r="BM627" s="369"/>
      <c r="BN627" s="368"/>
      <c r="BO627" s="369"/>
      <c r="BP627" s="358"/>
      <c r="BQ627" s="905" t="e">
        <f>BQ615*$M627</f>
        <v>#N/A</v>
      </c>
      <c r="BR627" s="908"/>
      <c r="BS627" s="905" t="e">
        <f>BS615*$M627</f>
        <v>#N/A</v>
      </c>
      <c r="BT627" s="908"/>
      <c r="BU627" s="905" t="e">
        <f>BU615*$M627</f>
        <v>#N/A</v>
      </c>
      <c r="BV627" s="908"/>
      <c r="BW627" s="905" t="e">
        <f>BW615*$M627</f>
        <v>#N/A</v>
      </c>
      <c r="BX627" s="908"/>
      <c r="BY627" s="905" t="e">
        <f>BY615*$M627</f>
        <v>#N/A</v>
      </c>
      <c r="BZ627" s="908"/>
      <c r="CA627" s="177" t="e">
        <f>SUM(BQ627:BZ627)</f>
        <v>#N/A</v>
      </c>
      <c r="CB627" s="368"/>
      <c r="CC627" s="369"/>
      <c r="CD627" s="368"/>
      <c r="CE627" s="369"/>
      <c r="CF627" s="368"/>
      <c r="CG627" s="369"/>
      <c r="CH627" s="368"/>
      <c r="CI627" s="369"/>
      <c r="CJ627" s="368"/>
      <c r="CK627" s="369"/>
      <c r="CL627" s="358"/>
      <c r="CM627" s="368"/>
      <c r="CN627" s="369"/>
      <c r="CO627" s="368"/>
      <c r="CP627" s="369"/>
      <c r="CQ627" s="368"/>
      <c r="CR627" s="369"/>
      <c r="CS627" s="368"/>
      <c r="CT627" s="369"/>
      <c r="CU627" s="368"/>
      <c r="CV627" s="369"/>
      <c r="CW627" s="358"/>
      <c r="CX627" s="368"/>
      <c r="CY627" s="369"/>
      <c r="CZ627" s="368"/>
      <c r="DA627" s="369"/>
      <c r="DB627" s="368"/>
      <c r="DC627" s="369"/>
      <c r="DD627" s="368"/>
      <c r="DE627" s="369"/>
      <c r="DF627" s="368"/>
      <c r="DG627" s="369"/>
      <c r="DH627" s="358"/>
      <c r="DI627" s="368"/>
      <c r="DJ627" s="369"/>
      <c r="DK627" s="368"/>
      <c r="DL627" s="369"/>
      <c r="DM627" s="368"/>
      <c r="DN627" s="369"/>
      <c r="DO627" s="368"/>
      <c r="DP627" s="369"/>
      <c r="DQ627" s="368"/>
      <c r="DR627" s="369"/>
      <c r="DS627" s="358"/>
      <c r="DT627" s="355" t="e">
        <f>N627+Y627+AJ627+AU627+BF627+BQ627+CB627+CM627+CX627+DI627</f>
        <v>#N/A</v>
      </c>
      <c r="DU627" s="355" t="e">
        <f>P627+AA627+AL627+AW627+BH627+BS627+CD627+CO627+CZ627+DK627</f>
        <v>#N/A</v>
      </c>
      <c r="DV627" s="355" t="e">
        <f>R627+AC627+AN627+AY627+BJ627+BU627+CF627+CQ627+DB627+DM627</f>
        <v>#N/A</v>
      </c>
      <c r="DW627" s="355" t="e">
        <f>T627+AE627+AP627+BA627+BL627+BW627+CH627+CS627+DD627+DO627</f>
        <v>#N/A</v>
      </c>
      <c r="DX627" s="355" t="e">
        <f>V627+AG627+AR627+BC627+BN627+BY627+CJ627+CU627+DF627+DQ627</f>
        <v>#N/A</v>
      </c>
      <c r="DY627" s="355" t="e">
        <f>SUM(DT627:DX627)</f>
        <v>#N/A</v>
      </c>
    </row>
    <row r="628" spans="1:130" s="384" customFormat="1" ht="15" customHeight="1">
      <c r="A628" s="372"/>
      <c r="B628" s="372"/>
      <c r="C628" s="373"/>
      <c r="D628" s="374"/>
      <c r="E628" s="374"/>
      <c r="F628" s="374"/>
      <c r="G628" s="374"/>
      <c r="H628" s="374"/>
      <c r="I628" s="375"/>
      <c r="J628" s="376"/>
      <c r="K628" s="376"/>
      <c r="L628" s="376"/>
      <c r="M628" s="42"/>
      <c r="N628" s="377"/>
      <c r="O628" s="378"/>
      <c r="P628" s="377"/>
      <c r="Q628" s="378"/>
      <c r="R628" s="377"/>
      <c r="S628" s="378"/>
      <c r="T628" s="377"/>
      <c r="U628" s="378"/>
      <c r="V628" s="377"/>
      <c r="W628" s="378"/>
      <c r="X628" s="381"/>
      <c r="Y628" s="377"/>
      <c r="Z628" s="378"/>
      <c r="AA628" s="377"/>
      <c r="AB628" s="378"/>
      <c r="AC628" s="377"/>
      <c r="AD628" s="378"/>
      <c r="AE628" s="377"/>
      <c r="AF628" s="378"/>
      <c r="AG628" s="377"/>
      <c r="AH628" s="378"/>
      <c r="AI628" s="381"/>
      <c r="AJ628" s="377"/>
      <c r="AK628" s="378"/>
      <c r="AL628" s="377"/>
      <c r="AM628" s="378"/>
      <c r="AN628" s="377"/>
      <c r="AO628" s="378"/>
      <c r="AP628" s="377"/>
      <c r="AQ628" s="378"/>
      <c r="AR628" s="377"/>
      <c r="AS628" s="378"/>
      <c r="AT628" s="381"/>
      <c r="AU628" s="377"/>
      <c r="AV628" s="378"/>
      <c r="AW628" s="377"/>
      <c r="AX628" s="378"/>
      <c r="AY628" s="377"/>
      <c r="AZ628" s="378"/>
      <c r="BA628" s="377"/>
      <c r="BB628" s="378"/>
      <c r="BC628" s="377"/>
      <c r="BD628" s="378"/>
      <c r="BE628" s="381"/>
      <c r="BF628" s="377"/>
      <c r="BG628" s="378"/>
      <c r="BH628" s="377"/>
      <c r="BI628" s="378"/>
      <c r="BJ628" s="377"/>
      <c r="BK628" s="378"/>
      <c r="BL628" s="377"/>
      <c r="BM628" s="378"/>
      <c r="BN628" s="377"/>
      <c r="BO628" s="378"/>
      <c r="BP628" s="381"/>
      <c r="BQ628" s="377"/>
      <c r="BR628" s="378"/>
      <c r="BS628" s="377"/>
      <c r="BT628" s="378"/>
      <c r="BU628" s="377"/>
      <c r="BV628" s="378"/>
      <c r="BW628" s="377"/>
      <c r="BX628" s="378"/>
      <c r="BY628" s="377"/>
      <c r="BZ628" s="378"/>
      <c r="CA628" s="381"/>
      <c r="CB628" s="377"/>
      <c r="CC628" s="378"/>
      <c r="CD628" s="377"/>
      <c r="CE628" s="378"/>
      <c r="CF628" s="377"/>
      <c r="CG628" s="378"/>
      <c r="CH628" s="377"/>
      <c r="CI628" s="378"/>
      <c r="CJ628" s="377"/>
      <c r="CK628" s="378"/>
      <c r="CL628" s="381"/>
      <c r="CM628" s="377"/>
      <c r="CN628" s="378"/>
      <c r="CO628" s="377"/>
      <c r="CP628" s="378"/>
      <c r="CQ628" s="377"/>
      <c r="CR628" s="378"/>
      <c r="CS628" s="377"/>
      <c r="CT628" s="378"/>
      <c r="CU628" s="377"/>
      <c r="CV628" s="378"/>
      <c r="CW628" s="381"/>
      <c r="CX628" s="377"/>
      <c r="CY628" s="378"/>
      <c r="CZ628" s="377"/>
      <c r="DA628" s="378"/>
      <c r="DB628" s="377"/>
      <c r="DC628" s="378"/>
      <c r="DD628" s="377"/>
      <c r="DE628" s="378"/>
      <c r="DF628" s="377"/>
      <c r="DG628" s="378"/>
      <c r="DH628" s="381"/>
      <c r="DI628" s="377"/>
      <c r="DJ628" s="378"/>
      <c r="DK628" s="377"/>
      <c r="DL628" s="378"/>
      <c r="DM628" s="377"/>
      <c r="DN628" s="378"/>
      <c r="DO628" s="377"/>
      <c r="DP628" s="378"/>
      <c r="DQ628" s="377"/>
      <c r="DR628" s="378"/>
      <c r="DS628" s="381"/>
      <c r="DT628" s="382"/>
      <c r="DU628" s="382"/>
      <c r="DV628" s="382"/>
      <c r="DW628" s="382"/>
      <c r="DX628" s="382"/>
      <c r="DY628" s="383"/>
      <c r="DZ628" s="135"/>
    </row>
    <row r="629" spans="1:130" s="135" customFormat="1" ht="15" customHeight="1">
      <c r="A629" s="169"/>
      <c r="B629" s="169"/>
      <c r="C629" s="938" t="str">
        <f>CONCATENATE("B. ", CB8, " Facilities and Administration (F&amp;A)")</f>
        <v>B. Dept #2 Match Budget Facilities and Administration (F&amp;A)</v>
      </c>
      <c r="D629" s="931"/>
      <c r="E629" s="931"/>
      <c r="F629" s="931"/>
      <c r="G629" s="931"/>
      <c r="H629" s="931"/>
      <c r="I629" s="941" t="s">
        <v>129</v>
      </c>
      <c r="J629" s="942"/>
      <c r="K629" s="942"/>
      <c r="L629" s="942"/>
      <c r="M629" s="34" t="e">
        <f>VLOOKUP(I629,F_A,2,0)</f>
        <v>#N/A</v>
      </c>
      <c r="N629" s="368"/>
      <c r="O629" s="369"/>
      <c r="P629" s="368"/>
      <c r="Q629" s="369"/>
      <c r="R629" s="368"/>
      <c r="S629" s="369"/>
      <c r="T629" s="368"/>
      <c r="U629" s="369"/>
      <c r="V629" s="368"/>
      <c r="W629" s="369"/>
      <c r="X629" s="358"/>
      <c r="Y629" s="514"/>
      <c r="Z629" s="516"/>
      <c r="AA629" s="514"/>
      <c r="AB629" s="516"/>
      <c r="AC629" s="514"/>
      <c r="AD629" s="516"/>
      <c r="AE629" s="514"/>
      <c r="AF629" s="516"/>
      <c r="AG629" s="514"/>
      <c r="AH629" s="516"/>
      <c r="AI629" s="358"/>
      <c r="AJ629" s="368"/>
      <c r="AK629" s="369"/>
      <c r="AL629" s="368"/>
      <c r="AM629" s="369"/>
      <c r="AN629" s="368"/>
      <c r="AO629" s="369"/>
      <c r="AP629" s="368"/>
      <c r="AQ629" s="369"/>
      <c r="AR629" s="368"/>
      <c r="AS629" s="369"/>
      <c r="AT629" s="358"/>
      <c r="AU629" s="368"/>
      <c r="AV629" s="369"/>
      <c r="AW629" s="368"/>
      <c r="AX629" s="369"/>
      <c r="AY629" s="368"/>
      <c r="AZ629" s="369"/>
      <c r="BA629" s="368"/>
      <c r="BB629" s="369"/>
      <c r="BC629" s="368"/>
      <c r="BD629" s="369"/>
      <c r="BE629" s="358"/>
      <c r="BF629" s="368"/>
      <c r="BG629" s="369"/>
      <c r="BH629" s="368"/>
      <c r="BI629" s="369"/>
      <c r="BJ629" s="368"/>
      <c r="BK629" s="369"/>
      <c r="BL629" s="368"/>
      <c r="BM629" s="369"/>
      <c r="BN629" s="368"/>
      <c r="BO629" s="369"/>
      <c r="BP629" s="358"/>
      <c r="BQ629" s="368"/>
      <c r="BR629" s="369"/>
      <c r="BS629" s="368"/>
      <c r="BT629" s="369"/>
      <c r="BU629" s="368"/>
      <c r="BV629" s="369"/>
      <c r="BW629" s="368"/>
      <c r="BX629" s="369"/>
      <c r="BY629" s="368"/>
      <c r="BZ629" s="369"/>
      <c r="CA629" s="358"/>
      <c r="CB629" s="905" t="e">
        <f>CB615*$M629</f>
        <v>#N/A</v>
      </c>
      <c r="CC629" s="908"/>
      <c r="CD629" s="905" t="e">
        <f>CD615*$M629</f>
        <v>#N/A</v>
      </c>
      <c r="CE629" s="908"/>
      <c r="CF629" s="905" t="e">
        <f>CF615*$M629</f>
        <v>#N/A</v>
      </c>
      <c r="CG629" s="908"/>
      <c r="CH629" s="905" t="e">
        <f>CH615*$M629</f>
        <v>#N/A</v>
      </c>
      <c r="CI629" s="908"/>
      <c r="CJ629" s="905" t="e">
        <f>CJ615*$M629</f>
        <v>#N/A</v>
      </c>
      <c r="CK629" s="908"/>
      <c r="CL629" s="177" t="e">
        <f>SUM(CB629:CK629)</f>
        <v>#N/A</v>
      </c>
      <c r="CM629" s="368"/>
      <c r="CN629" s="369"/>
      <c r="CO629" s="368"/>
      <c r="CP629" s="369"/>
      <c r="CQ629" s="368"/>
      <c r="CR629" s="369"/>
      <c r="CS629" s="368"/>
      <c r="CT629" s="369"/>
      <c r="CU629" s="368"/>
      <c r="CV629" s="369"/>
      <c r="CW629" s="358"/>
      <c r="CX629" s="368"/>
      <c r="CY629" s="369"/>
      <c r="CZ629" s="368"/>
      <c r="DA629" s="369"/>
      <c r="DB629" s="368"/>
      <c r="DC629" s="369"/>
      <c r="DD629" s="368"/>
      <c r="DE629" s="369"/>
      <c r="DF629" s="368"/>
      <c r="DG629" s="369"/>
      <c r="DH629" s="358"/>
      <c r="DI629" s="368"/>
      <c r="DJ629" s="369"/>
      <c r="DK629" s="368"/>
      <c r="DL629" s="369"/>
      <c r="DM629" s="368"/>
      <c r="DN629" s="369"/>
      <c r="DO629" s="368"/>
      <c r="DP629" s="369"/>
      <c r="DQ629" s="368"/>
      <c r="DR629" s="369"/>
      <c r="DS629" s="358"/>
      <c r="DT629" s="355" t="e">
        <f>N629+Y629+AJ629+AU629+BF629+BQ629+CB629+CM629+CX629+DI629</f>
        <v>#N/A</v>
      </c>
      <c r="DU629" s="355" t="e">
        <f>P629+AA629+AL629+AW629+BH629+BS629+CD629+CO629+CZ629+DK629</f>
        <v>#N/A</v>
      </c>
      <c r="DV629" s="355" t="e">
        <f>R629+AC629+AN629+AY629+BJ629+BU629+CF629+CQ629+DB629+DM629</f>
        <v>#N/A</v>
      </c>
      <c r="DW629" s="355" t="e">
        <f>T629+AE629+AP629+BA629+BL629+BW629+CH629+CS629+DD629+DO629</f>
        <v>#N/A</v>
      </c>
      <c r="DX629" s="355" t="e">
        <f>V629+AG629+AR629+BC629+BN629+BY629+CJ629+CU629+DF629+DQ629</f>
        <v>#N/A</v>
      </c>
      <c r="DY629" s="355" t="e">
        <f>SUM(DT629:DX629)</f>
        <v>#N/A</v>
      </c>
    </row>
    <row r="630" spans="1:130" s="384" customFormat="1" ht="15" customHeight="1">
      <c r="A630" s="372"/>
      <c r="B630" s="372"/>
      <c r="C630" s="373"/>
      <c r="D630" s="374"/>
      <c r="E630" s="374"/>
      <c r="F630" s="374"/>
      <c r="G630" s="374"/>
      <c r="H630" s="374"/>
      <c r="I630" s="375"/>
      <c r="J630" s="376"/>
      <c r="K630" s="376"/>
      <c r="L630" s="376"/>
      <c r="M630" s="42"/>
      <c r="N630" s="377"/>
      <c r="O630" s="378"/>
      <c r="P630" s="377"/>
      <c r="Q630" s="378"/>
      <c r="R630" s="377"/>
      <c r="S630" s="378"/>
      <c r="T630" s="377"/>
      <c r="U630" s="378"/>
      <c r="V630" s="377"/>
      <c r="W630" s="378"/>
      <c r="X630" s="381"/>
      <c r="Y630" s="377"/>
      <c r="Z630" s="378"/>
      <c r="AA630" s="377"/>
      <c r="AB630" s="378"/>
      <c r="AC630" s="377"/>
      <c r="AD630" s="378"/>
      <c r="AE630" s="377"/>
      <c r="AF630" s="378"/>
      <c r="AG630" s="377"/>
      <c r="AH630" s="378"/>
      <c r="AI630" s="381"/>
      <c r="AJ630" s="377"/>
      <c r="AK630" s="378"/>
      <c r="AL630" s="377"/>
      <c r="AM630" s="378"/>
      <c r="AN630" s="377"/>
      <c r="AO630" s="378"/>
      <c r="AP630" s="377"/>
      <c r="AQ630" s="378"/>
      <c r="AR630" s="377"/>
      <c r="AS630" s="378"/>
      <c r="AT630" s="381"/>
      <c r="AU630" s="377"/>
      <c r="AV630" s="378"/>
      <c r="AW630" s="377"/>
      <c r="AX630" s="378"/>
      <c r="AY630" s="377"/>
      <c r="AZ630" s="378"/>
      <c r="BA630" s="377"/>
      <c r="BB630" s="378"/>
      <c r="BC630" s="377"/>
      <c r="BD630" s="378"/>
      <c r="BE630" s="381"/>
      <c r="BF630" s="377"/>
      <c r="BG630" s="378"/>
      <c r="BH630" s="377"/>
      <c r="BI630" s="378"/>
      <c r="BJ630" s="377"/>
      <c r="BK630" s="378"/>
      <c r="BL630" s="377"/>
      <c r="BM630" s="378"/>
      <c r="BN630" s="377"/>
      <c r="BO630" s="378"/>
      <c r="BP630" s="381"/>
      <c r="BQ630" s="377"/>
      <c r="BR630" s="378"/>
      <c r="BS630" s="377"/>
      <c r="BT630" s="378"/>
      <c r="BU630" s="377"/>
      <c r="BV630" s="378"/>
      <c r="BW630" s="377"/>
      <c r="BX630" s="378"/>
      <c r="BY630" s="377"/>
      <c r="BZ630" s="378"/>
      <c r="CA630" s="381"/>
      <c r="CB630" s="377"/>
      <c r="CC630" s="378"/>
      <c r="CD630" s="377"/>
      <c r="CE630" s="378"/>
      <c r="CF630" s="377"/>
      <c r="CG630" s="378"/>
      <c r="CH630" s="377"/>
      <c r="CI630" s="378"/>
      <c r="CJ630" s="377"/>
      <c r="CK630" s="378"/>
      <c r="CL630" s="381"/>
      <c r="CM630" s="377"/>
      <c r="CN630" s="378"/>
      <c r="CO630" s="377"/>
      <c r="CP630" s="378"/>
      <c r="CQ630" s="377"/>
      <c r="CR630" s="378"/>
      <c r="CS630" s="377"/>
      <c r="CT630" s="378"/>
      <c r="CU630" s="377"/>
      <c r="CV630" s="378"/>
      <c r="CW630" s="381"/>
      <c r="CX630" s="377"/>
      <c r="CY630" s="378"/>
      <c r="CZ630" s="377"/>
      <c r="DA630" s="378"/>
      <c r="DB630" s="377"/>
      <c r="DC630" s="378"/>
      <c r="DD630" s="377"/>
      <c r="DE630" s="378"/>
      <c r="DF630" s="377"/>
      <c r="DG630" s="378"/>
      <c r="DH630" s="381"/>
      <c r="DI630" s="377"/>
      <c r="DJ630" s="378"/>
      <c r="DK630" s="377"/>
      <c r="DL630" s="378"/>
      <c r="DM630" s="377"/>
      <c r="DN630" s="378"/>
      <c r="DO630" s="377"/>
      <c r="DP630" s="378"/>
      <c r="DQ630" s="377"/>
      <c r="DR630" s="378"/>
      <c r="DS630" s="381"/>
      <c r="DT630" s="382"/>
      <c r="DU630" s="382"/>
      <c r="DV630" s="382"/>
      <c r="DW630" s="382"/>
      <c r="DX630" s="382"/>
      <c r="DY630" s="383"/>
      <c r="DZ630" s="135"/>
    </row>
    <row r="631" spans="1:130" s="135" customFormat="1" ht="15" customHeight="1">
      <c r="A631" s="169"/>
      <c r="B631" s="169"/>
      <c r="C631" s="938" t="str">
        <f>CONCATENATE("B. ", CM8, " Facilities and Administration (F&amp;A)")</f>
        <v>B. Dept #3 Match Budget Facilities and Administration (F&amp;A)</v>
      </c>
      <c r="D631" s="931"/>
      <c r="E631" s="931"/>
      <c r="F631" s="931"/>
      <c r="G631" s="931"/>
      <c r="H631" s="931"/>
      <c r="I631" s="941" t="s">
        <v>129</v>
      </c>
      <c r="J631" s="942"/>
      <c r="K631" s="942"/>
      <c r="L631" s="942"/>
      <c r="M631" s="34" t="e">
        <f>VLOOKUP(I631,F_A,2,0)</f>
        <v>#N/A</v>
      </c>
      <c r="N631" s="368"/>
      <c r="O631" s="369"/>
      <c r="P631" s="368"/>
      <c r="Q631" s="369"/>
      <c r="R631" s="368"/>
      <c r="S631" s="369"/>
      <c r="T631" s="368"/>
      <c r="U631" s="369"/>
      <c r="V631" s="368"/>
      <c r="W631" s="369"/>
      <c r="X631" s="358"/>
      <c r="Y631" s="514"/>
      <c r="Z631" s="516"/>
      <c r="AA631" s="514"/>
      <c r="AB631" s="516"/>
      <c r="AC631" s="514"/>
      <c r="AD631" s="516"/>
      <c r="AE631" s="514"/>
      <c r="AF631" s="516"/>
      <c r="AG631" s="514"/>
      <c r="AH631" s="516"/>
      <c r="AI631" s="358"/>
      <c r="AJ631" s="368"/>
      <c r="AK631" s="369"/>
      <c r="AL631" s="368"/>
      <c r="AM631" s="369"/>
      <c r="AN631" s="368"/>
      <c r="AO631" s="369"/>
      <c r="AP631" s="368"/>
      <c r="AQ631" s="369"/>
      <c r="AR631" s="368"/>
      <c r="AS631" s="369"/>
      <c r="AT631" s="358"/>
      <c r="AU631" s="368"/>
      <c r="AV631" s="369"/>
      <c r="AW631" s="368"/>
      <c r="AX631" s="369"/>
      <c r="AY631" s="368"/>
      <c r="AZ631" s="369"/>
      <c r="BA631" s="368"/>
      <c r="BB631" s="369"/>
      <c r="BC631" s="368"/>
      <c r="BD631" s="369"/>
      <c r="BE631" s="358"/>
      <c r="BF631" s="368"/>
      <c r="BG631" s="369"/>
      <c r="BH631" s="368"/>
      <c r="BI631" s="369"/>
      <c r="BJ631" s="368"/>
      <c r="BK631" s="369"/>
      <c r="BL631" s="368"/>
      <c r="BM631" s="369"/>
      <c r="BN631" s="368"/>
      <c r="BO631" s="369"/>
      <c r="BP631" s="358"/>
      <c r="BQ631" s="368"/>
      <c r="BR631" s="369"/>
      <c r="BS631" s="368"/>
      <c r="BT631" s="369"/>
      <c r="BU631" s="368"/>
      <c r="BV631" s="369"/>
      <c r="BW631" s="368"/>
      <c r="BX631" s="369"/>
      <c r="BY631" s="368"/>
      <c r="BZ631" s="369"/>
      <c r="CA631" s="358"/>
      <c r="CB631" s="368"/>
      <c r="CC631" s="369"/>
      <c r="CD631" s="368"/>
      <c r="CE631" s="369"/>
      <c r="CF631" s="368"/>
      <c r="CG631" s="369"/>
      <c r="CH631" s="368"/>
      <c r="CI631" s="369"/>
      <c r="CJ631" s="368"/>
      <c r="CK631" s="369"/>
      <c r="CL631" s="358"/>
      <c r="CM631" s="905" t="e">
        <f>CM615*$M631</f>
        <v>#N/A</v>
      </c>
      <c r="CN631" s="908"/>
      <c r="CO631" s="905" t="e">
        <f>CO615*$M631</f>
        <v>#N/A</v>
      </c>
      <c r="CP631" s="908"/>
      <c r="CQ631" s="905" t="e">
        <f>CQ615*$M631</f>
        <v>#N/A</v>
      </c>
      <c r="CR631" s="908"/>
      <c r="CS631" s="905" t="e">
        <f>CS615*$M631</f>
        <v>#N/A</v>
      </c>
      <c r="CT631" s="908"/>
      <c r="CU631" s="905" t="e">
        <f>CU615*$M631</f>
        <v>#N/A</v>
      </c>
      <c r="CV631" s="908"/>
      <c r="CW631" s="177" t="e">
        <f>SUM(CM631:CV631)</f>
        <v>#N/A</v>
      </c>
      <c r="CX631" s="368"/>
      <c r="CY631" s="369"/>
      <c r="CZ631" s="368"/>
      <c r="DA631" s="369"/>
      <c r="DB631" s="368"/>
      <c r="DC631" s="369"/>
      <c r="DD631" s="368"/>
      <c r="DE631" s="369"/>
      <c r="DF631" s="368"/>
      <c r="DG631" s="369"/>
      <c r="DH631" s="358"/>
      <c r="DI631" s="368"/>
      <c r="DJ631" s="369"/>
      <c r="DK631" s="368"/>
      <c r="DL631" s="369"/>
      <c r="DM631" s="368"/>
      <c r="DN631" s="369"/>
      <c r="DO631" s="368"/>
      <c r="DP631" s="369"/>
      <c r="DQ631" s="368"/>
      <c r="DR631" s="369"/>
      <c r="DS631" s="358"/>
      <c r="DT631" s="355" t="e">
        <f>N631+Y631+AJ631+AU631+BF631+BQ631+CB631+CM631+CX631+DI631</f>
        <v>#N/A</v>
      </c>
      <c r="DU631" s="355" t="e">
        <f>P631+AA631+AL631+AW631+BH631+BS631+CD631+CO631+CZ631+DK631</f>
        <v>#N/A</v>
      </c>
      <c r="DV631" s="355" t="e">
        <f>R631+AC631+AN631+AY631+BJ631+BU631+CF631+CQ631+DB631+DM631</f>
        <v>#N/A</v>
      </c>
      <c r="DW631" s="355" t="e">
        <f>T631+AE631+AP631+BA631+BL631+BW631+CH631+CS631+DD631+DO631</f>
        <v>#N/A</v>
      </c>
      <c r="DX631" s="355" t="e">
        <f>V631+AG631+AR631+BC631+BN631+BY631+CJ631+CU631+DF631+DQ631</f>
        <v>#N/A</v>
      </c>
      <c r="DY631" s="355" t="e">
        <f>SUM(DT631:DX631)</f>
        <v>#N/A</v>
      </c>
    </row>
    <row r="632" spans="1:130" s="384" customFormat="1" ht="15" customHeight="1">
      <c r="A632" s="372"/>
      <c r="B632" s="372"/>
      <c r="C632" s="373"/>
      <c r="D632" s="374"/>
      <c r="E632" s="374"/>
      <c r="F632" s="374"/>
      <c r="G632" s="374"/>
      <c r="H632" s="374"/>
      <c r="I632" s="375"/>
      <c r="J632" s="376"/>
      <c r="K632" s="376"/>
      <c r="L632" s="376"/>
      <c r="M632" s="42"/>
      <c r="N632" s="377"/>
      <c r="O632" s="378"/>
      <c r="P632" s="377"/>
      <c r="Q632" s="378"/>
      <c r="R632" s="377"/>
      <c r="S632" s="378"/>
      <c r="T632" s="377"/>
      <c r="U632" s="378"/>
      <c r="V632" s="377"/>
      <c r="W632" s="378"/>
      <c r="X632" s="381"/>
      <c r="Y632" s="377"/>
      <c r="Z632" s="378"/>
      <c r="AA632" s="377"/>
      <c r="AB632" s="378"/>
      <c r="AC632" s="377"/>
      <c r="AD632" s="378"/>
      <c r="AE632" s="377"/>
      <c r="AF632" s="378"/>
      <c r="AG632" s="377"/>
      <c r="AH632" s="378"/>
      <c r="AI632" s="381"/>
      <c r="AJ632" s="377"/>
      <c r="AK632" s="378"/>
      <c r="AL632" s="377"/>
      <c r="AM632" s="378"/>
      <c r="AN632" s="377"/>
      <c r="AO632" s="378"/>
      <c r="AP632" s="377"/>
      <c r="AQ632" s="378"/>
      <c r="AR632" s="377"/>
      <c r="AS632" s="378"/>
      <c r="AT632" s="381"/>
      <c r="AU632" s="377"/>
      <c r="AV632" s="378"/>
      <c r="AW632" s="377"/>
      <c r="AX632" s="378"/>
      <c r="AY632" s="377"/>
      <c r="AZ632" s="378"/>
      <c r="BA632" s="377"/>
      <c r="BB632" s="378"/>
      <c r="BC632" s="377"/>
      <c r="BD632" s="378"/>
      <c r="BE632" s="381"/>
      <c r="BF632" s="377"/>
      <c r="BG632" s="378"/>
      <c r="BH632" s="377"/>
      <c r="BI632" s="378"/>
      <c r="BJ632" s="377"/>
      <c r="BK632" s="378"/>
      <c r="BL632" s="377"/>
      <c r="BM632" s="378"/>
      <c r="BN632" s="377"/>
      <c r="BO632" s="378"/>
      <c r="BP632" s="381"/>
      <c r="BQ632" s="377"/>
      <c r="BR632" s="378"/>
      <c r="BS632" s="377"/>
      <c r="BT632" s="378"/>
      <c r="BU632" s="377"/>
      <c r="BV632" s="378"/>
      <c r="BW632" s="377"/>
      <c r="BX632" s="378"/>
      <c r="BY632" s="377"/>
      <c r="BZ632" s="378"/>
      <c r="CA632" s="381"/>
      <c r="CB632" s="377"/>
      <c r="CC632" s="378"/>
      <c r="CD632" s="377"/>
      <c r="CE632" s="378"/>
      <c r="CF632" s="377"/>
      <c r="CG632" s="378"/>
      <c r="CH632" s="377"/>
      <c r="CI632" s="378"/>
      <c r="CJ632" s="377"/>
      <c r="CK632" s="378"/>
      <c r="CL632" s="381"/>
      <c r="CM632" s="377"/>
      <c r="CN632" s="378"/>
      <c r="CO632" s="377"/>
      <c r="CP632" s="378"/>
      <c r="CQ632" s="377"/>
      <c r="CR632" s="378"/>
      <c r="CS632" s="377"/>
      <c r="CT632" s="378"/>
      <c r="CU632" s="377"/>
      <c r="CV632" s="378"/>
      <c r="CW632" s="381"/>
      <c r="CX632" s="377"/>
      <c r="CY632" s="378"/>
      <c r="CZ632" s="377"/>
      <c r="DA632" s="378"/>
      <c r="DB632" s="377"/>
      <c r="DC632" s="378"/>
      <c r="DD632" s="377"/>
      <c r="DE632" s="378"/>
      <c r="DF632" s="377"/>
      <c r="DG632" s="378"/>
      <c r="DH632" s="381"/>
      <c r="DI632" s="377"/>
      <c r="DJ632" s="378"/>
      <c r="DK632" s="377"/>
      <c r="DL632" s="378"/>
      <c r="DM632" s="377"/>
      <c r="DN632" s="378"/>
      <c r="DO632" s="377"/>
      <c r="DP632" s="378"/>
      <c r="DQ632" s="377"/>
      <c r="DR632" s="378"/>
      <c r="DS632" s="381"/>
      <c r="DT632" s="382"/>
      <c r="DU632" s="382"/>
      <c r="DV632" s="382"/>
      <c r="DW632" s="382"/>
      <c r="DX632" s="382"/>
      <c r="DY632" s="383"/>
      <c r="DZ632" s="135"/>
    </row>
    <row r="633" spans="1:130" s="135" customFormat="1" ht="15" customHeight="1">
      <c r="A633" s="169"/>
      <c r="B633" s="169"/>
      <c r="C633" s="938" t="str">
        <f>CONCATENATE("B. ", CX8, " Facilities and Administration (F&amp;A)")</f>
        <v>B. Dept #4 Match Budget Facilities and Administration (F&amp;A)</v>
      </c>
      <c r="D633" s="931"/>
      <c r="E633" s="931"/>
      <c r="F633" s="931"/>
      <c r="G633" s="931"/>
      <c r="H633" s="931"/>
      <c r="I633" s="941" t="s">
        <v>129</v>
      </c>
      <c r="J633" s="942"/>
      <c r="K633" s="942"/>
      <c r="L633" s="942"/>
      <c r="M633" s="34" t="e">
        <f>VLOOKUP(I633,F_A,2,0)</f>
        <v>#N/A</v>
      </c>
      <c r="N633" s="368"/>
      <c r="O633" s="369"/>
      <c r="P633" s="368"/>
      <c r="Q633" s="369"/>
      <c r="R633" s="368"/>
      <c r="S633" s="369"/>
      <c r="T633" s="368"/>
      <c r="U633" s="369"/>
      <c r="V633" s="368"/>
      <c r="W633" s="369"/>
      <c r="X633" s="358"/>
      <c r="Y633" s="514"/>
      <c r="Z633" s="516"/>
      <c r="AA633" s="514"/>
      <c r="AB633" s="516"/>
      <c r="AC633" s="514"/>
      <c r="AD633" s="516"/>
      <c r="AE633" s="514"/>
      <c r="AF633" s="516"/>
      <c r="AG633" s="514"/>
      <c r="AH633" s="516"/>
      <c r="AI633" s="358"/>
      <c r="AJ633" s="368"/>
      <c r="AK633" s="369"/>
      <c r="AL633" s="368"/>
      <c r="AM633" s="369"/>
      <c r="AN633" s="368"/>
      <c r="AO633" s="369"/>
      <c r="AP633" s="368"/>
      <c r="AQ633" s="369"/>
      <c r="AR633" s="368"/>
      <c r="AS633" s="369"/>
      <c r="AT633" s="358"/>
      <c r="AU633" s="368"/>
      <c r="AV633" s="369"/>
      <c r="AW633" s="368"/>
      <c r="AX633" s="369"/>
      <c r="AY633" s="368"/>
      <c r="AZ633" s="369"/>
      <c r="BA633" s="368"/>
      <c r="BB633" s="369"/>
      <c r="BC633" s="368"/>
      <c r="BD633" s="369"/>
      <c r="BE633" s="358"/>
      <c r="BF633" s="368"/>
      <c r="BG633" s="369"/>
      <c r="BH633" s="368"/>
      <c r="BI633" s="369"/>
      <c r="BJ633" s="368"/>
      <c r="BK633" s="369"/>
      <c r="BL633" s="368"/>
      <c r="BM633" s="369"/>
      <c r="BN633" s="368"/>
      <c r="BO633" s="369"/>
      <c r="BP633" s="358"/>
      <c r="BQ633" s="368"/>
      <c r="BR633" s="369"/>
      <c r="BS633" s="368"/>
      <c r="BT633" s="369"/>
      <c r="BU633" s="368"/>
      <c r="BV633" s="369"/>
      <c r="BW633" s="368"/>
      <c r="BX633" s="369"/>
      <c r="BY633" s="368"/>
      <c r="BZ633" s="369"/>
      <c r="CA633" s="358"/>
      <c r="CB633" s="368"/>
      <c r="CC633" s="369"/>
      <c r="CD633" s="368"/>
      <c r="CE633" s="369"/>
      <c r="CF633" s="368"/>
      <c r="CG633" s="369"/>
      <c r="CH633" s="368"/>
      <c r="CI633" s="369"/>
      <c r="CJ633" s="368"/>
      <c r="CK633" s="369"/>
      <c r="CL633" s="358"/>
      <c r="CM633" s="368"/>
      <c r="CN633" s="369"/>
      <c r="CO633" s="368"/>
      <c r="CP633" s="369"/>
      <c r="CQ633" s="368"/>
      <c r="CR633" s="369"/>
      <c r="CS633" s="368"/>
      <c r="CT633" s="369"/>
      <c r="CU633" s="368"/>
      <c r="CV633" s="369"/>
      <c r="CW633" s="358"/>
      <c r="CX633" s="905" t="e">
        <f>CX615*$M633</f>
        <v>#N/A</v>
      </c>
      <c r="CY633" s="908"/>
      <c r="CZ633" s="905" t="e">
        <f>CZ615*$M633</f>
        <v>#N/A</v>
      </c>
      <c r="DA633" s="908"/>
      <c r="DB633" s="905" t="e">
        <f>DB615*$M633</f>
        <v>#N/A</v>
      </c>
      <c r="DC633" s="908"/>
      <c r="DD633" s="905" t="e">
        <f>DD615*$M633</f>
        <v>#N/A</v>
      </c>
      <c r="DE633" s="908"/>
      <c r="DF633" s="905" t="e">
        <f>DF615*$M633</f>
        <v>#N/A</v>
      </c>
      <c r="DG633" s="908"/>
      <c r="DH633" s="177" t="e">
        <f>SUM(CX633:DG633)</f>
        <v>#N/A</v>
      </c>
      <c r="DI633" s="368"/>
      <c r="DJ633" s="369"/>
      <c r="DK633" s="368"/>
      <c r="DL633" s="369"/>
      <c r="DM633" s="368"/>
      <c r="DN633" s="369"/>
      <c r="DO633" s="368"/>
      <c r="DP633" s="369"/>
      <c r="DQ633" s="368"/>
      <c r="DR633" s="369"/>
      <c r="DS633" s="358"/>
      <c r="DT633" s="355" t="e">
        <f>N633+Y633+AJ633+AU633+BF633+BQ633+CB633+CM633+CX633+DI633</f>
        <v>#N/A</v>
      </c>
      <c r="DU633" s="355" t="e">
        <f>P633+AA633+AL633+AW633+BH633+BS633+CD633+CO633+CZ633+DK633</f>
        <v>#N/A</v>
      </c>
      <c r="DV633" s="355" t="e">
        <f>R633+AC633+AN633+AY633+BJ633+BU633+CF633+CQ633+DB633+DM633</f>
        <v>#N/A</v>
      </c>
      <c r="DW633" s="355" t="e">
        <f>T633+AE633+AP633+BA633+BL633+BW633+CH633+CS633+DD633+DO633</f>
        <v>#N/A</v>
      </c>
      <c r="DX633" s="355" t="e">
        <f>V633+AG633+AR633+BC633+BN633+BY633+CJ633+CU633+DF633+DQ633</f>
        <v>#N/A</v>
      </c>
      <c r="DY633" s="356" t="e">
        <f>SUM(DT633:DX633)</f>
        <v>#N/A</v>
      </c>
    </row>
    <row r="634" spans="1:130" s="384" customFormat="1" ht="15" customHeight="1">
      <c r="A634" s="372"/>
      <c r="B634" s="372"/>
      <c r="C634" s="373"/>
      <c r="D634" s="374"/>
      <c r="E634" s="374"/>
      <c r="F634" s="374"/>
      <c r="G634" s="374"/>
      <c r="H634" s="374"/>
      <c r="I634" s="375"/>
      <c r="J634" s="376"/>
      <c r="K634" s="376"/>
      <c r="L634" s="376"/>
      <c r="M634" s="42"/>
      <c r="N634" s="377"/>
      <c r="O634" s="378"/>
      <c r="P634" s="377"/>
      <c r="Q634" s="378"/>
      <c r="R634" s="377"/>
      <c r="S634" s="378"/>
      <c r="T634" s="377"/>
      <c r="U634" s="378"/>
      <c r="V634" s="377"/>
      <c r="W634" s="378"/>
      <c r="X634" s="381"/>
      <c r="Y634" s="377"/>
      <c r="Z634" s="378"/>
      <c r="AA634" s="377"/>
      <c r="AB634" s="378"/>
      <c r="AC634" s="377"/>
      <c r="AD634" s="378"/>
      <c r="AE634" s="377"/>
      <c r="AF634" s="378"/>
      <c r="AG634" s="377"/>
      <c r="AH634" s="378"/>
      <c r="AI634" s="381"/>
      <c r="AJ634" s="377"/>
      <c r="AK634" s="378"/>
      <c r="AL634" s="377"/>
      <c r="AM634" s="378"/>
      <c r="AN634" s="377"/>
      <c r="AO634" s="378"/>
      <c r="AP634" s="377"/>
      <c r="AQ634" s="378"/>
      <c r="AR634" s="377"/>
      <c r="AS634" s="378"/>
      <c r="AT634" s="381"/>
      <c r="AU634" s="377"/>
      <c r="AV634" s="378"/>
      <c r="AW634" s="377"/>
      <c r="AX634" s="378"/>
      <c r="AY634" s="377"/>
      <c r="AZ634" s="378"/>
      <c r="BA634" s="377"/>
      <c r="BB634" s="378"/>
      <c r="BC634" s="377"/>
      <c r="BD634" s="378"/>
      <c r="BE634" s="381"/>
      <c r="BF634" s="377"/>
      <c r="BG634" s="378"/>
      <c r="BH634" s="377"/>
      <c r="BI634" s="378"/>
      <c r="BJ634" s="377"/>
      <c r="BK634" s="378"/>
      <c r="BL634" s="377"/>
      <c r="BM634" s="378"/>
      <c r="BN634" s="377"/>
      <c r="BO634" s="378"/>
      <c r="BP634" s="381"/>
      <c r="BQ634" s="377"/>
      <c r="BR634" s="378"/>
      <c r="BS634" s="377"/>
      <c r="BT634" s="378"/>
      <c r="BU634" s="377"/>
      <c r="BV634" s="378"/>
      <c r="BW634" s="377"/>
      <c r="BX634" s="378"/>
      <c r="BY634" s="377"/>
      <c r="BZ634" s="378"/>
      <c r="CA634" s="381"/>
      <c r="CB634" s="377"/>
      <c r="CC634" s="378"/>
      <c r="CD634" s="377"/>
      <c r="CE634" s="378"/>
      <c r="CF634" s="377"/>
      <c r="CG634" s="378"/>
      <c r="CH634" s="377"/>
      <c r="CI634" s="378"/>
      <c r="CJ634" s="377"/>
      <c r="CK634" s="378"/>
      <c r="CL634" s="381"/>
      <c r="CM634" s="377"/>
      <c r="CN634" s="378"/>
      <c r="CO634" s="377"/>
      <c r="CP634" s="378"/>
      <c r="CQ634" s="377"/>
      <c r="CR634" s="378"/>
      <c r="CS634" s="377"/>
      <c r="CT634" s="378"/>
      <c r="CU634" s="377"/>
      <c r="CV634" s="378"/>
      <c r="CW634" s="381"/>
      <c r="CX634" s="377"/>
      <c r="CY634" s="378"/>
      <c r="CZ634" s="377"/>
      <c r="DA634" s="378"/>
      <c r="DB634" s="377"/>
      <c r="DC634" s="378"/>
      <c r="DD634" s="377"/>
      <c r="DE634" s="378"/>
      <c r="DF634" s="377"/>
      <c r="DG634" s="378"/>
      <c r="DH634" s="381"/>
      <c r="DI634" s="377"/>
      <c r="DJ634" s="378"/>
      <c r="DK634" s="377"/>
      <c r="DL634" s="378"/>
      <c r="DM634" s="377"/>
      <c r="DN634" s="378"/>
      <c r="DO634" s="377"/>
      <c r="DP634" s="378"/>
      <c r="DQ634" s="377"/>
      <c r="DR634" s="378"/>
      <c r="DS634" s="381"/>
      <c r="DT634" s="382"/>
      <c r="DU634" s="382"/>
      <c r="DV634" s="382"/>
      <c r="DW634" s="382"/>
      <c r="DX634" s="382"/>
      <c r="DY634" s="383"/>
      <c r="DZ634" s="135"/>
    </row>
    <row r="635" spans="1:130" s="135" customFormat="1" ht="15" customHeight="1">
      <c r="A635" s="169"/>
      <c r="B635" s="169"/>
      <c r="C635" s="938" t="str">
        <f>CONCATENATE("B. ", DI8, " Facilities and Administration (F&amp;A)")</f>
        <v>B. Dept #5 Match Budget Facilities and Administration (F&amp;A)</v>
      </c>
      <c r="D635" s="931"/>
      <c r="E635" s="931"/>
      <c r="F635" s="931"/>
      <c r="G635" s="931"/>
      <c r="H635" s="931"/>
      <c r="I635" s="941" t="s">
        <v>129</v>
      </c>
      <c r="J635" s="942"/>
      <c r="K635" s="942"/>
      <c r="L635" s="942"/>
      <c r="M635" s="34" t="e">
        <f>VLOOKUP(I635,F_A,2,0)</f>
        <v>#N/A</v>
      </c>
      <c r="N635" s="368"/>
      <c r="O635" s="369"/>
      <c r="P635" s="368"/>
      <c r="Q635" s="369"/>
      <c r="R635" s="368"/>
      <c r="S635" s="369"/>
      <c r="T635" s="368"/>
      <c r="U635" s="369"/>
      <c r="V635" s="368"/>
      <c r="W635" s="369"/>
      <c r="X635" s="358"/>
      <c r="Y635" s="514"/>
      <c r="Z635" s="516"/>
      <c r="AA635" s="514"/>
      <c r="AB635" s="516"/>
      <c r="AC635" s="514"/>
      <c r="AD635" s="516"/>
      <c r="AE635" s="514"/>
      <c r="AF635" s="516"/>
      <c r="AG635" s="514"/>
      <c r="AH635" s="516"/>
      <c r="AI635" s="358"/>
      <c r="AJ635" s="368"/>
      <c r="AK635" s="369"/>
      <c r="AL635" s="368"/>
      <c r="AM635" s="369"/>
      <c r="AN635" s="368"/>
      <c r="AO635" s="369"/>
      <c r="AP635" s="368"/>
      <c r="AQ635" s="369"/>
      <c r="AR635" s="368"/>
      <c r="AS635" s="369"/>
      <c r="AT635" s="358"/>
      <c r="AU635" s="368"/>
      <c r="AV635" s="369"/>
      <c r="AW635" s="368"/>
      <c r="AX635" s="369"/>
      <c r="AY635" s="368"/>
      <c r="AZ635" s="369"/>
      <c r="BA635" s="368"/>
      <c r="BB635" s="369"/>
      <c r="BC635" s="368"/>
      <c r="BD635" s="369"/>
      <c r="BE635" s="358"/>
      <c r="BF635" s="368"/>
      <c r="BG635" s="369"/>
      <c r="BH635" s="368"/>
      <c r="BI635" s="369"/>
      <c r="BJ635" s="368"/>
      <c r="BK635" s="369"/>
      <c r="BL635" s="368"/>
      <c r="BM635" s="369"/>
      <c r="BN635" s="368"/>
      <c r="BO635" s="369"/>
      <c r="BP635" s="358"/>
      <c r="BQ635" s="368"/>
      <c r="BR635" s="369"/>
      <c r="BS635" s="368"/>
      <c r="BT635" s="369"/>
      <c r="BU635" s="368"/>
      <c r="BV635" s="369"/>
      <c r="BW635" s="368"/>
      <c r="BX635" s="369"/>
      <c r="BY635" s="368"/>
      <c r="BZ635" s="369"/>
      <c r="CA635" s="358"/>
      <c r="CB635" s="368"/>
      <c r="CC635" s="369"/>
      <c r="CD635" s="368"/>
      <c r="CE635" s="369"/>
      <c r="CF635" s="368"/>
      <c r="CG635" s="369"/>
      <c r="CH635" s="368"/>
      <c r="CI635" s="369"/>
      <c r="CJ635" s="368"/>
      <c r="CK635" s="369"/>
      <c r="CL635" s="358"/>
      <c r="CM635" s="368"/>
      <c r="CN635" s="369"/>
      <c r="CO635" s="368"/>
      <c r="CP635" s="369"/>
      <c r="CQ635" s="368"/>
      <c r="CR635" s="369"/>
      <c r="CS635" s="368"/>
      <c r="CT635" s="369"/>
      <c r="CU635" s="368"/>
      <c r="CV635" s="369"/>
      <c r="CW635" s="358"/>
      <c r="CX635" s="368"/>
      <c r="CY635" s="369"/>
      <c r="CZ635" s="368"/>
      <c r="DA635" s="369"/>
      <c r="DB635" s="368"/>
      <c r="DC635" s="369"/>
      <c r="DD635" s="368"/>
      <c r="DE635" s="369"/>
      <c r="DF635" s="368"/>
      <c r="DG635" s="369"/>
      <c r="DH635" s="358"/>
      <c r="DI635" s="905" t="e">
        <f>DI615*$M635</f>
        <v>#N/A</v>
      </c>
      <c r="DJ635" s="908"/>
      <c r="DK635" s="905" t="e">
        <f>DK615*$M635</f>
        <v>#N/A</v>
      </c>
      <c r="DL635" s="908"/>
      <c r="DM635" s="905" t="e">
        <f>DM615*$M635</f>
        <v>#N/A</v>
      </c>
      <c r="DN635" s="908"/>
      <c r="DO635" s="905" t="e">
        <f>DO615*$M635</f>
        <v>#N/A</v>
      </c>
      <c r="DP635" s="908"/>
      <c r="DQ635" s="905" t="e">
        <f>DQ615*$M635</f>
        <v>#N/A</v>
      </c>
      <c r="DR635" s="908"/>
      <c r="DS635" s="177" t="e">
        <f>SUM(DI635:DR635)</f>
        <v>#N/A</v>
      </c>
      <c r="DT635" s="355" t="e">
        <f>N635+Y635+AJ635+AU635+BF635+BQ635+CB635+CM635+CX635+DI635</f>
        <v>#N/A</v>
      </c>
      <c r="DU635" s="355" t="e">
        <f>P635+AA635+AL635+AW635+BH635+BS635+CD635+CO635+CZ635+DK635</f>
        <v>#N/A</v>
      </c>
      <c r="DV635" s="355" t="e">
        <f>R635+AC635+AN635+AY635+BJ635+BU635+CF635+CQ635+DB635+DM635</f>
        <v>#N/A</v>
      </c>
      <c r="DW635" s="355" t="e">
        <f>T635+AE635+AP635+BA635+BL635+BW635+CH635+CS635+DD635+DO635</f>
        <v>#N/A</v>
      </c>
      <c r="DX635" s="355" t="e">
        <f>V635+AG635+AR635+BC635+BN635+BY635+CJ635+CU635+DF635+DQ635</f>
        <v>#N/A</v>
      </c>
      <c r="DY635" s="356" t="e">
        <f>SUM(DT635:DX635)</f>
        <v>#N/A</v>
      </c>
    </row>
    <row r="636" spans="1:130" s="384" customFormat="1" ht="15" customHeight="1">
      <c r="A636" s="372"/>
      <c r="B636" s="372"/>
      <c r="C636" s="373"/>
      <c r="D636" s="374"/>
      <c r="E636" s="374"/>
      <c r="F636" s="374"/>
      <c r="G636" s="374"/>
      <c r="H636" s="374"/>
      <c r="I636" s="375"/>
      <c r="J636" s="376"/>
      <c r="K636" s="376"/>
      <c r="L636" s="376"/>
      <c r="M636" s="42"/>
      <c r="N636" s="377"/>
      <c r="O636" s="378"/>
      <c r="P636" s="377"/>
      <c r="Q636" s="378"/>
      <c r="R636" s="377"/>
      <c r="S636" s="378"/>
      <c r="T636" s="377"/>
      <c r="U636" s="378"/>
      <c r="V636" s="377"/>
      <c r="W636" s="378"/>
      <c r="X636" s="381"/>
      <c r="Y636" s="377"/>
      <c r="Z636" s="378"/>
      <c r="AA636" s="377"/>
      <c r="AB636" s="378"/>
      <c r="AC636" s="377"/>
      <c r="AD636" s="378"/>
      <c r="AE636" s="377"/>
      <c r="AF636" s="378"/>
      <c r="AG636" s="377"/>
      <c r="AH636" s="378"/>
      <c r="AI636" s="381"/>
      <c r="AJ636" s="377"/>
      <c r="AK636" s="378"/>
      <c r="AL636" s="377"/>
      <c r="AM636" s="378"/>
      <c r="AN636" s="377"/>
      <c r="AO636" s="378"/>
      <c r="AP636" s="377"/>
      <c r="AQ636" s="378"/>
      <c r="AR636" s="377"/>
      <c r="AS636" s="378"/>
      <c r="AT636" s="381"/>
      <c r="AU636" s="377"/>
      <c r="AV636" s="378"/>
      <c r="AW636" s="377"/>
      <c r="AX636" s="378"/>
      <c r="AY636" s="377"/>
      <c r="AZ636" s="378"/>
      <c r="BA636" s="377"/>
      <c r="BB636" s="378"/>
      <c r="BC636" s="377"/>
      <c r="BD636" s="378"/>
      <c r="BE636" s="381"/>
      <c r="BF636" s="377"/>
      <c r="BG636" s="378"/>
      <c r="BH636" s="377"/>
      <c r="BI636" s="378"/>
      <c r="BJ636" s="377"/>
      <c r="BK636" s="378"/>
      <c r="BL636" s="377"/>
      <c r="BM636" s="378"/>
      <c r="BN636" s="377"/>
      <c r="BO636" s="378"/>
      <c r="BP636" s="381"/>
      <c r="BQ636" s="377"/>
      <c r="BR636" s="378"/>
      <c r="BS636" s="377"/>
      <c r="BT636" s="378"/>
      <c r="BU636" s="377"/>
      <c r="BV636" s="378"/>
      <c r="BW636" s="377"/>
      <c r="BX636" s="378"/>
      <c r="BY636" s="377"/>
      <c r="BZ636" s="378"/>
      <c r="CA636" s="381"/>
      <c r="CB636" s="377"/>
      <c r="CC636" s="378"/>
      <c r="CD636" s="377"/>
      <c r="CE636" s="378"/>
      <c r="CF636" s="377"/>
      <c r="CG636" s="378"/>
      <c r="CH636" s="377"/>
      <c r="CI636" s="378"/>
      <c r="CJ636" s="377"/>
      <c r="CK636" s="378"/>
      <c r="CL636" s="381"/>
      <c r="CM636" s="377"/>
      <c r="CN636" s="378"/>
      <c r="CO636" s="377"/>
      <c r="CP636" s="378"/>
      <c r="CQ636" s="377"/>
      <c r="CR636" s="378"/>
      <c r="CS636" s="377"/>
      <c r="CT636" s="378"/>
      <c r="CU636" s="377"/>
      <c r="CV636" s="378"/>
      <c r="CW636" s="381"/>
      <c r="CX636" s="377"/>
      <c r="CY636" s="378"/>
      <c r="CZ636" s="377"/>
      <c r="DA636" s="378"/>
      <c r="DB636" s="377"/>
      <c r="DC636" s="378"/>
      <c r="DD636" s="377"/>
      <c r="DE636" s="378"/>
      <c r="DF636" s="377"/>
      <c r="DG636" s="378"/>
      <c r="DH636" s="381"/>
      <c r="DI636" s="377"/>
      <c r="DJ636" s="378"/>
      <c r="DK636" s="377"/>
      <c r="DL636" s="378"/>
      <c r="DM636" s="377"/>
      <c r="DN636" s="378"/>
      <c r="DO636" s="377"/>
      <c r="DP636" s="378"/>
      <c r="DQ636" s="377"/>
      <c r="DR636" s="378"/>
      <c r="DS636" s="381"/>
      <c r="DT636" s="382"/>
      <c r="DU636" s="382"/>
      <c r="DV636" s="382"/>
      <c r="DW636" s="382"/>
      <c r="DX636" s="382"/>
      <c r="DY636" s="383"/>
      <c r="DZ636" s="135"/>
    </row>
    <row r="637" spans="1:130" s="95" customFormat="1" ht="15" customHeight="1">
      <c r="A637" s="153"/>
      <c r="B637" s="153"/>
      <c r="C637" s="938" t="s">
        <v>323</v>
      </c>
      <c r="D637" s="940"/>
      <c r="E637" s="940"/>
      <c r="F637" s="940"/>
      <c r="G637" s="940"/>
      <c r="H637" s="385"/>
      <c r="I637" s="386"/>
      <c r="J637" s="387"/>
      <c r="K637" s="387"/>
      <c r="L637" s="387"/>
      <c r="M637" s="34"/>
      <c r="N637" s="905" t="e">
        <f>SUM(N617+O619+O621+O623+O625+O627+O629+O631+O633+O635)</f>
        <v>#N/A</v>
      </c>
      <c r="O637" s="908"/>
      <c r="P637" s="905" t="e">
        <f>SUM(P617+Q619+Q621+Q623+Q625+Q627+Q629+Q631+Q633+Q635)</f>
        <v>#N/A</v>
      </c>
      <c r="Q637" s="908"/>
      <c r="R637" s="905" t="e">
        <f>SUM(R617+S619+S621+S623+S625+S627+S629+S631+S633+S635)</f>
        <v>#N/A</v>
      </c>
      <c r="S637" s="908"/>
      <c r="T637" s="905" t="e">
        <f>SUM(T617+U619+U621+U623+U625+U627+U629+U631+U633+U635)</f>
        <v>#N/A</v>
      </c>
      <c r="U637" s="908"/>
      <c r="V637" s="905" t="e">
        <f>SUM(V617+W619+W621+W623+W625+W627+W629+W631+W633+W635)</f>
        <v>#N/A</v>
      </c>
      <c r="W637" s="908"/>
      <c r="X637" s="367" t="e">
        <f>SUM(N637:W637)</f>
        <v>#N/A</v>
      </c>
      <c r="Y637" s="905" t="e">
        <f>SUM(Y617+Y619+Z621+Z623+Z625+Z627+Z629+Z631+Z633+Z635)</f>
        <v>#N/A</v>
      </c>
      <c r="Z637" s="908"/>
      <c r="AA637" s="905" t="e">
        <f t="shared" ref="AA637" si="743">SUM(AA617+AA619+AB621+AB623+AB625+AB627+AB629+AB631+AB633+AB635)</f>
        <v>#N/A</v>
      </c>
      <c r="AB637" s="908"/>
      <c r="AC637" s="905" t="e">
        <f t="shared" ref="AC637" si="744">SUM(AC617+AC619+AD621+AD623+AD625+AD627+AD629+AD631+AD633+AD635)</f>
        <v>#N/A</v>
      </c>
      <c r="AD637" s="908"/>
      <c r="AE637" s="905" t="e">
        <f t="shared" ref="AE637" si="745">SUM(AE617+AE619+AF621+AF623+AF625+AF627+AF629+AF631+AF633+AF635)</f>
        <v>#N/A</v>
      </c>
      <c r="AF637" s="908"/>
      <c r="AG637" s="905" t="e">
        <f t="shared" ref="AG637" si="746">SUM(AG617+AG619+AH621+AH623+AH625+AH627+AH629+AH631+AH633+AH635)</f>
        <v>#N/A</v>
      </c>
      <c r="AH637" s="908"/>
      <c r="AI637" s="367" t="e">
        <f>SUM(Y637:AG637)</f>
        <v>#N/A</v>
      </c>
      <c r="AJ637" s="905" t="e">
        <f>SUM(AJ617+AK619+AJ621+AK623+AK625+AK627+AK629+AK631+AK633+AK635)</f>
        <v>#N/A</v>
      </c>
      <c r="AK637" s="908"/>
      <c r="AL637" s="905" t="e">
        <f>SUM(AL617+AM619+AL621+AM623+AM625+AM627+AM629+AM631+AM633+AM635)</f>
        <v>#N/A</v>
      </c>
      <c r="AM637" s="908"/>
      <c r="AN637" s="905" t="e">
        <f>SUM(AN617+AO619+AN621+AO623+AO625+AO627+AO629+AO631+AO633+AO635)</f>
        <v>#N/A</v>
      </c>
      <c r="AO637" s="908"/>
      <c r="AP637" s="905" t="e">
        <f>SUM(AP617+AQ619+AP621+AQ623+AQ625+AQ627+AQ629+AQ631+AQ633+AQ635)</f>
        <v>#N/A</v>
      </c>
      <c r="AQ637" s="908"/>
      <c r="AR637" s="905" t="e">
        <f>SUM(AR617+AS619+AR621+AS623+AS625+AS627+AS629+AS631+AS633+AS635)</f>
        <v>#N/A</v>
      </c>
      <c r="AS637" s="908"/>
      <c r="AT637" s="367" t="e">
        <f>SUM(AJ637:AS637)</f>
        <v>#N/A</v>
      </c>
      <c r="AU637" s="905" t="e">
        <f>SUM(AU617+AV619+AV621+AU623+AV625+AV627+AV629+AV631+AV633+AV635)</f>
        <v>#N/A</v>
      </c>
      <c r="AV637" s="908"/>
      <c r="AW637" s="905" t="e">
        <f>SUM(AW617+AX619+AX621+AW623+AX625+AX627+AX629+AX631+AX633+AX635)</f>
        <v>#N/A</v>
      </c>
      <c r="AX637" s="908"/>
      <c r="AY637" s="905" t="e">
        <f>SUM(AY617+AZ619+AZ621+AY623+AZ625+AZ627+AZ629+AZ631+AZ633+AZ635)</f>
        <v>#N/A</v>
      </c>
      <c r="AZ637" s="908"/>
      <c r="BA637" s="905" t="e">
        <f>SUM(BA617+BB619+BB621+BA623+BB625+BB627+BB629+BB631+BB633+BB635)</f>
        <v>#N/A</v>
      </c>
      <c r="BB637" s="908"/>
      <c r="BC637" s="905" t="e">
        <f>SUM(BC617+BD619+BD621+BC623+BD625+BD627+BD629+BD631+BD633+BD635)</f>
        <v>#N/A</v>
      </c>
      <c r="BD637" s="908"/>
      <c r="BE637" s="367" t="e">
        <f>SUM(AU637:BD637)</f>
        <v>#N/A</v>
      </c>
      <c r="BF637" s="905" t="e">
        <f>SUM(BF617+BG619+BG621+BG623+BF625+BG627+BG629+BG631+BG633+BG635)</f>
        <v>#N/A</v>
      </c>
      <c r="BG637" s="908"/>
      <c r="BH637" s="905" t="e">
        <f>SUM(BH617+BI619+BI621+BI623+BH625+BI627+BI629+BI631+BI633+BI635)</f>
        <v>#N/A</v>
      </c>
      <c r="BI637" s="908"/>
      <c r="BJ637" s="905" t="e">
        <f>SUM(BJ617+BK619+BK621+BK623+BJ625+BK627+BK629+BK631+BK633+BK635)</f>
        <v>#N/A</v>
      </c>
      <c r="BK637" s="908"/>
      <c r="BL637" s="905" t="e">
        <f>SUM(BL617+BM619+BM621+BM623+BL625+BM627+BM629+BM631+BM633+BM635)</f>
        <v>#N/A</v>
      </c>
      <c r="BM637" s="908"/>
      <c r="BN637" s="905" t="e">
        <f>SUM(BN617+BO619+BO621+BO623+BN625+BO627+BO629+BO631+BO633+BO635)</f>
        <v>#N/A</v>
      </c>
      <c r="BO637" s="908"/>
      <c r="BP637" s="367" t="e">
        <f>SUM(BF637:BO637)</f>
        <v>#N/A</v>
      </c>
      <c r="BQ637" s="905" t="e">
        <f>SUM(BQ617+BR619+BR621+BR623+BR625+BQ627+BR629+BR631+BR633+BR635)</f>
        <v>#N/A</v>
      </c>
      <c r="BR637" s="908"/>
      <c r="BS637" s="905" t="e">
        <f>SUM(BS617+BT619+BT621+BT623+BT625+BS627+BT629+BT631+BT633+BT635)</f>
        <v>#N/A</v>
      </c>
      <c r="BT637" s="908"/>
      <c r="BU637" s="905" t="e">
        <f>SUM(BU617+BV619+BV621+BV623+BV625+BU627+BV629+BV631+BV633+BV635)</f>
        <v>#N/A</v>
      </c>
      <c r="BV637" s="908"/>
      <c r="BW637" s="905" t="e">
        <f>SUM(BW617+BX619+BX621+BX623+BX625+BW627+BX629+BX631+BX633+BX635)</f>
        <v>#N/A</v>
      </c>
      <c r="BX637" s="908"/>
      <c r="BY637" s="905" t="e">
        <f>SUM(BY617+BZ619+BZ621+BZ623+BZ625+BY627+BZ629+BZ631+BZ633+BZ635)</f>
        <v>#N/A</v>
      </c>
      <c r="BZ637" s="908"/>
      <c r="CA637" s="367" t="e">
        <f>SUM(BQ637:BZ637)</f>
        <v>#N/A</v>
      </c>
      <c r="CB637" s="905" t="e">
        <f>SUM(CB617+CC619+CC621+CC623+CC625+CC627+CB629+CC631+CC633+CC635)</f>
        <v>#N/A</v>
      </c>
      <c r="CC637" s="908"/>
      <c r="CD637" s="905" t="e">
        <f>SUM(CD617+CE619+CE621+CE623+CE625+CE627+CD629+CE631+CE633+CE635)</f>
        <v>#N/A</v>
      </c>
      <c r="CE637" s="908"/>
      <c r="CF637" s="905" t="e">
        <f>SUM(CF617+CG619+CG621+CG623+CG625+CG627+CF629+CG631+CG633+CG635)</f>
        <v>#N/A</v>
      </c>
      <c r="CG637" s="908"/>
      <c r="CH637" s="905" t="e">
        <f>SUM(CH617+CI619+CI621+CI623+CI625+CI627+CH629+CI631+CI633+CI635)</f>
        <v>#N/A</v>
      </c>
      <c r="CI637" s="908"/>
      <c r="CJ637" s="905" t="e">
        <f>SUM(CJ617+CK619+CK621+CK623+CK625+CK627+CJ629+CK631+CK633+CK635)</f>
        <v>#N/A</v>
      </c>
      <c r="CK637" s="908"/>
      <c r="CL637" s="367" t="e">
        <f>SUM(CB637:CK637)</f>
        <v>#N/A</v>
      </c>
      <c r="CM637" s="905" t="e">
        <f>SUM(CM617+CN619+CN621+CN623+CN625+CN627+CN629+CM631+CN633+CN635)</f>
        <v>#N/A</v>
      </c>
      <c r="CN637" s="908"/>
      <c r="CO637" s="905" t="e">
        <f>SUM(CO617+CP619+CP621+CP623+CP625+CP627+CP629+CO631+CP633+CP635)</f>
        <v>#N/A</v>
      </c>
      <c r="CP637" s="908"/>
      <c r="CQ637" s="905" t="e">
        <f>SUM(CQ617+CR619+CR621+CR623+CR625+CR627+CR629+CQ631+CR633+CR635)</f>
        <v>#N/A</v>
      </c>
      <c r="CR637" s="908"/>
      <c r="CS637" s="905" t="e">
        <f>SUM(CS617+CT619+CT621+CT623+CT625+CT627+CT629+CS631+CT633+CT635)</f>
        <v>#N/A</v>
      </c>
      <c r="CT637" s="908"/>
      <c r="CU637" s="905" t="e">
        <f>SUM(CU617+CV619+CV621+CV623+CV625+CV627+CV629+CU631+CV633+CV635)</f>
        <v>#N/A</v>
      </c>
      <c r="CV637" s="908"/>
      <c r="CW637" s="367" t="e">
        <f>SUM(CM637:CV637)</f>
        <v>#N/A</v>
      </c>
      <c r="CX637" s="905" t="e">
        <f>SUM(CX617+CY619+CY621+CY623+CY625+CY627+CY629+CY631+CX633+CY635)</f>
        <v>#N/A</v>
      </c>
      <c r="CY637" s="908"/>
      <c r="CZ637" s="905" t="e">
        <f>SUM(CZ617+DA619+DA621+DA623+DA625+DA627+DA629+DA631+CZ633+DA635)</f>
        <v>#N/A</v>
      </c>
      <c r="DA637" s="908"/>
      <c r="DB637" s="905" t="e">
        <f>SUM(DB617+DC619+DC621+DC623+DC625+DC627+DC629+DC631+DB633+DC635)</f>
        <v>#N/A</v>
      </c>
      <c r="DC637" s="908"/>
      <c r="DD637" s="905" t="e">
        <f>SUM(DD617+DE619+DE621+DE623+DE625+DE627+DE629+DE631+DD633+DE635)</f>
        <v>#N/A</v>
      </c>
      <c r="DE637" s="908"/>
      <c r="DF637" s="905" t="e">
        <f>SUM(DF617+DG619+DG621+DG623+DG625+DG627+DG629+DG631+DF633+DG635)</f>
        <v>#N/A</v>
      </c>
      <c r="DG637" s="908"/>
      <c r="DH637" s="367" t="e">
        <f>SUM(CX637:DG637)</f>
        <v>#N/A</v>
      </c>
      <c r="DI637" s="905" t="e">
        <f>SUM(DI617+DJ619+DJ621+DJ623+DJ625+DJ627+DJ629+DJ631+DJ633+DI635)</f>
        <v>#N/A</v>
      </c>
      <c r="DJ637" s="908"/>
      <c r="DK637" s="905" t="e">
        <f>SUM(DK617+DL619+DL621+DL623+DL625+DL627+DL629+DL631+DL633+DK635)</f>
        <v>#N/A</v>
      </c>
      <c r="DL637" s="908"/>
      <c r="DM637" s="905" t="e">
        <f>SUM(DM617+DN619+DN621+DN623+DN625+DN627+DN629+DN631+DN633+DM635)</f>
        <v>#N/A</v>
      </c>
      <c r="DN637" s="908"/>
      <c r="DO637" s="905" t="e">
        <f>SUM(DO617+DP619+DP621+DP623+DP625+DP627+DP629+DP631+DP633+DO635)</f>
        <v>#N/A</v>
      </c>
      <c r="DP637" s="908"/>
      <c r="DQ637" s="905" t="e">
        <f>SUM(DQ617+DR619+DR621+DR623+DR625+DR627+DR629+DR631+DR633+DQ635)</f>
        <v>#N/A</v>
      </c>
      <c r="DR637" s="908"/>
      <c r="DS637" s="367" t="e">
        <f>SUM(DI637:DR637)</f>
        <v>#N/A</v>
      </c>
      <c r="DT637" s="355" t="e">
        <f>N637+Y637+AJ637+AU637+BF637+BQ637+CB637+CM637+CX637+DI637</f>
        <v>#N/A</v>
      </c>
      <c r="DU637" s="355" t="e">
        <f>P637+AA637+AL637+AW637+BH637+BS637+CD637+CO637+CZ637+DK637</f>
        <v>#N/A</v>
      </c>
      <c r="DV637" s="355" t="e">
        <f>R637+AC637+AN637+AY637+BJ637+BU637+CF637+CQ637+DB637+DM637</f>
        <v>#N/A</v>
      </c>
      <c r="DW637" s="355" t="e">
        <f>T637+AE637+AP637+BA637+BL637+BW637+CH637+CS637+DD637+DO637</f>
        <v>#N/A</v>
      </c>
      <c r="DX637" s="355" t="e">
        <f>V637+AG637+AR637+BC637+BN637+BY637+CJ637+CU637+DF637+DQ637</f>
        <v>#N/A</v>
      </c>
      <c r="DY637" s="356" t="e">
        <f>SUM(DT637:DX637)</f>
        <v>#N/A</v>
      </c>
      <c r="DZ637" s="135"/>
    </row>
    <row r="638" spans="1:130" s="95" customFormat="1" ht="15" customHeight="1">
      <c r="A638" s="153"/>
      <c r="B638" s="153"/>
      <c r="C638" s="801"/>
      <c r="D638" s="802"/>
      <c r="E638" s="802"/>
      <c r="F638" s="802"/>
      <c r="G638" s="802"/>
      <c r="H638" s="802"/>
      <c r="I638" s="802"/>
      <c r="J638" s="802"/>
      <c r="K638" s="802"/>
      <c r="L638" s="802"/>
      <c r="M638" s="803"/>
      <c r="N638" s="460"/>
      <c r="O638" s="461"/>
      <c r="P638" s="460"/>
      <c r="Q638" s="461"/>
      <c r="R638" s="460"/>
      <c r="S638" s="461"/>
      <c r="T638" s="460"/>
      <c r="U638" s="461"/>
      <c r="V638" s="460"/>
      <c r="W638" s="461"/>
      <c r="X638" s="462"/>
      <c r="Y638" s="460"/>
      <c r="Z638" s="461"/>
      <c r="AA638" s="460"/>
      <c r="AB638" s="461"/>
      <c r="AC638" s="460"/>
      <c r="AD638" s="461"/>
      <c r="AE638" s="460"/>
      <c r="AF638" s="461"/>
      <c r="AG638" s="460"/>
      <c r="AH638" s="461"/>
      <c r="AI638" s="462"/>
      <c r="AJ638" s="460"/>
      <c r="AK638" s="461"/>
      <c r="AL638" s="460"/>
      <c r="AM638" s="461"/>
      <c r="AN638" s="460"/>
      <c r="AO638" s="461"/>
      <c r="AP638" s="460"/>
      <c r="AQ638" s="461"/>
      <c r="AR638" s="460"/>
      <c r="AS638" s="461"/>
      <c r="AT638" s="462"/>
      <c r="AU638" s="460"/>
      <c r="AV638" s="461"/>
      <c r="AW638" s="460"/>
      <c r="AX638" s="461"/>
      <c r="AY638" s="460"/>
      <c r="AZ638" s="461"/>
      <c r="BA638" s="460"/>
      <c r="BB638" s="461"/>
      <c r="BC638" s="460"/>
      <c r="BD638" s="461"/>
      <c r="BE638" s="462"/>
      <c r="BF638" s="460"/>
      <c r="BG638" s="461"/>
      <c r="BH638" s="460"/>
      <c r="BI638" s="461"/>
      <c r="BJ638" s="460"/>
      <c r="BK638" s="461"/>
      <c r="BL638" s="460"/>
      <c r="BM638" s="461"/>
      <c r="BN638" s="460"/>
      <c r="BO638" s="461"/>
      <c r="BP638" s="462"/>
      <c r="BQ638" s="460"/>
      <c r="BR638" s="461"/>
      <c r="BS638" s="460"/>
      <c r="BT638" s="461"/>
      <c r="BU638" s="460"/>
      <c r="BV638" s="461"/>
      <c r="BW638" s="460"/>
      <c r="BX638" s="461"/>
      <c r="BY638" s="460"/>
      <c r="BZ638" s="461"/>
      <c r="CA638" s="462"/>
      <c r="CB638" s="460"/>
      <c r="CC638" s="461"/>
      <c r="CD638" s="460"/>
      <c r="CE638" s="461"/>
      <c r="CF638" s="460"/>
      <c r="CG638" s="461"/>
      <c r="CH638" s="460"/>
      <c r="CI638" s="461"/>
      <c r="CJ638" s="460"/>
      <c r="CK638" s="461"/>
      <c r="CL638" s="462"/>
      <c r="CM638" s="460"/>
      <c r="CN638" s="461"/>
      <c r="CO638" s="460"/>
      <c r="CP638" s="461"/>
      <c r="CQ638" s="460"/>
      <c r="CR638" s="461"/>
      <c r="CS638" s="460"/>
      <c r="CT638" s="461"/>
      <c r="CU638" s="460"/>
      <c r="CV638" s="461"/>
      <c r="CW638" s="462"/>
      <c r="CX638" s="460"/>
      <c r="CY638" s="461"/>
      <c r="CZ638" s="460"/>
      <c r="DA638" s="461"/>
      <c r="DB638" s="460"/>
      <c r="DC638" s="461"/>
      <c r="DD638" s="460"/>
      <c r="DE638" s="461"/>
      <c r="DF638" s="460"/>
      <c r="DG638" s="461"/>
      <c r="DH638" s="462"/>
      <c r="DI638" s="460"/>
      <c r="DJ638" s="461"/>
      <c r="DK638" s="460"/>
      <c r="DL638" s="461"/>
      <c r="DM638" s="460"/>
      <c r="DN638" s="461"/>
      <c r="DO638" s="460"/>
      <c r="DP638" s="461"/>
      <c r="DQ638" s="460"/>
      <c r="DR638" s="461"/>
      <c r="DS638" s="462"/>
      <c r="DT638" s="351"/>
      <c r="DU638" s="351"/>
      <c r="DV638" s="351"/>
      <c r="DW638" s="351"/>
      <c r="DX638" s="351"/>
      <c r="DY638" s="351"/>
      <c r="DZ638" s="135"/>
    </row>
    <row r="639" spans="1:130" s="95" customFormat="1" ht="15" customHeight="1">
      <c r="A639" s="153"/>
      <c r="B639" s="153"/>
      <c r="C639" s="938" t="s">
        <v>364</v>
      </c>
      <c r="D639" s="940"/>
      <c r="E639" s="940"/>
      <c r="F639" s="940"/>
      <c r="G639" s="940"/>
      <c r="H639" s="940"/>
      <c r="I639" s="940"/>
      <c r="J639" s="941" t="s">
        <v>95</v>
      </c>
      <c r="K639" s="941"/>
      <c r="L639" s="941"/>
      <c r="M639" s="34">
        <v>0</v>
      </c>
      <c r="N639" s="368"/>
      <c r="O639" s="463"/>
      <c r="P639" s="368"/>
      <c r="Q639" s="463"/>
      <c r="R639" s="368"/>
      <c r="S639" s="463"/>
      <c r="T639" s="368"/>
      <c r="U639" s="463"/>
      <c r="V639" s="368"/>
      <c r="W639" s="463"/>
      <c r="X639" s="464"/>
      <c r="Y639" s="514"/>
      <c r="Z639" s="515"/>
      <c r="AA639" s="514"/>
      <c r="AB639" s="515"/>
      <c r="AC639" s="514"/>
      <c r="AD639" s="515"/>
      <c r="AE639" s="514"/>
      <c r="AF639" s="515"/>
      <c r="AG639" s="514"/>
      <c r="AH639" s="515"/>
      <c r="AI639" s="464"/>
      <c r="AJ639" s="368"/>
      <c r="AK639" s="463"/>
      <c r="AL639" s="368"/>
      <c r="AM639" s="463"/>
      <c r="AN639" s="368"/>
      <c r="AO639" s="463"/>
      <c r="AP639" s="368"/>
      <c r="AQ639" s="463"/>
      <c r="AR639" s="368"/>
      <c r="AS639" s="463"/>
      <c r="AT639" s="464"/>
      <c r="AU639" s="368"/>
      <c r="AV639" s="463"/>
      <c r="AW639" s="368"/>
      <c r="AX639" s="463"/>
      <c r="AY639" s="368"/>
      <c r="AZ639" s="463"/>
      <c r="BA639" s="368"/>
      <c r="BB639" s="463"/>
      <c r="BC639" s="368"/>
      <c r="BD639" s="463"/>
      <c r="BE639" s="464"/>
      <c r="BF639" s="368"/>
      <c r="BG639" s="463"/>
      <c r="BH639" s="368"/>
      <c r="BI639" s="463"/>
      <c r="BJ639" s="368"/>
      <c r="BK639" s="463"/>
      <c r="BL639" s="368"/>
      <c r="BM639" s="463"/>
      <c r="BN639" s="368"/>
      <c r="BO639" s="463"/>
      <c r="BP639" s="464"/>
      <c r="BQ639" s="905">
        <f>N615*$M639</f>
        <v>0</v>
      </c>
      <c r="BR639" s="908"/>
      <c r="BS639" s="905">
        <f>P615*$M639</f>
        <v>0</v>
      </c>
      <c r="BT639" s="908"/>
      <c r="BU639" s="905">
        <f>R615*$M639</f>
        <v>0</v>
      </c>
      <c r="BV639" s="908"/>
      <c r="BW639" s="905">
        <f>T615*$M639</f>
        <v>0</v>
      </c>
      <c r="BX639" s="908"/>
      <c r="BY639" s="905">
        <f>V615*$M639</f>
        <v>0</v>
      </c>
      <c r="BZ639" s="908"/>
      <c r="CA639" s="367">
        <f>SUM(BQ639:BZ639)</f>
        <v>0</v>
      </c>
      <c r="CB639" s="905">
        <f>Y615*$M639</f>
        <v>0</v>
      </c>
      <c r="CC639" s="908"/>
      <c r="CD639" s="905">
        <f>AA615*$M639</f>
        <v>0</v>
      </c>
      <c r="CE639" s="908"/>
      <c r="CF639" s="905">
        <f>AC615*$M639</f>
        <v>0</v>
      </c>
      <c r="CG639" s="908"/>
      <c r="CH639" s="905">
        <f>AE615*$M639</f>
        <v>0</v>
      </c>
      <c r="CI639" s="908"/>
      <c r="CJ639" s="905">
        <f>AG615*$M639</f>
        <v>0</v>
      </c>
      <c r="CK639" s="908"/>
      <c r="CL639" s="367">
        <f>SUM(CB639:CK639)</f>
        <v>0</v>
      </c>
      <c r="CM639" s="905">
        <f>AJ615*$M639</f>
        <v>0</v>
      </c>
      <c r="CN639" s="908"/>
      <c r="CO639" s="905">
        <f>AL615*$M639</f>
        <v>0</v>
      </c>
      <c r="CP639" s="908"/>
      <c r="CQ639" s="905">
        <f>AN615*$M639</f>
        <v>0</v>
      </c>
      <c r="CR639" s="908"/>
      <c r="CS639" s="905">
        <f>AP615*$M639</f>
        <v>0</v>
      </c>
      <c r="CT639" s="908"/>
      <c r="CU639" s="905">
        <f>AR615*$M639</f>
        <v>0</v>
      </c>
      <c r="CV639" s="908"/>
      <c r="CW639" s="367">
        <f>SUM(CM639:CV639)</f>
        <v>0</v>
      </c>
      <c r="CX639" s="905">
        <f>AU615*$M639</f>
        <v>0</v>
      </c>
      <c r="CY639" s="908"/>
      <c r="CZ639" s="905">
        <f>AW615*$M639</f>
        <v>0</v>
      </c>
      <c r="DA639" s="908"/>
      <c r="DB639" s="905">
        <f>AY615*$M639</f>
        <v>0</v>
      </c>
      <c r="DC639" s="908"/>
      <c r="DD639" s="905">
        <f>BA615*$M639</f>
        <v>0</v>
      </c>
      <c r="DE639" s="908"/>
      <c r="DF639" s="905">
        <f>BC615*$M639</f>
        <v>0</v>
      </c>
      <c r="DG639" s="908"/>
      <c r="DH639" s="367">
        <f>SUM(CX639:DG639)</f>
        <v>0</v>
      </c>
      <c r="DI639" s="905">
        <f>BF615*$M639</f>
        <v>0</v>
      </c>
      <c r="DJ639" s="908"/>
      <c r="DK639" s="905">
        <f>BH615*$M639</f>
        <v>0</v>
      </c>
      <c r="DL639" s="908"/>
      <c r="DM639" s="905">
        <f>BJ615*$M639</f>
        <v>0</v>
      </c>
      <c r="DN639" s="908"/>
      <c r="DO639" s="905">
        <f>BL615*$M639</f>
        <v>0</v>
      </c>
      <c r="DP639" s="908"/>
      <c r="DQ639" s="905">
        <f>BN615*$M639</f>
        <v>0</v>
      </c>
      <c r="DR639" s="908"/>
      <c r="DS639" s="367">
        <f>SUM(DI639:DR639)</f>
        <v>0</v>
      </c>
      <c r="DT639" s="355">
        <f>N639+Y639+AJ639+AU639+BF639+BQ639+CB639+CM639+CX639+DI639</f>
        <v>0</v>
      </c>
      <c r="DU639" s="355">
        <f>P639+AA639+AL639+AW639+BH639+BS639+CD639+CO639+CZ639+DK639</f>
        <v>0</v>
      </c>
      <c r="DV639" s="355">
        <f>R639+AC639+AN639+AY639+BJ639+BU639+CF639+CQ639+DB639+DM639</f>
        <v>0</v>
      </c>
      <c r="DW639" s="355">
        <f>T639+AE639+AP639+BA639+BL639+BW639+CH639+CS639+DD639+DO639</f>
        <v>0</v>
      </c>
      <c r="DX639" s="355">
        <f>V639+AG639+AR639+BC639+BN639+BY639+CJ639+CU639+DF639+DQ639</f>
        <v>0</v>
      </c>
      <c r="DY639" s="356">
        <f>SUM(DT639:DX639)</f>
        <v>0</v>
      </c>
    </row>
    <row r="640" spans="1:130" s="135" customFormat="1" ht="17.25" customHeight="1">
      <c r="A640" s="169"/>
      <c r="B640" s="169"/>
      <c r="C640" s="935" t="s">
        <v>98</v>
      </c>
      <c r="D640" s="658"/>
      <c r="E640" s="658"/>
      <c r="F640" s="658"/>
      <c r="G640" s="658"/>
      <c r="H640" s="658"/>
      <c r="I640" s="658"/>
      <c r="J640" s="715"/>
      <c r="K640" s="49"/>
      <c r="L640" s="49"/>
      <c r="M640" s="35"/>
      <c r="N640" s="136"/>
      <c r="O640" s="192"/>
      <c r="P640" s="184"/>
      <c r="Q640" s="388"/>
      <c r="R640" s="136"/>
      <c r="S640" s="192"/>
      <c r="T640" s="184"/>
      <c r="U640" s="192"/>
      <c r="V640" s="184"/>
      <c r="W640" s="192"/>
      <c r="X640" s="132"/>
      <c r="Y640" s="136"/>
      <c r="Z640" s="192"/>
      <c r="AA640" s="184"/>
      <c r="AB640" s="388"/>
      <c r="AC640" s="136"/>
      <c r="AD640" s="192"/>
      <c r="AE640" s="184"/>
      <c r="AF640" s="192"/>
      <c r="AG640" s="184"/>
      <c r="AH640" s="192"/>
      <c r="AI640" s="132"/>
      <c r="AJ640" s="136"/>
      <c r="AK640" s="192"/>
      <c r="AL640" s="184"/>
      <c r="AM640" s="388"/>
      <c r="AN640" s="136"/>
      <c r="AO640" s="192"/>
      <c r="AP640" s="184"/>
      <c r="AQ640" s="192"/>
      <c r="AR640" s="184"/>
      <c r="AS640" s="192"/>
      <c r="AT640" s="132"/>
      <c r="AU640" s="136"/>
      <c r="AV640" s="192"/>
      <c r="AW640" s="184"/>
      <c r="AX640" s="388"/>
      <c r="AY640" s="136"/>
      <c r="AZ640" s="192"/>
      <c r="BA640" s="184"/>
      <c r="BB640" s="192"/>
      <c r="BC640" s="184"/>
      <c r="BD640" s="192"/>
      <c r="BE640" s="132"/>
      <c r="BF640" s="136"/>
      <c r="BG640" s="192"/>
      <c r="BH640" s="184"/>
      <c r="BI640" s="388"/>
      <c r="BJ640" s="136"/>
      <c r="BK640" s="192"/>
      <c r="BL640" s="184"/>
      <c r="BM640" s="192"/>
      <c r="BN640" s="184"/>
      <c r="BO640" s="192"/>
      <c r="BP640" s="132"/>
      <c r="BQ640" s="136"/>
      <c r="BR640" s="192"/>
      <c r="BS640" s="184"/>
      <c r="BT640" s="388"/>
      <c r="BU640" s="136"/>
      <c r="BV640" s="192"/>
      <c r="BW640" s="184"/>
      <c r="BX640" s="192"/>
      <c r="BY640" s="184"/>
      <c r="BZ640" s="192"/>
      <c r="CA640" s="132"/>
      <c r="CB640" s="136"/>
      <c r="CC640" s="192"/>
      <c r="CD640" s="184"/>
      <c r="CE640" s="388"/>
      <c r="CF640" s="136"/>
      <c r="CG640" s="192"/>
      <c r="CH640" s="184"/>
      <c r="CI640" s="192"/>
      <c r="CJ640" s="184"/>
      <c r="CK640" s="192"/>
      <c r="CL640" s="132"/>
      <c r="CM640" s="136"/>
      <c r="CN640" s="192"/>
      <c r="CO640" s="184"/>
      <c r="CP640" s="388"/>
      <c r="CQ640" s="136"/>
      <c r="CR640" s="192"/>
      <c r="CS640" s="184"/>
      <c r="CT640" s="192"/>
      <c r="CU640" s="184"/>
      <c r="CV640" s="192"/>
      <c r="CW640" s="132"/>
      <c r="CX640" s="136"/>
      <c r="CY640" s="192"/>
      <c r="CZ640" s="184"/>
      <c r="DA640" s="388"/>
      <c r="DB640" s="136"/>
      <c r="DC640" s="192"/>
      <c r="DD640" s="184"/>
      <c r="DE640" s="192"/>
      <c r="DF640" s="184"/>
      <c r="DG640" s="192"/>
      <c r="DH640" s="132"/>
      <c r="DI640" s="136"/>
      <c r="DJ640" s="192"/>
      <c r="DK640" s="184"/>
      <c r="DL640" s="388"/>
      <c r="DM640" s="136"/>
      <c r="DN640" s="192"/>
      <c r="DO640" s="184"/>
      <c r="DP640" s="192"/>
      <c r="DQ640" s="184"/>
      <c r="DR640" s="192"/>
      <c r="DS640" s="132"/>
      <c r="DT640" s="334"/>
      <c r="DU640" s="334"/>
      <c r="DV640" s="334"/>
      <c r="DW640" s="334"/>
      <c r="DX640" s="334"/>
      <c r="DY640" s="334"/>
    </row>
    <row r="641" spans="1:129" s="135" customFormat="1" ht="31.5">
      <c r="A641" s="153">
        <v>1000</v>
      </c>
      <c r="B641" s="169"/>
      <c r="C641" s="186" t="s">
        <v>137</v>
      </c>
      <c r="D641" s="82" t="s">
        <v>99</v>
      </c>
      <c r="E641" s="769"/>
      <c r="F641" s="715"/>
      <c r="G641" s="715"/>
      <c r="H641" s="715"/>
      <c r="I641" s="715"/>
      <c r="J641" s="715"/>
      <c r="K641" s="38" t="s">
        <v>141</v>
      </c>
      <c r="L641" s="38" t="s">
        <v>134</v>
      </c>
      <c r="M641" s="36" t="s">
        <v>311</v>
      </c>
      <c r="N641" s="389" t="s">
        <v>142</v>
      </c>
      <c r="O641" s="192"/>
      <c r="P641" s="184" t="s">
        <v>142</v>
      </c>
      <c r="Q641" s="390"/>
      <c r="R641" s="184" t="s">
        <v>142</v>
      </c>
      <c r="S641" s="192"/>
      <c r="T641" s="184" t="s">
        <v>142</v>
      </c>
      <c r="U641" s="192"/>
      <c r="V641" s="184" t="s">
        <v>142</v>
      </c>
      <c r="W641" s="192"/>
      <c r="X641" s="132"/>
      <c r="Y641" s="389" t="s">
        <v>142</v>
      </c>
      <c r="Z641" s="192"/>
      <c r="AA641" s="184" t="s">
        <v>142</v>
      </c>
      <c r="AB641" s="390"/>
      <c r="AC641" s="184" t="s">
        <v>142</v>
      </c>
      <c r="AD641" s="192"/>
      <c r="AE641" s="184" t="s">
        <v>142</v>
      </c>
      <c r="AF641" s="192"/>
      <c r="AG641" s="184" t="s">
        <v>142</v>
      </c>
      <c r="AH641" s="192"/>
      <c r="AI641" s="132"/>
      <c r="AJ641" s="389" t="s">
        <v>142</v>
      </c>
      <c r="AK641" s="192"/>
      <c r="AL641" s="184" t="s">
        <v>142</v>
      </c>
      <c r="AM641" s="390"/>
      <c r="AN641" s="184" t="s">
        <v>142</v>
      </c>
      <c r="AO641" s="192"/>
      <c r="AP641" s="184" t="s">
        <v>142</v>
      </c>
      <c r="AQ641" s="192"/>
      <c r="AR641" s="184" t="s">
        <v>142</v>
      </c>
      <c r="AS641" s="192"/>
      <c r="AT641" s="132"/>
      <c r="AU641" s="389" t="s">
        <v>142</v>
      </c>
      <c r="AV641" s="192"/>
      <c r="AW641" s="184" t="s">
        <v>142</v>
      </c>
      <c r="AX641" s="390"/>
      <c r="AY641" s="184" t="s">
        <v>142</v>
      </c>
      <c r="AZ641" s="192"/>
      <c r="BA641" s="184" t="s">
        <v>142</v>
      </c>
      <c r="BB641" s="192"/>
      <c r="BC641" s="184" t="s">
        <v>142</v>
      </c>
      <c r="BD641" s="192"/>
      <c r="BE641" s="132"/>
      <c r="BF641" s="389" t="s">
        <v>142</v>
      </c>
      <c r="BG641" s="192"/>
      <c r="BH641" s="184" t="s">
        <v>142</v>
      </c>
      <c r="BI641" s="390"/>
      <c r="BJ641" s="184" t="s">
        <v>142</v>
      </c>
      <c r="BK641" s="192"/>
      <c r="BL641" s="184" t="s">
        <v>142</v>
      </c>
      <c r="BM641" s="192"/>
      <c r="BN641" s="184" t="s">
        <v>142</v>
      </c>
      <c r="BO641" s="192"/>
      <c r="BP641" s="132"/>
      <c r="BQ641" s="389" t="s">
        <v>142</v>
      </c>
      <c r="BR641" s="192"/>
      <c r="BS641" s="184" t="s">
        <v>142</v>
      </c>
      <c r="BT641" s="390"/>
      <c r="BU641" s="184" t="s">
        <v>142</v>
      </c>
      <c r="BV641" s="192"/>
      <c r="BW641" s="184" t="s">
        <v>142</v>
      </c>
      <c r="BX641" s="192"/>
      <c r="BY641" s="184" t="s">
        <v>142</v>
      </c>
      <c r="BZ641" s="192"/>
      <c r="CA641" s="132"/>
      <c r="CB641" s="389" t="s">
        <v>142</v>
      </c>
      <c r="CC641" s="192"/>
      <c r="CD641" s="184" t="s">
        <v>142</v>
      </c>
      <c r="CE641" s="390"/>
      <c r="CF641" s="184" t="s">
        <v>142</v>
      </c>
      <c r="CG641" s="192"/>
      <c r="CH641" s="184" t="s">
        <v>142</v>
      </c>
      <c r="CI641" s="192"/>
      <c r="CJ641" s="184" t="s">
        <v>142</v>
      </c>
      <c r="CK641" s="192"/>
      <c r="CL641" s="132"/>
      <c r="CM641" s="389" t="s">
        <v>142</v>
      </c>
      <c r="CN641" s="192"/>
      <c r="CO641" s="184" t="s">
        <v>142</v>
      </c>
      <c r="CP641" s="390"/>
      <c r="CQ641" s="184" t="s">
        <v>142</v>
      </c>
      <c r="CR641" s="192"/>
      <c r="CS641" s="184" t="s">
        <v>142</v>
      </c>
      <c r="CT641" s="192"/>
      <c r="CU641" s="184" t="s">
        <v>142</v>
      </c>
      <c r="CV641" s="192"/>
      <c r="CW641" s="132"/>
      <c r="CX641" s="389" t="s">
        <v>142</v>
      </c>
      <c r="CY641" s="192"/>
      <c r="CZ641" s="184" t="s">
        <v>142</v>
      </c>
      <c r="DA641" s="390"/>
      <c r="DB641" s="184" t="s">
        <v>142</v>
      </c>
      <c r="DC641" s="192"/>
      <c r="DD641" s="184" t="s">
        <v>142</v>
      </c>
      <c r="DE641" s="192"/>
      <c r="DF641" s="184" t="s">
        <v>142</v>
      </c>
      <c r="DG641" s="192"/>
      <c r="DH641" s="132"/>
      <c r="DI641" s="389" t="s">
        <v>142</v>
      </c>
      <c r="DJ641" s="192"/>
      <c r="DK641" s="184" t="s">
        <v>142</v>
      </c>
      <c r="DL641" s="390"/>
      <c r="DM641" s="184" t="s">
        <v>142</v>
      </c>
      <c r="DN641" s="192"/>
      <c r="DO641" s="184" t="s">
        <v>142</v>
      </c>
      <c r="DP641" s="192"/>
      <c r="DQ641" s="184" t="s">
        <v>142</v>
      </c>
      <c r="DR641" s="192"/>
      <c r="DS641" s="132"/>
      <c r="DT641" s="197"/>
      <c r="DU641" s="197"/>
      <c r="DV641" s="197"/>
      <c r="DW641" s="197"/>
      <c r="DX641" s="197"/>
      <c r="DY641" s="334"/>
    </row>
    <row r="642" spans="1:129" s="135" customFormat="1" ht="15" customHeight="1">
      <c r="A642" s="169"/>
      <c r="B642" s="169"/>
      <c r="C642" s="187">
        <f t="shared" ref="C642:C651" si="747">N642+P642+R642+T642+V642+Y642+AA642+AC642+AE642+AG642+AJ642+AL642+AN642+AP642+AR642+AU642+AW642+AY642+BA642+BC642+BF642+BH642+BJ642+BL642+BN642+BQ642+BS642+BU642+BW642+BY642+CB642+CD642+CF642+CH642+CJ642+CM642+CO642+CQ642+CS642+CU642+CX642+CZ642+DB642+DD642+DF642+DI642+DK642+DM642+DO642+DQ642</f>
        <v>0</v>
      </c>
      <c r="D642" s="16"/>
      <c r="E642" s="658" t="s">
        <v>294</v>
      </c>
      <c r="F642" s="658"/>
      <c r="G642" s="658"/>
      <c r="H642" s="658"/>
      <c r="I642" s="658"/>
      <c r="J642" s="658"/>
      <c r="K642" s="188">
        <v>0</v>
      </c>
      <c r="L642" s="189">
        <f t="shared" ref="L642:L651" si="748">VLOOKUP(E642,Leave_Benefits,2,0)</f>
        <v>0</v>
      </c>
      <c r="M642" s="37">
        <f t="shared" ref="M642:M651" si="749">VLOOKUP(E642,Leave_Benefits,4,0)</f>
        <v>0</v>
      </c>
      <c r="N642" s="190">
        <v>0</v>
      </c>
      <c r="O642" s="118">
        <f>$K642*(1+$L642)*N642*M642</f>
        <v>0</v>
      </c>
      <c r="P642" s="190">
        <v>0</v>
      </c>
      <c r="Q642" s="118">
        <f>$K642*(1+$L642)*P642*($M642^2)</f>
        <v>0</v>
      </c>
      <c r="R642" s="190">
        <v>0</v>
      </c>
      <c r="S642" s="118">
        <f>$K642*(1+$L642)*R642*($M642^3)</f>
        <v>0</v>
      </c>
      <c r="T642" s="190">
        <v>0</v>
      </c>
      <c r="U642" s="118">
        <f>$K642*(1+$L642)*T642*($M642^4)</f>
        <v>0</v>
      </c>
      <c r="V642" s="190">
        <v>0</v>
      </c>
      <c r="W642" s="118">
        <f>$K642*(1+$L642)*V642*($M642^5)</f>
        <v>0</v>
      </c>
      <c r="X642" s="119">
        <f t="shared" ref="X642:X651" si="750">SUM(O642+Q642+S642+U642+W642)</f>
        <v>0</v>
      </c>
      <c r="Y642" s="325">
        <v>0</v>
      </c>
      <c r="Z642" s="513">
        <f>$K642*(1+$L642)*Y642*M642</f>
        <v>0</v>
      </c>
      <c r="AA642" s="325">
        <v>0</v>
      </c>
      <c r="AB642" s="513">
        <f>$K642*(1+$L642)*AA642*($M642^2)</f>
        <v>0</v>
      </c>
      <c r="AC642" s="325">
        <v>0</v>
      </c>
      <c r="AD642" s="513">
        <f>$K642*(1+$L642)*AC642*($M642^3)</f>
        <v>0</v>
      </c>
      <c r="AE642" s="325">
        <v>0</v>
      </c>
      <c r="AF642" s="513">
        <f>$K642*(1+$L642)*AE642*($M642^4)</f>
        <v>0</v>
      </c>
      <c r="AG642" s="325">
        <v>0</v>
      </c>
      <c r="AH642" s="513">
        <f>$K642*(1+$L642)*AG642*($M642^5)</f>
        <v>0</v>
      </c>
      <c r="AI642" s="266">
        <f>SUM(Z642+AB642+AD642+AF642+AH642)</f>
        <v>0</v>
      </c>
      <c r="AJ642" s="326">
        <v>0</v>
      </c>
      <c r="AK642" s="268">
        <f>$K642*(1+$L642)*AJ642*M642</f>
        <v>0</v>
      </c>
      <c r="AL642" s="326">
        <v>0</v>
      </c>
      <c r="AM642" s="268">
        <f>$K642*(1+$L642)*AL642*($M642^2)</f>
        <v>0</v>
      </c>
      <c r="AN642" s="326">
        <v>0</v>
      </c>
      <c r="AO642" s="268">
        <f>$K642*(1+$L642)*AN642*($M642^3)</f>
        <v>0</v>
      </c>
      <c r="AP642" s="326">
        <v>0</v>
      </c>
      <c r="AQ642" s="268">
        <f>$K642*(1+$L642)*AP642*($M642^4)</f>
        <v>0</v>
      </c>
      <c r="AR642" s="326">
        <v>0</v>
      </c>
      <c r="AS642" s="268">
        <f>$K642*(1+$L642)*AR642*($M642^5)</f>
        <v>0</v>
      </c>
      <c r="AT642" s="269">
        <f t="shared" ref="AT642:AT651" si="751">SUM(AK642+AM642+AO642+AQ642+AS642)</f>
        <v>0</v>
      </c>
      <c r="AU642" s="327">
        <v>0</v>
      </c>
      <c r="AV642" s="271">
        <f>$K642*(1+$L642)*AU642*M642</f>
        <v>0</v>
      </c>
      <c r="AW642" s="327">
        <v>0</v>
      </c>
      <c r="AX642" s="271">
        <f>$K642*(1+$L642)*AW642*($M642^2)</f>
        <v>0</v>
      </c>
      <c r="AY642" s="327">
        <v>0</v>
      </c>
      <c r="AZ642" s="271">
        <f>$K642*(1+$L642)*AY642*($M642^3)</f>
        <v>0</v>
      </c>
      <c r="BA642" s="327">
        <v>0</v>
      </c>
      <c r="BB642" s="271">
        <f>$K642*(1+$L642)*BA642*($M642^4)</f>
        <v>0</v>
      </c>
      <c r="BC642" s="327">
        <v>0</v>
      </c>
      <c r="BD642" s="271">
        <f>$K642*(1+$L642)*BC642*($M642^5)</f>
        <v>0</v>
      </c>
      <c r="BE642" s="272">
        <f t="shared" ref="BE642:BE651" si="752">SUM(AV642+AX642+AZ642+BB642+BD642)</f>
        <v>0</v>
      </c>
      <c r="BF642" s="328">
        <v>0</v>
      </c>
      <c r="BG642" s="274">
        <f>$K642*(1+$L642)*BF642*M642</f>
        <v>0</v>
      </c>
      <c r="BH642" s="328">
        <v>0</v>
      </c>
      <c r="BI642" s="274">
        <f>$K642*(1+$L642)*BH642*($M642^2)</f>
        <v>0</v>
      </c>
      <c r="BJ642" s="328">
        <v>0</v>
      </c>
      <c r="BK642" s="274">
        <f>$K642*(1+$L642)*BJ642*($M642^3)</f>
        <v>0</v>
      </c>
      <c r="BL642" s="328">
        <v>0</v>
      </c>
      <c r="BM642" s="274">
        <f>$K642*(1+$L642)*BL642*($M642^4)</f>
        <v>0</v>
      </c>
      <c r="BN642" s="328">
        <v>0</v>
      </c>
      <c r="BO642" s="274">
        <f>$K642*(1+$L642)*BN642*($M642^5)</f>
        <v>0</v>
      </c>
      <c r="BP642" s="275">
        <f t="shared" ref="BP642:BP651" si="753">SUM(BG642+BI642+BK642+BM642+BO642)</f>
        <v>0</v>
      </c>
      <c r="BQ642" s="329">
        <v>0</v>
      </c>
      <c r="BR642" s="277">
        <f>$K642*(1+$L642)*BQ642*M642</f>
        <v>0</v>
      </c>
      <c r="BS642" s="329">
        <v>0</v>
      </c>
      <c r="BT642" s="277">
        <f>$K642*(1+$L642)*BS642*($M642^2)</f>
        <v>0</v>
      </c>
      <c r="BU642" s="329">
        <v>0</v>
      </c>
      <c r="BV642" s="277">
        <f>$K642*(1+$L642)*BU642*($M642^3)</f>
        <v>0</v>
      </c>
      <c r="BW642" s="329">
        <v>0</v>
      </c>
      <c r="BX642" s="277">
        <f>$K642*(1+$L642)*BW642*($M642^4)</f>
        <v>0</v>
      </c>
      <c r="BY642" s="329">
        <v>0</v>
      </c>
      <c r="BZ642" s="277">
        <f>$K642*(1+$L642)*BY642*($M642^5)</f>
        <v>0</v>
      </c>
      <c r="CA642" s="278">
        <f t="shared" ref="CA642:CA651" si="754">SUM(BR642+BT642+BV642+BX642+BZ642)</f>
        <v>0</v>
      </c>
      <c r="CB642" s="330">
        <v>0</v>
      </c>
      <c r="CC642" s="280">
        <f>$K642*(1+$L642)*CB642*M642</f>
        <v>0</v>
      </c>
      <c r="CD642" s="330">
        <v>0</v>
      </c>
      <c r="CE642" s="280">
        <f>$K642*(1+$L642)*CD642*($M642^2)</f>
        <v>0</v>
      </c>
      <c r="CF642" s="330">
        <v>0</v>
      </c>
      <c r="CG642" s="280">
        <f>$K642*(1+$L642)*CF642*($M642^3)</f>
        <v>0</v>
      </c>
      <c r="CH642" s="330">
        <v>0</v>
      </c>
      <c r="CI642" s="280">
        <f>$K642*(1+$L642)*CH642*($M642^4)</f>
        <v>0</v>
      </c>
      <c r="CJ642" s="330">
        <v>0</v>
      </c>
      <c r="CK642" s="280">
        <f>$K642*(1+$L642)*CJ642*($M642^5)</f>
        <v>0</v>
      </c>
      <c r="CL642" s="281">
        <f t="shared" ref="CL642:CL651" si="755">SUM(CC642+CE642+CG642+CI642+CK642)</f>
        <v>0</v>
      </c>
      <c r="CM642" s="331">
        <v>0</v>
      </c>
      <c r="CN642" s="283">
        <f>$K642*(1+$L642)*CM642*M642</f>
        <v>0</v>
      </c>
      <c r="CO642" s="331">
        <v>0</v>
      </c>
      <c r="CP642" s="283">
        <f>$K642*(1+$L642)*CO642*($M642^2)</f>
        <v>0</v>
      </c>
      <c r="CQ642" s="331">
        <v>0</v>
      </c>
      <c r="CR642" s="283">
        <f>$K642*(1+$L642)*CQ642*($M642^3)</f>
        <v>0</v>
      </c>
      <c r="CS642" s="331">
        <v>0</v>
      </c>
      <c r="CT642" s="283">
        <f>$K642*(1+$L642)*CS642*($M642^4)</f>
        <v>0</v>
      </c>
      <c r="CU642" s="331">
        <v>0</v>
      </c>
      <c r="CV642" s="283">
        <f>$K642*(1+$L642)*CU642*($M642^5)</f>
        <v>0</v>
      </c>
      <c r="CW642" s="284">
        <f t="shared" ref="CW642:CW651" si="756">SUM(CN642+CP642+CR642+CT642+CV642)</f>
        <v>0</v>
      </c>
      <c r="CX642" s="332">
        <v>0</v>
      </c>
      <c r="CY642" s="286">
        <f>$K642*(1+$L642)*CX642*M642</f>
        <v>0</v>
      </c>
      <c r="CZ642" s="332">
        <v>0</v>
      </c>
      <c r="DA642" s="286">
        <f>$K642*(1+$L642)*CZ642*($M642^2)</f>
        <v>0</v>
      </c>
      <c r="DB642" s="332">
        <v>0</v>
      </c>
      <c r="DC642" s="286">
        <f>$K642*(1+$L642)*DB642*($M642^3)</f>
        <v>0</v>
      </c>
      <c r="DD642" s="332">
        <v>0</v>
      </c>
      <c r="DE642" s="286">
        <f>$K642*(1+$L642)*DD642*($M642^4)</f>
        <v>0</v>
      </c>
      <c r="DF642" s="332">
        <v>0</v>
      </c>
      <c r="DG642" s="286">
        <f>$K642*(1+$L642)*DF642*($M642^5)</f>
        <v>0</v>
      </c>
      <c r="DH642" s="287">
        <f t="shared" ref="DH642:DH651" si="757">SUM(CY642+DA642+DC642+DE642+DG642)</f>
        <v>0</v>
      </c>
      <c r="DI642" s="333">
        <v>0</v>
      </c>
      <c r="DJ642" s="289">
        <f>$K642*(1+$L642)*DI642*M642</f>
        <v>0</v>
      </c>
      <c r="DK642" s="333">
        <v>0</v>
      </c>
      <c r="DL642" s="289">
        <f>$K642*(1+$L642)*DK642*($M642^2)</f>
        <v>0</v>
      </c>
      <c r="DM642" s="333">
        <v>0</v>
      </c>
      <c r="DN642" s="289">
        <f>$K642*(1+$L642)*DM642*($M64232)</f>
        <v>0</v>
      </c>
      <c r="DO642" s="333">
        <v>0</v>
      </c>
      <c r="DP642" s="289">
        <f>$K642*(1+$L642)*DO642*($M642^4)</f>
        <v>0</v>
      </c>
      <c r="DQ642" s="333">
        <v>0</v>
      </c>
      <c r="DR642" s="289">
        <f>$K642*(1+$L642)*DQ642*($M642^5)</f>
        <v>0</v>
      </c>
      <c r="DS642" s="299">
        <f t="shared" ref="DS642:DS651" si="758">SUM(DJ642+DL642+DN642+DP642+DR642)</f>
        <v>0</v>
      </c>
      <c r="DT642" s="293">
        <f t="shared" ref="DT642:DT651" si="759">O642+Z642+AK642+AV642+BG642+BR642+CC642+CN642+CY642+DJ642</f>
        <v>0</v>
      </c>
      <c r="DU642" s="293">
        <f t="shared" ref="DU642:DU651" si="760">Q642+AB642+AM642+AX642+BI642+BT642+CE642+CP642+DA642+DL642</f>
        <v>0</v>
      </c>
      <c r="DV642" s="293">
        <f t="shared" ref="DV642:DV651" si="761">S642+AD642+AO642+AZ642+BK642+BV642+CG642+CR642+DC642+DN642</f>
        <v>0</v>
      </c>
      <c r="DW642" s="293">
        <f t="shared" ref="DW642:DW651" si="762">U642+AF642+AQ642+BB642+BM642+BX642+CI642+CT642+DE642+DP642</f>
        <v>0</v>
      </c>
      <c r="DX642" s="293">
        <f t="shared" ref="DX642:DX651" si="763">W642+AS642+BD642+BO642+BZ642+CK642+CV642+DG642+DR642</f>
        <v>0</v>
      </c>
      <c r="DY642" s="300">
        <f t="shared" ref="DY642:DY652" si="764">SUM(DT642:DX642)</f>
        <v>0</v>
      </c>
    </row>
    <row r="643" spans="1:129" s="135" customFormat="1" ht="15" customHeight="1">
      <c r="A643" s="169"/>
      <c r="B643" s="169"/>
      <c r="C643" s="187">
        <f t="shared" si="747"/>
        <v>0</v>
      </c>
      <c r="D643" s="16"/>
      <c r="E643" s="658" t="s">
        <v>294</v>
      </c>
      <c r="F643" s="658"/>
      <c r="G643" s="658"/>
      <c r="H643" s="658"/>
      <c r="I643" s="658"/>
      <c r="J643" s="658"/>
      <c r="K643" s="188">
        <v>0</v>
      </c>
      <c r="L643" s="189">
        <f t="shared" si="748"/>
        <v>0</v>
      </c>
      <c r="M643" s="37">
        <f t="shared" si="749"/>
        <v>0</v>
      </c>
      <c r="N643" s="190">
        <v>0</v>
      </c>
      <c r="O643" s="579">
        <f t="shared" ref="O643:O651" si="765">$K643*(1+$L643)*N643*M643</f>
        <v>0</v>
      </c>
      <c r="P643" s="190">
        <v>0</v>
      </c>
      <c r="Q643" s="579">
        <f t="shared" ref="Q643:Q651" si="766">$K643*(1+$L643)*P643*($M643^2)</f>
        <v>0</v>
      </c>
      <c r="R643" s="190">
        <v>0</v>
      </c>
      <c r="S643" s="579">
        <f t="shared" ref="S643:S651" si="767">$K643*(1+$L643)*R643*($M643^3)</f>
        <v>0</v>
      </c>
      <c r="T643" s="190">
        <v>0</v>
      </c>
      <c r="U643" s="579">
        <f t="shared" ref="U643:U651" si="768">$K643*(1+$L643)*T643*($M643^4)</f>
        <v>0</v>
      </c>
      <c r="V643" s="190">
        <v>0</v>
      </c>
      <c r="W643" s="579">
        <f t="shared" ref="W643:W651" si="769">$K643*(1+$L643)*V643*($M643^5)</f>
        <v>0</v>
      </c>
      <c r="X643" s="119">
        <f t="shared" si="750"/>
        <v>0</v>
      </c>
      <c r="Y643" s="325">
        <v>0</v>
      </c>
      <c r="Z643" s="580">
        <f t="shared" ref="Z643:Z651" si="770">$K643*(1+$L643)*Y643*M643</f>
        <v>0</v>
      </c>
      <c r="AA643" s="325">
        <v>0</v>
      </c>
      <c r="AB643" s="580">
        <f t="shared" ref="AB643:AB651" si="771">$K643*(1+$L643)*AA643*($M643^2)</f>
        <v>0</v>
      </c>
      <c r="AC643" s="325">
        <v>0</v>
      </c>
      <c r="AD643" s="580">
        <f t="shared" ref="AD643:AD651" si="772">$K643*(1+$L643)*AC643*($M643^3)</f>
        <v>0</v>
      </c>
      <c r="AE643" s="325">
        <v>0</v>
      </c>
      <c r="AF643" s="580">
        <f t="shared" ref="AF643:AF651" si="773">$K643*(1+$L643)*AE643*($M643^4)</f>
        <v>0</v>
      </c>
      <c r="AG643" s="325">
        <v>0</v>
      </c>
      <c r="AH643" s="580">
        <f t="shared" ref="AH643:AH651" si="774">$K643*(1+$L643)*AG643*($M643^5)</f>
        <v>0</v>
      </c>
      <c r="AI643" s="266">
        <f t="shared" ref="AI643:AI651" si="775">SUM(Z643+AB643+AD643+AF643+AH643)</f>
        <v>0</v>
      </c>
      <c r="AJ643" s="326">
        <v>0</v>
      </c>
      <c r="AK643" s="588">
        <f t="shared" ref="AK643:AK651" si="776">$K643*(1+$L643)*AJ643*M643</f>
        <v>0</v>
      </c>
      <c r="AL643" s="326">
        <v>0</v>
      </c>
      <c r="AM643" s="588">
        <f t="shared" ref="AM643:AM651" si="777">$K643*(1+$L643)*AL643*($M643^2)</f>
        <v>0</v>
      </c>
      <c r="AN643" s="326">
        <v>0</v>
      </c>
      <c r="AO643" s="588">
        <f t="shared" ref="AO643:AO651" si="778">$K643*(1+$L643)*AN643*($M643^3)</f>
        <v>0</v>
      </c>
      <c r="AP643" s="326">
        <v>0</v>
      </c>
      <c r="AQ643" s="588">
        <f t="shared" ref="AQ643:AQ651" si="779">$K643*(1+$L643)*AP643*($M643^4)</f>
        <v>0</v>
      </c>
      <c r="AR643" s="326">
        <v>0</v>
      </c>
      <c r="AS643" s="588">
        <f t="shared" ref="AS643:AS651" si="780">$K643*(1+$L643)*AR643*($M643^5)</f>
        <v>0</v>
      </c>
      <c r="AT643" s="269">
        <f t="shared" si="751"/>
        <v>0</v>
      </c>
      <c r="AU643" s="327">
        <v>0</v>
      </c>
      <c r="AV643" s="582">
        <f t="shared" ref="AV643:AV651" si="781">$K643*(1+$L643)*AU643*M643</f>
        <v>0</v>
      </c>
      <c r="AW643" s="327">
        <v>0</v>
      </c>
      <c r="AX643" s="582">
        <f t="shared" ref="AX643:AX651" si="782">$K643*(1+$L643)*AW643*($M643^2)</f>
        <v>0</v>
      </c>
      <c r="AY643" s="327">
        <v>0</v>
      </c>
      <c r="AZ643" s="582">
        <f t="shared" ref="AZ643:AZ651" si="783">$K643*(1+$L643)*AY643*($M643^3)</f>
        <v>0</v>
      </c>
      <c r="BA643" s="327">
        <v>0</v>
      </c>
      <c r="BB643" s="582">
        <f t="shared" ref="BB643:BB651" si="784">$K643*(1+$L643)*BA643*($M643^4)</f>
        <v>0</v>
      </c>
      <c r="BC643" s="327">
        <v>0</v>
      </c>
      <c r="BD643" s="582">
        <f t="shared" ref="BD643:BD651" si="785">$K643*(1+$L643)*BC643*($M643^5)</f>
        <v>0</v>
      </c>
      <c r="BE643" s="272">
        <f t="shared" si="752"/>
        <v>0</v>
      </c>
      <c r="BF643" s="328">
        <v>0</v>
      </c>
      <c r="BG643" s="581">
        <f t="shared" ref="BG643:BG651" si="786">$K643*(1+$L643)*BF643*M643</f>
        <v>0</v>
      </c>
      <c r="BH643" s="328">
        <v>0</v>
      </c>
      <c r="BI643" s="581">
        <f t="shared" ref="BI643:BI651" si="787">$K643*(1+$L643)*BH643*($M643^2)</f>
        <v>0</v>
      </c>
      <c r="BJ643" s="328">
        <v>0</v>
      </c>
      <c r="BK643" s="581">
        <f t="shared" ref="BK643:BK651" si="788">$K643*(1+$L643)*BJ643*($M643^3)</f>
        <v>0</v>
      </c>
      <c r="BL643" s="328">
        <v>0</v>
      </c>
      <c r="BM643" s="581">
        <f t="shared" ref="BM643:BM651" si="789">$K643*(1+$L643)*BL643*($M643^4)</f>
        <v>0</v>
      </c>
      <c r="BN643" s="328">
        <v>0</v>
      </c>
      <c r="BO643" s="581">
        <f t="shared" ref="BO643:BO651" si="790">$K643*(1+$L643)*BN643*($M643^5)</f>
        <v>0</v>
      </c>
      <c r="BP643" s="275">
        <f t="shared" si="753"/>
        <v>0</v>
      </c>
      <c r="BQ643" s="329">
        <v>0</v>
      </c>
      <c r="BR643" s="587">
        <f t="shared" ref="BR643:BR651" si="791">$K643*(1+$L643)*BQ643*M643</f>
        <v>0</v>
      </c>
      <c r="BS643" s="329">
        <v>0</v>
      </c>
      <c r="BT643" s="587">
        <f t="shared" ref="BT643:BT651" si="792">$K643*(1+$L643)*BS643*($M643^2)</f>
        <v>0</v>
      </c>
      <c r="BU643" s="329">
        <v>0</v>
      </c>
      <c r="BV643" s="587">
        <f t="shared" ref="BV643:BV651" si="793">$K643*(1+$L643)*BU643*($M643^3)</f>
        <v>0</v>
      </c>
      <c r="BW643" s="329">
        <v>0</v>
      </c>
      <c r="BX643" s="587">
        <f t="shared" ref="BX643:BX651" si="794">$K643*(1+$L643)*BW643*($M643^4)</f>
        <v>0</v>
      </c>
      <c r="BY643" s="329">
        <v>0</v>
      </c>
      <c r="BZ643" s="587">
        <f t="shared" ref="BZ643:BZ651" si="795">$K643*(1+$L643)*BY643*($M643^5)</f>
        <v>0</v>
      </c>
      <c r="CA643" s="278">
        <f t="shared" si="754"/>
        <v>0</v>
      </c>
      <c r="CB643" s="330">
        <v>0</v>
      </c>
      <c r="CC643" s="586">
        <f t="shared" ref="CC643:CC651" si="796">$K643*(1+$L643)*CB643*M643</f>
        <v>0</v>
      </c>
      <c r="CD643" s="330">
        <v>0</v>
      </c>
      <c r="CE643" s="586">
        <f t="shared" ref="CE643:CE651" si="797">$K643*(1+$L643)*CD643*($M643^2)</f>
        <v>0</v>
      </c>
      <c r="CF643" s="330">
        <v>0</v>
      </c>
      <c r="CG643" s="586">
        <f t="shared" ref="CG643:CG651" si="798">$K643*(1+$L643)*CF643*($M643^3)</f>
        <v>0</v>
      </c>
      <c r="CH643" s="330">
        <v>0</v>
      </c>
      <c r="CI643" s="586">
        <f t="shared" ref="CI643:CI651" si="799">$K643*(1+$L643)*CH643*($M643^4)</f>
        <v>0</v>
      </c>
      <c r="CJ643" s="330">
        <v>0</v>
      </c>
      <c r="CK643" s="586">
        <f t="shared" ref="CK643:CK651" si="800">$K643*(1+$L643)*CJ643*($M643^5)</f>
        <v>0</v>
      </c>
      <c r="CL643" s="281">
        <f t="shared" si="755"/>
        <v>0</v>
      </c>
      <c r="CM643" s="331">
        <v>0</v>
      </c>
      <c r="CN643" s="585">
        <f t="shared" ref="CN643:CN651" si="801">$K643*(1+$L643)*CM643*M643</f>
        <v>0</v>
      </c>
      <c r="CO643" s="331">
        <v>0</v>
      </c>
      <c r="CP643" s="585">
        <f t="shared" ref="CP643:CP651" si="802">$K643*(1+$L643)*CO643*($M643^2)</f>
        <v>0</v>
      </c>
      <c r="CQ643" s="331">
        <v>0</v>
      </c>
      <c r="CR643" s="585">
        <f t="shared" ref="CR643:CR651" si="803">$K643*(1+$L643)*CQ643*($M643^3)</f>
        <v>0</v>
      </c>
      <c r="CS643" s="331">
        <v>0</v>
      </c>
      <c r="CT643" s="585">
        <f t="shared" ref="CT643:CT651" si="804">$K643*(1+$L643)*CS643*($M643^4)</f>
        <v>0</v>
      </c>
      <c r="CU643" s="331">
        <v>0</v>
      </c>
      <c r="CV643" s="585">
        <f t="shared" ref="CV643:CV651" si="805">$K643*(1+$L643)*CU643*($M643^5)</f>
        <v>0</v>
      </c>
      <c r="CW643" s="284">
        <f t="shared" si="756"/>
        <v>0</v>
      </c>
      <c r="CX643" s="332">
        <v>0</v>
      </c>
      <c r="CY643" s="584">
        <f t="shared" ref="CY643:CY651" si="806">$K643*(1+$L643)*CX643*M643</f>
        <v>0</v>
      </c>
      <c r="CZ643" s="332">
        <v>0</v>
      </c>
      <c r="DA643" s="584">
        <f t="shared" ref="DA643:DA651" si="807">$K643*(1+$L643)*CZ643*($M643^2)</f>
        <v>0</v>
      </c>
      <c r="DB643" s="332">
        <v>0</v>
      </c>
      <c r="DC643" s="584">
        <f t="shared" ref="DC643:DC651" si="808">$K643*(1+$L643)*DB643*($M643^3)</f>
        <v>0</v>
      </c>
      <c r="DD643" s="332">
        <v>0</v>
      </c>
      <c r="DE643" s="584">
        <f t="shared" ref="DE643:DE651" si="809">$K643*(1+$L643)*DD643*($M643^4)</f>
        <v>0</v>
      </c>
      <c r="DF643" s="332">
        <v>0</v>
      </c>
      <c r="DG643" s="584">
        <f t="shared" ref="DG643:DG651" si="810">$K643*(1+$L643)*DF643*($M643^5)</f>
        <v>0</v>
      </c>
      <c r="DH643" s="287">
        <f t="shared" si="757"/>
        <v>0</v>
      </c>
      <c r="DI643" s="333">
        <v>0</v>
      </c>
      <c r="DJ643" s="583">
        <f t="shared" ref="DJ643:DJ651" si="811">$K643*(1+$L643)*DI643*M643</f>
        <v>0</v>
      </c>
      <c r="DK643" s="333">
        <v>0</v>
      </c>
      <c r="DL643" s="583">
        <f t="shared" ref="DL643:DL651" si="812">$K643*(1+$L643)*DK643*($M643^2)</f>
        <v>0</v>
      </c>
      <c r="DM643" s="333">
        <v>0</v>
      </c>
      <c r="DN643" s="583">
        <f t="shared" ref="DN643:DN651" si="813">$K643*(1+$L643)*DM643*($M64233)</f>
        <v>0</v>
      </c>
      <c r="DO643" s="333">
        <v>0</v>
      </c>
      <c r="DP643" s="583">
        <f t="shared" ref="DP643:DP651" si="814">$K643*(1+$L643)*DO643*($M643^4)</f>
        <v>0</v>
      </c>
      <c r="DQ643" s="333">
        <v>0</v>
      </c>
      <c r="DR643" s="583">
        <f t="shared" ref="DR643:DR651" si="815">$K643*(1+$L643)*DQ643*($M643^5)</f>
        <v>0</v>
      </c>
      <c r="DS643" s="299">
        <f t="shared" si="758"/>
        <v>0</v>
      </c>
      <c r="DT643" s="293">
        <f t="shared" si="759"/>
        <v>0</v>
      </c>
      <c r="DU643" s="293">
        <f t="shared" si="760"/>
        <v>0</v>
      </c>
      <c r="DV643" s="293">
        <f t="shared" si="761"/>
        <v>0</v>
      </c>
      <c r="DW643" s="293">
        <f t="shared" si="762"/>
        <v>0</v>
      </c>
      <c r="DX643" s="293">
        <f t="shared" si="763"/>
        <v>0</v>
      </c>
      <c r="DY643" s="300">
        <f t="shared" si="764"/>
        <v>0</v>
      </c>
    </row>
    <row r="644" spans="1:129" s="135" customFormat="1" ht="15" customHeight="1">
      <c r="A644" s="169"/>
      <c r="B644" s="169"/>
      <c r="C644" s="187">
        <f t="shared" si="747"/>
        <v>0</v>
      </c>
      <c r="D644" s="16"/>
      <c r="E644" s="658" t="s">
        <v>294</v>
      </c>
      <c r="F644" s="658"/>
      <c r="G644" s="658"/>
      <c r="H644" s="658"/>
      <c r="I644" s="658"/>
      <c r="J644" s="658"/>
      <c r="K644" s="188">
        <v>0</v>
      </c>
      <c r="L644" s="189">
        <f t="shared" si="748"/>
        <v>0</v>
      </c>
      <c r="M644" s="37">
        <f t="shared" si="749"/>
        <v>0</v>
      </c>
      <c r="N644" s="190">
        <v>0</v>
      </c>
      <c r="O644" s="579">
        <f t="shared" si="765"/>
        <v>0</v>
      </c>
      <c r="P644" s="190">
        <v>0</v>
      </c>
      <c r="Q644" s="579">
        <f t="shared" si="766"/>
        <v>0</v>
      </c>
      <c r="R644" s="190">
        <v>0</v>
      </c>
      <c r="S644" s="579">
        <f t="shared" si="767"/>
        <v>0</v>
      </c>
      <c r="T644" s="190">
        <v>0</v>
      </c>
      <c r="U644" s="579">
        <f t="shared" si="768"/>
        <v>0</v>
      </c>
      <c r="V644" s="190">
        <v>0</v>
      </c>
      <c r="W644" s="579">
        <f t="shared" si="769"/>
        <v>0</v>
      </c>
      <c r="X644" s="119">
        <f t="shared" si="750"/>
        <v>0</v>
      </c>
      <c r="Y644" s="325">
        <v>0</v>
      </c>
      <c r="Z644" s="580">
        <f t="shared" si="770"/>
        <v>0</v>
      </c>
      <c r="AA644" s="325">
        <v>0</v>
      </c>
      <c r="AB644" s="580">
        <f t="shared" si="771"/>
        <v>0</v>
      </c>
      <c r="AC644" s="325">
        <v>0</v>
      </c>
      <c r="AD644" s="580">
        <f t="shared" si="772"/>
        <v>0</v>
      </c>
      <c r="AE644" s="325">
        <v>0</v>
      </c>
      <c r="AF644" s="580">
        <f t="shared" si="773"/>
        <v>0</v>
      </c>
      <c r="AG644" s="325">
        <v>0</v>
      </c>
      <c r="AH644" s="580">
        <f t="shared" si="774"/>
        <v>0</v>
      </c>
      <c r="AI644" s="266">
        <f t="shared" si="775"/>
        <v>0</v>
      </c>
      <c r="AJ644" s="326">
        <v>0</v>
      </c>
      <c r="AK644" s="588">
        <f t="shared" si="776"/>
        <v>0</v>
      </c>
      <c r="AL644" s="326">
        <v>0</v>
      </c>
      <c r="AM644" s="588">
        <f t="shared" si="777"/>
        <v>0</v>
      </c>
      <c r="AN644" s="326">
        <v>0</v>
      </c>
      <c r="AO644" s="588">
        <f t="shared" si="778"/>
        <v>0</v>
      </c>
      <c r="AP644" s="326">
        <v>0</v>
      </c>
      <c r="AQ644" s="588">
        <f t="shared" si="779"/>
        <v>0</v>
      </c>
      <c r="AR644" s="326">
        <v>0</v>
      </c>
      <c r="AS644" s="588">
        <f t="shared" si="780"/>
        <v>0</v>
      </c>
      <c r="AT644" s="269">
        <f t="shared" si="751"/>
        <v>0</v>
      </c>
      <c r="AU644" s="327">
        <v>0</v>
      </c>
      <c r="AV644" s="582">
        <f t="shared" si="781"/>
        <v>0</v>
      </c>
      <c r="AW644" s="327">
        <v>0</v>
      </c>
      <c r="AX644" s="582">
        <f t="shared" si="782"/>
        <v>0</v>
      </c>
      <c r="AY644" s="327">
        <v>0</v>
      </c>
      <c r="AZ644" s="582">
        <f t="shared" si="783"/>
        <v>0</v>
      </c>
      <c r="BA644" s="327">
        <v>0</v>
      </c>
      <c r="BB644" s="582">
        <f t="shared" si="784"/>
        <v>0</v>
      </c>
      <c r="BC644" s="327">
        <v>0</v>
      </c>
      <c r="BD644" s="582">
        <f t="shared" si="785"/>
        <v>0</v>
      </c>
      <c r="BE644" s="272">
        <f t="shared" si="752"/>
        <v>0</v>
      </c>
      <c r="BF644" s="328">
        <v>0</v>
      </c>
      <c r="BG644" s="581">
        <f t="shared" si="786"/>
        <v>0</v>
      </c>
      <c r="BH644" s="328">
        <v>0</v>
      </c>
      <c r="BI644" s="581">
        <f t="shared" si="787"/>
        <v>0</v>
      </c>
      <c r="BJ644" s="328">
        <v>0</v>
      </c>
      <c r="BK644" s="581">
        <f t="shared" si="788"/>
        <v>0</v>
      </c>
      <c r="BL644" s="328">
        <v>0</v>
      </c>
      <c r="BM644" s="581">
        <f t="shared" si="789"/>
        <v>0</v>
      </c>
      <c r="BN644" s="328">
        <v>0</v>
      </c>
      <c r="BO644" s="581">
        <f t="shared" si="790"/>
        <v>0</v>
      </c>
      <c r="BP644" s="275">
        <f t="shared" si="753"/>
        <v>0</v>
      </c>
      <c r="BQ644" s="329">
        <v>0</v>
      </c>
      <c r="BR644" s="587">
        <f t="shared" si="791"/>
        <v>0</v>
      </c>
      <c r="BS644" s="329">
        <v>0</v>
      </c>
      <c r="BT644" s="587">
        <f t="shared" si="792"/>
        <v>0</v>
      </c>
      <c r="BU644" s="329">
        <v>0</v>
      </c>
      <c r="BV644" s="587">
        <f t="shared" si="793"/>
        <v>0</v>
      </c>
      <c r="BW644" s="329">
        <v>0</v>
      </c>
      <c r="BX644" s="587">
        <f t="shared" si="794"/>
        <v>0</v>
      </c>
      <c r="BY644" s="329">
        <v>0</v>
      </c>
      <c r="BZ644" s="587">
        <f t="shared" si="795"/>
        <v>0</v>
      </c>
      <c r="CA644" s="278">
        <f t="shared" si="754"/>
        <v>0</v>
      </c>
      <c r="CB644" s="330">
        <v>0</v>
      </c>
      <c r="CC644" s="586">
        <f t="shared" si="796"/>
        <v>0</v>
      </c>
      <c r="CD644" s="330">
        <v>0</v>
      </c>
      <c r="CE644" s="586">
        <f t="shared" si="797"/>
        <v>0</v>
      </c>
      <c r="CF644" s="330">
        <v>0</v>
      </c>
      <c r="CG644" s="586">
        <f t="shared" si="798"/>
        <v>0</v>
      </c>
      <c r="CH644" s="330">
        <v>0</v>
      </c>
      <c r="CI644" s="586">
        <f t="shared" si="799"/>
        <v>0</v>
      </c>
      <c r="CJ644" s="330">
        <v>0</v>
      </c>
      <c r="CK644" s="586">
        <f t="shared" si="800"/>
        <v>0</v>
      </c>
      <c r="CL644" s="281">
        <f t="shared" si="755"/>
        <v>0</v>
      </c>
      <c r="CM644" s="331">
        <v>0</v>
      </c>
      <c r="CN644" s="585">
        <f t="shared" si="801"/>
        <v>0</v>
      </c>
      <c r="CO644" s="331">
        <v>0</v>
      </c>
      <c r="CP644" s="585">
        <f t="shared" si="802"/>
        <v>0</v>
      </c>
      <c r="CQ644" s="331">
        <v>0</v>
      </c>
      <c r="CR644" s="585">
        <f t="shared" si="803"/>
        <v>0</v>
      </c>
      <c r="CS644" s="331">
        <v>0</v>
      </c>
      <c r="CT644" s="585">
        <f t="shared" si="804"/>
        <v>0</v>
      </c>
      <c r="CU644" s="331">
        <v>0</v>
      </c>
      <c r="CV644" s="585">
        <f t="shared" si="805"/>
        <v>0</v>
      </c>
      <c r="CW644" s="284">
        <f t="shared" si="756"/>
        <v>0</v>
      </c>
      <c r="CX644" s="332">
        <v>0</v>
      </c>
      <c r="CY644" s="584">
        <f t="shared" si="806"/>
        <v>0</v>
      </c>
      <c r="CZ644" s="332">
        <v>0</v>
      </c>
      <c r="DA644" s="584">
        <f t="shared" si="807"/>
        <v>0</v>
      </c>
      <c r="DB644" s="332">
        <v>0</v>
      </c>
      <c r="DC644" s="584">
        <f t="shared" si="808"/>
        <v>0</v>
      </c>
      <c r="DD644" s="332">
        <v>0</v>
      </c>
      <c r="DE644" s="584">
        <f t="shared" si="809"/>
        <v>0</v>
      </c>
      <c r="DF644" s="332">
        <v>0</v>
      </c>
      <c r="DG644" s="584">
        <f t="shared" si="810"/>
        <v>0</v>
      </c>
      <c r="DH644" s="287">
        <f t="shared" si="757"/>
        <v>0</v>
      </c>
      <c r="DI644" s="333">
        <v>0</v>
      </c>
      <c r="DJ644" s="583">
        <f t="shared" si="811"/>
        <v>0</v>
      </c>
      <c r="DK644" s="333">
        <v>0</v>
      </c>
      <c r="DL644" s="583">
        <f t="shared" si="812"/>
        <v>0</v>
      </c>
      <c r="DM644" s="333">
        <v>0</v>
      </c>
      <c r="DN644" s="583">
        <f t="shared" si="813"/>
        <v>0</v>
      </c>
      <c r="DO644" s="333">
        <v>0</v>
      </c>
      <c r="DP644" s="583">
        <f t="shared" si="814"/>
        <v>0</v>
      </c>
      <c r="DQ644" s="333">
        <v>0</v>
      </c>
      <c r="DR644" s="583">
        <f t="shared" si="815"/>
        <v>0</v>
      </c>
      <c r="DS644" s="299">
        <f t="shared" si="758"/>
        <v>0</v>
      </c>
      <c r="DT644" s="293">
        <f t="shared" si="759"/>
        <v>0</v>
      </c>
      <c r="DU644" s="293">
        <f t="shared" si="760"/>
        <v>0</v>
      </c>
      <c r="DV644" s="293">
        <f t="shared" si="761"/>
        <v>0</v>
      </c>
      <c r="DW644" s="293">
        <f t="shared" si="762"/>
        <v>0</v>
      </c>
      <c r="DX644" s="293">
        <f t="shared" si="763"/>
        <v>0</v>
      </c>
      <c r="DY644" s="300">
        <f t="shared" si="764"/>
        <v>0</v>
      </c>
    </row>
    <row r="645" spans="1:129" s="135" customFormat="1" ht="15" customHeight="1">
      <c r="A645" s="169"/>
      <c r="B645" s="169"/>
      <c r="C645" s="187">
        <f t="shared" si="747"/>
        <v>0</v>
      </c>
      <c r="D645" s="16"/>
      <c r="E645" s="658" t="s">
        <v>294</v>
      </c>
      <c r="F645" s="658"/>
      <c r="G645" s="658"/>
      <c r="H645" s="658"/>
      <c r="I645" s="658"/>
      <c r="J645" s="658"/>
      <c r="K645" s="188">
        <v>0</v>
      </c>
      <c r="L645" s="189">
        <f t="shared" si="748"/>
        <v>0</v>
      </c>
      <c r="M645" s="37">
        <f t="shared" si="749"/>
        <v>0</v>
      </c>
      <c r="N645" s="190">
        <v>0</v>
      </c>
      <c r="O645" s="579">
        <f t="shared" si="765"/>
        <v>0</v>
      </c>
      <c r="P645" s="190">
        <v>0</v>
      </c>
      <c r="Q645" s="579">
        <f t="shared" si="766"/>
        <v>0</v>
      </c>
      <c r="R645" s="190">
        <v>0</v>
      </c>
      <c r="S645" s="579">
        <f t="shared" si="767"/>
        <v>0</v>
      </c>
      <c r="T645" s="190">
        <v>0</v>
      </c>
      <c r="U645" s="579">
        <f t="shared" si="768"/>
        <v>0</v>
      </c>
      <c r="V645" s="190">
        <v>0</v>
      </c>
      <c r="W645" s="579">
        <f t="shared" si="769"/>
        <v>0</v>
      </c>
      <c r="X645" s="119">
        <f t="shared" si="750"/>
        <v>0</v>
      </c>
      <c r="Y645" s="325">
        <v>0</v>
      </c>
      <c r="Z645" s="580">
        <f t="shared" si="770"/>
        <v>0</v>
      </c>
      <c r="AA645" s="325">
        <v>0</v>
      </c>
      <c r="AB645" s="580">
        <f t="shared" si="771"/>
        <v>0</v>
      </c>
      <c r="AC645" s="325">
        <v>0</v>
      </c>
      <c r="AD645" s="580">
        <f t="shared" si="772"/>
        <v>0</v>
      </c>
      <c r="AE645" s="325">
        <v>0</v>
      </c>
      <c r="AF645" s="580">
        <f t="shared" si="773"/>
        <v>0</v>
      </c>
      <c r="AG645" s="325">
        <v>0</v>
      </c>
      <c r="AH645" s="580">
        <f t="shared" si="774"/>
        <v>0</v>
      </c>
      <c r="AI645" s="266">
        <f t="shared" si="775"/>
        <v>0</v>
      </c>
      <c r="AJ645" s="326">
        <v>0</v>
      </c>
      <c r="AK645" s="588">
        <f t="shared" si="776"/>
        <v>0</v>
      </c>
      <c r="AL645" s="326">
        <v>0</v>
      </c>
      <c r="AM645" s="588">
        <f t="shared" si="777"/>
        <v>0</v>
      </c>
      <c r="AN645" s="326">
        <v>0</v>
      </c>
      <c r="AO645" s="588">
        <f t="shared" si="778"/>
        <v>0</v>
      </c>
      <c r="AP645" s="326">
        <v>0</v>
      </c>
      <c r="AQ645" s="588">
        <f t="shared" si="779"/>
        <v>0</v>
      </c>
      <c r="AR645" s="326">
        <v>0</v>
      </c>
      <c r="AS645" s="588">
        <f t="shared" si="780"/>
        <v>0</v>
      </c>
      <c r="AT645" s="269">
        <f t="shared" si="751"/>
        <v>0</v>
      </c>
      <c r="AU645" s="327">
        <v>0</v>
      </c>
      <c r="AV645" s="582">
        <f t="shared" si="781"/>
        <v>0</v>
      </c>
      <c r="AW645" s="327">
        <v>0</v>
      </c>
      <c r="AX645" s="582">
        <f t="shared" si="782"/>
        <v>0</v>
      </c>
      <c r="AY645" s="327">
        <v>0</v>
      </c>
      <c r="AZ645" s="582">
        <f t="shared" si="783"/>
        <v>0</v>
      </c>
      <c r="BA645" s="327">
        <v>0</v>
      </c>
      <c r="BB645" s="582">
        <f t="shared" si="784"/>
        <v>0</v>
      </c>
      <c r="BC645" s="327">
        <v>0</v>
      </c>
      <c r="BD645" s="582">
        <f t="shared" si="785"/>
        <v>0</v>
      </c>
      <c r="BE645" s="272">
        <f t="shared" si="752"/>
        <v>0</v>
      </c>
      <c r="BF645" s="328">
        <v>0</v>
      </c>
      <c r="BG645" s="581">
        <f t="shared" si="786"/>
        <v>0</v>
      </c>
      <c r="BH645" s="328">
        <v>0</v>
      </c>
      <c r="BI645" s="581">
        <f t="shared" si="787"/>
        <v>0</v>
      </c>
      <c r="BJ645" s="328">
        <v>0</v>
      </c>
      <c r="BK645" s="581">
        <f t="shared" si="788"/>
        <v>0</v>
      </c>
      <c r="BL645" s="328">
        <v>0</v>
      </c>
      <c r="BM645" s="581">
        <f t="shared" si="789"/>
        <v>0</v>
      </c>
      <c r="BN645" s="328">
        <v>0</v>
      </c>
      <c r="BO645" s="581">
        <f t="shared" si="790"/>
        <v>0</v>
      </c>
      <c r="BP645" s="275">
        <f t="shared" si="753"/>
        <v>0</v>
      </c>
      <c r="BQ645" s="329">
        <v>0</v>
      </c>
      <c r="BR645" s="587">
        <f t="shared" si="791"/>
        <v>0</v>
      </c>
      <c r="BS645" s="329">
        <v>0</v>
      </c>
      <c r="BT645" s="587">
        <f t="shared" si="792"/>
        <v>0</v>
      </c>
      <c r="BU645" s="329">
        <v>0</v>
      </c>
      <c r="BV645" s="587">
        <f t="shared" si="793"/>
        <v>0</v>
      </c>
      <c r="BW645" s="329">
        <v>0</v>
      </c>
      <c r="BX645" s="587">
        <f t="shared" si="794"/>
        <v>0</v>
      </c>
      <c r="BY645" s="329">
        <v>0</v>
      </c>
      <c r="BZ645" s="587">
        <f t="shared" si="795"/>
        <v>0</v>
      </c>
      <c r="CA645" s="278">
        <f t="shared" si="754"/>
        <v>0</v>
      </c>
      <c r="CB645" s="330">
        <v>0</v>
      </c>
      <c r="CC645" s="586">
        <f t="shared" si="796"/>
        <v>0</v>
      </c>
      <c r="CD645" s="330">
        <v>0</v>
      </c>
      <c r="CE645" s="586">
        <f t="shared" si="797"/>
        <v>0</v>
      </c>
      <c r="CF645" s="330">
        <v>0</v>
      </c>
      <c r="CG645" s="586">
        <f t="shared" si="798"/>
        <v>0</v>
      </c>
      <c r="CH645" s="330">
        <v>0</v>
      </c>
      <c r="CI645" s="586">
        <f t="shared" si="799"/>
        <v>0</v>
      </c>
      <c r="CJ645" s="330">
        <v>0</v>
      </c>
      <c r="CK645" s="586">
        <f t="shared" si="800"/>
        <v>0</v>
      </c>
      <c r="CL645" s="281">
        <f t="shared" si="755"/>
        <v>0</v>
      </c>
      <c r="CM645" s="331">
        <v>0</v>
      </c>
      <c r="CN645" s="585">
        <f t="shared" si="801"/>
        <v>0</v>
      </c>
      <c r="CO645" s="331">
        <v>0</v>
      </c>
      <c r="CP645" s="585">
        <f t="shared" si="802"/>
        <v>0</v>
      </c>
      <c r="CQ645" s="331">
        <v>0</v>
      </c>
      <c r="CR645" s="585">
        <f t="shared" si="803"/>
        <v>0</v>
      </c>
      <c r="CS645" s="331">
        <v>0</v>
      </c>
      <c r="CT645" s="585">
        <f t="shared" si="804"/>
        <v>0</v>
      </c>
      <c r="CU645" s="331">
        <v>0</v>
      </c>
      <c r="CV645" s="585">
        <f t="shared" si="805"/>
        <v>0</v>
      </c>
      <c r="CW645" s="284">
        <f t="shared" si="756"/>
        <v>0</v>
      </c>
      <c r="CX645" s="332">
        <v>0</v>
      </c>
      <c r="CY645" s="584">
        <f t="shared" si="806"/>
        <v>0</v>
      </c>
      <c r="CZ645" s="332">
        <v>0</v>
      </c>
      <c r="DA645" s="584">
        <f t="shared" si="807"/>
        <v>0</v>
      </c>
      <c r="DB645" s="332">
        <v>0</v>
      </c>
      <c r="DC645" s="584">
        <f t="shared" si="808"/>
        <v>0</v>
      </c>
      <c r="DD645" s="332">
        <v>0</v>
      </c>
      <c r="DE645" s="584">
        <f t="shared" si="809"/>
        <v>0</v>
      </c>
      <c r="DF645" s="332">
        <v>0</v>
      </c>
      <c r="DG645" s="584">
        <f t="shared" si="810"/>
        <v>0</v>
      </c>
      <c r="DH645" s="287">
        <f t="shared" si="757"/>
        <v>0</v>
      </c>
      <c r="DI645" s="333">
        <v>0</v>
      </c>
      <c r="DJ645" s="583">
        <f t="shared" si="811"/>
        <v>0</v>
      </c>
      <c r="DK645" s="333">
        <v>0</v>
      </c>
      <c r="DL645" s="583">
        <f t="shared" si="812"/>
        <v>0</v>
      </c>
      <c r="DM645" s="333">
        <v>0</v>
      </c>
      <c r="DN645" s="583">
        <f t="shared" si="813"/>
        <v>0</v>
      </c>
      <c r="DO645" s="333">
        <v>0</v>
      </c>
      <c r="DP645" s="583">
        <f t="shared" si="814"/>
        <v>0</v>
      </c>
      <c r="DQ645" s="333">
        <v>0</v>
      </c>
      <c r="DR645" s="583">
        <f t="shared" si="815"/>
        <v>0</v>
      </c>
      <c r="DS645" s="299">
        <f t="shared" si="758"/>
        <v>0</v>
      </c>
      <c r="DT645" s="293">
        <f t="shared" si="759"/>
        <v>0</v>
      </c>
      <c r="DU645" s="293">
        <f t="shared" si="760"/>
        <v>0</v>
      </c>
      <c r="DV645" s="293">
        <f t="shared" si="761"/>
        <v>0</v>
      </c>
      <c r="DW645" s="293">
        <f t="shared" si="762"/>
        <v>0</v>
      </c>
      <c r="DX645" s="293">
        <f t="shared" si="763"/>
        <v>0</v>
      </c>
      <c r="DY645" s="300">
        <f t="shared" si="764"/>
        <v>0</v>
      </c>
    </row>
    <row r="646" spans="1:129" s="135" customFormat="1" ht="15" customHeight="1">
      <c r="A646" s="169"/>
      <c r="B646" s="169"/>
      <c r="C646" s="187">
        <f t="shared" si="747"/>
        <v>0</v>
      </c>
      <c r="D646" s="16"/>
      <c r="E646" s="658" t="s">
        <v>294</v>
      </c>
      <c r="F646" s="658"/>
      <c r="G646" s="658"/>
      <c r="H646" s="658"/>
      <c r="I646" s="658"/>
      <c r="J646" s="658"/>
      <c r="K646" s="188">
        <v>0</v>
      </c>
      <c r="L646" s="189">
        <f t="shared" si="748"/>
        <v>0</v>
      </c>
      <c r="M646" s="37">
        <f t="shared" si="749"/>
        <v>0</v>
      </c>
      <c r="N646" s="190">
        <v>0</v>
      </c>
      <c r="O646" s="579">
        <f t="shared" si="765"/>
        <v>0</v>
      </c>
      <c r="P646" s="190">
        <v>0</v>
      </c>
      <c r="Q646" s="579">
        <f t="shared" si="766"/>
        <v>0</v>
      </c>
      <c r="R646" s="190">
        <v>0</v>
      </c>
      <c r="S646" s="579">
        <f t="shared" si="767"/>
        <v>0</v>
      </c>
      <c r="T646" s="190">
        <v>0</v>
      </c>
      <c r="U646" s="579">
        <f t="shared" si="768"/>
        <v>0</v>
      </c>
      <c r="V646" s="190">
        <v>0</v>
      </c>
      <c r="W646" s="579">
        <f t="shared" si="769"/>
        <v>0</v>
      </c>
      <c r="X646" s="119">
        <f t="shared" si="750"/>
        <v>0</v>
      </c>
      <c r="Y646" s="325">
        <v>0</v>
      </c>
      <c r="Z646" s="580">
        <f t="shared" si="770"/>
        <v>0</v>
      </c>
      <c r="AA646" s="325">
        <v>0</v>
      </c>
      <c r="AB646" s="580">
        <f t="shared" si="771"/>
        <v>0</v>
      </c>
      <c r="AC646" s="325">
        <v>0</v>
      </c>
      <c r="AD646" s="580">
        <f t="shared" si="772"/>
        <v>0</v>
      </c>
      <c r="AE646" s="325">
        <v>0</v>
      </c>
      <c r="AF646" s="580">
        <f t="shared" si="773"/>
        <v>0</v>
      </c>
      <c r="AG646" s="325">
        <v>0</v>
      </c>
      <c r="AH646" s="580">
        <f t="shared" si="774"/>
        <v>0</v>
      </c>
      <c r="AI646" s="266">
        <f t="shared" si="775"/>
        <v>0</v>
      </c>
      <c r="AJ646" s="326">
        <v>0</v>
      </c>
      <c r="AK646" s="588">
        <f t="shared" si="776"/>
        <v>0</v>
      </c>
      <c r="AL646" s="326">
        <v>0</v>
      </c>
      <c r="AM646" s="588">
        <f t="shared" si="777"/>
        <v>0</v>
      </c>
      <c r="AN646" s="326">
        <v>0</v>
      </c>
      <c r="AO646" s="588">
        <f t="shared" si="778"/>
        <v>0</v>
      </c>
      <c r="AP646" s="326">
        <v>0</v>
      </c>
      <c r="AQ646" s="588">
        <f t="shared" si="779"/>
        <v>0</v>
      </c>
      <c r="AR646" s="326">
        <v>0</v>
      </c>
      <c r="AS646" s="588">
        <f t="shared" si="780"/>
        <v>0</v>
      </c>
      <c r="AT646" s="269">
        <f t="shared" si="751"/>
        <v>0</v>
      </c>
      <c r="AU646" s="327">
        <v>0</v>
      </c>
      <c r="AV646" s="582">
        <f t="shared" si="781"/>
        <v>0</v>
      </c>
      <c r="AW646" s="327">
        <v>0</v>
      </c>
      <c r="AX646" s="582">
        <f t="shared" si="782"/>
        <v>0</v>
      </c>
      <c r="AY646" s="327">
        <v>0</v>
      </c>
      <c r="AZ646" s="582">
        <f t="shared" si="783"/>
        <v>0</v>
      </c>
      <c r="BA646" s="327">
        <v>0</v>
      </c>
      <c r="BB646" s="582">
        <f t="shared" si="784"/>
        <v>0</v>
      </c>
      <c r="BC646" s="327">
        <v>0</v>
      </c>
      <c r="BD646" s="582">
        <f t="shared" si="785"/>
        <v>0</v>
      </c>
      <c r="BE646" s="272">
        <f t="shared" si="752"/>
        <v>0</v>
      </c>
      <c r="BF646" s="328">
        <v>0</v>
      </c>
      <c r="BG646" s="581">
        <f t="shared" si="786"/>
        <v>0</v>
      </c>
      <c r="BH646" s="328">
        <v>0</v>
      </c>
      <c r="BI646" s="581">
        <f t="shared" si="787"/>
        <v>0</v>
      </c>
      <c r="BJ646" s="328">
        <v>0</v>
      </c>
      <c r="BK646" s="581">
        <f t="shared" si="788"/>
        <v>0</v>
      </c>
      <c r="BL646" s="328">
        <v>0</v>
      </c>
      <c r="BM646" s="581">
        <f t="shared" si="789"/>
        <v>0</v>
      </c>
      <c r="BN646" s="328">
        <v>0</v>
      </c>
      <c r="BO646" s="581">
        <f t="shared" si="790"/>
        <v>0</v>
      </c>
      <c r="BP646" s="275">
        <f t="shared" si="753"/>
        <v>0</v>
      </c>
      <c r="BQ646" s="329">
        <v>0</v>
      </c>
      <c r="BR646" s="587">
        <f t="shared" si="791"/>
        <v>0</v>
      </c>
      <c r="BS646" s="329">
        <v>0</v>
      </c>
      <c r="BT646" s="587">
        <f t="shared" si="792"/>
        <v>0</v>
      </c>
      <c r="BU646" s="329">
        <v>0</v>
      </c>
      <c r="BV646" s="587">
        <f t="shared" si="793"/>
        <v>0</v>
      </c>
      <c r="BW646" s="329">
        <v>0</v>
      </c>
      <c r="BX646" s="587">
        <f t="shared" si="794"/>
        <v>0</v>
      </c>
      <c r="BY646" s="329">
        <v>0</v>
      </c>
      <c r="BZ646" s="587">
        <f t="shared" si="795"/>
        <v>0</v>
      </c>
      <c r="CA646" s="278">
        <f t="shared" si="754"/>
        <v>0</v>
      </c>
      <c r="CB646" s="330">
        <v>0</v>
      </c>
      <c r="CC646" s="586">
        <f t="shared" si="796"/>
        <v>0</v>
      </c>
      <c r="CD646" s="330">
        <v>0</v>
      </c>
      <c r="CE646" s="586">
        <f t="shared" si="797"/>
        <v>0</v>
      </c>
      <c r="CF646" s="330">
        <v>0</v>
      </c>
      <c r="CG646" s="586">
        <f t="shared" si="798"/>
        <v>0</v>
      </c>
      <c r="CH646" s="330">
        <v>0</v>
      </c>
      <c r="CI646" s="586">
        <f t="shared" si="799"/>
        <v>0</v>
      </c>
      <c r="CJ646" s="330">
        <v>0</v>
      </c>
      <c r="CK646" s="586">
        <f t="shared" si="800"/>
        <v>0</v>
      </c>
      <c r="CL646" s="281">
        <f t="shared" si="755"/>
        <v>0</v>
      </c>
      <c r="CM646" s="331">
        <v>0</v>
      </c>
      <c r="CN646" s="585">
        <f t="shared" si="801"/>
        <v>0</v>
      </c>
      <c r="CO646" s="331">
        <v>0</v>
      </c>
      <c r="CP646" s="585">
        <f t="shared" si="802"/>
        <v>0</v>
      </c>
      <c r="CQ646" s="331">
        <v>0</v>
      </c>
      <c r="CR646" s="585">
        <f t="shared" si="803"/>
        <v>0</v>
      </c>
      <c r="CS646" s="331">
        <v>0</v>
      </c>
      <c r="CT646" s="585">
        <f t="shared" si="804"/>
        <v>0</v>
      </c>
      <c r="CU646" s="331">
        <v>0</v>
      </c>
      <c r="CV646" s="585">
        <f t="shared" si="805"/>
        <v>0</v>
      </c>
      <c r="CW646" s="284">
        <f t="shared" si="756"/>
        <v>0</v>
      </c>
      <c r="CX646" s="332">
        <v>0</v>
      </c>
      <c r="CY646" s="584">
        <f t="shared" si="806"/>
        <v>0</v>
      </c>
      <c r="CZ646" s="332">
        <v>0</v>
      </c>
      <c r="DA646" s="584">
        <f t="shared" si="807"/>
        <v>0</v>
      </c>
      <c r="DB646" s="332">
        <v>0</v>
      </c>
      <c r="DC646" s="584">
        <f t="shared" si="808"/>
        <v>0</v>
      </c>
      <c r="DD646" s="332">
        <v>0</v>
      </c>
      <c r="DE646" s="584">
        <f t="shared" si="809"/>
        <v>0</v>
      </c>
      <c r="DF646" s="332">
        <v>0</v>
      </c>
      <c r="DG646" s="584">
        <f t="shared" si="810"/>
        <v>0</v>
      </c>
      <c r="DH646" s="287">
        <f t="shared" si="757"/>
        <v>0</v>
      </c>
      <c r="DI646" s="333">
        <v>0</v>
      </c>
      <c r="DJ646" s="583">
        <f t="shared" si="811"/>
        <v>0</v>
      </c>
      <c r="DK646" s="333">
        <v>0</v>
      </c>
      <c r="DL646" s="583">
        <f t="shared" si="812"/>
        <v>0</v>
      </c>
      <c r="DM646" s="333">
        <v>0</v>
      </c>
      <c r="DN646" s="583">
        <f t="shared" si="813"/>
        <v>0</v>
      </c>
      <c r="DO646" s="333">
        <v>0</v>
      </c>
      <c r="DP646" s="583">
        <f t="shared" si="814"/>
        <v>0</v>
      </c>
      <c r="DQ646" s="333">
        <v>0</v>
      </c>
      <c r="DR646" s="583">
        <f t="shared" si="815"/>
        <v>0</v>
      </c>
      <c r="DS646" s="299">
        <f t="shared" si="758"/>
        <v>0</v>
      </c>
      <c r="DT646" s="293">
        <f t="shared" si="759"/>
        <v>0</v>
      </c>
      <c r="DU646" s="293">
        <f t="shared" si="760"/>
        <v>0</v>
      </c>
      <c r="DV646" s="293">
        <f t="shared" si="761"/>
        <v>0</v>
      </c>
      <c r="DW646" s="293">
        <f t="shared" si="762"/>
        <v>0</v>
      </c>
      <c r="DX646" s="293">
        <f t="shared" si="763"/>
        <v>0</v>
      </c>
      <c r="DY646" s="300">
        <f t="shared" si="764"/>
        <v>0</v>
      </c>
    </row>
    <row r="647" spans="1:129" s="135" customFormat="1" ht="15" customHeight="1">
      <c r="A647" s="169"/>
      <c r="B647" s="169"/>
      <c r="C647" s="187">
        <f t="shared" si="747"/>
        <v>0</v>
      </c>
      <c r="D647" s="16"/>
      <c r="E647" s="658" t="s">
        <v>294</v>
      </c>
      <c r="F647" s="658"/>
      <c r="G647" s="658"/>
      <c r="H647" s="658"/>
      <c r="I647" s="658"/>
      <c r="J647" s="658"/>
      <c r="K647" s="188">
        <v>0</v>
      </c>
      <c r="L647" s="189">
        <f t="shared" si="748"/>
        <v>0</v>
      </c>
      <c r="M647" s="37">
        <f t="shared" si="749"/>
        <v>0</v>
      </c>
      <c r="N647" s="190">
        <v>0</v>
      </c>
      <c r="O647" s="579">
        <f t="shared" si="765"/>
        <v>0</v>
      </c>
      <c r="P647" s="190">
        <v>0</v>
      </c>
      <c r="Q647" s="579">
        <f t="shared" si="766"/>
        <v>0</v>
      </c>
      <c r="R647" s="190">
        <v>0</v>
      </c>
      <c r="S647" s="579">
        <f t="shared" si="767"/>
        <v>0</v>
      </c>
      <c r="T647" s="190">
        <v>0</v>
      </c>
      <c r="U647" s="579">
        <f t="shared" si="768"/>
        <v>0</v>
      </c>
      <c r="V647" s="190">
        <v>0</v>
      </c>
      <c r="W647" s="579">
        <f t="shared" si="769"/>
        <v>0</v>
      </c>
      <c r="X647" s="119">
        <f t="shared" si="750"/>
        <v>0</v>
      </c>
      <c r="Y647" s="325">
        <v>0</v>
      </c>
      <c r="Z647" s="580">
        <f t="shared" si="770"/>
        <v>0</v>
      </c>
      <c r="AA647" s="325">
        <v>0</v>
      </c>
      <c r="AB647" s="580">
        <f t="shared" si="771"/>
        <v>0</v>
      </c>
      <c r="AC647" s="325">
        <v>0</v>
      </c>
      <c r="AD647" s="580">
        <f t="shared" si="772"/>
        <v>0</v>
      </c>
      <c r="AE647" s="325">
        <v>0</v>
      </c>
      <c r="AF647" s="580">
        <f t="shared" si="773"/>
        <v>0</v>
      </c>
      <c r="AG647" s="325">
        <v>0</v>
      </c>
      <c r="AH647" s="580">
        <f t="shared" si="774"/>
        <v>0</v>
      </c>
      <c r="AI647" s="266">
        <f t="shared" si="775"/>
        <v>0</v>
      </c>
      <c r="AJ647" s="326">
        <v>0</v>
      </c>
      <c r="AK647" s="588">
        <f t="shared" si="776"/>
        <v>0</v>
      </c>
      <c r="AL647" s="326">
        <v>0</v>
      </c>
      <c r="AM647" s="588">
        <f t="shared" si="777"/>
        <v>0</v>
      </c>
      <c r="AN647" s="326">
        <v>0</v>
      </c>
      <c r="AO647" s="588">
        <f t="shared" si="778"/>
        <v>0</v>
      </c>
      <c r="AP647" s="326">
        <v>0</v>
      </c>
      <c r="AQ647" s="588">
        <f t="shared" si="779"/>
        <v>0</v>
      </c>
      <c r="AR647" s="326">
        <v>0</v>
      </c>
      <c r="AS647" s="588">
        <f t="shared" si="780"/>
        <v>0</v>
      </c>
      <c r="AT647" s="269">
        <f t="shared" si="751"/>
        <v>0</v>
      </c>
      <c r="AU647" s="327">
        <v>0</v>
      </c>
      <c r="AV647" s="582">
        <f t="shared" si="781"/>
        <v>0</v>
      </c>
      <c r="AW647" s="327">
        <v>0</v>
      </c>
      <c r="AX647" s="582">
        <f t="shared" si="782"/>
        <v>0</v>
      </c>
      <c r="AY647" s="327">
        <v>0</v>
      </c>
      <c r="AZ647" s="582">
        <f t="shared" si="783"/>
        <v>0</v>
      </c>
      <c r="BA647" s="327">
        <v>0</v>
      </c>
      <c r="BB647" s="582">
        <f t="shared" si="784"/>
        <v>0</v>
      </c>
      <c r="BC647" s="327">
        <v>0</v>
      </c>
      <c r="BD647" s="582">
        <f t="shared" si="785"/>
        <v>0</v>
      </c>
      <c r="BE647" s="272">
        <f t="shared" si="752"/>
        <v>0</v>
      </c>
      <c r="BF647" s="328">
        <v>0</v>
      </c>
      <c r="BG647" s="581">
        <f t="shared" si="786"/>
        <v>0</v>
      </c>
      <c r="BH647" s="328">
        <v>0</v>
      </c>
      <c r="BI647" s="581">
        <f t="shared" si="787"/>
        <v>0</v>
      </c>
      <c r="BJ647" s="328">
        <v>0</v>
      </c>
      <c r="BK647" s="581">
        <f t="shared" si="788"/>
        <v>0</v>
      </c>
      <c r="BL647" s="328">
        <v>0</v>
      </c>
      <c r="BM647" s="581">
        <f t="shared" si="789"/>
        <v>0</v>
      </c>
      <c r="BN647" s="328">
        <v>0</v>
      </c>
      <c r="BO647" s="581">
        <f t="shared" si="790"/>
        <v>0</v>
      </c>
      <c r="BP647" s="275">
        <f t="shared" si="753"/>
        <v>0</v>
      </c>
      <c r="BQ647" s="329">
        <v>0</v>
      </c>
      <c r="BR647" s="587">
        <f t="shared" si="791"/>
        <v>0</v>
      </c>
      <c r="BS647" s="329">
        <v>0</v>
      </c>
      <c r="BT647" s="587">
        <f t="shared" si="792"/>
        <v>0</v>
      </c>
      <c r="BU647" s="329">
        <v>0</v>
      </c>
      <c r="BV647" s="587">
        <f t="shared" si="793"/>
        <v>0</v>
      </c>
      <c r="BW647" s="329">
        <v>0</v>
      </c>
      <c r="BX647" s="587">
        <f t="shared" si="794"/>
        <v>0</v>
      </c>
      <c r="BY647" s="329">
        <v>0</v>
      </c>
      <c r="BZ647" s="587">
        <f t="shared" si="795"/>
        <v>0</v>
      </c>
      <c r="CA647" s="278">
        <f t="shared" si="754"/>
        <v>0</v>
      </c>
      <c r="CB647" s="330">
        <v>0</v>
      </c>
      <c r="CC647" s="586">
        <f t="shared" si="796"/>
        <v>0</v>
      </c>
      <c r="CD647" s="330">
        <v>0</v>
      </c>
      <c r="CE647" s="586">
        <f t="shared" si="797"/>
        <v>0</v>
      </c>
      <c r="CF647" s="330">
        <v>0</v>
      </c>
      <c r="CG647" s="586">
        <f t="shared" si="798"/>
        <v>0</v>
      </c>
      <c r="CH647" s="330">
        <v>0</v>
      </c>
      <c r="CI647" s="586">
        <f t="shared" si="799"/>
        <v>0</v>
      </c>
      <c r="CJ647" s="330">
        <v>0</v>
      </c>
      <c r="CK647" s="586">
        <f t="shared" si="800"/>
        <v>0</v>
      </c>
      <c r="CL647" s="281">
        <f t="shared" si="755"/>
        <v>0</v>
      </c>
      <c r="CM647" s="331">
        <v>0</v>
      </c>
      <c r="CN647" s="585">
        <f t="shared" si="801"/>
        <v>0</v>
      </c>
      <c r="CO647" s="331">
        <v>0</v>
      </c>
      <c r="CP647" s="585">
        <f t="shared" si="802"/>
        <v>0</v>
      </c>
      <c r="CQ647" s="331">
        <v>0</v>
      </c>
      <c r="CR647" s="585">
        <f t="shared" si="803"/>
        <v>0</v>
      </c>
      <c r="CS647" s="331">
        <v>0</v>
      </c>
      <c r="CT647" s="585">
        <f t="shared" si="804"/>
        <v>0</v>
      </c>
      <c r="CU647" s="331">
        <v>0</v>
      </c>
      <c r="CV647" s="585">
        <f t="shared" si="805"/>
        <v>0</v>
      </c>
      <c r="CW647" s="284">
        <f t="shared" si="756"/>
        <v>0</v>
      </c>
      <c r="CX647" s="332">
        <v>0</v>
      </c>
      <c r="CY647" s="584">
        <f t="shared" si="806"/>
        <v>0</v>
      </c>
      <c r="CZ647" s="332">
        <v>0</v>
      </c>
      <c r="DA647" s="584">
        <f t="shared" si="807"/>
        <v>0</v>
      </c>
      <c r="DB647" s="332">
        <v>0</v>
      </c>
      <c r="DC647" s="584">
        <f t="shared" si="808"/>
        <v>0</v>
      </c>
      <c r="DD647" s="332">
        <v>0</v>
      </c>
      <c r="DE647" s="584">
        <f t="shared" si="809"/>
        <v>0</v>
      </c>
      <c r="DF647" s="332">
        <v>0</v>
      </c>
      <c r="DG647" s="584">
        <f t="shared" si="810"/>
        <v>0</v>
      </c>
      <c r="DH647" s="287">
        <f t="shared" si="757"/>
        <v>0</v>
      </c>
      <c r="DI647" s="333">
        <v>0</v>
      </c>
      <c r="DJ647" s="583">
        <f t="shared" si="811"/>
        <v>0</v>
      </c>
      <c r="DK647" s="333">
        <v>0</v>
      </c>
      <c r="DL647" s="583">
        <f t="shared" si="812"/>
        <v>0</v>
      </c>
      <c r="DM647" s="333">
        <v>0</v>
      </c>
      <c r="DN647" s="583">
        <f t="shared" si="813"/>
        <v>0</v>
      </c>
      <c r="DO647" s="333">
        <v>0</v>
      </c>
      <c r="DP647" s="583">
        <f t="shared" si="814"/>
        <v>0</v>
      </c>
      <c r="DQ647" s="333">
        <v>0</v>
      </c>
      <c r="DR647" s="583">
        <f t="shared" si="815"/>
        <v>0</v>
      </c>
      <c r="DS647" s="299">
        <f t="shared" si="758"/>
        <v>0</v>
      </c>
      <c r="DT647" s="293">
        <f t="shared" si="759"/>
        <v>0</v>
      </c>
      <c r="DU647" s="293">
        <f t="shared" si="760"/>
        <v>0</v>
      </c>
      <c r="DV647" s="293">
        <f t="shared" si="761"/>
        <v>0</v>
      </c>
      <c r="DW647" s="293">
        <f t="shared" si="762"/>
        <v>0</v>
      </c>
      <c r="DX647" s="293">
        <f t="shared" si="763"/>
        <v>0</v>
      </c>
      <c r="DY647" s="300">
        <f t="shared" si="764"/>
        <v>0</v>
      </c>
    </row>
    <row r="648" spans="1:129" s="135" customFormat="1" ht="15" customHeight="1">
      <c r="A648" s="169"/>
      <c r="B648" s="169"/>
      <c r="C648" s="187">
        <f t="shared" si="747"/>
        <v>0</v>
      </c>
      <c r="D648" s="16"/>
      <c r="E648" s="658" t="s">
        <v>294</v>
      </c>
      <c r="F648" s="658"/>
      <c r="G648" s="658"/>
      <c r="H648" s="658"/>
      <c r="I648" s="658"/>
      <c r="J648" s="658"/>
      <c r="K648" s="188">
        <v>0</v>
      </c>
      <c r="L648" s="189">
        <f t="shared" si="748"/>
        <v>0</v>
      </c>
      <c r="M648" s="37">
        <f t="shared" si="749"/>
        <v>0</v>
      </c>
      <c r="N648" s="190">
        <v>0</v>
      </c>
      <c r="O648" s="579">
        <f t="shared" si="765"/>
        <v>0</v>
      </c>
      <c r="P648" s="190">
        <v>0</v>
      </c>
      <c r="Q648" s="579">
        <f t="shared" si="766"/>
        <v>0</v>
      </c>
      <c r="R648" s="190">
        <v>0</v>
      </c>
      <c r="S648" s="579">
        <f t="shared" si="767"/>
        <v>0</v>
      </c>
      <c r="T648" s="190">
        <v>0</v>
      </c>
      <c r="U648" s="579">
        <f t="shared" si="768"/>
        <v>0</v>
      </c>
      <c r="V648" s="190">
        <v>0</v>
      </c>
      <c r="W648" s="579">
        <f t="shared" si="769"/>
        <v>0</v>
      </c>
      <c r="X648" s="119">
        <f t="shared" si="750"/>
        <v>0</v>
      </c>
      <c r="Y648" s="325">
        <v>0</v>
      </c>
      <c r="Z648" s="580">
        <f t="shared" si="770"/>
        <v>0</v>
      </c>
      <c r="AA648" s="325">
        <v>0</v>
      </c>
      <c r="AB648" s="580">
        <f t="shared" si="771"/>
        <v>0</v>
      </c>
      <c r="AC648" s="325">
        <v>0</v>
      </c>
      <c r="AD648" s="580">
        <f t="shared" si="772"/>
        <v>0</v>
      </c>
      <c r="AE648" s="325">
        <v>0</v>
      </c>
      <c r="AF648" s="580">
        <f t="shared" si="773"/>
        <v>0</v>
      </c>
      <c r="AG648" s="325">
        <v>0</v>
      </c>
      <c r="AH648" s="580">
        <f t="shared" si="774"/>
        <v>0</v>
      </c>
      <c r="AI648" s="266">
        <f t="shared" si="775"/>
        <v>0</v>
      </c>
      <c r="AJ648" s="326">
        <v>0</v>
      </c>
      <c r="AK648" s="588">
        <f t="shared" si="776"/>
        <v>0</v>
      </c>
      <c r="AL648" s="326">
        <v>0</v>
      </c>
      <c r="AM648" s="588">
        <f t="shared" si="777"/>
        <v>0</v>
      </c>
      <c r="AN648" s="326">
        <v>0</v>
      </c>
      <c r="AO648" s="588">
        <f t="shared" si="778"/>
        <v>0</v>
      </c>
      <c r="AP648" s="326">
        <v>0</v>
      </c>
      <c r="AQ648" s="588">
        <f t="shared" si="779"/>
        <v>0</v>
      </c>
      <c r="AR648" s="326">
        <v>0</v>
      </c>
      <c r="AS648" s="588">
        <f t="shared" si="780"/>
        <v>0</v>
      </c>
      <c r="AT648" s="269">
        <f t="shared" si="751"/>
        <v>0</v>
      </c>
      <c r="AU648" s="327">
        <v>0</v>
      </c>
      <c r="AV648" s="582">
        <f t="shared" si="781"/>
        <v>0</v>
      </c>
      <c r="AW648" s="327">
        <v>0</v>
      </c>
      <c r="AX648" s="582">
        <f t="shared" si="782"/>
        <v>0</v>
      </c>
      <c r="AY648" s="327">
        <v>0</v>
      </c>
      <c r="AZ648" s="582">
        <f t="shared" si="783"/>
        <v>0</v>
      </c>
      <c r="BA648" s="327">
        <v>0</v>
      </c>
      <c r="BB648" s="582">
        <f t="shared" si="784"/>
        <v>0</v>
      </c>
      <c r="BC648" s="327">
        <v>0</v>
      </c>
      <c r="BD648" s="582">
        <f t="shared" si="785"/>
        <v>0</v>
      </c>
      <c r="BE648" s="272">
        <f t="shared" si="752"/>
        <v>0</v>
      </c>
      <c r="BF648" s="328">
        <v>0</v>
      </c>
      <c r="BG648" s="581">
        <f t="shared" si="786"/>
        <v>0</v>
      </c>
      <c r="BH648" s="328">
        <v>0</v>
      </c>
      <c r="BI648" s="581">
        <f t="shared" si="787"/>
        <v>0</v>
      </c>
      <c r="BJ648" s="328">
        <v>0</v>
      </c>
      <c r="BK648" s="581">
        <f t="shared" si="788"/>
        <v>0</v>
      </c>
      <c r="BL648" s="328">
        <v>0</v>
      </c>
      <c r="BM648" s="581">
        <f t="shared" si="789"/>
        <v>0</v>
      </c>
      <c r="BN648" s="328">
        <v>0</v>
      </c>
      <c r="BO648" s="581">
        <f t="shared" si="790"/>
        <v>0</v>
      </c>
      <c r="BP648" s="275">
        <f t="shared" si="753"/>
        <v>0</v>
      </c>
      <c r="BQ648" s="329">
        <v>0</v>
      </c>
      <c r="BR648" s="587">
        <f t="shared" si="791"/>
        <v>0</v>
      </c>
      <c r="BS648" s="329">
        <v>0</v>
      </c>
      <c r="BT648" s="587">
        <f t="shared" si="792"/>
        <v>0</v>
      </c>
      <c r="BU648" s="329">
        <v>0</v>
      </c>
      <c r="BV648" s="587">
        <f t="shared" si="793"/>
        <v>0</v>
      </c>
      <c r="BW648" s="329">
        <v>0</v>
      </c>
      <c r="BX648" s="587">
        <f t="shared" si="794"/>
        <v>0</v>
      </c>
      <c r="BY648" s="329">
        <v>0</v>
      </c>
      <c r="BZ648" s="587">
        <f t="shared" si="795"/>
        <v>0</v>
      </c>
      <c r="CA648" s="278">
        <f t="shared" si="754"/>
        <v>0</v>
      </c>
      <c r="CB648" s="330">
        <v>0</v>
      </c>
      <c r="CC648" s="586">
        <f t="shared" si="796"/>
        <v>0</v>
      </c>
      <c r="CD648" s="330">
        <v>0</v>
      </c>
      <c r="CE648" s="586">
        <f t="shared" si="797"/>
        <v>0</v>
      </c>
      <c r="CF648" s="330">
        <v>0</v>
      </c>
      <c r="CG648" s="586">
        <f t="shared" si="798"/>
        <v>0</v>
      </c>
      <c r="CH648" s="330">
        <v>0</v>
      </c>
      <c r="CI648" s="586">
        <f t="shared" si="799"/>
        <v>0</v>
      </c>
      <c r="CJ648" s="330">
        <v>0</v>
      </c>
      <c r="CK648" s="586">
        <f t="shared" si="800"/>
        <v>0</v>
      </c>
      <c r="CL648" s="281">
        <f t="shared" si="755"/>
        <v>0</v>
      </c>
      <c r="CM648" s="331">
        <v>0</v>
      </c>
      <c r="CN648" s="585">
        <f t="shared" si="801"/>
        <v>0</v>
      </c>
      <c r="CO648" s="331">
        <v>0</v>
      </c>
      <c r="CP648" s="585">
        <f t="shared" si="802"/>
        <v>0</v>
      </c>
      <c r="CQ648" s="331">
        <v>0</v>
      </c>
      <c r="CR648" s="585">
        <f t="shared" si="803"/>
        <v>0</v>
      </c>
      <c r="CS648" s="331">
        <v>0</v>
      </c>
      <c r="CT648" s="585">
        <f t="shared" si="804"/>
        <v>0</v>
      </c>
      <c r="CU648" s="331">
        <v>0</v>
      </c>
      <c r="CV648" s="585">
        <f t="shared" si="805"/>
        <v>0</v>
      </c>
      <c r="CW648" s="284">
        <f t="shared" si="756"/>
        <v>0</v>
      </c>
      <c r="CX648" s="332">
        <v>0</v>
      </c>
      <c r="CY648" s="584">
        <f t="shared" si="806"/>
        <v>0</v>
      </c>
      <c r="CZ648" s="332">
        <v>0</v>
      </c>
      <c r="DA648" s="584">
        <f t="shared" si="807"/>
        <v>0</v>
      </c>
      <c r="DB648" s="332">
        <v>0</v>
      </c>
      <c r="DC648" s="584">
        <f t="shared" si="808"/>
        <v>0</v>
      </c>
      <c r="DD648" s="332">
        <v>0</v>
      </c>
      <c r="DE648" s="584">
        <f t="shared" si="809"/>
        <v>0</v>
      </c>
      <c r="DF648" s="332">
        <v>0</v>
      </c>
      <c r="DG648" s="584">
        <f t="shared" si="810"/>
        <v>0</v>
      </c>
      <c r="DH648" s="287">
        <f t="shared" si="757"/>
        <v>0</v>
      </c>
      <c r="DI648" s="333">
        <v>0</v>
      </c>
      <c r="DJ648" s="583">
        <f t="shared" si="811"/>
        <v>0</v>
      </c>
      <c r="DK648" s="333">
        <v>0</v>
      </c>
      <c r="DL648" s="583">
        <f t="shared" si="812"/>
        <v>0</v>
      </c>
      <c r="DM648" s="333">
        <v>0</v>
      </c>
      <c r="DN648" s="583">
        <f t="shared" si="813"/>
        <v>0</v>
      </c>
      <c r="DO648" s="333">
        <v>0</v>
      </c>
      <c r="DP648" s="583">
        <f t="shared" si="814"/>
        <v>0</v>
      </c>
      <c r="DQ648" s="333">
        <v>0</v>
      </c>
      <c r="DR648" s="583">
        <f t="shared" si="815"/>
        <v>0</v>
      </c>
      <c r="DS648" s="299">
        <f t="shared" si="758"/>
        <v>0</v>
      </c>
      <c r="DT648" s="293">
        <f t="shared" si="759"/>
        <v>0</v>
      </c>
      <c r="DU648" s="293">
        <f t="shared" si="760"/>
        <v>0</v>
      </c>
      <c r="DV648" s="293">
        <f t="shared" si="761"/>
        <v>0</v>
      </c>
      <c r="DW648" s="293">
        <f t="shared" si="762"/>
        <v>0</v>
      </c>
      <c r="DX648" s="293">
        <f t="shared" si="763"/>
        <v>0</v>
      </c>
      <c r="DY648" s="300">
        <f t="shared" si="764"/>
        <v>0</v>
      </c>
    </row>
    <row r="649" spans="1:129" s="135" customFormat="1" ht="15" customHeight="1">
      <c r="A649" s="169"/>
      <c r="B649" s="169"/>
      <c r="C649" s="187">
        <f t="shared" si="747"/>
        <v>0</v>
      </c>
      <c r="D649" s="16"/>
      <c r="E649" s="658" t="s">
        <v>294</v>
      </c>
      <c r="F649" s="658"/>
      <c r="G649" s="658"/>
      <c r="H649" s="658"/>
      <c r="I649" s="658"/>
      <c r="J649" s="658"/>
      <c r="K649" s="188">
        <v>0</v>
      </c>
      <c r="L649" s="189">
        <f t="shared" si="748"/>
        <v>0</v>
      </c>
      <c r="M649" s="37">
        <f t="shared" si="749"/>
        <v>0</v>
      </c>
      <c r="N649" s="190">
        <v>0</v>
      </c>
      <c r="O649" s="579">
        <f t="shared" si="765"/>
        <v>0</v>
      </c>
      <c r="P649" s="190">
        <v>0</v>
      </c>
      <c r="Q649" s="579">
        <f t="shared" si="766"/>
        <v>0</v>
      </c>
      <c r="R649" s="190">
        <v>0</v>
      </c>
      <c r="S649" s="579">
        <f t="shared" si="767"/>
        <v>0</v>
      </c>
      <c r="T649" s="190">
        <v>0</v>
      </c>
      <c r="U649" s="579">
        <f t="shared" si="768"/>
        <v>0</v>
      </c>
      <c r="V649" s="190">
        <v>0</v>
      </c>
      <c r="W649" s="579">
        <f t="shared" si="769"/>
        <v>0</v>
      </c>
      <c r="X649" s="119">
        <f t="shared" si="750"/>
        <v>0</v>
      </c>
      <c r="Y649" s="325">
        <v>0</v>
      </c>
      <c r="Z649" s="580">
        <f t="shared" si="770"/>
        <v>0</v>
      </c>
      <c r="AA649" s="325">
        <v>0</v>
      </c>
      <c r="AB649" s="580">
        <f t="shared" si="771"/>
        <v>0</v>
      </c>
      <c r="AC649" s="325">
        <v>0</v>
      </c>
      <c r="AD649" s="580">
        <f t="shared" si="772"/>
        <v>0</v>
      </c>
      <c r="AE649" s="325">
        <v>0</v>
      </c>
      <c r="AF649" s="580">
        <f t="shared" si="773"/>
        <v>0</v>
      </c>
      <c r="AG649" s="325">
        <v>0</v>
      </c>
      <c r="AH649" s="580">
        <f t="shared" si="774"/>
        <v>0</v>
      </c>
      <c r="AI649" s="266">
        <f t="shared" si="775"/>
        <v>0</v>
      </c>
      <c r="AJ649" s="326">
        <v>0</v>
      </c>
      <c r="AK649" s="588">
        <f t="shared" si="776"/>
        <v>0</v>
      </c>
      <c r="AL649" s="326">
        <v>0</v>
      </c>
      <c r="AM649" s="588">
        <f t="shared" si="777"/>
        <v>0</v>
      </c>
      <c r="AN649" s="326">
        <v>0</v>
      </c>
      <c r="AO649" s="588">
        <f t="shared" si="778"/>
        <v>0</v>
      </c>
      <c r="AP649" s="326">
        <v>0</v>
      </c>
      <c r="AQ649" s="588">
        <f t="shared" si="779"/>
        <v>0</v>
      </c>
      <c r="AR649" s="326">
        <v>0</v>
      </c>
      <c r="AS649" s="588">
        <f t="shared" si="780"/>
        <v>0</v>
      </c>
      <c r="AT649" s="269">
        <f t="shared" si="751"/>
        <v>0</v>
      </c>
      <c r="AU649" s="327">
        <v>0</v>
      </c>
      <c r="AV649" s="582">
        <f t="shared" si="781"/>
        <v>0</v>
      </c>
      <c r="AW649" s="327">
        <v>0</v>
      </c>
      <c r="AX649" s="582">
        <f t="shared" si="782"/>
        <v>0</v>
      </c>
      <c r="AY649" s="327">
        <v>0</v>
      </c>
      <c r="AZ649" s="582">
        <f t="shared" si="783"/>
        <v>0</v>
      </c>
      <c r="BA649" s="327">
        <v>0</v>
      </c>
      <c r="BB649" s="582">
        <f t="shared" si="784"/>
        <v>0</v>
      </c>
      <c r="BC649" s="327">
        <v>0</v>
      </c>
      <c r="BD649" s="582">
        <f t="shared" si="785"/>
        <v>0</v>
      </c>
      <c r="BE649" s="272">
        <f t="shared" si="752"/>
        <v>0</v>
      </c>
      <c r="BF649" s="328">
        <v>0</v>
      </c>
      <c r="BG649" s="581">
        <f t="shared" si="786"/>
        <v>0</v>
      </c>
      <c r="BH649" s="328">
        <v>0</v>
      </c>
      <c r="BI649" s="581">
        <f t="shared" si="787"/>
        <v>0</v>
      </c>
      <c r="BJ649" s="328">
        <v>0</v>
      </c>
      <c r="BK649" s="581">
        <f t="shared" si="788"/>
        <v>0</v>
      </c>
      <c r="BL649" s="328">
        <v>0</v>
      </c>
      <c r="BM649" s="581">
        <f t="shared" si="789"/>
        <v>0</v>
      </c>
      <c r="BN649" s="328">
        <v>0</v>
      </c>
      <c r="BO649" s="581">
        <f t="shared" si="790"/>
        <v>0</v>
      </c>
      <c r="BP649" s="275">
        <f t="shared" si="753"/>
        <v>0</v>
      </c>
      <c r="BQ649" s="329">
        <v>0</v>
      </c>
      <c r="BR649" s="587">
        <f t="shared" si="791"/>
        <v>0</v>
      </c>
      <c r="BS649" s="329">
        <v>0</v>
      </c>
      <c r="BT649" s="587">
        <f t="shared" si="792"/>
        <v>0</v>
      </c>
      <c r="BU649" s="329">
        <v>0</v>
      </c>
      <c r="BV649" s="587">
        <f t="shared" si="793"/>
        <v>0</v>
      </c>
      <c r="BW649" s="329">
        <v>0</v>
      </c>
      <c r="BX649" s="587">
        <f t="shared" si="794"/>
        <v>0</v>
      </c>
      <c r="BY649" s="329">
        <v>0</v>
      </c>
      <c r="BZ649" s="587">
        <f t="shared" si="795"/>
        <v>0</v>
      </c>
      <c r="CA649" s="278">
        <f t="shared" si="754"/>
        <v>0</v>
      </c>
      <c r="CB649" s="330">
        <v>0</v>
      </c>
      <c r="CC649" s="586">
        <f t="shared" si="796"/>
        <v>0</v>
      </c>
      <c r="CD649" s="330">
        <v>0</v>
      </c>
      <c r="CE649" s="586">
        <f t="shared" si="797"/>
        <v>0</v>
      </c>
      <c r="CF649" s="330">
        <v>0</v>
      </c>
      <c r="CG649" s="586">
        <f t="shared" si="798"/>
        <v>0</v>
      </c>
      <c r="CH649" s="330">
        <v>0</v>
      </c>
      <c r="CI649" s="586">
        <f t="shared" si="799"/>
        <v>0</v>
      </c>
      <c r="CJ649" s="330">
        <v>0</v>
      </c>
      <c r="CK649" s="586">
        <f t="shared" si="800"/>
        <v>0</v>
      </c>
      <c r="CL649" s="281">
        <f t="shared" si="755"/>
        <v>0</v>
      </c>
      <c r="CM649" s="331">
        <v>0</v>
      </c>
      <c r="CN649" s="585">
        <f t="shared" si="801"/>
        <v>0</v>
      </c>
      <c r="CO649" s="331">
        <v>0</v>
      </c>
      <c r="CP649" s="585">
        <f t="shared" si="802"/>
        <v>0</v>
      </c>
      <c r="CQ649" s="331">
        <v>0</v>
      </c>
      <c r="CR649" s="585">
        <f t="shared" si="803"/>
        <v>0</v>
      </c>
      <c r="CS649" s="331">
        <v>0</v>
      </c>
      <c r="CT649" s="585">
        <f t="shared" si="804"/>
        <v>0</v>
      </c>
      <c r="CU649" s="331">
        <v>0</v>
      </c>
      <c r="CV649" s="585">
        <f t="shared" si="805"/>
        <v>0</v>
      </c>
      <c r="CW649" s="284">
        <f t="shared" si="756"/>
        <v>0</v>
      </c>
      <c r="CX649" s="332">
        <v>0</v>
      </c>
      <c r="CY649" s="584">
        <f t="shared" si="806"/>
        <v>0</v>
      </c>
      <c r="CZ649" s="332">
        <v>0</v>
      </c>
      <c r="DA649" s="584">
        <f t="shared" si="807"/>
        <v>0</v>
      </c>
      <c r="DB649" s="332">
        <v>0</v>
      </c>
      <c r="DC649" s="584">
        <f t="shared" si="808"/>
        <v>0</v>
      </c>
      <c r="DD649" s="332">
        <v>0</v>
      </c>
      <c r="DE649" s="584">
        <f t="shared" si="809"/>
        <v>0</v>
      </c>
      <c r="DF649" s="332">
        <v>0</v>
      </c>
      <c r="DG649" s="584">
        <f t="shared" si="810"/>
        <v>0</v>
      </c>
      <c r="DH649" s="287">
        <f t="shared" si="757"/>
        <v>0</v>
      </c>
      <c r="DI649" s="333">
        <v>0</v>
      </c>
      <c r="DJ649" s="583">
        <f t="shared" si="811"/>
        <v>0</v>
      </c>
      <c r="DK649" s="333">
        <v>0</v>
      </c>
      <c r="DL649" s="583">
        <f t="shared" si="812"/>
        <v>0</v>
      </c>
      <c r="DM649" s="333">
        <v>0</v>
      </c>
      <c r="DN649" s="583">
        <f t="shared" si="813"/>
        <v>0</v>
      </c>
      <c r="DO649" s="333">
        <v>0</v>
      </c>
      <c r="DP649" s="583">
        <f t="shared" si="814"/>
        <v>0</v>
      </c>
      <c r="DQ649" s="333">
        <v>0</v>
      </c>
      <c r="DR649" s="583">
        <f t="shared" si="815"/>
        <v>0</v>
      </c>
      <c r="DS649" s="299">
        <f t="shared" si="758"/>
        <v>0</v>
      </c>
      <c r="DT649" s="293">
        <f t="shared" si="759"/>
        <v>0</v>
      </c>
      <c r="DU649" s="293">
        <f t="shared" si="760"/>
        <v>0</v>
      </c>
      <c r="DV649" s="293">
        <f t="shared" si="761"/>
        <v>0</v>
      </c>
      <c r="DW649" s="293">
        <f t="shared" si="762"/>
        <v>0</v>
      </c>
      <c r="DX649" s="293">
        <f t="shared" si="763"/>
        <v>0</v>
      </c>
      <c r="DY649" s="300">
        <f t="shared" si="764"/>
        <v>0</v>
      </c>
    </row>
    <row r="650" spans="1:129" s="135" customFormat="1" ht="15" customHeight="1">
      <c r="A650" s="169"/>
      <c r="B650" s="169"/>
      <c r="C650" s="187">
        <f t="shared" si="747"/>
        <v>0</v>
      </c>
      <c r="D650" s="16"/>
      <c r="E650" s="658" t="s">
        <v>294</v>
      </c>
      <c r="F650" s="658"/>
      <c r="G650" s="658"/>
      <c r="H650" s="658"/>
      <c r="I650" s="658"/>
      <c r="J650" s="658"/>
      <c r="K650" s="188">
        <v>0</v>
      </c>
      <c r="L650" s="189">
        <f t="shared" si="748"/>
        <v>0</v>
      </c>
      <c r="M650" s="37">
        <f t="shared" si="749"/>
        <v>0</v>
      </c>
      <c r="N650" s="190">
        <v>0</v>
      </c>
      <c r="O650" s="579">
        <f t="shared" si="765"/>
        <v>0</v>
      </c>
      <c r="P650" s="190">
        <v>0</v>
      </c>
      <c r="Q650" s="579">
        <f t="shared" si="766"/>
        <v>0</v>
      </c>
      <c r="R650" s="190">
        <v>0</v>
      </c>
      <c r="S650" s="579">
        <f t="shared" si="767"/>
        <v>0</v>
      </c>
      <c r="T650" s="190">
        <v>0</v>
      </c>
      <c r="U650" s="579">
        <f t="shared" si="768"/>
        <v>0</v>
      </c>
      <c r="V650" s="190">
        <v>0</v>
      </c>
      <c r="W650" s="579">
        <f t="shared" si="769"/>
        <v>0</v>
      </c>
      <c r="X650" s="119">
        <f t="shared" si="750"/>
        <v>0</v>
      </c>
      <c r="Y650" s="325">
        <v>0</v>
      </c>
      <c r="Z650" s="580">
        <f t="shared" si="770"/>
        <v>0</v>
      </c>
      <c r="AA650" s="325">
        <v>0</v>
      </c>
      <c r="AB650" s="580">
        <f t="shared" si="771"/>
        <v>0</v>
      </c>
      <c r="AC650" s="325">
        <v>0</v>
      </c>
      <c r="AD650" s="580">
        <f t="shared" si="772"/>
        <v>0</v>
      </c>
      <c r="AE650" s="325">
        <v>0</v>
      </c>
      <c r="AF650" s="580">
        <f t="shared" si="773"/>
        <v>0</v>
      </c>
      <c r="AG650" s="325">
        <v>0</v>
      </c>
      <c r="AH650" s="580">
        <f t="shared" si="774"/>
        <v>0</v>
      </c>
      <c r="AI650" s="266">
        <f t="shared" si="775"/>
        <v>0</v>
      </c>
      <c r="AJ650" s="326">
        <v>0</v>
      </c>
      <c r="AK650" s="588">
        <f t="shared" si="776"/>
        <v>0</v>
      </c>
      <c r="AL650" s="326">
        <v>0</v>
      </c>
      <c r="AM650" s="588">
        <f t="shared" si="777"/>
        <v>0</v>
      </c>
      <c r="AN650" s="326">
        <v>0</v>
      </c>
      <c r="AO650" s="588">
        <f t="shared" si="778"/>
        <v>0</v>
      </c>
      <c r="AP650" s="326">
        <v>0</v>
      </c>
      <c r="AQ650" s="588">
        <f t="shared" si="779"/>
        <v>0</v>
      </c>
      <c r="AR650" s="326">
        <v>0</v>
      </c>
      <c r="AS650" s="588">
        <f t="shared" si="780"/>
        <v>0</v>
      </c>
      <c r="AT650" s="269">
        <f t="shared" si="751"/>
        <v>0</v>
      </c>
      <c r="AU650" s="327">
        <v>0</v>
      </c>
      <c r="AV650" s="582">
        <f t="shared" si="781"/>
        <v>0</v>
      </c>
      <c r="AW650" s="327">
        <v>0</v>
      </c>
      <c r="AX650" s="582">
        <f t="shared" si="782"/>
        <v>0</v>
      </c>
      <c r="AY650" s="327">
        <v>0</v>
      </c>
      <c r="AZ650" s="582">
        <f t="shared" si="783"/>
        <v>0</v>
      </c>
      <c r="BA650" s="327">
        <v>0</v>
      </c>
      <c r="BB650" s="582">
        <f t="shared" si="784"/>
        <v>0</v>
      </c>
      <c r="BC650" s="327">
        <v>0</v>
      </c>
      <c r="BD650" s="582">
        <f t="shared" si="785"/>
        <v>0</v>
      </c>
      <c r="BE650" s="272">
        <f t="shared" si="752"/>
        <v>0</v>
      </c>
      <c r="BF650" s="328">
        <v>0</v>
      </c>
      <c r="BG650" s="581">
        <f t="shared" si="786"/>
        <v>0</v>
      </c>
      <c r="BH650" s="328">
        <v>0</v>
      </c>
      <c r="BI650" s="581">
        <f t="shared" si="787"/>
        <v>0</v>
      </c>
      <c r="BJ650" s="328">
        <v>0</v>
      </c>
      <c r="BK650" s="581">
        <f t="shared" si="788"/>
        <v>0</v>
      </c>
      <c r="BL650" s="328">
        <v>0</v>
      </c>
      <c r="BM650" s="581">
        <f t="shared" si="789"/>
        <v>0</v>
      </c>
      <c r="BN650" s="328">
        <v>0</v>
      </c>
      <c r="BO650" s="581">
        <f t="shared" si="790"/>
        <v>0</v>
      </c>
      <c r="BP650" s="275">
        <f t="shared" si="753"/>
        <v>0</v>
      </c>
      <c r="BQ650" s="329">
        <v>0</v>
      </c>
      <c r="BR650" s="587">
        <f t="shared" si="791"/>
        <v>0</v>
      </c>
      <c r="BS650" s="329">
        <v>0</v>
      </c>
      <c r="BT650" s="587">
        <f t="shared" si="792"/>
        <v>0</v>
      </c>
      <c r="BU650" s="329">
        <v>0</v>
      </c>
      <c r="BV650" s="587">
        <f t="shared" si="793"/>
        <v>0</v>
      </c>
      <c r="BW650" s="329">
        <v>0</v>
      </c>
      <c r="BX650" s="587">
        <f t="shared" si="794"/>
        <v>0</v>
      </c>
      <c r="BY650" s="329">
        <v>0</v>
      </c>
      <c r="BZ650" s="587">
        <f t="shared" si="795"/>
        <v>0</v>
      </c>
      <c r="CA650" s="278">
        <f t="shared" si="754"/>
        <v>0</v>
      </c>
      <c r="CB650" s="330">
        <v>0</v>
      </c>
      <c r="CC650" s="586">
        <f t="shared" si="796"/>
        <v>0</v>
      </c>
      <c r="CD650" s="330">
        <v>0</v>
      </c>
      <c r="CE650" s="586">
        <f t="shared" si="797"/>
        <v>0</v>
      </c>
      <c r="CF650" s="330">
        <v>0</v>
      </c>
      <c r="CG650" s="586">
        <f t="shared" si="798"/>
        <v>0</v>
      </c>
      <c r="CH650" s="330">
        <v>0</v>
      </c>
      <c r="CI650" s="586">
        <f t="shared" si="799"/>
        <v>0</v>
      </c>
      <c r="CJ650" s="330">
        <v>0</v>
      </c>
      <c r="CK650" s="586">
        <f t="shared" si="800"/>
        <v>0</v>
      </c>
      <c r="CL650" s="281">
        <f t="shared" si="755"/>
        <v>0</v>
      </c>
      <c r="CM650" s="331">
        <v>0</v>
      </c>
      <c r="CN650" s="585">
        <f t="shared" si="801"/>
        <v>0</v>
      </c>
      <c r="CO650" s="331">
        <v>0</v>
      </c>
      <c r="CP650" s="585">
        <f t="shared" si="802"/>
        <v>0</v>
      </c>
      <c r="CQ650" s="331">
        <v>0</v>
      </c>
      <c r="CR650" s="585">
        <f t="shared" si="803"/>
        <v>0</v>
      </c>
      <c r="CS650" s="331">
        <v>0</v>
      </c>
      <c r="CT650" s="585">
        <f t="shared" si="804"/>
        <v>0</v>
      </c>
      <c r="CU650" s="331">
        <v>0</v>
      </c>
      <c r="CV650" s="585">
        <f t="shared" si="805"/>
        <v>0</v>
      </c>
      <c r="CW650" s="284">
        <f t="shared" si="756"/>
        <v>0</v>
      </c>
      <c r="CX650" s="332">
        <v>0</v>
      </c>
      <c r="CY650" s="584">
        <f t="shared" si="806"/>
        <v>0</v>
      </c>
      <c r="CZ650" s="332">
        <v>0</v>
      </c>
      <c r="DA650" s="584">
        <f t="shared" si="807"/>
        <v>0</v>
      </c>
      <c r="DB650" s="332">
        <v>0</v>
      </c>
      <c r="DC650" s="584">
        <f t="shared" si="808"/>
        <v>0</v>
      </c>
      <c r="DD650" s="332">
        <v>0</v>
      </c>
      <c r="DE650" s="584">
        <f t="shared" si="809"/>
        <v>0</v>
      </c>
      <c r="DF650" s="332">
        <v>0</v>
      </c>
      <c r="DG650" s="584">
        <f t="shared" si="810"/>
        <v>0</v>
      </c>
      <c r="DH650" s="287">
        <f t="shared" si="757"/>
        <v>0</v>
      </c>
      <c r="DI650" s="333">
        <v>0</v>
      </c>
      <c r="DJ650" s="583">
        <f t="shared" si="811"/>
        <v>0</v>
      </c>
      <c r="DK650" s="333">
        <v>0</v>
      </c>
      <c r="DL650" s="583">
        <f t="shared" si="812"/>
        <v>0</v>
      </c>
      <c r="DM650" s="333">
        <v>0</v>
      </c>
      <c r="DN650" s="583">
        <f t="shared" si="813"/>
        <v>0</v>
      </c>
      <c r="DO650" s="333">
        <v>0</v>
      </c>
      <c r="DP650" s="583">
        <f t="shared" si="814"/>
        <v>0</v>
      </c>
      <c r="DQ650" s="333">
        <v>0</v>
      </c>
      <c r="DR650" s="583">
        <f t="shared" si="815"/>
        <v>0</v>
      </c>
      <c r="DS650" s="299">
        <f t="shared" si="758"/>
        <v>0</v>
      </c>
      <c r="DT650" s="293">
        <f t="shared" si="759"/>
        <v>0</v>
      </c>
      <c r="DU650" s="293">
        <f t="shared" si="760"/>
        <v>0</v>
      </c>
      <c r="DV650" s="293">
        <f t="shared" si="761"/>
        <v>0</v>
      </c>
      <c r="DW650" s="293">
        <f t="shared" si="762"/>
        <v>0</v>
      </c>
      <c r="DX650" s="293">
        <f t="shared" si="763"/>
        <v>0</v>
      </c>
      <c r="DY650" s="300">
        <f t="shared" si="764"/>
        <v>0</v>
      </c>
    </row>
    <row r="651" spans="1:129" s="135" customFormat="1" ht="15" customHeight="1">
      <c r="A651" s="169"/>
      <c r="B651" s="169"/>
      <c r="C651" s="187">
        <f t="shared" si="747"/>
        <v>0</v>
      </c>
      <c r="D651" s="16"/>
      <c r="E651" s="658" t="s">
        <v>294</v>
      </c>
      <c r="F651" s="658"/>
      <c r="G651" s="658"/>
      <c r="H651" s="658"/>
      <c r="I651" s="658"/>
      <c r="J651" s="658"/>
      <c r="K651" s="188">
        <v>0</v>
      </c>
      <c r="L651" s="189">
        <f t="shared" si="748"/>
        <v>0</v>
      </c>
      <c r="M651" s="37">
        <f t="shared" si="749"/>
        <v>0</v>
      </c>
      <c r="N651" s="190">
        <v>0</v>
      </c>
      <c r="O651" s="579">
        <f t="shared" si="765"/>
        <v>0</v>
      </c>
      <c r="P651" s="190">
        <v>0</v>
      </c>
      <c r="Q651" s="579">
        <f t="shared" si="766"/>
        <v>0</v>
      </c>
      <c r="R651" s="190">
        <v>0</v>
      </c>
      <c r="S651" s="579">
        <f t="shared" si="767"/>
        <v>0</v>
      </c>
      <c r="T651" s="190">
        <v>0</v>
      </c>
      <c r="U651" s="579">
        <f t="shared" si="768"/>
        <v>0</v>
      </c>
      <c r="V651" s="190">
        <v>0</v>
      </c>
      <c r="W651" s="579">
        <f t="shared" si="769"/>
        <v>0</v>
      </c>
      <c r="X651" s="119">
        <f t="shared" si="750"/>
        <v>0</v>
      </c>
      <c r="Y651" s="325">
        <v>0</v>
      </c>
      <c r="Z651" s="580">
        <f t="shared" si="770"/>
        <v>0</v>
      </c>
      <c r="AA651" s="325">
        <v>0</v>
      </c>
      <c r="AB651" s="580">
        <f t="shared" si="771"/>
        <v>0</v>
      </c>
      <c r="AC651" s="325">
        <v>0</v>
      </c>
      <c r="AD651" s="580">
        <f t="shared" si="772"/>
        <v>0</v>
      </c>
      <c r="AE651" s="325">
        <v>0</v>
      </c>
      <c r="AF651" s="580">
        <f t="shared" si="773"/>
        <v>0</v>
      </c>
      <c r="AG651" s="325">
        <v>0</v>
      </c>
      <c r="AH651" s="580">
        <f t="shared" si="774"/>
        <v>0</v>
      </c>
      <c r="AI651" s="266">
        <f t="shared" si="775"/>
        <v>0</v>
      </c>
      <c r="AJ651" s="326">
        <v>0</v>
      </c>
      <c r="AK651" s="588">
        <f t="shared" si="776"/>
        <v>0</v>
      </c>
      <c r="AL651" s="326">
        <v>0</v>
      </c>
      <c r="AM651" s="588">
        <f t="shared" si="777"/>
        <v>0</v>
      </c>
      <c r="AN651" s="326">
        <v>0</v>
      </c>
      <c r="AO651" s="588">
        <f t="shared" si="778"/>
        <v>0</v>
      </c>
      <c r="AP651" s="326">
        <v>0</v>
      </c>
      <c r="AQ651" s="588">
        <f t="shared" si="779"/>
        <v>0</v>
      </c>
      <c r="AR651" s="326">
        <v>0</v>
      </c>
      <c r="AS651" s="588">
        <f t="shared" si="780"/>
        <v>0</v>
      </c>
      <c r="AT651" s="269">
        <f t="shared" si="751"/>
        <v>0</v>
      </c>
      <c r="AU651" s="327">
        <v>0</v>
      </c>
      <c r="AV651" s="582">
        <f t="shared" si="781"/>
        <v>0</v>
      </c>
      <c r="AW651" s="327">
        <v>0</v>
      </c>
      <c r="AX651" s="582">
        <f t="shared" si="782"/>
        <v>0</v>
      </c>
      <c r="AY651" s="327">
        <v>0</v>
      </c>
      <c r="AZ651" s="582">
        <f t="shared" si="783"/>
        <v>0</v>
      </c>
      <c r="BA651" s="327">
        <v>0</v>
      </c>
      <c r="BB651" s="582">
        <f t="shared" si="784"/>
        <v>0</v>
      </c>
      <c r="BC651" s="327">
        <v>0</v>
      </c>
      <c r="BD651" s="582">
        <f t="shared" si="785"/>
        <v>0</v>
      </c>
      <c r="BE651" s="272">
        <f t="shared" si="752"/>
        <v>0</v>
      </c>
      <c r="BF651" s="328">
        <v>0</v>
      </c>
      <c r="BG651" s="581">
        <f t="shared" si="786"/>
        <v>0</v>
      </c>
      <c r="BH651" s="328">
        <v>0</v>
      </c>
      <c r="BI651" s="581">
        <f t="shared" si="787"/>
        <v>0</v>
      </c>
      <c r="BJ651" s="328">
        <v>0</v>
      </c>
      <c r="BK651" s="581">
        <f t="shared" si="788"/>
        <v>0</v>
      </c>
      <c r="BL651" s="328">
        <v>0</v>
      </c>
      <c r="BM651" s="581">
        <f t="shared" si="789"/>
        <v>0</v>
      </c>
      <c r="BN651" s="328">
        <v>0</v>
      </c>
      <c r="BO651" s="581">
        <f t="shared" si="790"/>
        <v>0</v>
      </c>
      <c r="BP651" s="275">
        <f t="shared" si="753"/>
        <v>0</v>
      </c>
      <c r="BQ651" s="329">
        <v>0</v>
      </c>
      <c r="BR651" s="587">
        <f t="shared" si="791"/>
        <v>0</v>
      </c>
      <c r="BS651" s="329">
        <v>0</v>
      </c>
      <c r="BT651" s="587">
        <f t="shared" si="792"/>
        <v>0</v>
      </c>
      <c r="BU651" s="329">
        <v>0</v>
      </c>
      <c r="BV651" s="587">
        <f t="shared" si="793"/>
        <v>0</v>
      </c>
      <c r="BW651" s="329">
        <v>0</v>
      </c>
      <c r="BX651" s="587">
        <f t="shared" si="794"/>
        <v>0</v>
      </c>
      <c r="BY651" s="329">
        <v>0</v>
      </c>
      <c r="BZ651" s="587">
        <f t="shared" si="795"/>
        <v>0</v>
      </c>
      <c r="CA651" s="278">
        <f t="shared" si="754"/>
        <v>0</v>
      </c>
      <c r="CB651" s="330">
        <v>0</v>
      </c>
      <c r="CC651" s="586">
        <f t="shared" si="796"/>
        <v>0</v>
      </c>
      <c r="CD651" s="330">
        <v>0</v>
      </c>
      <c r="CE651" s="586">
        <f t="shared" si="797"/>
        <v>0</v>
      </c>
      <c r="CF651" s="330">
        <v>0</v>
      </c>
      <c r="CG651" s="586">
        <f t="shared" si="798"/>
        <v>0</v>
      </c>
      <c r="CH651" s="330">
        <v>0</v>
      </c>
      <c r="CI651" s="586">
        <f t="shared" si="799"/>
        <v>0</v>
      </c>
      <c r="CJ651" s="330">
        <v>0</v>
      </c>
      <c r="CK651" s="586">
        <f t="shared" si="800"/>
        <v>0</v>
      </c>
      <c r="CL651" s="281">
        <f t="shared" si="755"/>
        <v>0</v>
      </c>
      <c r="CM651" s="331">
        <v>0</v>
      </c>
      <c r="CN651" s="585">
        <f t="shared" si="801"/>
        <v>0</v>
      </c>
      <c r="CO651" s="331">
        <v>0</v>
      </c>
      <c r="CP651" s="585">
        <f t="shared" si="802"/>
        <v>0</v>
      </c>
      <c r="CQ651" s="331">
        <v>0</v>
      </c>
      <c r="CR651" s="585">
        <f t="shared" si="803"/>
        <v>0</v>
      </c>
      <c r="CS651" s="331">
        <v>0</v>
      </c>
      <c r="CT651" s="585">
        <f t="shared" si="804"/>
        <v>0</v>
      </c>
      <c r="CU651" s="331">
        <v>0</v>
      </c>
      <c r="CV651" s="585">
        <f t="shared" si="805"/>
        <v>0</v>
      </c>
      <c r="CW651" s="284">
        <f t="shared" si="756"/>
        <v>0</v>
      </c>
      <c r="CX651" s="332">
        <v>0</v>
      </c>
      <c r="CY651" s="584">
        <f t="shared" si="806"/>
        <v>0</v>
      </c>
      <c r="CZ651" s="332">
        <v>0</v>
      </c>
      <c r="DA651" s="584">
        <f t="shared" si="807"/>
        <v>0</v>
      </c>
      <c r="DB651" s="332">
        <v>0</v>
      </c>
      <c r="DC651" s="584">
        <f t="shared" si="808"/>
        <v>0</v>
      </c>
      <c r="DD651" s="332">
        <v>0</v>
      </c>
      <c r="DE651" s="584">
        <f t="shared" si="809"/>
        <v>0</v>
      </c>
      <c r="DF651" s="332">
        <v>0</v>
      </c>
      <c r="DG651" s="584">
        <f t="shared" si="810"/>
        <v>0</v>
      </c>
      <c r="DH651" s="287">
        <f t="shared" si="757"/>
        <v>0</v>
      </c>
      <c r="DI651" s="333">
        <v>0</v>
      </c>
      <c r="DJ651" s="583">
        <f t="shared" si="811"/>
        <v>0</v>
      </c>
      <c r="DK651" s="333">
        <v>0</v>
      </c>
      <c r="DL651" s="583">
        <f t="shared" si="812"/>
        <v>0</v>
      </c>
      <c r="DM651" s="333">
        <v>0</v>
      </c>
      <c r="DN651" s="583">
        <f t="shared" si="813"/>
        <v>0</v>
      </c>
      <c r="DO651" s="333">
        <v>0</v>
      </c>
      <c r="DP651" s="583">
        <f t="shared" si="814"/>
        <v>0</v>
      </c>
      <c r="DQ651" s="333">
        <v>0</v>
      </c>
      <c r="DR651" s="583">
        <f t="shared" si="815"/>
        <v>0</v>
      </c>
      <c r="DS651" s="299">
        <f t="shared" si="758"/>
        <v>0</v>
      </c>
      <c r="DT651" s="293">
        <f t="shared" si="759"/>
        <v>0</v>
      </c>
      <c r="DU651" s="293">
        <f t="shared" si="760"/>
        <v>0</v>
      </c>
      <c r="DV651" s="293">
        <f t="shared" si="761"/>
        <v>0</v>
      </c>
      <c r="DW651" s="293">
        <f t="shared" si="762"/>
        <v>0</v>
      </c>
      <c r="DX651" s="293">
        <f t="shared" si="763"/>
        <v>0</v>
      </c>
      <c r="DY651" s="300">
        <f t="shared" si="764"/>
        <v>0</v>
      </c>
    </row>
    <row r="652" spans="1:129" s="135" customFormat="1" ht="15" customHeight="1">
      <c r="A652" s="169"/>
      <c r="B652" s="169"/>
      <c r="C652" s="822"/>
      <c r="D652" s="704"/>
      <c r="E652" s="704"/>
      <c r="F652" s="704"/>
      <c r="G652" s="704"/>
      <c r="H652" s="704"/>
      <c r="I652" s="704"/>
      <c r="J652" s="888" t="s">
        <v>101</v>
      </c>
      <c r="K652" s="975"/>
      <c r="L652" s="975"/>
      <c r="M652" s="976"/>
      <c r="N652" s="927">
        <f>SUM(O642:O651)</f>
        <v>0</v>
      </c>
      <c r="O652" s="928"/>
      <c r="P652" s="927">
        <f>SUM(Q642:Q651)</f>
        <v>0</v>
      </c>
      <c r="Q652" s="928"/>
      <c r="R652" s="927">
        <f>SUM(S642:S651)</f>
        <v>0</v>
      </c>
      <c r="S652" s="928"/>
      <c r="T652" s="927">
        <f>SUM(U642:U651)</f>
        <v>0</v>
      </c>
      <c r="U652" s="928"/>
      <c r="V652" s="927">
        <f>SUM(W642:W651)</f>
        <v>0</v>
      </c>
      <c r="W652" s="928"/>
      <c r="X652" s="141">
        <f>SUM(N652:W652)</f>
        <v>0</v>
      </c>
      <c r="Y652" s="927">
        <f>SUM(Z642:Z651)</f>
        <v>0</v>
      </c>
      <c r="Z652" s="928"/>
      <c r="AA652" s="927">
        <f>SUM(AB642:AB651)</f>
        <v>0</v>
      </c>
      <c r="AB652" s="928"/>
      <c r="AC652" s="927">
        <f>SUM(AD642:AD651)</f>
        <v>0</v>
      </c>
      <c r="AD652" s="928"/>
      <c r="AE652" s="927">
        <f>SUM(AF642:AF651)</f>
        <v>0</v>
      </c>
      <c r="AF652" s="928"/>
      <c r="AG652" s="927">
        <f>SUM(AH642:AH651)</f>
        <v>0</v>
      </c>
      <c r="AH652" s="928"/>
      <c r="AI652" s="141">
        <f>SUM(Y652:AG652)</f>
        <v>0</v>
      </c>
      <c r="AJ652" s="927">
        <f>SUM(AK642:AK651)</f>
        <v>0</v>
      </c>
      <c r="AK652" s="928"/>
      <c r="AL652" s="927">
        <f>SUM(AM642:AM651)</f>
        <v>0</v>
      </c>
      <c r="AM652" s="928"/>
      <c r="AN652" s="927">
        <f>SUM(AO642:AO651)</f>
        <v>0</v>
      </c>
      <c r="AO652" s="928"/>
      <c r="AP652" s="927">
        <f>SUM(AQ642:AQ651)</f>
        <v>0</v>
      </c>
      <c r="AQ652" s="928"/>
      <c r="AR652" s="927">
        <f>SUM(AS642:AS651)</f>
        <v>0</v>
      </c>
      <c r="AS652" s="928"/>
      <c r="AT652" s="141">
        <f>SUM(AJ652:AS652)</f>
        <v>0</v>
      </c>
      <c r="AU652" s="927">
        <f>SUM(AV642:AV651)</f>
        <v>0</v>
      </c>
      <c r="AV652" s="928"/>
      <c r="AW652" s="927">
        <f>SUM(AX642:AX651)</f>
        <v>0</v>
      </c>
      <c r="AX652" s="928"/>
      <c r="AY652" s="927">
        <f>SUM(AZ642:AZ651)</f>
        <v>0</v>
      </c>
      <c r="AZ652" s="928"/>
      <c r="BA652" s="927">
        <f>SUM(BB642:BB651)</f>
        <v>0</v>
      </c>
      <c r="BB652" s="928"/>
      <c r="BC652" s="927">
        <f>SUM(BD642:BD651)</f>
        <v>0</v>
      </c>
      <c r="BD652" s="928"/>
      <c r="BE652" s="141">
        <f>SUM(AU652:BD652)</f>
        <v>0</v>
      </c>
      <c r="BF652" s="927">
        <f>SUM(BG642:BG651)</f>
        <v>0</v>
      </c>
      <c r="BG652" s="928"/>
      <c r="BH652" s="927">
        <f>SUM(BI642:BI651)</f>
        <v>0</v>
      </c>
      <c r="BI652" s="928"/>
      <c r="BJ652" s="927">
        <f>SUM(BK642:BK651)</f>
        <v>0</v>
      </c>
      <c r="BK652" s="928"/>
      <c r="BL652" s="927">
        <f>SUM(BM642:BM651)</f>
        <v>0</v>
      </c>
      <c r="BM652" s="928"/>
      <c r="BN652" s="927">
        <f>SUM(BO642:BO651)</f>
        <v>0</v>
      </c>
      <c r="BO652" s="928"/>
      <c r="BP652" s="141">
        <f>SUM(BF652:BO652)</f>
        <v>0</v>
      </c>
      <c r="BQ652" s="927">
        <f>SUM(BR642:BR651)</f>
        <v>0</v>
      </c>
      <c r="BR652" s="928"/>
      <c r="BS652" s="927">
        <f>SUM(BT642:BT651)</f>
        <v>0</v>
      </c>
      <c r="BT652" s="928"/>
      <c r="BU652" s="927">
        <f>SUM(BV642:BV651)</f>
        <v>0</v>
      </c>
      <c r="BV652" s="928"/>
      <c r="BW652" s="927">
        <f>SUM(BX642:BX651)</f>
        <v>0</v>
      </c>
      <c r="BX652" s="928"/>
      <c r="BY652" s="927">
        <f>SUM(BZ642:BZ651)</f>
        <v>0</v>
      </c>
      <c r="BZ652" s="928"/>
      <c r="CA652" s="141">
        <f>SUM(BQ652:BZ652)</f>
        <v>0</v>
      </c>
      <c r="CB652" s="927">
        <f>SUM(CC642:CC651)</f>
        <v>0</v>
      </c>
      <c r="CC652" s="928"/>
      <c r="CD652" s="927">
        <f>SUM(CE642:CE651)</f>
        <v>0</v>
      </c>
      <c r="CE652" s="928"/>
      <c r="CF652" s="927">
        <f>SUM(CG642:CG651)</f>
        <v>0</v>
      </c>
      <c r="CG652" s="928"/>
      <c r="CH652" s="927">
        <f>SUM(CI642:CI651)</f>
        <v>0</v>
      </c>
      <c r="CI652" s="928"/>
      <c r="CJ652" s="927">
        <f>SUM(CK642:CK651)</f>
        <v>0</v>
      </c>
      <c r="CK652" s="928"/>
      <c r="CL652" s="141">
        <f>SUM(CB652:CK652)</f>
        <v>0</v>
      </c>
      <c r="CM652" s="927">
        <f>SUM(CN642:CN651)</f>
        <v>0</v>
      </c>
      <c r="CN652" s="928"/>
      <c r="CO652" s="927">
        <f>SUM(CP642:CP651)</f>
        <v>0</v>
      </c>
      <c r="CP652" s="928"/>
      <c r="CQ652" s="927">
        <f>SUM(CR642:CR651)</f>
        <v>0</v>
      </c>
      <c r="CR652" s="928"/>
      <c r="CS652" s="927">
        <f>SUM(CT642:CT651)</f>
        <v>0</v>
      </c>
      <c r="CT652" s="928"/>
      <c r="CU652" s="927">
        <f>SUM(CV642:CV651)</f>
        <v>0</v>
      </c>
      <c r="CV652" s="928"/>
      <c r="CW652" s="141">
        <f>SUM(CM652:CV652)</f>
        <v>0</v>
      </c>
      <c r="CX652" s="927">
        <f>SUM(CY642:CY651)</f>
        <v>0</v>
      </c>
      <c r="CY652" s="928"/>
      <c r="CZ652" s="927">
        <f>SUM(DA642:DA651)</f>
        <v>0</v>
      </c>
      <c r="DA652" s="928"/>
      <c r="DB652" s="927">
        <f>SUM(DC642:DC651)</f>
        <v>0</v>
      </c>
      <c r="DC652" s="928"/>
      <c r="DD652" s="927">
        <f>SUM(DE642:DE651)</f>
        <v>0</v>
      </c>
      <c r="DE652" s="928"/>
      <c r="DF652" s="927">
        <f>SUM(DG642:DG651)</f>
        <v>0</v>
      </c>
      <c r="DG652" s="928"/>
      <c r="DH652" s="141">
        <f>SUM(CX652:DG652)</f>
        <v>0</v>
      </c>
      <c r="DI652" s="927">
        <f>SUM(DJ642:DJ651)</f>
        <v>0</v>
      </c>
      <c r="DJ652" s="928"/>
      <c r="DK652" s="927">
        <f>SUM(DL642:DL651)</f>
        <v>0</v>
      </c>
      <c r="DL652" s="928"/>
      <c r="DM652" s="927">
        <f>SUM(DN642:DN651)</f>
        <v>0</v>
      </c>
      <c r="DN652" s="928"/>
      <c r="DO652" s="927">
        <f>SUM(DP642:DP651)</f>
        <v>0</v>
      </c>
      <c r="DP652" s="928"/>
      <c r="DQ652" s="927">
        <f>SUM(DR642:DR651)</f>
        <v>0</v>
      </c>
      <c r="DR652" s="928"/>
      <c r="DS652" s="141">
        <f>SUM(DI652:DR652)</f>
        <v>0</v>
      </c>
      <c r="DT652" s="141">
        <f>SUM(DT642:DT651)</f>
        <v>0</v>
      </c>
      <c r="DU652" s="141">
        <f>SUM(DU642:DU651)</f>
        <v>0</v>
      </c>
      <c r="DV652" s="141">
        <f>SUM(DV642:DV651)</f>
        <v>0</v>
      </c>
      <c r="DW652" s="141">
        <f>SUM(DW642:DW651)</f>
        <v>0</v>
      </c>
      <c r="DX652" s="141">
        <f>SUM(DX642:DX651)</f>
        <v>0</v>
      </c>
      <c r="DY652" s="141">
        <f t="shared" si="764"/>
        <v>0</v>
      </c>
    </row>
    <row r="653" spans="1:129" s="135" customFormat="1" ht="33" customHeight="1">
      <c r="A653" s="153">
        <v>1900</v>
      </c>
      <c r="B653" s="169"/>
      <c r="C653" s="734"/>
      <c r="D653" s="658"/>
      <c r="E653" s="658"/>
      <c r="F653" s="658"/>
      <c r="G653" s="658"/>
      <c r="H653" s="658"/>
      <c r="I653" s="658"/>
      <c r="J653" s="658"/>
      <c r="K653" s="658"/>
      <c r="L653" s="15" t="s">
        <v>102</v>
      </c>
      <c r="M653" s="35"/>
      <c r="N653" s="191"/>
      <c r="O653" s="192"/>
      <c r="P653" s="193"/>
      <c r="Q653" s="192"/>
      <c r="R653" s="193"/>
      <c r="S653" s="192"/>
      <c r="T653" s="193"/>
      <c r="U653" s="192"/>
      <c r="V653" s="193"/>
      <c r="W653" s="192"/>
      <c r="X653" s="132"/>
      <c r="Y653" s="191"/>
      <c r="Z653" s="192"/>
      <c r="AA653" s="193"/>
      <c r="AB653" s="192"/>
      <c r="AC653" s="193"/>
      <c r="AD653" s="192"/>
      <c r="AE653" s="193"/>
      <c r="AF653" s="192"/>
      <c r="AG653" s="193"/>
      <c r="AH653" s="192"/>
      <c r="AI653" s="132"/>
      <c r="AJ653" s="191"/>
      <c r="AK653" s="192"/>
      <c r="AL653" s="193"/>
      <c r="AM653" s="192"/>
      <c r="AN653" s="193"/>
      <c r="AO653" s="192"/>
      <c r="AP653" s="193"/>
      <c r="AQ653" s="192"/>
      <c r="AR653" s="193"/>
      <c r="AS653" s="192"/>
      <c r="AT653" s="132"/>
      <c r="AU653" s="191"/>
      <c r="AV653" s="192"/>
      <c r="AW653" s="193"/>
      <c r="AX653" s="192"/>
      <c r="AY653" s="193"/>
      <c r="AZ653" s="192"/>
      <c r="BA653" s="193"/>
      <c r="BB653" s="192"/>
      <c r="BC653" s="193"/>
      <c r="BD653" s="192"/>
      <c r="BE653" s="132"/>
      <c r="BF653" s="191"/>
      <c r="BG653" s="192"/>
      <c r="BH653" s="193"/>
      <c r="BI653" s="192"/>
      <c r="BJ653" s="193"/>
      <c r="BK653" s="192"/>
      <c r="BL653" s="193"/>
      <c r="BM653" s="192"/>
      <c r="BN653" s="193"/>
      <c r="BO653" s="192"/>
      <c r="BP653" s="132"/>
      <c r="BQ653" s="191"/>
      <c r="BR653" s="192"/>
      <c r="BS653" s="193"/>
      <c r="BT653" s="192"/>
      <c r="BU653" s="193"/>
      <c r="BV653" s="192"/>
      <c r="BW653" s="193"/>
      <c r="BX653" s="192"/>
      <c r="BY653" s="193"/>
      <c r="BZ653" s="192"/>
      <c r="CA653" s="132"/>
      <c r="CB653" s="191"/>
      <c r="CC653" s="192"/>
      <c r="CD653" s="193"/>
      <c r="CE653" s="192"/>
      <c r="CF653" s="193"/>
      <c r="CG653" s="192"/>
      <c r="CH653" s="193"/>
      <c r="CI653" s="192"/>
      <c r="CJ653" s="193"/>
      <c r="CK653" s="192"/>
      <c r="CL653" s="132"/>
      <c r="CM653" s="191"/>
      <c r="CN653" s="192"/>
      <c r="CO653" s="193"/>
      <c r="CP653" s="192"/>
      <c r="CQ653" s="193"/>
      <c r="CR653" s="192"/>
      <c r="CS653" s="193"/>
      <c r="CT653" s="192"/>
      <c r="CU653" s="193"/>
      <c r="CV653" s="192"/>
      <c r="CW653" s="132"/>
      <c r="CX653" s="191"/>
      <c r="CY653" s="192"/>
      <c r="CZ653" s="193"/>
      <c r="DA653" s="192"/>
      <c r="DB653" s="193"/>
      <c r="DC653" s="192"/>
      <c r="DD653" s="193"/>
      <c r="DE653" s="192"/>
      <c r="DF653" s="193"/>
      <c r="DG653" s="192"/>
      <c r="DH653" s="132"/>
      <c r="DI653" s="191"/>
      <c r="DJ653" s="192"/>
      <c r="DK653" s="193"/>
      <c r="DL653" s="192"/>
      <c r="DM653" s="193"/>
      <c r="DN653" s="192"/>
      <c r="DO653" s="193"/>
      <c r="DP653" s="192"/>
      <c r="DQ653" s="193"/>
      <c r="DR653" s="192"/>
      <c r="DS653" s="132"/>
      <c r="DT653" s="197"/>
      <c r="DU653" s="197"/>
      <c r="DV653" s="197"/>
      <c r="DW653" s="197"/>
      <c r="DX653" s="197"/>
      <c r="DY653" s="334"/>
    </row>
    <row r="654" spans="1:129" s="135" customFormat="1" ht="15" customHeight="1">
      <c r="A654" s="169"/>
      <c r="B654" s="169"/>
      <c r="C654" s="734">
        <f>D642</f>
        <v>0</v>
      </c>
      <c r="D654" s="658"/>
      <c r="E654" s="658"/>
      <c r="F654" s="658"/>
      <c r="G654" s="658"/>
      <c r="H654" s="658"/>
      <c r="I654" s="658"/>
      <c r="J654" s="658"/>
      <c r="K654" s="658"/>
      <c r="L654" s="189">
        <f t="shared" ref="L654:L663" si="816">VLOOKUP(E642,Leave_Benefits,3,0)</f>
        <v>0</v>
      </c>
      <c r="M654" s="35"/>
      <c r="N654" s="881">
        <f>O642*$L654</f>
        <v>0</v>
      </c>
      <c r="O654" s="659"/>
      <c r="P654" s="881">
        <f>Q642*$L654</f>
        <v>0</v>
      </c>
      <c r="Q654" s="659"/>
      <c r="R654" s="881">
        <f>S642*$L654</f>
        <v>0</v>
      </c>
      <c r="S654" s="659"/>
      <c r="T654" s="881">
        <f>U642*$L654</f>
        <v>0</v>
      </c>
      <c r="U654" s="659"/>
      <c r="V654" s="881">
        <f>W642*$L654</f>
        <v>0</v>
      </c>
      <c r="W654" s="659"/>
      <c r="X654" s="119">
        <f t="shared" ref="X654:X663" si="817">N654+P654+R654+T654+V654</f>
        <v>0</v>
      </c>
      <c r="Y654" s="886">
        <f>Z642*$L654</f>
        <v>0</v>
      </c>
      <c r="Z654" s="1007"/>
      <c r="AA654" s="886">
        <f>AB642*$L654</f>
        <v>0</v>
      </c>
      <c r="AB654" s="1007"/>
      <c r="AC654" s="886">
        <f>AD642*$L654</f>
        <v>0</v>
      </c>
      <c r="AD654" s="1007"/>
      <c r="AE654" s="886">
        <f>AF642*$L654</f>
        <v>0</v>
      </c>
      <c r="AF654" s="1007"/>
      <c r="AG654" s="886">
        <f>AH642*$L654</f>
        <v>0</v>
      </c>
      <c r="AH654" s="1007"/>
      <c r="AI654" s="266">
        <f t="shared" ref="AI654:AI663" si="818">Y654+AA654+AC654+AE654+AG654</f>
        <v>0</v>
      </c>
      <c r="AJ654" s="884">
        <f>AK642*$L654</f>
        <v>0</v>
      </c>
      <c r="AK654" s="885"/>
      <c r="AL654" s="884">
        <f>AM642*$L654</f>
        <v>0</v>
      </c>
      <c r="AM654" s="885"/>
      <c r="AN654" s="884">
        <f>AO642*$L654</f>
        <v>0</v>
      </c>
      <c r="AO654" s="885"/>
      <c r="AP654" s="884">
        <f>AQ642*$L654</f>
        <v>0</v>
      </c>
      <c r="AQ654" s="885"/>
      <c r="AR654" s="884">
        <f>AS642*$L654</f>
        <v>0</v>
      </c>
      <c r="AS654" s="885"/>
      <c r="AT654" s="269">
        <f t="shared" ref="AT654:AT663" si="819">AJ654+AL654+AN654+AP654+AR654</f>
        <v>0</v>
      </c>
      <c r="AU654" s="877">
        <f>AV642*$L654</f>
        <v>0</v>
      </c>
      <c r="AV654" s="878"/>
      <c r="AW654" s="877">
        <f>AX642*$L654</f>
        <v>0</v>
      </c>
      <c r="AX654" s="878"/>
      <c r="AY654" s="877">
        <f>AZ642*$L654</f>
        <v>0</v>
      </c>
      <c r="AZ654" s="878"/>
      <c r="BA654" s="877">
        <f>BB642*$L654</f>
        <v>0</v>
      </c>
      <c r="BB654" s="878"/>
      <c r="BC654" s="877">
        <f>BD642*$L654</f>
        <v>0</v>
      </c>
      <c r="BD654" s="878"/>
      <c r="BE654" s="272">
        <f t="shared" ref="BE654:BE663" si="820">AU654+AW654+AY654+BA654+BC654</f>
        <v>0</v>
      </c>
      <c r="BF654" s="879">
        <f>BG642*$L654</f>
        <v>0</v>
      </c>
      <c r="BG654" s="880"/>
      <c r="BH654" s="879">
        <f>BI642*$L654</f>
        <v>0</v>
      </c>
      <c r="BI654" s="880"/>
      <c r="BJ654" s="879">
        <f>BK642*$L654</f>
        <v>0</v>
      </c>
      <c r="BK654" s="880"/>
      <c r="BL654" s="879">
        <f>BM642*$L654</f>
        <v>0</v>
      </c>
      <c r="BM654" s="880"/>
      <c r="BN654" s="879">
        <f>BO642*$L654</f>
        <v>0</v>
      </c>
      <c r="BO654" s="880"/>
      <c r="BP654" s="275">
        <f t="shared" ref="BP654:BP663" si="821">BF654+BH654+BJ654+BL654+BN654</f>
        <v>0</v>
      </c>
      <c r="BQ654" s="1003">
        <f>BR642*$L654</f>
        <v>0</v>
      </c>
      <c r="BR654" s="1004"/>
      <c r="BS654" s="1003">
        <f>BT642*$L654</f>
        <v>0</v>
      </c>
      <c r="BT654" s="1004"/>
      <c r="BU654" s="1003">
        <f>BV642*$L654</f>
        <v>0</v>
      </c>
      <c r="BV654" s="1004"/>
      <c r="BW654" s="1003">
        <f>BX642*$L654</f>
        <v>0</v>
      </c>
      <c r="BX654" s="1004"/>
      <c r="BY654" s="1003">
        <f>BZ642*$L654</f>
        <v>0</v>
      </c>
      <c r="BZ654" s="1004"/>
      <c r="CA654" s="278">
        <f t="shared" ref="CA654:CA663" si="822">BQ654+BS654+BU654+BW654+BY654</f>
        <v>0</v>
      </c>
      <c r="CB654" s="1005">
        <f>CC642*$L654</f>
        <v>0</v>
      </c>
      <c r="CC654" s="1006"/>
      <c r="CD654" s="1005">
        <f>CE642*$L654</f>
        <v>0</v>
      </c>
      <c r="CE654" s="1006"/>
      <c r="CF654" s="1005">
        <f>CG642*$L654</f>
        <v>0</v>
      </c>
      <c r="CG654" s="1006"/>
      <c r="CH654" s="1005">
        <f>CI642*$L654</f>
        <v>0</v>
      </c>
      <c r="CI654" s="1006"/>
      <c r="CJ654" s="1005">
        <f>CK642*$L654</f>
        <v>0</v>
      </c>
      <c r="CK654" s="1006"/>
      <c r="CL654" s="281">
        <f t="shared" ref="CL654:CL663" si="823">CB654+CD654+CF654+CH654+CJ654</f>
        <v>0</v>
      </c>
      <c r="CM654" s="999">
        <f>CN642*$L654</f>
        <v>0</v>
      </c>
      <c r="CN654" s="1000"/>
      <c r="CO654" s="999">
        <f>CP642*$L654</f>
        <v>0</v>
      </c>
      <c r="CP654" s="1000"/>
      <c r="CQ654" s="999">
        <f>CR642*$L654</f>
        <v>0</v>
      </c>
      <c r="CR654" s="1000"/>
      <c r="CS654" s="999">
        <f>CT642*$L654</f>
        <v>0</v>
      </c>
      <c r="CT654" s="1000"/>
      <c r="CU654" s="999">
        <f>CV642*$L654</f>
        <v>0</v>
      </c>
      <c r="CV654" s="1000"/>
      <c r="CW654" s="284">
        <f t="shared" ref="CW654:CW663" si="824">CM654+CO654+CQ654+CS654+CU654</f>
        <v>0</v>
      </c>
      <c r="CX654" s="1001">
        <f>CY642*$L654</f>
        <v>0</v>
      </c>
      <c r="CY654" s="1002"/>
      <c r="CZ654" s="1001">
        <f>DA642*$L654</f>
        <v>0</v>
      </c>
      <c r="DA654" s="1002"/>
      <c r="DB654" s="1001">
        <f>DC642*$L654</f>
        <v>0</v>
      </c>
      <c r="DC654" s="1002"/>
      <c r="DD654" s="1001">
        <f>DE642*$L654</f>
        <v>0</v>
      </c>
      <c r="DE654" s="1002"/>
      <c r="DF654" s="1001">
        <f>DG642*$L654</f>
        <v>0</v>
      </c>
      <c r="DG654" s="1002"/>
      <c r="DH654" s="287">
        <f t="shared" ref="DH654:DH663" si="825">CX654+CZ654+DB654+DD654+DF654</f>
        <v>0</v>
      </c>
      <c r="DI654" s="997">
        <f>DJ642*$L654</f>
        <v>0</v>
      </c>
      <c r="DJ654" s="998"/>
      <c r="DK654" s="997">
        <f>DL642*$L654</f>
        <v>0</v>
      </c>
      <c r="DL654" s="998"/>
      <c r="DM654" s="997">
        <f>DN642*$L654</f>
        <v>0</v>
      </c>
      <c r="DN654" s="998"/>
      <c r="DO654" s="997">
        <f>DP642*$L654</f>
        <v>0</v>
      </c>
      <c r="DP654" s="998"/>
      <c r="DQ654" s="997">
        <f>DR642*$L654</f>
        <v>0</v>
      </c>
      <c r="DR654" s="998"/>
      <c r="DS654" s="299">
        <f t="shared" ref="DS654:DS663" si="826">DI654+DK654+DM654+DO654+DQ654</f>
        <v>0</v>
      </c>
      <c r="DT654" s="312">
        <f>N654+Y654+AJ654+AU654+BF654+BQ654+CB654+CM654+CX654+DI654</f>
        <v>0</v>
      </c>
      <c r="DU654" s="312">
        <f>P654+AA654+AL654+AW654+BH654+BS654+CD654+CO654+CZ654+DK654</f>
        <v>0</v>
      </c>
      <c r="DV654" s="312">
        <f>R654+AC654+AN654+AY654+BJ654+BU654+CF654+CQ654+DB654+DM654</f>
        <v>0</v>
      </c>
      <c r="DW654" s="312">
        <f>T654+AE654+AP654+BA654+BL654+BW654+CH654+CS654+DD654+DO654</f>
        <v>0</v>
      </c>
      <c r="DX654" s="312">
        <f>V654+AG654+AR654+BC654+BN654+BY654+CJ654+CU654+DF654+DQ654</f>
        <v>0</v>
      </c>
      <c r="DY654" s="300">
        <f t="shared" ref="DY654:DY665" si="827">SUM(DT654:DX654)</f>
        <v>0</v>
      </c>
    </row>
    <row r="655" spans="1:129" s="135" customFormat="1" ht="15" customHeight="1">
      <c r="A655" s="169"/>
      <c r="B655" s="169"/>
      <c r="C655" s="734">
        <f t="shared" ref="C655:C663" si="828">D643</f>
        <v>0</v>
      </c>
      <c r="D655" s="658"/>
      <c r="E655" s="658"/>
      <c r="F655" s="658"/>
      <c r="G655" s="658"/>
      <c r="H655" s="658"/>
      <c r="I655" s="658"/>
      <c r="J655" s="658"/>
      <c r="K655" s="658"/>
      <c r="L655" s="189">
        <f t="shared" si="816"/>
        <v>0</v>
      </c>
      <c r="M655" s="35"/>
      <c r="N655" s="881">
        <f t="shared" ref="N655:N663" si="829">O643*$L655</f>
        <v>0</v>
      </c>
      <c r="O655" s="659"/>
      <c r="P655" s="881">
        <f t="shared" ref="P655:P663" si="830">Q643*$L655</f>
        <v>0</v>
      </c>
      <c r="Q655" s="659"/>
      <c r="R655" s="881">
        <f t="shared" ref="R655:R663" si="831">S643*$L655</f>
        <v>0</v>
      </c>
      <c r="S655" s="659"/>
      <c r="T655" s="881">
        <f t="shared" ref="T655:T663" si="832">U643*$L655</f>
        <v>0</v>
      </c>
      <c r="U655" s="659"/>
      <c r="V655" s="881">
        <f t="shared" ref="V655:V663" si="833">W643*$L655</f>
        <v>0</v>
      </c>
      <c r="W655" s="659"/>
      <c r="X655" s="119">
        <f t="shared" si="817"/>
        <v>0</v>
      </c>
      <c r="Y655" s="886">
        <f t="shared" ref="Y655:Y663" si="834">Z643*$L655</f>
        <v>0</v>
      </c>
      <c r="Z655" s="1007"/>
      <c r="AA655" s="886">
        <f t="shared" ref="AA655:AA663" si="835">AB643*$L655</f>
        <v>0</v>
      </c>
      <c r="AB655" s="1007"/>
      <c r="AC655" s="886">
        <f t="shared" ref="AC655:AC663" si="836">AD643*$L655</f>
        <v>0</v>
      </c>
      <c r="AD655" s="1007"/>
      <c r="AE655" s="886">
        <f t="shared" ref="AE655:AE663" si="837">AF643*$L655</f>
        <v>0</v>
      </c>
      <c r="AF655" s="1007"/>
      <c r="AG655" s="886">
        <f t="shared" ref="AG655:AG663" si="838">AH643*$L655</f>
        <v>0</v>
      </c>
      <c r="AH655" s="1007"/>
      <c r="AI655" s="266">
        <f t="shared" si="818"/>
        <v>0</v>
      </c>
      <c r="AJ655" s="884">
        <f t="shared" ref="AJ655:AJ663" si="839">AK643*$L655</f>
        <v>0</v>
      </c>
      <c r="AK655" s="885"/>
      <c r="AL655" s="884">
        <f t="shared" ref="AL655:AL663" si="840">AM643*$L655</f>
        <v>0</v>
      </c>
      <c r="AM655" s="885"/>
      <c r="AN655" s="884">
        <f t="shared" ref="AN655:AN663" si="841">AO643*$L655</f>
        <v>0</v>
      </c>
      <c r="AO655" s="885"/>
      <c r="AP655" s="884">
        <f t="shared" ref="AP655:AP663" si="842">AQ643*$L655</f>
        <v>0</v>
      </c>
      <c r="AQ655" s="885"/>
      <c r="AR655" s="884">
        <f t="shared" ref="AR655:AR663" si="843">AS643*$L655</f>
        <v>0</v>
      </c>
      <c r="AS655" s="885"/>
      <c r="AT655" s="269">
        <f t="shared" si="819"/>
        <v>0</v>
      </c>
      <c r="AU655" s="877">
        <f t="shared" ref="AU655:AU663" si="844">AV643*$L655</f>
        <v>0</v>
      </c>
      <c r="AV655" s="878"/>
      <c r="AW655" s="877">
        <f t="shared" ref="AW655:AW663" si="845">AX643*$L655</f>
        <v>0</v>
      </c>
      <c r="AX655" s="878"/>
      <c r="AY655" s="877">
        <f t="shared" ref="AY655:AY663" si="846">AZ643*$L655</f>
        <v>0</v>
      </c>
      <c r="AZ655" s="878"/>
      <c r="BA655" s="877">
        <f t="shared" ref="BA655:BA663" si="847">BB643*$L655</f>
        <v>0</v>
      </c>
      <c r="BB655" s="878"/>
      <c r="BC655" s="877">
        <f t="shared" ref="BC655:BC663" si="848">BD643*$L655</f>
        <v>0</v>
      </c>
      <c r="BD655" s="878"/>
      <c r="BE655" s="272">
        <f t="shared" si="820"/>
        <v>0</v>
      </c>
      <c r="BF655" s="879">
        <f t="shared" ref="BF655:BF663" si="849">BG643*$L655</f>
        <v>0</v>
      </c>
      <c r="BG655" s="880"/>
      <c r="BH655" s="879">
        <f t="shared" ref="BH655:BH663" si="850">BI643*$L655</f>
        <v>0</v>
      </c>
      <c r="BI655" s="880"/>
      <c r="BJ655" s="879">
        <f t="shared" ref="BJ655:BJ663" si="851">BK643*$L655</f>
        <v>0</v>
      </c>
      <c r="BK655" s="880"/>
      <c r="BL655" s="879">
        <f t="shared" ref="BL655:BL663" si="852">BM643*$L655</f>
        <v>0</v>
      </c>
      <c r="BM655" s="880"/>
      <c r="BN655" s="879">
        <f t="shared" ref="BN655:BN663" si="853">BO643*$L655</f>
        <v>0</v>
      </c>
      <c r="BO655" s="880"/>
      <c r="BP655" s="275">
        <f t="shared" si="821"/>
        <v>0</v>
      </c>
      <c r="BQ655" s="1003">
        <f t="shared" ref="BQ655:BQ663" si="854">BR643*$L655</f>
        <v>0</v>
      </c>
      <c r="BR655" s="1004"/>
      <c r="BS655" s="1003">
        <f t="shared" ref="BS655:BS663" si="855">BT643*$L655</f>
        <v>0</v>
      </c>
      <c r="BT655" s="1004"/>
      <c r="BU655" s="1003">
        <f t="shared" ref="BU655:BU663" si="856">BV643*$L655</f>
        <v>0</v>
      </c>
      <c r="BV655" s="1004"/>
      <c r="BW655" s="1003">
        <f t="shared" ref="BW655:BW663" si="857">BX643*$L655</f>
        <v>0</v>
      </c>
      <c r="BX655" s="1004"/>
      <c r="BY655" s="1003">
        <f t="shared" ref="BY655:BY663" si="858">BZ643*$L655</f>
        <v>0</v>
      </c>
      <c r="BZ655" s="1004"/>
      <c r="CA655" s="278">
        <f t="shared" si="822"/>
        <v>0</v>
      </c>
      <c r="CB655" s="1005">
        <f t="shared" ref="CB655:CB663" si="859">CC643*$L655</f>
        <v>0</v>
      </c>
      <c r="CC655" s="1006"/>
      <c r="CD655" s="1005">
        <f t="shared" ref="CD655:CD663" si="860">CE643*$L655</f>
        <v>0</v>
      </c>
      <c r="CE655" s="1006"/>
      <c r="CF655" s="1005">
        <f t="shared" ref="CF655:CF663" si="861">CG643*$L655</f>
        <v>0</v>
      </c>
      <c r="CG655" s="1006"/>
      <c r="CH655" s="1005">
        <f t="shared" ref="CH655:CH663" si="862">CI643*$L655</f>
        <v>0</v>
      </c>
      <c r="CI655" s="1006"/>
      <c r="CJ655" s="1005">
        <f t="shared" ref="CJ655:CJ663" si="863">CK643*$L655</f>
        <v>0</v>
      </c>
      <c r="CK655" s="1006"/>
      <c r="CL655" s="281">
        <f t="shared" si="823"/>
        <v>0</v>
      </c>
      <c r="CM655" s="999">
        <f t="shared" ref="CM655:CM663" si="864">CN643*$L655</f>
        <v>0</v>
      </c>
      <c r="CN655" s="1000"/>
      <c r="CO655" s="999">
        <f t="shared" ref="CO655:CO663" si="865">CP643*$L655</f>
        <v>0</v>
      </c>
      <c r="CP655" s="1000"/>
      <c r="CQ655" s="999">
        <f t="shared" ref="CQ655:CQ663" si="866">CR643*$L655</f>
        <v>0</v>
      </c>
      <c r="CR655" s="1000"/>
      <c r="CS655" s="999">
        <f t="shared" ref="CS655:CS663" si="867">CT643*$L655</f>
        <v>0</v>
      </c>
      <c r="CT655" s="1000"/>
      <c r="CU655" s="999">
        <f t="shared" ref="CU655:CU663" si="868">CV643*$L655</f>
        <v>0</v>
      </c>
      <c r="CV655" s="1000"/>
      <c r="CW655" s="284">
        <f t="shared" si="824"/>
        <v>0</v>
      </c>
      <c r="CX655" s="1001">
        <f t="shared" ref="CX655:CX663" si="869">CY643*$L655</f>
        <v>0</v>
      </c>
      <c r="CY655" s="1002"/>
      <c r="CZ655" s="1001">
        <f t="shared" ref="CZ655:CZ663" si="870">DA643*$L655</f>
        <v>0</v>
      </c>
      <c r="DA655" s="1002"/>
      <c r="DB655" s="1001">
        <f t="shared" ref="DB655:DB663" si="871">DC643*$L655</f>
        <v>0</v>
      </c>
      <c r="DC655" s="1002"/>
      <c r="DD655" s="1001">
        <f t="shared" ref="DD655:DD663" si="872">DE643*$L655</f>
        <v>0</v>
      </c>
      <c r="DE655" s="1002"/>
      <c r="DF655" s="1001">
        <f t="shared" ref="DF655:DF663" si="873">DG643*$L655</f>
        <v>0</v>
      </c>
      <c r="DG655" s="1002"/>
      <c r="DH655" s="287">
        <f t="shared" si="825"/>
        <v>0</v>
      </c>
      <c r="DI655" s="997">
        <f t="shared" ref="DI655:DI663" si="874">DJ643*$L655</f>
        <v>0</v>
      </c>
      <c r="DJ655" s="998"/>
      <c r="DK655" s="997">
        <f t="shared" ref="DK655:DK663" si="875">DL643*$L655</f>
        <v>0</v>
      </c>
      <c r="DL655" s="998"/>
      <c r="DM655" s="997">
        <f t="shared" ref="DM655:DM663" si="876">DN643*$L655</f>
        <v>0</v>
      </c>
      <c r="DN655" s="998"/>
      <c r="DO655" s="997">
        <f t="shared" ref="DO655:DO663" si="877">DP643*$L655</f>
        <v>0</v>
      </c>
      <c r="DP655" s="998"/>
      <c r="DQ655" s="997">
        <f t="shared" ref="DQ655:DQ663" si="878">DR643*$L655</f>
        <v>0</v>
      </c>
      <c r="DR655" s="998"/>
      <c r="DS655" s="299">
        <f t="shared" si="826"/>
        <v>0</v>
      </c>
      <c r="DT655" s="312">
        <f t="shared" ref="DT655:DT663" si="879">O655+Z655+AK655+AV655+BG655+BR655+CC655+CN655+CY655+DJ655</f>
        <v>0</v>
      </c>
      <c r="DU655" s="312">
        <f t="shared" ref="DU655:DU663" si="880">Q655+AB655+AM655+AX655+BI655+BT655+CE655+CP655+DA655+DL655</f>
        <v>0</v>
      </c>
      <c r="DV655" s="312">
        <f t="shared" ref="DV655:DV663" si="881">DN655+DC655+S655+AD655+AO655+AZ655+BK655+BV655+CG655+CR655</f>
        <v>0</v>
      </c>
      <c r="DW655" s="312">
        <f t="shared" ref="DW655:DW663" si="882">DP655+DE655+CT655+CI655+BX655+BB655+BM655+AQ655+U655+AF655</f>
        <v>0</v>
      </c>
      <c r="DX655" s="312">
        <f t="shared" ref="DX655:DX663" si="883">DR655+DG655+CV655+CK655+BZ655+BO655+BD655+AS655+W655</f>
        <v>0</v>
      </c>
      <c r="DY655" s="300">
        <f t="shared" si="827"/>
        <v>0</v>
      </c>
    </row>
    <row r="656" spans="1:129" s="135" customFormat="1" ht="15" customHeight="1">
      <c r="A656" s="169"/>
      <c r="B656" s="169"/>
      <c r="C656" s="734">
        <f t="shared" si="828"/>
        <v>0</v>
      </c>
      <c r="D656" s="658"/>
      <c r="E656" s="658"/>
      <c r="F656" s="658"/>
      <c r="G656" s="658"/>
      <c r="H656" s="658"/>
      <c r="I656" s="658"/>
      <c r="J656" s="658"/>
      <c r="K656" s="658"/>
      <c r="L656" s="189">
        <f t="shared" si="816"/>
        <v>0</v>
      </c>
      <c r="M656" s="35"/>
      <c r="N656" s="881">
        <f t="shared" si="829"/>
        <v>0</v>
      </c>
      <c r="O656" s="659"/>
      <c r="P656" s="881">
        <f t="shared" si="830"/>
        <v>0</v>
      </c>
      <c r="Q656" s="659"/>
      <c r="R656" s="881">
        <f t="shared" si="831"/>
        <v>0</v>
      </c>
      <c r="S656" s="659"/>
      <c r="T656" s="881">
        <f t="shared" si="832"/>
        <v>0</v>
      </c>
      <c r="U656" s="659"/>
      <c r="V656" s="881">
        <f t="shared" si="833"/>
        <v>0</v>
      </c>
      <c r="W656" s="659"/>
      <c r="X656" s="119">
        <f t="shared" si="817"/>
        <v>0</v>
      </c>
      <c r="Y656" s="886">
        <f t="shared" si="834"/>
        <v>0</v>
      </c>
      <c r="Z656" s="1007"/>
      <c r="AA656" s="886">
        <f t="shared" si="835"/>
        <v>0</v>
      </c>
      <c r="AB656" s="1007"/>
      <c r="AC656" s="886">
        <f t="shared" si="836"/>
        <v>0</v>
      </c>
      <c r="AD656" s="1007"/>
      <c r="AE656" s="886">
        <f t="shared" si="837"/>
        <v>0</v>
      </c>
      <c r="AF656" s="1007"/>
      <c r="AG656" s="886">
        <f t="shared" si="838"/>
        <v>0</v>
      </c>
      <c r="AH656" s="1007"/>
      <c r="AI656" s="266">
        <f t="shared" si="818"/>
        <v>0</v>
      </c>
      <c r="AJ656" s="884">
        <f t="shared" si="839"/>
        <v>0</v>
      </c>
      <c r="AK656" s="885"/>
      <c r="AL656" s="884">
        <f t="shared" si="840"/>
        <v>0</v>
      </c>
      <c r="AM656" s="885"/>
      <c r="AN656" s="884">
        <f t="shared" si="841"/>
        <v>0</v>
      </c>
      <c r="AO656" s="885"/>
      <c r="AP656" s="884">
        <f t="shared" si="842"/>
        <v>0</v>
      </c>
      <c r="AQ656" s="885"/>
      <c r="AR656" s="884">
        <f t="shared" si="843"/>
        <v>0</v>
      </c>
      <c r="AS656" s="885"/>
      <c r="AT656" s="269">
        <f t="shared" si="819"/>
        <v>0</v>
      </c>
      <c r="AU656" s="877">
        <f t="shared" si="844"/>
        <v>0</v>
      </c>
      <c r="AV656" s="878"/>
      <c r="AW656" s="877">
        <f t="shared" si="845"/>
        <v>0</v>
      </c>
      <c r="AX656" s="878"/>
      <c r="AY656" s="877">
        <f t="shared" si="846"/>
        <v>0</v>
      </c>
      <c r="AZ656" s="878"/>
      <c r="BA656" s="877">
        <f t="shared" si="847"/>
        <v>0</v>
      </c>
      <c r="BB656" s="878"/>
      <c r="BC656" s="877">
        <f t="shared" si="848"/>
        <v>0</v>
      </c>
      <c r="BD656" s="878"/>
      <c r="BE656" s="272">
        <f t="shared" si="820"/>
        <v>0</v>
      </c>
      <c r="BF656" s="879">
        <f t="shared" si="849"/>
        <v>0</v>
      </c>
      <c r="BG656" s="880"/>
      <c r="BH656" s="879">
        <f t="shared" si="850"/>
        <v>0</v>
      </c>
      <c r="BI656" s="880"/>
      <c r="BJ656" s="879">
        <f t="shared" si="851"/>
        <v>0</v>
      </c>
      <c r="BK656" s="880"/>
      <c r="BL656" s="879">
        <f t="shared" si="852"/>
        <v>0</v>
      </c>
      <c r="BM656" s="880"/>
      <c r="BN656" s="879">
        <f t="shared" si="853"/>
        <v>0</v>
      </c>
      <c r="BO656" s="880"/>
      <c r="BP656" s="275">
        <f t="shared" si="821"/>
        <v>0</v>
      </c>
      <c r="BQ656" s="1003">
        <f t="shared" si="854"/>
        <v>0</v>
      </c>
      <c r="BR656" s="1004"/>
      <c r="BS656" s="1003">
        <f t="shared" si="855"/>
        <v>0</v>
      </c>
      <c r="BT656" s="1004"/>
      <c r="BU656" s="1003">
        <f t="shared" si="856"/>
        <v>0</v>
      </c>
      <c r="BV656" s="1004"/>
      <c r="BW656" s="1003">
        <f t="shared" si="857"/>
        <v>0</v>
      </c>
      <c r="BX656" s="1004"/>
      <c r="BY656" s="1003">
        <f t="shared" si="858"/>
        <v>0</v>
      </c>
      <c r="BZ656" s="1004"/>
      <c r="CA656" s="278">
        <f t="shared" si="822"/>
        <v>0</v>
      </c>
      <c r="CB656" s="1005">
        <f t="shared" si="859"/>
        <v>0</v>
      </c>
      <c r="CC656" s="1006"/>
      <c r="CD656" s="1005">
        <f t="shared" si="860"/>
        <v>0</v>
      </c>
      <c r="CE656" s="1006"/>
      <c r="CF656" s="1005">
        <f t="shared" si="861"/>
        <v>0</v>
      </c>
      <c r="CG656" s="1006"/>
      <c r="CH656" s="1005">
        <f t="shared" si="862"/>
        <v>0</v>
      </c>
      <c r="CI656" s="1006"/>
      <c r="CJ656" s="1005">
        <f t="shared" si="863"/>
        <v>0</v>
      </c>
      <c r="CK656" s="1006"/>
      <c r="CL656" s="281">
        <f t="shared" si="823"/>
        <v>0</v>
      </c>
      <c r="CM656" s="999">
        <f t="shared" si="864"/>
        <v>0</v>
      </c>
      <c r="CN656" s="1000"/>
      <c r="CO656" s="999">
        <f t="shared" si="865"/>
        <v>0</v>
      </c>
      <c r="CP656" s="1000"/>
      <c r="CQ656" s="999">
        <f t="shared" si="866"/>
        <v>0</v>
      </c>
      <c r="CR656" s="1000"/>
      <c r="CS656" s="999">
        <f t="shared" si="867"/>
        <v>0</v>
      </c>
      <c r="CT656" s="1000"/>
      <c r="CU656" s="999">
        <f t="shared" si="868"/>
        <v>0</v>
      </c>
      <c r="CV656" s="1000"/>
      <c r="CW656" s="284">
        <f t="shared" si="824"/>
        <v>0</v>
      </c>
      <c r="CX656" s="1001">
        <f t="shared" si="869"/>
        <v>0</v>
      </c>
      <c r="CY656" s="1002"/>
      <c r="CZ656" s="1001">
        <f t="shared" si="870"/>
        <v>0</v>
      </c>
      <c r="DA656" s="1002"/>
      <c r="DB656" s="1001">
        <f t="shared" si="871"/>
        <v>0</v>
      </c>
      <c r="DC656" s="1002"/>
      <c r="DD656" s="1001">
        <f t="shared" si="872"/>
        <v>0</v>
      </c>
      <c r="DE656" s="1002"/>
      <c r="DF656" s="1001">
        <f t="shared" si="873"/>
        <v>0</v>
      </c>
      <c r="DG656" s="1002"/>
      <c r="DH656" s="287">
        <f t="shared" si="825"/>
        <v>0</v>
      </c>
      <c r="DI656" s="997">
        <f t="shared" si="874"/>
        <v>0</v>
      </c>
      <c r="DJ656" s="998"/>
      <c r="DK656" s="997">
        <f t="shared" si="875"/>
        <v>0</v>
      </c>
      <c r="DL656" s="998"/>
      <c r="DM656" s="997">
        <f t="shared" si="876"/>
        <v>0</v>
      </c>
      <c r="DN656" s="998"/>
      <c r="DO656" s="997">
        <f t="shared" si="877"/>
        <v>0</v>
      </c>
      <c r="DP656" s="998"/>
      <c r="DQ656" s="997">
        <f t="shared" si="878"/>
        <v>0</v>
      </c>
      <c r="DR656" s="998"/>
      <c r="DS656" s="299">
        <f t="shared" si="826"/>
        <v>0</v>
      </c>
      <c r="DT656" s="312">
        <f t="shared" si="879"/>
        <v>0</v>
      </c>
      <c r="DU656" s="312">
        <f t="shared" si="880"/>
        <v>0</v>
      </c>
      <c r="DV656" s="312">
        <f t="shared" si="881"/>
        <v>0</v>
      </c>
      <c r="DW656" s="312">
        <f t="shared" si="882"/>
        <v>0</v>
      </c>
      <c r="DX656" s="312">
        <f t="shared" si="883"/>
        <v>0</v>
      </c>
      <c r="DY656" s="300">
        <f t="shared" si="827"/>
        <v>0</v>
      </c>
    </row>
    <row r="657" spans="1:130" s="135" customFormat="1" ht="15" customHeight="1">
      <c r="A657" s="169"/>
      <c r="B657" s="169"/>
      <c r="C657" s="734">
        <f t="shared" si="828"/>
        <v>0</v>
      </c>
      <c r="D657" s="658"/>
      <c r="E657" s="658"/>
      <c r="F657" s="658"/>
      <c r="G657" s="658"/>
      <c r="H657" s="658"/>
      <c r="I657" s="658"/>
      <c r="J657" s="658"/>
      <c r="K657" s="658"/>
      <c r="L657" s="189">
        <f t="shared" si="816"/>
        <v>0</v>
      </c>
      <c r="M657" s="35"/>
      <c r="N657" s="881">
        <f t="shared" si="829"/>
        <v>0</v>
      </c>
      <c r="O657" s="659"/>
      <c r="P657" s="881">
        <f t="shared" si="830"/>
        <v>0</v>
      </c>
      <c r="Q657" s="659"/>
      <c r="R657" s="881">
        <f t="shared" si="831"/>
        <v>0</v>
      </c>
      <c r="S657" s="659"/>
      <c r="T657" s="881">
        <f t="shared" si="832"/>
        <v>0</v>
      </c>
      <c r="U657" s="659"/>
      <c r="V657" s="881">
        <f t="shared" si="833"/>
        <v>0</v>
      </c>
      <c r="W657" s="659"/>
      <c r="X657" s="119">
        <f t="shared" si="817"/>
        <v>0</v>
      </c>
      <c r="Y657" s="886">
        <f t="shared" si="834"/>
        <v>0</v>
      </c>
      <c r="Z657" s="1007"/>
      <c r="AA657" s="886">
        <f t="shared" si="835"/>
        <v>0</v>
      </c>
      <c r="AB657" s="1007"/>
      <c r="AC657" s="886">
        <f t="shared" si="836"/>
        <v>0</v>
      </c>
      <c r="AD657" s="1007"/>
      <c r="AE657" s="886">
        <f t="shared" si="837"/>
        <v>0</v>
      </c>
      <c r="AF657" s="1007"/>
      <c r="AG657" s="886">
        <f t="shared" si="838"/>
        <v>0</v>
      </c>
      <c r="AH657" s="1007"/>
      <c r="AI657" s="266">
        <f t="shared" si="818"/>
        <v>0</v>
      </c>
      <c r="AJ657" s="884">
        <f t="shared" si="839"/>
        <v>0</v>
      </c>
      <c r="AK657" s="885"/>
      <c r="AL657" s="884">
        <f t="shared" si="840"/>
        <v>0</v>
      </c>
      <c r="AM657" s="885"/>
      <c r="AN657" s="884">
        <f t="shared" si="841"/>
        <v>0</v>
      </c>
      <c r="AO657" s="885"/>
      <c r="AP657" s="884">
        <f t="shared" si="842"/>
        <v>0</v>
      </c>
      <c r="AQ657" s="885"/>
      <c r="AR657" s="884">
        <f t="shared" si="843"/>
        <v>0</v>
      </c>
      <c r="AS657" s="885"/>
      <c r="AT657" s="269">
        <f t="shared" si="819"/>
        <v>0</v>
      </c>
      <c r="AU657" s="877">
        <f t="shared" si="844"/>
        <v>0</v>
      </c>
      <c r="AV657" s="878"/>
      <c r="AW657" s="877">
        <f t="shared" si="845"/>
        <v>0</v>
      </c>
      <c r="AX657" s="878"/>
      <c r="AY657" s="877">
        <f t="shared" si="846"/>
        <v>0</v>
      </c>
      <c r="AZ657" s="878"/>
      <c r="BA657" s="877">
        <f t="shared" si="847"/>
        <v>0</v>
      </c>
      <c r="BB657" s="878"/>
      <c r="BC657" s="877">
        <f t="shared" si="848"/>
        <v>0</v>
      </c>
      <c r="BD657" s="878"/>
      <c r="BE657" s="272">
        <f t="shared" si="820"/>
        <v>0</v>
      </c>
      <c r="BF657" s="879">
        <f t="shared" si="849"/>
        <v>0</v>
      </c>
      <c r="BG657" s="880"/>
      <c r="BH657" s="879">
        <f t="shared" si="850"/>
        <v>0</v>
      </c>
      <c r="BI657" s="880"/>
      <c r="BJ657" s="879">
        <f t="shared" si="851"/>
        <v>0</v>
      </c>
      <c r="BK657" s="880"/>
      <c r="BL657" s="879">
        <f t="shared" si="852"/>
        <v>0</v>
      </c>
      <c r="BM657" s="880"/>
      <c r="BN657" s="879">
        <f t="shared" si="853"/>
        <v>0</v>
      </c>
      <c r="BO657" s="880"/>
      <c r="BP657" s="275">
        <f t="shared" si="821"/>
        <v>0</v>
      </c>
      <c r="BQ657" s="1003">
        <f t="shared" si="854"/>
        <v>0</v>
      </c>
      <c r="BR657" s="1004"/>
      <c r="BS657" s="1003">
        <f t="shared" si="855"/>
        <v>0</v>
      </c>
      <c r="BT657" s="1004"/>
      <c r="BU657" s="1003">
        <f t="shared" si="856"/>
        <v>0</v>
      </c>
      <c r="BV657" s="1004"/>
      <c r="BW657" s="1003">
        <f t="shared" si="857"/>
        <v>0</v>
      </c>
      <c r="BX657" s="1004"/>
      <c r="BY657" s="1003">
        <f t="shared" si="858"/>
        <v>0</v>
      </c>
      <c r="BZ657" s="1004"/>
      <c r="CA657" s="278">
        <f t="shared" si="822"/>
        <v>0</v>
      </c>
      <c r="CB657" s="1005">
        <f t="shared" si="859"/>
        <v>0</v>
      </c>
      <c r="CC657" s="1006"/>
      <c r="CD657" s="1005">
        <f t="shared" si="860"/>
        <v>0</v>
      </c>
      <c r="CE657" s="1006"/>
      <c r="CF657" s="1005">
        <f t="shared" si="861"/>
        <v>0</v>
      </c>
      <c r="CG657" s="1006"/>
      <c r="CH657" s="1005">
        <f t="shared" si="862"/>
        <v>0</v>
      </c>
      <c r="CI657" s="1006"/>
      <c r="CJ657" s="1005">
        <f t="shared" si="863"/>
        <v>0</v>
      </c>
      <c r="CK657" s="1006"/>
      <c r="CL657" s="281">
        <f t="shared" si="823"/>
        <v>0</v>
      </c>
      <c r="CM657" s="999">
        <f t="shared" si="864"/>
        <v>0</v>
      </c>
      <c r="CN657" s="1000"/>
      <c r="CO657" s="999">
        <f t="shared" si="865"/>
        <v>0</v>
      </c>
      <c r="CP657" s="1000"/>
      <c r="CQ657" s="999">
        <f t="shared" si="866"/>
        <v>0</v>
      </c>
      <c r="CR657" s="1000"/>
      <c r="CS657" s="999">
        <f t="shared" si="867"/>
        <v>0</v>
      </c>
      <c r="CT657" s="1000"/>
      <c r="CU657" s="999">
        <f t="shared" si="868"/>
        <v>0</v>
      </c>
      <c r="CV657" s="1000"/>
      <c r="CW657" s="284">
        <f t="shared" si="824"/>
        <v>0</v>
      </c>
      <c r="CX657" s="1001">
        <f t="shared" si="869"/>
        <v>0</v>
      </c>
      <c r="CY657" s="1002"/>
      <c r="CZ657" s="1001">
        <f t="shared" si="870"/>
        <v>0</v>
      </c>
      <c r="DA657" s="1002"/>
      <c r="DB657" s="1001">
        <f t="shared" si="871"/>
        <v>0</v>
      </c>
      <c r="DC657" s="1002"/>
      <c r="DD657" s="1001">
        <f t="shared" si="872"/>
        <v>0</v>
      </c>
      <c r="DE657" s="1002"/>
      <c r="DF657" s="1001">
        <f t="shared" si="873"/>
        <v>0</v>
      </c>
      <c r="DG657" s="1002"/>
      <c r="DH657" s="287">
        <f t="shared" si="825"/>
        <v>0</v>
      </c>
      <c r="DI657" s="997">
        <f t="shared" si="874"/>
        <v>0</v>
      </c>
      <c r="DJ657" s="998"/>
      <c r="DK657" s="997">
        <f t="shared" si="875"/>
        <v>0</v>
      </c>
      <c r="DL657" s="998"/>
      <c r="DM657" s="997">
        <f t="shared" si="876"/>
        <v>0</v>
      </c>
      <c r="DN657" s="998"/>
      <c r="DO657" s="997">
        <f t="shared" si="877"/>
        <v>0</v>
      </c>
      <c r="DP657" s="998"/>
      <c r="DQ657" s="997">
        <f t="shared" si="878"/>
        <v>0</v>
      </c>
      <c r="DR657" s="998"/>
      <c r="DS657" s="299">
        <f t="shared" si="826"/>
        <v>0</v>
      </c>
      <c r="DT657" s="312">
        <f t="shared" si="879"/>
        <v>0</v>
      </c>
      <c r="DU657" s="312">
        <f t="shared" si="880"/>
        <v>0</v>
      </c>
      <c r="DV657" s="312">
        <f t="shared" si="881"/>
        <v>0</v>
      </c>
      <c r="DW657" s="312">
        <f t="shared" si="882"/>
        <v>0</v>
      </c>
      <c r="DX657" s="312">
        <f t="shared" si="883"/>
        <v>0</v>
      </c>
      <c r="DY657" s="300">
        <f t="shared" si="827"/>
        <v>0</v>
      </c>
    </row>
    <row r="658" spans="1:130" s="135" customFormat="1" ht="15" customHeight="1">
      <c r="A658" s="169"/>
      <c r="B658" s="169"/>
      <c r="C658" s="734">
        <f t="shared" si="828"/>
        <v>0</v>
      </c>
      <c r="D658" s="658"/>
      <c r="E658" s="658"/>
      <c r="F658" s="658"/>
      <c r="G658" s="658"/>
      <c r="H658" s="658"/>
      <c r="I658" s="658"/>
      <c r="J658" s="658"/>
      <c r="K658" s="658"/>
      <c r="L658" s="189">
        <f t="shared" si="816"/>
        <v>0</v>
      </c>
      <c r="M658" s="35"/>
      <c r="N658" s="881">
        <f t="shared" si="829"/>
        <v>0</v>
      </c>
      <c r="O658" s="659"/>
      <c r="P658" s="881">
        <f t="shared" si="830"/>
        <v>0</v>
      </c>
      <c r="Q658" s="659"/>
      <c r="R658" s="881">
        <f t="shared" si="831"/>
        <v>0</v>
      </c>
      <c r="S658" s="659"/>
      <c r="T658" s="881">
        <f t="shared" si="832"/>
        <v>0</v>
      </c>
      <c r="U658" s="659"/>
      <c r="V658" s="881">
        <f t="shared" si="833"/>
        <v>0</v>
      </c>
      <c r="W658" s="659"/>
      <c r="X658" s="119">
        <f t="shared" si="817"/>
        <v>0</v>
      </c>
      <c r="Y658" s="886">
        <f t="shared" si="834"/>
        <v>0</v>
      </c>
      <c r="Z658" s="1007"/>
      <c r="AA658" s="886">
        <f t="shared" si="835"/>
        <v>0</v>
      </c>
      <c r="AB658" s="1007"/>
      <c r="AC658" s="886">
        <f t="shared" si="836"/>
        <v>0</v>
      </c>
      <c r="AD658" s="1007"/>
      <c r="AE658" s="886">
        <f t="shared" si="837"/>
        <v>0</v>
      </c>
      <c r="AF658" s="1007"/>
      <c r="AG658" s="886">
        <f t="shared" si="838"/>
        <v>0</v>
      </c>
      <c r="AH658" s="1007"/>
      <c r="AI658" s="266">
        <f t="shared" si="818"/>
        <v>0</v>
      </c>
      <c r="AJ658" s="884">
        <f t="shared" si="839"/>
        <v>0</v>
      </c>
      <c r="AK658" s="885"/>
      <c r="AL658" s="884">
        <f t="shared" si="840"/>
        <v>0</v>
      </c>
      <c r="AM658" s="885"/>
      <c r="AN658" s="884">
        <f t="shared" si="841"/>
        <v>0</v>
      </c>
      <c r="AO658" s="885"/>
      <c r="AP658" s="884">
        <f t="shared" si="842"/>
        <v>0</v>
      </c>
      <c r="AQ658" s="885"/>
      <c r="AR658" s="884">
        <f t="shared" si="843"/>
        <v>0</v>
      </c>
      <c r="AS658" s="885"/>
      <c r="AT658" s="269">
        <f t="shared" si="819"/>
        <v>0</v>
      </c>
      <c r="AU658" s="877">
        <f t="shared" si="844"/>
        <v>0</v>
      </c>
      <c r="AV658" s="878"/>
      <c r="AW658" s="877">
        <f t="shared" si="845"/>
        <v>0</v>
      </c>
      <c r="AX658" s="878"/>
      <c r="AY658" s="877">
        <f t="shared" si="846"/>
        <v>0</v>
      </c>
      <c r="AZ658" s="878"/>
      <c r="BA658" s="877">
        <f t="shared" si="847"/>
        <v>0</v>
      </c>
      <c r="BB658" s="878"/>
      <c r="BC658" s="877">
        <f t="shared" si="848"/>
        <v>0</v>
      </c>
      <c r="BD658" s="878"/>
      <c r="BE658" s="272">
        <f t="shared" si="820"/>
        <v>0</v>
      </c>
      <c r="BF658" s="879">
        <f t="shared" si="849"/>
        <v>0</v>
      </c>
      <c r="BG658" s="880"/>
      <c r="BH658" s="879">
        <f t="shared" si="850"/>
        <v>0</v>
      </c>
      <c r="BI658" s="880"/>
      <c r="BJ658" s="879">
        <f t="shared" si="851"/>
        <v>0</v>
      </c>
      <c r="BK658" s="880"/>
      <c r="BL658" s="879">
        <f t="shared" si="852"/>
        <v>0</v>
      </c>
      <c r="BM658" s="880"/>
      <c r="BN658" s="879">
        <f t="shared" si="853"/>
        <v>0</v>
      </c>
      <c r="BO658" s="880"/>
      <c r="BP658" s="275">
        <f t="shared" si="821"/>
        <v>0</v>
      </c>
      <c r="BQ658" s="1003">
        <f t="shared" si="854"/>
        <v>0</v>
      </c>
      <c r="BR658" s="1004"/>
      <c r="BS658" s="1003">
        <f t="shared" si="855"/>
        <v>0</v>
      </c>
      <c r="BT658" s="1004"/>
      <c r="BU658" s="1003">
        <f t="shared" si="856"/>
        <v>0</v>
      </c>
      <c r="BV658" s="1004"/>
      <c r="BW658" s="1003">
        <f t="shared" si="857"/>
        <v>0</v>
      </c>
      <c r="BX658" s="1004"/>
      <c r="BY658" s="1003">
        <f t="shared" si="858"/>
        <v>0</v>
      </c>
      <c r="BZ658" s="1004"/>
      <c r="CA658" s="278">
        <f t="shared" si="822"/>
        <v>0</v>
      </c>
      <c r="CB658" s="1005">
        <f t="shared" si="859"/>
        <v>0</v>
      </c>
      <c r="CC658" s="1006"/>
      <c r="CD658" s="1005">
        <f t="shared" si="860"/>
        <v>0</v>
      </c>
      <c r="CE658" s="1006"/>
      <c r="CF658" s="1005">
        <f t="shared" si="861"/>
        <v>0</v>
      </c>
      <c r="CG658" s="1006"/>
      <c r="CH658" s="1005">
        <f t="shared" si="862"/>
        <v>0</v>
      </c>
      <c r="CI658" s="1006"/>
      <c r="CJ658" s="1005">
        <f t="shared" si="863"/>
        <v>0</v>
      </c>
      <c r="CK658" s="1006"/>
      <c r="CL658" s="281">
        <f t="shared" si="823"/>
        <v>0</v>
      </c>
      <c r="CM658" s="999">
        <f t="shared" si="864"/>
        <v>0</v>
      </c>
      <c r="CN658" s="1000"/>
      <c r="CO658" s="999">
        <f t="shared" si="865"/>
        <v>0</v>
      </c>
      <c r="CP658" s="1000"/>
      <c r="CQ658" s="999">
        <f t="shared" si="866"/>
        <v>0</v>
      </c>
      <c r="CR658" s="1000"/>
      <c r="CS658" s="999">
        <f t="shared" si="867"/>
        <v>0</v>
      </c>
      <c r="CT658" s="1000"/>
      <c r="CU658" s="999">
        <f t="shared" si="868"/>
        <v>0</v>
      </c>
      <c r="CV658" s="1000"/>
      <c r="CW658" s="284">
        <f t="shared" si="824"/>
        <v>0</v>
      </c>
      <c r="CX658" s="1001">
        <f t="shared" si="869"/>
        <v>0</v>
      </c>
      <c r="CY658" s="1002"/>
      <c r="CZ658" s="1001">
        <f t="shared" si="870"/>
        <v>0</v>
      </c>
      <c r="DA658" s="1002"/>
      <c r="DB658" s="1001">
        <f t="shared" si="871"/>
        <v>0</v>
      </c>
      <c r="DC658" s="1002"/>
      <c r="DD658" s="1001">
        <f t="shared" si="872"/>
        <v>0</v>
      </c>
      <c r="DE658" s="1002"/>
      <c r="DF658" s="1001">
        <f t="shared" si="873"/>
        <v>0</v>
      </c>
      <c r="DG658" s="1002"/>
      <c r="DH658" s="287">
        <f t="shared" si="825"/>
        <v>0</v>
      </c>
      <c r="DI658" s="997">
        <f t="shared" si="874"/>
        <v>0</v>
      </c>
      <c r="DJ658" s="998"/>
      <c r="DK658" s="997">
        <f t="shared" si="875"/>
        <v>0</v>
      </c>
      <c r="DL658" s="998"/>
      <c r="DM658" s="997">
        <f t="shared" si="876"/>
        <v>0</v>
      </c>
      <c r="DN658" s="998"/>
      <c r="DO658" s="997">
        <f t="shared" si="877"/>
        <v>0</v>
      </c>
      <c r="DP658" s="998"/>
      <c r="DQ658" s="997">
        <f t="shared" si="878"/>
        <v>0</v>
      </c>
      <c r="DR658" s="998"/>
      <c r="DS658" s="299">
        <f t="shared" si="826"/>
        <v>0</v>
      </c>
      <c r="DT658" s="312">
        <f t="shared" si="879"/>
        <v>0</v>
      </c>
      <c r="DU658" s="312">
        <f t="shared" si="880"/>
        <v>0</v>
      </c>
      <c r="DV658" s="312">
        <f t="shared" si="881"/>
        <v>0</v>
      </c>
      <c r="DW658" s="312">
        <f t="shared" si="882"/>
        <v>0</v>
      </c>
      <c r="DX658" s="312">
        <f t="shared" si="883"/>
        <v>0</v>
      </c>
      <c r="DY658" s="300">
        <f t="shared" si="827"/>
        <v>0</v>
      </c>
    </row>
    <row r="659" spans="1:130" s="135" customFormat="1" ht="15" customHeight="1">
      <c r="A659" s="169"/>
      <c r="B659" s="169"/>
      <c r="C659" s="734">
        <f t="shared" si="828"/>
        <v>0</v>
      </c>
      <c r="D659" s="658"/>
      <c r="E659" s="658"/>
      <c r="F659" s="658"/>
      <c r="G659" s="658"/>
      <c r="H659" s="658"/>
      <c r="I659" s="658"/>
      <c r="J659" s="658"/>
      <c r="K659" s="658"/>
      <c r="L659" s="189">
        <f t="shared" si="816"/>
        <v>0</v>
      </c>
      <c r="M659" s="35"/>
      <c r="N659" s="881">
        <f t="shared" si="829"/>
        <v>0</v>
      </c>
      <c r="O659" s="659"/>
      <c r="P659" s="881">
        <f t="shared" si="830"/>
        <v>0</v>
      </c>
      <c r="Q659" s="659"/>
      <c r="R659" s="881">
        <f t="shared" si="831"/>
        <v>0</v>
      </c>
      <c r="S659" s="659"/>
      <c r="T659" s="881">
        <f t="shared" si="832"/>
        <v>0</v>
      </c>
      <c r="U659" s="659"/>
      <c r="V659" s="881">
        <f t="shared" si="833"/>
        <v>0</v>
      </c>
      <c r="W659" s="659"/>
      <c r="X659" s="119">
        <f t="shared" si="817"/>
        <v>0</v>
      </c>
      <c r="Y659" s="886">
        <f t="shared" si="834"/>
        <v>0</v>
      </c>
      <c r="Z659" s="1007"/>
      <c r="AA659" s="886">
        <f t="shared" si="835"/>
        <v>0</v>
      </c>
      <c r="AB659" s="1007"/>
      <c r="AC659" s="886">
        <f t="shared" si="836"/>
        <v>0</v>
      </c>
      <c r="AD659" s="1007"/>
      <c r="AE659" s="886">
        <f t="shared" si="837"/>
        <v>0</v>
      </c>
      <c r="AF659" s="1007"/>
      <c r="AG659" s="886">
        <f t="shared" si="838"/>
        <v>0</v>
      </c>
      <c r="AH659" s="1007"/>
      <c r="AI659" s="266">
        <f t="shared" si="818"/>
        <v>0</v>
      </c>
      <c r="AJ659" s="884">
        <f t="shared" si="839"/>
        <v>0</v>
      </c>
      <c r="AK659" s="885"/>
      <c r="AL659" s="884">
        <f t="shared" si="840"/>
        <v>0</v>
      </c>
      <c r="AM659" s="885"/>
      <c r="AN659" s="884">
        <f t="shared" si="841"/>
        <v>0</v>
      </c>
      <c r="AO659" s="885"/>
      <c r="AP659" s="884">
        <f t="shared" si="842"/>
        <v>0</v>
      </c>
      <c r="AQ659" s="885"/>
      <c r="AR659" s="884">
        <f t="shared" si="843"/>
        <v>0</v>
      </c>
      <c r="AS659" s="885"/>
      <c r="AT659" s="269">
        <f t="shared" si="819"/>
        <v>0</v>
      </c>
      <c r="AU659" s="877">
        <f t="shared" si="844"/>
        <v>0</v>
      </c>
      <c r="AV659" s="878"/>
      <c r="AW659" s="877">
        <f t="shared" si="845"/>
        <v>0</v>
      </c>
      <c r="AX659" s="878"/>
      <c r="AY659" s="877">
        <f t="shared" si="846"/>
        <v>0</v>
      </c>
      <c r="AZ659" s="878"/>
      <c r="BA659" s="877">
        <f t="shared" si="847"/>
        <v>0</v>
      </c>
      <c r="BB659" s="878"/>
      <c r="BC659" s="877">
        <f t="shared" si="848"/>
        <v>0</v>
      </c>
      <c r="BD659" s="878"/>
      <c r="BE659" s="272">
        <f t="shared" si="820"/>
        <v>0</v>
      </c>
      <c r="BF659" s="879">
        <f t="shared" si="849"/>
        <v>0</v>
      </c>
      <c r="BG659" s="880"/>
      <c r="BH659" s="879">
        <f t="shared" si="850"/>
        <v>0</v>
      </c>
      <c r="BI659" s="880"/>
      <c r="BJ659" s="879">
        <f t="shared" si="851"/>
        <v>0</v>
      </c>
      <c r="BK659" s="880"/>
      <c r="BL659" s="879">
        <f t="shared" si="852"/>
        <v>0</v>
      </c>
      <c r="BM659" s="880"/>
      <c r="BN659" s="879">
        <f t="shared" si="853"/>
        <v>0</v>
      </c>
      <c r="BO659" s="880"/>
      <c r="BP659" s="275">
        <f t="shared" si="821"/>
        <v>0</v>
      </c>
      <c r="BQ659" s="1003">
        <f t="shared" si="854"/>
        <v>0</v>
      </c>
      <c r="BR659" s="1004"/>
      <c r="BS659" s="1003">
        <f t="shared" si="855"/>
        <v>0</v>
      </c>
      <c r="BT659" s="1004"/>
      <c r="BU659" s="1003">
        <f t="shared" si="856"/>
        <v>0</v>
      </c>
      <c r="BV659" s="1004"/>
      <c r="BW659" s="1003">
        <f t="shared" si="857"/>
        <v>0</v>
      </c>
      <c r="BX659" s="1004"/>
      <c r="BY659" s="1003">
        <f t="shared" si="858"/>
        <v>0</v>
      </c>
      <c r="BZ659" s="1004"/>
      <c r="CA659" s="278">
        <f t="shared" si="822"/>
        <v>0</v>
      </c>
      <c r="CB659" s="1005">
        <f t="shared" si="859"/>
        <v>0</v>
      </c>
      <c r="CC659" s="1006"/>
      <c r="CD659" s="1005">
        <f t="shared" si="860"/>
        <v>0</v>
      </c>
      <c r="CE659" s="1006"/>
      <c r="CF659" s="1005">
        <f t="shared" si="861"/>
        <v>0</v>
      </c>
      <c r="CG659" s="1006"/>
      <c r="CH659" s="1005">
        <f t="shared" si="862"/>
        <v>0</v>
      </c>
      <c r="CI659" s="1006"/>
      <c r="CJ659" s="1005">
        <f t="shared" si="863"/>
        <v>0</v>
      </c>
      <c r="CK659" s="1006"/>
      <c r="CL659" s="281">
        <f t="shared" si="823"/>
        <v>0</v>
      </c>
      <c r="CM659" s="999">
        <f t="shared" si="864"/>
        <v>0</v>
      </c>
      <c r="CN659" s="1000"/>
      <c r="CO659" s="999">
        <f t="shared" si="865"/>
        <v>0</v>
      </c>
      <c r="CP659" s="1000"/>
      <c r="CQ659" s="999">
        <f t="shared" si="866"/>
        <v>0</v>
      </c>
      <c r="CR659" s="1000"/>
      <c r="CS659" s="999">
        <f t="shared" si="867"/>
        <v>0</v>
      </c>
      <c r="CT659" s="1000"/>
      <c r="CU659" s="999">
        <f t="shared" si="868"/>
        <v>0</v>
      </c>
      <c r="CV659" s="1000"/>
      <c r="CW659" s="284">
        <f t="shared" si="824"/>
        <v>0</v>
      </c>
      <c r="CX659" s="1001">
        <f t="shared" si="869"/>
        <v>0</v>
      </c>
      <c r="CY659" s="1002"/>
      <c r="CZ659" s="1001">
        <f t="shared" si="870"/>
        <v>0</v>
      </c>
      <c r="DA659" s="1002"/>
      <c r="DB659" s="1001">
        <f t="shared" si="871"/>
        <v>0</v>
      </c>
      <c r="DC659" s="1002"/>
      <c r="DD659" s="1001">
        <f t="shared" si="872"/>
        <v>0</v>
      </c>
      <c r="DE659" s="1002"/>
      <c r="DF659" s="1001">
        <f t="shared" si="873"/>
        <v>0</v>
      </c>
      <c r="DG659" s="1002"/>
      <c r="DH659" s="287">
        <f t="shared" si="825"/>
        <v>0</v>
      </c>
      <c r="DI659" s="997">
        <f t="shared" si="874"/>
        <v>0</v>
      </c>
      <c r="DJ659" s="998"/>
      <c r="DK659" s="997">
        <f t="shared" si="875"/>
        <v>0</v>
      </c>
      <c r="DL659" s="998"/>
      <c r="DM659" s="997">
        <f t="shared" si="876"/>
        <v>0</v>
      </c>
      <c r="DN659" s="998"/>
      <c r="DO659" s="997">
        <f t="shared" si="877"/>
        <v>0</v>
      </c>
      <c r="DP659" s="998"/>
      <c r="DQ659" s="997">
        <f t="shared" si="878"/>
        <v>0</v>
      </c>
      <c r="DR659" s="998"/>
      <c r="DS659" s="299">
        <f t="shared" si="826"/>
        <v>0</v>
      </c>
      <c r="DT659" s="312">
        <f t="shared" si="879"/>
        <v>0</v>
      </c>
      <c r="DU659" s="312">
        <f t="shared" si="880"/>
        <v>0</v>
      </c>
      <c r="DV659" s="312">
        <f t="shared" si="881"/>
        <v>0</v>
      </c>
      <c r="DW659" s="312">
        <f t="shared" si="882"/>
        <v>0</v>
      </c>
      <c r="DX659" s="312">
        <f t="shared" si="883"/>
        <v>0</v>
      </c>
      <c r="DY659" s="300">
        <f t="shared" si="827"/>
        <v>0</v>
      </c>
    </row>
    <row r="660" spans="1:130" s="135" customFormat="1" ht="15" customHeight="1">
      <c r="A660" s="169"/>
      <c r="B660" s="169"/>
      <c r="C660" s="734">
        <f t="shared" si="828"/>
        <v>0</v>
      </c>
      <c r="D660" s="658"/>
      <c r="E660" s="658"/>
      <c r="F660" s="658"/>
      <c r="G660" s="658"/>
      <c r="H660" s="658"/>
      <c r="I660" s="658"/>
      <c r="J660" s="658"/>
      <c r="K660" s="658"/>
      <c r="L660" s="189">
        <f t="shared" si="816"/>
        <v>0</v>
      </c>
      <c r="M660" s="35"/>
      <c r="N660" s="881">
        <f t="shared" si="829"/>
        <v>0</v>
      </c>
      <c r="O660" s="659"/>
      <c r="P660" s="881">
        <f t="shared" si="830"/>
        <v>0</v>
      </c>
      <c r="Q660" s="659"/>
      <c r="R660" s="881">
        <f t="shared" si="831"/>
        <v>0</v>
      </c>
      <c r="S660" s="659"/>
      <c r="T660" s="881">
        <f t="shared" si="832"/>
        <v>0</v>
      </c>
      <c r="U660" s="659"/>
      <c r="V660" s="881">
        <f t="shared" si="833"/>
        <v>0</v>
      </c>
      <c r="W660" s="659"/>
      <c r="X660" s="119">
        <f t="shared" si="817"/>
        <v>0</v>
      </c>
      <c r="Y660" s="886">
        <f t="shared" si="834"/>
        <v>0</v>
      </c>
      <c r="Z660" s="1007"/>
      <c r="AA660" s="886">
        <f t="shared" si="835"/>
        <v>0</v>
      </c>
      <c r="AB660" s="1007"/>
      <c r="AC660" s="886">
        <f t="shared" si="836"/>
        <v>0</v>
      </c>
      <c r="AD660" s="1007"/>
      <c r="AE660" s="886">
        <f t="shared" si="837"/>
        <v>0</v>
      </c>
      <c r="AF660" s="1007"/>
      <c r="AG660" s="886">
        <f t="shared" si="838"/>
        <v>0</v>
      </c>
      <c r="AH660" s="1007"/>
      <c r="AI660" s="266">
        <f t="shared" si="818"/>
        <v>0</v>
      </c>
      <c r="AJ660" s="884">
        <f t="shared" si="839"/>
        <v>0</v>
      </c>
      <c r="AK660" s="885"/>
      <c r="AL660" s="884">
        <f t="shared" si="840"/>
        <v>0</v>
      </c>
      <c r="AM660" s="885"/>
      <c r="AN660" s="884">
        <f t="shared" si="841"/>
        <v>0</v>
      </c>
      <c r="AO660" s="885"/>
      <c r="AP660" s="884">
        <f t="shared" si="842"/>
        <v>0</v>
      </c>
      <c r="AQ660" s="885"/>
      <c r="AR660" s="884">
        <f t="shared" si="843"/>
        <v>0</v>
      </c>
      <c r="AS660" s="885"/>
      <c r="AT660" s="269">
        <f t="shared" si="819"/>
        <v>0</v>
      </c>
      <c r="AU660" s="877">
        <f t="shared" si="844"/>
        <v>0</v>
      </c>
      <c r="AV660" s="878"/>
      <c r="AW660" s="877">
        <f t="shared" si="845"/>
        <v>0</v>
      </c>
      <c r="AX660" s="878"/>
      <c r="AY660" s="877">
        <f t="shared" si="846"/>
        <v>0</v>
      </c>
      <c r="AZ660" s="878"/>
      <c r="BA660" s="877">
        <f t="shared" si="847"/>
        <v>0</v>
      </c>
      <c r="BB660" s="878"/>
      <c r="BC660" s="877">
        <f t="shared" si="848"/>
        <v>0</v>
      </c>
      <c r="BD660" s="878"/>
      <c r="BE660" s="272">
        <f t="shared" si="820"/>
        <v>0</v>
      </c>
      <c r="BF660" s="879">
        <f t="shared" si="849"/>
        <v>0</v>
      </c>
      <c r="BG660" s="880"/>
      <c r="BH660" s="879">
        <f t="shared" si="850"/>
        <v>0</v>
      </c>
      <c r="BI660" s="880"/>
      <c r="BJ660" s="879">
        <f t="shared" si="851"/>
        <v>0</v>
      </c>
      <c r="BK660" s="880"/>
      <c r="BL660" s="879">
        <f t="shared" si="852"/>
        <v>0</v>
      </c>
      <c r="BM660" s="880"/>
      <c r="BN660" s="879">
        <f t="shared" si="853"/>
        <v>0</v>
      </c>
      <c r="BO660" s="880"/>
      <c r="BP660" s="275">
        <f t="shared" si="821"/>
        <v>0</v>
      </c>
      <c r="BQ660" s="1003">
        <f t="shared" si="854"/>
        <v>0</v>
      </c>
      <c r="BR660" s="1004"/>
      <c r="BS660" s="1003">
        <f t="shared" si="855"/>
        <v>0</v>
      </c>
      <c r="BT660" s="1004"/>
      <c r="BU660" s="1003">
        <f t="shared" si="856"/>
        <v>0</v>
      </c>
      <c r="BV660" s="1004"/>
      <c r="BW660" s="1003">
        <f t="shared" si="857"/>
        <v>0</v>
      </c>
      <c r="BX660" s="1004"/>
      <c r="BY660" s="1003">
        <f t="shared" si="858"/>
        <v>0</v>
      </c>
      <c r="BZ660" s="1004"/>
      <c r="CA660" s="278">
        <f t="shared" si="822"/>
        <v>0</v>
      </c>
      <c r="CB660" s="1005">
        <f t="shared" si="859"/>
        <v>0</v>
      </c>
      <c r="CC660" s="1006"/>
      <c r="CD660" s="1005">
        <f t="shared" si="860"/>
        <v>0</v>
      </c>
      <c r="CE660" s="1006"/>
      <c r="CF660" s="1005">
        <f t="shared" si="861"/>
        <v>0</v>
      </c>
      <c r="CG660" s="1006"/>
      <c r="CH660" s="1005">
        <f t="shared" si="862"/>
        <v>0</v>
      </c>
      <c r="CI660" s="1006"/>
      <c r="CJ660" s="1005">
        <f t="shared" si="863"/>
        <v>0</v>
      </c>
      <c r="CK660" s="1006"/>
      <c r="CL660" s="281">
        <f t="shared" si="823"/>
        <v>0</v>
      </c>
      <c r="CM660" s="999">
        <f t="shared" si="864"/>
        <v>0</v>
      </c>
      <c r="CN660" s="1000"/>
      <c r="CO660" s="999">
        <f t="shared" si="865"/>
        <v>0</v>
      </c>
      <c r="CP660" s="1000"/>
      <c r="CQ660" s="999">
        <f t="shared" si="866"/>
        <v>0</v>
      </c>
      <c r="CR660" s="1000"/>
      <c r="CS660" s="999">
        <f t="shared" si="867"/>
        <v>0</v>
      </c>
      <c r="CT660" s="1000"/>
      <c r="CU660" s="999">
        <f t="shared" si="868"/>
        <v>0</v>
      </c>
      <c r="CV660" s="1000"/>
      <c r="CW660" s="284">
        <f t="shared" si="824"/>
        <v>0</v>
      </c>
      <c r="CX660" s="1001">
        <f t="shared" si="869"/>
        <v>0</v>
      </c>
      <c r="CY660" s="1002"/>
      <c r="CZ660" s="1001">
        <f t="shared" si="870"/>
        <v>0</v>
      </c>
      <c r="DA660" s="1002"/>
      <c r="DB660" s="1001">
        <f t="shared" si="871"/>
        <v>0</v>
      </c>
      <c r="DC660" s="1002"/>
      <c r="DD660" s="1001">
        <f t="shared" si="872"/>
        <v>0</v>
      </c>
      <c r="DE660" s="1002"/>
      <c r="DF660" s="1001">
        <f t="shared" si="873"/>
        <v>0</v>
      </c>
      <c r="DG660" s="1002"/>
      <c r="DH660" s="287">
        <f t="shared" si="825"/>
        <v>0</v>
      </c>
      <c r="DI660" s="997">
        <f t="shared" si="874"/>
        <v>0</v>
      </c>
      <c r="DJ660" s="998"/>
      <c r="DK660" s="997">
        <f t="shared" si="875"/>
        <v>0</v>
      </c>
      <c r="DL660" s="998"/>
      <c r="DM660" s="997">
        <f t="shared" si="876"/>
        <v>0</v>
      </c>
      <c r="DN660" s="998"/>
      <c r="DO660" s="997">
        <f t="shared" si="877"/>
        <v>0</v>
      </c>
      <c r="DP660" s="998"/>
      <c r="DQ660" s="997">
        <f t="shared" si="878"/>
        <v>0</v>
      </c>
      <c r="DR660" s="998"/>
      <c r="DS660" s="299">
        <f t="shared" si="826"/>
        <v>0</v>
      </c>
      <c r="DT660" s="312">
        <f t="shared" si="879"/>
        <v>0</v>
      </c>
      <c r="DU660" s="312">
        <f t="shared" si="880"/>
        <v>0</v>
      </c>
      <c r="DV660" s="312">
        <f t="shared" si="881"/>
        <v>0</v>
      </c>
      <c r="DW660" s="312">
        <f t="shared" si="882"/>
        <v>0</v>
      </c>
      <c r="DX660" s="312">
        <f t="shared" si="883"/>
        <v>0</v>
      </c>
      <c r="DY660" s="300">
        <f t="shared" si="827"/>
        <v>0</v>
      </c>
    </row>
    <row r="661" spans="1:130" s="135" customFormat="1" ht="15" customHeight="1">
      <c r="A661" s="169"/>
      <c r="B661" s="169"/>
      <c r="C661" s="734">
        <f t="shared" si="828"/>
        <v>0</v>
      </c>
      <c r="D661" s="658"/>
      <c r="E661" s="658"/>
      <c r="F661" s="658"/>
      <c r="G661" s="658"/>
      <c r="H661" s="658"/>
      <c r="I661" s="658"/>
      <c r="J661" s="658"/>
      <c r="K661" s="658"/>
      <c r="L661" s="189">
        <f t="shared" si="816"/>
        <v>0</v>
      </c>
      <c r="M661" s="35"/>
      <c r="N661" s="881">
        <f t="shared" si="829"/>
        <v>0</v>
      </c>
      <c r="O661" s="659"/>
      <c r="P661" s="881">
        <f t="shared" si="830"/>
        <v>0</v>
      </c>
      <c r="Q661" s="659"/>
      <c r="R661" s="881">
        <f t="shared" si="831"/>
        <v>0</v>
      </c>
      <c r="S661" s="659"/>
      <c r="T661" s="881">
        <f t="shared" si="832"/>
        <v>0</v>
      </c>
      <c r="U661" s="659"/>
      <c r="V661" s="881">
        <f t="shared" si="833"/>
        <v>0</v>
      </c>
      <c r="W661" s="659"/>
      <c r="X661" s="119">
        <f t="shared" si="817"/>
        <v>0</v>
      </c>
      <c r="Y661" s="886">
        <f t="shared" si="834"/>
        <v>0</v>
      </c>
      <c r="Z661" s="1007"/>
      <c r="AA661" s="886">
        <f t="shared" si="835"/>
        <v>0</v>
      </c>
      <c r="AB661" s="1007"/>
      <c r="AC661" s="886">
        <f t="shared" si="836"/>
        <v>0</v>
      </c>
      <c r="AD661" s="1007"/>
      <c r="AE661" s="886">
        <f t="shared" si="837"/>
        <v>0</v>
      </c>
      <c r="AF661" s="1007"/>
      <c r="AG661" s="886">
        <f t="shared" si="838"/>
        <v>0</v>
      </c>
      <c r="AH661" s="1007"/>
      <c r="AI661" s="266">
        <f t="shared" si="818"/>
        <v>0</v>
      </c>
      <c r="AJ661" s="884">
        <f t="shared" si="839"/>
        <v>0</v>
      </c>
      <c r="AK661" s="885"/>
      <c r="AL661" s="884">
        <f t="shared" si="840"/>
        <v>0</v>
      </c>
      <c r="AM661" s="885"/>
      <c r="AN661" s="884">
        <f t="shared" si="841"/>
        <v>0</v>
      </c>
      <c r="AO661" s="885"/>
      <c r="AP661" s="884">
        <f t="shared" si="842"/>
        <v>0</v>
      </c>
      <c r="AQ661" s="885"/>
      <c r="AR661" s="884">
        <f t="shared" si="843"/>
        <v>0</v>
      </c>
      <c r="AS661" s="885"/>
      <c r="AT661" s="269">
        <f t="shared" si="819"/>
        <v>0</v>
      </c>
      <c r="AU661" s="877">
        <f t="shared" si="844"/>
        <v>0</v>
      </c>
      <c r="AV661" s="878"/>
      <c r="AW661" s="877">
        <f t="shared" si="845"/>
        <v>0</v>
      </c>
      <c r="AX661" s="878"/>
      <c r="AY661" s="877">
        <f t="shared" si="846"/>
        <v>0</v>
      </c>
      <c r="AZ661" s="878"/>
      <c r="BA661" s="877">
        <f t="shared" si="847"/>
        <v>0</v>
      </c>
      <c r="BB661" s="878"/>
      <c r="BC661" s="877">
        <f t="shared" si="848"/>
        <v>0</v>
      </c>
      <c r="BD661" s="878"/>
      <c r="BE661" s="272">
        <f t="shared" si="820"/>
        <v>0</v>
      </c>
      <c r="BF661" s="879">
        <f t="shared" si="849"/>
        <v>0</v>
      </c>
      <c r="BG661" s="880"/>
      <c r="BH661" s="879">
        <f t="shared" si="850"/>
        <v>0</v>
      </c>
      <c r="BI661" s="880"/>
      <c r="BJ661" s="879">
        <f t="shared" si="851"/>
        <v>0</v>
      </c>
      <c r="BK661" s="880"/>
      <c r="BL661" s="879">
        <f t="shared" si="852"/>
        <v>0</v>
      </c>
      <c r="BM661" s="880"/>
      <c r="BN661" s="879">
        <f t="shared" si="853"/>
        <v>0</v>
      </c>
      <c r="BO661" s="880"/>
      <c r="BP661" s="275">
        <f t="shared" si="821"/>
        <v>0</v>
      </c>
      <c r="BQ661" s="1003">
        <f t="shared" si="854"/>
        <v>0</v>
      </c>
      <c r="BR661" s="1004"/>
      <c r="BS661" s="1003">
        <f t="shared" si="855"/>
        <v>0</v>
      </c>
      <c r="BT661" s="1004"/>
      <c r="BU661" s="1003">
        <f t="shared" si="856"/>
        <v>0</v>
      </c>
      <c r="BV661" s="1004"/>
      <c r="BW661" s="1003">
        <f t="shared" si="857"/>
        <v>0</v>
      </c>
      <c r="BX661" s="1004"/>
      <c r="BY661" s="1003">
        <f t="shared" si="858"/>
        <v>0</v>
      </c>
      <c r="BZ661" s="1004"/>
      <c r="CA661" s="278">
        <f t="shared" si="822"/>
        <v>0</v>
      </c>
      <c r="CB661" s="1005">
        <f t="shared" si="859"/>
        <v>0</v>
      </c>
      <c r="CC661" s="1006"/>
      <c r="CD661" s="1005">
        <f t="shared" si="860"/>
        <v>0</v>
      </c>
      <c r="CE661" s="1006"/>
      <c r="CF661" s="1005">
        <f t="shared" si="861"/>
        <v>0</v>
      </c>
      <c r="CG661" s="1006"/>
      <c r="CH661" s="1005">
        <f t="shared" si="862"/>
        <v>0</v>
      </c>
      <c r="CI661" s="1006"/>
      <c r="CJ661" s="1005">
        <f t="shared" si="863"/>
        <v>0</v>
      </c>
      <c r="CK661" s="1006"/>
      <c r="CL661" s="281">
        <f t="shared" si="823"/>
        <v>0</v>
      </c>
      <c r="CM661" s="999">
        <f t="shared" si="864"/>
        <v>0</v>
      </c>
      <c r="CN661" s="1000"/>
      <c r="CO661" s="999">
        <f t="shared" si="865"/>
        <v>0</v>
      </c>
      <c r="CP661" s="1000"/>
      <c r="CQ661" s="999">
        <f t="shared" si="866"/>
        <v>0</v>
      </c>
      <c r="CR661" s="1000"/>
      <c r="CS661" s="999">
        <f t="shared" si="867"/>
        <v>0</v>
      </c>
      <c r="CT661" s="1000"/>
      <c r="CU661" s="999">
        <f t="shared" si="868"/>
        <v>0</v>
      </c>
      <c r="CV661" s="1000"/>
      <c r="CW661" s="284">
        <f t="shared" si="824"/>
        <v>0</v>
      </c>
      <c r="CX661" s="1001">
        <f t="shared" si="869"/>
        <v>0</v>
      </c>
      <c r="CY661" s="1002"/>
      <c r="CZ661" s="1001">
        <f t="shared" si="870"/>
        <v>0</v>
      </c>
      <c r="DA661" s="1002"/>
      <c r="DB661" s="1001">
        <f t="shared" si="871"/>
        <v>0</v>
      </c>
      <c r="DC661" s="1002"/>
      <c r="DD661" s="1001">
        <f t="shared" si="872"/>
        <v>0</v>
      </c>
      <c r="DE661" s="1002"/>
      <c r="DF661" s="1001">
        <f t="shared" si="873"/>
        <v>0</v>
      </c>
      <c r="DG661" s="1002"/>
      <c r="DH661" s="287">
        <f t="shared" si="825"/>
        <v>0</v>
      </c>
      <c r="DI661" s="997">
        <f t="shared" si="874"/>
        <v>0</v>
      </c>
      <c r="DJ661" s="998"/>
      <c r="DK661" s="997">
        <f t="shared" si="875"/>
        <v>0</v>
      </c>
      <c r="DL661" s="998"/>
      <c r="DM661" s="997">
        <f t="shared" si="876"/>
        <v>0</v>
      </c>
      <c r="DN661" s="998"/>
      <c r="DO661" s="997">
        <f t="shared" si="877"/>
        <v>0</v>
      </c>
      <c r="DP661" s="998"/>
      <c r="DQ661" s="997">
        <f t="shared" si="878"/>
        <v>0</v>
      </c>
      <c r="DR661" s="998"/>
      <c r="DS661" s="299">
        <f t="shared" si="826"/>
        <v>0</v>
      </c>
      <c r="DT661" s="312">
        <f t="shared" si="879"/>
        <v>0</v>
      </c>
      <c r="DU661" s="312">
        <f t="shared" si="880"/>
        <v>0</v>
      </c>
      <c r="DV661" s="312">
        <f t="shared" si="881"/>
        <v>0</v>
      </c>
      <c r="DW661" s="312">
        <f t="shared" si="882"/>
        <v>0</v>
      </c>
      <c r="DX661" s="312">
        <f t="shared" si="883"/>
        <v>0</v>
      </c>
      <c r="DY661" s="300">
        <f t="shared" si="827"/>
        <v>0</v>
      </c>
    </row>
    <row r="662" spans="1:130" s="135" customFormat="1" ht="15" customHeight="1">
      <c r="A662" s="169"/>
      <c r="B662" s="169"/>
      <c r="C662" s="734">
        <f t="shared" si="828"/>
        <v>0</v>
      </c>
      <c r="D662" s="658"/>
      <c r="E662" s="658"/>
      <c r="F662" s="658"/>
      <c r="G662" s="658"/>
      <c r="H662" s="658"/>
      <c r="I662" s="658"/>
      <c r="J662" s="658"/>
      <c r="K662" s="658"/>
      <c r="L662" s="189">
        <f t="shared" si="816"/>
        <v>0</v>
      </c>
      <c r="M662" s="35"/>
      <c r="N662" s="881">
        <f t="shared" si="829"/>
        <v>0</v>
      </c>
      <c r="O662" s="659"/>
      <c r="P662" s="881">
        <f t="shared" si="830"/>
        <v>0</v>
      </c>
      <c r="Q662" s="659"/>
      <c r="R662" s="881">
        <f t="shared" si="831"/>
        <v>0</v>
      </c>
      <c r="S662" s="659"/>
      <c r="T662" s="881">
        <f t="shared" si="832"/>
        <v>0</v>
      </c>
      <c r="U662" s="659"/>
      <c r="V662" s="881">
        <f t="shared" si="833"/>
        <v>0</v>
      </c>
      <c r="W662" s="659"/>
      <c r="X662" s="119">
        <f t="shared" si="817"/>
        <v>0</v>
      </c>
      <c r="Y662" s="886">
        <f t="shared" si="834"/>
        <v>0</v>
      </c>
      <c r="Z662" s="1007"/>
      <c r="AA662" s="886">
        <f t="shared" si="835"/>
        <v>0</v>
      </c>
      <c r="AB662" s="1007"/>
      <c r="AC662" s="886">
        <f t="shared" si="836"/>
        <v>0</v>
      </c>
      <c r="AD662" s="1007"/>
      <c r="AE662" s="886">
        <f t="shared" si="837"/>
        <v>0</v>
      </c>
      <c r="AF662" s="1007"/>
      <c r="AG662" s="886">
        <f t="shared" si="838"/>
        <v>0</v>
      </c>
      <c r="AH662" s="1007"/>
      <c r="AI662" s="266">
        <f t="shared" si="818"/>
        <v>0</v>
      </c>
      <c r="AJ662" s="884">
        <f t="shared" si="839"/>
        <v>0</v>
      </c>
      <c r="AK662" s="885"/>
      <c r="AL662" s="884">
        <f t="shared" si="840"/>
        <v>0</v>
      </c>
      <c r="AM662" s="885"/>
      <c r="AN662" s="884">
        <f t="shared" si="841"/>
        <v>0</v>
      </c>
      <c r="AO662" s="885"/>
      <c r="AP662" s="884">
        <f t="shared" si="842"/>
        <v>0</v>
      </c>
      <c r="AQ662" s="885"/>
      <c r="AR662" s="884">
        <f t="shared" si="843"/>
        <v>0</v>
      </c>
      <c r="AS662" s="885"/>
      <c r="AT662" s="269">
        <f t="shared" si="819"/>
        <v>0</v>
      </c>
      <c r="AU662" s="877">
        <f t="shared" si="844"/>
        <v>0</v>
      </c>
      <c r="AV662" s="878"/>
      <c r="AW662" s="877">
        <f t="shared" si="845"/>
        <v>0</v>
      </c>
      <c r="AX662" s="878"/>
      <c r="AY662" s="877">
        <f t="shared" si="846"/>
        <v>0</v>
      </c>
      <c r="AZ662" s="878"/>
      <c r="BA662" s="877">
        <f t="shared" si="847"/>
        <v>0</v>
      </c>
      <c r="BB662" s="878"/>
      <c r="BC662" s="877">
        <f t="shared" si="848"/>
        <v>0</v>
      </c>
      <c r="BD662" s="878"/>
      <c r="BE662" s="272">
        <f t="shared" si="820"/>
        <v>0</v>
      </c>
      <c r="BF662" s="879">
        <f t="shared" si="849"/>
        <v>0</v>
      </c>
      <c r="BG662" s="880"/>
      <c r="BH662" s="879">
        <f t="shared" si="850"/>
        <v>0</v>
      </c>
      <c r="BI662" s="880"/>
      <c r="BJ662" s="879">
        <f t="shared" si="851"/>
        <v>0</v>
      </c>
      <c r="BK662" s="880"/>
      <c r="BL662" s="879">
        <f t="shared" si="852"/>
        <v>0</v>
      </c>
      <c r="BM662" s="880"/>
      <c r="BN662" s="879">
        <f t="shared" si="853"/>
        <v>0</v>
      </c>
      <c r="BO662" s="880"/>
      <c r="BP662" s="275">
        <f t="shared" si="821"/>
        <v>0</v>
      </c>
      <c r="BQ662" s="1003">
        <f t="shared" si="854"/>
        <v>0</v>
      </c>
      <c r="BR662" s="1004"/>
      <c r="BS662" s="1003">
        <f t="shared" si="855"/>
        <v>0</v>
      </c>
      <c r="BT662" s="1004"/>
      <c r="BU662" s="1003">
        <f t="shared" si="856"/>
        <v>0</v>
      </c>
      <c r="BV662" s="1004"/>
      <c r="BW662" s="1003">
        <f t="shared" si="857"/>
        <v>0</v>
      </c>
      <c r="BX662" s="1004"/>
      <c r="BY662" s="1003">
        <f t="shared" si="858"/>
        <v>0</v>
      </c>
      <c r="BZ662" s="1004"/>
      <c r="CA662" s="278">
        <f t="shared" si="822"/>
        <v>0</v>
      </c>
      <c r="CB662" s="1005">
        <f t="shared" si="859"/>
        <v>0</v>
      </c>
      <c r="CC662" s="1006"/>
      <c r="CD662" s="1005">
        <f t="shared" si="860"/>
        <v>0</v>
      </c>
      <c r="CE662" s="1006"/>
      <c r="CF662" s="1005">
        <f t="shared" si="861"/>
        <v>0</v>
      </c>
      <c r="CG662" s="1006"/>
      <c r="CH662" s="1005">
        <f t="shared" si="862"/>
        <v>0</v>
      </c>
      <c r="CI662" s="1006"/>
      <c r="CJ662" s="1005">
        <f t="shared" si="863"/>
        <v>0</v>
      </c>
      <c r="CK662" s="1006"/>
      <c r="CL662" s="281">
        <f t="shared" si="823"/>
        <v>0</v>
      </c>
      <c r="CM662" s="999">
        <f t="shared" si="864"/>
        <v>0</v>
      </c>
      <c r="CN662" s="1000"/>
      <c r="CO662" s="999">
        <f t="shared" si="865"/>
        <v>0</v>
      </c>
      <c r="CP662" s="1000"/>
      <c r="CQ662" s="999">
        <f t="shared" si="866"/>
        <v>0</v>
      </c>
      <c r="CR662" s="1000"/>
      <c r="CS662" s="999">
        <f t="shared" si="867"/>
        <v>0</v>
      </c>
      <c r="CT662" s="1000"/>
      <c r="CU662" s="999">
        <f t="shared" si="868"/>
        <v>0</v>
      </c>
      <c r="CV662" s="1000"/>
      <c r="CW662" s="284">
        <f t="shared" si="824"/>
        <v>0</v>
      </c>
      <c r="CX662" s="1001">
        <f t="shared" si="869"/>
        <v>0</v>
      </c>
      <c r="CY662" s="1002"/>
      <c r="CZ662" s="1001">
        <f t="shared" si="870"/>
        <v>0</v>
      </c>
      <c r="DA662" s="1002"/>
      <c r="DB662" s="1001">
        <f t="shared" si="871"/>
        <v>0</v>
      </c>
      <c r="DC662" s="1002"/>
      <c r="DD662" s="1001">
        <f t="shared" si="872"/>
        <v>0</v>
      </c>
      <c r="DE662" s="1002"/>
      <c r="DF662" s="1001">
        <f t="shared" si="873"/>
        <v>0</v>
      </c>
      <c r="DG662" s="1002"/>
      <c r="DH662" s="287">
        <f t="shared" si="825"/>
        <v>0</v>
      </c>
      <c r="DI662" s="997">
        <f t="shared" si="874"/>
        <v>0</v>
      </c>
      <c r="DJ662" s="998"/>
      <c r="DK662" s="997">
        <f t="shared" si="875"/>
        <v>0</v>
      </c>
      <c r="DL662" s="998"/>
      <c r="DM662" s="997">
        <f t="shared" si="876"/>
        <v>0</v>
      </c>
      <c r="DN662" s="998"/>
      <c r="DO662" s="997">
        <f t="shared" si="877"/>
        <v>0</v>
      </c>
      <c r="DP662" s="998"/>
      <c r="DQ662" s="997">
        <f t="shared" si="878"/>
        <v>0</v>
      </c>
      <c r="DR662" s="998"/>
      <c r="DS662" s="299">
        <f t="shared" si="826"/>
        <v>0</v>
      </c>
      <c r="DT662" s="312">
        <f t="shared" si="879"/>
        <v>0</v>
      </c>
      <c r="DU662" s="312">
        <f t="shared" si="880"/>
        <v>0</v>
      </c>
      <c r="DV662" s="312">
        <f t="shared" si="881"/>
        <v>0</v>
      </c>
      <c r="DW662" s="312">
        <f t="shared" si="882"/>
        <v>0</v>
      </c>
      <c r="DX662" s="312">
        <f t="shared" si="883"/>
        <v>0</v>
      </c>
      <c r="DY662" s="300">
        <f t="shared" si="827"/>
        <v>0</v>
      </c>
    </row>
    <row r="663" spans="1:130" s="135" customFormat="1" ht="15" customHeight="1">
      <c r="A663" s="169"/>
      <c r="B663" s="169"/>
      <c r="C663" s="734">
        <f t="shared" si="828"/>
        <v>0</v>
      </c>
      <c r="D663" s="658"/>
      <c r="E663" s="658"/>
      <c r="F663" s="658"/>
      <c r="G663" s="658"/>
      <c r="H663" s="658"/>
      <c r="I663" s="658"/>
      <c r="J663" s="658"/>
      <c r="K663" s="658"/>
      <c r="L663" s="189">
        <f t="shared" si="816"/>
        <v>0</v>
      </c>
      <c r="M663" s="35"/>
      <c r="N663" s="881">
        <f t="shared" si="829"/>
        <v>0</v>
      </c>
      <c r="O663" s="659"/>
      <c r="P663" s="881">
        <f t="shared" si="830"/>
        <v>0</v>
      </c>
      <c r="Q663" s="659"/>
      <c r="R663" s="881">
        <f t="shared" si="831"/>
        <v>0</v>
      </c>
      <c r="S663" s="659"/>
      <c r="T663" s="881">
        <f t="shared" si="832"/>
        <v>0</v>
      </c>
      <c r="U663" s="659"/>
      <c r="V663" s="881">
        <f t="shared" si="833"/>
        <v>0</v>
      </c>
      <c r="W663" s="659"/>
      <c r="X663" s="119">
        <f t="shared" si="817"/>
        <v>0</v>
      </c>
      <c r="Y663" s="886">
        <f t="shared" si="834"/>
        <v>0</v>
      </c>
      <c r="Z663" s="1007"/>
      <c r="AA663" s="886">
        <f t="shared" si="835"/>
        <v>0</v>
      </c>
      <c r="AB663" s="1007"/>
      <c r="AC663" s="886">
        <f t="shared" si="836"/>
        <v>0</v>
      </c>
      <c r="AD663" s="1007"/>
      <c r="AE663" s="886">
        <f t="shared" si="837"/>
        <v>0</v>
      </c>
      <c r="AF663" s="1007"/>
      <c r="AG663" s="886">
        <f t="shared" si="838"/>
        <v>0</v>
      </c>
      <c r="AH663" s="1007"/>
      <c r="AI663" s="266">
        <f t="shared" si="818"/>
        <v>0</v>
      </c>
      <c r="AJ663" s="884">
        <f t="shared" si="839"/>
        <v>0</v>
      </c>
      <c r="AK663" s="885"/>
      <c r="AL663" s="884">
        <f t="shared" si="840"/>
        <v>0</v>
      </c>
      <c r="AM663" s="885"/>
      <c r="AN663" s="884">
        <f t="shared" si="841"/>
        <v>0</v>
      </c>
      <c r="AO663" s="885"/>
      <c r="AP663" s="884">
        <f t="shared" si="842"/>
        <v>0</v>
      </c>
      <c r="AQ663" s="885"/>
      <c r="AR663" s="884">
        <f t="shared" si="843"/>
        <v>0</v>
      </c>
      <c r="AS663" s="885"/>
      <c r="AT663" s="269">
        <f t="shared" si="819"/>
        <v>0</v>
      </c>
      <c r="AU663" s="877">
        <f t="shared" si="844"/>
        <v>0</v>
      </c>
      <c r="AV663" s="878"/>
      <c r="AW663" s="877">
        <f t="shared" si="845"/>
        <v>0</v>
      </c>
      <c r="AX663" s="878"/>
      <c r="AY663" s="877">
        <f t="shared" si="846"/>
        <v>0</v>
      </c>
      <c r="AZ663" s="878"/>
      <c r="BA663" s="877">
        <f t="shared" si="847"/>
        <v>0</v>
      </c>
      <c r="BB663" s="878"/>
      <c r="BC663" s="877">
        <f t="shared" si="848"/>
        <v>0</v>
      </c>
      <c r="BD663" s="878"/>
      <c r="BE663" s="272">
        <f t="shared" si="820"/>
        <v>0</v>
      </c>
      <c r="BF663" s="879">
        <f t="shared" si="849"/>
        <v>0</v>
      </c>
      <c r="BG663" s="880"/>
      <c r="BH663" s="879">
        <f t="shared" si="850"/>
        <v>0</v>
      </c>
      <c r="BI663" s="880"/>
      <c r="BJ663" s="879">
        <f t="shared" si="851"/>
        <v>0</v>
      </c>
      <c r="BK663" s="880"/>
      <c r="BL663" s="879">
        <f t="shared" si="852"/>
        <v>0</v>
      </c>
      <c r="BM663" s="880"/>
      <c r="BN663" s="879">
        <f t="shared" si="853"/>
        <v>0</v>
      </c>
      <c r="BO663" s="880"/>
      <c r="BP663" s="275">
        <f t="shared" si="821"/>
        <v>0</v>
      </c>
      <c r="BQ663" s="1003">
        <f t="shared" si="854"/>
        <v>0</v>
      </c>
      <c r="BR663" s="1004"/>
      <c r="BS663" s="1003">
        <f t="shared" si="855"/>
        <v>0</v>
      </c>
      <c r="BT663" s="1004"/>
      <c r="BU663" s="1003">
        <f t="shared" si="856"/>
        <v>0</v>
      </c>
      <c r="BV663" s="1004"/>
      <c r="BW663" s="1003">
        <f t="shared" si="857"/>
        <v>0</v>
      </c>
      <c r="BX663" s="1004"/>
      <c r="BY663" s="1003">
        <f t="shared" si="858"/>
        <v>0</v>
      </c>
      <c r="BZ663" s="1004"/>
      <c r="CA663" s="278">
        <f t="shared" si="822"/>
        <v>0</v>
      </c>
      <c r="CB663" s="1005">
        <f t="shared" si="859"/>
        <v>0</v>
      </c>
      <c r="CC663" s="1006"/>
      <c r="CD663" s="1005">
        <f t="shared" si="860"/>
        <v>0</v>
      </c>
      <c r="CE663" s="1006"/>
      <c r="CF663" s="1005">
        <f t="shared" si="861"/>
        <v>0</v>
      </c>
      <c r="CG663" s="1006"/>
      <c r="CH663" s="1005">
        <f t="shared" si="862"/>
        <v>0</v>
      </c>
      <c r="CI663" s="1006"/>
      <c r="CJ663" s="1005">
        <f t="shared" si="863"/>
        <v>0</v>
      </c>
      <c r="CK663" s="1006"/>
      <c r="CL663" s="281">
        <f t="shared" si="823"/>
        <v>0</v>
      </c>
      <c r="CM663" s="999">
        <f t="shared" si="864"/>
        <v>0</v>
      </c>
      <c r="CN663" s="1000"/>
      <c r="CO663" s="999">
        <f t="shared" si="865"/>
        <v>0</v>
      </c>
      <c r="CP663" s="1000"/>
      <c r="CQ663" s="999">
        <f t="shared" si="866"/>
        <v>0</v>
      </c>
      <c r="CR663" s="1000"/>
      <c r="CS663" s="999">
        <f t="shared" si="867"/>
        <v>0</v>
      </c>
      <c r="CT663" s="1000"/>
      <c r="CU663" s="999">
        <f t="shared" si="868"/>
        <v>0</v>
      </c>
      <c r="CV663" s="1000"/>
      <c r="CW663" s="284">
        <f t="shared" si="824"/>
        <v>0</v>
      </c>
      <c r="CX663" s="1001">
        <f t="shared" si="869"/>
        <v>0</v>
      </c>
      <c r="CY663" s="1002"/>
      <c r="CZ663" s="1001">
        <f t="shared" si="870"/>
        <v>0</v>
      </c>
      <c r="DA663" s="1002"/>
      <c r="DB663" s="1001">
        <f t="shared" si="871"/>
        <v>0</v>
      </c>
      <c r="DC663" s="1002"/>
      <c r="DD663" s="1001">
        <f t="shared" si="872"/>
        <v>0</v>
      </c>
      <c r="DE663" s="1002"/>
      <c r="DF663" s="1001">
        <f t="shared" si="873"/>
        <v>0</v>
      </c>
      <c r="DG663" s="1002"/>
      <c r="DH663" s="287">
        <f t="shared" si="825"/>
        <v>0</v>
      </c>
      <c r="DI663" s="997">
        <f t="shared" si="874"/>
        <v>0</v>
      </c>
      <c r="DJ663" s="998"/>
      <c r="DK663" s="997">
        <f t="shared" si="875"/>
        <v>0</v>
      </c>
      <c r="DL663" s="998"/>
      <c r="DM663" s="997">
        <f t="shared" si="876"/>
        <v>0</v>
      </c>
      <c r="DN663" s="998"/>
      <c r="DO663" s="997">
        <f t="shared" si="877"/>
        <v>0</v>
      </c>
      <c r="DP663" s="998"/>
      <c r="DQ663" s="997">
        <f t="shared" si="878"/>
        <v>0</v>
      </c>
      <c r="DR663" s="998"/>
      <c r="DS663" s="299">
        <f t="shared" si="826"/>
        <v>0</v>
      </c>
      <c r="DT663" s="312">
        <f t="shared" si="879"/>
        <v>0</v>
      </c>
      <c r="DU663" s="312">
        <f t="shared" si="880"/>
        <v>0</v>
      </c>
      <c r="DV663" s="312">
        <f t="shared" si="881"/>
        <v>0</v>
      </c>
      <c r="DW663" s="312">
        <f t="shared" si="882"/>
        <v>0</v>
      </c>
      <c r="DX663" s="312">
        <f t="shared" si="883"/>
        <v>0</v>
      </c>
      <c r="DY663" s="300">
        <f t="shared" si="827"/>
        <v>0</v>
      </c>
    </row>
    <row r="664" spans="1:130" s="135" customFormat="1" ht="15" customHeight="1">
      <c r="A664" s="169"/>
      <c r="B664" s="169"/>
      <c r="C664" s="770"/>
      <c r="D664" s="771"/>
      <c r="E664" s="771"/>
      <c r="F664" s="771"/>
      <c r="G664" s="771"/>
      <c r="H664" s="771"/>
      <c r="I664" s="771"/>
      <c r="J664" s="888" t="s">
        <v>103</v>
      </c>
      <c r="K664" s="924"/>
      <c r="L664" s="924"/>
      <c r="M664" s="925"/>
      <c r="N664" s="898">
        <f>SUM(N654:N663)</f>
        <v>0</v>
      </c>
      <c r="O664" s="665"/>
      <c r="P664" s="898">
        <f>SUM(P654:P663)</f>
        <v>0</v>
      </c>
      <c r="Q664" s="665"/>
      <c r="R664" s="898">
        <f>SUM(R654:R663)</f>
        <v>0</v>
      </c>
      <c r="S664" s="665"/>
      <c r="T664" s="898">
        <f>SUM(T654:T663)</f>
        <v>0</v>
      </c>
      <c r="U664" s="665"/>
      <c r="V664" s="898">
        <f>SUM(V654:V663)</f>
        <v>0</v>
      </c>
      <c r="W664" s="665"/>
      <c r="X664" s="141">
        <f>SUM(N664:W664)</f>
        <v>0</v>
      </c>
      <c r="Y664" s="898">
        <f>SUM(Y654:Y663)</f>
        <v>0</v>
      </c>
      <c r="Z664" s="665"/>
      <c r="AA664" s="898">
        <f>SUM(AA654:AA663)</f>
        <v>0</v>
      </c>
      <c r="AB664" s="665"/>
      <c r="AC664" s="898">
        <f>SUM(AC654:AC663)</f>
        <v>0</v>
      </c>
      <c r="AD664" s="665"/>
      <c r="AE664" s="898">
        <f>SUM(AE654:AE663)</f>
        <v>0</v>
      </c>
      <c r="AF664" s="665"/>
      <c r="AG664" s="898">
        <f>SUM(AG654:AG663)</f>
        <v>0</v>
      </c>
      <c r="AH664" s="665"/>
      <c r="AI664" s="141">
        <f>SUM(Y664:AG664)</f>
        <v>0</v>
      </c>
      <c r="AJ664" s="898">
        <f>SUM(AJ654:AJ663)</f>
        <v>0</v>
      </c>
      <c r="AK664" s="665"/>
      <c r="AL664" s="898">
        <f>SUM(AL654:AL663)</f>
        <v>0</v>
      </c>
      <c r="AM664" s="665"/>
      <c r="AN664" s="898">
        <f>SUM(AN654:AN663)</f>
        <v>0</v>
      </c>
      <c r="AO664" s="665"/>
      <c r="AP664" s="898">
        <f>SUM(AP654:AP663)</f>
        <v>0</v>
      </c>
      <c r="AQ664" s="665"/>
      <c r="AR664" s="898">
        <f>SUM(AR654:AR663)</f>
        <v>0</v>
      </c>
      <c r="AS664" s="665"/>
      <c r="AT664" s="141">
        <f>SUM(AJ664:AS664)</f>
        <v>0</v>
      </c>
      <c r="AU664" s="898">
        <f>SUM(AU654:AU663)</f>
        <v>0</v>
      </c>
      <c r="AV664" s="665"/>
      <c r="AW664" s="898">
        <f>SUM(AW654:AW663)</f>
        <v>0</v>
      </c>
      <c r="AX664" s="665"/>
      <c r="AY664" s="898">
        <f>SUM(AY654:AY663)</f>
        <v>0</v>
      </c>
      <c r="AZ664" s="665"/>
      <c r="BA664" s="898">
        <f>SUM(BA654:BA663)</f>
        <v>0</v>
      </c>
      <c r="BB664" s="665"/>
      <c r="BC664" s="898">
        <f>SUM(BC654:BC663)</f>
        <v>0</v>
      </c>
      <c r="BD664" s="665"/>
      <c r="BE664" s="141">
        <f>SUM(AU664:BD664)</f>
        <v>0</v>
      </c>
      <c r="BF664" s="898">
        <f>SUM(BF654:BF663)</f>
        <v>0</v>
      </c>
      <c r="BG664" s="665"/>
      <c r="BH664" s="898">
        <f>SUM(BH654:BH663)</f>
        <v>0</v>
      </c>
      <c r="BI664" s="665"/>
      <c r="BJ664" s="898">
        <f>SUM(BJ654:BJ663)</f>
        <v>0</v>
      </c>
      <c r="BK664" s="665"/>
      <c r="BL664" s="898">
        <f>SUM(BL654:BL663)</f>
        <v>0</v>
      </c>
      <c r="BM664" s="665"/>
      <c r="BN664" s="898">
        <f>SUM(BN654:BN663)</f>
        <v>0</v>
      </c>
      <c r="BO664" s="665"/>
      <c r="BP664" s="141">
        <f>SUM(BF664:BO664)</f>
        <v>0</v>
      </c>
      <c r="BQ664" s="898">
        <f>SUM(BQ654:BQ663)</f>
        <v>0</v>
      </c>
      <c r="BR664" s="665"/>
      <c r="BS664" s="898">
        <f>SUM(BS654:BS663)</f>
        <v>0</v>
      </c>
      <c r="BT664" s="665"/>
      <c r="BU664" s="898">
        <f>SUM(BU654:BU663)</f>
        <v>0</v>
      </c>
      <c r="BV664" s="665"/>
      <c r="BW664" s="898">
        <f>SUM(BW654:BW663)</f>
        <v>0</v>
      </c>
      <c r="BX664" s="665"/>
      <c r="BY664" s="898">
        <f>SUM(BY654:BY663)</f>
        <v>0</v>
      </c>
      <c r="BZ664" s="665"/>
      <c r="CA664" s="141">
        <f>SUM(BQ664:BZ664)</f>
        <v>0</v>
      </c>
      <c r="CB664" s="898">
        <f>SUM(CB654:CB663)</f>
        <v>0</v>
      </c>
      <c r="CC664" s="665"/>
      <c r="CD664" s="898">
        <f>SUM(CD654:CD663)</f>
        <v>0</v>
      </c>
      <c r="CE664" s="665"/>
      <c r="CF664" s="898">
        <f>SUM(CF654:CF663)</f>
        <v>0</v>
      </c>
      <c r="CG664" s="665"/>
      <c r="CH664" s="898">
        <f>SUM(CH654:CH663)</f>
        <v>0</v>
      </c>
      <c r="CI664" s="665"/>
      <c r="CJ664" s="898">
        <f>SUM(CJ654:CJ663)</f>
        <v>0</v>
      </c>
      <c r="CK664" s="665"/>
      <c r="CL664" s="141">
        <f>SUM(CB664:CK664)</f>
        <v>0</v>
      </c>
      <c r="CM664" s="898">
        <f>SUM(CM654:CM663)</f>
        <v>0</v>
      </c>
      <c r="CN664" s="665"/>
      <c r="CO664" s="898">
        <f>SUM(CO654:CO663)</f>
        <v>0</v>
      </c>
      <c r="CP664" s="665"/>
      <c r="CQ664" s="898">
        <f>SUM(CQ654:CQ663)</f>
        <v>0</v>
      </c>
      <c r="CR664" s="665"/>
      <c r="CS664" s="898">
        <f>SUM(CS654:CS663)</f>
        <v>0</v>
      </c>
      <c r="CT664" s="665"/>
      <c r="CU664" s="898">
        <f>SUM(CU654:CU663)</f>
        <v>0</v>
      </c>
      <c r="CV664" s="665"/>
      <c r="CW664" s="141">
        <f>SUM(CM664:CV664)</f>
        <v>0</v>
      </c>
      <c r="CX664" s="898">
        <f>SUM(CX654:CX663)</f>
        <v>0</v>
      </c>
      <c r="CY664" s="665"/>
      <c r="CZ664" s="898">
        <f>SUM(CZ654:CZ663)</f>
        <v>0</v>
      </c>
      <c r="DA664" s="665"/>
      <c r="DB664" s="898">
        <f>SUM(DB654:DB663)</f>
        <v>0</v>
      </c>
      <c r="DC664" s="665"/>
      <c r="DD664" s="898">
        <f>SUM(DD654:DD663)</f>
        <v>0</v>
      </c>
      <c r="DE664" s="665"/>
      <c r="DF664" s="898">
        <f>SUM(DF654:DF663)</f>
        <v>0</v>
      </c>
      <c r="DG664" s="665"/>
      <c r="DH664" s="141">
        <f>SUM(CX664:DG664)</f>
        <v>0</v>
      </c>
      <c r="DI664" s="898">
        <f>SUM(DI654:DI663)</f>
        <v>0</v>
      </c>
      <c r="DJ664" s="665"/>
      <c r="DK664" s="898">
        <f>SUM(DK654:DK663)</f>
        <v>0</v>
      </c>
      <c r="DL664" s="665"/>
      <c r="DM664" s="898">
        <f>SUM(DM654:DM663)</f>
        <v>0</v>
      </c>
      <c r="DN664" s="665"/>
      <c r="DO664" s="898">
        <f>SUM(DO654:DO663)</f>
        <v>0</v>
      </c>
      <c r="DP664" s="665"/>
      <c r="DQ664" s="898">
        <f>SUM(DQ654:DQ663)</f>
        <v>0</v>
      </c>
      <c r="DR664" s="665"/>
      <c r="DS664" s="141">
        <f>SUM(DI664:DR664)</f>
        <v>0</v>
      </c>
      <c r="DT664" s="141">
        <f>SUM(DT654:DT663)</f>
        <v>0</v>
      </c>
      <c r="DU664" s="141">
        <f>SUM(DU654:DU663)</f>
        <v>0</v>
      </c>
      <c r="DV664" s="141">
        <f>SUM(DV654:DV663)</f>
        <v>0</v>
      </c>
      <c r="DW664" s="141">
        <f>SUM(DW654:DW663)</f>
        <v>0</v>
      </c>
      <c r="DX664" s="141">
        <f>SUM(DX654:DX663)</f>
        <v>0</v>
      </c>
      <c r="DY664" s="141">
        <f t="shared" si="827"/>
        <v>0</v>
      </c>
    </row>
    <row r="665" spans="1:130" s="135" customFormat="1" ht="15" customHeight="1">
      <c r="A665" s="169"/>
      <c r="B665" s="169"/>
      <c r="C665" s="692" t="s">
        <v>316</v>
      </c>
      <c r="D665" s="693"/>
      <c r="E665" s="693"/>
      <c r="F665" s="693"/>
      <c r="G665" s="693"/>
      <c r="H665" s="693"/>
      <c r="I665" s="693"/>
      <c r="J665" s="693"/>
      <c r="K665" s="693"/>
      <c r="L665" s="693"/>
      <c r="M665" s="694"/>
      <c r="N665" s="648">
        <f>SUM(N652+N664)</f>
        <v>0</v>
      </c>
      <c r="O665" s="665"/>
      <c r="P665" s="648">
        <f>SUM(P652+P664)</f>
        <v>0</v>
      </c>
      <c r="Q665" s="665"/>
      <c r="R665" s="648">
        <f>SUM(R652+R664)</f>
        <v>0</v>
      </c>
      <c r="S665" s="665"/>
      <c r="T665" s="648">
        <f>SUM(T652+T664)</f>
        <v>0</v>
      </c>
      <c r="U665" s="665"/>
      <c r="V665" s="648">
        <f>SUM(V652+V664)</f>
        <v>0</v>
      </c>
      <c r="W665" s="665"/>
      <c r="X665" s="152">
        <f>SUM(N665:W665)</f>
        <v>0</v>
      </c>
      <c r="Y665" s="648">
        <f>SUM(Y652+Y664)</f>
        <v>0</v>
      </c>
      <c r="Z665" s="665"/>
      <c r="AA665" s="648">
        <f>SUM(AA652+AA664)</f>
        <v>0</v>
      </c>
      <c r="AB665" s="665"/>
      <c r="AC665" s="648">
        <f>SUM(AC652+AC664)</f>
        <v>0</v>
      </c>
      <c r="AD665" s="665"/>
      <c r="AE665" s="648">
        <f>SUM(AE652+AE664)</f>
        <v>0</v>
      </c>
      <c r="AF665" s="665"/>
      <c r="AG665" s="648">
        <f>SUM(AG652+AG664)</f>
        <v>0</v>
      </c>
      <c r="AH665" s="665"/>
      <c r="AI665" s="152">
        <f>SUM(Y665:AG665)</f>
        <v>0</v>
      </c>
      <c r="AJ665" s="648">
        <f>SUM(AJ652+AJ664)</f>
        <v>0</v>
      </c>
      <c r="AK665" s="665"/>
      <c r="AL665" s="648">
        <f>SUM(AL652+AL664)</f>
        <v>0</v>
      </c>
      <c r="AM665" s="665"/>
      <c r="AN665" s="648">
        <f>SUM(AN652+AN664)</f>
        <v>0</v>
      </c>
      <c r="AO665" s="665"/>
      <c r="AP665" s="648">
        <f>SUM(AP652+AP664)</f>
        <v>0</v>
      </c>
      <c r="AQ665" s="665"/>
      <c r="AR665" s="648">
        <f>SUM(AR652+AR664)</f>
        <v>0</v>
      </c>
      <c r="AS665" s="665"/>
      <c r="AT665" s="152">
        <f>SUM(AJ665:AS665)</f>
        <v>0</v>
      </c>
      <c r="AU665" s="648">
        <f>SUM(AU652+AU664)</f>
        <v>0</v>
      </c>
      <c r="AV665" s="665"/>
      <c r="AW665" s="648">
        <f>SUM(AW652+AW664)</f>
        <v>0</v>
      </c>
      <c r="AX665" s="665"/>
      <c r="AY665" s="648">
        <f>SUM(AY652+AY664)</f>
        <v>0</v>
      </c>
      <c r="AZ665" s="665"/>
      <c r="BA665" s="648">
        <f>SUM(BA652+BA664)</f>
        <v>0</v>
      </c>
      <c r="BB665" s="665"/>
      <c r="BC665" s="648">
        <f>SUM(BC652+BC664)</f>
        <v>0</v>
      </c>
      <c r="BD665" s="665"/>
      <c r="BE665" s="152">
        <f>SUM(AU665:BD665)</f>
        <v>0</v>
      </c>
      <c r="BF665" s="648">
        <f>SUM(BF652+BF664)</f>
        <v>0</v>
      </c>
      <c r="BG665" s="665"/>
      <c r="BH665" s="648">
        <f>SUM(BH652+BH664)</f>
        <v>0</v>
      </c>
      <c r="BI665" s="665"/>
      <c r="BJ665" s="648">
        <f>SUM(BJ652+BJ664)</f>
        <v>0</v>
      </c>
      <c r="BK665" s="665"/>
      <c r="BL665" s="648">
        <f>SUM(BL652+BL664)</f>
        <v>0</v>
      </c>
      <c r="BM665" s="665"/>
      <c r="BN665" s="648">
        <f>SUM(BN652+BN664)</f>
        <v>0</v>
      </c>
      <c r="BO665" s="665"/>
      <c r="BP665" s="152">
        <f>SUM(BF665:BO665)</f>
        <v>0</v>
      </c>
      <c r="BQ665" s="648">
        <f>SUM(BQ652+BQ664)</f>
        <v>0</v>
      </c>
      <c r="BR665" s="665"/>
      <c r="BS665" s="648">
        <f>SUM(BS652+BS664)</f>
        <v>0</v>
      </c>
      <c r="BT665" s="665"/>
      <c r="BU665" s="648">
        <f>SUM(BU652+BU664)</f>
        <v>0</v>
      </c>
      <c r="BV665" s="665"/>
      <c r="BW665" s="648">
        <f>SUM(BW652+BW664)</f>
        <v>0</v>
      </c>
      <c r="BX665" s="665"/>
      <c r="BY665" s="648">
        <f>SUM(BY652+BY664)</f>
        <v>0</v>
      </c>
      <c r="BZ665" s="665"/>
      <c r="CA665" s="152">
        <f>SUM(BQ665:BZ665)</f>
        <v>0</v>
      </c>
      <c r="CB665" s="648">
        <f>SUM(CB652+CB664)</f>
        <v>0</v>
      </c>
      <c r="CC665" s="665"/>
      <c r="CD665" s="648">
        <f>SUM(CD652+CD664)</f>
        <v>0</v>
      </c>
      <c r="CE665" s="665"/>
      <c r="CF665" s="648">
        <f>SUM(CF652+CF664)</f>
        <v>0</v>
      </c>
      <c r="CG665" s="665"/>
      <c r="CH665" s="648">
        <f>SUM(CH652+CH664)</f>
        <v>0</v>
      </c>
      <c r="CI665" s="665"/>
      <c r="CJ665" s="648">
        <f>SUM(CJ652+CJ664)</f>
        <v>0</v>
      </c>
      <c r="CK665" s="665"/>
      <c r="CL665" s="152">
        <f>SUM(CB665:CK665)</f>
        <v>0</v>
      </c>
      <c r="CM665" s="648">
        <f>SUM(CM652+CM664)</f>
        <v>0</v>
      </c>
      <c r="CN665" s="665"/>
      <c r="CO665" s="648">
        <f>SUM(CO652+CO664)</f>
        <v>0</v>
      </c>
      <c r="CP665" s="665"/>
      <c r="CQ665" s="648">
        <f>SUM(CQ652+CQ664)</f>
        <v>0</v>
      </c>
      <c r="CR665" s="665"/>
      <c r="CS665" s="648">
        <f>SUM(CS652+CS664)</f>
        <v>0</v>
      </c>
      <c r="CT665" s="665"/>
      <c r="CU665" s="648">
        <f>SUM(CU652+CU664)</f>
        <v>0</v>
      </c>
      <c r="CV665" s="665"/>
      <c r="CW665" s="152">
        <f>SUM(CM665:CV665)</f>
        <v>0</v>
      </c>
      <c r="CX665" s="648">
        <f>SUM(CX652+CX664)</f>
        <v>0</v>
      </c>
      <c r="CY665" s="665"/>
      <c r="CZ665" s="648">
        <f>SUM(CZ652+CZ664)</f>
        <v>0</v>
      </c>
      <c r="DA665" s="665"/>
      <c r="DB665" s="648">
        <f>SUM(DB652+DB664)</f>
        <v>0</v>
      </c>
      <c r="DC665" s="665"/>
      <c r="DD665" s="648">
        <f>SUM(DD652+DD664)</f>
        <v>0</v>
      </c>
      <c r="DE665" s="665"/>
      <c r="DF665" s="648">
        <f>SUM(DF652+DF664)</f>
        <v>0</v>
      </c>
      <c r="DG665" s="665"/>
      <c r="DH665" s="152">
        <f>SUM(CX665:DG665)</f>
        <v>0</v>
      </c>
      <c r="DI665" s="648">
        <f>SUM(DI652+DI664)</f>
        <v>0</v>
      </c>
      <c r="DJ665" s="665"/>
      <c r="DK665" s="648">
        <f>SUM(DK652+DK664)</f>
        <v>0</v>
      </c>
      <c r="DL665" s="665"/>
      <c r="DM665" s="648">
        <f>SUM(DM652+DM664)</f>
        <v>0</v>
      </c>
      <c r="DN665" s="665"/>
      <c r="DO665" s="648">
        <f>SUM(DO652+DO664)</f>
        <v>0</v>
      </c>
      <c r="DP665" s="665"/>
      <c r="DQ665" s="648">
        <f>SUM(DQ652+DQ664)</f>
        <v>0</v>
      </c>
      <c r="DR665" s="665"/>
      <c r="DS665" s="152">
        <f>SUM(DI665:DR665)</f>
        <v>0</v>
      </c>
      <c r="DT665" s="152">
        <f>SUM(DT652+DT664)</f>
        <v>0</v>
      </c>
      <c r="DU665" s="152">
        <f>SUM(DU652+DU664)</f>
        <v>0</v>
      </c>
      <c r="DV665" s="152">
        <f>SUM(DV652+DV664)</f>
        <v>0</v>
      </c>
      <c r="DW665" s="152">
        <f>SUM(DW652+DW664)</f>
        <v>0</v>
      </c>
      <c r="DX665" s="152">
        <f>SUM(DX652+DX664)</f>
        <v>0</v>
      </c>
      <c r="DY665" s="152">
        <f t="shared" si="827"/>
        <v>0</v>
      </c>
    </row>
    <row r="666" spans="1:130" ht="15" customHeight="1">
      <c r="A666" s="76">
        <v>3014</v>
      </c>
      <c r="B666" s="76"/>
      <c r="C666" s="679" t="s">
        <v>398</v>
      </c>
      <c r="D666" s="680"/>
      <c r="E666" s="680"/>
      <c r="F666" s="680"/>
      <c r="G666" s="680"/>
      <c r="H666" s="680"/>
      <c r="I666" s="680"/>
      <c r="J666" s="680"/>
      <c r="K666" s="680"/>
      <c r="L666" s="680"/>
      <c r="M666" s="795"/>
      <c r="N666" s="162"/>
      <c r="O666" s="196"/>
      <c r="P666" s="136"/>
      <c r="Q666" s="196"/>
      <c r="R666" s="136"/>
      <c r="S666" s="196"/>
      <c r="T666" s="136"/>
      <c r="U666" s="196"/>
      <c r="V666" s="136"/>
      <c r="W666" s="196"/>
      <c r="X666" s="197"/>
      <c r="Y666" s="162"/>
      <c r="Z666" s="196"/>
      <c r="AA666" s="136"/>
      <c r="AB666" s="196"/>
      <c r="AC666" s="136"/>
      <c r="AD666" s="196"/>
      <c r="AE666" s="136"/>
      <c r="AF666" s="196"/>
      <c r="AG666" s="136"/>
      <c r="AH666" s="196"/>
      <c r="AI666" s="197"/>
      <c r="AJ666" s="162"/>
      <c r="AK666" s="196"/>
      <c r="AL666" s="136"/>
      <c r="AM666" s="196"/>
      <c r="AN666" s="136"/>
      <c r="AO666" s="196"/>
      <c r="AP666" s="136"/>
      <c r="AQ666" s="196"/>
      <c r="AR666" s="136"/>
      <c r="AS666" s="196"/>
      <c r="AT666" s="197"/>
      <c r="AU666" s="162"/>
      <c r="AV666" s="196"/>
      <c r="AW666" s="136"/>
      <c r="AX666" s="196"/>
      <c r="AY666" s="136"/>
      <c r="AZ666" s="196"/>
      <c r="BA666" s="136"/>
      <c r="BB666" s="196"/>
      <c r="BC666" s="136"/>
      <c r="BD666" s="196"/>
      <c r="BE666" s="197"/>
      <c r="BF666" s="162"/>
      <c r="BG666" s="196"/>
      <c r="BH666" s="136"/>
      <c r="BI666" s="196"/>
      <c r="BJ666" s="136"/>
      <c r="BK666" s="196"/>
      <c r="BL666" s="136"/>
      <c r="BM666" s="196"/>
      <c r="BN666" s="136"/>
      <c r="BO666" s="196"/>
      <c r="BP666" s="197"/>
      <c r="BQ666" s="162"/>
      <c r="BR666" s="196"/>
      <c r="BS666" s="136"/>
      <c r="BT666" s="196"/>
      <c r="BU666" s="136"/>
      <c r="BV666" s="196"/>
      <c r="BW666" s="136"/>
      <c r="BX666" s="196"/>
      <c r="BY666" s="136"/>
      <c r="BZ666" s="196"/>
      <c r="CA666" s="197"/>
      <c r="CB666" s="162"/>
      <c r="CC666" s="196"/>
      <c r="CD666" s="136"/>
      <c r="CE666" s="196"/>
      <c r="CF666" s="136"/>
      <c r="CG666" s="196"/>
      <c r="CH666" s="136"/>
      <c r="CI666" s="196"/>
      <c r="CJ666" s="136"/>
      <c r="CK666" s="196"/>
      <c r="CL666" s="197"/>
      <c r="CM666" s="162"/>
      <c r="CN666" s="196"/>
      <c r="CO666" s="136"/>
      <c r="CP666" s="196"/>
      <c r="CQ666" s="136"/>
      <c r="CR666" s="196"/>
      <c r="CS666" s="136"/>
      <c r="CT666" s="196"/>
      <c r="CU666" s="136"/>
      <c r="CV666" s="196"/>
      <c r="CW666" s="197"/>
      <c r="CX666" s="162"/>
      <c r="CY666" s="196"/>
      <c r="CZ666" s="136"/>
      <c r="DA666" s="196"/>
      <c r="DB666" s="136"/>
      <c r="DC666" s="196"/>
      <c r="DD666" s="136"/>
      <c r="DE666" s="196"/>
      <c r="DF666" s="136"/>
      <c r="DG666" s="196"/>
      <c r="DH666" s="197"/>
      <c r="DI666" s="162"/>
      <c r="DJ666" s="196"/>
      <c r="DK666" s="136"/>
      <c r="DL666" s="196"/>
      <c r="DM666" s="136"/>
      <c r="DN666" s="196"/>
      <c r="DO666" s="136"/>
      <c r="DP666" s="196"/>
      <c r="DQ666" s="136"/>
      <c r="DR666" s="196"/>
      <c r="DS666" s="197"/>
      <c r="DT666" s="349"/>
      <c r="DU666" s="349"/>
      <c r="DV666" s="349"/>
      <c r="DW666" s="349"/>
      <c r="DX666" s="349"/>
      <c r="DY666" s="301"/>
      <c r="DZ666" s="135"/>
    </row>
    <row r="667" spans="1:130" ht="15" customHeight="1">
      <c r="C667" s="661" t="s">
        <v>416</v>
      </c>
      <c r="D667" s="676"/>
      <c r="E667" s="676"/>
      <c r="F667" s="676"/>
      <c r="G667" s="676"/>
      <c r="H667" s="676"/>
      <c r="I667" s="676"/>
      <c r="J667" s="676"/>
      <c r="K667" s="676"/>
      <c r="L667" s="676"/>
      <c r="M667" s="763"/>
      <c r="N667" s="881">
        <v>0</v>
      </c>
      <c r="O667" s="659"/>
      <c r="P667" s="881">
        <v>0</v>
      </c>
      <c r="Q667" s="659"/>
      <c r="R667" s="881">
        <v>0</v>
      </c>
      <c r="S667" s="659"/>
      <c r="T667" s="881">
        <v>0</v>
      </c>
      <c r="U667" s="659"/>
      <c r="V667" s="881">
        <v>0</v>
      </c>
      <c r="W667" s="659"/>
      <c r="X667" s="119">
        <f t="shared" ref="X667:X689" si="884">SUM(N667+P667+R667+T667+V667)</f>
        <v>0</v>
      </c>
      <c r="Y667" s="886">
        <v>0</v>
      </c>
      <c r="Z667" s="1007"/>
      <c r="AA667" s="886">
        <v>0</v>
      </c>
      <c r="AB667" s="1007"/>
      <c r="AC667" s="886">
        <v>0</v>
      </c>
      <c r="AD667" s="1007"/>
      <c r="AE667" s="886">
        <v>0</v>
      </c>
      <c r="AF667" s="1007"/>
      <c r="AG667" s="886">
        <v>0</v>
      </c>
      <c r="AH667" s="1007"/>
      <c r="AI667" s="266">
        <f t="shared" ref="AI667:AI689" si="885">SUM(Y667+AA667+AC667+AE667+AG667)</f>
        <v>0</v>
      </c>
      <c r="AJ667" s="884">
        <v>0</v>
      </c>
      <c r="AK667" s="885"/>
      <c r="AL667" s="884">
        <v>0</v>
      </c>
      <c r="AM667" s="885"/>
      <c r="AN667" s="884">
        <v>0</v>
      </c>
      <c r="AO667" s="885"/>
      <c r="AP667" s="884">
        <v>0</v>
      </c>
      <c r="AQ667" s="885"/>
      <c r="AR667" s="884">
        <v>0</v>
      </c>
      <c r="AS667" s="885"/>
      <c r="AT667" s="269">
        <f t="shared" ref="AT667:AT689" si="886">SUM(AJ667+AL667+AN667+AP667+AR667)</f>
        <v>0</v>
      </c>
      <c r="AU667" s="877">
        <v>0</v>
      </c>
      <c r="AV667" s="878"/>
      <c r="AW667" s="877">
        <v>0</v>
      </c>
      <c r="AX667" s="878"/>
      <c r="AY667" s="877">
        <v>0</v>
      </c>
      <c r="AZ667" s="878"/>
      <c r="BA667" s="877">
        <v>0</v>
      </c>
      <c r="BB667" s="878"/>
      <c r="BC667" s="877">
        <v>0</v>
      </c>
      <c r="BD667" s="878"/>
      <c r="BE667" s="272">
        <f t="shared" ref="BE667:BE689" si="887">SUM(AU667+AW667+AY667+BA667+BC667)</f>
        <v>0</v>
      </c>
      <c r="BF667" s="879">
        <v>0</v>
      </c>
      <c r="BG667" s="880"/>
      <c r="BH667" s="879">
        <v>0</v>
      </c>
      <c r="BI667" s="880"/>
      <c r="BJ667" s="879">
        <v>0</v>
      </c>
      <c r="BK667" s="880"/>
      <c r="BL667" s="879">
        <v>0</v>
      </c>
      <c r="BM667" s="880"/>
      <c r="BN667" s="879">
        <v>0</v>
      </c>
      <c r="BO667" s="880"/>
      <c r="BP667" s="275">
        <f t="shared" ref="BP667:BP689" si="888">SUM(BF667+BH667+BJ667+BL667+BN667)</f>
        <v>0</v>
      </c>
      <c r="BQ667" s="1003">
        <v>0</v>
      </c>
      <c r="BR667" s="1004"/>
      <c r="BS667" s="1003">
        <v>0</v>
      </c>
      <c r="BT667" s="1004"/>
      <c r="BU667" s="1003">
        <v>0</v>
      </c>
      <c r="BV667" s="1004"/>
      <c r="BW667" s="1003">
        <v>0</v>
      </c>
      <c r="BX667" s="1004"/>
      <c r="BY667" s="1003">
        <v>0</v>
      </c>
      <c r="BZ667" s="1004"/>
      <c r="CA667" s="278">
        <f t="shared" ref="CA667:CA689" si="889">SUM(BQ667+BS667+BU667+BW667+BY667)</f>
        <v>0</v>
      </c>
      <c r="CB667" s="1005">
        <v>0</v>
      </c>
      <c r="CC667" s="1006"/>
      <c r="CD667" s="1005">
        <v>0</v>
      </c>
      <c r="CE667" s="1006"/>
      <c r="CF667" s="1005">
        <v>0</v>
      </c>
      <c r="CG667" s="1006"/>
      <c r="CH667" s="1005">
        <v>0</v>
      </c>
      <c r="CI667" s="1006"/>
      <c r="CJ667" s="1005">
        <v>0</v>
      </c>
      <c r="CK667" s="1006"/>
      <c r="CL667" s="281">
        <f t="shared" ref="CL667:CL689" si="890">SUM(CB667+CD667+CF667+CH667+CJ667)</f>
        <v>0</v>
      </c>
      <c r="CM667" s="999">
        <v>0</v>
      </c>
      <c r="CN667" s="1000"/>
      <c r="CO667" s="999">
        <v>0</v>
      </c>
      <c r="CP667" s="1000"/>
      <c r="CQ667" s="999">
        <v>0</v>
      </c>
      <c r="CR667" s="1000"/>
      <c r="CS667" s="999">
        <v>0</v>
      </c>
      <c r="CT667" s="1000"/>
      <c r="CU667" s="999">
        <v>0</v>
      </c>
      <c r="CV667" s="1000"/>
      <c r="CW667" s="284">
        <f t="shared" ref="CW667:CW689" si="891">SUM(CM667+CO667+CQ667+CS667+CU667)</f>
        <v>0</v>
      </c>
      <c r="CX667" s="1001">
        <v>0</v>
      </c>
      <c r="CY667" s="1002"/>
      <c r="CZ667" s="1001">
        <v>0</v>
      </c>
      <c r="DA667" s="1002"/>
      <c r="DB667" s="1001">
        <v>0</v>
      </c>
      <c r="DC667" s="1002"/>
      <c r="DD667" s="1001">
        <v>0</v>
      </c>
      <c r="DE667" s="1002"/>
      <c r="DF667" s="1001">
        <v>0</v>
      </c>
      <c r="DG667" s="1002"/>
      <c r="DH667" s="287">
        <f t="shared" ref="DH667:DH689" si="892">SUM(CX667+CZ667+DB667+DD667+DF667)</f>
        <v>0</v>
      </c>
      <c r="DI667" s="997">
        <v>0</v>
      </c>
      <c r="DJ667" s="998"/>
      <c r="DK667" s="997">
        <v>0</v>
      </c>
      <c r="DL667" s="998"/>
      <c r="DM667" s="997">
        <v>0</v>
      </c>
      <c r="DN667" s="998"/>
      <c r="DO667" s="997">
        <v>0</v>
      </c>
      <c r="DP667" s="998"/>
      <c r="DQ667" s="997">
        <v>0</v>
      </c>
      <c r="DR667" s="998"/>
      <c r="DS667" s="299">
        <f t="shared" ref="DS667:DS689" si="893">SUM(DI667+DK667+DM667+DO667+DQ667)</f>
        <v>0</v>
      </c>
      <c r="DT667" s="293">
        <f t="shared" ref="DT667:DT689" si="894">N667+Y667+AJ667+AU667+BF667+BQ667+CB667+CM667+CX667+DI667</f>
        <v>0</v>
      </c>
      <c r="DU667" s="293">
        <f t="shared" ref="DU667:DU689" si="895">P667+AA667+AL667+AW667+BH667+BS667+CD667+CO667+CZ667+DK667</f>
        <v>0</v>
      </c>
      <c r="DV667" s="293">
        <f t="shared" ref="DV667:DV689" si="896">R667+AC667+AN667+AY667+BJ667+BU667+CF667+CQ667+DB667+DM667</f>
        <v>0</v>
      </c>
      <c r="DW667" s="293">
        <f t="shared" ref="DW667:DW689" si="897">T667+AE667+AP667+BA667+BL667+BW667+CH667+CS667+DD667+DO667</f>
        <v>0</v>
      </c>
      <c r="DX667" s="293">
        <f t="shared" ref="DX667:DX689" si="898">V667+AG667+AR667+BC667+BN667+BY667+CJ667+CU667+DF667+DQ667</f>
        <v>0</v>
      </c>
      <c r="DY667" s="294">
        <f t="shared" ref="DY667:DY690" si="899">SUM(DT667:DX667)</f>
        <v>0</v>
      </c>
      <c r="DZ667" s="135"/>
    </row>
    <row r="668" spans="1:130" ht="15" customHeight="1">
      <c r="C668" s="661" t="s">
        <v>416</v>
      </c>
      <c r="D668" s="676"/>
      <c r="E668" s="676"/>
      <c r="F668" s="676"/>
      <c r="G668" s="676"/>
      <c r="H668" s="676"/>
      <c r="I668" s="676"/>
      <c r="J668" s="676"/>
      <c r="K668" s="676"/>
      <c r="L668" s="676"/>
      <c r="M668" s="763"/>
      <c r="N668" s="881">
        <v>0</v>
      </c>
      <c r="O668" s="659"/>
      <c r="P668" s="881">
        <v>0</v>
      </c>
      <c r="Q668" s="659"/>
      <c r="R668" s="881">
        <v>0</v>
      </c>
      <c r="S668" s="659"/>
      <c r="T668" s="881">
        <v>0</v>
      </c>
      <c r="U668" s="659"/>
      <c r="V668" s="881">
        <v>0</v>
      </c>
      <c r="W668" s="659"/>
      <c r="X668" s="119">
        <f t="shared" si="884"/>
        <v>0</v>
      </c>
      <c r="Y668" s="886">
        <v>0</v>
      </c>
      <c r="Z668" s="1007"/>
      <c r="AA668" s="886">
        <v>0</v>
      </c>
      <c r="AB668" s="1007"/>
      <c r="AC668" s="886">
        <v>0</v>
      </c>
      <c r="AD668" s="1007"/>
      <c r="AE668" s="886">
        <v>0</v>
      </c>
      <c r="AF668" s="1007"/>
      <c r="AG668" s="886">
        <v>0</v>
      </c>
      <c r="AH668" s="1007"/>
      <c r="AI668" s="266">
        <f t="shared" si="885"/>
        <v>0</v>
      </c>
      <c r="AJ668" s="884">
        <v>0</v>
      </c>
      <c r="AK668" s="885"/>
      <c r="AL668" s="884">
        <v>0</v>
      </c>
      <c r="AM668" s="885"/>
      <c r="AN668" s="884">
        <v>0</v>
      </c>
      <c r="AO668" s="885"/>
      <c r="AP668" s="884">
        <v>0</v>
      </c>
      <c r="AQ668" s="885"/>
      <c r="AR668" s="884">
        <v>0</v>
      </c>
      <c r="AS668" s="885"/>
      <c r="AT668" s="269">
        <f t="shared" si="886"/>
        <v>0</v>
      </c>
      <c r="AU668" s="877">
        <v>0</v>
      </c>
      <c r="AV668" s="878"/>
      <c r="AW668" s="877">
        <v>0</v>
      </c>
      <c r="AX668" s="878"/>
      <c r="AY668" s="877">
        <v>0</v>
      </c>
      <c r="AZ668" s="878"/>
      <c r="BA668" s="877">
        <v>0</v>
      </c>
      <c r="BB668" s="878"/>
      <c r="BC668" s="877">
        <v>0</v>
      </c>
      <c r="BD668" s="878"/>
      <c r="BE668" s="272">
        <f t="shared" si="887"/>
        <v>0</v>
      </c>
      <c r="BF668" s="879">
        <v>0</v>
      </c>
      <c r="BG668" s="880"/>
      <c r="BH668" s="879">
        <v>0</v>
      </c>
      <c r="BI668" s="880"/>
      <c r="BJ668" s="879">
        <v>0</v>
      </c>
      <c r="BK668" s="880"/>
      <c r="BL668" s="879">
        <v>0</v>
      </c>
      <c r="BM668" s="880"/>
      <c r="BN668" s="879">
        <v>0</v>
      </c>
      <c r="BO668" s="880"/>
      <c r="BP668" s="275">
        <f t="shared" si="888"/>
        <v>0</v>
      </c>
      <c r="BQ668" s="1003">
        <v>0</v>
      </c>
      <c r="BR668" s="1004"/>
      <c r="BS668" s="1003">
        <v>0</v>
      </c>
      <c r="BT668" s="1004"/>
      <c r="BU668" s="1003">
        <v>0</v>
      </c>
      <c r="BV668" s="1004"/>
      <c r="BW668" s="1003">
        <v>0</v>
      </c>
      <c r="BX668" s="1004"/>
      <c r="BY668" s="1003">
        <v>0</v>
      </c>
      <c r="BZ668" s="1004"/>
      <c r="CA668" s="278">
        <f t="shared" si="889"/>
        <v>0</v>
      </c>
      <c r="CB668" s="1005">
        <v>0</v>
      </c>
      <c r="CC668" s="1006"/>
      <c r="CD668" s="1005">
        <v>0</v>
      </c>
      <c r="CE668" s="1006"/>
      <c r="CF668" s="1005">
        <v>0</v>
      </c>
      <c r="CG668" s="1006"/>
      <c r="CH668" s="1005">
        <v>0</v>
      </c>
      <c r="CI668" s="1006"/>
      <c r="CJ668" s="1005">
        <v>0</v>
      </c>
      <c r="CK668" s="1006"/>
      <c r="CL668" s="281">
        <f t="shared" si="890"/>
        <v>0</v>
      </c>
      <c r="CM668" s="999">
        <v>0</v>
      </c>
      <c r="CN668" s="1000"/>
      <c r="CO668" s="999">
        <v>0</v>
      </c>
      <c r="CP668" s="1000"/>
      <c r="CQ668" s="999">
        <v>0</v>
      </c>
      <c r="CR668" s="1000"/>
      <c r="CS668" s="999">
        <v>0</v>
      </c>
      <c r="CT668" s="1000"/>
      <c r="CU668" s="999">
        <v>0</v>
      </c>
      <c r="CV668" s="1000"/>
      <c r="CW668" s="284">
        <f t="shared" si="891"/>
        <v>0</v>
      </c>
      <c r="CX668" s="1001">
        <v>0</v>
      </c>
      <c r="CY668" s="1002"/>
      <c r="CZ668" s="1001">
        <v>0</v>
      </c>
      <c r="DA668" s="1002"/>
      <c r="DB668" s="1001">
        <v>0</v>
      </c>
      <c r="DC668" s="1002"/>
      <c r="DD668" s="1001">
        <v>0</v>
      </c>
      <c r="DE668" s="1002"/>
      <c r="DF668" s="1001">
        <v>0</v>
      </c>
      <c r="DG668" s="1002"/>
      <c r="DH668" s="287">
        <f t="shared" si="892"/>
        <v>0</v>
      </c>
      <c r="DI668" s="997">
        <v>0</v>
      </c>
      <c r="DJ668" s="998"/>
      <c r="DK668" s="997">
        <v>0</v>
      </c>
      <c r="DL668" s="998"/>
      <c r="DM668" s="997">
        <v>0</v>
      </c>
      <c r="DN668" s="998"/>
      <c r="DO668" s="997">
        <v>0</v>
      </c>
      <c r="DP668" s="998"/>
      <c r="DQ668" s="997">
        <v>0</v>
      </c>
      <c r="DR668" s="998"/>
      <c r="DS668" s="299">
        <f t="shared" si="893"/>
        <v>0</v>
      </c>
      <c r="DT668" s="293">
        <f t="shared" si="894"/>
        <v>0</v>
      </c>
      <c r="DU668" s="293">
        <f t="shared" si="895"/>
        <v>0</v>
      </c>
      <c r="DV668" s="293">
        <f t="shared" si="896"/>
        <v>0</v>
      </c>
      <c r="DW668" s="293">
        <f t="shared" si="897"/>
        <v>0</v>
      </c>
      <c r="DX668" s="293">
        <f t="shared" si="898"/>
        <v>0</v>
      </c>
      <c r="DY668" s="294">
        <f t="shared" si="899"/>
        <v>0</v>
      </c>
      <c r="DZ668" s="135"/>
    </row>
    <row r="669" spans="1:130" ht="15" customHeight="1">
      <c r="C669" s="661" t="s">
        <v>416</v>
      </c>
      <c r="D669" s="676"/>
      <c r="E669" s="676"/>
      <c r="F669" s="676"/>
      <c r="G669" s="676"/>
      <c r="H669" s="676"/>
      <c r="I669" s="676"/>
      <c r="J669" s="676"/>
      <c r="K669" s="676"/>
      <c r="L669" s="676"/>
      <c r="M669" s="763"/>
      <c r="N669" s="881">
        <v>0</v>
      </c>
      <c r="O669" s="659"/>
      <c r="P669" s="881">
        <v>0</v>
      </c>
      <c r="Q669" s="659"/>
      <c r="R669" s="881">
        <v>0</v>
      </c>
      <c r="S669" s="659"/>
      <c r="T669" s="881">
        <v>0</v>
      </c>
      <c r="U669" s="659"/>
      <c r="V669" s="881">
        <v>0</v>
      </c>
      <c r="W669" s="659"/>
      <c r="X669" s="119">
        <f t="shared" si="884"/>
        <v>0</v>
      </c>
      <c r="Y669" s="886">
        <v>0</v>
      </c>
      <c r="Z669" s="1007"/>
      <c r="AA669" s="886">
        <v>0</v>
      </c>
      <c r="AB669" s="1007"/>
      <c r="AC669" s="886">
        <v>0</v>
      </c>
      <c r="AD669" s="1007"/>
      <c r="AE669" s="886">
        <v>0</v>
      </c>
      <c r="AF669" s="1007"/>
      <c r="AG669" s="886">
        <v>0</v>
      </c>
      <c r="AH669" s="1007"/>
      <c r="AI669" s="266">
        <f t="shared" si="885"/>
        <v>0</v>
      </c>
      <c r="AJ669" s="884">
        <v>0</v>
      </c>
      <c r="AK669" s="885"/>
      <c r="AL669" s="884">
        <v>0</v>
      </c>
      <c r="AM669" s="885"/>
      <c r="AN669" s="884">
        <v>0</v>
      </c>
      <c r="AO669" s="885"/>
      <c r="AP669" s="884">
        <v>0</v>
      </c>
      <c r="AQ669" s="885"/>
      <c r="AR669" s="884">
        <v>0</v>
      </c>
      <c r="AS669" s="885"/>
      <c r="AT669" s="269">
        <f t="shared" si="886"/>
        <v>0</v>
      </c>
      <c r="AU669" s="877">
        <v>0</v>
      </c>
      <c r="AV669" s="878"/>
      <c r="AW669" s="877">
        <v>0</v>
      </c>
      <c r="AX669" s="878"/>
      <c r="AY669" s="877">
        <v>0</v>
      </c>
      <c r="AZ669" s="878"/>
      <c r="BA669" s="877">
        <v>0</v>
      </c>
      <c r="BB669" s="878"/>
      <c r="BC669" s="877">
        <v>0</v>
      </c>
      <c r="BD669" s="878"/>
      <c r="BE669" s="272">
        <f t="shared" si="887"/>
        <v>0</v>
      </c>
      <c r="BF669" s="879">
        <v>0</v>
      </c>
      <c r="BG669" s="880"/>
      <c r="BH669" s="879">
        <v>0</v>
      </c>
      <c r="BI669" s="880"/>
      <c r="BJ669" s="879">
        <v>0</v>
      </c>
      <c r="BK669" s="880"/>
      <c r="BL669" s="879">
        <v>0</v>
      </c>
      <c r="BM669" s="880"/>
      <c r="BN669" s="879">
        <v>0</v>
      </c>
      <c r="BO669" s="880"/>
      <c r="BP669" s="275">
        <f t="shared" si="888"/>
        <v>0</v>
      </c>
      <c r="BQ669" s="1003">
        <v>0</v>
      </c>
      <c r="BR669" s="1004"/>
      <c r="BS669" s="1003">
        <v>0</v>
      </c>
      <c r="BT669" s="1004"/>
      <c r="BU669" s="1003">
        <v>0</v>
      </c>
      <c r="BV669" s="1004"/>
      <c r="BW669" s="1003">
        <v>0</v>
      </c>
      <c r="BX669" s="1004"/>
      <c r="BY669" s="1003">
        <v>0</v>
      </c>
      <c r="BZ669" s="1004"/>
      <c r="CA669" s="278">
        <f t="shared" si="889"/>
        <v>0</v>
      </c>
      <c r="CB669" s="1005">
        <v>0</v>
      </c>
      <c r="CC669" s="1006"/>
      <c r="CD669" s="1005">
        <v>0</v>
      </c>
      <c r="CE669" s="1006"/>
      <c r="CF669" s="1005">
        <v>0</v>
      </c>
      <c r="CG669" s="1006"/>
      <c r="CH669" s="1005">
        <v>0</v>
      </c>
      <c r="CI669" s="1006"/>
      <c r="CJ669" s="1005">
        <v>0</v>
      </c>
      <c r="CK669" s="1006"/>
      <c r="CL669" s="281">
        <f t="shared" si="890"/>
        <v>0</v>
      </c>
      <c r="CM669" s="999">
        <v>0</v>
      </c>
      <c r="CN669" s="1000"/>
      <c r="CO669" s="999">
        <v>0</v>
      </c>
      <c r="CP669" s="1000"/>
      <c r="CQ669" s="999">
        <v>0</v>
      </c>
      <c r="CR669" s="1000"/>
      <c r="CS669" s="999">
        <v>0</v>
      </c>
      <c r="CT669" s="1000"/>
      <c r="CU669" s="999">
        <v>0</v>
      </c>
      <c r="CV669" s="1000"/>
      <c r="CW669" s="284">
        <f t="shared" si="891"/>
        <v>0</v>
      </c>
      <c r="CX669" s="1001">
        <v>0</v>
      </c>
      <c r="CY669" s="1002"/>
      <c r="CZ669" s="1001">
        <v>0</v>
      </c>
      <c r="DA669" s="1002"/>
      <c r="DB669" s="1001">
        <v>0</v>
      </c>
      <c r="DC669" s="1002"/>
      <c r="DD669" s="1001">
        <v>0</v>
      </c>
      <c r="DE669" s="1002"/>
      <c r="DF669" s="1001">
        <v>0</v>
      </c>
      <c r="DG669" s="1002"/>
      <c r="DH669" s="287">
        <f t="shared" si="892"/>
        <v>0</v>
      </c>
      <c r="DI669" s="997">
        <v>0</v>
      </c>
      <c r="DJ669" s="998"/>
      <c r="DK669" s="997">
        <v>0</v>
      </c>
      <c r="DL669" s="998"/>
      <c r="DM669" s="997">
        <v>0</v>
      </c>
      <c r="DN669" s="998"/>
      <c r="DO669" s="997">
        <v>0</v>
      </c>
      <c r="DP669" s="998"/>
      <c r="DQ669" s="997">
        <v>0</v>
      </c>
      <c r="DR669" s="998"/>
      <c r="DS669" s="299">
        <f t="shared" si="893"/>
        <v>0</v>
      </c>
      <c r="DT669" s="293">
        <f t="shared" si="894"/>
        <v>0</v>
      </c>
      <c r="DU669" s="293">
        <f t="shared" si="895"/>
        <v>0</v>
      </c>
      <c r="DV669" s="293">
        <f t="shared" si="896"/>
        <v>0</v>
      </c>
      <c r="DW669" s="293">
        <f t="shared" si="897"/>
        <v>0</v>
      </c>
      <c r="DX669" s="293">
        <f t="shared" si="898"/>
        <v>0</v>
      </c>
      <c r="DY669" s="294">
        <f t="shared" si="899"/>
        <v>0</v>
      </c>
      <c r="DZ669" s="135"/>
    </row>
    <row r="670" spans="1:130" ht="15" customHeight="1">
      <c r="C670" s="661" t="s">
        <v>416</v>
      </c>
      <c r="D670" s="676"/>
      <c r="E670" s="676"/>
      <c r="F670" s="676"/>
      <c r="G670" s="676"/>
      <c r="H670" s="676"/>
      <c r="I670" s="676"/>
      <c r="J670" s="676"/>
      <c r="K670" s="676"/>
      <c r="L670" s="676"/>
      <c r="M670" s="763"/>
      <c r="N670" s="881">
        <v>0</v>
      </c>
      <c r="O670" s="659"/>
      <c r="P670" s="881">
        <v>0</v>
      </c>
      <c r="Q670" s="659"/>
      <c r="R670" s="881">
        <v>0</v>
      </c>
      <c r="S670" s="659"/>
      <c r="T670" s="881">
        <v>0</v>
      </c>
      <c r="U670" s="659"/>
      <c r="V670" s="881">
        <v>0</v>
      </c>
      <c r="W670" s="659"/>
      <c r="X670" s="119">
        <f t="shared" si="884"/>
        <v>0</v>
      </c>
      <c r="Y670" s="886">
        <v>0</v>
      </c>
      <c r="Z670" s="1007"/>
      <c r="AA670" s="886">
        <v>0</v>
      </c>
      <c r="AB670" s="1007"/>
      <c r="AC670" s="886">
        <v>0</v>
      </c>
      <c r="AD670" s="1007"/>
      <c r="AE670" s="886">
        <v>0</v>
      </c>
      <c r="AF670" s="1007"/>
      <c r="AG670" s="886">
        <v>0</v>
      </c>
      <c r="AH670" s="1007"/>
      <c r="AI670" s="266">
        <f t="shared" si="885"/>
        <v>0</v>
      </c>
      <c r="AJ670" s="884">
        <v>0</v>
      </c>
      <c r="AK670" s="885"/>
      <c r="AL670" s="884">
        <v>0</v>
      </c>
      <c r="AM670" s="885"/>
      <c r="AN670" s="884">
        <v>0</v>
      </c>
      <c r="AO670" s="885"/>
      <c r="AP670" s="884">
        <v>0</v>
      </c>
      <c r="AQ670" s="885"/>
      <c r="AR670" s="884">
        <v>0</v>
      </c>
      <c r="AS670" s="885"/>
      <c r="AT670" s="269">
        <f t="shared" si="886"/>
        <v>0</v>
      </c>
      <c r="AU670" s="877">
        <v>0</v>
      </c>
      <c r="AV670" s="878"/>
      <c r="AW670" s="877">
        <v>0</v>
      </c>
      <c r="AX670" s="878"/>
      <c r="AY670" s="877">
        <v>0</v>
      </c>
      <c r="AZ670" s="878"/>
      <c r="BA670" s="877">
        <v>0</v>
      </c>
      <c r="BB670" s="878"/>
      <c r="BC670" s="877">
        <v>0</v>
      </c>
      <c r="BD670" s="878"/>
      <c r="BE670" s="272">
        <f t="shared" si="887"/>
        <v>0</v>
      </c>
      <c r="BF670" s="879">
        <v>0</v>
      </c>
      <c r="BG670" s="880"/>
      <c r="BH670" s="879">
        <v>0</v>
      </c>
      <c r="BI670" s="880"/>
      <c r="BJ670" s="879">
        <v>0</v>
      </c>
      <c r="BK670" s="880"/>
      <c r="BL670" s="879">
        <v>0</v>
      </c>
      <c r="BM670" s="880"/>
      <c r="BN670" s="879">
        <v>0</v>
      </c>
      <c r="BO670" s="880"/>
      <c r="BP670" s="275">
        <f t="shared" si="888"/>
        <v>0</v>
      </c>
      <c r="BQ670" s="1003">
        <v>0</v>
      </c>
      <c r="BR670" s="1004"/>
      <c r="BS670" s="1003">
        <v>0</v>
      </c>
      <c r="BT670" s="1004"/>
      <c r="BU670" s="1003">
        <v>0</v>
      </c>
      <c r="BV670" s="1004"/>
      <c r="BW670" s="1003">
        <v>0</v>
      </c>
      <c r="BX670" s="1004"/>
      <c r="BY670" s="1003">
        <v>0</v>
      </c>
      <c r="BZ670" s="1004"/>
      <c r="CA670" s="278">
        <f t="shared" si="889"/>
        <v>0</v>
      </c>
      <c r="CB670" s="1005">
        <v>0</v>
      </c>
      <c r="CC670" s="1006"/>
      <c r="CD670" s="1005">
        <v>0</v>
      </c>
      <c r="CE670" s="1006"/>
      <c r="CF670" s="1005">
        <v>0</v>
      </c>
      <c r="CG670" s="1006"/>
      <c r="CH670" s="1005">
        <v>0</v>
      </c>
      <c r="CI670" s="1006"/>
      <c r="CJ670" s="1005">
        <v>0</v>
      </c>
      <c r="CK670" s="1006"/>
      <c r="CL670" s="281">
        <f t="shared" si="890"/>
        <v>0</v>
      </c>
      <c r="CM670" s="999">
        <v>0</v>
      </c>
      <c r="CN670" s="1000"/>
      <c r="CO670" s="999">
        <v>0</v>
      </c>
      <c r="CP670" s="1000"/>
      <c r="CQ670" s="999">
        <v>0</v>
      </c>
      <c r="CR670" s="1000"/>
      <c r="CS670" s="999">
        <v>0</v>
      </c>
      <c r="CT670" s="1000"/>
      <c r="CU670" s="999">
        <v>0</v>
      </c>
      <c r="CV670" s="1000"/>
      <c r="CW670" s="284">
        <f t="shared" si="891"/>
        <v>0</v>
      </c>
      <c r="CX670" s="1001">
        <v>0</v>
      </c>
      <c r="CY670" s="1002"/>
      <c r="CZ670" s="1001">
        <v>0</v>
      </c>
      <c r="DA670" s="1002"/>
      <c r="DB670" s="1001">
        <v>0</v>
      </c>
      <c r="DC670" s="1002"/>
      <c r="DD670" s="1001">
        <v>0</v>
      </c>
      <c r="DE670" s="1002"/>
      <c r="DF670" s="1001">
        <v>0</v>
      </c>
      <c r="DG670" s="1002"/>
      <c r="DH670" s="287">
        <f t="shared" si="892"/>
        <v>0</v>
      </c>
      <c r="DI670" s="997">
        <v>0</v>
      </c>
      <c r="DJ670" s="998"/>
      <c r="DK670" s="997">
        <v>0</v>
      </c>
      <c r="DL670" s="998"/>
      <c r="DM670" s="997">
        <v>0</v>
      </c>
      <c r="DN670" s="998"/>
      <c r="DO670" s="997">
        <v>0</v>
      </c>
      <c r="DP670" s="998"/>
      <c r="DQ670" s="997">
        <v>0</v>
      </c>
      <c r="DR670" s="998"/>
      <c r="DS670" s="299">
        <f t="shared" si="893"/>
        <v>0</v>
      </c>
      <c r="DT670" s="293">
        <f t="shared" si="894"/>
        <v>0</v>
      </c>
      <c r="DU670" s="293">
        <f t="shared" si="895"/>
        <v>0</v>
      </c>
      <c r="DV670" s="293">
        <f t="shared" si="896"/>
        <v>0</v>
      </c>
      <c r="DW670" s="293">
        <f t="shared" si="897"/>
        <v>0</v>
      </c>
      <c r="DX670" s="293">
        <f t="shared" si="898"/>
        <v>0</v>
      </c>
      <c r="DY670" s="294">
        <f t="shared" si="899"/>
        <v>0</v>
      </c>
      <c r="DZ670" s="135"/>
    </row>
    <row r="671" spans="1:130" ht="15" customHeight="1">
      <c r="C671" s="661" t="s">
        <v>416</v>
      </c>
      <c r="D671" s="676"/>
      <c r="E671" s="676"/>
      <c r="F671" s="676"/>
      <c r="G671" s="676"/>
      <c r="H671" s="676"/>
      <c r="I671" s="676"/>
      <c r="J671" s="676"/>
      <c r="K671" s="676"/>
      <c r="L671" s="676"/>
      <c r="M671" s="763"/>
      <c r="N671" s="881">
        <v>0</v>
      </c>
      <c r="O671" s="659"/>
      <c r="P671" s="881">
        <v>0</v>
      </c>
      <c r="Q671" s="659"/>
      <c r="R671" s="881">
        <v>0</v>
      </c>
      <c r="S671" s="659"/>
      <c r="T671" s="881">
        <v>0</v>
      </c>
      <c r="U671" s="659"/>
      <c r="V671" s="881">
        <v>0</v>
      </c>
      <c r="W671" s="659"/>
      <c r="X671" s="119">
        <f t="shared" si="884"/>
        <v>0</v>
      </c>
      <c r="Y671" s="886">
        <v>0</v>
      </c>
      <c r="Z671" s="1007"/>
      <c r="AA671" s="886">
        <v>0</v>
      </c>
      <c r="AB671" s="1007"/>
      <c r="AC671" s="886">
        <v>0</v>
      </c>
      <c r="AD671" s="1007"/>
      <c r="AE671" s="886">
        <v>0</v>
      </c>
      <c r="AF671" s="1007"/>
      <c r="AG671" s="886">
        <v>0</v>
      </c>
      <c r="AH671" s="1007"/>
      <c r="AI671" s="266">
        <f t="shared" si="885"/>
        <v>0</v>
      </c>
      <c r="AJ671" s="884">
        <v>0</v>
      </c>
      <c r="AK671" s="885"/>
      <c r="AL671" s="884">
        <v>0</v>
      </c>
      <c r="AM671" s="885"/>
      <c r="AN671" s="884">
        <v>0</v>
      </c>
      <c r="AO671" s="885"/>
      <c r="AP671" s="884">
        <v>0</v>
      </c>
      <c r="AQ671" s="885"/>
      <c r="AR671" s="884">
        <v>0</v>
      </c>
      <c r="AS671" s="885"/>
      <c r="AT671" s="269">
        <f t="shared" si="886"/>
        <v>0</v>
      </c>
      <c r="AU671" s="877">
        <v>0</v>
      </c>
      <c r="AV671" s="878"/>
      <c r="AW671" s="877">
        <v>0</v>
      </c>
      <c r="AX671" s="878"/>
      <c r="AY671" s="877">
        <v>0</v>
      </c>
      <c r="AZ671" s="878"/>
      <c r="BA671" s="877">
        <v>0</v>
      </c>
      <c r="BB671" s="878"/>
      <c r="BC671" s="877">
        <v>0</v>
      </c>
      <c r="BD671" s="878"/>
      <c r="BE671" s="272">
        <f t="shared" si="887"/>
        <v>0</v>
      </c>
      <c r="BF671" s="879">
        <v>0</v>
      </c>
      <c r="BG671" s="880"/>
      <c r="BH671" s="879">
        <v>0</v>
      </c>
      <c r="BI671" s="880"/>
      <c r="BJ671" s="879">
        <v>0</v>
      </c>
      <c r="BK671" s="880"/>
      <c r="BL671" s="879">
        <v>0</v>
      </c>
      <c r="BM671" s="880"/>
      <c r="BN671" s="879">
        <v>0</v>
      </c>
      <c r="BO671" s="880"/>
      <c r="BP671" s="275">
        <f t="shared" si="888"/>
        <v>0</v>
      </c>
      <c r="BQ671" s="1003">
        <v>0</v>
      </c>
      <c r="BR671" s="1004"/>
      <c r="BS671" s="1003">
        <v>0</v>
      </c>
      <c r="BT671" s="1004"/>
      <c r="BU671" s="1003">
        <v>0</v>
      </c>
      <c r="BV671" s="1004"/>
      <c r="BW671" s="1003">
        <v>0</v>
      </c>
      <c r="BX671" s="1004"/>
      <c r="BY671" s="1003">
        <v>0</v>
      </c>
      <c r="BZ671" s="1004"/>
      <c r="CA671" s="278">
        <f t="shared" si="889"/>
        <v>0</v>
      </c>
      <c r="CB671" s="1005">
        <v>0</v>
      </c>
      <c r="CC671" s="1006"/>
      <c r="CD671" s="1005">
        <v>0</v>
      </c>
      <c r="CE671" s="1006"/>
      <c r="CF671" s="1005">
        <v>0</v>
      </c>
      <c r="CG671" s="1006"/>
      <c r="CH671" s="1005">
        <v>0</v>
      </c>
      <c r="CI671" s="1006"/>
      <c r="CJ671" s="1005">
        <v>0</v>
      </c>
      <c r="CK671" s="1006"/>
      <c r="CL671" s="281">
        <f t="shared" si="890"/>
        <v>0</v>
      </c>
      <c r="CM671" s="999">
        <v>0</v>
      </c>
      <c r="CN671" s="1000"/>
      <c r="CO671" s="999">
        <v>0</v>
      </c>
      <c r="CP671" s="1000"/>
      <c r="CQ671" s="999">
        <v>0</v>
      </c>
      <c r="CR671" s="1000"/>
      <c r="CS671" s="999">
        <v>0</v>
      </c>
      <c r="CT671" s="1000"/>
      <c r="CU671" s="999">
        <v>0</v>
      </c>
      <c r="CV671" s="1000"/>
      <c r="CW671" s="284">
        <f t="shared" si="891"/>
        <v>0</v>
      </c>
      <c r="CX671" s="1001">
        <v>0</v>
      </c>
      <c r="CY671" s="1002"/>
      <c r="CZ671" s="1001">
        <v>0</v>
      </c>
      <c r="DA671" s="1002"/>
      <c r="DB671" s="1001">
        <v>0</v>
      </c>
      <c r="DC671" s="1002"/>
      <c r="DD671" s="1001">
        <v>0</v>
      </c>
      <c r="DE671" s="1002"/>
      <c r="DF671" s="1001">
        <v>0</v>
      </c>
      <c r="DG671" s="1002"/>
      <c r="DH671" s="287">
        <f t="shared" si="892"/>
        <v>0</v>
      </c>
      <c r="DI671" s="997">
        <v>0</v>
      </c>
      <c r="DJ671" s="998"/>
      <c r="DK671" s="997">
        <v>0</v>
      </c>
      <c r="DL671" s="998"/>
      <c r="DM671" s="997">
        <v>0</v>
      </c>
      <c r="DN671" s="998"/>
      <c r="DO671" s="997">
        <v>0</v>
      </c>
      <c r="DP671" s="998"/>
      <c r="DQ671" s="997">
        <v>0</v>
      </c>
      <c r="DR671" s="998"/>
      <c r="DS671" s="299">
        <f t="shared" si="893"/>
        <v>0</v>
      </c>
      <c r="DT671" s="293">
        <f t="shared" si="894"/>
        <v>0</v>
      </c>
      <c r="DU671" s="293">
        <f t="shared" si="895"/>
        <v>0</v>
      </c>
      <c r="DV671" s="293">
        <f t="shared" si="896"/>
        <v>0</v>
      </c>
      <c r="DW671" s="293">
        <f t="shared" si="897"/>
        <v>0</v>
      </c>
      <c r="DX671" s="293">
        <f t="shared" si="898"/>
        <v>0</v>
      </c>
      <c r="DY671" s="294">
        <f t="shared" si="899"/>
        <v>0</v>
      </c>
      <c r="DZ671" s="135"/>
    </row>
    <row r="672" spans="1:130" ht="15" customHeight="1">
      <c r="C672" s="661" t="s">
        <v>416</v>
      </c>
      <c r="D672" s="676"/>
      <c r="E672" s="676"/>
      <c r="F672" s="676"/>
      <c r="G672" s="676"/>
      <c r="H672" s="676"/>
      <c r="I672" s="676"/>
      <c r="J672" s="676"/>
      <c r="K672" s="676"/>
      <c r="L672" s="676"/>
      <c r="M672" s="763"/>
      <c r="N672" s="881">
        <v>0</v>
      </c>
      <c r="O672" s="659"/>
      <c r="P672" s="881">
        <v>0</v>
      </c>
      <c r="Q672" s="659"/>
      <c r="R672" s="881">
        <v>0</v>
      </c>
      <c r="S672" s="659"/>
      <c r="T672" s="881">
        <v>0</v>
      </c>
      <c r="U672" s="659"/>
      <c r="V672" s="881">
        <v>0</v>
      </c>
      <c r="W672" s="659"/>
      <c r="X672" s="119">
        <f t="shared" si="884"/>
        <v>0</v>
      </c>
      <c r="Y672" s="886">
        <v>0</v>
      </c>
      <c r="Z672" s="1007"/>
      <c r="AA672" s="886">
        <v>0</v>
      </c>
      <c r="AB672" s="1007"/>
      <c r="AC672" s="886">
        <v>0</v>
      </c>
      <c r="AD672" s="1007"/>
      <c r="AE672" s="886">
        <v>0</v>
      </c>
      <c r="AF672" s="1007"/>
      <c r="AG672" s="886">
        <v>0</v>
      </c>
      <c r="AH672" s="1007"/>
      <c r="AI672" s="266">
        <f t="shared" si="885"/>
        <v>0</v>
      </c>
      <c r="AJ672" s="884">
        <v>0</v>
      </c>
      <c r="AK672" s="885"/>
      <c r="AL672" s="884">
        <v>0</v>
      </c>
      <c r="AM672" s="885"/>
      <c r="AN672" s="884">
        <v>0</v>
      </c>
      <c r="AO672" s="885"/>
      <c r="AP672" s="884">
        <v>0</v>
      </c>
      <c r="AQ672" s="885"/>
      <c r="AR672" s="884">
        <v>0</v>
      </c>
      <c r="AS672" s="885"/>
      <c r="AT672" s="269">
        <f t="shared" si="886"/>
        <v>0</v>
      </c>
      <c r="AU672" s="877">
        <v>0</v>
      </c>
      <c r="AV672" s="878"/>
      <c r="AW672" s="877">
        <v>0</v>
      </c>
      <c r="AX672" s="878"/>
      <c r="AY672" s="877">
        <v>0</v>
      </c>
      <c r="AZ672" s="878"/>
      <c r="BA672" s="877">
        <v>0</v>
      </c>
      <c r="BB672" s="878"/>
      <c r="BC672" s="877">
        <v>0</v>
      </c>
      <c r="BD672" s="878"/>
      <c r="BE672" s="272">
        <f t="shared" si="887"/>
        <v>0</v>
      </c>
      <c r="BF672" s="879">
        <v>0</v>
      </c>
      <c r="BG672" s="880"/>
      <c r="BH672" s="879">
        <v>0</v>
      </c>
      <c r="BI672" s="880"/>
      <c r="BJ672" s="879">
        <v>0</v>
      </c>
      <c r="BK672" s="880"/>
      <c r="BL672" s="879">
        <v>0</v>
      </c>
      <c r="BM672" s="880"/>
      <c r="BN672" s="879">
        <v>0</v>
      </c>
      <c r="BO672" s="880"/>
      <c r="BP672" s="275">
        <f t="shared" si="888"/>
        <v>0</v>
      </c>
      <c r="BQ672" s="1003">
        <v>0</v>
      </c>
      <c r="BR672" s="1004"/>
      <c r="BS672" s="1003">
        <v>0</v>
      </c>
      <c r="BT672" s="1004"/>
      <c r="BU672" s="1003">
        <v>0</v>
      </c>
      <c r="BV672" s="1004"/>
      <c r="BW672" s="1003">
        <v>0</v>
      </c>
      <c r="BX672" s="1004"/>
      <c r="BY672" s="1003">
        <v>0</v>
      </c>
      <c r="BZ672" s="1004"/>
      <c r="CA672" s="278">
        <f t="shared" si="889"/>
        <v>0</v>
      </c>
      <c r="CB672" s="1005">
        <v>0</v>
      </c>
      <c r="CC672" s="1006"/>
      <c r="CD672" s="1005">
        <v>0</v>
      </c>
      <c r="CE672" s="1006"/>
      <c r="CF672" s="1005">
        <v>0</v>
      </c>
      <c r="CG672" s="1006"/>
      <c r="CH672" s="1005">
        <v>0</v>
      </c>
      <c r="CI672" s="1006"/>
      <c r="CJ672" s="1005">
        <v>0</v>
      </c>
      <c r="CK672" s="1006"/>
      <c r="CL672" s="281">
        <f t="shared" si="890"/>
        <v>0</v>
      </c>
      <c r="CM672" s="999">
        <v>0</v>
      </c>
      <c r="CN672" s="1000"/>
      <c r="CO672" s="999">
        <v>0</v>
      </c>
      <c r="CP672" s="1000"/>
      <c r="CQ672" s="999">
        <v>0</v>
      </c>
      <c r="CR672" s="1000"/>
      <c r="CS672" s="999">
        <v>0</v>
      </c>
      <c r="CT672" s="1000"/>
      <c r="CU672" s="999">
        <v>0</v>
      </c>
      <c r="CV672" s="1000"/>
      <c r="CW672" s="284">
        <f t="shared" si="891"/>
        <v>0</v>
      </c>
      <c r="CX672" s="1001">
        <v>0</v>
      </c>
      <c r="CY672" s="1002"/>
      <c r="CZ672" s="1001">
        <v>0</v>
      </c>
      <c r="DA672" s="1002"/>
      <c r="DB672" s="1001">
        <v>0</v>
      </c>
      <c r="DC672" s="1002"/>
      <c r="DD672" s="1001">
        <v>0</v>
      </c>
      <c r="DE672" s="1002"/>
      <c r="DF672" s="1001">
        <v>0</v>
      </c>
      <c r="DG672" s="1002"/>
      <c r="DH672" s="287">
        <f t="shared" si="892"/>
        <v>0</v>
      </c>
      <c r="DI672" s="997">
        <v>0</v>
      </c>
      <c r="DJ672" s="998"/>
      <c r="DK672" s="997">
        <v>0</v>
      </c>
      <c r="DL672" s="998"/>
      <c r="DM672" s="997">
        <v>0</v>
      </c>
      <c r="DN672" s="998"/>
      <c r="DO672" s="997">
        <v>0</v>
      </c>
      <c r="DP672" s="998"/>
      <c r="DQ672" s="997">
        <v>0</v>
      </c>
      <c r="DR672" s="998"/>
      <c r="DS672" s="299">
        <f t="shared" si="893"/>
        <v>0</v>
      </c>
      <c r="DT672" s="293">
        <f t="shared" si="894"/>
        <v>0</v>
      </c>
      <c r="DU672" s="293">
        <f t="shared" si="895"/>
        <v>0</v>
      </c>
      <c r="DV672" s="293">
        <f t="shared" si="896"/>
        <v>0</v>
      </c>
      <c r="DW672" s="293">
        <f t="shared" si="897"/>
        <v>0</v>
      </c>
      <c r="DX672" s="293">
        <f t="shared" si="898"/>
        <v>0</v>
      </c>
      <c r="DY672" s="294">
        <f t="shared" si="899"/>
        <v>0</v>
      </c>
      <c r="DZ672" s="135"/>
    </row>
    <row r="673" spans="3:130" ht="15" customHeight="1">
      <c r="C673" s="661" t="s">
        <v>416</v>
      </c>
      <c r="D673" s="676"/>
      <c r="E673" s="676"/>
      <c r="F673" s="676"/>
      <c r="G673" s="676"/>
      <c r="H673" s="676"/>
      <c r="I673" s="676"/>
      <c r="J673" s="676"/>
      <c r="K673" s="676"/>
      <c r="L673" s="676"/>
      <c r="M673" s="763"/>
      <c r="N673" s="881">
        <v>0</v>
      </c>
      <c r="O673" s="659"/>
      <c r="P673" s="881">
        <v>0</v>
      </c>
      <c r="Q673" s="659"/>
      <c r="R673" s="881">
        <v>0</v>
      </c>
      <c r="S673" s="659"/>
      <c r="T673" s="881">
        <v>0</v>
      </c>
      <c r="U673" s="659"/>
      <c r="V673" s="881">
        <v>0</v>
      </c>
      <c r="W673" s="659"/>
      <c r="X673" s="119">
        <f t="shared" si="884"/>
        <v>0</v>
      </c>
      <c r="Y673" s="886">
        <v>0</v>
      </c>
      <c r="Z673" s="1007"/>
      <c r="AA673" s="886">
        <v>0</v>
      </c>
      <c r="AB673" s="1007"/>
      <c r="AC673" s="886">
        <v>0</v>
      </c>
      <c r="AD673" s="1007"/>
      <c r="AE673" s="886">
        <v>0</v>
      </c>
      <c r="AF673" s="1007"/>
      <c r="AG673" s="886">
        <v>0</v>
      </c>
      <c r="AH673" s="1007"/>
      <c r="AI673" s="266">
        <f t="shared" si="885"/>
        <v>0</v>
      </c>
      <c r="AJ673" s="884">
        <v>0</v>
      </c>
      <c r="AK673" s="885"/>
      <c r="AL673" s="884">
        <v>0</v>
      </c>
      <c r="AM673" s="885"/>
      <c r="AN673" s="884">
        <v>0</v>
      </c>
      <c r="AO673" s="885"/>
      <c r="AP673" s="884">
        <v>0</v>
      </c>
      <c r="AQ673" s="885"/>
      <c r="AR673" s="884">
        <v>0</v>
      </c>
      <c r="AS673" s="885"/>
      <c r="AT673" s="269">
        <f t="shared" si="886"/>
        <v>0</v>
      </c>
      <c r="AU673" s="877">
        <v>0</v>
      </c>
      <c r="AV673" s="878"/>
      <c r="AW673" s="877">
        <v>0</v>
      </c>
      <c r="AX673" s="878"/>
      <c r="AY673" s="877">
        <v>0</v>
      </c>
      <c r="AZ673" s="878"/>
      <c r="BA673" s="877">
        <v>0</v>
      </c>
      <c r="BB673" s="878"/>
      <c r="BC673" s="877">
        <v>0</v>
      </c>
      <c r="BD673" s="878"/>
      <c r="BE673" s="272">
        <f t="shared" si="887"/>
        <v>0</v>
      </c>
      <c r="BF673" s="879">
        <v>0</v>
      </c>
      <c r="BG673" s="880"/>
      <c r="BH673" s="879">
        <v>0</v>
      </c>
      <c r="BI673" s="880"/>
      <c r="BJ673" s="879">
        <v>0</v>
      </c>
      <c r="BK673" s="880"/>
      <c r="BL673" s="879">
        <v>0</v>
      </c>
      <c r="BM673" s="880"/>
      <c r="BN673" s="879">
        <v>0</v>
      </c>
      <c r="BO673" s="880"/>
      <c r="BP673" s="275">
        <f t="shared" si="888"/>
        <v>0</v>
      </c>
      <c r="BQ673" s="1003">
        <v>0</v>
      </c>
      <c r="BR673" s="1004"/>
      <c r="BS673" s="1003">
        <v>0</v>
      </c>
      <c r="BT673" s="1004"/>
      <c r="BU673" s="1003">
        <v>0</v>
      </c>
      <c r="BV673" s="1004"/>
      <c r="BW673" s="1003">
        <v>0</v>
      </c>
      <c r="BX673" s="1004"/>
      <c r="BY673" s="1003">
        <v>0</v>
      </c>
      <c r="BZ673" s="1004"/>
      <c r="CA673" s="278">
        <f t="shared" si="889"/>
        <v>0</v>
      </c>
      <c r="CB673" s="1005">
        <v>0</v>
      </c>
      <c r="CC673" s="1006"/>
      <c r="CD673" s="1005">
        <v>0</v>
      </c>
      <c r="CE673" s="1006"/>
      <c r="CF673" s="1005">
        <v>0</v>
      </c>
      <c r="CG673" s="1006"/>
      <c r="CH673" s="1005">
        <v>0</v>
      </c>
      <c r="CI673" s="1006"/>
      <c r="CJ673" s="1005">
        <v>0</v>
      </c>
      <c r="CK673" s="1006"/>
      <c r="CL673" s="281">
        <f t="shared" si="890"/>
        <v>0</v>
      </c>
      <c r="CM673" s="999">
        <v>0</v>
      </c>
      <c r="CN673" s="1000"/>
      <c r="CO673" s="999">
        <v>0</v>
      </c>
      <c r="CP673" s="1000"/>
      <c r="CQ673" s="999">
        <v>0</v>
      </c>
      <c r="CR673" s="1000"/>
      <c r="CS673" s="999">
        <v>0</v>
      </c>
      <c r="CT673" s="1000"/>
      <c r="CU673" s="999">
        <v>0</v>
      </c>
      <c r="CV673" s="1000"/>
      <c r="CW673" s="284">
        <f t="shared" si="891"/>
        <v>0</v>
      </c>
      <c r="CX673" s="1001">
        <v>0</v>
      </c>
      <c r="CY673" s="1002"/>
      <c r="CZ673" s="1001">
        <v>0</v>
      </c>
      <c r="DA673" s="1002"/>
      <c r="DB673" s="1001">
        <v>0</v>
      </c>
      <c r="DC673" s="1002"/>
      <c r="DD673" s="1001">
        <v>0</v>
      </c>
      <c r="DE673" s="1002"/>
      <c r="DF673" s="1001">
        <v>0</v>
      </c>
      <c r="DG673" s="1002"/>
      <c r="DH673" s="287">
        <f t="shared" si="892"/>
        <v>0</v>
      </c>
      <c r="DI673" s="997">
        <v>0</v>
      </c>
      <c r="DJ673" s="998"/>
      <c r="DK673" s="997">
        <v>0</v>
      </c>
      <c r="DL673" s="998"/>
      <c r="DM673" s="997">
        <v>0</v>
      </c>
      <c r="DN673" s="998"/>
      <c r="DO673" s="997">
        <v>0</v>
      </c>
      <c r="DP673" s="998"/>
      <c r="DQ673" s="997">
        <v>0</v>
      </c>
      <c r="DR673" s="998"/>
      <c r="DS673" s="299">
        <f t="shared" si="893"/>
        <v>0</v>
      </c>
      <c r="DT673" s="293">
        <f t="shared" si="894"/>
        <v>0</v>
      </c>
      <c r="DU673" s="293">
        <f t="shared" si="895"/>
        <v>0</v>
      </c>
      <c r="DV673" s="293">
        <f t="shared" si="896"/>
        <v>0</v>
      </c>
      <c r="DW673" s="293">
        <f t="shared" si="897"/>
        <v>0</v>
      </c>
      <c r="DX673" s="293">
        <f t="shared" si="898"/>
        <v>0</v>
      </c>
      <c r="DY673" s="294">
        <f t="shared" si="899"/>
        <v>0</v>
      </c>
      <c r="DZ673" s="135"/>
    </row>
    <row r="674" spans="3:130" ht="15" customHeight="1">
      <c r="C674" s="661" t="s">
        <v>416</v>
      </c>
      <c r="D674" s="676"/>
      <c r="E674" s="676"/>
      <c r="F674" s="676"/>
      <c r="G674" s="676"/>
      <c r="H674" s="676"/>
      <c r="I674" s="676"/>
      <c r="J674" s="676"/>
      <c r="K674" s="676"/>
      <c r="L674" s="676"/>
      <c r="M674" s="763"/>
      <c r="N674" s="881">
        <v>0</v>
      </c>
      <c r="O674" s="659"/>
      <c r="P674" s="881">
        <v>0</v>
      </c>
      <c r="Q674" s="659"/>
      <c r="R674" s="881">
        <v>0</v>
      </c>
      <c r="S674" s="659"/>
      <c r="T674" s="881">
        <v>0</v>
      </c>
      <c r="U674" s="659"/>
      <c r="V674" s="881">
        <v>0</v>
      </c>
      <c r="W674" s="659"/>
      <c r="X674" s="119">
        <f t="shared" si="884"/>
        <v>0</v>
      </c>
      <c r="Y674" s="886">
        <v>0</v>
      </c>
      <c r="Z674" s="1007"/>
      <c r="AA674" s="886">
        <v>0</v>
      </c>
      <c r="AB674" s="1007"/>
      <c r="AC674" s="886">
        <v>0</v>
      </c>
      <c r="AD674" s="1007"/>
      <c r="AE674" s="886">
        <v>0</v>
      </c>
      <c r="AF674" s="1007"/>
      <c r="AG674" s="886">
        <v>0</v>
      </c>
      <c r="AH674" s="1007"/>
      <c r="AI674" s="266">
        <f t="shared" si="885"/>
        <v>0</v>
      </c>
      <c r="AJ674" s="884">
        <v>0</v>
      </c>
      <c r="AK674" s="885"/>
      <c r="AL674" s="884">
        <v>0</v>
      </c>
      <c r="AM674" s="885"/>
      <c r="AN674" s="884">
        <v>0</v>
      </c>
      <c r="AO674" s="885"/>
      <c r="AP674" s="884">
        <v>0</v>
      </c>
      <c r="AQ674" s="885"/>
      <c r="AR674" s="884">
        <v>0</v>
      </c>
      <c r="AS674" s="885"/>
      <c r="AT674" s="269">
        <f t="shared" si="886"/>
        <v>0</v>
      </c>
      <c r="AU674" s="877">
        <v>0</v>
      </c>
      <c r="AV674" s="878"/>
      <c r="AW674" s="877">
        <v>0</v>
      </c>
      <c r="AX674" s="878"/>
      <c r="AY674" s="877">
        <v>0</v>
      </c>
      <c r="AZ674" s="878"/>
      <c r="BA674" s="877">
        <v>0</v>
      </c>
      <c r="BB674" s="878"/>
      <c r="BC674" s="877">
        <v>0</v>
      </c>
      <c r="BD674" s="878"/>
      <c r="BE674" s="272">
        <f t="shared" si="887"/>
        <v>0</v>
      </c>
      <c r="BF674" s="879">
        <v>0</v>
      </c>
      <c r="BG674" s="880"/>
      <c r="BH674" s="879">
        <v>0</v>
      </c>
      <c r="BI674" s="880"/>
      <c r="BJ674" s="879">
        <v>0</v>
      </c>
      <c r="BK674" s="880"/>
      <c r="BL674" s="879">
        <v>0</v>
      </c>
      <c r="BM674" s="880"/>
      <c r="BN674" s="879">
        <v>0</v>
      </c>
      <c r="BO674" s="880"/>
      <c r="BP674" s="275">
        <f t="shared" si="888"/>
        <v>0</v>
      </c>
      <c r="BQ674" s="1003">
        <v>0</v>
      </c>
      <c r="BR674" s="1004"/>
      <c r="BS674" s="1003">
        <v>0</v>
      </c>
      <c r="BT674" s="1004"/>
      <c r="BU674" s="1003">
        <v>0</v>
      </c>
      <c r="BV674" s="1004"/>
      <c r="BW674" s="1003">
        <v>0</v>
      </c>
      <c r="BX674" s="1004"/>
      <c r="BY674" s="1003">
        <v>0</v>
      </c>
      <c r="BZ674" s="1004"/>
      <c r="CA674" s="278">
        <f t="shared" si="889"/>
        <v>0</v>
      </c>
      <c r="CB674" s="1005">
        <v>0</v>
      </c>
      <c r="CC674" s="1006"/>
      <c r="CD674" s="1005">
        <v>0</v>
      </c>
      <c r="CE674" s="1006"/>
      <c r="CF674" s="1005">
        <v>0</v>
      </c>
      <c r="CG674" s="1006"/>
      <c r="CH674" s="1005">
        <v>0</v>
      </c>
      <c r="CI674" s="1006"/>
      <c r="CJ674" s="1005">
        <v>0</v>
      </c>
      <c r="CK674" s="1006"/>
      <c r="CL674" s="281">
        <f t="shared" si="890"/>
        <v>0</v>
      </c>
      <c r="CM674" s="999">
        <v>0</v>
      </c>
      <c r="CN674" s="1000"/>
      <c r="CO674" s="999">
        <v>0</v>
      </c>
      <c r="CP674" s="1000"/>
      <c r="CQ674" s="999">
        <v>0</v>
      </c>
      <c r="CR674" s="1000"/>
      <c r="CS674" s="999">
        <v>0</v>
      </c>
      <c r="CT674" s="1000"/>
      <c r="CU674" s="999">
        <v>0</v>
      </c>
      <c r="CV674" s="1000"/>
      <c r="CW674" s="284">
        <f t="shared" si="891"/>
        <v>0</v>
      </c>
      <c r="CX674" s="1001">
        <v>0</v>
      </c>
      <c r="CY674" s="1002"/>
      <c r="CZ674" s="1001">
        <v>0</v>
      </c>
      <c r="DA674" s="1002"/>
      <c r="DB674" s="1001">
        <v>0</v>
      </c>
      <c r="DC674" s="1002"/>
      <c r="DD674" s="1001">
        <v>0</v>
      </c>
      <c r="DE674" s="1002"/>
      <c r="DF674" s="1001">
        <v>0</v>
      </c>
      <c r="DG674" s="1002"/>
      <c r="DH674" s="287">
        <f t="shared" si="892"/>
        <v>0</v>
      </c>
      <c r="DI674" s="997">
        <v>0</v>
      </c>
      <c r="DJ674" s="998"/>
      <c r="DK674" s="997">
        <v>0</v>
      </c>
      <c r="DL674" s="998"/>
      <c r="DM674" s="997">
        <v>0</v>
      </c>
      <c r="DN674" s="998"/>
      <c r="DO674" s="997">
        <v>0</v>
      </c>
      <c r="DP674" s="998"/>
      <c r="DQ674" s="997">
        <v>0</v>
      </c>
      <c r="DR674" s="998"/>
      <c r="DS674" s="299">
        <f t="shared" si="893"/>
        <v>0</v>
      </c>
      <c r="DT674" s="293">
        <f t="shared" si="894"/>
        <v>0</v>
      </c>
      <c r="DU674" s="293">
        <f t="shared" si="895"/>
        <v>0</v>
      </c>
      <c r="DV674" s="293">
        <f t="shared" si="896"/>
        <v>0</v>
      </c>
      <c r="DW674" s="293">
        <f t="shared" si="897"/>
        <v>0</v>
      </c>
      <c r="DX674" s="293">
        <f t="shared" si="898"/>
        <v>0</v>
      </c>
      <c r="DY674" s="294">
        <f t="shared" si="899"/>
        <v>0</v>
      </c>
      <c r="DZ674" s="135"/>
    </row>
    <row r="675" spans="3:130" ht="15" customHeight="1">
      <c r="C675" s="661" t="s">
        <v>416</v>
      </c>
      <c r="D675" s="676"/>
      <c r="E675" s="676"/>
      <c r="F675" s="676"/>
      <c r="G675" s="676"/>
      <c r="H675" s="676"/>
      <c r="I675" s="676"/>
      <c r="J675" s="676"/>
      <c r="K675" s="676"/>
      <c r="L675" s="676"/>
      <c r="M675" s="763"/>
      <c r="N675" s="881">
        <v>0</v>
      </c>
      <c r="O675" s="659"/>
      <c r="P675" s="881">
        <v>0</v>
      </c>
      <c r="Q675" s="659"/>
      <c r="R675" s="881">
        <v>0</v>
      </c>
      <c r="S675" s="659"/>
      <c r="T675" s="881">
        <v>0</v>
      </c>
      <c r="U675" s="659"/>
      <c r="V675" s="881">
        <v>0</v>
      </c>
      <c r="W675" s="659"/>
      <c r="X675" s="119">
        <f t="shared" si="884"/>
        <v>0</v>
      </c>
      <c r="Y675" s="886">
        <v>0</v>
      </c>
      <c r="Z675" s="1007"/>
      <c r="AA675" s="886">
        <v>0</v>
      </c>
      <c r="AB675" s="1007"/>
      <c r="AC675" s="886">
        <v>0</v>
      </c>
      <c r="AD675" s="1007"/>
      <c r="AE675" s="886">
        <v>0</v>
      </c>
      <c r="AF675" s="1007"/>
      <c r="AG675" s="886">
        <v>0</v>
      </c>
      <c r="AH675" s="1007"/>
      <c r="AI675" s="266">
        <f t="shared" si="885"/>
        <v>0</v>
      </c>
      <c r="AJ675" s="884">
        <v>0</v>
      </c>
      <c r="AK675" s="885"/>
      <c r="AL675" s="884">
        <v>0</v>
      </c>
      <c r="AM675" s="885"/>
      <c r="AN675" s="884">
        <v>0</v>
      </c>
      <c r="AO675" s="885"/>
      <c r="AP675" s="884">
        <v>0</v>
      </c>
      <c r="AQ675" s="885"/>
      <c r="AR675" s="884">
        <v>0</v>
      </c>
      <c r="AS675" s="885"/>
      <c r="AT675" s="269">
        <f t="shared" si="886"/>
        <v>0</v>
      </c>
      <c r="AU675" s="877">
        <v>0</v>
      </c>
      <c r="AV675" s="878"/>
      <c r="AW675" s="877">
        <v>0</v>
      </c>
      <c r="AX675" s="878"/>
      <c r="AY675" s="877">
        <v>0</v>
      </c>
      <c r="AZ675" s="878"/>
      <c r="BA675" s="877">
        <v>0</v>
      </c>
      <c r="BB675" s="878"/>
      <c r="BC675" s="877">
        <v>0</v>
      </c>
      <c r="BD675" s="878"/>
      <c r="BE675" s="272">
        <f t="shared" si="887"/>
        <v>0</v>
      </c>
      <c r="BF675" s="879">
        <v>0</v>
      </c>
      <c r="BG675" s="880"/>
      <c r="BH675" s="879">
        <v>0</v>
      </c>
      <c r="BI675" s="880"/>
      <c r="BJ675" s="879">
        <v>0</v>
      </c>
      <c r="BK675" s="880"/>
      <c r="BL675" s="879">
        <v>0</v>
      </c>
      <c r="BM675" s="880"/>
      <c r="BN675" s="879">
        <v>0</v>
      </c>
      <c r="BO675" s="880"/>
      <c r="BP675" s="275">
        <f t="shared" si="888"/>
        <v>0</v>
      </c>
      <c r="BQ675" s="1003">
        <v>0</v>
      </c>
      <c r="BR675" s="1004"/>
      <c r="BS675" s="1003">
        <v>0</v>
      </c>
      <c r="BT675" s="1004"/>
      <c r="BU675" s="1003">
        <v>0</v>
      </c>
      <c r="BV675" s="1004"/>
      <c r="BW675" s="1003">
        <v>0</v>
      </c>
      <c r="BX675" s="1004"/>
      <c r="BY675" s="1003">
        <v>0</v>
      </c>
      <c r="BZ675" s="1004"/>
      <c r="CA675" s="278">
        <f t="shared" si="889"/>
        <v>0</v>
      </c>
      <c r="CB675" s="1005">
        <v>0</v>
      </c>
      <c r="CC675" s="1006"/>
      <c r="CD675" s="1005">
        <v>0</v>
      </c>
      <c r="CE675" s="1006"/>
      <c r="CF675" s="1005">
        <v>0</v>
      </c>
      <c r="CG675" s="1006"/>
      <c r="CH675" s="1005">
        <v>0</v>
      </c>
      <c r="CI675" s="1006"/>
      <c r="CJ675" s="1005">
        <v>0</v>
      </c>
      <c r="CK675" s="1006"/>
      <c r="CL675" s="281">
        <f t="shared" si="890"/>
        <v>0</v>
      </c>
      <c r="CM675" s="999">
        <v>0</v>
      </c>
      <c r="CN675" s="1000"/>
      <c r="CO675" s="999">
        <v>0</v>
      </c>
      <c r="CP675" s="1000"/>
      <c r="CQ675" s="999">
        <v>0</v>
      </c>
      <c r="CR675" s="1000"/>
      <c r="CS675" s="999">
        <v>0</v>
      </c>
      <c r="CT675" s="1000"/>
      <c r="CU675" s="999">
        <v>0</v>
      </c>
      <c r="CV675" s="1000"/>
      <c r="CW675" s="284">
        <f t="shared" si="891"/>
        <v>0</v>
      </c>
      <c r="CX675" s="1001">
        <v>0</v>
      </c>
      <c r="CY675" s="1002"/>
      <c r="CZ675" s="1001">
        <v>0</v>
      </c>
      <c r="DA675" s="1002"/>
      <c r="DB675" s="1001">
        <v>0</v>
      </c>
      <c r="DC675" s="1002"/>
      <c r="DD675" s="1001">
        <v>0</v>
      </c>
      <c r="DE675" s="1002"/>
      <c r="DF675" s="1001">
        <v>0</v>
      </c>
      <c r="DG675" s="1002"/>
      <c r="DH675" s="287">
        <f t="shared" si="892"/>
        <v>0</v>
      </c>
      <c r="DI675" s="997">
        <v>0</v>
      </c>
      <c r="DJ675" s="998"/>
      <c r="DK675" s="997">
        <v>0</v>
      </c>
      <c r="DL675" s="998"/>
      <c r="DM675" s="997">
        <v>0</v>
      </c>
      <c r="DN675" s="998"/>
      <c r="DO675" s="997">
        <v>0</v>
      </c>
      <c r="DP675" s="998"/>
      <c r="DQ675" s="997">
        <v>0</v>
      </c>
      <c r="DR675" s="998"/>
      <c r="DS675" s="299">
        <f t="shared" si="893"/>
        <v>0</v>
      </c>
      <c r="DT675" s="293">
        <f t="shared" si="894"/>
        <v>0</v>
      </c>
      <c r="DU675" s="293">
        <f t="shared" si="895"/>
        <v>0</v>
      </c>
      <c r="DV675" s="293">
        <f t="shared" si="896"/>
        <v>0</v>
      </c>
      <c r="DW675" s="293">
        <f t="shared" si="897"/>
        <v>0</v>
      </c>
      <c r="DX675" s="293">
        <f t="shared" si="898"/>
        <v>0</v>
      </c>
      <c r="DY675" s="294">
        <f t="shared" si="899"/>
        <v>0</v>
      </c>
      <c r="DZ675" s="135"/>
    </row>
    <row r="676" spans="3:130" ht="15" customHeight="1">
      <c r="C676" s="661" t="s">
        <v>416</v>
      </c>
      <c r="D676" s="676"/>
      <c r="E676" s="676"/>
      <c r="F676" s="676"/>
      <c r="G676" s="676"/>
      <c r="H676" s="676"/>
      <c r="I676" s="676"/>
      <c r="J676" s="676"/>
      <c r="K676" s="676"/>
      <c r="L676" s="676"/>
      <c r="M676" s="763"/>
      <c r="N676" s="881">
        <v>0</v>
      </c>
      <c r="O676" s="659"/>
      <c r="P676" s="881">
        <v>0</v>
      </c>
      <c r="Q676" s="659"/>
      <c r="R676" s="881">
        <v>0</v>
      </c>
      <c r="S676" s="659"/>
      <c r="T676" s="881">
        <v>0</v>
      </c>
      <c r="U676" s="659"/>
      <c r="V676" s="881">
        <v>0</v>
      </c>
      <c r="W676" s="659"/>
      <c r="X676" s="119">
        <f t="shared" si="884"/>
        <v>0</v>
      </c>
      <c r="Y676" s="886">
        <v>0</v>
      </c>
      <c r="Z676" s="1007"/>
      <c r="AA676" s="886">
        <v>0</v>
      </c>
      <c r="AB676" s="1007"/>
      <c r="AC676" s="886">
        <v>0</v>
      </c>
      <c r="AD676" s="1007"/>
      <c r="AE676" s="886">
        <v>0</v>
      </c>
      <c r="AF676" s="1007"/>
      <c r="AG676" s="886">
        <v>0</v>
      </c>
      <c r="AH676" s="1007"/>
      <c r="AI676" s="266">
        <f t="shared" si="885"/>
        <v>0</v>
      </c>
      <c r="AJ676" s="884">
        <v>0</v>
      </c>
      <c r="AK676" s="885"/>
      <c r="AL676" s="884">
        <v>0</v>
      </c>
      <c r="AM676" s="885"/>
      <c r="AN676" s="884">
        <v>0</v>
      </c>
      <c r="AO676" s="885"/>
      <c r="AP676" s="884">
        <v>0</v>
      </c>
      <c r="AQ676" s="885"/>
      <c r="AR676" s="884">
        <v>0</v>
      </c>
      <c r="AS676" s="885"/>
      <c r="AT676" s="269">
        <f t="shared" si="886"/>
        <v>0</v>
      </c>
      <c r="AU676" s="877">
        <v>0</v>
      </c>
      <c r="AV676" s="878"/>
      <c r="AW676" s="877">
        <v>0</v>
      </c>
      <c r="AX676" s="878"/>
      <c r="AY676" s="877">
        <v>0</v>
      </c>
      <c r="AZ676" s="878"/>
      <c r="BA676" s="877">
        <v>0</v>
      </c>
      <c r="BB676" s="878"/>
      <c r="BC676" s="877">
        <v>0</v>
      </c>
      <c r="BD676" s="878"/>
      <c r="BE676" s="272">
        <f t="shared" si="887"/>
        <v>0</v>
      </c>
      <c r="BF676" s="879">
        <v>0</v>
      </c>
      <c r="BG676" s="880"/>
      <c r="BH676" s="879">
        <v>0</v>
      </c>
      <c r="BI676" s="880"/>
      <c r="BJ676" s="879">
        <v>0</v>
      </c>
      <c r="BK676" s="880"/>
      <c r="BL676" s="879">
        <v>0</v>
      </c>
      <c r="BM676" s="880"/>
      <c r="BN676" s="879">
        <v>0</v>
      </c>
      <c r="BO676" s="880"/>
      <c r="BP676" s="275">
        <f t="shared" si="888"/>
        <v>0</v>
      </c>
      <c r="BQ676" s="1003">
        <v>0</v>
      </c>
      <c r="BR676" s="1004"/>
      <c r="BS676" s="1003">
        <v>0</v>
      </c>
      <c r="BT676" s="1004"/>
      <c r="BU676" s="1003">
        <v>0</v>
      </c>
      <c r="BV676" s="1004"/>
      <c r="BW676" s="1003">
        <v>0</v>
      </c>
      <c r="BX676" s="1004"/>
      <c r="BY676" s="1003">
        <v>0</v>
      </c>
      <c r="BZ676" s="1004"/>
      <c r="CA676" s="278">
        <f t="shared" si="889"/>
        <v>0</v>
      </c>
      <c r="CB676" s="1005">
        <v>0</v>
      </c>
      <c r="CC676" s="1006"/>
      <c r="CD676" s="1005">
        <v>0</v>
      </c>
      <c r="CE676" s="1006"/>
      <c r="CF676" s="1005">
        <v>0</v>
      </c>
      <c r="CG676" s="1006"/>
      <c r="CH676" s="1005">
        <v>0</v>
      </c>
      <c r="CI676" s="1006"/>
      <c r="CJ676" s="1005">
        <v>0</v>
      </c>
      <c r="CK676" s="1006"/>
      <c r="CL676" s="281">
        <f t="shared" si="890"/>
        <v>0</v>
      </c>
      <c r="CM676" s="999">
        <v>0</v>
      </c>
      <c r="CN676" s="1000"/>
      <c r="CO676" s="999">
        <v>0</v>
      </c>
      <c r="CP676" s="1000"/>
      <c r="CQ676" s="999">
        <v>0</v>
      </c>
      <c r="CR676" s="1000"/>
      <c r="CS676" s="999">
        <v>0</v>
      </c>
      <c r="CT676" s="1000"/>
      <c r="CU676" s="999">
        <v>0</v>
      </c>
      <c r="CV676" s="1000"/>
      <c r="CW676" s="284">
        <f t="shared" si="891"/>
        <v>0</v>
      </c>
      <c r="CX676" s="1001">
        <v>0</v>
      </c>
      <c r="CY676" s="1002"/>
      <c r="CZ676" s="1001">
        <v>0</v>
      </c>
      <c r="DA676" s="1002"/>
      <c r="DB676" s="1001">
        <v>0</v>
      </c>
      <c r="DC676" s="1002"/>
      <c r="DD676" s="1001">
        <v>0</v>
      </c>
      <c r="DE676" s="1002"/>
      <c r="DF676" s="1001">
        <v>0</v>
      </c>
      <c r="DG676" s="1002"/>
      <c r="DH676" s="287">
        <f t="shared" si="892"/>
        <v>0</v>
      </c>
      <c r="DI676" s="997">
        <v>0</v>
      </c>
      <c r="DJ676" s="998"/>
      <c r="DK676" s="997">
        <v>0</v>
      </c>
      <c r="DL676" s="998"/>
      <c r="DM676" s="997">
        <v>0</v>
      </c>
      <c r="DN676" s="998"/>
      <c r="DO676" s="997">
        <v>0</v>
      </c>
      <c r="DP676" s="998"/>
      <c r="DQ676" s="997">
        <v>0</v>
      </c>
      <c r="DR676" s="998"/>
      <c r="DS676" s="299">
        <f t="shared" si="893"/>
        <v>0</v>
      </c>
      <c r="DT676" s="293">
        <f t="shared" si="894"/>
        <v>0</v>
      </c>
      <c r="DU676" s="293">
        <f t="shared" si="895"/>
        <v>0</v>
      </c>
      <c r="DV676" s="293">
        <f t="shared" si="896"/>
        <v>0</v>
      </c>
      <c r="DW676" s="293">
        <f t="shared" si="897"/>
        <v>0</v>
      </c>
      <c r="DX676" s="293">
        <f t="shared" si="898"/>
        <v>0</v>
      </c>
      <c r="DY676" s="294">
        <f t="shared" si="899"/>
        <v>0</v>
      </c>
      <c r="DZ676" s="135"/>
    </row>
    <row r="677" spans="3:130" ht="15" customHeight="1">
      <c r="C677" s="661" t="s">
        <v>416</v>
      </c>
      <c r="D677" s="676"/>
      <c r="E677" s="676"/>
      <c r="F677" s="676"/>
      <c r="G677" s="676"/>
      <c r="H677" s="676"/>
      <c r="I677" s="676"/>
      <c r="J677" s="676"/>
      <c r="K677" s="676"/>
      <c r="L677" s="676"/>
      <c r="M677" s="763"/>
      <c r="N677" s="881">
        <v>0</v>
      </c>
      <c r="O677" s="659"/>
      <c r="P677" s="881">
        <v>0</v>
      </c>
      <c r="Q677" s="659"/>
      <c r="R677" s="881">
        <v>0</v>
      </c>
      <c r="S677" s="659"/>
      <c r="T677" s="881">
        <v>0</v>
      </c>
      <c r="U677" s="659"/>
      <c r="V677" s="881">
        <v>0</v>
      </c>
      <c r="W677" s="659"/>
      <c r="X677" s="119">
        <f t="shared" si="884"/>
        <v>0</v>
      </c>
      <c r="Y677" s="886">
        <v>0</v>
      </c>
      <c r="Z677" s="1007"/>
      <c r="AA677" s="886">
        <v>0</v>
      </c>
      <c r="AB677" s="1007"/>
      <c r="AC677" s="886">
        <v>0</v>
      </c>
      <c r="AD677" s="1007"/>
      <c r="AE677" s="886">
        <v>0</v>
      </c>
      <c r="AF677" s="1007"/>
      <c r="AG677" s="886">
        <v>0</v>
      </c>
      <c r="AH677" s="1007"/>
      <c r="AI677" s="266">
        <f t="shared" si="885"/>
        <v>0</v>
      </c>
      <c r="AJ677" s="884">
        <v>0</v>
      </c>
      <c r="AK677" s="885"/>
      <c r="AL677" s="884">
        <v>0</v>
      </c>
      <c r="AM677" s="885"/>
      <c r="AN677" s="884">
        <v>0</v>
      </c>
      <c r="AO677" s="885"/>
      <c r="AP677" s="884">
        <v>0</v>
      </c>
      <c r="AQ677" s="885"/>
      <c r="AR677" s="884">
        <v>0</v>
      </c>
      <c r="AS677" s="885"/>
      <c r="AT677" s="269">
        <f t="shared" si="886"/>
        <v>0</v>
      </c>
      <c r="AU677" s="877">
        <v>0</v>
      </c>
      <c r="AV677" s="878"/>
      <c r="AW677" s="877">
        <v>0</v>
      </c>
      <c r="AX677" s="878"/>
      <c r="AY677" s="877">
        <v>0</v>
      </c>
      <c r="AZ677" s="878"/>
      <c r="BA677" s="877">
        <v>0</v>
      </c>
      <c r="BB677" s="878"/>
      <c r="BC677" s="877">
        <v>0</v>
      </c>
      <c r="BD677" s="878"/>
      <c r="BE677" s="272">
        <f t="shared" si="887"/>
        <v>0</v>
      </c>
      <c r="BF677" s="879">
        <v>0</v>
      </c>
      <c r="BG677" s="880"/>
      <c r="BH677" s="879">
        <v>0</v>
      </c>
      <c r="BI677" s="880"/>
      <c r="BJ677" s="879">
        <v>0</v>
      </c>
      <c r="BK677" s="880"/>
      <c r="BL677" s="879">
        <v>0</v>
      </c>
      <c r="BM677" s="880"/>
      <c r="BN677" s="879">
        <v>0</v>
      </c>
      <c r="BO677" s="880"/>
      <c r="BP677" s="275">
        <f t="shared" si="888"/>
        <v>0</v>
      </c>
      <c r="BQ677" s="1003">
        <v>0</v>
      </c>
      <c r="BR677" s="1004"/>
      <c r="BS677" s="1003">
        <v>0</v>
      </c>
      <c r="BT677" s="1004"/>
      <c r="BU677" s="1003">
        <v>0</v>
      </c>
      <c r="BV677" s="1004"/>
      <c r="BW677" s="1003">
        <v>0</v>
      </c>
      <c r="BX677" s="1004"/>
      <c r="BY677" s="1003">
        <v>0</v>
      </c>
      <c r="BZ677" s="1004"/>
      <c r="CA677" s="278">
        <f t="shared" si="889"/>
        <v>0</v>
      </c>
      <c r="CB677" s="1005">
        <v>0</v>
      </c>
      <c r="CC677" s="1006"/>
      <c r="CD677" s="1005">
        <v>0</v>
      </c>
      <c r="CE677" s="1006"/>
      <c r="CF677" s="1005">
        <v>0</v>
      </c>
      <c r="CG677" s="1006"/>
      <c r="CH677" s="1005">
        <v>0</v>
      </c>
      <c r="CI677" s="1006"/>
      <c r="CJ677" s="1005">
        <v>0</v>
      </c>
      <c r="CK677" s="1006"/>
      <c r="CL677" s="281">
        <f t="shared" si="890"/>
        <v>0</v>
      </c>
      <c r="CM677" s="999">
        <v>0</v>
      </c>
      <c r="CN677" s="1000"/>
      <c r="CO677" s="999">
        <v>0</v>
      </c>
      <c r="CP677" s="1000"/>
      <c r="CQ677" s="999">
        <v>0</v>
      </c>
      <c r="CR677" s="1000"/>
      <c r="CS677" s="999">
        <v>0</v>
      </c>
      <c r="CT677" s="1000"/>
      <c r="CU677" s="999">
        <v>0</v>
      </c>
      <c r="CV677" s="1000"/>
      <c r="CW677" s="284">
        <f t="shared" si="891"/>
        <v>0</v>
      </c>
      <c r="CX677" s="1001">
        <v>0</v>
      </c>
      <c r="CY677" s="1002"/>
      <c r="CZ677" s="1001">
        <v>0</v>
      </c>
      <c r="DA677" s="1002"/>
      <c r="DB677" s="1001">
        <v>0</v>
      </c>
      <c r="DC677" s="1002"/>
      <c r="DD677" s="1001">
        <v>0</v>
      </c>
      <c r="DE677" s="1002"/>
      <c r="DF677" s="1001">
        <v>0</v>
      </c>
      <c r="DG677" s="1002"/>
      <c r="DH677" s="287">
        <f t="shared" si="892"/>
        <v>0</v>
      </c>
      <c r="DI677" s="997">
        <v>0</v>
      </c>
      <c r="DJ677" s="998"/>
      <c r="DK677" s="997">
        <v>0</v>
      </c>
      <c r="DL677" s="998"/>
      <c r="DM677" s="997">
        <v>0</v>
      </c>
      <c r="DN677" s="998"/>
      <c r="DO677" s="997">
        <v>0</v>
      </c>
      <c r="DP677" s="998"/>
      <c r="DQ677" s="997">
        <v>0</v>
      </c>
      <c r="DR677" s="998"/>
      <c r="DS677" s="299">
        <f t="shared" si="893"/>
        <v>0</v>
      </c>
      <c r="DT677" s="293">
        <f t="shared" si="894"/>
        <v>0</v>
      </c>
      <c r="DU677" s="293">
        <f t="shared" si="895"/>
        <v>0</v>
      </c>
      <c r="DV677" s="293">
        <f t="shared" si="896"/>
        <v>0</v>
      </c>
      <c r="DW677" s="293">
        <f t="shared" si="897"/>
        <v>0</v>
      </c>
      <c r="DX677" s="293">
        <f t="shared" si="898"/>
        <v>0</v>
      </c>
      <c r="DY677" s="294">
        <f t="shared" si="899"/>
        <v>0</v>
      </c>
      <c r="DZ677" s="135"/>
    </row>
    <row r="678" spans="3:130" ht="15" customHeight="1">
      <c r="C678" s="661" t="s">
        <v>416</v>
      </c>
      <c r="D678" s="676"/>
      <c r="E678" s="676"/>
      <c r="F678" s="676"/>
      <c r="G678" s="676"/>
      <c r="H678" s="676"/>
      <c r="I678" s="676"/>
      <c r="J678" s="676"/>
      <c r="K678" s="676"/>
      <c r="L678" s="676"/>
      <c r="M678" s="763"/>
      <c r="N678" s="881">
        <v>0</v>
      </c>
      <c r="O678" s="659"/>
      <c r="P678" s="881">
        <v>0</v>
      </c>
      <c r="Q678" s="659"/>
      <c r="R678" s="881">
        <v>0</v>
      </c>
      <c r="S678" s="659"/>
      <c r="T678" s="881">
        <v>0</v>
      </c>
      <c r="U678" s="659"/>
      <c r="V678" s="881">
        <v>0</v>
      </c>
      <c r="W678" s="659"/>
      <c r="X678" s="119">
        <f t="shared" si="884"/>
        <v>0</v>
      </c>
      <c r="Y678" s="886">
        <v>0</v>
      </c>
      <c r="Z678" s="1007"/>
      <c r="AA678" s="886">
        <v>0</v>
      </c>
      <c r="AB678" s="1007"/>
      <c r="AC678" s="886">
        <v>0</v>
      </c>
      <c r="AD678" s="1007"/>
      <c r="AE678" s="886">
        <v>0</v>
      </c>
      <c r="AF678" s="1007"/>
      <c r="AG678" s="886">
        <v>0</v>
      </c>
      <c r="AH678" s="1007"/>
      <c r="AI678" s="266">
        <f t="shared" si="885"/>
        <v>0</v>
      </c>
      <c r="AJ678" s="884">
        <v>0</v>
      </c>
      <c r="AK678" s="885"/>
      <c r="AL678" s="884">
        <v>0</v>
      </c>
      <c r="AM678" s="885"/>
      <c r="AN678" s="884">
        <v>0</v>
      </c>
      <c r="AO678" s="885"/>
      <c r="AP678" s="884">
        <v>0</v>
      </c>
      <c r="AQ678" s="885"/>
      <c r="AR678" s="884">
        <v>0</v>
      </c>
      <c r="AS678" s="885"/>
      <c r="AT678" s="269">
        <f t="shared" si="886"/>
        <v>0</v>
      </c>
      <c r="AU678" s="877">
        <v>0</v>
      </c>
      <c r="AV678" s="878"/>
      <c r="AW678" s="877">
        <v>0</v>
      </c>
      <c r="AX678" s="878"/>
      <c r="AY678" s="877">
        <v>0</v>
      </c>
      <c r="AZ678" s="878"/>
      <c r="BA678" s="877">
        <v>0</v>
      </c>
      <c r="BB678" s="878"/>
      <c r="BC678" s="877">
        <v>0</v>
      </c>
      <c r="BD678" s="878"/>
      <c r="BE678" s="272">
        <f t="shared" si="887"/>
        <v>0</v>
      </c>
      <c r="BF678" s="879">
        <v>0</v>
      </c>
      <c r="BG678" s="880"/>
      <c r="BH678" s="879">
        <v>0</v>
      </c>
      <c r="BI678" s="880"/>
      <c r="BJ678" s="879">
        <v>0</v>
      </c>
      <c r="BK678" s="880"/>
      <c r="BL678" s="879">
        <v>0</v>
      </c>
      <c r="BM678" s="880"/>
      <c r="BN678" s="879">
        <v>0</v>
      </c>
      <c r="BO678" s="880"/>
      <c r="BP678" s="275">
        <f t="shared" si="888"/>
        <v>0</v>
      </c>
      <c r="BQ678" s="1003">
        <v>0</v>
      </c>
      <c r="BR678" s="1004"/>
      <c r="BS678" s="1003">
        <v>0</v>
      </c>
      <c r="BT678" s="1004"/>
      <c r="BU678" s="1003">
        <v>0</v>
      </c>
      <c r="BV678" s="1004"/>
      <c r="BW678" s="1003">
        <v>0</v>
      </c>
      <c r="BX678" s="1004"/>
      <c r="BY678" s="1003">
        <v>0</v>
      </c>
      <c r="BZ678" s="1004"/>
      <c r="CA678" s="278">
        <f t="shared" si="889"/>
        <v>0</v>
      </c>
      <c r="CB678" s="1005">
        <v>0</v>
      </c>
      <c r="CC678" s="1006"/>
      <c r="CD678" s="1005">
        <v>0</v>
      </c>
      <c r="CE678" s="1006"/>
      <c r="CF678" s="1005">
        <v>0</v>
      </c>
      <c r="CG678" s="1006"/>
      <c r="CH678" s="1005">
        <v>0</v>
      </c>
      <c r="CI678" s="1006"/>
      <c r="CJ678" s="1005">
        <v>0</v>
      </c>
      <c r="CK678" s="1006"/>
      <c r="CL678" s="281">
        <f t="shared" si="890"/>
        <v>0</v>
      </c>
      <c r="CM678" s="999">
        <v>0</v>
      </c>
      <c r="CN678" s="1000"/>
      <c r="CO678" s="999">
        <v>0</v>
      </c>
      <c r="CP678" s="1000"/>
      <c r="CQ678" s="999">
        <v>0</v>
      </c>
      <c r="CR678" s="1000"/>
      <c r="CS678" s="999">
        <v>0</v>
      </c>
      <c r="CT678" s="1000"/>
      <c r="CU678" s="999">
        <v>0</v>
      </c>
      <c r="CV678" s="1000"/>
      <c r="CW678" s="284">
        <f t="shared" si="891"/>
        <v>0</v>
      </c>
      <c r="CX678" s="1001">
        <v>0</v>
      </c>
      <c r="CY678" s="1002"/>
      <c r="CZ678" s="1001">
        <v>0</v>
      </c>
      <c r="DA678" s="1002"/>
      <c r="DB678" s="1001">
        <v>0</v>
      </c>
      <c r="DC678" s="1002"/>
      <c r="DD678" s="1001">
        <v>0</v>
      </c>
      <c r="DE678" s="1002"/>
      <c r="DF678" s="1001">
        <v>0</v>
      </c>
      <c r="DG678" s="1002"/>
      <c r="DH678" s="287">
        <f t="shared" si="892"/>
        <v>0</v>
      </c>
      <c r="DI678" s="997">
        <v>0</v>
      </c>
      <c r="DJ678" s="998"/>
      <c r="DK678" s="997">
        <v>0</v>
      </c>
      <c r="DL678" s="998"/>
      <c r="DM678" s="997">
        <v>0</v>
      </c>
      <c r="DN678" s="998"/>
      <c r="DO678" s="997">
        <v>0</v>
      </c>
      <c r="DP678" s="998"/>
      <c r="DQ678" s="997">
        <v>0</v>
      </c>
      <c r="DR678" s="998"/>
      <c r="DS678" s="299">
        <f t="shared" si="893"/>
        <v>0</v>
      </c>
      <c r="DT678" s="293">
        <f t="shared" si="894"/>
        <v>0</v>
      </c>
      <c r="DU678" s="293">
        <f t="shared" si="895"/>
        <v>0</v>
      </c>
      <c r="DV678" s="293">
        <f t="shared" si="896"/>
        <v>0</v>
      </c>
      <c r="DW678" s="293">
        <f t="shared" si="897"/>
        <v>0</v>
      </c>
      <c r="DX678" s="293">
        <f t="shared" si="898"/>
        <v>0</v>
      </c>
      <c r="DY678" s="294">
        <f t="shared" si="899"/>
        <v>0</v>
      </c>
      <c r="DZ678" s="135"/>
    </row>
    <row r="679" spans="3:130" ht="15" customHeight="1">
      <c r="C679" s="661" t="s">
        <v>416</v>
      </c>
      <c r="D679" s="676"/>
      <c r="E679" s="676"/>
      <c r="F679" s="676"/>
      <c r="G679" s="676"/>
      <c r="H679" s="676"/>
      <c r="I679" s="676"/>
      <c r="J679" s="676"/>
      <c r="K679" s="676"/>
      <c r="L679" s="676"/>
      <c r="M679" s="763"/>
      <c r="N679" s="881">
        <v>0</v>
      </c>
      <c r="O679" s="659"/>
      <c r="P679" s="881">
        <v>0</v>
      </c>
      <c r="Q679" s="659"/>
      <c r="R679" s="881">
        <v>0</v>
      </c>
      <c r="S679" s="659"/>
      <c r="T679" s="881">
        <v>0</v>
      </c>
      <c r="U679" s="659"/>
      <c r="V679" s="881">
        <v>0</v>
      </c>
      <c r="W679" s="659"/>
      <c r="X679" s="119">
        <f t="shared" si="884"/>
        <v>0</v>
      </c>
      <c r="Y679" s="886">
        <v>0</v>
      </c>
      <c r="Z679" s="1007"/>
      <c r="AA679" s="886">
        <v>0</v>
      </c>
      <c r="AB679" s="1007"/>
      <c r="AC679" s="886">
        <v>0</v>
      </c>
      <c r="AD679" s="1007"/>
      <c r="AE679" s="886">
        <v>0</v>
      </c>
      <c r="AF679" s="1007"/>
      <c r="AG679" s="886">
        <v>0</v>
      </c>
      <c r="AH679" s="1007"/>
      <c r="AI679" s="266">
        <f t="shared" si="885"/>
        <v>0</v>
      </c>
      <c r="AJ679" s="884">
        <v>0</v>
      </c>
      <c r="AK679" s="885"/>
      <c r="AL679" s="884">
        <v>0</v>
      </c>
      <c r="AM679" s="885"/>
      <c r="AN679" s="884">
        <v>0</v>
      </c>
      <c r="AO679" s="885"/>
      <c r="AP679" s="884">
        <v>0</v>
      </c>
      <c r="AQ679" s="885"/>
      <c r="AR679" s="884">
        <v>0</v>
      </c>
      <c r="AS679" s="885"/>
      <c r="AT679" s="269">
        <f t="shared" si="886"/>
        <v>0</v>
      </c>
      <c r="AU679" s="877">
        <v>0</v>
      </c>
      <c r="AV679" s="878"/>
      <c r="AW679" s="877">
        <v>0</v>
      </c>
      <c r="AX679" s="878"/>
      <c r="AY679" s="877">
        <v>0</v>
      </c>
      <c r="AZ679" s="878"/>
      <c r="BA679" s="877">
        <v>0</v>
      </c>
      <c r="BB679" s="878"/>
      <c r="BC679" s="877">
        <v>0</v>
      </c>
      <c r="BD679" s="878"/>
      <c r="BE679" s="272">
        <f t="shared" si="887"/>
        <v>0</v>
      </c>
      <c r="BF679" s="879">
        <v>0</v>
      </c>
      <c r="BG679" s="880"/>
      <c r="BH679" s="879">
        <v>0</v>
      </c>
      <c r="BI679" s="880"/>
      <c r="BJ679" s="879">
        <v>0</v>
      </c>
      <c r="BK679" s="880"/>
      <c r="BL679" s="879">
        <v>0</v>
      </c>
      <c r="BM679" s="880"/>
      <c r="BN679" s="879">
        <v>0</v>
      </c>
      <c r="BO679" s="880"/>
      <c r="BP679" s="275">
        <f t="shared" si="888"/>
        <v>0</v>
      </c>
      <c r="BQ679" s="1003">
        <v>0</v>
      </c>
      <c r="BR679" s="1004"/>
      <c r="BS679" s="1003">
        <v>0</v>
      </c>
      <c r="BT679" s="1004"/>
      <c r="BU679" s="1003">
        <v>0</v>
      </c>
      <c r="BV679" s="1004"/>
      <c r="BW679" s="1003">
        <v>0</v>
      </c>
      <c r="BX679" s="1004"/>
      <c r="BY679" s="1003">
        <v>0</v>
      </c>
      <c r="BZ679" s="1004"/>
      <c r="CA679" s="278">
        <f t="shared" si="889"/>
        <v>0</v>
      </c>
      <c r="CB679" s="1005">
        <v>0</v>
      </c>
      <c r="CC679" s="1006"/>
      <c r="CD679" s="1005">
        <v>0</v>
      </c>
      <c r="CE679" s="1006"/>
      <c r="CF679" s="1005">
        <v>0</v>
      </c>
      <c r="CG679" s="1006"/>
      <c r="CH679" s="1005">
        <v>0</v>
      </c>
      <c r="CI679" s="1006"/>
      <c r="CJ679" s="1005">
        <v>0</v>
      </c>
      <c r="CK679" s="1006"/>
      <c r="CL679" s="281">
        <f t="shared" si="890"/>
        <v>0</v>
      </c>
      <c r="CM679" s="999">
        <v>0</v>
      </c>
      <c r="CN679" s="1000"/>
      <c r="CO679" s="999">
        <v>0</v>
      </c>
      <c r="CP679" s="1000"/>
      <c r="CQ679" s="999">
        <v>0</v>
      </c>
      <c r="CR679" s="1000"/>
      <c r="CS679" s="999">
        <v>0</v>
      </c>
      <c r="CT679" s="1000"/>
      <c r="CU679" s="999">
        <v>0</v>
      </c>
      <c r="CV679" s="1000"/>
      <c r="CW679" s="284">
        <f t="shared" si="891"/>
        <v>0</v>
      </c>
      <c r="CX679" s="1001">
        <v>0</v>
      </c>
      <c r="CY679" s="1002"/>
      <c r="CZ679" s="1001">
        <v>0</v>
      </c>
      <c r="DA679" s="1002"/>
      <c r="DB679" s="1001">
        <v>0</v>
      </c>
      <c r="DC679" s="1002"/>
      <c r="DD679" s="1001">
        <v>0</v>
      </c>
      <c r="DE679" s="1002"/>
      <c r="DF679" s="1001">
        <v>0</v>
      </c>
      <c r="DG679" s="1002"/>
      <c r="DH679" s="287">
        <f t="shared" si="892"/>
        <v>0</v>
      </c>
      <c r="DI679" s="997">
        <v>0</v>
      </c>
      <c r="DJ679" s="998"/>
      <c r="DK679" s="997">
        <v>0</v>
      </c>
      <c r="DL679" s="998"/>
      <c r="DM679" s="997">
        <v>0</v>
      </c>
      <c r="DN679" s="998"/>
      <c r="DO679" s="997">
        <v>0</v>
      </c>
      <c r="DP679" s="998"/>
      <c r="DQ679" s="997">
        <v>0</v>
      </c>
      <c r="DR679" s="998"/>
      <c r="DS679" s="299">
        <f t="shared" si="893"/>
        <v>0</v>
      </c>
      <c r="DT679" s="293">
        <f t="shared" si="894"/>
        <v>0</v>
      </c>
      <c r="DU679" s="293">
        <f t="shared" si="895"/>
        <v>0</v>
      </c>
      <c r="DV679" s="293">
        <f t="shared" si="896"/>
        <v>0</v>
      </c>
      <c r="DW679" s="293">
        <f t="shared" si="897"/>
        <v>0</v>
      </c>
      <c r="DX679" s="293">
        <f t="shared" si="898"/>
        <v>0</v>
      </c>
      <c r="DY679" s="294">
        <f t="shared" si="899"/>
        <v>0</v>
      </c>
      <c r="DZ679" s="135"/>
    </row>
    <row r="680" spans="3:130" ht="15" customHeight="1">
      <c r="C680" s="661" t="s">
        <v>416</v>
      </c>
      <c r="D680" s="676"/>
      <c r="E680" s="676"/>
      <c r="F680" s="676"/>
      <c r="G680" s="676"/>
      <c r="H680" s="676"/>
      <c r="I680" s="676"/>
      <c r="J680" s="676"/>
      <c r="K680" s="676"/>
      <c r="L680" s="676"/>
      <c r="M680" s="763"/>
      <c r="N680" s="881">
        <v>0</v>
      </c>
      <c r="O680" s="659"/>
      <c r="P680" s="881">
        <v>0</v>
      </c>
      <c r="Q680" s="659"/>
      <c r="R680" s="881">
        <v>0</v>
      </c>
      <c r="S680" s="659"/>
      <c r="T680" s="881">
        <v>0</v>
      </c>
      <c r="U680" s="659"/>
      <c r="V680" s="881">
        <v>0</v>
      </c>
      <c r="W680" s="659"/>
      <c r="X680" s="119">
        <f t="shared" si="884"/>
        <v>0</v>
      </c>
      <c r="Y680" s="886">
        <v>0</v>
      </c>
      <c r="Z680" s="1007"/>
      <c r="AA680" s="886">
        <v>0</v>
      </c>
      <c r="AB680" s="1007"/>
      <c r="AC680" s="886">
        <v>0</v>
      </c>
      <c r="AD680" s="1007"/>
      <c r="AE680" s="886">
        <v>0</v>
      </c>
      <c r="AF680" s="1007"/>
      <c r="AG680" s="886">
        <v>0</v>
      </c>
      <c r="AH680" s="1007"/>
      <c r="AI680" s="266">
        <f t="shared" si="885"/>
        <v>0</v>
      </c>
      <c r="AJ680" s="884">
        <v>0</v>
      </c>
      <c r="AK680" s="885"/>
      <c r="AL680" s="884">
        <v>0</v>
      </c>
      <c r="AM680" s="885"/>
      <c r="AN680" s="884">
        <v>0</v>
      </c>
      <c r="AO680" s="885"/>
      <c r="AP680" s="884">
        <v>0</v>
      </c>
      <c r="AQ680" s="885"/>
      <c r="AR680" s="884">
        <v>0</v>
      </c>
      <c r="AS680" s="885"/>
      <c r="AT680" s="269">
        <f t="shared" si="886"/>
        <v>0</v>
      </c>
      <c r="AU680" s="877">
        <v>0</v>
      </c>
      <c r="AV680" s="878"/>
      <c r="AW680" s="877">
        <v>0</v>
      </c>
      <c r="AX680" s="878"/>
      <c r="AY680" s="877">
        <v>0</v>
      </c>
      <c r="AZ680" s="878"/>
      <c r="BA680" s="877">
        <v>0</v>
      </c>
      <c r="BB680" s="878"/>
      <c r="BC680" s="877">
        <v>0</v>
      </c>
      <c r="BD680" s="878"/>
      <c r="BE680" s="272">
        <f t="shared" si="887"/>
        <v>0</v>
      </c>
      <c r="BF680" s="879">
        <v>0</v>
      </c>
      <c r="BG680" s="880"/>
      <c r="BH680" s="879">
        <v>0</v>
      </c>
      <c r="BI680" s="880"/>
      <c r="BJ680" s="879">
        <v>0</v>
      </c>
      <c r="BK680" s="880"/>
      <c r="BL680" s="879">
        <v>0</v>
      </c>
      <c r="BM680" s="880"/>
      <c r="BN680" s="879">
        <v>0</v>
      </c>
      <c r="BO680" s="880"/>
      <c r="BP680" s="275">
        <f t="shared" si="888"/>
        <v>0</v>
      </c>
      <c r="BQ680" s="1003">
        <v>0</v>
      </c>
      <c r="BR680" s="1004"/>
      <c r="BS680" s="1003">
        <v>0</v>
      </c>
      <c r="BT680" s="1004"/>
      <c r="BU680" s="1003">
        <v>0</v>
      </c>
      <c r="BV680" s="1004"/>
      <c r="BW680" s="1003">
        <v>0</v>
      </c>
      <c r="BX680" s="1004"/>
      <c r="BY680" s="1003">
        <v>0</v>
      </c>
      <c r="BZ680" s="1004"/>
      <c r="CA680" s="278">
        <f t="shared" si="889"/>
        <v>0</v>
      </c>
      <c r="CB680" s="1005">
        <v>0</v>
      </c>
      <c r="CC680" s="1006"/>
      <c r="CD680" s="1005">
        <v>0</v>
      </c>
      <c r="CE680" s="1006"/>
      <c r="CF680" s="1005">
        <v>0</v>
      </c>
      <c r="CG680" s="1006"/>
      <c r="CH680" s="1005">
        <v>0</v>
      </c>
      <c r="CI680" s="1006"/>
      <c r="CJ680" s="1005">
        <v>0</v>
      </c>
      <c r="CK680" s="1006"/>
      <c r="CL680" s="281">
        <f t="shared" si="890"/>
        <v>0</v>
      </c>
      <c r="CM680" s="999">
        <v>0</v>
      </c>
      <c r="CN680" s="1000"/>
      <c r="CO680" s="999">
        <v>0</v>
      </c>
      <c r="CP680" s="1000"/>
      <c r="CQ680" s="999">
        <v>0</v>
      </c>
      <c r="CR680" s="1000"/>
      <c r="CS680" s="999">
        <v>0</v>
      </c>
      <c r="CT680" s="1000"/>
      <c r="CU680" s="999">
        <v>0</v>
      </c>
      <c r="CV680" s="1000"/>
      <c r="CW680" s="284">
        <f t="shared" si="891"/>
        <v>0</v>
      </c>
      <c r="CX680" s="1001">
        <v>0</v>
      </c>
      <c r="CY680" s="1002"/>
      <c r="CZ680" s="1001">
        <v>0</v>
      </c>
      <c r="DA680" s="1002"/>
      <c r="DB680" s="1001">
        <v>0</v>
      </c>
      <c r="DC680" s="1002"/>
      <c r="DD680" s="1001">
        <v>0</v>
      </c>
      <c r="DE680" s="1002"/>
      <c r="DF680" s="1001">
        <v>0</v>
      </c>
      <c r="DG680" s="1002"/>
      <c r="DH680" s="287">
        <f t="shared" si="892"/>
        <v>0</v>
      </c>
      <c r="DI680" s="997">
        <v>0</v>
      </c>
      <c r="DJ680" s="998"/>
      <c r="DK680" s="997">
        <v>0</v>
      </c>
      <c r="DL680" s="998"/>
      <c r="DM680" s="997">
        <v>0</v>
      </c>
      <c r="DN680" s="998"/>
      <c r="DO680" s="997">
        <v>0</v>
      </c>
      <c r="DP680" s="998"/>
      <c r="DQ680" s="997">
        <v>0</v>
      </c>
      <c r="DR680" s="998"/>
      <c r="DS680" s="299">
        <f t="shared" si="893"/>
        <v>0</v>
      </c>
      <c r="DT680" s="293">
        <f t="shared" si="894"/>
        <v>0</v>
      </c>
      <c r="DU680" s="293">
        <f t="shared" si="895"/>
        <v>0</v>
      </c>
      <c r="DV680" s="293">
        <f t="shared" si="896"/>
        <v>0</v>
      </c>
      <c r="DW680" s="293">
        <f t="shared" si="897"/>
        <v>0</v>
      </c>
      <c r="DX680" s="293">
        <f t="shared" si="898"/>
        <v>0</v>
      </c>
      <c r="DY680" s="294">
        <f t="shared" si="899"/>
        <v>0</v>
      </c>
      <c r="DZ680" s="135"/>
    </row>
    <row r="681" spans="3:130" ht="15" customHeight="1">
      <c r="C681" s="661" t="s">
        <v>416</v>
      </c>
      <c r="D681" s="676"/>
      <c r="E681" s="676"/>
      <c r="F681" s="676"/>
      <c r="G681" s="676"/>
      <c r="H681" s="676"/>
      <c r="I681" s="676"/>
      <c r="J681" s="676"/>
      <c r="K681" s="676"/>
      <c r="L681" s="676"/>
      <c r="M681" s="763"/>
      <c r="N681" s="881">
        <v>0</v>
      </c>
      <c r="O681" s="659"/>
      <c r="P681" s="881">
        <v>0</v>
      </c>
      <c r="Q681" s="659"/>
      <c r="R681" s="881">
        <v>0</v>
      </c>
      <c r="S681" s="659"/>
      <c r="T681" s="881">
        <v>0</v>
      </c>
      <c r="U681" s="659"/>
      <c r="V681" s="881">
        <v>0</v>
      </c>
      <c r="W681" s="659"/>
      <c r="X681" s="119">
        <f t="shared" si="884"/>
        <v>0</v>
      </c>
      <c r="Y681" s="886">
        <v>0</v>
      </c>
      <c r="Z681" s="1007"/>
      <c r="AA681" s="886">
        <v>0</v>
      </c>
      <c r="AB681" s="1007"/>
      <c r="AC681" s="886">
        <v>0</v>
      </c>
      <c r="AD681" s="1007"/>
      <c r="AE681" s="886">
        <v>0</v>
      </c>
      <c r="AF681" s="1007"/>
      <c r="AG681" s="886">
        <v>0</v>
      </c>
      <c r="AH681" s="1007"/>
      <c r="AI681" s="266">
        <f t="shared" si="885"/>
        <v>0</v>
      </c>
      <c r="AJ681" s="884">
        <v>0</v>
      </c>
      <c r="AK681" s="885"/>
      <c r="AL681" s="884">
        <v>0</v>
      </c>
      <c r="AM681" s="885"/>
      <c r="AN681" s="884">
        <v>0</v>
      </c>
      <c r="AO681" s="885"/>
      <c r="AP681" s="884">
        <v>0</v>
      </c>
      <c r="AQ681" s="885"/>
      <c r="AR681" s="884">
        <v>0</v>
      </c>
      <c r="AS681" s="885"/>
      <c r="AT681" s="269">
        <f t="shared" si="886"/>
        <v>0</v>
      </c>
      <c r="AU681" s="877">
        <v>0</v>
      </c>
      <c r="AV681" s="878"/>
      <c r="AW681" s="877">
        <v>0</v>
      </c>
      <c r="AX681" s="878"/>
      <c r="AY681" s="877">
        <v>0</v>
      </c>
      <c r="AZ681" s="878"/>
      <c r="BA681" s="877">
        <v>0</v>
      </c>
      <c r="BB681" s="878"/>
      <c r="BC681" s="877">
        <v>0</v>
      </c>
      <c r="BD681" s="878"/>
      <c r="BE681" s="272">
        <f t="shared" si="887"/>
        <v>0</v>
      </c>
      <c r="BF681" s="879">
        <v>0</v>
      </c>
      <c r="BG681" s="880"/>
      <c r="BH681" s="879">
        <v>0</v>
      </c>
      <c r="BI681" s="880"/>
      <c r="BJ681" s="879">
        <v>0</v>
      </c>
      <c r="BK681" s="880"/>
      <c r="BL681" s="879">
        <v>0</v>
      </c>
      <c r="BM681" s="880"/>
      <c r="BN681" s="879">
        <v>0</v>
      </c>
      <c r="BO681" s="880"/>
      <c r="BP681" s="275">
        <f t="shared" si="888"/>
        <v>0</v>
      </c>
      <c r="BQ681" s="1003">
        <v>0</v>
      </c>
      <c r="BR681" s="1004"/>
      <c r="BS681" s="1003">
        <v>0</v>
      </c>
      <c r="BT681" s="1004"/>
      <c r="BU681" s="1003">
        <v>0</v>
      </c>
      <c r="BV681" s="1004"/>
      <c r="BW681" s="1003">
        <v>0</v>
      </c>
      <c r="BX681" s="1004"/>
      <c r="BY681" s="1003">
        <v>0</v>
      </c>
      <c r="BZ681" s="1004"/>
      <c r="CA681" s="278">
        <f t="shared" si="889"/>
        <v>0</v>
      </c>
      <c r="CB681" s="1005">
        <v>0</v>
      </c>
      <c r="CC681" s="1006"/>
      <c r="CD681" s="1005">
        <v>0</v>
      </c>
      <c r="CE681" s="1006"/>
      <c r="CF681" s="1005">
        <v>0</v>
      </c>
      <c r="CG681" s="1006"/>
      <c r="CH681" s="1005">
        <v>0</v>
      </c>
      <c r="CI681" s="1006"/>
      <c r="CJ681" s="1005">
        <v>0</v>
      </c>
      <c r="CK681" s="1006"/>
      <c r="CL681" s="281">
        <f t="shared" si="890"/>
        <v>0</v>
      </c>
      <c r="CM681" s="999">
        <v>0</v>
      </c>
      <c r="CN681" s="1000"/>
      <c r="CO681" s="999">
        <v>0</v>
      </c>
      <c r="CP681" s="1000"/>
      <c r="CQ681" s="999">
        <v>0</v>
      </c>
      <c r="CR681" s="1000"/>
      <c r="CS681" s="999">
        <v>0</v>
      </c>
      <c r="CT681" s="1000"/>
      <c r="CU681" s="999">
        <v>0</v>
      </c>
      <c r="CV681" s="1000"/>
      <c r="CW681" s="284">
        <f t="shared" si="891"/>
        <v>0</v>
      </c>
      <c r="CX681" s="1001">
        <v>0</v>
      </c>
      <c r="CY681" s="1002"/>
      <c r="CZ681" s="1001">
        <v>0</v>
      </c>
      <c r="DA681" s="1002"/>
      <c r="DB681" s="1001">
        <v>0</v>
      </c>
      <c r="DC681" s="1002"/>
      <c r="DD681" s="1001">
        <v>0</v>
      </c>
      <c r="DE681" s="1002"/>
      <c r="DF681" s="1001">
        <v>0</v>
      </c>
      <c r="DG681" s="1002"/>
      <c r="DH681" s="287">
        <f t="shared" si="892"/>
        <v>0</v>
      </c>
      <c r="DI681" s="997">
        <v>0</v>
      </c>
      <c r="DJ681" s="998"/>
      <c r="DK681" s="997">
        <v>0</v>
      </c>
      <c r="DL681" s="998"/>
      <c r="DM681" s="997">
        <v>0</v>
      </c>
      <c r="DN681" s="998"/>
      <c r="DO681" s="997">
        <v>0</v>
      </c>
      <c r="DP681" s="998"/>
      <c r="DQ681" s="997">
        <v>0</v>
      </c>
      <c r="DR681" s="998"/>
      <c r="DS681" s="299">
        <f t="shared" si="893"/>
        <v>0</v>
      </c>
      <c r="DT681" s="293">
        <f t="shared" si="894"/>
        <v>0</v>
      </c>
      <c r="DU681" s="293">
        <f t="shared" si="895"/>
        <v>0</v>
      </c>
      <c r="DV681" s="293">
        <f t="shared" si="896"/>
        <v>0</v>
      </c>
      <c r="DW681" s="293">
        <f t="shared" si="897"/>
        <v>0</v>
      </c>
      <c r="DX681" s="293">
        <f t="shared" si="898"/>
        <v>0</v>
      </c>
      <c r="DY681" s="294">
        <f t="shared" si="899"/>
        <v>0</v>
      </c>
      <c r="DZ681" s="135"/>
    </row>
    <row r="682" spans="3:130" ht="15" customHeight="1">
      <c r="C682" s="661" t="s">
        <v>416</v>
      </c>
      <c r="D682" s="676"/>
      <c r="E682" s="676"/>
      <c r="F682" s="676"/>
      <c r="G682" s="676"/>
      <c r="H682" s="676"/>
      <c r="I682" s="676"/>
      <c r="J682" s="676"/>
      <c r="K682" s="676"/>
      <c r="L682" s="676"/>
      <c r="M682" s="763"/>
      <c r="N682" s="881">
        <v>0</v>
      </c>
      <c r="O682" s="659"/>
      <c r="P682" s="881">
        <v>0</v>
      </c>
      <c r="Q682" s="659"/>
      <c r="R682" s="881">
        <v>0</v>
      </c>
      <c r="S682" s="659"/>
      <c r="T682" s="881">
        <v>0</v>
      </c>
      <c r="U682" s="659"/>
      <c r="V682" s="881">
        <v>0</v>
      </c>
      <c r="W682" s="659"/>
      <c r="X682" s="119">
        <f t="shared" si="884"/>
        <v>0</v>
      </c>
      <c r="Y682" s="886">
        <v>0</v>
      </c>
      <c r="Z682" s="1007"/>
      <c r="AA682" s="886">
        <v>0</v>
      </c>
      <c r="AB682" s="1007"/>
      <c r="AC682" s="886">
        <v>0</v>
      </c>
      <c r="AD682" s="1007"/>
      <c r="AE682" s="886">
        <v>0</v>
      </c>
      <c r="AF682" s="1007"/>
      <c r="AG682" s="886">
        <v>0</v>
      </c>
      <c r="AH682" s="1007"/>
      <c r="AI682" s="266">
        <f t="shared" si="885"/>
        <v>0</v>
      </c>
      <c r="AJ682" s="884">
        <v>0</v>
      </c>
      <c r="AK682" s="885"/>
      <c r="AL682" s="884">
        <v>0</v>
      </c>
      <c r="AM682" s="885"/>
      <c r="AN682" s="884">
        <v>0</v>
      </c>
      <c r="AO682" s="885"/>
      <c r="AP682" s="884">
        <v>0</v>
      </c>
      <c r="AQ682" s="885"/>
      <c r="AR682" s="884">
        <v>0</v>
      </c>
      <c r="AS682" s="885"/>
      <c r="AT682" s="269">
        <f t="shared" si="886"/>
        <v>0</v>
      </c>
      <c r="AU682" s="877">
        <v>0</v>
      </c>
      <c r="AV682" s="878"/>
      <c r="AW682" s="877">
        <v>0</v>
      </c>
      <c r="AX682" s="878"/>
      <c r="AY682" s="877">
        <v>0</v>
      </c>
      <c r="AZ682" s="878"/>
      <c r="BA682" s="877">
        <v>0</v>
      </c>
      <c r="BB682" s="878"/>
      <c r="BC682" s="877">
        <v>0</v>
      </c>
      <c r="BD682" s="878"/>
      <c r="BE682" s="272">
        <f t="shared" si="887"/>
        <v>0</v>
      </c>
      <c r="BF682" s="879">
        <v>0</v>
      </c>
      <c r="BG682" s="880"/>
      <c r="BH682" s="879">
        <v>0</v>
      </c>
      <c r="BI682" s="880"/>
      <c r="BJ682" s="879">
        <v>0</v>
      </c>
      <c r="BK682" s="880"/>
      <c r="BL682" s="879">
        <v>0</v>
      </c>
      <c r="BM682" s="880"/>
      <c r="BN682" s="879">
        <v>0</v>
      </c>
      <c r="BO682" s="880"/>
      <c r="BP682" s="275">
        <f t="shared" si="888"/>
        <v>0</v>
      </c>
      <c r="BQ682" s="1003">
        <v>0</v>
      </c>
      <c r="BR682" s="1004"/>
      <c r="BS682" s="1003">
        <v>0</v>
      </c>
      <c r="BT682" s="1004"/>
      <c r="BU682" s="1003">
        <v>0</v>
      </c>
      <c r="BV682" s="1004"/>
      <c r="BW682" s="1003">
        <v>0</v>
      </c>
      <c r="BX682" s="1004"/>
      <c r="BY682" s="1003">
        <v>0</v>
      </c>
      <c r="BZ682" s="1004"/>
      <c r="CA682" s="278">
        <f t="shared" si="889"/>
        <v>0</v>
      </c>
      <c r="CB682" s="1005">
        <v>0</v>
      </c>
      <c r="CC682" s="1006"/>
      <c r="CD682" s="1005">
        <v>0</v>
      </c>
      <c r="CE682" s="1006"/>
      <c r="CF682" s="1005">
        <v>0</v>
      </c>
      <c r="CG682" s="1006"/>
      <c r="CH682" s="1005">
        <v>0</v>
      </c>
      <c r="CI682" s="1006"/>
      <c r="CJ682" s="1005">
        <v>0</v>
      </c>
      <c r="CK682" s="1006"/>
      <c r="CL682" s="281">
        <f t="shared" si="890"/>
        <v>0</v>
      </c>
      <c r="CM682" s="999">
        <v>0</v>
      </c>
      <c r="CN682" s="1000"/>
      <c r="CO682" s="999">
        <v>0</v>
      </c>
      <c r="CP682" s="1000"/>
      <c r="CQ682" s="999">
        <v>0</v>
      </c>
      <c r="CR682" s="1000"/>
      <c r="CS682" s="999">
        <v>0</v>
      </c>
      <c r="CT682" s="1000"/>
      <c r="CU682" s="999">
        <v>0</v>
      </c>
      <c r="CV682" s="1000"/>
      <c r="CW682" s="284">
        <f t="shared" si="891"/>
        <v>0</v>
      </c>
      <c r="CX682" s="1001">
        <v>0</v>
      </c>
      <c r="CY682" s="1002"/>
      <c r="CZ682" s="1001">
        <v>0</v>
      </c>
      <c r="DA682" s="1002"/>
      <c r="DB682" s="1001">
        <v>0</v>
      </c>
      <c r="DC682" s="1002"/>
      <c r="DD682" s="1001">
        <v>0</v>
      </c>
      <c r="DE682" s="1002"/>
      <c r="DF682" s="1001">
        <v>0</v>
      </c>
      <c r="DG682" s="1002"/>
      <c r="DH682" s="287">
        <f t="shared" si="892"/>
        <v>0</v>
      </c>
      <c r="DI682" s="997">
        <v>0</v>
      </c>
      <c r="DJ682" s="998"/>
      <c r="DK682" s="997">
        <v>0</v>
      </c>
      <c r="DL682" s="998"/>
      <c r="DM682" s="997">
        <v>0</v>
      </c>
      <c r="DN682" s="998"/>
      <c r="DO682" s="997">
        <v>0</v>
      </c>
      <c r="DP682" s="998"/>
      <c r="DQ682" s="997">
        <v>0</v>
      </c>
      <c r="DR682" s="998"/>
      <c r="DS682" s="299">
        <f t="shared" si="893"/>
        <v>0</v>
      </c>
      <c r="DT682" s="293">
        <f t="shared" si="894"/>
        <v>0</v>
      </c>
      <c r="DU682" s="293">
        <f t="shared" si="895"/>
        <v>0</v>
      </c>
      <c r="DV682" s="293">
        <f t="shared" si="896"/>
        <v>0</v>
      </c>
      <c r="DW682" s="293">
        <f t="shared" si="897"/>
        <v>0</v>
      </c>
      <c r="DX682" s="293">
        <f t="shared" si="898"/>
        <v>0</v>
      </c>
      <c r="DY682" s="294">
        <f t="shared" si="899"/>
        <v>0</v>
      </c>
      <c r="DZ682" s="135"/>
    </row>
    <row r="683" spans="3:130" ht="15" customHeight="1">
      <c r="C683" s="661" t="s">
        <v>416</v>
      </c>
      <c r="D683" s="676"/>
      <c r="E683" s="676"/>
      <c r="F683" s="676"/>
      <c r="G683" s="676"/>
      <c r="H683" s="676"/>
      <c r="I683" s="676"/>
      <c r="J683" s="676"/>
      <c r="K683" s="676"/>
      <c r="L683" s="676"/>
      <c r="M683" s="763"/>
      <c r="N683" s="881">
        <v>0</v>
      </c>
      <c r="O683" s="659"/>
      <c r="P683" s="881">
        <v>0</v>
      </c>
      <c r="Q683" s="659"/>
      <c r="R683" s="881">
        <v>0</v>
      </c>
      <c r="S683" s="659"/>
      <c r="T683" s="881">
        <v>0</v>
      </c>
      <c r="U683" s="659"/>
      <c r="V683" s="881">
        <v>0</v>
      </c>
      <c r="W683" s="659"/>
      <c r="X683" s="119">
        <f t="shared" si="884"/>
        <v>0</v>
      </c>
      <c r="Y683" s="886">
        <v>0</v>
      </c>
      <c r="Z683" s="1007"/>
      <c r="AA683" s="886">
        <v>0</v>
      </c>
      <c r="AB683" s="1007"/>
      <c r="AC683" s="886">
        <v>0</v>
      </c>
      <c r="AD683" s="1007"/>
      <c r="AE683" s="886">
        <v>0</v>
      </c>
      <c r="AF683" s="1007"/>
      <c r="AG683" s="886">
        <v>0</v>
      </c>
      <c r="AH683" s="1007"/>
      <c r="AI683" s="266">
        <f t="shared" si="885"/>
        <v>0</v>
      </c>
      <c r="AJ683" s="884">
        <v>0</v>
      </c>
      <c r="AK683" s="885"/>
      <c r="AL683" s="884">
        <v>0</v>
      </c>
      <c r="AM683" s="885"/>
      <c r="AN683" s="884">
        <v>0</v>
      </c>
      <c r="AO683" s="885"/>
      <c r="AP683" s="884">
        <v>0</v>
      </c>
      <c r="AQ683" s="885"/>
      <c r="AR683" s="884">
        <v>0</v>
      </c>
      <c r="AS683" s="885"/>
      <c r="AT683" s="269">
        <f t="shared" si="886"/>
        <v>0</v>
      </c>
      <c r="AU683" s="877">
        <v>0</v>
      </c>
      <c r="AV683" s="878"/>
      <c r="AW683" s="877">
        <v>0</v>
      </c>
      <c r="AX683" s="878"/>
      <c r="AY683" s="877">
        <v>0</v>
      </c>
      <c r="AZ683" s="878"/>
      <c r="BA683" s="877">
        <v>0</v>
      </c>
      <c r="BB683" s="878"/>
      <c r="BC683" s="877">
        <v>0</v>
      </c>
      <c r="BD683" s="878"/>
      <c r="BE683" s="272">
        <f t="shared" si="887"/>
        <v>0</v>
      </c>
      <c r="BF683" s="879">
        <v>0</v>
      </c>
      <c r="BG683" s="880"/>
      <c r="BH683" s="879">
        <v>0</v>
      </c>
      <c r="BI683" s="880"/>
      <c r="BJ683" s="879">
        <v>0</v>
      </c>
      <c r="BK683" s="880"/>
      <c r="BL683" s="879">
        <v>0</v>
      </c>
      <c r="BM683" s="880"/>
      <c r="BN683" s="879">
        <v>0</v>
      </c>
      <c r="BO683" s="880"/>
      <c r="BP683" s="275">
        <f t="shared" si="888"/>
        <v>0</v>
      </c>
      <c r="BQ683" s="1003">
        <v>0</v>
      </c>
      <c r="BR683" s="1004"/>
      <c r="BS683" s="1003">
        <v>0</v>
      </c>
      <c r="BT683" s="1004"/>
      <c r="BU683" s="1003">
        <v>0</v>
      </c>
      <c r="BV683" s="1004"/>
      <c r="BW683" s="1003">
        <v>0</v>
      </c>
      <c r="BX683" s="1004"/>
      <c r="BY683" s="1003">
        <v>0</v>
      </c>
      <c r="BZ683" s="1004"/>
      <c r="CA683" s="278">
        <f t="shared" si="889"/>
        <v>0</v>
      </c>
      <c r="CB683" s="1005">
        <v>0</v>
      </c>
      <c r="CC683" s="1006"/>
      <c r="CD683" s="1005">
        <v>0</v>
      </c>
      <c r="CE683" s="1006"/>
      <c r="CF683" s="1005">
        <v>0</v>
      </c>
      <c r="CG683" s="1006"/>
      <c r="CH683" s="1005">
        <v>0</v>
      </c>
      <c r="CI683" s="1006"/>
      <c r="CJ683" s="1005">
        <v>0</v>
      </c>
      <c r="CK683" s="1006"/>
      <c r="CL683" s="281">
        <f t="shared" si="890"/>
        <v>0</v>
      </c>
      <c r="CM683" s="999">
        <v>0</v>
      </c>
      <c r="CN683" s="1000"/>
      <c r="CO683" s="999">
        <v>0</v>
      </c>
      <c r="CP683" s="1000"/>
      <c r="CQ683" s="999">
        <v>0</v>
      </c>
      <c r="CR683" s="1000"/>
      <c r="CS683" s="999">
        <v>0</v>
      </c>
      <c r="CT683" s="1000"/>
      <c r="CU683" s="999">
        <v>0</v>
      </c>
      <c r="CV683" s="1000"/>
      <c r="CW683" s="284">
        <f t="shared" si="891"/>
        <v>0</v>
      </c>
      <c r="CX683" s="1001">
        <v>0</v>
      </c>
      <c r="CY683" s="1002"/>
      <c r="CZ683" s="1001">
        <v>0</v>
      </c>
      <c r="DA683" s="1002"/>
      <c r="DB683" s="1001">
        <v>0</v>
      </c>
      <c r="DC683" s="1002"/>
      <c r="DD683" s="1001">
        <v>0</v>
      </c>
      <c r="DE683" s="1002"/>
      <c r="DF683" s="1001">
        <v>0</v>
      </c>
      <c r="DG683" s="1002"/>
      <c r="DH683" s="287">
        <f t="shared" si="892"/>
        <v>0</v>
      </c>
      <c r="DI683" s="997">
        <v>0</v>
      </c>
      <c r="DJ683" s="998"/>
      <c r="DK683" s="997">
        <v>0</v>
      </c>
      <c r="DL683" s="998"/>
      <c r="DM683" s="997">
        <v>0</v>
      </c>
      <c r="DN683" s="998"/>
      <c r="DO683" s="997">
        <v>0</v>
      </c>
      <c r="DP683" s="998"/>
      <c r="DQ683" s="997">
        <v>0</v>
      </c>
      <c r="DR683" s="998"/>
      <c r="DS683" s="299">
        <f t="shared" si="893"/>
        <v>0</v>
      </c>
      <c r="DT683" s="293">
        <f t="shared" si="894"/>
        <v>0</v>
      </c>
      <c r="DU683" s="293">
        <f t="shared" si="895"/>
        <v>0</v>
      </c>
      <c r="DV683" s="293">
        <f t="shared" si="896"/>
        <v>0</v>
      </c>
      <c r="DW683" s="293">
        <f t="shared" si="897"/>
        <v>0</v>
      </c>
      <c r="DX683" s="293">
        <f t="shared" si="898"/>
        <v>0</v>
      </c>
      <c r="DY683" s="294">
        <f t="shared" si="899"/>
        <v>0</v>
      </c>
      <c r="DZ683" s="135"/>
    </row>
    <row r="684" spans="3:130" ht="15" customHeight="1">
      <c r="C684" s="661" t="s">
        <v>416</v>
      </c>
      <c r="D684" s="676"/>
      <c r="E684" s="676"/>
      <c r="F684" s="676"/>
      <c r="G684" s="676"/>
      <c r="H684" s="676"/>
      <c r="I684" s="676"/>
      <c r="J684" s="676"/>
      <c r="K684" s="676"/>
      <c r="L684" s="676"/>
      <c r="M684" s="763"/>
      <c r="N684" s="881">
        <v>0</v>
      </c>
      <c r="O684" s="659"/>
      <c r="P684" s="881">
        <v>0</v>
      </c>
      <c r="Q684" s="659"/>
      <c r="R684" s="881">
        <v>0</v>
      </c>
      <c r="S684" s="659"/>
      <c r="T684" s="881">
        <v>0</v>
      </c>
      <c r="U684" s="659"/>
      <c r="V684" s="881">
        <v>0</v>
      </c>
      <c r="W684" s="659"/>
      <c r="X684" s="119">
        <f t="shared" si="884"/>
        <v>0</v>
      </c>
      <c r="Y684" s="886">
        <v>0</v>
      </c>
      <c r="Z684" s="1007"/>
      <c r="AA684" s="886">
        <v>0</v>
      </c>
      <c r="AB684" s="1007"/>
      <c r="AC684" s="886">
        <v>0</v>
      </c>
      <c r="AD684" s="1007"/>
      <c r="AE684" s="886">
        <v>0</v>
      </c>
      <c r="AF684" s="1007"/>
      <c r="AG684" s="886">
        <v>0</v>
      </c>
      <c r="AH684" s="1007"/>
      <c r="AI684" s="266">
        <f t="shared" si="885"/>
        <v>0</v>
      </c>
      <c r="AJ684" s="884">
        <v>0</v>
      </c>
      <c r="AK684" s="885"/>
      <c r="AL684" s="884">
        <v>0</v>
      </c>
      <c r="AM684" s="885"/>
      <c r="AN684" s="884">
        <v>0</v>
      </c>
      <c r="AO684" s="885"/>
      <c r="AP684" s="884">
        <v>0</v>
      </c>
      <c r="AQ684" s="885"/>
      <c r="AR684" s="884">
        <v>0</v>
      </c>
      <c r="AS684" s="885"/>
      <c r="AT684" s="269">
        <f t="shared" si="886"/>
        <v>0</v>
      </c>
      <c r="AU684" s="877">
        <v>0</v>
      </c>
      <c r="AV684" s="878"/>
      <c r="AW684" s="877">
        <v>0</v>
      </c>
      <c r="AX684" s="878"/>
      <c r="AY684" s="877">
        <v>0</v>
      </c>
      <c r="AZ684" s="878"/>
      <c r="BA684" s="877">
        <v>0</v>
      </c>
      <c r="BB684" s="878"/>
      <c r="BC684" s="877">
        <v>0</v>
      </c>
      <c r="BD684" s="878"/>
      <c r="BE684" s="272">
        <f t="shared" si="887"/>
        <v>0</v>
      </c>
      <c r="BF684" s="879">
        <v>0</v>
      </c>
      <c r="BG684" s="880"/>
      <c r="BH684" s="879">
        <v>0</v>
      </c>
      <c r="BI684" s="880"/>
      <c r="BJ684" s="879">
        <v>0</v>
      </c>
      <c r="BK684" s="880"/>
      <c r="BL684" s="879">
        <v>0</v>
      </c>
      <c r="BM684" s="880"/>
      <c r="BN684" s="879">
        <v>0</v>
      </c>
      <c r="BO684" s="880"/>
      <c r="BP684" s="275">
        <f t="shared" si="888"/>
        <v>0</v>
      </c>
      <c r="BQ684" s="1003">
        <v>0</v>
      </c>
      <c r="BR684" s="1004"/>
      <c r="BS684" s="1003">
        <v>0</v>
      </c>
      <c r="BT684" s="1004"/>
      <c r="BU684" s="1003">
        <v>0</v>
      </c>
      <c r="BV684" s="1004"/>
      <c r="BW684" s="1003">
        <v>0</v>
      </c>
      <c r="BX684" s="1004"/>
      <c r="BY684" s="1003">
        <v>0</v>
      </c>
      <c r="BZ684" s="1004"/>
      <c r="CA684" s="278">
        <f t="shared" si="889"/>
        <v>0</v>
      </c>
      <c r="CB684" s="1005">
        <v>0</v>
      </c>
      <c r="CC684" s="1006"/>
      <c r="CD684" s="1005">
        <v>0</v>
      </c>
      <c r="CE684" s="1006"/>
      <c r="CF684" s="1005">
        <v>0</v>
      </c>
      <c r="CG684" s="1006"/>
      <c r="CH684" s="1005">
        <v>0</v>
      </c>
      <c r="CI684" s="1006"/>
      <c r="CJ684" s="1005">
        <v>0</v>
      </c>
      <c r="CK684" s="1006"/>
      <c r="CL684" s="281">
        <f t="shared" si="890"/>
        <v>0</v>
      </c>
      <c r="CM684" s="999">
        <v>0</v>
      </c>
      <c r="CN684" s="1000"/>
      <c r="CO684" s="999">
        <v>0</v>
      </c>
      <c r="CP684" s="1000"/>
      <c r="CQ684" s="999">
        <v>0</v>
      </c>
      <c r="CR684" s="1000"/>
      <c r="CS684" s="999">
        <v>0</v>
      </c>
      <c r="CT684" s="1000"/>
      <c r="CU684" s="999">
        <v>0</v>
      </c>
      <c r="CV684" s="1000"/>
      <c r="CW684" s="284">
        <f t="shared" si="891"/>
        <v>0</v>
      </c>
      <c r="CX684" s="1001">
        <v>0</v>
      </c>
      <c r="CY684" s="1002"/>
      <c r="CZ684" s="1001">
        <v>0</v>
      </c>
      <c r="DA684" s="1002"/>
      <c r="DB684" s="1001">
        <v>0</v>
      </c>
      <c r="DC684" s="1002"/>
      <c r="DD684" s="1001">
        <v>0</v>
      </c>
      <c r="DE684" s="1002"/>
      <c r="DF684" s="1001">
        <v>0</v>
      </c>
      <c r="DG684" s="1002"/>
      <c r="DH684" s="287">
        <f t="shared" si="892"/>
        <v>0</v>
      </c>
      <c r="DI684" s="997">
        <v>0</v>
      </c>
      <c r="DJ684" s="998"/>
      <c r="DK684" s="997">
        <v>0</v>
      </c>
      <c r="DL684" s="998"/>
      <c r="DM684" s="997">
        <v>0</v>
      </c>
      <c r="DN684" s="998"/>
      <c r="DO684" s="997">
        <v>0</v>
      </c>
      <c r="DP684" s="998"/>
      <c r="DQ684" s="997">
        <v>0</v>
      </c>
      <c r="DR684" s="998"/>
      <c r="DS684" s="299">
        <f t="shared" si="893"/>
        <v>0</v>
      </c>
      <c r="DT684" s="293">
        <f t="shared" si="894"/>
        <v>0</v>
      </c>
      <c r="DU684" s="293">
        <f t="shared" si="895"/>
        <v>0</v>
      </c>
      <c r="DV684" s="293">
        <f t="shared" si="896"/>
        <v>0</v>
      </c>
      <c r="DW684" s="293">
        <f t="shared" si="897"/>
        <v>0</v>
      </c>
      <c r="DX684" s="293">
        <f t="shared" si="898"/>
        <v>0</v>
      </c>
      <c r="DY684" s="294">
        <f t="shared" si="899"/>
        <v>0</v>
      </c>
      <c r="DZ684" s="135"/>
    </row>
    <row r="685" spans="3:130" ht="15" customHeight="1">
      <c r="C685" s="661" t="s">
        <v>416</v>
      </c>
      <c r="D685" s="676"/>
      <c r="E685" s="676"/>
      <c r="F685" s="676"/>
      <c r="G685" s="676"/>
      <c r="H685" s="676"/>
      <c r="I685" s="676"/>
      <c r="J685" s="676"/>
      <c r="K685" s="676"/>
      <c r="L685" s="676"/>
      <c r="M685" s="763"/>
      <c r="N685" s="881">
        <v>0</v>
      </c>
      <c r="O685" s="659"/>
      <c r="P685" s="881">
        <v>0</v>
      </c>
      <c r="Q685" s="659"/>
      <c r="R685" s="881">
        <v>0</v>
      </c>
      <c r="S685" s="659"/>
      <c r="T685" s="881">
        <v>0</v>
      </c>
      <c r="U685" s="659"/>
      <c r="V685" s="881">
        <v>0</v>
      </c>
      <c r="W685" s="659"/>
      <c r="X685" s="119">
        <f t="shared" si="884"/>
        <v>0</v>
      </c>
      <c r="Y685" s="886">
        <v>0</v>
      </c>
      <c r="Z685" s="1007"/>
      <c r="AA685" s="886">
        <v>0</v>
      </c>
      <c r="AB685" s="1007"/>
      <c r="AC685" s="886">
        <v>0</v>
      </c>
      <c r="AD685" s="1007"/>
      <c r="AE685" s="886">
        <v>0</v>
      </c>
      <c r="AF685" s="1007"/>
      <c r="AG685" s="886">
        <v>0</v>
      </c>
      <c r="AH685" s="1007"/>
      <c r="AI685" s="266">
        <f t="shared" si="885"/>
        <v>0</v>
      </c>
      <c r="AJ685" s="884">
        <v>0</v>
      </c>
      <c r="AK685" s="885"/>
      <c r="AL685" s="884">
        <v>0</v>
      </c>
      <c r="AM685" s="885"/>
      <c r="AN685" s="884">
        <v>0</v>
      </c>
      <c r="AO685" s="885"/>
      <c r="AP685" s="884">
        <v>0</v>
      </c>
      <c r="AQ685" s="885"/>
      <c r="AR685" s="884">
        <v>0</v>
      </c>
      <c r="AS685" s="885"/>
      <c r="AT685" s="269">
        <f t="shared" si="886"/>
        <v>0</v>
      </c>
      <c r="AU685" s="877">
        <v>0</v>
      </c>
      <c r="AV685" s="878"/>
      <c r="AW685" s="877">
        <v>0</v>
      </c>
      <c r="AX685" s="878"/>
      <c r="AY685" s="877">
        <v>0</v>
      </c>
      <c r="AZ685" s="878"/>
      <c r="BA685" s="877">
        <v>0</v>
      </c>
      <c r="BB685" s="878"/>
      <c r="BC685" s="877">
        <v>0</v>
      </c>
      <c r="BD685" s="878"/>
      <c r="BE685" s="272">
        <f t="shared" si="887"/>
        <v>0</v>
      </c>
      <c r="BF685" s="879">
        <v>0</v>
      </c>
      <c r="BG685" s="880"/>
      <c r="BH685" s="879">
        <v>0</v>
      </c>
      <c r="BI685" s="880"/>
      <c r="BJ685" s="879">
        <v>0</v>
      </c>
      <c r="BK685" s="880"/>
      <c r="BL685" s="879">
        <v>0</v>
      </c>
      <c r="BM685" s="880"/>
      <c r="BN685" s="879">
        <v>0</v>
      </c>
      <c r="BO685" s="880"/>
      <c r="BP685" s="275">
        <f t="shared" si="888"/>
        <v>0</v>
      </c>
      <c r="BQ685" s="1003">
        <v>0</v>
      </c>
      <c r="BR685" s="1004"/>
      <c r="BS685" s="1003">
        <v>0</v>
      </c>
      <c r="BT685" s="1004"/>
      <c r="BU685" s="1003">
        <v>0</v>
      </c>
      <c r="BV685" s="1004"/>
      <c r="BW685" s="1003">
        <v>0</v>
      </c>
      <c r="BX685" s="1004"/>
      <c r="BY685" s="1003">
        <v>0</v>
      </c>
      <c r="BZ685" s="1004"/>
      <c r="CA685" s="278">
        <f t="shared" si="889"/>
        <v>0</v>
      </c>
      <c r="CB685" s="1005">
        <v>0</v>
      </c>
      <c r="CC685" s="1006"/>
      <c r="CD685" s="1005">
        <v>0</v>
      </c>
      <c r="CE685" s="1006"/>
      <c r="CF685" s="1005">
        <v>0</v>
      </c>
      <c r="CG685" s="1006"/>
      <c r="CH685" s="1005">
        <v>0</v>
      </c>
      <c r="CI685" s="1006"/>
      <c r="CJ685" s="1005">
        <v>0</v>
      </c>
      <c r="CK685" s="1006"/>
      <c r="CL685" s="281">
        <f t="shared" si="890"/>
        <v>0</v>
      </c>
      <c r="CM685" s="999">
        <v>0</v>
      </c>
      <c r="CN685" s="1000"/>
      <c r="CO685" s="999">
        <v>0</v>
      </c>
      <c r="CP685" s="1000"/>
      <c r="CQ685" s="999">
        <v>0</v>
      </c>
      <c r="CR685" s="1000"/>
      <c r="CS685" s="999">
        <v>0</v>
      </c>
      <c r="CT685" s="1000"/>
      <c r="CU685" s="999">
        <v>0</v>
      </c>
      <c r="CV685" s="1000"/>
      <c r="CW685" s="284">
        <f t="shared" si="891"/>
        <v>0</v>
      </c>
      <c r="CX685" s="1001">
        <v>0</v>
      </c>
      <c r="CY685" s="1002"/>
      <c r="CZ685" s="1001">
        <v>0</v>
      </c>
      <c r="DA685" s="1002"/>
      <c r="DB685" s="1001">
        <v>0</v>
      </c>
      <c r="DC685" s="1002"/>
      <c r="DD685" s="1001">
        <v>0</v>
      </c>
      <c r="DE685" s="1002"/>
      <c r="DF685" s="1001">
        <v>0</v>
      </c>
      <c r="DG685" s="1002"/>
      <c r="DH685" s="287">
        <f t="shared" si="892"/>
        <v>0</v>
      </c>
      <c r="DI685" s="997">
        <v>0</v>
      </c>
      <c r="DJ685" s="998"/>
      <c r="DK685" s="997">
        <v>0</v>
      </c>
      <c r="DL685" s="998"/>
      <c r="DM685" s="997">
        <v>0</v>
      </c>
      <c r="DN685" s="998"/>
      <c r="DO685" s="997">
        <v>0</v>
      </c>
      <c r="DP685" s="998"/>
      <c r="DQ685" s="997">
        <v>0</v>
      </c>
      <c r="DR685" s="998"/>
      <c r="DS685" s="299">
        <f t="shared" si="893"/>
        <v>0</v>
      </c>
      <c r="DT685" s="293">
        <f t="shared" si="894"/>
        <v>0</v>
      </c>
      <c r="DU685" s="293">
        <f t="shared" si="895"/>
        <v>0</v>
      </c>
      <c r="DV685" s="293">
        <f t="shared" si="896"/>
        <v>0</v>
      </c>
      <c r="DW685" s="293">
        <f t="shared" si="897"/>
        <v>0</v>
      </c>
      <c r="DX685" s="293">
        <f t="shared" si="898"/>
        <v>0</v>
      </c>
      <c r="DY685" s="294">
        <f t="shared" si="899"/>
        <v>0</v>
      </c>
      <c r="DZ685" s="135"/>
    </row>
    <row r="686" spans="3:130" ht="15" customHeight="1">
      <c r="C686" s="661" t="s">
        <v>416</v>
      </c>
      <c r="D686" s="676"/>
      <c r="E686" s="676"/>
      <c r="F686" s="676"/>
      <c r="G686" s="676"/>
      <c r="H686" s="676"/>
      <c r="I686" s="676"/>
      <c r="J686" s="676"/>
      <c r="K686" s="676"/>
      <c r="L686" s="676"/>
      <c r="M686" s="763"/>
      <c r="N686" s="881">
        <v>0</v>
      </c>
      <c r="O686" s="659"/>
      <c r="P686" s="881">
        <v>0</v>
      </c>
      <c r="Q686" s="659"/>
      <c r="R686" s="881">
        <v>0</v>
      </c>
      <c r="S686" s="659"/>
      <c r="T686" s="881">
        <v>0</v>
      </c>
      <c r="U686" s="659"/>
      <c r="V686" s="881">
        <v>0</v>
      </c>
      <c r="W686" s="659"/>
      <c r="X686" s="119">
        <f t="shared" si="884"/>
        <v>0</v>
      </c>
      <c r="Y686" s="886">
        <v>0</v>
      </c>
      <c r="Z686" s="1007"/>
      <c r="AA686" s="886">
        <v>0</v>
      </c>
      <c r="AB686" s="1007"/>
      <c r="AC686" s="886">
        <v>0</v>
      </c>
      <c r="AD686" s="1007"/>
      <c r="AE686" s="886">
        <v>0</v>
      </c>
      <c r="AF686" s="1007"/>
      <c r="AG686" s="886">
        <v>0</v>
      </c>
      <c r="AH686" s="1007"/>
      <c r="AI686" s="266">
        <f t="shared" si="885"/>
        <v>0</v>
      </c>
      <c r="AJ686" s="884">
        <v>0</v>
      </c>
      <c r="AK686" s="885"/>
      <c r="AL686" s="884">
        <v>0</v>
      </c>
      <c r="AM686" s="885"/>
      <c r="AN686" s="884">
        <v>0</v>
      </c>
      <c r="AO686" s="885"/>
      <c r="AP686" s="884">
        <v>0</v>
      </c>
      <c r="AQ686" s="885"/>
      <c r="AR686" s="884">
        <v>0</v>
      </c>
      <c r="AS686" s="885"/>
      <c r="AT686" s="269">
        <f t="shared" si="886"/>
        <v>0</v>
      </c>
      <c r="AU686" s="877">
        <v>0</v>
      </c>
      <c r="AV686" s="878"/>
      <c r="AW686" s="877">
        <v>0</v>
      </c>
      <c r="AX686" s="878"/>
      <c r="AY686" s="877">
        <v>0</v>
      </c>
      <c r="AZ686" s="878"/>
      <c r="BA686" s="877">
        <v>0</v>
      </c>
      <c r="BB686" s="878"/>
      <c r="BC686" s="877">
        <v>0</v>
      </c>
      <c r="BD686" s="878"/>
      <c r="BE686" s="272">
        <f t="shared" si="887"/>
        <v>0</v>
      </c>
      <c r="BF686" s="879">
        <v>0</v>
      </c>
      <c r="BG686" s="880"/>
      <c r="BH686" s="879">
        <v>0</v>
      </c>
      <c r="BI686" s="880"/>
      <c r="BJ686" s="879">
        <v>0</v>
      </c>
      <c r="BK686" s="880"/>
      <c r="BL686" s="879">
        <v>0</v>
      </c>
      <c r="BM686" s="880"/>
      <c r="BN686" s="879">
        <v>0</v>
      </c>
      <c r="BO686" s="880"/>
      <c r="BP686" s="275">
        <f t="shared" si="888"/>
        <v>0</v>
      </c>
      <c r="BQ686" s="1003">
        <v>0</v>
      </c>
      <c r="BR686" s="1004"/>
      <c r="BS686" s="1003">
        <v>0</v>
      </c>
      <c r="BT686" s="1004"/>
      <c r="BU686" s="1003">
        <v>0</v>
      </c>
      <c r="BV686" s="1004"/>
      <c r="BW686" s="1003">
        <v>0</v>
      </c>
      <c r="BX686" s="1004"/>
      <c r="BY686" s="1003">
        <v>0</v>
      </c>
      <c r="BZ686" s="1004"/>
      <c r="CA686" s="278">
        <f t="shared" si="889"/>
        <v>0</v>
      </c>
      <c r="CB686" s="1005">
        <v>0</v>
      </c>
      <c r="CC686" s="1006"/>
      <c r="CD686" s="1005">
        <v>0</v>
      </c>
      <c r="CE686" s="1006"/>
      <c r="CF686" s="1005">
        <v>0</v>
      </c>
      <c r="CG686" s="1006"/>
      <c r="CH686" s="1005">
        <v>0</v>
      </c>
      <c r="CI686" s="1006"/>
      <c r="CJ686" s="1005">
        <v>0</v>
      </c>
      <c r="CK686" s="1006"/>
      <c r="CL686" s="281">
        <f t="shared" si="890"/>
        <v>0</v>
      </c>
      <c r="CM686" s="999">
        <v>0</v>
      </c>
      <c r="CN686" s="1000"/>
      <c r="CO686" s="999">
        <v>0</v>
      </c>
      <c r="CP686" s="1000"/>
      <c r="CQ686" s="999">
        <v>0</v>
      </c>
      <c r="CR686" s="1000"/>
      <c r="CS686" s="999">
        <v>0</v>
      </c>
      <c r="CT686" s="1000"/>
      <c r="CU686" s="999">
        <v>0</v>
      </c>
      <c r="CV686" s="1000"/>
      <c r="CW686" s="284">
        <f t="shared" si="891"/>
        <v>0</v>
      </c>
      <c r="CX686" s="1001">
        <v>0</v>
      </c>
      <c r="CY686" s="1002"/>
      <c r="CZ686" s="1001">
        <v>0</v>
      </c>
      <c r="DA686" s="1002"/>
      <c r="DB686" s="1001">
        <v>0</v>
      </c>
      <c r="DC686" s="1002"/>
      <c r="DD686" s="1001">
        <v>0</v>
      </c>
      <c r="DE686" s="1002"/>
      <c r="DF686" s="1001">
        <v>0</v>
      </c>
      <c r="DG686" s="1002"/>
      <c r="DH686" s="287">
        <f t="shared" si="892"/>
        <v>0</v>
      </c>
      <c r="DI686" s="997">
        <v>0</v>
      </c>
      <c r="DJ686" s="998"/>
      <c r="DK686" s="997">
        <v>0</v>
      </c>
      <c r="DL686" s="998"/>
      <c r="DM686" s="997">
        <v>0</v>
      </c>
      <c r="DN686" s="998"/>
      <c r="DO686" s="997">
        <v>0</v>
      </c>
      <c r="DP686" s="998"/>
      <c r="DQ686" s="997">
        <v>0</v>
      </c>
      <c r="DR686" s="998"/>
      <c r="DS686" s="299">
        <f t="shared" si="893"/>
        <v>0</v>
      </c>
      <c r="DT686" s="293">
        <f t="shared" si="894"/>
        <v>0</v>
      </c>
      <c r="DU686" s="293">
        <f t="shared" si="895"/>
        <v>0</v>
      </c>
      <c r="DV686" s="293">
        <f t="shared" si="896"/>
        <v>0</v>
      </c>
      <c r="DW686" s="293">
        <f t="shared" si="897"/>
        <v>0</v>
      </c>
      <c r="DX686" s="293">
        <f t="shared" si="898"/>
        <v>0</v>
      </c>
      <c r="DY686" s="294">
        <f t="shared" si="899"/>
        <v>0</v>
      </c>
      <c r="DZ686" s="135"/>
    </row>
    <row r="687" spans="3:130" ht="15" customHeight="1">
      <c r="C687" s="661" t="s">
        <v>416</v>
      </c>
      <c r="D687" s="676"/>
      <c r="E687" s="676"/>
      <c r="F687" s="676"/>
      <c r="G687" s="676"/>
      <c r="H687" s="676"/>
      <c r="I687" s="676"/>
      <c r="J687" s="676"/>
      <c r="K687" s="676"/>
      <c r="L687" s="676"/>
      <c r="M687" s="763"/>
      <c r="N687" s="881">
        <v>0</v>
      </c>
      <c r="O687" s="659"/>
      <c r="P687" s="881">
        <v>0</v>
      </c>
      <c r="Q687" s="659"/>
      <c r="R687" s="881">
        <v>0</v>
      </c>
      <c r="S687" s="659"/>
      <c r="T687" s="881">
        <v>0</v>
      </c>
      <c r="U687" s="659"/>
      <c r="V687" s="881">
        <v>0</v>
      </c>
      <c r="W687" s="659"/>
      <c r="X687" s="119">
        <f t="shared" si="884"/>
        <v>0</v>
      </c>
      <c r="Y687" s="886">
        <v>0</v>
      </c>
      <c r="Z687" s="1007"/>
      <c r="AA687" s="886">
        <v>0</v>
      </c>
      <c r="AB687" s="1007"/>
      <c r="AC687" s="886">
        <v>0</v>
      </c>
      <c r="AD687" s="1007"/>
      <c r="AE687" s="886">
        <v>0</v>
      </c>
      <c r="AF687" s="1007"/>
      <c r="AG687" s="886">
        <v>0</v>
      </c>
      <c r="AH687" s="1007"/>
      <c r="AI687" s="266">
        <f t="shared" si="885"/>
        <v>0</v>
      </c>
      <c r="AJ687" s="884">
        <v>0</v>
      </c>
      <c r="AK687" s="885"/>
      <c r="AL687" s="884">
        <v>0</v>
      </c>
      <c r="AM687" s="885"/>
      <c r="AN687" s="884">
        <v>0</v>
      </c>
      <c r="AO687" s="885"/>
      <c r="AP687" s="884">
        <v>0</v>
      </c>
      <c r="AQ687" s="885"/>
      <c r="AR687" s="884">
        <v>0</v>
      </c>
      <c r="AS687" s="885"/>
      <c r="AT687" s="269">
        <f t="shared" si="886"/>
        <v>0</v>
      </c>
      <c r="AU687" s="877">
        <v>0</v>
      </c>
      <c r="AV687" s="878"/>
      <c r="AW687" s="877">
        <v>0</v>
      </c>
      <c r="AX687" s="878"/>
      <c r="AY687" s="877">
        <v>0</v>
      </c>
      <c r="AZ687" s="878"/>
      <c r="BA687" s="877">
        <v>0</v>
      </c>
      <c r="BB687" s="878"/>
      <c r="BC687" s="877">
        <v>0</v>
      </c>
      <c r="BD687" s="878"/>
      <c r="BE687" s="272">
        <f t="shared" si="887"/>
        <v>0</v>
      </c>
      <c r="BF687" s="879">
        <v>0</v>
      </c>
      <c r="BG687" s="880"/>
      <c r="BH687" s="879">
        <v>0</v>
      </c>
      <c r="BI687" s="880"/>
      <c r="BJ687" s="879">
        <v>0</v>
      </c>
      <c r="BK687" s="880"/>
      <c r="BL687" s="879">
        <v>0</v>
      </c>
      <c r="BM687" s="880"/>
      <c r="BN687" s="879">
        <v>0</v>
      </c>
      <c r="BO687" s="880"/>
      <c r="BP687" s="275">
        <f t="shared" si="888"/>
        <v>0</v>
      </c>
      <c r="BQ687" s="1003">
        <v>0</v>
      </c>
      <c r="BR687" s="1004"/>
      <c r="BS687" s="1003">
        <v>0</v>
      </c>
      <c r="BT687" s="1004"/>
      <c r="BU687" s="1003">
        <v>0</v>
      </c>
      <c r="BV687" s="1004"/>
      <c r="BW687" s="1003">
        <v>0</v>
      </c>
      <c r="BX687" s="1004"/>
      <c r="BY687" s="1003">
        <v>0</v>
      </c>
      <c r="BZ687" s="1004"/>
      <c r="CA687" s="278">
        <f t="shared" si="889"/>
        <v>0</v>
      </c>
      <c r="CB687" s="1005">
        <v>0</v>
      </c>
      <c r="CC687" s="1006"/>
      <c r="CD687" s="1005">
        <v>0</v>
      </c>
      <c r="CE687" s="1006"/>
      <c r="CF687" s="1005">
        <v>0</v>
      </c>
      <c r="CG687" s="1006"/>
      <c r="CH687" s="1005">
        <v>0</v>
      </c>
      <c r="CI687" s="1006"/>
      <c r="CJ687" s="1005">
        <v>0</v>
      </c>
      <c r="CK687" s="1006"/>
      <c r="CL687" s="281">
        <f t="shared" si="890"/>
        <v>0</v>
      </c>
      <c r="CM687" s="999">
        <v>0</v>
      </c>
      <c r="CN687" s="1000"/>
      <c r="CO687" s="999">
        <v>0</v>
      </c>
      <c r="CP687" s="1000"/>
      <c r="CQ687" s="999">
        <v>0</v>
      </c>
      <c r="CR687" s="1000"/>
      <c r="CS687" s="999">
        <v>0</v>
      </c>
      <c r="CT687" s="1000"/>
      <c r="CU687" s="999">
        <v>0</v>
      </c>
      <c r="CV687" s="1000"/>
      <c r="CW687" s="284">
        <f t="shared" si="891"/>
        <v>0</v>
      </c>
      <c r="CX687" s="1001">
        <v>0</v>
      </c>
      <c r="CY687" s="1002"/>
      <c r="CZ687" s="1001">
        <v>0</v>
      </c>
      <c r="DA687" s="1002"/>
      <c r="DB687" s="1001">
        <v>0</v>
      </c>
      <c r="DC687" s="1002"/>
      <c r="DD687" s="1001">
        <v>0</v>
      </c>
      <c r="DE687" s="1002"/>
      <c r="DF687" s="1001">
        <v>0</v>
      </c>
      <c r="DG687" s="1002"/>
      <c r="DH687" s="287">
        <f t="shared" si="892"/>
        <v>0</v>
      </c>
      <c r="DI687" s="997">
        <v>0</v>
      </c>
      <c r="DJ687" s="998"/>
      <c r="DK687" s="997">
        <v>0</v>
      </c>
      <c r="DL687" s="998"/>
      <c r="DM687" s="997">
        <v>0</v>
      </c>
      <c r="DN687" s="998"/>
      <c r="DO687" s="997">
        <v>0</v>
      </c>
      <c r="DP687" s="998"/>
      <c r="DQ687" s="997">
        <v>0</v>
      </c>
      <c r="DR687" s="998"/>
      <c r="DS687" s="299">
        <f t="shared" si="893"/>
        <v>0</v>
      </c>
      <c r="DT687" s="293">
        <f t="shared" si="894"/>
        <v>0</v>
      </c>
      <c r="DU687" s="293">
        <f t="shared" si="895"/>
        <v>0</v>
      </c>
      <c r="DV687" s="293">
        <f t="shared" si="896"/>
        <v>0</v>
      </c>
      <c r="DW687" s="293">
        <f t="shared" si="897"/>
        <v>0</v>
      </c>
      <c r="DX687" s="293">
        <f t="shared" si="898"/>
        <v>0</v>
      </c>
      <c r="DY687" s="294">
        <f t="shared" si="899"/>
        <v>0</v>
      </c>
      <c r="DZ687" s="135"/>
    </row>
    <row r="688" spans="3:130" ht="15" customHeight="1">
      <c r="C688" s="661" t="s">
        <v>416</v>
      </c>
      <c r="D688" s="676"/>
      <c r="E688" s="676"/>
      <c r="F688" s="676"/>
      <c r="G688" s="676"/>
      <c r="H688" s="676"/>
      <c r="I688" s="676"/>
      <c r="J688" s="676"/>
      <c r="K688" s="676"/>
      <c r="L688" s="676"/>
      <c r="M688" s="763"/>
      <c r="N688" s="881">
        <v>0</v>
      </c>
      <c r="O688" s="659"/>
      <c r="P688" s="881">
        <v>0</v>
      </c>
      <c r="Q688" s="659"/>
      <c r="R688" s="881">
        <v>0</v>
      </c>
      <c r="S688" s="659"/>
      <c r="T688" s="881">
        <v>0</v>
      </c>
      <c r="U688" s="659"/>
      <c r="V688" s="881">
        <v>0</v>
      </c>
      <c r="W688" s="659"/>
      <c r="X688" s="119">
        <f t="shared" si="884"/>
        <v>0</v>
      </c>
      <c r="Y688" s="886">
        <v>0</v>
      </c>
      <c r="Z688" s="1007"/>
      <c r="AA688" s="886">
        <v>0</v>
      </c>
      <c r="AB688" s="1007"/>
      <c r="AC688" s="886">
        <v>0</v>
      </c>
      <c r="AD688" s="1007"/>
      <c r="AE688" s="886">
        <v>0</v>
      </c>
      <c r="AF688" s="1007"/>
      <c r="AG688" s="886">
        <v>0</v>
      </c>
      <c r="AH688" s="1007"/>
      <c r="AI688" s="266">
        <f t="shared" si="885"/>
        <v>0</v>
      </c>
      <c r="AJ688" s="884">
        <v>0</v>
      </c>
      <c r="AK688" s="885"/>
      <c r="AL688" s="884">
        <v>0</v>
      </c>
      <c r="AM688" s="885"/>
      <c r="AN688" s="884">
        <v>0</v>
      </c>
      <c r="AO688" s="885"/>
      <c r="AP688" s="884">
        <v>0</v>
      </c>
      <c r="AQ688" s="885"/>
      <c r="AR688" s="884">
        <v>0</v>
      </c>
      <c r="AS688" s="885"/>
      <c r="AT688" s="269">
        <f t="shared" si="886"/>
        <v>0</v>
      </c>
      <c r="AU688" s="877">
        <v>0</v>
      </c>
      <c r="AV688" s="878"/>
      <c r="AW688" s="877">
        <v>0</v>
      </c>
      <c r="AX688" s="878"/>
      <c r="AY688" s="877">
        <v>0</v>
      </c>
      <c r="AZ688" s="878"/>
      <c r="BA688" s="877">
        <v>0</v>
      </c>
      <c r="BB688" s="878"/>
      <c r="BC688" s="877">
        <v>0</v>
      </c>
      <c r="BD688" s="878"/>
      <c r="BE688" s="272">
        <f t="shared" si="887"/>
        <v>0</v>
      </c>
      <c r="BF688" s="879">
        <v>0</v>
      </c>
      <c r="BG688" s="880"/>
      <c r="BH688" s="879">
        <v>0</v>
      </c>
      <c r="BI688" s="880"/>
      <c r="BJ688" s="879">
        <v>0</v>
      </c>
      <c r="BK688" s="880"/>
      <c r="BL688" s="879">
        <v>0</v>
      </c>
      <c r="BM688" s="880"/>
      <c r="BN688" s="879">
        <v>0</v>
      </c>
      <c r="BO688" s="880"/>
      <c r="BP688" s="275">
        <f t="shared" si="888"/>
        <v>0</v>
      </c>
      <c r="BQ688" s="1003">
        <v>0</v>
      </c>
      <c r="BR688" s="1004"/>
      <c r="BS688" s="1003">
        <v>0</v>
      </c>
      <c r="BT688" s="1004"/>
      <c r="BU688" s="1003">
        <v>0</v>
      </c>
      <c r="BV688" s="1004"/>
      <c r="BW688" s="1003">
        <v>0</v>
      </c>
      <c r="BX688" s="1004"/>
      <c r="BY688" s="1003">
        <v>0</v>
      </c>
      <c r="BZ688" s="1004"/>
      <c r="CA688" s="278">
        <f t="shared" si="889"/>
        <v>0</v>
      </c>
      <c r="CB688" s="1005">
        <v>0</v>
      </c>
      <c r="CC688" s="1006"/>
      <c r="CD688" s="1005">
        <v>0</v>
      </c>
      <c r="CE688" s="1006"/>
      <c r="CF688" s="1005">
        <v>0</v>
      </c>
      <c r="CG688" s="1006"/>
      <c r="CH688" s="1005">
        <v>0</v>
      </c>
      <c r="CI688" s="1006"/>
      <c r="CJ688" s="1005">
        <v>0</v>
      </c>
      <c r="CK688" s="1006"/>
      <c r="CL688" s="281">
        <f t="shared" si="890"/>
        <v>0</v>
      </c>
      <c r="CM688" s="999">
        <v>0</v>
      </c>
      <c r="CN688" s="1000"/>
      <c r="CO688" s="999">
        <v>0</v>
      </c>
      <c r="CP688" s="1000"/>
      <c r="CQ688" s="999">
        <v>0</v>
      </c>
      <c r="CR688" s="1000"/>
      <c r="CS688" s="999">
        <v>0</v>
      </c>
      <c r="CT688" s="1000"/>
      <c r="CU688" s="999">
        <v>0</v>
      </c>
      <c r="CV688" s="1000"/>
      <c r="CW688" s="284">
        <f t="shared" si="891"/>
        <v>0</v>
      </c>
      <c r="CX688" s="1001">
        <v>0</v>
      </c>
      <c r="CY688" s="1002"/>
      <c r="CZ688" s="1001">
        <v>0</v>
      </c>
      <c r="DA688" s="1002"/>
      <c r="DB688" s="1001">
        <v>0</v>
      </c>
      <c r="DC688" s="1002"/>
      <c r="DD688" s="1001">
        <v>0</v>
      </c>
      <c r="DE688" s="1002"/>
      <c r="DF688" s="1001">
        <v>0</v>
      </c>
      <c r="DG688" s="1002"/>
      <c r="DH688" s="287">
        <f t="shared" si="892"/>
        <v>0</v>
      </c>
      <c r="DI688" s="997">
        <v>0</v>
      </c>
      <c r="DJ688" s="998"/>
      <c r="DK688" s="997">
        <v>0</v>
      </c>
      <c r="DL688" s="998"/>
      <c r="DM688" s="997">
        <v>0</v>
      </c>
      <c r="DN688" s="998"/>
      <c r="DO688" s="997">
        <v>0</v>
      </c>
      <c r="DP688" s="998"/>
      <c r="DQ688" s="997">
        <v>0</v>
      </c>
      <c r="DR688" s="998"/>
      <c r="DS688" s="299">
        <f t="shared" si="893"/>
        <v>0</v>
      </c>
      <c r="DT688" s="293">
        <f t="shared" si="894"/>
        <v>0</v>
      </c>
      <c r="DU688" s="293">
        <f t="shared" si="895"/>
        <v>0</v>
      </c>
      <c r="DV688" s="293">
        <f t="shared" si="896"/>
        <v>0</v>
      </c>
      <c r="DW688" s="293">
        <f t="shared" si="897"/>
        <v>0</v>
      </c>
      <c r="DX688" s="293">
        <f t="shared" si="898"/>
        <v>0</v>
      </c>
      <c r="DY688" s="294">
        <f t="shared" si="899"/>
        <v>0</v>
      </c>
      <c r="DZ688" s="135"/>
    </row>
    <row r="689" spans="1:130" ht="15" customHeight="1">
      <c r="C689" s="661" t="s">
        <v>416</v>
      </c>
      <c r="D689" s="676"/>
      <c r="E689" s="676"/>
      <c r="F689" s="676"/>
      <c r="G689" s="676"/>
      <c r="H689" s="676"/>
      <c r="I689" s="676"/>
      <c r="J689" s="676"/>
      <c r="K689" s="676"/>
      <c r="L689" s="676"/>
      <c r="M689" s="763"/>
      <c r="N689" s="881">
        <v>0</v>
      </c>
      <c r="O689" s="929"/>
      <c r="P689" s="881">
        <v>0</v>
      </c>
      <c r="Q689" s="929"/>
      <c r="R689" s="881">
        <v>0</v>
      </c>
      <c r="S689" s="929"/>
      <c r="T689" s="881">
        <v>0</v>
      </c>
      <c r="U689" s="929"/>
      <c r="V689" s="881">
        <v>0</v>
      </c>
      <c r="W689" s="929"/>
      <c r="X689" s="119">
        <f t="shared" si="884"/>
        <v>0</v>
      </c>
      <c r="Y689" s="886">
        <v>0</v>
      </c>
      <c r="Z689" s="1051"/>
      <c r="AA689" s="886">
        <v>0</v>
      </c>
      <c r="AB689" s="1051"/>
      <c r="AC689" s="886">
        <v>0</v>
      </c>
      <c r="AD689" s="1051"/>
      <c r="AE689" s="886">
        <v>0</v>
      </c>
      <c r="AF689" s="1051"/>
      <c r="AG689" s="886">
        <v>0</v>
      </c>
      <c r="AH689" s="1051"/>
      <c r="AI689" s="266">
        <f t="shared" si="885"/>
        <v>0</v>
      </c>
      <c r="AJ689" s="884">
        <v>0</v>
      </c>
      <c r="AK689" s="1050"/>
      <c r="AL689" s="884">
        <v>0</v>
      </c>
      <c r="AM689" s="1050"/>
      <c r="AN689" s="884">
        <v>0</v>
      </c>
      <c r="AO689" s="1050"/>
      <c r="AP689" s="884">
        <v>0</v>
      </c>
      <c r="AQ689" s="1050"/>
      <c r="AR689" s="884">
        <v>0</v>
      </c>
      <c r="AS689" s="1050"/>
      <c r="AT689" s="269">
        <f t="shared" si="886"/>
        <v>0</v>
      </c>
      <c r="AU689" s="877">
        <v>0</v>
      </c>
      <c r="AV689" s="1055"/>
      <c r="AW689" s="877">
        <v>0</v>
      </c>
      <c r="AX689" s="1055"/>
      <c r="AY689" s="877">
        <v>0</v>
      </c>
      <c r="AZ689" s="1055"/>
      <c r="BA689" s="877">
        <v>0</v>
      </c>
      <c r="BB689" s="1055"/>
      <c r="BC689" s="877">
        <v>0</v>
      </c>
      <c r="BD689" s="1055"/>
      <c r="BE689" s="272">
        <f t="shared" si="887"/>
        <v>0</v>
      </c>
      <c r="BF689" s="879">
        <v>0</v>
      </c>
      <c r="BG689" s="1054"/>
      <c r="BH689" s="879">
        <v>0</v>
      </c>
      <c r="BI689" s="1054"/>
      <c r="BJ689" s="879">
        <v>0</v>
      </c>
      <c r="BK689" s="1054"/>
      <c r="BL689" s="879">
        <v>0</v>
      </c>
      <c r="BM689" s="1054"/>
      <c r="BN689" s="879">
        <v>0</v>
      </c>
      <c r="BO689" s="1054"/>
      <c r="BP689" s="275">
        <f t="shared" si="888"/>
        <v>0</v>
      </c>
      <c r="BQ689" s="1003">
        <v>0</v>
      </c>
      <c r="BR689" s="1053"/>
      <c r="BS689" s="1003">
        <v>0</v>
      </c>
      <c r="BT689" s="1053"/>
      <c r="BU689" s="1003">
        <v>0</v>
      </c>
      <c r="BV689" s="1053"/>
      <c r="BW689" s="1003">
        <v>0</v>
      </c>
      <c r="BX689" s="1053"/>
      <c r="BY689" s="1003">
        <v>0</v>
      </c>
      <c r="BZ689" s="1053"/>
      <c r="CA689" s="278">
        <f t="shared" si="889"/>
        <v>0</v>
      </c>
      <c r="CB689" s="1005">
        <v>0</v>
      </c>
      <c r="CC689" s="1052"/>
      <c r="CD689" s="1005">
        <v>0</v>
      </c>
      <c r="CE689" s="1052"/>
      <c r="CF689" s="1005">
        <v>0</v>
      </c>
      <c r="CG689" s="1052"/>
      <c r="CH689" s="1005">
        <v>0</v>
      </c>
      <c r="CI689" s="1052"/>
      <c r="CJ689" s="1005">
        <v>0</v>
      </c>
      <c r="CK689" s="1052"/>
      <c r="CL689" s="281">
        <f t="shared" si="890"/>
        <v>0</v>
      </c>
      <c r="CM689" s="999">
        <v>0</v>
      </c>
      <c r="CN689" s="1058"/>
      <c r="CO689" s="999">
        <v>0</v>
      </c>
      <c r="CP689" s="1058"/>
      <c r="CQ689" s="999">
        <v>0</v>
      </c>
      <c r="CR689" s="1058"/>
      <c r="CS689" s="999">
        <v>0</v>
      </c>
      <c r="CT689" s="1058"/>
      <c r="CU689" s="999">
        <v>0</v>
      </c>
      <c r="CV689" s="1058"/>
      <c r="CW689" s="284">
        <f t="shared" si="891"/>
        <v>0</v>
      </c>
      <c r="CX689" s="1001">
        <v>0</v>
      </c>
      <c r="CY689" s="1057"/>
      <c r="CZ689" s="1001">
        <v>0</v>
      </c>
      <c r="DA689" s="1057"/>
      <c r="DB689" s="1001">
        <v>0</v>
      </c>
      <c r="DC689" s="1057"/>
      <c r="DD689" s="1001">
        <v>0</v>
      </c>
      <c r="DE689" s="1057"/>
      <c r="DF689" s="1001">
        <v>0</v>
      </c>
      <c r="DG689" s="1057"/>
      <c r="DH689" s="287">
        <f t="shared" si="892"/>
        <v>0</v>
      </c>
      <c r="DI689" s="997">
        <v>0</v>
      </c>
      <c r="DJ689" s="1056"/>
      <c r="DK689" s="997">
        <v>0</v>
      </c>
      <c r="DL689" s="1056"/>
      <c r="DM689" s="997">
        <v>0</v>
      </c>
      <c r="DN689" s="1056"/>
      <c r="DO689" s="997">
        <v>0</v>
      </c>
      <c r="DP689" s="1056"/>
      <c r="DQ689" s="997">
        <v>0</v>
      </c>
      <c r="DR689" s="1056"/>
      <c r="DS689" s="299">
        <f t="shared" si="893"/>
        <v>0</v>
      </c>
      <c r="DT689" s="293">
        <f t="shared" si="894"/>
        <v>0</v>
      </c>
      <c r="DU689" s="293">
        <f t="shared" si="895"/>
        <v>0</v>
      </c>
      <c r="DV689" s="293">
        <f t="shared" si="896"/>
        <v>0</v>
      </c>
      <c r="DW689" s="293">
        <f t="shared" si="897"/>
        <v>0</v>
      </c>
      <c r="DX689" s="293">
        <f t="shared" si="898"/>
        <v>0</v>
      </c>
      <c r="DY689" s="294">
        <f t="shared" si="899"/>
        <v>0</v>
      </c>
      <c r="DZ689" s="135"/>
    </row>
    <row r="690" spans="1:130" ht="15" customHeight="1">
      <c r="C690" s="692" t="s">
        <v>259</v>
      </c>
      <c r="D690" s="693"/>
      <c r="E690" s="693"/>
      <c r="F690" s="693"/>
      <c r="G690" s="693"/>
      <c r="H690" s="693"/>
      <c r="I690" s="693"/>
      <c r="J690" s="693"/>
      <c r="K690" s="693"/>
      <c r="L690" s="693"/>
      <c r="M690" s="694"/>
      <c r="N690" s="648">
        <f>SUM(N667:N689)</f>
        <v>0</v>
      </c>
      <c r="O690" s="665"/>
      <c r="P690" s="648">
        <f>SUM(P667:P689)</f>
        <v>0</v>
      </c>
      <c r="Q690" s="665"/>
      <c r="R690" s="648">
        <f>SUM(R667:R689)</f>
        <v>0</v>
      </c>
      <c r="S690" s="665"/>
      <c r="T690" s="648">
        <f>SUM(T667:T689)</f>
        <v>0</v>
      </c>
      <c r="U690" s="665"/>
      <c r="V690" s="648">
        <f>SUM(V667:V689)</f>
        <v>0</v>
      </c>
      <c r="W690" s="665"/>
      <c r="X690" s="152">
        <f>SUM(N690:W690)</f>
        <v>0</v>
      </c>
      <c r="Y690" s="648">
        <f>SUM(Y667:Y689)</f>
        <v>0</v>
      </c>
      <c r="Z690" s="665"/>
      <c r="AA690" s="648">
        <f>SUM(AA667:AA689)</f>
        <v>0</v>
      </c>
      <c r="AB690" s="665"/>
      <c r="AC690" s="648">
        <f>SUM(AC667:AC689)</f>
        <v>0</v>
      </c>
      <c r="AD690" s="665"/>
      <c r="AE690" s="648">
        <f>SUM(AE667:AE689)</f>
        <v>0</v>
      </c>
      <c r="AF690" s="665"/>
      <c r="AG690" s="648">
        <f>SUM(AG667:AG689)</f>
        <v>0</v>
      </c>
      <c r="AH690" s="665"/>
      <c r="AI690" s="152">
        <f>SUM(Y690:AG690)</f>
        <v>0</v>
      </c>
      <c r="AJ690" s="648">
        <f>SUM(AJ667:AJ689)</f>
        <v>0</v>
      </c>
      <c r="AK690" s="665"/>
      <c r="AL690" s="648">
        <f>SUM(AL667:AL689)</f>
        <v>0</v>
      </c>
      <c r="AM690" s="665"/>
      <c r="AN690" s="648">
        <f>SUM(AN667:AN689)</f>
        <v>0</v>
      </c>
      <c r="AO690" s="665"/>
      <c r="AP690" s="648">
        <f>SUM(AP667:AP689)</f>
        <v>0</v>
      </c>
      <c r="AQ690" s="665"/>
      <c r="AR690" s="648">
        <f>SUM(AR667:AR689)</f>
        <v>0</v>
      </c>
      <c r="AS690" s="665"/>
      <c r="AT690" s="152">
        <f>SUM(AJ690:AS690)</f>
        <v>0</v>
      </c>
      <c r="AU690" s="648">
        <f>SUM(AU667:AU689)</f>
        <v>0</v>
      </c>
      <c r="AV690" s="665"/>
      <c r="AW690" s="648">
        <f>SUM(AW667:AW689)</f>
        <v>0</v>
      </c>
      <c r="AX690" s="665"/>
      <c r="AY690" s="648">
        <f>SUM(AY667:AY689)</f>
        <v>0</v>
      </c>
      <c r="AZ690" s="665"/>
      <c r="BA690" s="648">
        <f>SUM(BA667:BA689)</f>
        <v>0</v>
      </c>
      <c r="BB690" s="665"/>
      <c r="BC690" s="648">
        <f>SUM(BC667:BC689)</f>
        <v>0</v>
      </c>
      <c r="BD690" s="665"/>
      <c r="BE690" s="152">
        <f>SUM(AU690:BD690)</f>
        <v>0</v>
      </c>
      <c r="BF690" s="648">
        <f>SUM(BF667:BF689)</f>
        <v>0</v>
      </c>
      <c r="BG690" s="665"/>
      <c r="BH690" s="648">
        <f>SUM(BH667:BH689)</f>
        <v>0</v>
      </c>
      <c r="BI690" s="665"/>
      <c r="BJ690" s="648">
        <f>SUM(BJ667:BJ689)</f>
        <v>0</v>
      </c>
      <c r="BK690" s="665"/>
      <c r="BL690" s="648">
        <f>SUM(BL667:BL689)</f>
        <v>0</v>
      </c>
      <c r="BM690" s="665"/>
      <c r="BN690" s="648">
        <f>SUM(BN667:BN689)</f>
        <v>0</v>
      </c>
      <c r="BO690" s="665"/>
      <c r="BP690" s="152">
        <f>SUM(BF690:BO690)</f>
        <v>0</v>
      </c>
      <c r="BQ690" s="648">
        <f>SUM(BQ667:BQ689)</f>
        <v>0</v>
      </c>
      <c r="BR690" s="665"/>
      <c r="BS690" s="648">
        <f>SUM(BS667:BS689)</f>
        <v>0</v>
      </c>
      <c r="BT690" s="665"/>
      <c r="BU690" s="648">
        <f>SUM(BU667:BU689)</f>
        <v>0</v>
      </c>
      <c r="BV690" s="665"/>
      <c r="BW690" s="648">
        <f>SUM(BW667:BW689)</f>
        <v>0</v>
      </c>
      <c r="BX690" s="665"/>
      <c r="BY690" s="648">
        <f>SUM(BY667:BY689)</f>
        <v>0</v>
      </c>
      <c r="BZ690" s="665"/>
      <c r="CA690" s="152">
        <f>SUM(BQ690:BZ690)</f>
        <v>0</v>
      </c>
      <c r="CB690" s="648">
        <f>SUM(CB667:CB689)</f>
        <v>0</v>
      </c>
      <c r="CC690" s="665"/>
      <c r="CD690" s="648">
        <f>SUM(CD667:CD689)</f>
        <v>0</v>
      </c>
      <c r="CE690" s="665"/>
      <c r="CF690" s="648">
        <f>SUM(CF667:CF689)</f>
        <v>0</v>
      </c>
      <c r="CG690" s="665"/>
      <c r="CH690" s="648">
        <f>SUM(CH667:CH689)</f>
        <v>0</v>
      </c>
      <c r="CI690" s="665"/>
      <c r="CJ690" s="648">
        <f>SUM(CJ667:CJ689)</f>
        <v>0</v>
      </c>
      <c r="CK690" s="665"/>
      <c r="CL690" s="152">
        <f>SUM(CB690:CK690)</f>
        <v>0</v>
      </c>
      <c r="CM690" s="648">
        <f>SUM(CM667:CM689)</f>
        <v>0</v>
      </c>
      <c r="CN690" s="665"/>
      <c r="CO690" s="648">
        <f>SUM(CO667:CO689)</f>
        <v>0</v>
      </c>
      <c r="CP690" s="665"/>
      <c r="CQ690" s="648">
        <f>SUM(CQ667:CQ689)</f>
        <v>0</v>
      </c>
      <c r="CR690" s="665"/>
      <c r="CS690" s="648">
        <f>SUM(CS667:CS689)</f>
        <v>0</v>
      </c>
      <c r="CT690" s="665"/>
      <c r="CU690" s="648">
        <f>SUM(CU667:CU689)</f>
        <v>0</v>
      </c>
      <c r="CV690" s="665"/>
      <c r="CW690" s="152">
        <f>SUM(CM690:CV690)</f>
        <v>0</v>
      </c>
      <c r="CX690" s="648">
        <f>SUM(CX667:CX689)</f>
        <v>0</v>
      </c>
      <c r="CY690" s="665"/>
      <c r="CZ690" s="648">
        <f>SUM(CZ667:CZ689)</f>
        <v>0</v>
      </c>
      <c r="DA690" s="665"/>
      <c r="DB690" s="648">
        <f>SUM(DB667:DB689)</f>
        <v>0</v>
      </c>
      <c r="DC690" s="665"/>
      <c r="DD690" s="648">
        <f>SUM(DD667:DD689)</f>
        <v>0</v>
      </c>
      <c r="DE690" s="665"/>
      <c r="DF690" s="648">
        <f>SUM(DF667:DF689)</f>
        <v>0</v>
      </c>
      <c r="DG690" s="665"/>
      <c r="DH690" s="152">
        <f>SUM(CX690:DG690)</f>
        <v>0</v>
      </c>
      <c r="DI690" s="648">
        <f>SUM(DI667:DI689)</f>
        <v>0</v>
      </c>
      <c r="DJ690" s="665"/>
      <c r="DK690" s="648">
        <f>SUM(DK667:DK689)</f>
        <v>0</v>
      </c>
      <c r="DL690" s="665"/>
      <c r="DM690" s="648">
        <f>SUM(DM667:DM689)</f>
        <v>0</v>
      </c>
      <c r="DN690" s="665"/>
      <c r="DO690" s="648">
        <f>SUM(DO667:DO689)</f>
        <v>0</v>
      </c>
      <c r="DP690" s="665"/>
      <c r="DQ690" s="648">
        <f>SUM(DQ667:DQ689)</f>
        <v>0</v>
      </c>
      <c r="DR690" s="665"/>
      <c r="DS690" s="152">
        <f>SUM(DI690:DR690)</f>
        <v>0</v>
      </c>
      <c r="DT690" s="352">
        <f>SUM(DT667:DT689)</f>
        <v>0</v>
      </c>
      <c r="DU690" s="352">
        <f>SUM(DU667:DU689)</f>
        <v>0</v>
      </c>
      <c r="DV690" s="352">
        <f>SUM(DV667:DV689)</f>
        <v>0</v>
      </c>
      <c r="DW690" s="352">
        <f>SUM(DW667:DW689)</f>
        <v>0</v>
      </c>
      <c r="DX690" s="352">
        <f>SUM(DX667:DX689)</f>
        <v>0</v>
      </c>
      <c r="DY690" s="352">
        <f t="shared" si="899"/>
        <v>0</v>
      </c>
      <c r="DZ690" s="135"/>
    </row>
    <row r="691" spans="1:130" ht="15" customHeight="1">
      <c r="A691" s="490" t="s">
        <v>409</v>
      </c>
      <c r="B691" s="490"/>
      <c r="C691" s="679" t="s">
        <v>410</v>
      </c>
      <c r="D691" s="680"/>
      <c r="E691" s="680"/>
      <c r="F691" s="680"/>
      <c r="G691" s="680"/>
      <c r="H691" s="680"/>
      <c r="I691" s="680"/>
      <c r="J691" s="680"/>
      <c r="K691" s="680"/>
      <c r="L691" s="680"/>
      <c r="M691" s="795"/>
      <c r="N691" s="162"/>
      <c r="O691" s="196"/>
      <c r="P691" s="136"/>
      <c r="Q691" s="196"/>
      <c r="R691" s="136"/>
      <c r="S691" s="196"/>
      <c r="T691" s="136"/>
      <c r="U691" s="196"/>
      <c r="V691" s="136"/>
      <c r="W691" s="196"/>
      <c r="X691" s="197"/>
      <c r="Y691" s="162"/>
      <c r="Z691" s="196"/>
      <c r="AA691" s="136"/>
      <c r="AB691" s="196"/>
      <c r="AC691" s="136"/>
      <c r="AD691" s="196"/>
      <c r="AE691" s="136"/>
      <c r="AF691" s="196"/>
      <c r="AG691" s="136"/>
      <c r="AH691" s="196"/>
      <c r="AI691" s="197"/>
      <c r="AJ691" s="162"/>
      <c r="AK691" s="196"/>
      <c r="AL691" s="136"/>
      <c r="AM691" s="196"/>
      <c r="AN691" s="136"/>
      <c r="AO691" s="196"/>
      <c r="AP691" s="136"/>
      <c r="AQ691" s="196"/>
      <c r="AR691" s="136"/>
      <c r="AS691" s="196"/>
      <c r="AT691" s="197"/>
      <c r="AU691" s="162"/>
      <c r="AV691" s="196"/>
      <c r="AW691" s="136"/>
      <c r="AX691" s="196"/>
      <c r="AY691" s="136"/>
      <c r="AZ691" s="196"/>
      <c r="BA691" s="136"/>
      <c r="BB691" s="196"/>
      <c r="BC691" s="136"/>
      <c r="BD691" s="196"/>
      <c r="BE691" s="197"/>
      <c r="BF691" s="162"/>
      <c r="BG691" s="196"/>
      <c r="BH691" s="136"/>
      <c r="BI691" s="196"/>
      <c r="BJ691" s="136"/>
      <c r="BK691" s="196"/>
      <c r="BL691" s="136"/>
      <c r="BM691" s="196"/>
      <c r="BN691" s="136"/>
      <c r="BO691" s="196"/>
      <c r="BP691" s="197"/>
      <c r="BQ691" s="162"/>
      <c r="BR691" s="196"/>
      <c r="BS691" s="136"/>
      <c r="BT691" s="196"/>
      <c r="BU691" s="136"/>
      <c r="BV691" s="196"/>
      <c r="BW691" s="136"/>
      <c r="BX691" s="196"/>
      <c r="BY691" s="136"/>
      <c r="BZ691" s="196"/>
      <c r="CA691" s="197"/>
      <c r="CB691" s="162"/>
      <c r="CC691" s="196"/>
      <c r="CD691" s="136"/>
      <c r="CE691" s="196"/>
      <c r="CF691" s="136"/>
      <c r="CG691" s="196"/>
      <c r="CH691" s="136"/>
      <c r="CI691" s="196"/>
      <c r="CJ691" s="136"/>
      <c r="CK691" s="196"/>
      <c r="CL691" s="197"/>
      <c r="CM691" s="162"/>
      <c r="CN691" s="196"/>
      <c r="CO691" s="136"/>
      <c r="CP691" s="196"/>
      <c r="CQ691" s="136"/>
      <c r="CR691" s="196"/>
      <c r="CS691" s="136"/>
      <c r="CT691" s="196"/>
      <c r="CU691" s="136"/>
      <c r="CV691" s="196"/>
      <c r="CW691" s="197"/>
      <c r="CX691" s="162"/>
      <c r="CY691" s="196"/>
      <c r="CZ691" s="136"/>
      <c r="DA691" s="196"/>
      <c r="DB691" s="136"/>
      <c r="DC691" s="196"/>
      <c r="DD691" s="136"/>
      <c r="DE691" s="196"/>
      <c r="DF691" s="136"/>
      <c r="DG691" s="196"/>
      <c r="DH691" s="197"/>
      <c r="DI691" s="162"/>
      <c r="DJ691" s="196"/>
      <c r="DK691" s="136"/>
      <c r="DL691" s="196"/>
      <c r="DM691" s="136"/>
      <c r="DN691" s="196"/>
      <c r="DO691" s="136"/>
      <c r="DP691" s="196"/>
      <c r="DQ691" s="136"/>
      <c r="DR691" s="196"/>
      <c r="DS691" s="197"/>
      <c r="DT691" s="349"/>
      <c r="DU691" s="349"/>
      <c r="DV691" s="349"/>
      <c r="DW691" s="349"/>
      <c r="DX691" s="349"/>
      <c r="DY691" s="301"/>
      <c r="DZ691" s="135"/>
    </row>
    <row r="692" spans="1:130" ht="15" customHeight="1">
      <c r="C692" s="661" t="s">
        <v>412</v>
      </c>
      <c r="D692" s="676"/>
      <c r="E692" s="676"/>
      <c r="F692" s="676"/>
      <c r="G692" s="676"/>
      <c r="H692" s="676"/>
      <c r="I692" s="676"/>
      <c r="J692" s="676"/>
      <c r="K692" s="676"/>
      <c r="L692" s="676"/>
      <c r="M692" s="763"/>
      <c r="N692" s="881">
        <v>0</v>
      </c>
      <c r="O692" s="659"/>
      <c r="P692" s="881">
        <v>0</v>
      </c>
      <c r="Q692" s="659"/>
      <c r="R692" s="881">
        <v>0</v>
      </c>
      <c r="S692" s="659"/>
      <c r="T692" s="881">
        <v>0</v>
      </c>
      <c r="U692" s="659"/>
      <c r="V692" s="881">
        <v>0</v>
      </c>
      <c r="W692" s="659"/>
      <c r="X692" s="119">
        <f t="shared" ref="X692:X712" si="900">SUM(N692+P692+R692+T692+V692)</f>
        <v>0</v>
      </c>
      <c r="Y692" s="886">
        <v>0</v>
      </c>
      <c r="Z692" s="1007"/>
      <c r="AA692" s="886">
        <v>0</v>
      </c>
      <c r="AB692" s="1007"/>
      <c r="AC692" s="886">
        <v>0</v>
      </c>
      <c r="AD692" s="1007"/>
      <c r="AE692" s="886">
        <v>0</v>
      </c>
      <c r="AF692" s="1007"/>
      <c r="AG692" s="886">
        <v>0</v>
      </c>
      <c r="AH692" s="1007"/>
      <c r="AI692" s="266">
        <f t="shared" ref="AI692:AI712" si="901">SUM(Y692+AA692+AC692+AE692+AG692)</f>
        <v>0</v>
      </c>
      <c r="AJ692" s="884">
        <v>0</v>
      </c>
      <c r="AK692" s="885"/>
      <c r="AL692" s="884">
        <v>0</v>
      </c>
      <c r="AM692" s="885"/>
      <c r="AN692" s="884">
        <v>0</v>
      </c>
      <c r="AO692" s="885"/>
      <c r="AP692" s="884">
        <v>0</v>
      </c>
      <c r="AQ692" s="885"/>
      <c r="AR692" s="884">
        <v>0</v>
      </c>
      <c r="AS692" s="885"/>
      <c r="AT692" s="269">
        <f t="shared" ref="AT692:AT712" si="902">SUM(AJ692+AL692+AN692+AP692+AR692)</f>
        <v>0</v>
      </c>
      <c r="AU692" s="877">
        <v>0</v>
      </c>
      <c r="AV692" s="878"/>
      <c r="AW692" s="877">
        <v>0</v>
      </c>
      <c r="AX692" s="878"/>
      <c r="AY692" s="877">
        <v>0</v>
      </c>
      <c r="AZ692" s="878"/>
      <c r="BA692" s="877">
        <v>0</v>
      </c>
      <c r="BB692" s="878"/>
      <c r="BC692" s="877">
        <v>0</v>
      </c>
      <c r="BD692" s="878"/>
      <c r="BE692" s="272">
        <f t="shared" ref="BE692:BE712" si="903">SUM(AU692+AW692+AY692+BA692+BC692)</f>
        <v>0</v>
      </c>
      <c r="BF692" s="879">
        <v>0</v>
      </c>
      <c r="BG692" s="880"/>
      <c r="BH692" s="879">
        <v>0</v>
      </c>
      <c r="BI692" s="880"/>
      <c r="BJ692" s="879">
        <v>0</v>
      </c>
      <c r="BK692" s="880"/>
      <c r="BL692" s="879">
        <v>0</v>
      </c>
      <c r="BM692" s="880"/>
      <c r="BN692" s="879">
        <v>0</v>
      </c>
      <c r="BO692" s="880"/>
      <c r="BP692" s="275">
        <f t="shared" ref="BP692:BP712" si="904">SUM(BF692+BH692+BJ692+BL692+BN692)</f>
        <v>0</v>
      </c>
      <c r="BQ692" s="1003">
        <v>0</v>
      </c>
      <c r="BR692" s="1004"/>
      <c r="BS692" s="1003">
        <v>0</v>
      </c>
      <c r="BT692" s="1004"/>
      <c r="BU692" s="1003">
        <v>0</v>
      </c>
      <c r="BV692" s="1004"/>
      <c r="BW692" s="1003">
        <v>0</v>
      </c>
      <c r="BX692" s="1004"/>
      <c r="BY692" s="1003">
        <v>0</v>
      </c>
      <c r="BZ692" s="1004"/>
      <c r="CA692" s="278">
        <f t="shared" ref="CA692:CA712" si="905">SUM(BQ692+BS692+BU692+BW692+BY692)</f>
        <v>0</v>
      </c>
      <c r="CB692" s="1005">
        <v>0</v>
      </c>
      <c r="CC692" s="1006"/>
      <c r="CD692" s="1005">
        <v>0</v>
      </c>
      <c r="CE692" s="1006"/>
      <c r="CF692" s="1005">
        <v>0</v>
      </c>
      <c r="CG692" s="1006"/>
      <c r="CH692" s="1005">
        <v>0</v>
      </c>
      <c r="CI692" s="1006"/>
      <c r="CJ692" s="1005">
        <v>0</v>
      </c>
      <c r="CK692" s="1006"/>
      <c r="CL692" s="281">
        <f t="shared" ref="CL692:CL712" si="906">SUM(CB692+CD692+CF692+CH692+CJ692)</f>
        <v>0</v>
      </c>
      <c r="CM692" s="999">
        <v>0</v>
      </c>
      <c r="CN692" s="1000"/>
      <c r="CO692" s="999">
        <v>0</v>
      </c>
      <c r="CP692" s="1000"/>
      <c r="CQ692" s="999">
        <v>0</v>
      </c>
      <c r="CR692" s="1000"/>
      <c r="CS692" s="999">
        <v>0</v>
      </c>
      <c r="CT692" s="1000"/>
      <c r="CU692" s="999">
        <v>0</v>
      </c>
      <c r="CV692" s="1000"/>
      <c r="CW692" s="284">
        <f t="shared" ref="CW692:CW712" si="907">SUM(CM692+CO692+CQ692+CS692+CU692)</f>
        <v>0</v>
      </c>
      <c r="CX692" s="1001">
        <v>0</v>
      </c>
      <c r="CY692" s="1002"/>
      <c r="CZ692" s="1001">
        <v>0</v>
      </c>
      <c r="DA692" s="1002"/>
      <c r="DB692" s="1001">
        <v>0</v>
      </c>
      <c r="DC692" s="1002"/>
      <c r="DD692" s="1001">
        <v>0</v>
      </c>
      <c r="DE692" s="1002"/>
      <c r="DF692" s="1001">
        <v>0</v>
      </c>
      <c r="DG692" s="1002"/>
      <c r="DH692" s="287">
        <f t="shared" ref="DH692:DH712" si="908">SUM(CX692+CZ692+DB692+DD692+DF692)</f>
        <v>0</v>
      </c>
      <c r="DI692" s="997">
        <v>0</v>
      </c>
      <c r="DJ692" s="998"/>
      <c r="DK692" s="997">
        <v>0</v>
      </c>
      <c r="DL692" s="998"/>
      <c r="DM692" s="997">
        <v>0</v>
      </c>
      <c r="DN692" s="998"/>
      <c r="DO692" s="997">
        <v>0</v>
      </c>
      <c r="DP692" s="998"/>
      <c r="DQ692" s="997">
        <v>0</v>
      </c>
      <c r="DR692" s="998"/>
      <c r="DS692" s="299">
        <f t="shared" ref="DS692:DS712" si="909">SUM(DI692+DK692+DM692+DO692+DQ692)</f>
        <v>0</v>
      </c>
      <c r="DT692" s="293">
        <f t="shared" ref="DT692:DT712" si="910">N692+Y692+AJ692+AU692+BF692+BQ692+CB692+CM692+CX692+DI692</f>
        <v>0</v>
      </c>
      <c r="DU692" s="293">
        <f t="shared" ref="DU692:DU712" si="911">P692+AA692+AL692+AW692+BH692+BS692+CD692+CO692+CZ692+DK692</f>
        <v>0</v>
      </c>
      <c r="DV692" s="293">
        <f t="shared" ref="DV692:DV712" si="912">R692+AC692+AN692+AY692+BJ692+BU692+CF692+CQ692+DB692+DM692</f>
        <v>0</v>
      </c>
      <c r="DW692" s="293">
        <f t="shared" ref="DW692:DW712" si="913">T692+AE692+AP692+BA692+BL692+BW692+CH692+CS692+DD692+DO692</f>
        <v>0</v>
      </c>
      <c r="DX692" s="293">
        <f t="shared" ref="DX692:DX712" si="914">V692+AG692+AR692+BC692+BN692+BY692+CJ692+CU692+DF692+DQ692</f>
        <v>0</v>
      </c>
      <c r="DY692" s="294">
        <f t="shared" ref="DY692:DY713" si="915">SUM(DT692:DX692)</f>
        <v>0</v>
      </c>
      <c r="DZ692" s="135"/>
    </row>
    <row r="693" spans="1:130" ht="15" customHeight="1">
      <c r="C693" s="661" t="s">
        <v>412</v>
      </c>
      <c r="D693" s="676"/>
      <c r="E693" s="676"/>
      <c r="F693" s="676"/>
      <c r="G693" s="676"/>
      <c r="H693" s="676"/>
      <c r="I693" s="676"/>
      <c r="J693" s="676"/>
      <c r="K693" s="676"/>
      <c r="L693" s="676"/>
      <c r="M693" s="763"/>
      <c r="N693" s="881">
        <v>0</v>
      </c>
      <c r="O693" s="659"/>
      <c r="P693" s="881">
        <v>0</v>
      </c>
      <c r="Q693" s="659"/>
      <c r="R693" s="881">
        <v>0</v>
      </c>
      <c r="S693" s="659"/>
      <c r="T693" s="881">
        <v>0</v>
      </c>
      <c r="U693" s="659"/>
      <c r="V693" s="881">
        <v>0</v>
      </c>
      <c r="W693" s="659"/>
      <c r="X693" s="119">
        <f t="shared" si="900"/>
        <v>0</v>
      </c>
      <c r="Y693" s="886">
        <v>0</v>
      </c>
      <c r="Z693" s="1007"/>
      <c r="AA693" s="886">
        <v>0</v>
      </c>
      <c r="AB693" s="1007"/>
      <c r="AC693" s="886">
        <v>0</v>
      </c>
      <c r="AD693" s="1007"/>
      <c r="AE693" s="886">
        <v>0</v>
      </c>
      <c r="AF693" s="1007"/>
      <c r="AG693" s="886">
        <v>0</v>
      </c>
      <c r="AH693" s="1007"/>
      <c r="AI693" s="266">
        <f t="shared" si="901"/>
        <v>0</v>
      </c>
      <c r="AJ693" s="884">
        <v>0</v>
      </c>
      <c r="AK693" s="885"/>
      <c r="AL693" s="884">
        <v>0</v>
      </c>
      <c r="AM693" s="885"/>
      <c r="AN693" s="884">
        <v>0</v>
      </c>
      <c r="AO693" s="885"/>
      <c r="AP693" s="884">
        <v>0</v>
      </c>
      <c r="AQ693" s="885"/>
      <c r="AR693" s="884">
        <v>0</v>
      </c>
      <c r="AS693" s="885"/>
      <c r="AT693" s="269">
        <f t="shared" si="902"/>
        <v>0</v>
      </c>
      <c r="AU693" s="877">
        <v>0</v>
      </c>
      <c r="AV693" s="878"/>
      <c r="AW693" s="877">
        <v>0</v>
      </c>
      <c r="AX693" s="878"/>
      <c r="AY693" s="877">
        <v>0</v>
      </c>
      <c r="AZ693" s="878"/>
      <c r="BA693" s="877">
        <v>0</v>
      </c>
      <c r="BB693" s="878"/>
      <c r="BC693" s="877">
        <v>0</v>
      </c>
      <c r="BD693" s="878"/>
      <c r="BE693" s="272">
        <f t="shared" si="903"/>
        <v>0</v>
      </c>
      <c r="BF693" s="879">
        <v>0</v>
      </c>
      <c r="BG693" s="880"/>
      <c r="BH693" s="879">
        <v>0</v>
      </c>
      <c r="BI693" s="880"/>
      <c r="BJ693" s="879">
        <v>0</v>
      </c>
      <c r="BK693" s="880"/>
      <c r="BL693" s="879">
        <v>0</v>
      </c>
      <c r="BM693" s="880"/>
      <c r="BN693" s="879">
        <v>0</v>
      </c>
      <c r="BO693" s="880"/>
      <c r="BP693" s="275">
        <f t="shared" si="904"/>
        <v>0</v>
      </c>
      <c r="BQ693" s="1003">
        <v>0</v>
      </c>
      <c r="BR693" s="1004"/>
      <c r="BS693" s="1003">
        <v>0</v>
      </c>
      <c r="BT693" s="1004"/>
      <c r="BU693" s="1003">
        <v>0</v>
      </c>
      <c r="BV693" s="1004"/>
      <c r="BW693" s="1003">
        <v>0</v>
      </c>
      <c r="BX693" s="1004"/>
      <c r="BY693" s="1003">
        <v>0</v>
      </c>
      <c r="BZ693" s="1004"/>
      <c r="CA693" s="278">
        <f t="shared" si="905"/>
        <v>0</v>
      </c>
      <c r="CB693" s="1005">
        <v>0</v>
      </c>
      <c r="CC693" s="1006"/>
      <c r="CD693" s="1005">
        <v>0</v>
      </c>
      <c r="CE693" s="1006"/>
      <c r="CF693" s="1005">
        <v>0</v>
      </c>
      <c r="CG693" s="1006"/>
      <c r="CH693" s="1005">
        <v>0</v>
      </c>
      <c r="CI693" s="1006"/>
      <c r="CJ693" s="1005">
        <v>0</v>
      </c>
      <c r="CK693" s="1006"/>
      <c r="CL693" s="281">
        <f t="shared" si="906"/>
        <v>0</v>
      </c>
      <c r="CM693" s="999">
        <v>0</v>
      </c>
      <c r="CN693" s="1000"/>
      <c r="CO693" s="999">
        <v>0</v>
      </c>
      <c r="CP693" s="1000"/>
      <c r="CQ693" s="999">
        <v>0</v>
      </c>
      <c r="CR693" s="1000"/>
      <c r="CS693" s="999">
        <v>0</v>
      </c>
      <c r="CT693" s="1000"/>
      <c r="CU693" s="999">
        <v>0</v>
      </c>
      <c r="CV693" s="1000"/>
      <c r="CW693" s="284">
        <f t="shared" si="907"/>
        <v>0</v>
      </c>
      <c r="CX693" s="1001">
        <v>0</v>
      </c>
      <c r="CY693" s="1002"/>
      <c r="CZ693" s="1001">
        <v>0</v>
      </c>
      <c r="DA693" s="1002"/>
      <c r="DB693" s="1001">
        <v>0</v>
      </c>
      <c r="DC693" s="1002"/>
      <c r="DD693" s="1001">
        <v>0</v>
      </c>
      <c r="DE693" s="1002"/>
      <c r="DF693" s="1001">
        <v>0</v>
      </c>
      <c r="DG693" s="1002"/>
      <c r="DH693" s="287">
        <f t="shared" si="908"/>
        <v>0</v>
      </c>
      <c r="DI693" s="997">
        <v>0</v>
      </c>
      <c r="DJ693" s="998"/>
      <c r="DK693" s="997">
        <v>0</v>
      </c>
      <c r="DL693" s="998"/>
      <c r="DM693" s="997">
        <v>0</v>
      </c>
      <c r="DN693" s="998"/>
      <c r="DO693" s="997">
        <v>0</v>
      </c>
      <c r="DP693" s="998"/>
      <c r="DQ693" s="997">
        <v>0</v>
      </c>
      <c r="DR693" s="998"/>
      <c r="DS693" s="299">
        <f t="shared" si="909"/>
        <v>0</v>
      </c>
      <c r="DT693" s="293">
        <f t="shared" si="910"/>
        <v>0</v>
      </c>
      <c r="DU693" s="293">
        <f t="shared" si="911"/>
        <v>0</v>
      </c>
      <c r="DV693" s="293">
        <f t="shared" si="912"/>
        <v>0</v>
      </c>
      <c r="DW693" s="293">
        <f t="shared" si="913"/>
        <v>0</v>
      </c>
      <c r="DX693" s="293">
        <f t="shared" si="914"/>
        <v>0</v>
      </c>
      <c r="DY693" s="294">
        <f t="shared" si="915"/>
        <v>0</v>
      </c>
      <c r="DZ693" s="135"/>
    </row>
    <row r="694" spans="1:130" ht="15" customHeight="1">
      <c r="C694" s="661" t="s">
        <v>412</v>
      </c>
      <c r="D694" s="676"/>
      <c r="E694" s="676"/>
      <c r="F694" s="676"/>
      <c r="G694" s="676"/>
      <c r="H694" s="676"/>
      <c r="I694" s="676"/>
      <c r="J694" s="676"/>
      <c r="K694" s="676"/>
      <c r="L694" s="676"/>
      <c r="M694" s="763"/>
      <c r="N694" s="881">
        <v>0</v>
      </c>
      <c r="O694" s="659"/>
      <c r="P694" s="881">
        <v>0</v>
      </c>
      <c r="Q694" s="659"/>
      <c r="R694" s="881">
        <v>0</v>
      </c>
      <c r="S694" s="659"/>
      <c r="T694" s="881">
        <v>0</v>
      </c>
      <c r="U694" s="659"/>
      <c r="V694" s="881">
        <v>0</v>
      </c>
      <c r="W694" s="659"/>
      <c r="X694" s="119">
        <f t="shared" si="900"/>
        <v>0</v>
      </c>
      <c r="Y694" s="886">
        <v>0</v>
      </c>
      <c r="Z694" s="1007"/>
      <c r="AA694" s="886">
        <v>0</v>
      </c>
      <c r="AB694" s="1007"/>
      <c r="AC694" s="886">
        <v>0</v>
      </c>
      <c r="AD694" s="1007"/>
      <c r="AE694" s="886">
        <v>0</v>
      </c>
      <c r="AF694" s="1007"/>
      <c r="AG694" s="886">
        <v>0</v>
      </c>
      <c r="AH694" s="1007"/>
      <c r="AI694" s="266">
        <f t="shared" si="901"/>
        <v>0</v>
      </c>
      <c r="AJ694" s="884">
        <v>0</v>
      </c>
      <c r="AK694" s="885"/>
      <c r="AL694" s="884">
        <v>0</v>
      </c>
      <c r="AM694" s="885"/>
      <c r="AN694" s="884">
        <v>0</v>
      </c>
      <c r="AO694" s="885"/>
      <c r="AP694" s="884">
        <v>0</v>
      </c>
      <c r="AQ694" s="885"/>
      <c r="AR694" s="884">
        <v>0</v>
      </c>
      <c r="AS694" s="885"/>
      <c r="AT694" s="269">
        <f t="shared" si="902"/>
        <v>0</v>
      </c>
      <c r="AU694" s="877">
        <v>0</v>
      </c>
      <c r="AV694" s="878"/>
      <c r="AW694" s="877">
        <v>0</v>
      </c>
      <c r="AX694" s="878"/>
      <c r="AY694" s="877">
        <v>0</v>
      </c>
      <c r="AZ694" s="878"/>
      <c r="BA694" s="877">
        <v>0</v>
      </c>
      <c r="BB694" s="878"/>
      <c r="BC694" s="877">
        <v>0</v>
      </c>
      <c r="BD694" s="878"/>
      <c r="BE694" s="272">
        <f t="shared" si="903"/>
        <v>0</v>
      </c>
      <c r="BF694" s="879">
        <v>0</v>
      </c>
      <c r="BG694" s="880"/>
      <c r="BH694" s="879">
        <v>0</v>
      </c>
      <c r="BI694" s="880"/>
      <c r="BJ694" s="879">
        <v>0</v>
      </c>
      <c r="BK694" s="880"/>
      <c r="BL694" s="879">
        <v>0</v>
      </c>
      <c r="BM694" s="880"/>
      <c r="BN694" s="879">
        <v>0</v>
      </c>
      <c r="BO694" s="880"/>
      <c r="BP694" s="275">
        <f t="shared" si="904"/>
        <v>0</v>
      </c>
      <c r="BQ694" s="1003">
        <v>0</v>
      </c>
      <c r="BR694" s="1004"/>
      <c r="BS694" s="1003">
        <v>0</v>
      </c>
      <c r="BT694" s="1004"/>
      <c r="BU694" s="1003">
        <v>0</v>
      </c>
      <c r="BV694" s="1004"/>
      <c r="BW694" s="1003">
        <v>0</v>
      </c>
      <c r="BX694" s="1004"/>
      <c r="BY694" s="1003">
        <v>0</v>
      </c>
      <c r="BZ694" s="1004"/>
      <c r="CA694" s="278">
        <f t="shared" si="905"/>
        <v>0</v>
      </c>
      <c r="CB694" s="1005">
        <v>0</v>
      </c>
      <c r="CC694" s="1006"/>
      <c r="CD694" s="1005">
        <v>0</v>
      </c>
      <c r="CE694" s="1006"/>
      <c r="CF694" s="1005">
        <v>0</v>
      </c>
      <c r="CG694" s="1006"/>
      <c r="CH694" s="1005">
        <v>0</v>
      </c>
      <c r="CI694" s="1006"/>
      <c r="CJ694" s="1005">
        <v>0</v>
      </c>
      <c r="CK694" s="1006"/>
      <c r="CL694" s="281">
        <f t="shared" si="906"/>
        <v>0</v>
      </c>
      <c r="CM694" s="999">
        <v>0</v>
      </c>
      <c r="CN694" s="1000"/>
      <c r="CO694" s="999">
        <v>0</v>
      </c>
      <c r="CP694" s="1000"/>
      <c r="CQ694" s="999">
        <v>0</v>
      </c>
      <c r="CR694" s="1000"/>
      <c r="CS694" s="999">
        <v>0</v>
      </c>
      <c r="CT694" s="1000"/>
      <c r="CU694" s="999">
        <v>0</v>
      </c>
      <c r="CV694" s="1000"/>
      <c r="CW694" s="284">
        <f t="shared" si="907"/>
        <v>0</v>
      </c>
      <c r="CX694" s="1001">
        <v>0</v>
      </c>
      <c r="CY694" s="1002"/>
      <c r="CZ694" s="1001">
        <v>0</v>
      </c>
      <c r="DA694" s="1002"/>
      <c r="DB694" s="1001">
        <v>0</v>
      </c>
      <c r="DC694" s="1002"/>
      <c r="DD694" s="1001">
        <v>0</v>
      </c>
      <c r="DE694" s="1002"/>
      <c r="DF694" s="1001">
        <v>0</v>
      </c>
      <c r="DG694" s="1002"/>
      <c r="DH694" s="287">
        <f t="shared" si="908"/>
        <v>0</v>
      </c>
      <c r="DI694" s="997">
        <v>0</v>
      </c>
      <c r="DJ694" s="998"/>
      <c r="DK694" s="997">
        <v>0</v>
      </c>
      <c r="DL694" s="998"/>
      <c r="DM694" s="997">
        <v>0</v>
      </c>
      <c r="DN694" s="998"/>
      <c r="DO694" s="997">
        <v>0</v>
      </c>
      <c r="DP694" s="998"/>
      <c r="DQ694" s="997">
        <v>0</v>
      </c>
      <c r="DR694" s="998"/>
      <c r="DS694" s="299">
        <f t="shared" si="909"/>
        <v>0</v>
      </c>
      <c r="DT694" s="293">
        <f t="shared" si="910"/>
        <v>0</v>
      </c>
      <c r="DU694" s="293">
        <f t="shared" si="911"/>
        <v>0</v>
      </c>
      <c r="DV694" s="293">
        <f t="shared" si="912"/>
        <v>0</v>
      </c>
      <c r="DW694" s="293">
        <f t="shared" si="913"/>
        <v>0</v>
      </c>
      <c r="DX694" s="293">
        <f t="shared" si="914"/>
        <v>0</v>
      </c>
      <c r="DY694" s="294">
        <f t="shared" si="915"/>
        <v>0</v>
      </c>
      <c r="DZ694" s="135"/>
    </row>
    <row r="695" spans="1:130" ht="15" customHeight="1">
      <c r="C695" s="661" t="s">
        <v>412</v>
      </c>
      <c r="D695" s="676"/>
      <c r="E695" s="676"/>
      <c r="F695" s="676"/>
      <c r="G695" s="676"/>
      <c r="H695" s="676"/>
      <c r="I695" s="676"/>
      <c r="J695" s="676"/>
      <c r="K695" s="676"/>
      <c r="L695" s="676"/>
      <c r="M695" s="763"/>
      <c r="N695" s="881">
        <v>0</v>
      </c>
      <c r="O695" s="659"/>
      <c r="P695" s="881">
        <v>0</v>
      </c>
      <c r="Q695" s="659"/>
      <c r="R695" s="881">
        <v>0</v>
      </c>
      <c r="S695" s="659"/>
      <c r="T695" s="881">
        <v>0</v>
      </c>
      <c r="U695" s="659"/>
      <c r="V695" s="881">
        <v>0</v>
      </c>
      <c r="W695" s="659"/>
      <c r="X695" s="119">
        <f t="shared" si="900"/>
        <v>0</v>
      </c>
      <c r="Y695" s="886">
        <v>0</v>
      </c>
      <c r="Z695" s="1007"/>
      <c r="AA695" s="886">
        <v>0</v>
      </c>
      <c r="AB695" s="1007"/>
      <c r="AC695" s="886">
        <v>0</v>
      </c>
      <c r="AD695" s="1007"/>
      <c r="AE695" s="886">
        <v>0</v>
      </c>
      <c r="AF695" s="1007"/>
      <c r="AG695" s="886">
        <v>0</v>
      </c>
      <c r="AH695" s="1007"/>
      <c r="AI695" s="266">
        <f t="shared" si="901"/>
        <v>0</v>
      </c>
      <c r="AJ695" s="884">
        <v>0</v>
      </c>
      <c r="AK695" s="885"/>
      <c r="AL695" s="884">
        <v>0</v>
      </c>
      <c r="AM695" s="885"/>
      <c r="AN695" s="884">
        <v>0</v>
      </c>
      <c r="AO695" s="885"/>
      <c r="AP695" s="884">
        <v>0</v>
      </c>
      <c r="AQ695" s="885"/>
      <c r="AR695" s="884">
        <v>0</v>
      </c>
      <c r="AS695" s="885"/>
      <c r="AT695" s="269">
        <f t="shared" si="902"/>
        <v>0</v>
      </c>
      <c r="AU695" s="877">
        <v>0</v>
      </c>
      <c r="AV695" s="878"/>
      <c r="AW695" s="877">
        <v>0</v>
      </c>
      <c r="AX695" s="878"/>
      <c r="AY695" s="877">
        <v>0</v>
      </c>
      <c r="AZ695" s="878"/>
      <c r="BA695" s="877">
        <v>0</v>
      </c>
      <c r="BB695" s="878"/>
      <c r="BC695" s="877">
        <v>0</v>
      </c>
      <c r="BD695" s="878"/>
      <c r="BE695" s="272">
        <f t="shared" si="903"/>
        <v>0</v>
      </c>
      <c r="BF695" s="879">
        <v>0</v>
      </c>
      <c r="BG695" s="880"/>
      <c r="BH695" s="879">
        <v>0</v>
      </c>
      <c r="BI695" s="880"/>
      <c r="BJ695" s="879">
        <v>0</v>
      </c>
      <c r="BK695" s="880"/>
      <c r="BL695" s="879">
        <v>0</v>
      </c>
      <c r="BM695" s="880"/>
      <c r="BN695" s="879">
        <v>0</v>
      </c>
      <c r="BO695" s="880"/>
      <c r="BP695" s="275">
        <f t="shared" si="904"/>
        <v>0</v>
      </c>
      <c r="BQ695" s="1003">
        <v>0</v>
      </c>
      <c r="BR695" s="1004"/>
      <c r="BS695" s="1003">
        <v>0</v>
      </c>
      <c r="BT695" s="1004"/>
      <c r="BU695" s="1003">
        <v>0</v>
      </c>
      <c r="BV695" s="1004"/>
      <c r="BW695" s="1003">
        <v>0</v>
      </c>
      <c r="BX695" s="1004"/>
      <c r="BY695" s="1003">
        <v>0</v>
      </c>
      <c r="BZ695" s="1004"/>
      <c r="CA695" s="278">
        <f t="shared" si="905"/>
        <v>0</v>
      </c>
      <c r="CB695" s="1005">
        <v>0</v>
      </c>
      <c r="CC695" s="1006"/>
      <c r="CD695" s="1005">
        <v>0</v>
      </c>
      <c r="CE695" s="1006"/>
      <c r="CF695" s="1005">
        <v>0</v>
      </c>
      <c r="CG695" s="1006"/>
      <c r="CH695" s="1005">
        <v>0</v>
      </c>
      <c r="CI695" s="1006"/>
      <c r="CJ695" s="1005">
        <v>0</v>
      </c>
      <c r="CK695" s="1006"/>
      <c r="CL695" s="281">
        <f t="shared" si="906"/>
        <v>0</v>
      </c>
      <c r="CM695" s="999">
        <v>0</v>
      </c>
      <c r="CN695" s="1000"/>
      <c r="CO695" s="999">
        <v>0</v>
      </c>
      <c r="CP695" s="1000"/>
      <c r="CQ695" s="999">
        <v>0</v>
      </c>
      <c r="CR695" s="1000"/>
      <c r="CS695" s="999">
        <v>0</v>
      </c>
      <c r="CT695" s="1000"/>
      <c r="CU695" s="999">
        <v>0</v>
      </c>
      <c r="CV695" s="1000"/>
      <c r="CW695" s="284">
        <f t="shared" si="907"/>
        <v>0</v>
      </c>
      <c r="CX695" s="1001">
        <v>0</v>
      </c>
      <c r="CY695" s="1002"/>
      <c r="CZ695" s="1001">
        <v>0</v>
      </c>
      <c r="DA695" s="1002"/>
      <c r="DB695" s="1001">
        <v>0</v>
      </c>
      <c r="DC695" s="1002"/>
      <c r="DD695" s="1001">
        <v>0</v>
      </c>
      <c r="DE695" s="1002"/>
      <c r="DF695" s="1001">
        <v>0</v>
      </c>
      <c r="DG695" s="1002"/>
      <c r="DH695" s="287">
        <f t="shared" si="908"/>
        <v>0</v>
      </c>
      <c r="DI695" s="997">
        <v>0</v>
      </c>
      <c r="DJ695" s="998"/>
      <c r="DK695" s="997">
        <v>0</v>
      </c>
      <c r="DL695" s="998"/>
      <c r="DM695" s="997">
        <v>0</v>
      </c>
      <c r="DN695" s="998"/>
      <c r="DO695" s="997">
        <v>0</v>
      </c>
      <c r="DP695" s="998"/>
      <c r="DQ695" s="997">
        <v>0</v>
      </c>
      <c r="DR695" s="998"/>
      <c r="DS695" s="299">
        <f t="shared" si="909"/>
        <v>0</v>
      </c>
      <c r="DT695" s="293">
        <f t="shared" si="910"/>
        <v>0</v>
      </c>
      <c r="DU695" s="293">
        <f t="shared" si="911"/>
        <v>0</v>
      </c>
      <c r="DV695" s="293">
        <f t="shared" si="912"/>
        <v>0</v>
      </c>
      <c r="DW695" s="293">
        <f t="shared" si="913"/>
        <v>0</v>
      </c>
      <c r="DX695" s="293">
        <f t="shared" si="914"/>
        <v>0</v>
      </c>
      <c r="DY695" s="294">
        <f t="shared" si="915"/>
        <v>0</v>
      </c>
      <c r="DZ695" s="135"/>
    </row>
    <row r="696" spans="1:130" ht="15" customHeight="1">
      <c r="C696" s="661" t="s">
        <v>412</v>
      </c>
      <c r="D696" s="676"/>
      <c r="E696" s="676"/>
      <c r="F696" s="676"/>
      <c r="G696" s="676"/>
      <c r="H696" s="676"/>
      <c r="I696" s="676"/>
      <c r="J696" s="676"/>
      <c r="K696" s="676"/>
      <c r="L696" s="676"/>
      <c r="M696" s="763"/>
      <c r="N696" s="881">
        <v>0</v>
      </c>
      <c r="O696" s="659"/>
      <c r="P696" s="881">
        <v>0</v>
      </c>
      <c r="Q696" s="659"/>
      <c r="R696" s="881">
        <v>0</v>
      </c>
      <c r="S696" s="659"/>
      <c r="T696" s="881">
        <v>0</v>
      </c>
      <c r="U696" s="659"/>
      <c r="V696" s="881">
        <v>0</v>
      </c>
      <c r="W696" s="659"/>
      <c r="X696" s="119">
        <f t="shared" si="900"/>
        <v>0</v>
      </c>
      <c r="Y696" s="886">
        <v>0</v>
      </c>
      <c r="Z696" s="1007"/>
      <c r="AA696" s="886">
        <v>0</v>
      </c>
      <c r="AB696" s="1007"/>
      <c r="AC696" s="886">
        <v>0</v>
      </c>
      <c r="AD696" s="1007"/>
      <c r="AE696" s="886">
        <v>0</v>
      </c>
      <c r="AF696" s="1007"/>
      <c r="AG696" s="886">
        <v>0</v>
      </c>
      <c r="AH696" s="1007"/>
      <c r="AI696" s="266">
        <f t="shared" si="901"/>
        <v>0</v>
      </c>
      <c r="AJ696" s="884">
        <v>0</v>
      </c>
      <c r="AK696" s="885"/>
      <c r="AL696" s="884">
        <v>0</v>
      </c>
      <c r="AM696" s="885"/>
      <c r="AN696" s="884">
        <v>0</v>
      </c>
      <c r="AO696" s="885"/>
      <c r="AP696" s="884">
        <v>0</v>
      </c>
      <c r="AQ696" s="885"/>
      <c r="AR696" s="884">
        <v>0</v>
      </c>
      <c r="AS696" s="885"/>
      <c r="AT696" s="269">
        <f t="shared" si="902"/>
        <v>0</v>
      </c>
      <c r="AU696" s="877">
        <v>0</v>
      </c>
      <c r="AV696" s="878"/>
      <c r="AW696" s="877">
        <v>0</v>
      </c>
      <c r="AX696" s="878"/>
      <c r="AY696" s="877">
        <v>0</v>
      </c>
      <c r="AZ696" s="878"/>
      <c r="BA696" s="877">
        <v>0</v>
      </c>
      <c r="BB696" s="878"/>
      <c r="BC696" s="877">
        <v>0</v>
      </c>
      <c r="BD696" s="878"/>
      <c r="BE696" s="272">
        <f t="shared" si="903"/>
        <v>0</v>
      </c>
      <c r="BF696" s="879">
        <v>0</v>
      </c>
      <c r="BG696" s="880"/>
      <c r="BH696" s="879">
        <v>0</v>
      </c>
      <c r="BI696" s="880"/>
      <c r="BJ696" s="879">
        <v>0</v>
      </c>
      <c r="BK696" s="880"/>
      <c r="BL696" s="879">
        <v>0</v>
      </c>
      <c r="BM696" s="880"/>
      <c r="BN696" s="879">
        <v>0</v>
      </c>
      <c r="BO696" s="880"/>
      <c r="BP696" s="275">
        <f t="shared" si="904"/>
        <v>0</v>
      </c>
      <c r="BQ696" s="1003">
        <v>0</v>
      </c>
      <c r="BR696" s="1004"/>
      <c r="BS696" s="1003">
        <v>0</v>
      </c>
      <c r="BT696" s="1004"/>
      <c r="BU696" s="1003">
        <v>0</v>
      </c>
      <c r="BV696" s="1004"/>
      <c r="BW696" s="1003">
        <v>0</v>
      </c>
      <c r="BX696" s="1004"/>
      <c r="BY696" s="1003">
        <v>0</v>
      </c>
      <c r="BZ696" s="1004"/>
      <c r="CA696" s="278">
        <f t="shared" si="905"/>
        <v>0</v>
      </c>
      <c r="CB696" s="1005">
        <v>0</v>
      </c>
      <c r="CC696" s="1006"/>
      <c r="CD696" s="1005">
        <v>0</v>
      </c>
      <c r="CE696" s="1006"/>
      <c r="CF696" s="1005">
        <v>0</v>
      </c>
      <c r="CG696" s="1006"/>
      <c r="CH696" s="1005">
        <v>0</v>
      </c>
      <c r="CI696" s="1006"/>
      <c r="CJ696" s="1005">
        <v>0</v>
      </c>
      <c r="CK696" s="1006"/>
      <c r="CL696" s="281">
        <f t="shared" si="906"/>
        <v>0</v>
      </c>
      <c r="CM696" s="999">
        <v>0</v>
      </c>
      <c r="CN696" s="1000"/>
      <c r="CO696" s="999">
        <v>0</v>
      </c>
      <c r="CP696" s="1000"/>
      <c r="CQ696" s="999">
        <v>0</v>
      </c>
      <c r="CR696" s="1000"/>
      <c r="CS696" s="999">
        <v>0</v>
      </c>
      <c r="CT696" s="1000"/>
      <c r="CU696" s="999">
        <v>0</v>
      </c>
      <c r="CV696" s="1000"/>
      <c r="CW696" s="284">
        <f t="shared" si="907"/>
        <v>0</v>
      </c>
      <c r="CX696" s="1001">
        <v>0</v>
      </c>
      <c r="CY696" s="1002"/>
      <c r="CZ696" s="1001">
        <v>0</v>
      </c>
      <c r="DA696" s="1002"/>
      <c r="DB696" s="1001">
        <v>0</v>
      </c>
      <c r="DC696" s="1002"/>
      <c r="DD696" s="1001">
        <v>0</v>
      </c>
      <c r="DE696" s="1002"/>
      <c r="DF696" s="1001">
        <v>0</v>
      </c>
      <c r="DG696" s="1002"/>
      <c r="DH696" s="287">
        <f t="shared" si="908"/>
        <v>0</v>
      </c>
      <c r="DI696" s="997">
        <v>0</v>
      </c>
      <c r="DJ696" s="998"/>
      <c r="DK696" s="997">
        <v>0</v>
      </c>
      <c r="DL696" s="998"/>
      <c r="DM696" s="997">
        <v>0</v>
      </c>
      <c r="DN696" s="998"/>
      <c r="DO696" s="997">
        <v>0</v>
      </c>
      <c r="DP696" s="998"/>
      <c r="DQ696" s="997">
        <v>0</v>
      </c>
      <c r="DR696" s="998"/>
      <c r="DS696" s="299">
        <f t="shared" si="909"/>
        <v>0</v>
      </c>
      <c r="DT696" s="293">
        <f t="shared" si="910"/>
        <v>0</v>
      </c>
      <c r="DU696" s="293">
        <f t="shared" si="911"/>
        <v>0</v>
      </c>
      <c r="DV696" s="293">
        <f t="shared" si="912"/>
        <v>0</v>
      </c>
      <c r="DW696" s="293">
        <f t="shared" si="913"/>
        <v>0</v>
      </c>
      <c r="DX696" s="293">
        <f t="shared" si="914"/>
        <v>0</v>
      </c>
      <c r="DY696" s="294">
        <f t="shared" si="915"/>
        <v>0</v>
      </c>
      <c r="DZ696" s="135"/>
    </row>
    <row r="697" spans="1:130" ht="15" customHeight="1">
      <c r="C697" s="661" t="s">
        <v>412</v>
      </c>
      <c r="D697" s="676"/>
      <c r="E697" s="676"/>
      <c r="F697" s="676"/>
      <c r="G697" s="676"/>
      <c r="H697" s="676"/>
      <c r="I697" s="676"/>
      <c r="J697" s="676"/>
      <c r="K697" s="676"/>
      <c r="L697" s="676"/>
      <c r="M697" s="763"/>
      <c r="N697" s="881">
        <v>0</v>
      </c>
      <c r="O697" s="659"/>
      <c r="P697" s="881">
        <v>0</v>
      </c>
      <c r="Q697" s="659"/>
      <c r="R697" s="881">
        <v>0</v>
      </c>
      <c r="S697" s="659"/>
      <c r="T697" s="881">
        <v>0</v>
      </c>
      <c r="U697" s="659"/>
      <c r="V697" s="881">
        <v>0</v>
      </c>
      <c r="W697" s="659"/>
      <c r="X697" s="119">
        <f t="shared" si="900"/>
        <v>0</v>
      </c>
      <c r="Y697" s="886">
        <v>0</v>
      </c>
      <c r="Z697" s="1007"/>
      <c r="AA697" s="886">
        <v>0</v>
      </c>
      <c r="AB697" s="1007"/>
      <c r="AC697" s="886">
        <v>0</v>
      </c>
      <c r="AD697" s="1007"/>
      <c r="AE697" s="886">
        <v>0</v>
      </c>
      <c r="AF697" s="1007"/>
      <c r="AG697" s="886">
        <v>0</v>
      </c>
      <c r="AH697" s="1007"/>
      <c r="AI697" s="266">
        <f t="shared" si="901"/>
        <v>0</v>
      </c>
      <c r="AJ697" s="884">
        <v>0</v>
      </c>
      <c r="AK697" s="885"/>
      <c r="AL697" s="884">
        <v>0</v>
      </c>
      <c r="AM697" s="885"/>
      <c r="AN697" s="884">
        <v>0</v>
      </c>
      <c r="AO697" s="885"/>
      <c r="AP697" s="884">
        <v>0</v>
      </c>
      <c r="AQ697" s="885"/>
      <c r="AR697" s="884">
        <v>0</v>
      </c>
      <c r="AS697" s="885"/>
      <c r="AT697" s="269">
        <f t="shared" si="902"/>
        <v>0</v>
      </c>
      <c r="AU697" s="877">
        <v>0</v>
      </c>
      <c r="AV697" s="878"/>
      <c r="AW697" s="877">
        <v>0</v>
      </c>
      <c r="AX697" s="878"/>
      <c r="AY697" s="877">
        <v>0</v>
      </c>
      <c r="AZ697" s="878"/>
      <c r="BA697" s="877">
        <v>0</v>
      </c>
      <c r="BB697" s="878"/>
      <c r="BC697" s="877">
        <v>0</v>
      </c>
      <c r="BD697" s="878"/>
      <c r="BE697" s="272">
        <f t="shared" si="903"/>
        <v>0</v>
      </c>
      <c r="BF697" s="879">
        <v>0</v>
      </c>
      <c r="BG697" s="880"/>
      <c r="BH697" s="879">
        <v>0</v>
      </c>
      <c r="BI697" s="880"/>
      <c r="BJ697" s="879">
        <v>0</v>
      </c>
      <c r="BK697" s="880"/>
      <c r="BL697" s="879">
        <v>0</v>
      </c>
      <c r="BM697" s="880"/>
      <c r="BN697" s="879">
        <v>0</v>
      </c>
      <c r="BO697" s="880"/>
      <c r="BP697" s="275">
        <f t="shared" si="904"/>
        <v>0</v>
      </c>
      <c r="BQ697" s="1003">
        <v>0</v>
      </c>
      <c r="BR697" s="1004"/>
      <c r="BS697" s="1003">
        <v>0</v>
      </c>
      <c r="BT697" s="1004"/>
      <c r="BU697" s="1003">
        <v>0</v>
      </c>
      <c r="BV697" s="1004"/>
      <c r="BW697" s="1003">
        <v>0</v>
      </c>
      <c r="BX697" s="1004"/>
      <c r="BY697" s="1003">
        <v>0</v>
      </c>
      <c r="BZ697" s="1004"/>
      <c r="CA697" s="278">
        <f t="shared" si="905"/>
        <v>0</v>
      </c>
      <c r="CB697" s="1005">
        <v>0</v>
      </c>
      <c r="CC697" s="1006"/>
      <c r="CD697" s="1005">
        <v>0</v>
      </c>
      <c r="CE697" s="1006"/>
      <c r="CF697" s="1005">
        <v>0</v>
      </c>
      <c r="CG697" s="1006"/>
      <c r="CH697" s="1005">
        <v>0</v>
      </c>
      <c r="CI697" s="1006"/>
      <c r="CJ697" s="1005">
        <v>0</v>
      </c>
      <c r="CK697" s="1006"/>
      <c r="CL697" s="281">
        <f t="shared" si="906"/>
        <v>0</v>
      </c>
      <c r="CM697" s="999">
        <v>0</v>
      </c>
      <c r="CN697" s="1000"/>
      <c r="CO697" s="999">
        <v>0</v>
      </c>
      <c r="CP697" s="1000"/>
      <c r="CQ697" s="999">
        <v>0</v>
      </c>
      <c r="CR697" s="1000"/>
      <c r="CS697" s="999">
        <v>0</v>
      </c>
      <c r="CT697" s="1000"/>
      <c r="CU697" s="999">
        <v>0</v>
      </c>
      <c r="CV697" s="1000"/>
      <c r="CW697" s="284">
        <f t="shared" si="907"/>
        <v>0</v>
      </c>
      <c r="CX697" s="1001">
        <v>0</v>
      </c>
      <c r="CY697" s="1002"/>
      <c r="CZ697" s="1001">
        <v>0</v>
      </c>
      <c r="DA697" s="1002"/>
      <c r="DB697" s="1001">
        <v>0</v>
      </c>
      <c r="DC697" s="1002"/>
      <c r="DD697" s="1001">
        <v>0</v>
      </c>
      <c r="DE697" s="1002"/>
      <c r="DF697" s="1001">
        <v>0</v>
      </c>
      <c r="DG697" s="1002"/>
      <c r="DH697" s="287">
        <f t="shared" si="908"/>
        <v>0</v>
      </c>
      <c r="DI697" s="997">
        <v>0</v>
      </c>
      <c r="DJ697" s="998"/>
      <c r="DK697" s="997">
        <v>0</v>
      </c>
      <c r="DL697" s="998"/>
      <c r="DM697" s="997">
        <v>0</v>
      </c>
      <c r="DN697" s="998"/>
      <c r="DO697" s="997">
        <v>0</v>
      </c>
      <c r="DP697" s="998"/>
      <c r="DQ697" s="997">
        <v>0</v>
      </c>
      <c r="DR697" s="998"/>
      <c r="DS697" s="299">
        <f t="shared" si="909"/>
        <v>0</v>
      </c>
      <c r="DT697" s="293">
        <f t="shared" si="910"/>
        <v>0</v>
      </c>
      <c r="DU697" s="293">
        <f t="shared" si="911"/>
        <v>0</v>
      </c>
      <c r="DV697" s="293">
        <f t="shared" si="912"/>
        <v>0</v>
      </c>
      <c r="DW697" s="293">
        <f t="shared" si="913"/>
        <v>0</v>
      </c>
      <c r="DX697" s="293">
        <f t="shared" si="914"/>
        <v>0</v>
      </c>
      <c r="DY697" s="294">
        <f t="shared" si="915"/>
        <v>0</v>
      </c>
      <c r="DZ697" s="135"/>
    </row>
    <row r="698" spans="1:130" ht="15" customHeight="1">
      <c r="C698" s="661" t="s">
        <v>412</v>
      </c>
      <c r="D698" s="676"/>
      <c r="E698" s="676"/>
      <c r="F698" s="676"/>
      <c r="G698" s="676"/>
      <c r="H698" s="676"/>
      <c r="I698" s="676"/>
      <c r="J698" s="676"/>
      <c r="K698" s="676"/>
      <c r="L698" s="676"/>
      <c r="M698" s="763"/>
      <c r="N698" s="881">
        <v>0</v>
      </c>
      <c r="O698" s="659"/>
      <c r="P698" s="881">
        <v>0</v>
      </c>
      <c r="Q698" s="659"/>
      <c r="R698" s="881">
        <v>0</v>
      </c>
      <c r="S698" s="659"/>
      <c r="T698" s="881">
        <v>0</v>
      </c>
      <c r="U698" s="659"/>
      <c r="V698" s="881">
        <v>0</v>
      </c>
      <c r="W698" s="659"/>
      <c r="X698" s="119">
        <f t="shared" si="900"/>
        <v>0</v>
      </c>
      <c r="Y698" s="886">
        <v>0</v>
      </c>
      <c r="Z698" s="1007"/>
      <c r="AA698" s="886">
        <v>0</v>
      </c>
      <c r="AB698" s="1007"/>
      <c r="AC698" s="886">
        <v>0</v>
      </c>
      <c r="AD698" s="1007"/>
      <c r="AE698" s="886">
        <v>0</v>
      </c>
      <c r="AF698" s="1007"/>
      <c r="AG698" s="886">
        <v>0</v>
      </c>
      <c r="AH698" s="1007"/>
      <c r="AI698" s="266">
        <f t="shared" si="901"/>
        <v>0</v>
      </c>
      <c r="AJ698" s="884">
        <v>0</v>
      </c>
      <c r="AK698" s="885"/>
      <c r="AL698" s="884">
        <v>0</v>
      </c>
      <c r="AM698" s="885"/>
      <c r="AN698" s="884">
        <v>0</v>
      </c>
      <c r="AO698" s="885"/>
      <c r="AP698" s="884">
        <v>0</v>
      </c>
      <c r="AQ698" s="885"/>
      <c r="AR698" s="884">
        <v>0</v>
      </c>
      <c r="AS698" s="885"/>
      <c r="AT698" s="269">
        <f t="shared" si="902"/>
        <v>0</v>
      </c>
      <c r="AU698" s="877">
        <v>0</v>
      </c>
      <c r="AV698" s="878"/>
      <c r="AW698" s="877">
        <v>0</v>
      </c>
      <c r="AX698" s="878"/>
      <c r="AY698" s="877">
        <v>0</v>
      </c>
      <c r="AZ698" s="878"/>
      <c r="BA698" s="877">
        <v>0</v>
      </c>
      <c r="BB698" s="878"/>
      <c r="BC698" s="877">
        <v>0</v>
      </c>
      <c r="BD698" s="878"/>
      <c r="BE698" s="272">
        <f t="shared" si="903"/>
        <v>0</v>
      </c>
      <c r="BF698" s="879">
        <v>0</v>
      </c>
      <c r="BG698" s="880"/>
      <c r="BH698" s="879">
        <v>0</v>
      </c>
      <c r="BI698" s="880"/>
      <c r="BJ698" s="879">
        <v>0</v>
      </c>
      <c r="BK698" s="880"/>
      <c r="BL698" s="879">
        <v>0</v>
      </c>
      <c r="BM698" s="880"/>
      <c r="BN698" s="879">
        <v>0</v>
      </c>
      <c r="BO698" s="880"/>
      <c r="BP698" s="275">
        <f t="shared" si="904"/>
        <v>0</v>
      </c>
      <c r="BQ698" s="1003">
        <v>0</v>
      </c>
      <c r="BR698" s="1004"/>
      <c r="BS698" s="1003">
        <v>0</v>
      </c>
      <c r="BT698" s="1004"/>
      <c r="BU698" s="1003">
        <v>0</v>
      </c>
      <c r="BV698" s="1004"/>
      <c r="BW698" s="1003">
        <v>0</v>
      </c>
      <c r="BX698" s="1004"/>
      <c r="BY698" s="1003">
        <v>0</v>
      </c>
      <c r="BZ698" s="1004"/>
      <c r="CA698" s="278">
        <f t="shared" si="905"/>
        <v>0</v>
      </c>
      <c r="CB698" s="1005">
        <v>0</v>
      </c>
      <c r="CC698" s="1006"/>
      <c r="CD698" s="1005">
        <v>0</v>
      </c>
      <c r="CE698" s="1006"/>
      <c r="CF698" s="1005">
        <v>0</v>
      </c>
      <c r="CG698" s="1006"/>
      <c r="CH698" s="1005">
        <v>0</v>
      </c>
      <c r="CI698" s="1006"/>
      <c r="CJ698" s="1005">
        <v>0</v>
      </c>
      <c r="CK698" s="1006"/>
      <c r="CL698" s="281">
        <f t="shared" si="906"/>
        <v>0</v>
      </c>
      <c r="CM698" s="999">
        <v>0</v>
      </c>
      <c r="CN698" s="1000"/>
      <c r="CO698" s="999">
        <v>0</v>
      </c>
      <c r="CP698" s="1000"/>
      <c r="CQ698" s="999">
        <v>0</v>
      </c>
      <c r="CR698" s="1000"/>
      <c r="CS698" s="999">
        <v>0</v>
      </c>
      <c r="CT698" s="1000"/>
      <c r="CU698" s="999">
        <v>0</v>
      </c>
      <c r="CV698" s="1000"/>
      <c r="CW698" s="284">
        <f t="shared" si="907"/>
        <v>0</v>
      </c>
      <c r="CX698" s="1001">
        <v>0</v>
      </c>
      <c r="CY698" s="1002"/>
      <c r="CZ698" s="1001">
        <v>0</v>
      </c>
      <c r="DA698" s="1002"/>
      <c r="DB698" s="1001">
        <v>0</v>
      </c>
      <c r="DC698" s="1002"/>
      <c r="DD698" s="1001">
        <v>0</v>
      </c>
      <c r="DE698" s="1002"/>
      <c r="DF698" s="1001">
        <v>0</v>
      </c>
      <c r="DG698" s="1002"/>
      <c r="DH698" s="287">
        <f t="shared" si="908"/>
        <v>0</v>
      </c>
      <c r="DI698" s="997">
        <v>0</v>
      </c>
      <c r="DJ698" s="998"/>
      <c r="DK698" s="997">
        <v>0</v>
      </c>
      <c r="DL698" s="998"/>
      <c r="DM698" s="997">
        <v>0</v>
      </c>
      <c r="DN698" s="998"/>
      <c r="DO698" s="997">
        <v>0</v>
      </c>
      <c r="DP698" s="998"/>
      <c r="DQ698" s="997">
        <v>0</v>
      </c>
      <c r="DR698" s="998"/>
      <c r="DS698" s="299">
        <f t="shared" si="909"/>
        <v>0</v>
      </c>
      <c r="DT698" s="293">
        <f t="shared" si="910"/>
        <v>0</v>
      </c>
      <c r="DU698" s="293">
        <f t="shared" si="911"/>
        <v>0</v>
      </c>
      <c r="DV698" s="293">
        <f t="shared" si="912"/>
        <v>0</v>
      </c>
      <c r="DW698" s="293">
        <f t="shared" si="913"/>
        <v>0</v>
      </c>
      <c r="DX698" s="293">
        <f t="shared" si="914"/>
        <v>0</v>
      </c>
      <c r="DY698" s="294">
        <f t="shared" si="915"/>
        <v>0</v>
      </c>
      <c r="DZ698" s="135"/>
    </row>
    <row r="699" spans="1:130" ht="15" customHeight="1">
      <c r="C699" s="661" t="s">
        <v>412</v>
      </c>
      <c r="D699" s="676"/>
      <c r="E699" s="676"/>
      <c r="F699" s="676"/>
      <c r="G699" s="676"/>
      <c r="H699" s="676"/>
      <c r="I699" s="676"/>
      <c r="J699" s="676"/>
      <c r="K699" s="676"/>
      <c r="L699" s="676"/>
      <c r="M699" s="763"/>
      <c r="N699" s="881">
        <v>0</v>
      </c>
      <c r="O699" s="659"/>
      <c r="P699" s="881">
        <v>0</v>
      </c>
      <c r="Q699" s="659"/>
      <c r="R699" s="881">
        <v>0</v>
      </c>
      <c r="S699" s="659"/>
      <c r="T699" s="881">
        <v>0</v>
      </c>
      <c r="U699" s="659"/>
      <c r="V699" s="881">
        <v>0</v>
      </c>
      <c r="W699" s="659"/>
      <c r="X699" s="119">
        <f t="shared" si="900"/>
        <v>0</v>
      </c>
      <c r="Y699" s="886">
        <v>0</v>
      </c>
      <c r="Z699" s="1007"/>
      <c r="AA699" s="886">
        <v>0</v>
      </c>
      <c r="AB699" s="1007"/>
      <c r="AC699" s="886">
        <v>0</v>
      </c>
      <c r="AD699" s="1007"/>
      <c r="AE699" s="886">
        <v>0</v>
      </c>
      <c r="AF699" s="1007"/>
      <c r="AG699" s="886">
        <v>0</v>
      </c>
      <c r="AH699" s="1007"/>
      <c r="AI699" s="266">
        <f t="shared" si="901"/>
        <v>0</v>
      </c>
      <c r="AJ699" s="884">
        <v>0</v>
      </c>
      <c r="AK699" s="885"/>
      <c r="AL699" s="884">
        <v>0</v>
      </c>
      <c r="AM699" s="885"/>
      <c r="AN699" s="884">
        <v>0</v>
      </c>
      <c r="AO699" s="885"/>
      <c r="AP699" s="884">
        <v>0</v>
      </c>
      <c r="AQ699" s="885"/>
      <c r="AR699" s="884">
        <v>0</v>
      </c>
      <c r="AS699" s="885"/>
      <c r="AT699" s="269">
        <f t="shared" si="902"/>
        <v>0</v>
      </c>
      <c r="AU699" s="877">
        <v>0</v>
      </c>
      <c r="AV699" s="878"/>
      <c r="AW699" s="877">
        <v>0</v>
      </c>
      <c r="AX699" s="878"/>
      <c r="AY699" s="877">
        <v>0</v>
      </c>
      <c r="AZ699" s="878"/>
      <c r="BA699" s="877">
        <v>0</v>
      </c>
      <c r="BB699" s="878"/>
      <c r="BC699" s="877">
        <v>0</v>
      </c>
      <c r="BD699" s="878"/>
      <c r="BE699" s="272">
        <f t="shared" si="903"/>
        <v>0</v>
      </c>
      <c r="BF699" s="879">
        <v>0</v>
      </c>
      <c r="BG699" s="880"/>
      <c r="BH699" s="879">
        <v>0</v>
      </c>
      <c r="BI699" s="880"/>
      <c r="BJ699" s="879">
        <v>0</v>
      </c>
      <c r="BK699" s="880"/>
      <c r="BL699" s="879">
        <v>0</v>
      </c>
      <c r="BM699" s="880"/>
      <c r="BN699" s="879">
        <v>0</v>
      </c>
      <c r="BO699" s="880"/>
      <c r="BP699" s="275">
        <f t="shared" si="904"/>
        <v>0</v>
      </c>
      <c r="BQ699" s="1003">
        <v>0</v>
      </c>
      <c r="BR699" s="1004"/>
      <c r="BS699" s="1003">
        <v>0</v>
      </c>
      <c r="BT699" s="1004"/>
      <c r="BU699" s="1003">
        <v>0</v>
      </c>
      <c r="BV699" s="1004"/>
      <c r="BW699" s="1003">
        <v>0</v>
      </c>
      <c r="BX699" s="1004"/>
      <c r="BY699" s="1003">
        <v>0</v>
      </c>
      <c r="BZ699" s="1004"/>
      <c r="CA699" s="278">
        <f t="shared" si="905"/>
        <v>0</v>
      </c>
      <c r="CB699" s="1005">
        <v>0</v>
      </c>
      <c r="CC699" s="1006"/>
      <c r="CD699" s="1005">
        <v>0</v>
      </c>
      <c r="CE699" s="1006"/>
      <c r="CF699" s="1005">
        <v>0</v>
      </c>
      <c r="CG699" s="1006"/>
      <c r="CH699" s="1005">
        <v>0</v>
      </c>
      <c r="CI699" s="1006"/>
      <c r="CJ699" s="1005">
        <v>0</v>
      </c>
      <c r="CK699" s="1006"/>
      <c r="CL699" s="281">
        <f t="shared" si="906"/>
        <v>0</v>
      </c>
      <c r="CM699" s="999">
        <v>0</v>
      </c>
      <c r="CN699" s="1000"/>
      <c r="CO699" s="999">
        <v>0</v>
      </c>
      <c r="CP699" s="1000"/>
      <c r="CQ699" s="999">
        <v>0</v>
      </c>
      <c r="CR699" s="1000"/>
      <c r="CS699" s="999">
        <v>0</v>
      </c>
      <c r="CT699" s="1000"/>
      <c r="CU699" s="999">
        <v>0</v>
      </c>
      <c r="CV699" s="1000"/>
      <c r="CW699" s="284">
        <f t="shared" si="907"/>
        <v>0</v>
      </c>
      <c r="CX699" s="1001">
        <v>0</v>
      </c>
      <c r="CY699" s="1002"/>
      <c r="CZ699" s="1001">
        <v>0</v>
      </c>
      <c r="DA699" s="1002"/>
      <c r="DB699" s="1001">
        <v>0</v>
      </c>
      <c r="DC699" s="1002"/>
      <c r="DD699" s="1001">
        <v>0</v>
      </c>
      <c r="DE699" s="1002"/>
      <c r="DF699" s="1001">
        <v>0</v>
      </c>
      <c r="DG699" s="1002"/>
      <c r="DH699" s="287">
        <f t="shared" si="908"/>
        <v>0</v>
      </c>
      <c r="DI699" s="997">
        <v>0</v>
      </c>
      <c r="DJ699" s="998"/>
      <c r="DK699" s="997">
        <v>0</v>
      </c>
      <c r="DL699" s="998"/>
      <c r="DM699" s="997">
        <v>0</v>
      </c>
      <c r="DN699" s="998"/>
      <c r="DO699" s="997">
        <v>0</v>
      </c>
      <c r="DP699" s="998"/>
      <c r="DQ699" s="997">
        <v>0</v>
      </c>
      <c r="DR699" s="998"/>
      <c r="DS699" s="299">
        <f t="shared" si="909"/>
        <v>0</v>
      </c>
      <c r="DT699" s="293">
        <f t="shared" si="910"/>
        <v>0</v>
      </c>
      <c r="DU699" s="293">
        <f t="shared" si="911"/>
        <v>0</v>
      </c>
      <c r="DV699" s="293">
        <f t="shared" si="912"/>
        <v>0</v>
      </c>
      <c r="DW699" s="293">
        <f t="shared" si="913"/>
        <v>0</v>
      </c>
      <c r="DX699" s="293">
        <f t="shared" si="914"/>
        <v>0</v>
      </c>
      <c r="DY699" s="294">
        <f t="shared" si="915"/>
        <v>0</v>
      </c>
      <c r="DZ699" s="135"/>
    </row>
    <row r="700" spans="1:130" ht="15" customHeight="1">
      <c r="C700" s="661" t="s">
        <v>412</v>
      </c>
      <c r="D700" s="676"/>
      <c r="E700" s="676"/>
      <c r="F700" s="676"/>
      <c r="G700" s="676"/>
      <c r="H700" s="676"/>
      <c r="I700" s="676"/>
      <c r="J700" s="676"/>
      <c r="K700" s="676"/>
      <c r="L700" s="676"/>
      <c r="M700" s="763"/>
      <c r="N700" s="881">
        <v>0</v>
      </c>
      <c r="O700" s="659"/>
      <c r="P700" s="881">
        <v>0</v>
      </c>
      <c r="Q700" s="659"/>
      <c r="R700" s="881">
        <v>0</v>
      </c>
      <c r="S700" s="659"/>
      <c r="T700" s="881">
        <v>0</v>
      </c>
      <c r="U700" s="659"/>
      <c r="V700" s="881">
        <v>0</v>
      </c>
      <c r="W700" s="659"/>
      <c r="X700" s="119">
        <f t="shared" si="900"/>
        <v>0</v>
      </c>
      <c r="Y700" s="886">
        <v>0</v>
      </c>
      <c r="Z700" s="1007"/>
      <c r="AA700" s="886">
        <v>0</v>
      </c>
      <c r="AB700" s="1007"/>
      <c r="AC700" s="886">
        <v>0</v>
      </c>
      <c r="AD700" s="1007"/>
      <c r="AE700" s="886">
        <v>0</v>
      </c>
      <c r="AF700" s="1007"/>
      <c r="AG700" s="886">
        <v>0</v>
      </c>
      <c r="AH700" s="1007"/>
      <c r="AI700" s="266">
        <f t="shared" si="901"/>
        <v>0</v>
      </c>
      <c r="AJ700" s="884">
        <v>0</v>
      </c>
      <c r="AK700" s="885"/>
      <c r="AL700" s="884">
        <v>0</v>
      </c>
      <c r="AM700" s="885"/>
      <c r="AN700" s="884">
        <v>0</v>
      </c>
      <c r="AO700" s="885"/>
      <c r="AP700" s="884">
        <v>0</v>
      </c>
      <c r="AQ700" s="885"/>
      <c r="AR700" s="884">
        <v>0</v>
      </c>
      <c r="AS700" s="885"/>
      <c r="AT700" s="269">
        <f t="shared" si="902"/>
        <v>0</v>
      </c>
      <c r="AU700" s="877">
        <v>0</v>
      </c>
      <c r="AV700" s="878"/>
      <c r="AW700" s="877">
        <v>0</v>
      </c>
      <c r="AX700" s="878"/>
      <c r="AY700" s="877">
        <v>0</v>
      </c>
      <c r="AZ700" s="878"/>
      <c r="BA700" s="877">
        <v>0</v>
      </c>
      <c r="BB700" s="878"/>
      <c r="BC700" s="877">
        <v>0</v>
      </c>
      <c r="BD700" s="878"/>
      <c r="BE700" s="272">
        <f t="shared" si="903"/>
        <v>0</v>
      </c>
      <c r="BF700" s="879">
        <v>0</v>
      </c>
      <c r="BG700" s="880"/>
      <c r="BH700" s="879">
        <v>0</v>
      </c>
      <c r="BI700" s="880"/>
      <c r="BJ700" s="879">
        <v>0</v>
      </c>
      <c r="BK700" s="880"/>
      <c r="BL700" s="879">
        <v>0</v>
      </c>
      <c r="BM700" s="880"/>
      <c r="BN700" s="879">
        <v>0</v>
      </c>
      <c r="BO700" s="880"/>
      <c r="BP700" s="275">
        <f t="shared" si="904"/>
        <v>0</v>
      </c>
      <c r="BQ700" s="1003">
        <v>0</v>
      </c>
      <c r="BR700" s="1004"/>
      <c r="BS700" s="1003">
        <v>0</v>
      </c>
      <c r="BT700" s="1004"/>
      <c r="BU700" s="1003">
        <v>0</v>
      </c>
      <c r="BV700" s="1004"/>
      <c r="BW700" s="1003">
        <v>0</v>
      </c>
      <c r="BX700" s="1004"/>
      <c r="BY700" s="1003">
        <v>0</v>
      </c>
      <c r="BZ700" s="1004"/>
      <c r="CA700" s="278">
        <f t="shared" si="905"/>
        <v>0</v>
      </c>
      <c r="CB700" s="1005">
        <v>0</v>
      </c>
      <c r="CC700" s="1006"/>
      <c r="CD700" s="1005">
        <v>0</v>
      </c>
      <c r="CE700" s="1006"/>
      <c r="CF700" s="1005">
        <v>0</v>
      </c>
      <c r="CG700" s="1006"/>
      <c r="CH700" s="1005">
        <v>0</v>
      </c>
      <c r="CI700" s="1006"/>
      <c r="CJ700" s="1005">
        <v>0</v>
      </c>
      <c r="CK700" s="1006"/>
      <c r="CL700" s="281">
        <f t="shared" si="906"/>
        <v>0</v>
      </c>
      <c r="CM700" s="999">
        <v>0</v>
      </c>
      <c r="CN700" s="1000"/>
      <c r="CO700" s="999">
        <v>0</v>
      </c>
      <c r="CP700" s="1000"/>
      <c r="CQ700" s="999">
        <v>0</v>
      </c>
      <c r="CR700" s="1000"/>
      <c r="CS700" s="999">
        <v>0</v>
      </c>
      <c r="CT700" s="1000"/>
      <c r="CU700" s="999">
        <v>0</v>
      </c>
      <c r="CV700" s="1000"/>
      <c r="CW700" s="284">
        <f t="shared" si="907"/>
        <v>0</v>
      </c>
      <c r="CX700" s="1001">
        <v>0</v>
      </c>
      <c r="CY700" s="1002"/>
      <c r="CZ700" s="1001">
        <v>0</v>
      </c>
      <c r="DA700" s="1002"/>
      <c r="DB700" s="1001">
        <v>0</v>
      </c>
      <c r="DC700" s="1002"/>
      <c r="DD700" s="1001">
        <v>0</v>
      </c>
      <c r="DE700" s="1002"/>
      <c r="DF700" s="1001">
        <v>0</v>
      </c>
      <c r="DG700" s="1002"/>
      <c r="DH700" s="287">
        <f t="shared" si="908"/>
        <v>0</v>
      </c>
      <c r="DI700" s="997">
        <v>0</v>
      </c>
      <c r="DJ700" s="998"/>
      <c r="DK700" s="997">
        <v>0</v>
      </c>
      <c r="DL700" s="998"/>
      <c r="DM700" s="997">
        <v>0</v>
      </c>
      <c r="DN700" s="998"/>
      <c r="DO700" s="997">
        <v>0</v>
      </c>
      <c r="DP700" s="998"/>
      <c r="DQ700" s="997">
        <v>0</v>
      </c>
      <c r="DR700" s="998"/>
      <c r="DS700" s="299">
        <f t="shared" si="909"/>
        <v>0</v>
      </c>
      <c r="DT700" s="293">
        <f t="shared" si="910"/>
        <v>0</v>
      </c>
      <c r="DU700" s="293">
        <f t="shared" si="911"/>
        <v>0</v>
      </c>
      <c r="DV700" s="293">
        <f t="shared" si="912"/>
        <v>0</v>
      </c>
      <c r="DW700" s="293">
        <f t="shared" si="913"/>
        <v>0</v>
      </c>
      <c r="DX700" s="293">
        <f t="shared" si="914"/>
        <v>0</v>
      </c>
      <c r="DY700" s="294">
        <f t="shared" si="915"/>
        <v>0</v>
      </c>
      <c r="DZ700" s="135"/>
    </row>
    <row r="701" spans="1:130" ht="15" customHeight="1">
      <c r="C701" s="661" t="s">
        <v>412</v>
      </c>
      <c r="D701" s="676"/>
      <c r="E701" s="676"/>
      <c r="F701" s="676"/>
      <c r="G701" s="676"/>
      <c r="H701" s="676"/>
      <c r="I701" s="676"/>
      <c r="J701" s="676"/>
      <c r="K701" s="676"/>
      <c r="L701" s="676"/>
      <c r="M701" s="763"/>
      <c r="N701" s="881">
        <v>0</v>
      </c>
      <c r="O701" s="659"/>
      <c r="P701" s="881">
        <v>0</v>
      </c>
      <c r="Q701" s="659"/>
      <c r="R701" s="881">
        <v>0</v>
      </c>
      <c r="S701" s="659"/>
      <c r="T701" s="881">
        <v>0</v>
      </c>
      <c r="U701" s="659"/>
      <c r="V701" s="881">
        <v>0</v>
      </c>
      <c r="W701" s="659"/>
      <c r="X701" s="119">
        <f t="shared" si="900"/>
        <v>0</v>
      </c>
      <c r="Y701" s="886">
        <v>0</v>
      </c>
      <c r="Z701" s="1007"/>
      <c r="AA701" s="886">
        <v>0</v>
      </c>
      <c r="AB701" s="1007"/>
      <c r="AC701" s="886">
        <v>0</v>
      </c>
      <c r="AD701" s="1007"/>
      <c r="AE701" s="886">
        <v>0</v>
      </c>
      <c r="AF701" s="1007"/>
      <c r="AG701" s="886">
        <v>0</v>
      </c>
      <c r="AH701" s="1007"/>
      <c r="AI701" s="266">
        <f t="shared" si="901"/>
        <v>0</v>
      </c>
      <c r="AJ701" s="884">
        <v>0</v>
      </c>
      <c r="AK701" s="885"/>
      <c r="AL701" s="884">
        <v>0</v>
      </c>
      <c r="AM701" s="885"/>
      <c r="AN701" s="884">
        <v>0</v>
      </c>
      <c r="AO701" s="885"/>
      <c r="AP701" s="884">
        <v>0</v>
      </c>
      <c r="AQ701" s="885"/>
      <c r="AR701" s="884">
        <v>0</v>
      </c>
      <c r="AS701" s="885"/>
      <c r="AT701" s="269">
        <f t="shared" si="902"/>
        <v>0</v>
      </c>
      <c r="AU701" s="877">
        <v>0</v>
      </c>
      <c r="AV701" s="878"/>
      <c r="AW701" s="877">
        <v>0</v>
      </c>
      <c r="AX701" s="878"/>
      <c r="AY701" s="877">
        <v>0</v>
      </c>
      <c r="AZ701" s="878"/>
      <c r="BA701" s="877">
        <v>0</v>
      </c>
      <c r="BB701" s="878"/>
      <c r="BC701" s="877">
        <v>0</v>
      </c>
      <c r="BD701" s="878"/>
      <c r="BE701" s="272">
        <f t="shared" si="903"/>
        <v>0</v>
      </c>
      <c r="BF701" s="879">
        <v>0</v>
      </c>
      <c r="BG701" s="880"/>
      <c r="BH701" s="879">
        <v>0</v>
      </c>
      <c r="BI701" s="880"/>
      <c r="BJ701" s="879">
        <v>0</v>
      </c>
      <c r="BK701" s="880"/>
      <c r="BL701" s="879">
        <v>0</v>
      </c>
      <c r="BM701" s="880"/>
      <c r="BN701" s="879">
        <v>0</v>
      </c>
      <c r="BO701" s="880"/>
      <c r="BP701" s="275">
        <f t="shared" si="904"/>
        <v>0</v>
      </c>
      <c r="BQ701" s="1003">
        <v>0</v>
      </c>
      <c r="BR701" s="1004"/>
      <c r="BS701" s="1003">
        <v>0</v>
      </c>
      <c r="BT701" s="1004"/>
      <c r="BU701" s="1003">
        <v>0</v>
      </c>
      <c r="BV701" s="1004"/>
      <c r="BW701" s="1003">
        <v>0</v>
      </c>
      <c r="BX701" s="1004"/>
      <c r="BY701" s="1003">
        <v>0</v>
      </c>
      <c r="BZ701" s="1004"/>
      <c r="CA701" s="278">
        <f t="shared" si="905"/>
        <v>0</v>
      </c>
      <c r="CB701" s="1005">
        <v>0</v>
      </c>
      <c r="CC701" s="1006"/>
      <c r="CD701" s="1005">
        <v>0</v>
      </c>
      <c r="CE701" s="1006"/>
      <c r="CF701" s="1005">
        <v>0</v>
      </c>
      <c r="CG701" s="1006"/>
      <c r="CH701" s="1005">
        <v>0</v>
      </c>
      <c r="CI701" s="1006"/>
      <c r="CJ701" s="1005">
        <v>0</v>
      </c>
      <c r="CK701" s="1006"/>
      <c r="CL701" s="281">
        <f t="shared" si="906"/>
        <v>0</v>
      </c>
      <c r="CM701" s="999">
        <v>0</v>
      </c>
      <c r="CN701" s="1000"/>
      <c r="CO701" s="999">
        <v>0</v>
      </c>
      <c r="CP701" s="1000"/>
      <c r="CQ701" s="999">
        <v>0</v>
      </c>
      <c r="CR701" s="1000"/>
      <c r="CS701" s="999">
        <v>0</v>
      </c>
      <c r="CT701" s="1000"/>
      <c r="CU701" s="999">
        <v>0</v>
      </c>
      <c r="CV701" s="1000"/>
      <c r="CW701" s="284">
        <f t="shared" si="907"/>
        <v>0</v>
      </c>
      <c r="CX701" s="1001">
        <v>0</v>
      </c>
      <c r="CY701" s="1002"/>
      <c r="CZ701" s="1001">
        <v>0</v>
      </c>
      <c r="DA701" s="1002"/>
      <c r="DB701" s="1001">
        <v>0</v>
      </c>
      <c r="DC701" s="1002"/>
      <c r="DD701" s="1001">
        <v>0</v>
      </c>
      <c r="DE701" s="1002"/>
      <c r="DF701" s="1001">
        <v>0</v>
      </c>
      <c r="DG701" s="1002"/>
      <c r="DH701" s="287">
        <f t="shared" si="908"/>
        <v>0</v>
      </c>
      <c r="DI701" s="997">
        <v>0</v>
      </c>
      <c r="DJ701" s="998"/>
      <c r="DK701" s="997">
        <v>0</v>
      </c>
      <c r="DL701" s="998"/>
      <c r="DM701" s="997">
        <v>0</v>
      </c>
      <c r="DN701" s="998"/>
      <c r="DO701" s="997">
        <v>0</v>
      </c>
      <c r="DP701" s="998"/>
      <c r="DQ701" s="997">
        <v>0</v>
      </c>
      <c r="DR701" s="998"/>
      <c r="DS701" s="299">
        <f t="shared" si="909"/>
        <v>0</v>
      </c>
      <c r="DT701" s="293">
        <f t="shared" si="910"/>
        <v>0</v>
      </c>
      <c r="DU701" s="293">
        <f t="shared" si="911"/>
        <v>0</v>
      </c>
      <c r="DV701" s="293">
        <f t="shared" si="912"/>
        <v>0</v>
      </c>
      <c r="DW701" s="293">
        <f t="shared" si="913"/>
        <v>0</v>
      </c>
      <c r="DX701" s="293">
        <f t="shared" si="914"/>
        <v>0</v>
      </c>
      <c r="DY701" s="294">
        <f t="shared" si="915"/>
        <v>0</v>
      </c>
      <c r="DZ701" s="135"/>
    </row>
    <row r="702" spans="1:130" ht="15" customHeight="1">
      <c r="C702" s="661" t="s">
        <v>412</v>
      </c>
      <c r="D702" s="676"/>
      <c r="E702" s="676"/>
      <c r="F702" s="676"/>
      <c r="G702" s="676"/>
      <c r="H702" s="676"/>
      <c r="I702" s="676"/>
      <c r="J702" s="676"/>
      <c r="K702" s="676"/>
      <c r="L702" s="676"/>
      <c r="M702" s="763"/>
      <c r="N702" s="881">
        <v>0</v>
      </c>
      <c r="O702" s="659"/>
      <c r="P702" s="881">
        <v>0</v>
      </c>
      <c r="Q702" s="659"/>
      <c r="R702" s="881">
        <v>0</v>
      </c>
      <c r="S702" s="659"/>
      <c r="T702" s="881">
        <v>0</v>
      </c>
      <c r="U702" s="659"/>
      <c r="V702" s="881">
        <v>0</v>
      </c>
      <c r="W702" s="659"/>
      <c r="X702" s="119">
        <f t="shared" si="900"/>
        <v>0</v>
      </c>
      <c r="Y702" s="886">
        <v>0</v>
      </c>
      <c r="Z702" s="1007"/>
      <c r="AA702" s="886">
        <v>0</v>
      </c>
      <c r="AB702" s="1007"/>
      <c r="AC702" s="886">
        <v>0</v>
      </c>
      <c r="AD702" s="1007"/>
      <c r="AE702" s="886">
        <v>0</v>
      </c>
      <c r="AF702" s="1007"/>
      <c r="AG702" s="886">
        <v>0</v>
      </c>
      <c r="AH702" s="1007"/>
      <c r="AI702" s="266">
        <f t="shared" si="901"/>
        <v>0</v>
      </c>
      <c r="AJ702" s="884">
        <v>0</v>
      </c>
      <c r="AK702" s="885"/>
      <c r="AL702" s="884">
        <v>0</v>
      </c>
      <c r="AM702" s="885"/>
      <c r="AN702" s="884">
        <v>0</v>
      </c>
      <c r="AO702" s="885"/>
      <c r="AP702" s="884">
        <v>0</v>
      </c>
      <c r="AQ702" s="885"/>
      <c r="AR702" s="884">
        <v>0</v>
      </c>
      <c r="AS702" s="885"/>
      <c r="AT702" s="269">
        <f t="shared" si="902"/>
        <v>0</v>
      </c>
      <c r="AU702" s="877">
        <v>0</v>
      </c>
      <c r="AV702" s="878"/>
      <c r="AW702" s="877">
        <v>0</v>
      </c>
      <c r="AX702" s="878"/>
      <c r="AY702" s="877">
        <v>0</v>
      </c>
      <c r="AZ702" s="878"/>
      <c r="BA702" s="877">
        <v>0</v>
      </c>
      <c r="BB702" s="878"/>
      <c r="BC702" s="877">
        <v>0</v>
      </c>
      <c r="BD702" s="878"/>
      <c r="BE702" s="272">
        <f t="shared" si="903"/>
        <v>0</v>
      </c>
      <c r="BF702" s="879">
        <v>0</v>
      </c>
      <c r="BG702" s="880"/>
      <c r="BH702" s="879">
        <v>0</v>
      </c>
      <c r="BI702" s="880"/>
      <c r="BJ702" s="879">
        <v>0</v>
      </c>
      <c r="BK702" s="880"/>
      <c r="BL702" s="879">
        <v>0</v>
      </c>
      <c r="BM702" s="880"/>
      <c r="BN702" s="879">
        <v>0</v>
      </c>
      <c r="BO702" s="880"/>
      <c r="BP702" s="275">
        <f t="shared" si="904"/>
        <v>0</v>
      </c>
      <c r="BQ702" s="1003">
        <v>0</v>
      </c>
      <c r="BR702" s="1004"/>
      <c r="BS702" s="1003">
        <v>0</v>
      </c>
      <c r="BT702" s="1004"/>
      <c r="BU702" s="1003">
        <v>0</v>
      </c>
      <c r="BV702" s="1004"/>
      <c r="BW702" s="1003">
        <v>0</v>
      </c>
      <c r="BX702" s="1004"/>
      <c r="BY702" s="1003">
        <v>0</v>
      </c>
      <c r="BZ702" s="1004"/>
      <c r="CA702" s="278">
        <f t="shared" si="905"/>
        <v>0</v>
      </c>
      <c r="CB702" s="1005">
        <v>0</v>
      </c>
      <c r="CC702" s="1006"/>
      <c r="CD702" s="1005">
        <v>0</v>
      </c>
      <c r="CE702" s="1006"/>
      <c r="CF702" s="1005">
        <v>0</v>
      </c>
      <c r="CG702" s="1006"/>
      <c r="CH702" s="1005">
        <v>0</v>
      </c>
      <c r="CI702" s="1006"/>
      <c r="CJ702" s="1005">
        <v>0</v>
      </c>
      <c r="CK702" s="1006"/>
      <c r="CL702" s="281">
        <f t="shared" si="906"/>
        <v>0</v>
      </c>
      <c r="CM702" s="999">
        <v>0</v>
      </c>
      <c r="CN702" s="1000"/>
      <c r="CO702" s="999">
        <v>0</v>
      </c>
      <c r="CP702" s="1000"/>
      <c r="CQ702" s="999">
        <v>0</v>
      </c>
      <c r="CR702" s="1000"/>
      <c r="CS702" s="999">
        <v>0</v>
      </c>
      <c r="CT702" s="1000"/>
      <c r="CU702" s="999">
        <v>0</v>
      </c>
      <c r="CV702" s="1000"/>
      <c r="CW702" s="284">
        <f t="shared" si="907"/>
        <v>0</v>
      </c>
      <c r="CX702" s="1001">
        <v>0</v>
      </c>
      <c r="CY702" s="1002"/>
      <c r="CZ702" s="1001">
        <v>0</v>
      </c>
      <c r="DA702" s="1002"/>
      <c r="DB702" s="1001">
        <v>0</v>
      </c>
      <c r="DC702" s="1002"/>
      <c r="DD702" s="1001">
        <v>0</v>
      </c>
      <c r="DE702" s="1002"/>
      <c r="DF702" s="1001">
        <v>0</v>
      </c>
      <c r="DG702" s="1002"/>
      <c r="DH702" s="287">
        <f t="shared" si="908"/>
        <v>0</v>
      </c>
      <c r="DI702" s="997">
        <v>0</v>
      </c>
      <c r="DJ702" s="998"/>
      <c r="DK702" s="997">
        <v>0</v>
      </c>
      <c r="DL702" s="998"/>
      <c r="DM702" s="997">
        <v>0</v>
      </c>
      <c r="DN702" s="998"/>
      <c r="DO702" s="997">
        <v>0</v>
      </c>
      <c r="DP702" s="998"/>
      <c r="DQ702" s="997">
        <v>0</v>
      </c>
      <c r="DR702" s="998"/>
      <c r="DS702" s="299">
        <f t="shared" si="909"/>
        <v>0</v>
      </c>
      <c r="DT702" s="293">
        <f t="shared" si="910"/>
        <v>0</v>
      </c>
      <c r="DU702" s="293">
        <f t="shared" si="911"/>
        <v>0</v>
      </c>
      <c r="DV702" s="293">
        <f t="shared" si="912"/>
        <v>0</v>
      </c>
      <c r="DW702" s="293">
        <f t="shared" si="913"/>
        <v>0</v>
      </c>
      <c r="DX702" s="293">
        <f t="shared" si="914"/>
        <v>0</v>
      </c>
      <c r="DY702" s="294">
        <f t="shared" si="915"/>
        <v>0</v>
      </c>
      <c r="DZ702" s="135"/>
    </row>
    <row r="703" spans="1:130" ht="15" customHeight="1">
      <c r="C703" s="661" t="s">
        <v>412</v>
      </c>
      <c r="D703" s="676"/>
      <c r="E703" s="676"/>
      <c r="F703" s="676"/>
      <c r="G703" s="676"/>
      <c r="H703" s="676"/>
      <c r="I703" s="676"/>
      <c r="J703" s="676"/>
      <c r="K703" s="676"/>
      <c r="L703" s="676"/>
      <c r="M703" s="763"/>
      <c r="N703" s="881">
        <v>0</v>
      </c>
      <c r="O703" s="659"/>
      <c r="P703" s="881">
        <v>0</v>
      </c>
      <c r="Q703" s="659"/>
      <c r="R703" s="881">
        <v>0</v>
      </c>
      <c r="S703" s="659"/>
      <c r="T703" s="881">
        <v>0</v>
      </c>
      <c r="U703" s="659"/>
      <c r="V703" s="881">
        <v>0</v>
      </c>
      <c r="W703" s="659"/>
      <c r="X703" s="119">
        <f t="shared" si="900"/>
        <v>0</v>
      </c>
      <c r="Y703" s="886">
        <v>0</v>
      </c>
      <c r="Z703" s="1007"/>
      <c r="AA703" s="886">
        <v>0</v>
      </c>
      <c r="AB703" s="1007"/>
      <c r="AC703" s="886">
        <v>0</v>
      </c>
      <c r="AD703" s="1007"/>
      <c r="AE703" s="886">
        <v>0</v>
      </c>
      <c r="AF703" s="1007"/>
      <c r="AG703" s="886">
        <v>0</v>
      </c>
      <c r="AH703" s="1007"/>
      <c r="AI703" s="266">
        <f t="shared" si="901"/>
        <v>0</v>
      </c>
      <c r="AJ703" s="884">
        <v>0</v>
      </c>
      <c r="AK703" s="885"/>
      <c r="AL703" s="884">
        <v>0</v>
      </c>
      <c r="AM703" s="885"/>
      <c r="AN703" s="884">
        <v>0</v>
      </c>
      <c r="AO703" s="885"/>
      <c r="AP703" s="884">
        <v>0</v>
      </c>
      <c r="AQ703" s="885"/>
      <c r="AR703" s="884">
        <v>0</v>
      </c>
      <c r="AS703" s="885"/>
      <c r="AT703" s="269">
        <f t="shared" si="902"/>
        <v>0</v>
      </c>
      <c r="AU703" s="877">
        <v>0</v>
      </c>
      <c r="AV703" s="878"/>
      <c r="AW703" s="877">
        <v>0</v>
      </c>
      <c r="AX703" s="878"/>
      <c r="AY703" s="877">
        <v>0</v>
      </c>
      <c r="AZ703" s="878"/>
      <c r="BA703" s="877">
        <v>0</v>
      </c>
      <c r="BB703" s="878"/>
      <c r="BC703" s="877">
        <v>0</v>
      </c>
      <c r="BD703" s="878"/>
      <c r="BE703" s="272">
        <f t="shared" si="903"/>
        <v>0</v>
      </c>
      <c r="BF703" s="879">
        <v>0</v>
      </c>
      <c r="BG703" s="880"/>
      <c r="BH703" s="879">
        <v>0</v>
      </c>
      <c r="BI703" s="880"/>
      <c r="BJ703" s="879">
        <v>0</v>
      </c>
      <c r="BK703" s="880"/>
      <c r="BL703" s="879">
        <v>0</v>
      </c>
      <c r="BM703" s="880"/>
      <c r="BN703" s="879">
        <v>0</v>
      </c>
      <c r="BO703" s="880"/>
      <c r="BP703" s="275">
        <f t="shared" si="904"/>
        <v>0</v>
      </c>
      <c r="BQ703" s="1003">
        <v>0</v>
      </c>
      <c r="BR703" s="1004"/>
      <c r="BS703" s="1003">
        <v>0</v>
      </c>
      <c r="BT703" s="1004"/>
      <c r="BU703" s="1003">
        <v>0</v>
      </c>
      <c r="BV703" s="1004"/>
      <c r="BW703" s="1003">
        <v>0</v>
      </c>
      <c r="BX703" s="1004"/>
      <c r="BY703" s="1003">
        <v>0</v>
      </c>
      <c r="BZ703" s="1004"/>
      <c r="CA703" s="278">
        <f t="shared" si="905"/>
        <v>0</v>
      </c>
      <c r="CB703" s="1005">
        <v>0</v>
      </c>
      <c r="CC703" s="1006"/>
      <c r="CD703" s="1005">
        <v>0</v>
      </c>
      <c r="CE703" s="1006"/>
      <c r="CF703" s="1005">
        <v>0</v>
      </c>
      <c r="CG703" s="1006"/>
      <c r="CH703" s="1005">
        <v>0</v>
      </c>
      <c r="CI703" s="1006"/>
      <c r="CJ703" s="1005">
        <v>0</v>
      </c>
      <c r="CK703" s="1006"/>
      <c r="CL703" s="281">
        <f t="shared" si="906"/>
        <v>0</v>
      </c>
      <c r="CM703" s="999">
        <v>0</v>
      </c>
      <c r="CN703" s="1000"/>
      <c r="CO703" s="999">
        <v>0</v>
      </c>
      <c r="CP703" s="1000"/>
      <c r="CQ703" s="999">
        <v>0</v>
      </c>
      <c r="CR703" s="1000"/>
      <c r="CS703" s="999">
        <v>0</v>
      </c>
      <c r="CT703" s="1000"/>
      <c r="CU703" s="999">
        <v>0</v>
      </c>
      <c r="CV703" s="1000"/>
      <c r="CW703" s="284">
        <f t="shared" si="907"/>
        <v>0</v>
      </c>
      <c r="CX703" s="1001">
        <v>0</v>
      </c>
      <c r="CY703" s="1002"/>
      <c r="CZ703" s="1001">
        <v>0</v>
      </c>
      <c r="DA703" s="1002"/>
      <c r="DB703" s="1001">
        <v>0</v>
      </c>
      <c r="DC703" s="1002"/>
      <c r="DD703" s="1001">
        <v>0</v>
      </c>
      <c r="DE703" s="1002"/>
      <c r="DF703" s="1001">
        <v>0</v>
      </c>
      <c r="DG703" s="1002"/>
      <c r="DH703" s="287">
        <f t="shared" si="908"/>
        <v>0</v>
      </c>
      <c r="DI703" s="997">
        <v>0</v>
      </c>
      <c r="DJ703" s="998"/>
      <c r="DK703" s="997">
        <v>0</v>
      </c>
      <c r="DL703" s="998"/>
      <c r="DM703" s="997">
        <v>0</v>
      </c>
      <c r="DN703" s="998"/>
      <c r="DO703" s="997">
        <v>0</v>
      </c>
      <c r="DP703" s="998"/>
      <c r="DQ703" s="997">
        <v>0</v>
      </c>
      <c r="DR703" s="998"/>
      <c r="DS703" s="299">
        <f t="shared" si="909"/>
        <v>0</v>
      </c>
      <c r="DT703" s="293">
        <f t="shared" si="910"/>
        <v>0</v>
      </c>
      <c r="DU703" s="293">
        <f t="shared" si="911"/>
        <v>0</v>
      </c>
      <c r="DV703" s="293">
        <f t="shared" si="912"/>
        <v>0</v>
      </c>
      <c r="DW703" s="293">
        <f t="shared" si="913"/>
        <v>0</v>
      </c>
      <c r="DX703" s="293">
        <f t="shared" si="914"/>
        <v>0</v>
      </c>
      <c r="DY703" s="294">
        <f t="shared" si="915"/>
        <v>0</v>
      </c>
      <c r="DZ703" s="135"/>
    </row>
    <row r="704" spans="1:130" ht="15" customHeight="1">
      <c r="C704" s="661" t="s">
        <v>412</v>
      </c>
      <c r="D704" s="676"/>
      <c r="E704" s="676"/>
      <c r="F704" s="676"/>
      <c r="G704" s="676"/>
      <c r="H704" s="676"/>
      <c r="I704" s="676"/>
      <c r="J704" s="676"/>
      <c r="K704" s="676"/>
      <c r="L704" s="676"/>
      <c r="M704" s="763"/>
      <c r="N704" s="881">
        <v>0</v>
      </c>
      <c r="O704" s="659"/>
      <c r="P704" s="881">
        <v>0</v>
      </c>
      <c r="Q704" s="659"/>
      <c r="R704" s="881">
        <v>0</v>
      </c>
      <c r="S704" s="659"/>
      <c r="T704" s="881">
        <v>0</v>
      </c>
      <c r="U704" s="659"/>
      <c r="V704" s="881">
        <v>0</v>
      </c>
      <c r="W704" s="659"/>
      <c r="X704" s="119">
        <f t="shared" si="900"/>
        <v>0</v>
      </c>
      <c r="Y704" s="886">
        <v>0</v>
      </c>
      <c r="Z704" s="1007"/>
      <c r="AA704" s="886">
        <v>0</v>
      </c>
      <c r="AB704" s="1007"/>
      <c r="AC704" s="886">
        <v>0</v>
      </c>
      <c r="AD704" s="1007"/>
      <c r="AE704" s="886">
        <v>0</v>
      </c>
      <c r="AF704" s="1007"/>
      <c r="AG704" s="886">
        <v>0</v>
      </c>
      <c r="AH704" s="1007"/>
      <c r="AI704" s="266">
        <f t="shared" si="901"/>
        <v>0</v>
      </c>
      <c r="AJ704" s="884">
        <v>0</v>
      </c>
      <c r="AK704" s="885"/>
      <c r="AL704" s="884">
        <v>0</v>
      </c>
      <c r="AM704" s="885"/>
      <c r="AN704" s="884">
        <v>0</v>
      </c>
      <c r="AO704" s="885"/>
      <c r="AP704" s="884">
        <v>0</v>
      </c>
      <c r="AQ704" s="885"/>
      <c r="AR704" s="884">
        <v>0</v>
      </c>
      <c r="AS704" s="885"/>
      <c r="AT704" s="269">
        <f t="shared" si="902"/>
        <v>0</v>
      </c>
      <c r="AU704" s="877">
        <v>0</v>
      </c>
      <c r="AV704" s="878"/>
      <c r="AW704" s="877">
        <v>0</v>
      </c>
      <c r="AX704" s="878"/>
      <c r="AY704" s="877">
        <v>0</v>
      </c>
      <c r="AZ704" s="878"/>
      <c r="BA704" s="877">
        <v>0</v>
      </c>
      <c r="BB704" s="878"/>
      <c r="BC704" s="877">
        <v>0</v>
      </c>
      <c r="BD704" s="878"/>
      <c r="BE704" s="272">
        <f t="shared" si="903"/>
        <v>0</v>
      </c>
      <c r="BF704" s="879">
        <v>0</v>
      </c>
      <c r="BG704" s="880"/>
      <c r="BH704" s="879">
        <v>0</v>
      </c>
      <c r="BI704" s="880"/>
      <c r="BJ704" s="879">
        <v>0</v>
      </c>
      <c r="BK704" s="880"/>
      <c r="BL704" s="879">
        <v>0</v>
      </c>
      <c r="BM704" s="880"/>
      <c r="BN704" s="879">
        <v>0</v>
      </c>
      <c r="BO704" s="880"/>
      <c r="BP704" s="275">
        <f t="shared" si="904"/>
        <v>0</v>
      </c>
      <c r="BQ704" s="1003">
        <v>0</v>
      </c>
      <c r="BR704" s="1004"/>
      <c r="BS704" s="1003">
        <v>0</v>
      </c>
      <c r="BT704" s="1004"/>
      <c r="BU704" s="1003">
        <v>0</v>
      </c>
      <c r="BV704" s="1004"/>
      <c r="BW704" s="1003">
        <v>0</v>
      </c>
      <c r="BX704" s="1004"/>
      <c r="BY704" s="1003">
        <v>0</v>
      </c>
      <c r="BZ704" s="1004"/>
      <c r="CA704" s="278">
        <f t="shared" si="905"/>
        <v>0</v>
      </c>
      <c r="CB704" s="1005">
        <v>0</v>
      </c>
      <c r="CC704" s="1006"/>
      <c r="CD704" s="1005">
        <v>0</v>
      </c>
      <c r="CE704" s="1006"/>
      <c r="CF704" s="1005">
        <v>0</v>
      </c>
      <c r="CG704" s="1006"/>
      <c r="CH704" s="1005">
        <v>0</v>
      </c>
      <c r="CI704" s="1006"/>
      <c r="CJ704" s="1005">
        <v>0</v>
      </c>
      <c r="CK704" s="1006"/>
      <c r="CL704" s="281">
        <f t="shared" si="906"/>
        <v>0</v>
      </c>
      <c r="CM704" s="999">
        <v>0</v>
      </c>
      <c r="CN704" s="1000"/>
      <c r="CO704" s="999">
        <v>0</v>
      </c>
      <c r="CP704" s="1000"/>
      <c r="CQ704" s="999">
        <v>0</v>
      </c>
      <c r="CR704" s="1000"/>
      <c r="CS704" s="999">
        <v>0</v>
      </c>
      <c r="CT704" s="1000"/>
      <c r="CU704" s="999">
        <v>0</v>
      </c>
      <c r="CV704" s="1000"/>
      <c r="CW704" s="284">
        <f t="shared" si="907"/>
        <v>0</v>
      </c>
      <c r="CX704" s="1001">
        <v>0</v>
      </c>
      <c r="CY704" s="1002"/>
      <c r="CZ704" s="1001">
        <v>0</v>
      </c>
      <c r="DA704" s="1002"/>
      <c r="DB704" s="1001">
        <v>0</v>
      </c>
      <c r="DC704" s="1002"/>
      <c r="DD704" s="1001">
        <v>0</v>
      </c>
      <c r="DE704" s="1002"/>
      <c r="DF704" s="1001">
        <v>0</v>
      </c>
      <c r="DG704" s="1002"/>
      <c r="DH704" s="287">
        <f t="shared" si="908"/>
        <v>0</v>
      </c>
      <c r="DI704" s="997">
        <v>0</v>
      </c>
      <c r="DJ704" s="998"/>
      <c r="DK704" s="997">
        <v>0</v>
      </c>
      <c r="DL704" s="998"/>
      <c r="DM704" s="997">
        <v>0</v>
      </c>
      <c r="DN704" s="998"/>
      <c r="DO704" s="997">
        <v>0</v>
      </c>
      <c r="DP704" s="998"/>
      <c r="DQ704" s="997">
        <v>0</v>
      </c>
      <c r="DR704" s="998"/>
      <c r="DS704" s="299">
        <f t="shared" si="909"/>
        <v>0</v>
      </c>
      <c r="DT704" s="293">
        <f t="shared" si="910"/>
        <v>0</v>
      </c>
      <c r="DU704" s="293">
        <f t="shared" si="911"/>
        <v>0</v>
      </c>
      <c r="DV704" s="293">
        <f t="shared" si="912"/>
        <v>0</v>
      </c>
      <c r="DW704" s="293">
        <f t="shared" si="913"/>
        <v>0</v>
      </c>
      <c r="DX704" s="293">
        <f t="shared" si="914"/>
        <v>0</v>
      </c>
      <c r="DY704" s="294">
        <f t="shared" si="915"/>
        <v>0</v>
      </c>
      <c r="DZ704" s="135"/>
    </row>
    <row r="705" spans="1:130" ht="15" customHeight="1">
      <c r="C705" s="661" t="s">
        <v>412</v>
      </c>
      <c r="D705" s="676"/>
      <c r="E705" s="676"/>
      <c r="F705" s="676"/>
      <c r="G705" s="676"/>
      <c r="H705" s="676"/>
      <c r="I705" s="676"/>
      <c r="J705" s="676"/>
      <c r="K705" s="676"/>
      <c r="L705" s="676"/>
      <c r="M705" s="763"/>
      <c r="N705" s="881">
        <v>0</v>
      </c>
      <c r="O705" s="659"/>
      <c r="P705" s="881">
        <v>0</v>
      </c>
      <c r="Q705" s="659"/>
      <c r="R705" s="881">
        <v>0</v>
      </c>
      <c r="S705" s="659"/>
      <c r="T705" s="881">
        <v>0</v>
      </c>
      <c r="U705" s="659"/>
      <c r="V705" s="881">
        <v>0</v>
      </c>
      <c r="W705" s="659"/>
      <c r="X705" s="119">
        <f t="shared" si="900"/>
        <v>0</v>
      </c>
      <c r="Y705" s="886">
        <v>0</v>
      </c>
      <c r="Z705" s="1007"/>
      <c r="AA705" s="886">
        <v>0</v>
      </c>
      <c r="AB705" s="1007"/>
      <c r="AC705" s="886">
        <v>0</v>
      </c>
      <c r="AD705" s="1007"/>
      <c r="AE705" s="886">
        <v>0</v>
      </c>
      <c r="AF705" s="1007"/>
      <c r="AG705" s="886">
        <v>0</v>
      </c>
      <c r="AH705" s="1007"/>
      <c r="AI705" s="266">
        <f t="shared" si="901"/>
        <v>0</v>
      </c>
      <c r="AJ705" s="884">
        <v>0</v>
      </c>
      <c r="AK705" s="885"/>
      <c r="AL705" s="884">
        <v>0</v>
      </c>
      <c r="AM705" s="885"/>
      <c r="AN705" s="884">
        <v>0</v>
      </c>
      <c r="AO705" s="885"/>
      <c r="AP705" s="884">
        <v>0</v>
      </c>
      <c r="AQ705" s="885"/>
      <c r="AR705" s="884">
        <v>0</v>
      </c>
      <c r="AS705" s="885"/>
      <c r="AT705" s="269">
        <f t="shared" si="902"/>
        <v>0</v>
      </c>
      <c r="AU705" s="877">
        <v>0</v>
      </c>
      <c r="AV705" s="878"/>
      <c r="AW705" s="877">
        <v>0</v>
      </c>
      <c r="AX705" s="878"/>
      <c r="AY705" s="877">
        <v>0</v>
      </c>
      <c r="AZ705" s="878"/>
      <c r="BA705" s="877">
        <v>0</v>
      </c>
      <c r="BB705" s="878"/>
      <c r="BC705" s="877">
        <v>0</v>
      </c>
      <c r="BD705" s="878"/>
      <c r="BE705" s="272">
        <f t="shared" si="903"/>
        <v>0</v>
      </c>
      <c r="BF705" s="879">
        <v>0</v>
      </c>
      <c r="BG705" s="880"/>
      <c r="BH705" s="879">
        <v>0</v>
      </c>
      <c r="BI705" s="880"/>
      <c r="BJ705" s="879">
        <v>0</v>
      </c>
      <c r="BK705" s="880"/>
      <c r="BL705" s="879">
        <v>0</v>
      </c>
      <c r="BM705" s="880"/>
      <c r="BN705" s="879">
        <v>0</v>
      </c>
      <c r="BO705" s="880"/>
      <c r="BP705" s="275">
        <f t="shared" si="904"/>
        <v>0</v>
      </c>
      <c r="BQ705" s="1003">
        <v>0</v>
      </c>
      <c r="BR705" s="1004"/>
      <c r="BS705" s="1003">
        <v>0</v>
      </c>
      <c r="BT705" s="1004"/>
      <c r="BU705" s="1003">
        <v>0</v>
      </c>
      <c r="BV705" s="1004"/>
      <c r="BW705" s="1003">
        <v>0</v>
      </c>
      <c r="BX705" s="1004"/>
      <c r="BY705" s="1003">
        <v>0</v>
      </c>
      <c r="BZ705" s="1004"/>
      <c r="CA705" s="278">
        <f t="shared" si="905"/>
        <v>0</v>
      </c>
      <c r="CB705" s="1005">
        <v>0</v>
      </c>
      <c r="CC705" s="1006"/>
      <c r="CD705" s="1005">
        <v>0</v>
      </c>
      <c r="CE705" s="1006"/>
      <c r="CF705" s="1005">
        <v>0</v>
      </c>
      <c r="CG705" s="1006"/>
      <c r="CH705" s="1005">
        <v>0</v>
      </c>
      <c r="CI705" s="1006"/>
      <c r="CJ705" s="1005">
        <v>0</v>
      </c>
      <c r="CK705" s="1006"/>
      <c r="CL705" s="281">
        <f t="shared" si="906"/>
        <v>0</v>
      </c>
      <c r="CM705" s="999">
        <v>0</v>
      </c>
      <c r="CN705" s="1000"/>
      <c r="CO705" s="999">
        <v>0</v>
      </c>
      <c r="CP705" s="1000"/>
      <c r="CQ705" s="999">
        <v>0</v>
      </c>
      <c r="CR705" s="1000"/>
      <c r="CS705" s="999">
        <v>0</v>
      </c>
      <c r="CT705" s="1000"/>
      <c r="CU705" s="999">
        <v>0</v>
      </c>
      <c r="CV705" s="1000"/>
      <c r="CW705" s="284">
        <f t="shared" si="907"/>
        <v>0</v>
      </c>
      <c r="CX705" s="1001">
        <v>0</v>
      </c>
      <c r="CY705" s="1002"/>
      <c r="CZ705" s="1001">
        <v>0</v>
      </c>
      <c r="DA705" s="1002"/>
      <c r="DB705" s="1001">
        <v>0</v>
      </c>
      <c r="DC705" s="1002"/>
      <c r="DD705" s="1001">
        <v>0</v>
      </c>
      <c r="DE705" s="1002"/>
      <c r="DF705" s="1001">
        <v>0</v>
      </c>
      <c r="DG705" s="1002"/>
      <c r="DH705" s="287">
        <f t="shared" si="908"/>
        <v>0</v>
      </c>
      <c r="DI705" s="997">
        <v>0</v>
      </c>
      <c r="DJ705" s="998"/>
      <c r="DK705" s="997">
        <v>0</v>
      </c>
      <c r="DL705" s="998"/>
      <c r="DM705" s="997">
        <v>0</v>
      </c>
      <c r="DN705" s="998"/>
      <c r="DO705" s="997">
        <v>0</v>
      </c>
      <c r="DP705" s="998"/>
      <c r="DQ705" s="997">
        <v>0</v>
      </c>
      <c r="DR705" s="998"/>
      <c r="DS705" s="299">
        <f t="shared" si="909"/>
        <v>0</v>
      </c>
      <c r="DT705" s="293">
        <f t="shared" si="910"/>
        <v>0</v>
      </c>
      <c r="DU705" s="293">
        <f t="shared" si="911"/>
        <v>0</v>
      </c>
      <c r="DV705" s="293">
        <f t="shared" si="912"/>
        <v>0</v>
      </c>
      <c r="DW705" s="293">
        <f t="shared" si="913"/>
        <v>0</v>
      </c>
      <c r="DX705" s="293">
        <f t="shared" si="914"/>
        <v>0</v>
      </c>
      <c r="DY705" s="294">
        <f t="shared" si="915"/>
        <v>0</v>
      </c>
      <c r="DZ705" s="135"/>
    </row>
    <row r="706" spans="1:130" ht="15" customHeight="1">
      <c r="C706" s="661" t="s">
        <v>412</v>
      </c>
      <c r="D706" s="676"/>
      <c r="E706" s="676"/>
      <c r="F706" s="676"/>
      <c r="G706" s="676"/>
      <c r="H706" s="676"/>
      <c r="I706" s="676"/>
      <c r="J706" s="676"/>
      <c r="K706" s="676"/>
      <c r="L706" s="676"/>
      <c r="M706" s="763"/>
      <c r="N706" s="881">
        <v>0</v>
      </c>
      <c r="O706" s="659"/>
      <c r="P706" s="881">
        <v>0</v>
      </c>
      <c r="Q706" s="659"/>
      <c r="R706" s="881">
        <v>0</v>
      </c>
      <c r="S706" s="659"/>
      <c r="T706" s="881">
        <v>0</v>
      </c>
      <c r="U706" s="659"/>
      <c r="V706" s="881">
        <v>0</v>
      </c>
      <c r="W706" s="659"/>
      <c r="X706" s="119">
        <f t="shared" si="900"/>
        <v>0</v>
      </c>
      <c r="Y706" s="886">
        <v>0</v>
      </c>
      <c r="Z706" s="1007"/>
      <c r="AA706" s="886">
        <v>0</v>
      </c>
      <c r="AB706" s="1007"/>
      <c r="AC706" s="886">
        <v>0</v>
      </c>
      <c r="AD706" s="1007"/>
      <c r="AE706" s="886">
        <v>0</v>
      </c>
      <c r="AF706" s="1007"/>
      <c r="AG706" s="886">
        <v>0</v>
      </c>
      <c r="AH706" s="1007"/>
      <c r="AI706" s="266">
        <f t="shared" si="901"/>
        <v>0</v>
      </c>
      <c r="AJ706" s="884">
        <v>0</v>
      </c>
      <c r="AK706" s="885"/>
      <c r="AL706" s="884">
        <v>0</v>
      </c>
      <c r="AM706" s="885"/>
      <c r="AN706" s="884">
        <v>0</v>
      </c>
      <c r="AO706" s="885"/>
      <c r="AP706" s="884">
        <v>0</v>
      </c>
      <c r="AQ706" s="885"/>
      <c r="AR706" s="884">
        <v>0</v>
      </c>
      <c r="AS706" s="885"/>
      <c r="AT706" s="269">
        <f t="shared" si="902"/>
        <v>0</v>
      </c>
      <c r="AU706" s="877">
        <v>0</v>
      </c>
      <c r="AV706" s="878"/>
      <c r="AW706" s="877">
        <v>0</v>
      </c>
      <c r="AX706" s="878"/>
      <c r="AY706" s="877">
        <v>0</v>
      </c>
      <c r="AZ706" s="878"/>
      <c r="BA706" s="877">
        <v>0</v>
      </c>
      <c r="BB706" s="878"/>
      <c r="BC706" s="877">
        <v>0</v>
      </c>
      <c r="BD706" s="878"/>
      <c r="BE706" s="272">
        <f t="shared" si="903"/>
        <v>0</v>
      </c>
      <c r="BF706" s="879">
        <v>0</v>
      </c>
      <c r="BG706" s="880"/>
      <c r="BH706" s="879">
        <v>0</v>
      </c>
      <c r="BI706" s="880"/>
      <c r="BJ706" s="879">
        <v>0</v>
      </c>
      <c r="BK706" s="880"/>
      <c r="BL706" s="879">
        <v>0</v>
      </c>
      <c r="BM706" s="880"/>
      <c r="BN706" s="879">
        <v>0</v>
      </c>
      <c r="BO706" s="880"/>
      <c r="BP706" s="275">
        <f t="shared" si="904"/>
        <v>0</v>
      </c>
      <c r="BQ706" s="1003">
        <v>0</v>
      </c>
      <c r="BR706" s="1004"/>
      <c r="BS706" s="1003">
        <v>0</v>
      </c>
      <c r="BT706" s="1004"/>
      <c r="BU706" s="1003">
        <v>0</v>
      </c>
      <c r="BV706" s="1004"/>
      <c r="BW706" s="1003">
        <v>0</v>
      </c>
      <c r="BX706" s="1004"/>
      <c r="BY706" s="1003">
        <v>0</v>
      </c>
      <c r="BZ706" s="1004"/>
      <c r="CA706" s="278">
        <f t="shared" si="905"/>
        <v>0</v>
      </c>
      <c r="CB706" s="1005">
        <v>0</v>
      </c>
      <c r="CC706" s="1006"/>
      <c r="CD706" s="1005">
        <v>0</v>
      </c>
      <c r="CE706" s="1006"/>
      <c r="CF706" s="1005">
        <v>0</v>
      </c>
      <c r="CG706" s="1006"/>
      <c r="CH706" s="1005">
        <v>0</v>
      </c>
      <c r="CI706" s="1006"/>
      <c r="CJ706" s="1005">
        <v>0</v>
      </c>
      <c r="CK706" s="1006"/>
      <c r="CL706" s="281">
        <f t="shared" si="906"/>
        <v>0</v>
      </c>
      <c r="CM706" s="999">
        <v>0</v>
      </c>
      <c r="CN706" s="1000"/>
      <c r="CO706" s="999">
        <v>0</v>
      </c>
      <c r="CP706" s="1000"/>
      <c r="CQ706" s="999">
        <v>0</v>
      </c>
      <c r="CR706" s="1000"/>
      <c r="CS706" s="999">
        <v>0</v>
      </c>
      <c r="CT706" s="1000"/>
      <c r="CU706" s="999">
        <v>0</v>
      </c>
      <c r="CV706" s="1000"/>
      <c r="CW706" s="284">
        <f t="shared" si="907"/>
        <v>0</v>
      </c>
      <c r="CX706" s="1001">
        <v>0</v>
      </c>
      <c r="CY706" s="1002"/>
      <c r="CZ706" s="1001">
        <v>0</v>
      </c>
      <c r="DA706" s="1002"/>
      <c r="DB706" s="1001">
        <v>0</v>
      </c>
      <c r="DC706" s="1002"/>
      <c r="DD706" s="1001">
        <v>0</v>
      </c>
      <c r="DE706" s="1002"/>
      <c r="DF706" s="1001">
        <v>0</v>
      </c>
      <c r="DG706" s="1002"/>
      <c r="DH706" s="287">
        <f t="shared" si="908"/>
        <v>0</v>
      </c>
      <c r="DI706" s="997">
        <v>0</v>
      </c>
      <c r="DJ706" s="998"/>
      <c r="DK706" s="997">
        <v>0</v>
      </c>
      <c r="DL706" s="998"/>
      <c r="DM706" s="997">
        <v>0</v>
      </c>
      <c r="DN706" s="998"/>
      <c r="DO706" s="997">
        <v>0</v>
      </c>
      <c r="DP706" s="998"/>
      <c r="DQ706" s="997">
        <v>0</v>
      </c>
      <c r="DR706" s="998"/>
      <c r="DS706" s="299">
        <f t="shared" si="909"/>
        <v>0</v>
      </c>
      <c r="DT706" s="293">
        <f t="shared" si="910"/>
        <v>0</v>
      </c>
      <c r="DU706" s="293">
        <f t="shared" si="911"/>
        <v>0</v>
      </c>
      <c r="DV706" s="293">
        <f t="shared" si="912"/>
        <v>0</v>
      </c>
      <c r="DW706" s="293">
        <f t="shared" si="913"/>
        <v>0</v>
      </c>
      <c r="DX706" s="293">
        <f t="shared" si="914"/>
        <v>0</v>
      </c>
      <c r="DY706" s="294">
        <f t="shared" si="915"/>
        <v>0</v>
      </c>
      <c r="DZ706" s="135"/>
    </row>
    <row r="707" spans="1:130" ht="15" customHeight="1">
      <c r="C707" s="661" t="s">
        <v>412</v>
      </c>
      <c r="D707" s="676"/>
      <c r="E707" s="676"/>
      <c r="F707" s="676"/>
      <c r="G707" s="676"/>
      <c r="H707" s="676"/>
      <c r="I707" s="676"/>
      <c r="J707" s="676"/>
      <c r="K707" s="676"/>
      <c r="L707" s="676"/>
      <c r="M707" s="763"/>
      <c r="N707" s="881">
        <v>0</v>
      </c>
      <c r="O707" s="659"/>
      <c r="P707" s="881">
        <v>0</v>
      </c>
      <c r="Q707" s="659"/>
      <c r="R707" s="881">
        <v>0</v>
      </c>
      <c r="S707" s="659"/>
      <c r="T707" s="881">
        <v>0</v>
      </c>
      <c r="U707" s="659"/>
      <c r="V707" s="881">
        <v>0</v>
      </c>
      <c r="W707" s="659"/>
      <c r="X707" s="119">
        <f t="shared" si="900"/>
        <v>0</v>
      </c>
      <c r="Y707" s="886">
        <v>0</v>
      </c>
      <c r="Z707" s="1007"/>
      <c r="AA707" s="886">
        <v>0</v>
      </c>
      <c r="AB707" s="1007"/>
      <c r="AC707" s="886">
        <v>0</v>
      </c>
      <c r="AD707" s="1007"/>
      <c r="AE707" s="886">
        <v>0</v>
      </c>
      <c r="AF707" s="1007"/>
      <c r="AG707" s="886">
        <v>0</v>
      </c>
      <c r="AH707" s="1007"/>
      <c r="AI707" s="266">
        <f t="shared" si="901"/>
        <v>0</v>
      </c>
      <c r="AJ707" s="884">
        <v>0</v>
      </c>
      <c r="AK707" s="885"/>
      <c r="AL707" s="884">
        <v>0</v>
      </c>
      <c r="AM707" s="885"/>
      <c r="AN707" s="884">
        <v>0</v>
      </c>
      <c r="AO707" s="885"/>
      <c r="AP707" s="884">
        <v>0</v>
      </c>
      <c r="AQ707" s="885"/>
      <c r="AR707" s="884">
        <v>0</v>
      </c>
      <c r="AS707" s="885"/>
      <c r="AT707" s="269">
        <f t="shared" si="902"/>
        <v>0</v>
      </c>
      <c r="AU707" s="877">
        <v>0</v>
      </c>
      <c r="AV707" s="878"/>
      <c r="AW707" s="877">
        <v>0</v>
      </c>
      <c r="AX707" s="878"/>
      <c r="AY707" s="877">
        <v>0</v>
      </c>
      <c r="AZ707" s="878"/>
      <c r="BA707" s="877">
        <v>0</v>
      </c>
      <c r="BB707" s="878"/>
      <c r="BC707" s="877">
        <v>0</v>
      </c>
      <c r="BD707" s="878"/>
      <c r="BE707" s="272">
        <f t="shared" si="903"/>
        <v>0</v>
      </c>
      <c r="BF707" s="879">
        <v>0</v>
      </c>
      <c r="BG707" s="880"/>
      <c r="BH707" s="879">
        <v>0</v>
      </c>
      <c r="BI707" s="880"/>
      <c r="BJ707" s="879">
        <v>0</v>
      </c>
      <c r="BK707" s="880"/>
      <c r="BL707" s="879">
        <v>0</v>
      </c>
      <c r="BM707" s="880"/>
      <c r="BN707" s="879">
        <v>0</v>
      </c>
      <c r="BO707" s="880"/>
      <c r="BP707" s="275">
        <f t="shared" si="904"/>
        <v>0</v>
      </c>
      <c r="BQ707" s="1003">
        <v>0</v>
      </c>
      <c r="BR707" s="1004"/>
      <c r="BS707" s="1003">
        <v>0</v>
      </c>
      <c r="BT707" s="1004"/>
      <c r="BU707" s="1003">
        <v>0</v>
      </c>
      <c r="BV707" s="1004"/>
      <c r="BW707" s="1003">
        <v>0</v>
      </c>
      <c r="BX707" s="1004"/>
      <c r="BY707" s="1003">
        <v>0</v>
      </c>
      <c r="BZ707" s="1004"/>
      <c r="CA707" s="278">
        <f t="shared" si="905"/>
        <v>0</v>
      </c>
      <c r="CB707" s="1005">
        <v>0</v>
      </c>
      <c r="CC707" s="1006"/>
      <c r="CD707" s="1005">
        <v>0</v>
      </c>
      <c r="CE707" s="1006"/>
      <c r="CF707" s="1005">
        <v>0</v>
      </c>
      <c r="CG707" s="1006"/>
      <c r="CH707" s="1005">
        <v>0</v>
      </c>
      <c r="CI707" s="1006"/>
      <c r="CJ707" s="1005">
        <v>0</v>
      </c>
      <c r="CK707" s="1006"/>
      <c r="CL707" s="281">
        <f t="shared" si="906"/>
        <v>0</v>
      </c>
      <c r="CM707" s="999">
        <v>0</v>
      </c>
      <c r="CN707" s="1000"/>
      <c r="CO707" s="999">
        <v>0</v>
      </c>
      <c r="CP707" s="1000"/>
      <c r="CQ707" s="999">
        <v>0</v>
      </c>
      <c r="CR707" s="1000"/>
      <c r="CS707" s="999">
        <v>0</v>
      </c>
      <c r="CT707" s="1000"/>
      <c r="CU707" s="999">
        <v>0</v>
      </c>
      <c r="CV707" s="1000"/>
      <c r="CW707" s="284">
        <f t="shared" si="907"/>
        <v>0</v>
      </c>
      <c r="CX707" s="1001">
        <v>0</v>
      </c>
      <c r="CY707" s="1002"/>
      <c r="CZ707" s="1001">
        <v>0</v>
      </c>
      <c r="DA707" s="1002"/>
      <c r="DB707" s="1001">
        <v>0</v>
      </c>
      <c r="DC707" s="1002"/>
      <c r="DD707" s="1001">
        <v>0</v>
      </c>
      <c r="DE707" s="1002"/>
      <c r="DF707" s="1001">
        <v>0</v>
      </c>
      <c r="DG707" s="1002"/>
      <c r="DH707" s="287">
        <f t="shared" si="908"/>
        <v>0</v>
      </c>
      <c r="DI707" s="997">
        <v>0</v>
      </c>
      <c r="DJ707" s="998"/>
      <c r="DK707" s="997">
        <v>0</v>
      </c>
      <c r="DL707" s="998"/>
      <c r="DM707" s="997">
        <v>0</v>
      </c>
      <c r="DN707" s="998"/>
      <c r="DO707" s="997">
        <v>0</v>
      </c>
      <c r="DP707" s="998"/>
      <c r="DQ707" s="997">
        <v>0</v>
      </c>
      <c r="DR707" s="998"/>
      <c r="DS707" s="299">
        <f t="shared" si="909"/>
        <v>0</v>
      </c>
      <c r="DT707" s="293">
        <f t="shared" si="910"/>
        <v>0</v>
      </c>
      <c r="DU707" s="293">
        <f t="shared" si="911"/>
        <v>0</v>
      </c>
      <c r="DV707" s="293">
        <f t="shared" si="912"/>
        <v>0</v>
      </c>
      <c r="DW707" s="293">
        <f t="shared" si="913"/>
        <v>0</v>
      </c>
      <c r="DX707" s="293">
        <f t="shared" si="914"/>
        <v>0</v>
      </c>
      <c r="DY707" s="294">
        <f t="shared" si="915"/>
        <v>0</v>
      </c>
      <c r="DZ707" s="135"/>
    </row>
    <row r="708" spans="1:130" ht="15" customHeight="1">
      <c r="C708" s="661" t="s">
        <v>412</v>
      </c>
      <c r="D708" s="676"/>
      <c r="E708" s="676"/>
      <c r="F708" s="676"/>
      <c r="G708" s="676"/>
      <c r="H708" s="676"/>
      <c r="I708" s="676"/>
      <c r="J708" s="676"/>
      <c r="K708" s="676"/>
      <c r="L708" s="676"/>
      <c r="M708" s="763"/>
      <c r="N708" s="881">
        <v>0</v>
      </c>
      <c r="O708" s="659"/>
      <c r="P708" s="881">
        <v>0</v>
      </c>
      <c r="Q708" s="659"/>
      <c r="R708" s="881">
        <v>0</v>
      </c>
      <c r="S708" s="659"/>
      <c r="T708" s="881">
        <v>0</v>
      </c>
      <c r="U708" s="659"/>
      <c r="V708" s="881">
        <v>0</v>
      </c>
      <c r="W708" s="659"/>
      <c r="X708" s="119">
        <f t="shared" si="900"/>
        <v>0</v>
      </c>
      <c r="Y708" s="886">
        <v>0</v>
      </c>
      <c r="Z708" s="1007"/>
      <c r="AA708" s="886">
        <v>0</v>
      </c>
      <c r="AB708" s="1007"/>
      <c r="AC708" s="886">
        <v>0</v>
      </c>
      <c r="AD708" s="1007"/>
      <c r="AE708" s="886">
        <v>0</v>
      </c>
      <c r="AF708" s="1007"/>
      <c r="AG708" s="886">
        <v>0</v>
      </c>
      <c r="AH708" s="1007"/>
      <c r="AI708" s="266">
        <f t="shared" si="901"/>
        <v>0</v>
      </c>
      <c r="AJ708" s="884">
        <v>0</v>
      </c>
      <c r="AK708" s="885"/>
      <c r="AL708" s="884">
        <v>0</v>
      </c>
      <c r="AM708" s="885"/>
      <c r="AN708" s="884">
        <v>0</v>
      </c>
      <c r="AO708" s="885"/>
      <c r="AP708" s="884">
        <v>0</v>
      </c>
      <c r="AQ708" s="885"/>
      <c r="AR708" s="884">
        <v>0</v>
      </c>
      <c r="AS708" s="885"/>
      <c r="AT708" s="269">
        <f t="shared" si="902"/>
        <v>0</v>
      </c>
      <c r="AU708" s="877">
        <v>0</v>
      </c>
      <c r="AV708" s="878"/>
      <c r="AW708" s="877">
        <v>0</v>
      </c>
      <c r="AX708" s="878"/>
      <c r="AY708" s="877">
        <v>0</v>
      </c>
      <c r="AZ708" s="878"/>
      <c r="BA708" s="877">
        <v>0</v>
      </c>
      <c r="BB708" s="878"/>
      <c r="BC708" s="877">
        <v>0</v>
      </c>
      <c r="BD708" s="878"/>
      <c r="BE708" s="272">
        <f t="shared" si="903"/>
        <v>0</v>
      </c>
      <c r="BF708" s="879">
        <v>0</v>
      </c>
      <c r="BG708" s="880"/>
      <c r="BH708" s="879">
        <v>0</v>
      </c>
      <c r="BI708" s="880"/>
      <c r="BJ708" s="879">
        <v>0</v>
      </c>
      <c r="BK708" s="880"/>
      <c r="BL708" s="879">
        <v>0</v>
      </c>
      <c r="BM708" s="880"/>
      <c r="BN708" s="879">
        <v>0</v>
      </c>
      <c r="BO708" s="880"/>
      <c r="BP708" s="275">
        <f t="shared" si="904"/>
        <v>0</v>
      </c>
      <c r="BQ708" s="1003">
        <v>0</v>
      </c>
      <c r="BR708" s="1004"/>
      <c r="BS708" s="1003">
        <v>0</v>
      </c>
      <c r="BT708" s="1004"/>
      <c r="BU708" s="1003">
        <v>0</v>
      </c>
      <c r="BV708" s="1004"/>
      <c r="BW708" s="1003">
        <v>0</v>
      </c>
      <c r="BX708" s="1004"/>
      <c r="BY708" s="1003">
        <v>0</v>
      </c>
      <c r="BZ708" s="1004"/>
      <c r="CA708" s="278">
        <f t="shared" si="905"/>
        <v>0</v>
      </c>
      <c r="CB708" s="1005">
        <v>0</v>
      </c>
      <c r="CC708" s="1006"/>
      <c r="CD708" s="1005">
        <v>0</v>
      </c>
      <c r="CE708" s="1006"/>
      <c r="CF708" s="1005">
        <v>0</v>
      </c>
      <c r="CG708" s="1006"/>
      <c r="CH708" s="1005">
        <v>0</v>
      </c>
      <c r="CI708" s="1006"/>
      <c r="CJ708" s="1005">
        <v>0</v>
      </c>
      <c r="CK708" s="1006"/>
      <c r="CL708" s="281">
        <f t="shared" si="906"/>
        <v>0</v>
      </c>
      <c r="CM708" s="999">
        <v>0</v>
      </c>
      <c r="CN708" s="1000"/>
      <c r="CO708" s="999">
        <v>0</v>
      </c>
      <c r="CP708" s="1000"/>
      <c r="CQ708" s="999">
        <v>0</v>
      </c>
      <c r="CR708" s="1000"/>
      <c r="CS708" s="999">
        <v>0</v>
      </c>
      <c r="CT708" s="1000"/>
      <c r="CU708" s="999">
        <v>0</v>
      </c>
      <c r="CV708" s="1000"/>
      <c r="CW708" s="284">
        <f t="shared" si="907"/>
        <v>0</v>
      </c>
      <c r="CX708" s="1001">
        <v>0</v>
      </c>
      <c r="CY708" s="1002"/>
      <c r="CZ708" s="1001">
        <v>0</v>
      </c>
      <c r="DA708" s="1002"/>
      <c r="DB708" s="1001">
        <v>0</v>
      </c>
      <c r="DC708" s="1002"/>
      <c r="DD708" s="1001">
        <v>0</v>
      </c>
      <c r="DE708" s="1002"/>
      <c r="DF708" s="1001">
        <v>0</v>
      </c>
      <c r="DG708" s="1002"/>
      <c r="DH708" s="287">
        <f t="shared" si="908"/>
        <v>0</v>
      </c>
      <c r="DI708" s="997">
        <v>0</v>
      </c>
      <c r="DJ708" s="998"/>
      <c r="DK708" s="997">
        <v>0</v>
      </c>
      <c r="DL708" s="998"/>
      <c r="DM708" s="997">
        <v>0</v>
      </c>
      <c r="DN708" s="998"/>
      <c r="DO708" s="997">
        <v>0</v>
      </c>
      <c r="DP708" s="998"/>
      <c r="DQ708" s="997">
        <v>0</v>
      </c>
      <c r="DR708" s="998"/>
      <c r="DS708" s="299">
        <f t="shared" si="909"/>
        <v>0</v>
      </c>
      <c r="DT708" s="293">
        <f t="shared" si="910"/>
        <v>0</v>
      </c>
      <c r="DU708" s="293">
        <f t="shared" si="911"/>
        <v>0</v>
      </c>
      <c r="DV708" s="293">
        <f t="shared" si="912"/>
        <v>0</v>
      </c>
      <c r="DW708" s="293">
        <f t="shared" si="913"/>
        <v>0</v>
      </c>
      <c r="DX708" s="293">
        <f t="shared" si="914"/>
        <v>0</v>
      </c>
      <c r="DY708" s="294">
        <f t="shared" si="915"/>
        <v>0</v>
      </c>
      <c r="DZ708" s="135"/>
    </row>
    <row r="709" spans="1:130" ht="15" customHeight="1">
      <c r="C709" s="661" t="s">
        <v>412</v>
      </c>
      <c r="D709" s="676"/>
      <c r="E709" s="676"/>
      <c r="F709" s="676"/>
      <c r="G709" s="676"/>
      <c r="H709" s="676"/>
      <c r="I709" s="676"/>
      <c r="J709" s="676"/>
      <c r="K709" s="676"/>
      <c r="L709" s="676"/>
      <c r="M709" s="763"/>
      <c r="N709" s="881">
        <v>0</v>
      </c>
      <c r="O709" s="659"/>
      <c r="P709" s="881">
        <v>0</v>
      </c>
      <c r="Q709" s="659"/>
      <c r="R709" s="881">
        <v>0</v>
      </c>
      <c r="S709" s="659"/>
      <c r="T709" s="881">
        <v>0</v>
      </c>
      <c r="U709" s="659"/>
      <c r="V709" s="881">
        <v>0</v>
      </c>
      <c r="W709" s="659"/>
      <c r="X709" s="119">
        <f t="shared" si="900"/>
        <v>0</v>
      </c>
      <c r="Y709" s="886">
        <v>0</v>
      </c>
      <c r="Z709" s="1007"/>
      <c r="AA709" s="886">
        <v>0</v>
      </c>
      <c r="AB709" s="1007"/>
      <c r="AC709" s="886">
        <v>0</v>
      </c>
      <c r="AD709" s="1007"/>
      <c r="AE709" s="886">
        <v>0</v>
      </c>
      <c r="AF709" s="1007"/>
      <c r="AG709" s="886">
        <v>0</v>
      </c>
      <c r="AH709" s="1007"/>
      <c r="AI709" s="266">
        <f t="shared" si="901"/>
        <v>0</v>
      </c>
      <c r="AJ709" s="884">
        <v>0</v>
      </c>
      <c r="AK709" s="885"/>
      <c r="AL709" s="884">
        <v>0</v>
      </c>
      <c r="AM709" s="885"/>
      <c r="AN709" s="884">
        <v>0</v>
      </c>
      <c r="AO709" s="885"/>
      <c r="AP709" s="884">
        <v>0</v>
      </c>
      <c r="AQ709" s="885"/>
      <c r="AR709" s="884">
        <v>0</v>
      </c>
      <c r="AS709" s="885"/>
      <c r="AT709" s="269">
        <f t="shared" si="902"/>
        <v>0</v>
      </c>
      <c r="AU709" s="877">
        <v>0</v>
      </c>
      <c r="AV709" s="878"/>
      <c r="AW709" s="877">
        <v>0</v>
      </c>
      <c r="AX709" s="878"/>
      <c r="AY709" s="877">
        <v>0</v>
      </c>
      <c r="AZ709" s="878"/>
      <c r="BA709" s="877">
        <v>0</v>
      </c>
      <c r="BB709" s="878"/>
      <c r="BC709" s="877">
        <v>0</v>
      </c>
      <c r="BD709" s="878"/>
      <c r="BE709" s="272">
        <f t="shared" si="903"/>
        <v>0</v>
      </c>
      <c r="BF709" s="879">
        <v>0</v>
      </c>
      <c r="BG709" s="880"/>
      <c r="BH709" s="879">
        <v>0</v>
      </c>
      <c r="BI709" s="880"/>
      <c r="BJ709" s="879">
        <v>0</v>
      </c>
      <c r="BK709" s="880"/>
      <c r="BL709" s="879">
        <v>0</v>
      </c>
      <c r="BM709" s="880"/>
      <c r="BN709" s="879">
        <v>0</v>
      </c>
      <c r="BO709" s="880"/>
      <c r="BP709" s="275">
        <f t="shared" si="904"/>
        <v>0</v>
      </c>
      <c r="BQ709" s="1003">
        <v>0</v>
      </c>
      <c r="BR709" s="1004"/>
      <c r="BS709" s="1003">
        <v>0</v>
      </c>
      <c r="BT709" s="1004"/>
      <c r="BU709" s="1003">
        <v>0</v>
      </c>
      <c r="BV709" s="1004"/>
      <c r="BW709" s="1003">
        <v>0</v>
      </c>
      <c r="BX709" s="1004"/>
      <c r="BY709" s="1003">
        <v>0</v>
      </c>
      <c r="BZ709" s="1004"/>
      <c r="CA709" s="278">
        <f t="shared" si="905"/>
        <v>0</v>
      </c>
      <c r="CB709" s="1005">
        <v>0</v>
      </c>
      <c r="CC709" s="1006"/>
      <c r="CD709" s="1005">
        <v>0</v>
      </c>
      <c r="CE709" s="1006"/>
      <c r="CF709" s="1005">
        <v>0</v>
      </c>
      <c r="CG709" s="1006"/>
      <c r="CH709" s="1005">
        <v>0</v>
      </c>
      <c r="CI709" s="1006"/>
      <c r="CJ709" s="1005">
        <v>0</v>
      </c>
      <c r="CK709" s="1006"/>
      <c r="CL709" s="281">
        <f t="shared" si="906"/>
        <v>0</v>
      </c>
      <c r="CM709" s="999">
        <v>0</v>
      </c>
      <c r="CN709" s="1000"/>
      <c r="CO709" s="999">
        <v>0</v>
      </c>
      <c r="CP709" s="1000"/>
      <c r="CQ709" s="999">
        <v>0</v>
      </c>
      <c r="CR709" s="1000"/>
      <c r="CS709" s="999">
        <v>0</v>
      </c>
      <c r="CT709" s="1000"/>
      <c r="CU709" s="999">
        <v>0</v>
      </c>
      <c r="CV709" s="1000"/>
      <c r="CW709" s="284">
        <f t="shared" si="907"/>
        <v>0</v>
      </c>
      <c r="CX709" s="1001">
        <v>0</v>
      </c>
      <c r="CY709" s="1002"/>
      <c r="CZ709" s="1001">
        <v>0</v>
      </c>
      <c r="DA709" s="1002"/>
      <c r="DB709" s="1001">
        <v>0</v>
      </c>
      <c r="DC709" s="1002"/>
      <c r="DD709" s="1001">
        <v>0</v>
      </c>
      <c r="DE709" s="1002"/>
      <c r="DF709" s="1001">
        <v>0</v>
      </c>
      <c r="DG709" s="1002"/>
      <c r="DH709" s="287">
        <f t="shared" si="908"/>
        <v>0</v>
      </c>
      <c r="DI709" s="997">
        <v>0</v>
      </c>
      <c r="DJ709" s="998"/>
      <c r="DK709" s="997">
        <v>0</v>
      </c>
      <c r="DL709" s="998"/>
      <c r="DM709" s="997">
        <v>0</v>
      </c>
      <c r="DN709" s="998"/>
      <c r="DO709" s="997">
        <v>0</v>
      </c>
      <c r="DP709" s="998"/>
      <c r="DQ709" s="997">
        <v>0</v>
      </c>
      <c r="DR709" s="998"/>
      <c r="DS709" s="299">
        <f t="shared" si="909"/>
        <v>0</v>
      </c>
      <c r="DT709" s="293">
        <f t="shared" si="910"/>
        <v>0</v>
      </c>
      <c r="DU709" s="293">
        <f t="shared" si="911"/>
        <v>0</v>
      </c>
      <c r="DV709" s="293">
        <f t="shared" si="912"/>
        <v>0</v>
      </c>
      <c r="DW709" s="293">
        <f t="shared" si="913"/>
        <v>0</v>
      </c>
      <c r="DX709" s="293">
        <f t="shared" si="914"/>
        <v>0</v>
      </c>
      <c r="DY709" s="294">
        <f t="shared" si="915"/>
        <v>0</v>
      </c>
      <c r="DZ709" s="135"/>
    </row>
    <row r="710" spans="1:130" ht="15" customHeight="1">
      <c r="C710" s="661" t="s">
        <v>412</v>
      </c>
      <c r="D710" s="676"/>
      <c r="E710" s="676"/>
      <c r="F710" s="676"/>
      <c r="G710" s="676"/>
      <c r="H710" s="676"/>
      <c r="I710" s="676"/>
      <c r="J710" s="676"/>
      <c r="K710" s="676"/>
      <c r="L710" s="676"/>
      <c r="M710" s="763"/>
      <c r="N710" s="881">
        <v>0</v>
      </c>
      <c r="O710" s="659"/>
      <c r="P710" s="881">
        <v>0</v>
      </c>
      <c r="Q710" s="659"/>
      <c r="R710" s="881">
        <v>0</v>
      </c>
      <c r="S710" s="659"/>
      <c r="T710" s="881">
        <v>0</v>
      </c>
      <c r="U710" s="659"/>
      <c r="V710" s="881">
        <v>0</v>
      </c>
      <c r="W710" s="659"/>
      <c r="X710" s="119">
        <f t="shared" si="900"/>
        <v>0</v>
      </c>
      <c r="Y710" s="886">
        <v>0</v>
      </c>
      <c r="Z710" s="1007"/>
      <c r="AA710" s="886">
        <v>0</v>
      </c>
      <c r="AB710" s="1007"/>
      <c r="AC710" s="886">
        <v>0</v>
      </c>
      <c r="AD710" s="1007"/>
      <c r="AE710" s="886">
        <v>0</v>
      </c>
      <c r="AF710" s="1007"/>
      <c r="AG710" s="886">
        <v>0</v>
      </c>
      <c r="AH710" s="1007"/>
      <c r="AI710" s="266">
        <f t="shared" si="901"/>
        <v>0</v>
      </c>
      <c r="AJ710" s="884">
        <v>0</v>
      </c>
      <c r="AK710" s="885"/>
      <c r="AL710" s="884">
        <v>0</v>
      </c>
      <c r="AM710" s="885"/>
      <c r="AN710" s="884">
        <v>0</v>
      </c>
      <c r="AO710" s="885"/>
      <c r="AP710" s="884">
        <v>0</v>
      </c>
      <c r="AQ710" s="885"/>
      <c r="AR710" s="884">
        <v>0</v>
      </c>
      <c r="AS710" s="885"/>
      <c r="AT710" s="269">
        <f t="shared" si="902"/>
        <v>0</v>
      </c>
      <c r="AU710" s="877">
        <v>0</v>
      </c>
      <c r="AV710" s="878"/>
      <c r="AW710" s="877">
        <v>0</v>
      </c>
      <c r="AX710" s="878"/>
      <c r="AY710" s="877">
        <v>0</v>
      </c>
      <c r="AZ710" s="878"/>
      <c r="BA710" s="877">
        <v>0</v>
      </c>
      <c r="BB710" s="878"/>
      <c r="BC710" s="877">
        <v>0</v>
      </c>
      <c r="BD710" s="878"/>
      <c r="BE710" s="272">
        <f t="shared" si="903"/>
        <v>0</v>
      </c>
      <c r="BF710" s="879">
        <v>0</v>
      </c>
      <c r="BG710" s="880"/>
      <c r="BH710" s="879">
        <v>0</v>
      </c>
      <c r="BI710" s="880"/>
      <c r="BJ710" s="879">
        <v>0</v>
      </c>
      <c r="BK710" s="880"/>
      <c r="BL710" s="879">
        <v>0</v>
      </c>
      <c r="BM710" s="880"/>
      <c r="BN710" s="879">
        <v>0</v>
      </c>
      <c r="BO710" s="880"/>
      <c r="BP710" s="275">
        <f t="shared" si="904"/>
        <v>0</v>
      </c>
      <c r="BQ710" s="1003">
        <v>0</v>
      </c>
      <c r="BR710" s="1004"/>
      <c r="BS710" s="1003">
        <v>0</v>
      </c>
      <c r="BT710" s="1004"/>
      <c r="BU710" s="1003">
        <v>0</v>
      </c>
      <c r="BV710" s="1004"/>
      <c r="BW710" s="1003">
        <v>0</v>
      </c>
      <c r="BX710" s="1004"/>
      <c r="BY710" s="1003">
        <v>0</v>
      </c>
      <c r="BZ710" s="1004"/>
      <c r="CA710" s="278">
        <f t="shared" si="905"/>
        <v>0</v>
      </c>
      <c r="CB710" s="1005">
        <v>0</v>
      </c>
      <c r="CC710" s="1006"/>
      <c r="CD710" s="1005">
        <v>0</v>
      </c>
      <c r="CE710" s="1006"/>
      <c r="CF710" s="1005">
        <v>0</v>
      </c>
      <c r="CG710" s="1006"/>
      <c r="CH710" s="1005">
        <v>0</v>
      </c>
      <c r="CI710" s="1006"/>
      <c r="CJ710" s="1005">
        <v>0</v>
      </c>
      <c r="CK710" s="1006"/>
      <c r="CL710" s="281">
        <f t="shared" si="906"/>
        <v>0</v>
      </c>
      <c r="CM710" s="999">
        <v>0</v>
      </c>
      <c r="CN710" s="1000"/>
      <c r="CO710" s="999">
        <v>0</v>
      </c>
      <c r="CP710" s="1000"/>
      <c r="CQ710" s="999">
        <v>0</v>
      </c>
      <c r="CR710" s="1000"/>
      <c r="CS710" s="999">
        <v>0</v>
      </c>
      <c r="CT710" s="1000"/>
      <c r="CU710" s="999">
        <v>0</v>
      </c>
      <c r="CV710" s="1000"/>
      <c r="CW710" s="284">
        <f t="shared" si="907"/>
        <v>0</v>
      </c>
      <c r="CX710" s="1001">
        <v>0</v>
      </c>
      <c r="CY710" s="1002"/>
      <c r="CZ710" s="1001">
        <v>0</v>
      </c>
      <c r="DA710" s="1002"/>
      <c r="DB710" s="1001">
        <v>0</v>
      </c>
      <c r="DC710" s="1002"/>
      <c r="DD710" s="1001">
        <v>0</v>
      </c>
      <c r="DE710" s="1002"/>
      <c r="DF710" s="1001">
        <v>0</v>
      </c>
      <c r="DG710" s="1002"/>
      <c r="DH710" s="287">
        <f t="shared" si="908"/>
        <v>0</v>
      </c>
      <c r="DI710" s="997">
        <v>0</v>
      </c>
      <c r="DJ710" s="998"/>
      <c r="DK710" s="997">
        <v>0</v>
      </c>
      <c r="DL710" s="998"/>
      <c r="DM710" s="997">
        <v>0</v>
      </c>
      <c r="DN710" s="998"/>
      <c r="DO710" s="997">
        <v>0</v>
      </c>
      <c r="DP710" s="998"/>
      <c r="DQ710" s="997">
        <v>0</v>
      </c>
      <c r="DR710" s="998"/>
      <c r="DS710" s="299">
        <f t="shared" si="909"/>
        <v>0</v>
      </c>
      <c r="DT710" s="293">
        <f t="shared" si="910"/>
        <v>0</v>
      </c>
      <c r="DU710" s="293">
        <f t="shared" si="911"/>
        <v>0</v>
      </c>
      <c r="DV710" s="293">
        <f t="shared" si="912"/>
        <v>0</v>
      </c>
      <c r="DW710" s="293">
        <f t="shared" si="913"/>
        <v>0</v>
      </c>
      <c r="DX710" s="293">
        <f t="shared" si="914"/>
        <v>0</v>
      </c>
      <c r="DY710" s="294">
        <f t="shared" si="915"/>
        <v>0</v>
      </c>
      <c r="DZ710" s="135"/>
    </row>
    <row r="711" spans="1:130" ht="15" customHeight="1">
      <c r="C711" s="661" t="s">
        <v>412</v>
      </c>
      <c r="D711" s="676"/>
      <c r="E711" s="676"/>
      <c r="F711" s="676"/>
      <c r="G711" s="676"/>
      <c r="H711" s="676"/>
      <c r="I711" s="676"/>
      <c r="J711" s="676"/>
      <c r="K711" s="676"/>
      <c r="L711" s="676"/>
      <c r="M711" s="763"/>
      <c r="N711" s="881">
        <v>0</v>
      </c>
      <c r="O711" s="659"/>
      <c r="P711" s="881">
        <v>0</v>
      </c>
      <c r="Q711" s="659"/>
      <c r="R711" s="881">
        <v>0</v>
      </c>
      <c r="S711" s="659"/>
      <c r="T711" s="881">
        <v>0</v>
      </c>
      <c r="U711" s="659"/>
      <c r="V711" s="881">
        <v>0</v>
      </c>
      <c r="W711" s="659"/>
      <c r="X711" s="119">
        <f t="shared" si="900"/>
        <v>0</v>
      </c>
      <c r="Y711" s="886">
        <v>0</v>
      </c>
      <c r="Z711" s="1007"/>
      <c r="AA711" s="886">
        <v>0</v>
      </c>
      <c r="AB711" s="1007"/>
      <c r="AC711" s="886">
        <v>0</v>
      </c>
      <c r="AD711" s="1007"/>
      <c r="AE711" s="886">
        <v>0</v>
      </c>
      <c r="AF711" s="1007"/>
      <c r="AG711" s="886">
        <v>0</v>
      </c>
      <c r="AH711" s="1007"/>
      <c r="AI711" s="266">
        <f t="shared" si="901"/>
        <v>0</v>
      </c>
      <c r="AJ711" s="884">
        <v>0</v>
      </c>
      <c r="AK711" s="885"/>
      <c r="AL711" s="884">
        <v>0</v>
      </c>
      <c r="AM711" s="885"/>
      <c r="AN711" s="884">
        <v>0</v>
      </c>
      <c r="AO711" s="885"/>
      <c r="AP711" s="884">
        <v>0</v>
      </c>
      <c r="AQ711" s="885"/>
      <c r="AR711" s="884">
        <v>0</v>
      </c>
      <c r="AS711" s="885"/>
      <c r="AT711" s="269">
        <f t="shared" si="902"/>
        <v>0</v>
      </c>
      <c r="AU711" s="877">
        <v>0</v>
      </c>
      <c r="AV711" s="878"/>
      <c r="AW711" s="877">
        <v>0</v>
      </c>
      <c r="AX711" s="878"/>
      <c r="AY711" s="877">
        <v>0</v>
      </c>
      <c r="AZ711" s="878"/>
      <c r="BA711" s="877">
        <v>0</v>
      </c>
      <c r="BB711" s="878"/>
      <c r="BC711" s="877">
        <v>0</v>
      </c>
      <c r="BD711" s="878"/>
      <c r="BE711" s="272">
        <f t="shared" si="903"/>
        <v>0</v>
      </c>
      <c r="BF711" s="879">
        <v>0</v>
      </c>
      <c r="BG711" s="880"/>
      <c r="BH711" s="879">
        <v>0</v>
      </c>
      <c r="BI711" s="880"/>
      <c r="BJ711" s="879">
        <v>0</v>
      </c>
      <c r="BK711" s="880"/>
      <c r="BL711" s="879">
        <v>0</v>
      </c>
      <c r="BM711" s="880"/>
      <c r="BN711" s="879">
        <v>0</v>
      </c>
      <c r="BO711" s="880"/>
      <c r="BP711" s="275">
        <f t="shared" si="904"/>
        <v>0</v>
      </c>
      <c r="BQ711" s="1003">
        <v>0</v>
      </c>
      <c r="BR711" s="1004"/>
      <c r="BS711" s="1003">
        <v>0</v>
      </c>
      <c r="BT711" s="1004"/>
      <c r="BU711" s="1003">
        <v>0</v>
      </c>
      <c r="BV711" s="1004"/>
      <c r="BW711" s="1003">
        <v>0</v>
      </c>
      <c r="BX711" s="1004"/>
      <c r="BY711" s="1003">
        <v>0</v>
      </c>
      <c r="BZ711" s="1004"/>
      <c r="CA711" s="278">
        <f t="shared" si="905"/>
        <v>0</v>
      </c>
      <c r="CB711" s="1005">
        <v>0</v>
      </c>
      <c r="CC711" s="1006"/>
      <c r="CD711" s="1005">
        <v>0</v>
      </c>
      <c r="CE711" s="1006"/>
      <c r="CF711" s="1005">
        <v>0</v>
      </c>
      <c r="CG711" s="1006"/>
      <c r="CH711" s="1005">
        <v>0</v>
      </c>
      <c r="CI711" s="1006"/>
      <c r="CJ711" s="1005">
        <v>0</v>
      </c>
      <c r="CK711" s="1006"/>
      <c r="CL711" s="281">
        <f t="shared" si="906"/>
        <v>0</v>
      </c>
      <c r="CM711" s="999">
        <v>0</v>
      </c>
      <c r="CN711" s="1000"/>
      <c r="CO711" s="999">
        <v>0</v>
      </c>
      <c r="CP711" s="1000"/>
      <c r="CQ711" s="999">
        <v>0</v>
      </c>
      <c r="CR711" s="1000"/>
      <c r="CS711" s="999">
        <v>0</v>
      </c>
      <c r="CT711" s="1000"/>
      <c r="CU711" s="999">
        <v>0</v>
      </c>
      <c r="CV711" s="1000"/>
      <c r="CW711" s="284">
        <f t="shared" si="907"/>
        <v>0</v>
      </c>
      <c r="CX711" s="1001">
        <v>0</v>
      </c>
      <c r="CY711" s="1002"/>
      <c r="CZ711" s="1001">
        <v>0</v>
      </c>
      <c r="DA711" s="1002"/>
      <c r="DB711" s="1001">
        <v>0</v>
      </c>
      <c r="DC711" s="1002"/>
      <c r="DD711" s="1001">
        <v>0</v>
      </c>
      <c r="DE711" s="1002"/>
      <c r="DF711" s="1001">
        <v>0</v>
      </c>
      <c r="DG711" s="1002"/>
      <c r="DH711" s="287">
        <f t="shared" si="908"/>
        <v>0</v>
      </c>
      <c r="DI711" s="997">
        <v>0</v>
      </c>
      <c r="DJ711" s="998"/>
      <c r="DK711" s="997">
        <v>0</v>
      </c>
      <c r="DL711" s="998"/>
      <c r="DM711" s="997">
        <v>0</v>
      </c>
      <c r="DN711" s="998"/>
      <c r="DO711" s="997">
        <v>0</v>
      </c>
      <c r="DP711" s="998"/>
      <c r="DQ711" s="997">
        <v>0</v>
      </c>
      <c r="DR711" s="998"/>
      <c r="DS711" s="299">
        <f t="shared" si="909"/>
        <v>0</v>
      </c>
      <c r="DT711" s="293">
        <f t="shared" si="910"/>
        <v>0</v>
      </c>
      <c r="DU711" s="293">
        <f t="shared" si="911"/>
        <v>0</v>
      </c>
      <c r="DV711" s="293">
        <f t="shared" si="912"/>
        <v>0</v>
      </c>
      <c r="DW711" s="293">
        <f t="shared" si="913"/>
        <v>0</v>
      </c>
      <c r="DX711" s="293">
        <f t="shared" si="914"/>
        <v>0</v>
      </c>
      <c r="DY711" s="294">
        <f t="shared" si="915"/>
        <v>0</v>
      </c>
      <c r="DZ711" s="135"/>
    </row>
    <row r="712" spans="1:130" ht="15" customHeight="1">
      <c r="C712" s="661" t="s">
        <v>412</v>
      </c>
      <c r="D712" s="676"/>
      <c r="E712" s="676"/>
      <c r="F712" s="676"/>
      <c r="G712" s="676"/>
      <c r="H712" s="676"/>
      <c r="I712" s="676"/>
      <c r="J712" s="676"/>
      <c r="K712" s="676"/>
      <c r="L712" s="676"/>
      <c r="M712" s="763"/>
      <c r="N712" s="881">
        <v>0</v>
      </c>
      <c r="O712" s="929"/>
      <c r="P712" s="881">
        <v>0</v>
      </c>
      <c r="Q712" s="929"/>
      <c r="R712" s="881">
        <v>0</v>
      </c>
      <c r="S712" s="929"/>
      <c r="T712" s="881">
        <v>0</v>
      </c>
      <c r="U712" s="929"/>
      <c r="V712" s="881">
        <v>0</v>
      </c>
      <c r="W712" s="929"/>
      <c r="X712" s="119">
        <f t="shared" si="900"/>
        <v>0</v>
      </c>
      <c r="Y712" s="886">
        <v>0</v>
      </c>
      <c r="Z712" s="1051"/>
      <c r="AA712" s="886">
        <v>0</v>
      </c>
      <c r="AB712" s="1051"/>
      <c r="AC712" s="886">
        <v>0</v>
      </c>
      <c r="AD712" s="1051"/>
      <c r="AE712" s="886">
        <v>0</v>
      </c>
      <c r="AF712" s="1051"/>
      <c r="AG712" s="886">
        <v>0</v>
      </c>
      <c r="AH712" s="1051"/>
      <c r="AI712" s="266">
        <f t="shared" si="901"/>
        <v>0</v>
      </c>
      <c r="AJ712" s="884">
        <v>0</v>
      </c>
      <c r="AK712" s="1050"/>
      <c r="AL712" s="884">
        <v>0</v>
      </c>
      <c r="AM712" s="1050"/>
      <c r="AN712" s="884">
        <v>0</v>
      </c>
      <c r="AO712" s="1050"/>
      <c r="AP712" s="884">
        <v>0</v>
      </c>
      <c r="AQ712" s="1050"/>
      <c r="AR712" s="884">
        <v>0</v>
      </c>
      <c r="AS712" s="1050"/>
      <c r="AT712" s="269">
        <f t="shared" si="902"/>
        <v>0</v>
      </c>
      <c r="AU712" s="877">
        <v>0</v>
      </c>
      <c r="AV712" s="1055"/>
      <c r="AW712" s="877">
        <v>0</v>
      </c>
      <c r="AX712" s="1055"/>
      <c r="AY712" s="877">
        <v>0</v>
      </c>
      <c r="AZ712" s="1055"/>
      <c r="BA712" s="877">
        <v>0</v>
      </c>
      <c r="BB712" s="1055"/>
      <c r="BC712" s="877">
        <v>0</v>
      </c>
      <c r="BD712" s="1055"/>
      <c r="BE712" s="272">
        <f t="shared" si="903"/>
        <v>0</v>
      </c>
      <c r="BF712" s="879">
        <v>0</v>
      </c>
      <c r="BG712" s="1054"/>
      <c r="BH712" s="879">
        <v>0</v>
      </c>
      <c r="BI712" s="1054"/>
      <c r="BJ712" s="879">
        <v>0</v>
      </c>
      <c r="BK712" s="1054"/>
      <c r="BL712" s="879">
        <v>0</v>
      </c>
      <c r="BM712" s="1054"/>
      <c r="BN712" s="879">
        <v>0</v>
      </c>
      <c r="BO712" s="1054"/>
      <c r="BP712" s="275">
        <f t="shared" si="904"/>
        <v>0</v>
      </c>
      <c r="BQ712" s="1003">
        <v>0</v>
      </c>
      <c r="BR712" s="1053"/>
      <c r="BS712" s="1003">
        <v>0</v>
      </c>
      <c r="BT712" s="1053"/>
      <c r="BU712" s="1003">
        <v>0</v>
      </c>
      <c r="BV712" s="1053"/>
      <c r="BW712" s="1003">
        <v>0</v>
      </c>
      <c r="BX712" s="1053"/>
      <c r="BY712" s="1003">
        <v>0</v>
      </c>
      <c r="BZ712" s="1053"/>
      <c r="CA712" s="278">
        <f t="shared" si="905"/>
        <v>0</v>
      </c>
      <c r="CB712" s="1005">
        <v>0</v>
      </c>
      <c r="CC712" s="1052"/>
      <c r="CD712" s="1005">
        <v>0</v>
      </c>
      <c r="CE712" s="1052"/>
      <c r="CF712" s="1005">
        <v>0</v>
      </c>
      <c r="CG712" s="1052"/>
      <c r="CH712" s="1005">
        <v>0</v>
      </c>
      <c r="CI712" s="1052"/>
      <c r="CJ712" s="1005">
        <v>0</v>
      </c>
      <c r="CK712" s="1052"/>
      <c r="CL712" s="281">
        <f t="shared" si="906"/>
        <v>0</v>
      </c>
      <c r="CM712" s="999">
        <v>0</v>
      </c>
      <c r="CN712" s="1058"/>
      <c r="CO712" s="999">
        <v>0</v>
      </c>
      <c r="CP712" s="1058"/>
      <c r="CQ712" s="999">
        <v>0</v>
      </c>
      <c r="CR712" s="1058"/>
      <c r="CS712" s="999">
        <v>0</v>
      </c>
      <c r="CT712" s="1058"/>
      <c r="CU712" s="999">
        <v>0</v>
      </c>
      <c r="CV712" s="1058"/>
      <c r="CW712" s="284">
        <f t="shared" si="907"/>
        <v>0</v>
      </c>
      <c r="CX712" s="1001">
        <v>0</v>
      </c>
      <c r="CY712" s="1057"/>
      <c r="CZ712" s="1001">
        <v>0</v>
      </c>
      <c r="DA712" s="1057"/>
      <c r="DB712" s="1001">
        <v>0</v>
      </c>
      <c r="DC712" s="1057"/>
      <c r="DD712" s="1001">
        <v>0</v>
      </c>
      <c r="DE712" s="1057"/>
      <c r="DF712" s="1001">
        <v>0</v>
      </c>
      <c r="DG712" s="1057"/>
      <c r="DH712" s="287">
        <f t="shared" si="908"/>
        <v>0</v>
      </c>
      <c r="DI712" s="997">
        <v>0</v>
      </c>
      <c r="DJ712" s="1056"/>
      <c r="DK712" s="997">
        <v>0</v>
      </c>
      <c r="DL712" s="1056"/>
      <c r="DM712" s="997">
        <v>0</v>
      </c>
      <c r="DN712" s="1056"/>
      <c r="DO712" s="997">
        <v>0</v>
      </c>
      <c r="DP712" s="1056"/>
      <c r="DQ712" s="997">
        <v>0</v>
      </c>
      <c r="DR712" s="1056"/>
      <c r="DS712" s="299">
        <f t="shared" si="909"/>
        <v>0</v>
      </c>
      <c r="DT712" s="293">
        <f t="shared" si="910"/>
        <v>0</v>
      </c>
      <c r="DU712" s="293">
        <f t="shared" si="911"/>
        <v>0</v>
      </c>
      <c r="DV712" s="293">
        <f t="shared" si="912"/>
        <v>0</v>
      </c>
      <c r="DW712" s="293">
        <f t="shared" si="913"/>
        <v>0</v>
      </c>
      <c r="DX712" s="293">
        <f t="shared" si="914"/>
        <v>0</v>
      </c>
      <c r="DY712" s="294">
        <f t="shared" si="915"/>
        <v>0</v>
      </c>
      <c r="DZ712" s="135"/>
    </row>
    <row r="713" spans="1:130" ht="15" customHeight="1">
      <c r="C713" s="692" t="s">
        <v>411</v>
      </c>
      <c r="D713" s="693"/>
      <c r="E713" s="693"/>
      <c r="F713" s="693"/>
      <c r="G713" s="693"/>
      <c r="H713" s="693"/>
      <c r="I713" s="693"/>
      <c r="J713" s="693"/>
      <c r="K713" s="693"/>
      <c r="L713" s="693"/>
      <c r="M713" s="694"/>
      <c r="N713" s="648">
        <f>SUM(N692:N712)</f>
        <v>0</v>
      </c>
      <c r="O713" s="665"/>
      <c r="P713" s="648">
        <f>SUM(P692:P712)</f>
        <v>0</v>
      </c>
      <c r="Q713" s="665"/>
      <c r="R713" s="648">
        <f>SUM(R692:R712)</f>
        <v>0</v>
      </c>
      <c r="S713" s="665"/>
      <c r="T713" s="648">
        <f>SUM(T692:T712)</f>
        <v>0</v>
      </c>
      <c r="U713" s="665"/>
      <c r="V713" s="648">
        <f>SUM(V692:V712)</f>
        <v>0</v>
      </c>
      <c r="W713" s="665"/>
      <c r="X713" s="152">
        <f>SUM(N713:W713)</f>
        <v>0</v>
      </c>
      <c r="Y713" s="648">
        <f>SUM(Y692:Y712)</f>
        <v>0</v>
      </c>
      <c r="Z713" s="665"/>
      <c r="AA713" s="648">
        <f>SUM(AA692:AA712)</f>
        <v>0</v>
      </c>
      <c r="AB713" s="665"/>
      <c r="AC713" s="648">
        <f>SUM(AC692:AC712)</f>
        <v>0</v>
      </c>
      <c r="AD713" s="665"/>
      <c r="AE713" s="648">
        <f>SUM(AE692:AE712)</f>
        <v>0</v>
      </c>
      <c r="AF713" s="665"/>
      <c r="AG713" s="648">
        <f>SUM(AG692:AG712)</f>
        <v>0</v>
      </c>
      <c r="AH713" s="665"/>
      <c r="AI713" s="152">
        <f>SUM(Y713:AG713)</f>
        <v>0</v>
      </c>
      <c r="AJ713" s="648">
        <f>SUM(AJ692:AJ712)</f>
        <v>0</v>
      </c>
      <c r="AK713" s="665"/>
      <c r="AL713" s="648">
        <f>SUM(AL692:AL712)</f>
        <v>0</v>
      </c>
      <c r="AM713" s="665"/>
      <c r="AN713" s="648">
        <f>SUM(AN692:AN712)</f>
        <v>0</v>
      </c>
      <c r="AO713" s="665"/>
      <c r="AP713" s="648">
        <f>SUM(AP692:AP712)</f>
        <v>0</v>
      </c>
      <c r="AQ713" s="665"/>
      <c r="AR713" s="648">
        <f>SUM(AR692:AR712)</f>
        <v>0</v>
      </c>
      <c r="AS713" s="665"/>
      <c r="AT713" s="152">
        <f>SUM(AJ713:AS713)</f>
        <v>0</v>
      </c>
      <c r="AU713" s="648">
        <f>SUM(AU692:AU712)</f>
        <v>0</v>
      </c>
      <c r="AV713" s="665"/>
      <c r="AW713" s="648">
        <f>SUM(AW692:AW712)</f>
        <v>0</v>
      </c>
      <c r="AX713" s="665"/>
      <c r="AY713" s="648">
        <f>SUM(AY692:AY712)</f>
        <v>0</v>
      </c>
      <c r="AZ713" s="665"/>
      <c r="BA713" s="648">
        <f>SUM(BA692:BA712)</f>
        <v>0</v>
      </c>
      <c r="BB713" s="665"/>
      <c r="BC713" s="648">
        <f>SUM(BC692:BC712)</f>
        <v>0</v>
      </c>
      <c r="BD713" s="665"/>
      <c r="BE713" s="152">
        <f>SUM(AU713:BD713)</f>
        <v>0</v>
      </c>
      <c r="BF713" s="648">
        <f>SUM(BF692:BF712)</f>
        <v>0</v>
      </c>
      <c r="BG713" s="665"/>
      <c r="BH713" s="648">
        <f>SUM(BH692:BH712)</f>
        <v>0</v>
      </c>
      <c r="BI713" s="665"/>
      <c r="BJ713" s="648">
        <f>SUM(BJ692:BJ712)</f>
        <v>0</v>
      </c>
      <c r="BK713" s="665"/>
      <c r="BL713" s="648">
        <f>SUM(BL692:BL712)</f>
        <v>0</v>
      </c>
      <c r="BM713" s="665"/>
      <c r="BN713" s="648">
        <f>SUM(BN692:BN712)</f>
        <v>0</v>
      </c>
      <c r="BO713" s="665"/>
      <c r="BP713" s="152">
        <f>SUM(BF713:BO713)</f>
        <v>0</v>
      </c>
      <c r="BQ713" s="648">
        <f>SUM(BQ692:BQ712)</f>
        <v>0</v>
      </c>
      <c r="BR713" s="665"/>
      <c r="BS713" s="648">
        <f>SUM(BS692:BS712)</f>
        <v>0</v>
      </c>
      <c r="BT713" s="665"/>
      <c r="BU713" s="648">
        <f>SUM(BU692:BU712)</f>
        <v>0</v>
      </c>
      <c r="BV713" s="665"/>
      <c r="BW713" s="648">
        <f>SUM(BW692:BW712)</f>
        <v>0</v>
      </c>
      <c r="BX713" s="665"/>
      <c r="BY713" s="648">
        <f>SUM(BY692:BY712)</f>
        <v>0</v>
      </c>
      <c r="BZ713" s="665"/>
      <c r="CA713" s="152">
        <f>SUM(BQ713:BZ713)</f>
        <v>0</v>
      </c>
      <c r="CB713" s="648">
        <f>SUM(CB692:CB712)</f>
        <v>0</v>
      </c>
      <c r="CC713" s="665"/>
      <c r="CD713" s="648">
        <f>SUM(CD692:CD712)</f>
        <v>0</v>
      </c>
      <c r="CE713" s="665"/>
      <c r="CF713" s="648">
        <f>SUM(CF692:CF712)</f>
        <v>0</v>
      </c>
      <c r="CG713" s="665"/>
      <c r="CH713" s="648">
        <f>SUM(CH692:CH712)</f>
        <v>0</v>
      </c>
      <c r="CI713" s="665"/>
      <c r="CJ713" s="648">
        <f>SUM(CJ692:CJ712)</f>
        <v>0</v>
      </c>
      <c r="CK713" s="665"/>
      <c r="CL713" s="152">
        <f>SUM(CB713:CK713)</f>
        <v>0</v>
      </c>
      <c r="CM713" s="648">
        <f>SUM(CM692:CM712)</f>
        <v>0</v>
      </c>
      <c r="CN713" s="665"/>
      <c r="CO713" s="648">
        <f>SUM(CO692:CO712)</f>
        <v>0</v>
      </c>
      <c r="CP713" s="665"/>
      <c r="CQ713" s="648">
        <f>SUM(CQ692:CQ712)</f>
        <v>0</v>
      </c>
      <c r="CR713" s="665"/>
      <c r="CS713" s="648">
        <f>SUM(CS692:CS712)</f>
        <v>0</v>
      </c>
      <c r="CT713" s="665"/>
      <c r="CU713" s="648">
        <f>SUM(CU692:CU712)</f>
        <v>0</v>
      </c>
      <c r="CV713" s="665"/>
      <c r="CW713" s="152">
        <f>SUM(CM713:CV713)</f>
        <v>0</v>
      </c>
      <c r="CX713" s="648">
        <f>SUM(CX692:CX712)</f>
        <v>0</v>
      </c>
      <c r="CY713" s="665"/>
      <c r="CZ713" s="648">
        <f>SUM(CZ692:CZ712)</f>
        <v>0</v>
      </c>
      <c r="DA713" s="665"/>
      <c r="DB713" s="648">
        <f>SUM(DB692:DB712)</f>
        <v>0</v>
      </c>
      <c r="DC713" s="665"/>
      <c r="DD713" s="648">
        <f>SUM(DD692:DD712)</f>
        <v>0</v>
      </c>
      <c r="DE713" s="665"/>
      <c r="DF713" s="648">
        <f>SUM(DF692:DF712)</f>
        <v>0</v>
      </c>
      <c r="DG713" s="665"/>
      <c r="DH713" s="152">
        <f>SUM(CX713:DG713)</f>
        <v>0</v>
      </c>
      <c r="DI713" s="648">
        <f>SUM(DI692:DI712)</f>
        <v>0</v>
      </c>
      <c r="DJ713" s="665"/>
      <c r="DK713" s="648">
        <f>SUM(DK692:DK712)</f>
        <v>0</v>
      </c>
      <c r="DL713" s="665"/>
      <c r="DM713" s="648">
        <f>SUM(DM692:DM712)</f>
        <v>0</v>
      </c>
      <c r="DN713" s="665"/>
      <c r="DO713" s="648">
        <f>SUM(DO692:DO712)</f>
        <v>0</v>
      </c>
      <c r="DP713" s="665"/>
      <c r="DQ713" s="648">
        <f>SUM(DQ692:DQ712)</f>
        <v>0</v>
      </c>
      <c r="DR713" s="665"/>
      <c r="DS713" s="152">
        <f>SUM(DI713:DR713)</f>
        <v>0</v>
      </c>
      <c r="DT713" s="352">
        <f>SUM(DT692:DT712)</f>
        <v>0</v>
      </c>
      <c r="DU713" s="352">
        <f>SUM(DU692:DU712)</f>
        <v>0</v>
      </c>
      <c r="DV713" s="352">
        <f>SUM(DV692:DV712)</f>
        <v>0</v>
      </c>
      <c r="DW713" s="352">
        <f>SUM(DW692:DW712)</f>
        <v>0</v>
      </c>
      <c r="DX713" s="352">
        <f>SUM(DX692:DX712)</f>
        <v>0</v>
      </c>
      <c r="DY713" s="352">
        <f t="shared" si="915"/>
        <v>0</v>
      </c>
      <c r="DZ713" s="135"/>
    </row>
    <row r="714" spans="1:130" ht="26.25" customHeight="1">
      <c r="A714" s="76" t="s">
        <v>163</v>
      </c>
      <c r="B714" s="76"/>
      <c r="C714" s="679" t="s">
        <v>262</v>
      </c>
      <c r="D714" s="680"/>
      <c r="E714" s="680"/>
      <c r="F714" s="680"/>
      <c r="G714" s="680"/>
      <c r="H714" s="680"/>
      <c r="I714" s="680"/>
      <c r="J714" s="680"/>
      <c r="K714" s="680"/>
      <c r="L714" s="680"/>
      <c r="M714" s="795"/>
      <c r="N714" s="175"/>
      <c r="O714" s="199"/>
      <c r="P714" s="75"/>
      <c r="Q714" s="199"/>
      <c r="R714" s="75"/>
      <c r="S714" s="199"/>
      <c r="T714" s="75"/>
      <c r="U714" s="199"/>
      <c r="V714" s="75"/>
      <c r="W714" s="199"/>
      <c r="X714" s="200"/>
      <c r="Y714" s="175"/>
      <c r="Z714" s="199"/>
      <c r="AA714" s="511"/>
      <c r="AB714" s="199"/>
      <c r="AC714" s="511"/>
      <c r="AD714" s="199"/>
      <c r="AE714" s="511"/>
      <c r="AF714" s="199"/>
      <c r="AG714" s="511"/>
      <c r="AH714" s="199"/>
      <c r="AI714" s="200"/>
      <c r="AJ714" s="175"/>
      <c r="AK714" s="199"/>
      <c r="AL714" s="75"/>
      <c r="AM714" s="199"/>
      <c r="AN714" s="75"/>
      <c r="AO714" s="199"/>
      <c r="AP714" s="75"/>
      <c r="AQ714" s="199"/>
      <c r="AR714" s="75"/>
      <c r="AS714" s="199"/>
      <c r="AT714" s="200"/>
      <c r="AU714" s="175"/>
      <c r="AV714" s="199"/>
      <c r="AW714" s="75"/>
      <c r="AX714" s="199"/>
      <c r="AY714" s="75"/>
      <c r="AZ714" s="199"/>
      <c r="BA714" s="75"/>
      <c r="BB714" s="199"/>
      <c r="BC714" s="75"/>
      <c r="BD714" s="199"/>
      <c r="BE714" s="200"/>
      <c r="BF714" s="175"/>
      <c r="BG714" s="199"/>
      <c r="BH714" s="75"/>
      <c r="BI714" s="199"/>
      <c r="BJ714" s="75"/>
      <c r="BK714" s="199"/>
      <c r="BL714" s="75"/>
      <c r="BM714" s="199"/>
      <c r="BN714" s="75"/>
      <c r="BO714" s="199"/>
      <c r="BP714" s="200"/>
      <c r="BQ714" s="175"/>
      <c r="BR714" s="199"/>
      <c r="BS714" s="75"/>
      <c r="BT714" s="199"/>
      <c r="BU714" s="75"/>
      <c r="BV714" s="199"/>
      <c r="BW714" s="75"/>
      <c r="BX714" s="199"/>
      <c r="BY714" s="75"/>
      <c r="BZ714" s="199"/>
      <c r="CA714" s="200"/>
      <c r="CB714" s="175"/>
      <c r="CC714" s="199"/>
      <c r="CD714" s="75"/>
      <c r="CE714" s="199"/>
      <c r="CF714" s="75"/>
      <c r="CG714" s="199"/>
      <c r="CH714" s="75"/>
      <c r="CI714" s="199"/>
      <c r="CJ714" s="75"/>
      <c r="CK714" s="199"/>
      <c r="CL714" s="200"/>
      <c r="CM714" s="175"/>
      <c r="CN714" s="199"/>
      <c r="CO714" s="75"/>
      <c r="CP714" s="199"/>
      <c r="CQ714" s="75"/>
      <c r="CR714" s="199"/>
      <c r="CS714" s="75"/>
      <c r="CT714" s="199"/>
      <c r="CU714" s="75"/>
      <c r="CV714" s="199"/>
      <c r="CW714" s="200"/>
      <c r="CX714" s="175"/>
      <c r="CY714" s="199"/>
      <c r="CZ714" s="75"/>
      <c r="DA714" s="199"/>
      <c r="DB714" s="75"/>
      <c r="DC714" s="199"/>
      <c r="DD714" s="75"/>
      <c r="DE714" s="199"/>
      <c r="DF714" s="75"/>
      <c r="DG714" s="199"/>
      <c r="DH714" s="200"/>
      <c r="DI714" s="175"/>
      <c r="DJ714" s="199"/>
      <c r="DK714" s="75"/>
      <c r="DL714" s="199"/>
      <c r="DM714" s="75"/>
      <c r="DN714" s="199"/>
      <c r="DO714" s="75"/>
      <c r="DP714" s="199"/>
      <c r="DQ714" s="75"/>
      <c r="DR714" s="199"/>
      <c r="DS714" s="200"/>
      <c r="DT714" s="353"/>
      <c r="DU714" s="353"/>
      <c r="DV714" s="353"/>
      <c r="DW714" s="353"/>
      <c r="DX714" s="353"/>
      <c r="DY714" s="350"/>
      <c r="DZ714" s="135"/>
    </row>
    <row r="715" spans="1:130" ht="15" customHeight="1">
      <c r="C715" s="75" t="s">
        <v>146</v>
      </c>
      <c r="D715" s="945">
        <f t="shared" ref="D715:D724" si="916">E570</f>
        <v>0</v>
      </c>
      <c r="E715" s="945"/>
      <c r="F715" s="945"/>
      <c r="G715" s="945"/>
      <c r="H715" s="945"/>
      <c r="I715" s="945"/>
      <c r="J715" s="945"/>
      <c r="K715" s="945"/>
      <c r="L715" s="945"/>
      <c r="M715" s="946"/>
      <c r="N715" s="881">
        <v>0</v>
      </c>
      <c r="O715" s="659"/>
      <c r="P715" s="881">
        <v>0</v>
      </c>
      <c r="Q715" s="659"/>
      <c r="R715" s="881">
        <v>0</v>
      </c>
      <c r="S715" s="659"/>
      <c r="T715" s="881">
        <v>0</v>
      </c>
      <c r="U715" s="659"/>
      <c r="V715" s="881">
        <v>0</v>
      </c>
      <c r="W715" s="659"/>
      <c r="X715" s="119">
        <f t="shared" ref="X715:X724" si="917">SUM(N715+P715+R715+T715+V715)</f>
        <v>0</v>
      </c>
      <c r="Y715" s="886">
        <v>0</v>
      </c>
      <c r="Z715" s="1007"/>
      <c r="AA715" s="886">
        <v>0</v>
      </c>
      <c r="AB715" s="1007"/>
      <c r="AC715" s="886">
        <v>0</v>
      </c>
      <c r="AD715" s="1007"/>
      <c r="AE715" s="886">
        <v>0</v>
      </c>
      <c r="AF715" s="1007"/>
      <c r="AG715" s="886">
        <v>0</v>
      </c>
      <c r="AH715" s="1007"/>
      <c r="AI715" s="266">
        <f t="shared" ref="AI715:AI724" si="918">SUM(Y715+AA715+AC715+AE715+AG715)</f>
        <v>0</v>
      </c>
      <c r="AJ715" s="884">
        <v>0</v>
      </c>
      <c r="AK715" s="885"/>
      <c r="AL715" s="884">
        <v>0</v>
      </c>
      <c r="AM715" s="885"/>
      <c r="AN715" s="884">
        <v>0</v>
      </c>
      <c r="AO715" s="885"/>
      <c r="AP715" s="884">
        <v>0</v>
      </c>
      <c r="AQ715" s="885"/>
      <c r="AR715" s="884">
        <v>0</v>
      </c>
      <c r="AS715" s="885"/>
      <c r="AT715" s="269">
        <f t="shared" ref="AT715:AT724" si="919">SUM(AJ715+AL715+AN715+AP715+AR715)</f>
        <v>0</v>
      </c>
      <c r="AU715" s="877">
        <v>0</v>
      </c>
      <c r="AV715" s="878"/>
      <c r="AW715" s="877">
        <v>0</v>
      </c>
      <c r="AX715" s="878"/>
      <c r="AY715" s="877">
        <v>0</v>
      </c>
      <c r="AZ715" s="878"/>
      <c r="BA715" s="877">
        <v>0</v>
      </c>
      <c r="BB715" s="878"/>
      <c r="BC715" s="877">
        <v>0</v>
      </c>
      <c r="BD715" s="878"/>
      <c r="BE715" s="272">
        <f t="shared" ref="BE715:BE724" si="920">SUM(AU715+AW715+AY715+BA715+BC715)</f>
        <v>0</v>
      </c>
      <c r="BF715" s="879">
        <v>0</v>
      </c>
      <c r="BG715" s="880"/>
      <c r="BH715" s="879">
        <v>0</v>
      </c>
      <c r="BI715" s="880"/>
      <c r="BJ715" s="879">
        <v>0</v>
      </c>
      <c r="BK715" s="880"/>
      <c r="BL715" s="879">
        <v>0</v>
      </c>
      <c r="BM715" s="880"/>
      <c r="BN715" s="879">
        <v>0</v>
      </c>
      <c r="BO715" s="880"/>
      <c r="BP715" s="275">
        <f t="shared" ref="BP715:BP724" si="921">SUM(BF715+BH715+BJ715+BL715+BN715)</f>
        <v>0</v>
      </c>
      <c r="BQ715" s="1003">
        <v>0</v>
      </c>
      <c r="BR715" s="1004"/>
      <c r="BS715" s="1003">
        <v>0</v>
      </c>
      <c r="BT715" s="1004"/>
      <c r="BU715" s="1003">
        <v>0</v>
      </c>
      <c r="BV715" s="1004"/>
      <c r="BW715" s="1003">
        <v>0</v>
      </c>
      <c r="BX715" s="1004"/>
      <c r="BY715" s="1003">
        <v>0</v>
      </c>
      <c r="BZ715" s="1004"/>
      <c r="CA715" s="278">
        <f t="shared" ref="CA715:CA724" si="922">SUM(BQ715+BS715+BU715+BW715+BY715)</f>
        <v>0</v>
      </c>
      <c r="CB715" s="1005">
        <v>0</v>
      </c>
      <c r="CC715" s="1006"/>
      <c r="CD715" s="1005">
        <v>0</v>
      </c>
      <c r="CE715" s="1006"/>
      <c r="CF715" s="1005">
        <v>0</v>
      </c>
      <c r="CG715" s="1006"/>
      <c r="CH715" s="1005">
        <v>0</v>
      </c>
      <c r="CI715" s="1006"/>
      <c r="CJ715" s="1005">
        <v>0</v>
      </c>
      <c r="CK715" s="1006"/>
      <c r="CL715" s="281">
        <f t="shared" ref="CL715:CL724" si="923">SUM(CB715+CD715+CF715+CH715+CJ715)</f>
        <v>0</v>
      </c>
      <c r="CM715" s="999">
        <v>0</v>
      </c>
      <c r="CN715" s="1000"/>
      <c r="CO715" s="999">
        <v>0</v>
      </c>
      <c r="CP715" s="1000"/>
      <c r="CQ715" s="999">
        <v>0</v>
      </c>
      <c r="CR715" s="1000"/>
      <c r="CS715" s="999">
        <v>0</v>
      </c>
      <c r="CT715" s="1000"/>
      <c r="CU715" s="999">
        <v>0</v>
      </c>
      <c r="CV715" s="1000"/>
      <c r="CW715" s="284">
        <f t="shared" ref="CW715:CW724" si="924">SUM(CM715+CO715+CQ715+CS715+CU715)</f>
        <v>0</v>
      </c>
      <c r="CX715" s="1001">
        <v>0</v>
      </c>
      <c r="CY715" s="1002"/>
      <c r="CZ715" s="1001">
        <v>0</v>
      </c>
      <c r="DA715" s="1002"/>
      <c r="DB715" s="1001">
        <v>0</v>
      </c>
      <c r="DC715" s="1002"/>
      <c r="DD715" s="1001">
        <v>0</v>
      </c>
      <c r="DE715" s="1002"/>
      <c r="DF715" s="1001">
        <v>0</v>
      </c>
      <c r="DG715" s="1002"/>
      <c r="DH715" s="287">
        <f t="shared" ref="DH715:DH724" si="925">SUM(CX715+CZ715+DB715+DD715+DF715)</f>
        <v>0</v>
      </c>
      <c r="DI715" s="997">
        <v>0</v>
      </c>
      <c r="DJ715" s="998"/>
      <c r="DK715" s="997">
        <v>0</v>
      </c>
      <c r="DL715" s="998"/>
      <c r="DM715" s="997">
        <v>0</v>
      </c>
      <c r="DN715" s="998"/>
      <c r="DO715" s="997">
        <v>0</v>
      </c>
      <c r="DP715" s="998"/>
      <c r="DQ715" s="997">
        <v>0</v>
      </c>
      <c r="DR715" s="998"/>
      <c r="DS715" s="299">
        <f t="shared" ref="DS715:DS724" si="926">SUM(DI715+DK715+DM715+DO715+DQ715)</f>
        <v>0</v>
      </c>
      <c r="DT715" s="293">
        <f t="shared" ref="DT715:DT724" si="927">N715+Y715+AJ715+AU715+BF715+BQ715+CB715+CM715+CX715+DI715</f>
        <v>0</v>
      </c>
      <c r="DU715" s="293">
        <f t="shared" ref="DU715:DU724" si="928">P715+AA715+AL715+AW715+BH715+BS715+CD715+CO715+CZ715+DK715</f>
        <v>0</v>
      </c>
      <c r="DV715" s="293">
        <f t="shared" ref="DV715:DV724" si="929">R715+AC715+AN715+AY715+BJ715+BU715+CF715+CQ715+DB715+DM715</f>
        <v>0</v>
      </c>
      <c r="DW715" s="293">
        <f t="shared" ref="DW715:DW724" si="930">T715+AE715+AP715+BA715+BL715+BW715+CH715+CS715+DD715+DO715</f>
        <v>0</v>
      </c>
      <c r="DX715" s="293">
        <f t="shared" ref="DX715:DX724" si="931">V715+AG715+AR715+BC715+BN715+BY715+CJ715+CU715+DF715+DQ715</f>
        <v>0</v>
      </c>
      <c r="DY715" s="294">
        <f t="shared" ref="DY715:DY725" si="932">SUM(DT715:DX715)</f>
        <v>0</v>
      </c>
      <c r="DZ715" s="135"/>
    </row>
    <row r="716" spans="1:130" ht="15" customHeight="1">
      <c r="C716" s="75" t="s">
        <v>147</v>
      </c>
      <c r="D716" s="945">
        <f t="shared" si="916"/>
        <v>0</v>
      </c>
      <c r="E716" s="945"/>
      <c r="F716" s="945"/>
      <c r="G716" s="945"/>
      <c r="H716" s="945"/>
      <c r="I716" s="945"/>
      <c r="J716" s="945"/>
      <c r="K716" s="945"/>
      <c r="L716" s="945"/>
      <c r="M716" s="946"/>
      <c r="N716" s="881">
        <v>0</v>
      </c>
      <c r="O716" s="659"/>
      <c r="P716" s="881">
        <v>0</v>
      </c>
      <c r="Q716" s="659"/>
      <c r="R716" s="881">
        <v>0</v>
      </c>
      <c r="S716" s="659"/>
      <c r="T716" s="881">
        <v>0</v>
      </c>
      <c r="U716" s="659"/>
      <c r="V716" s="881">
        <v>0</v>
      </c>
      <c r="W716" s="659"/>
      <c r="X716" s="119">
        <f t="shared" si="917"/>
        <v>0</v>
      </c>
      <c r="Y716" s="886">
        <v>0</v>
      </c>
      <c r="Z716" s="1007"/>
      <c r="AA716" s="886">
        <v>0</v>
      </c>
      <c r="AB716" s="1007"/>
      <c r="AC716" s="886">
        <v>0</v>
      </c>
      <c r="AD716" s="1007"/>
      <c r="AE716" s="886">
        <v>0</v>
      </c>
      <c r="AF716" s="1007"/>
      <c r="AG716" s="886">
        <v>0</v>
      </c>
      <c r="AH716" s="1007"/>
      <c r="AI716" s="266">
        <f t="shared" si="918"/>
        <v>0</v>
      </c>
      <c r="AJ716" s="884">
        <v>0</v>
      </c>
      <c r="AK716" s="885"/>
      <c r="AL716" s="884">
        <v>0</v>
      </c>
      <c r="AM716" s="885"/>
      <c r="AN716" s="884">
        <v>0</v>
      </c>
      <c r="AO716" s="885"/>
      <c r="AP716" s="884">
        <v>0</v>
      </c>
      <c r="AQ716" s="885"/>
      <c r="AR716" s="884">
        <v>0</v>
      </c>
      <c r="AS716" s="885"/>
      <c r="AT716" s="269">
        <f t="shared" si="919"/>
        <v>0</v>
      </c>
      <c r="AU716" s="877">
        <v>0</v>
      </c>
      <c r="AV716" s="878"/>
      <c r="AW716" s="877">
        <v>0</v>
      </c>
      <c r="AX716" s="878"/>
      <c r="AY716" s="877">
        <v>0</v>
      </c>
      <c r="AZ716" s="878"/>
      <c r="BA716" s="877">
        <v>0</v>
      </c>
      <c r="BB716" s="878"/>
      <c r="BC716" s="877">
        <v>0</v>
      </c>
      <c r="BD716" s="878"/>
      <c r="BE716" s="272">
        <f t="shared" si="920"/>
        <v>0</v>
      </c>
      <c r="BF716" s="879">
        <v>0</v>
      </c>
      <c r="BG716" s="880"/>
      <c r="BH716" s="879">
        <v>0</v>
      </c>
      <c r="BI716" s="880"/>
      <c r="BJ716" s="879">
        <v>0</v>
      </c>
      <c r="BK716" s="880"/>
      <c r="BL716" s="879">
        <v>0</v>
      </c>
      <c r="BM716" s="880"/>
      <c r="BN716" s="879">
        <v>0</v>
      </c>
      <c r="BO716" s="880"/>
      <c r="BP716" s="275">
        <f t="shared" si="921"/>
        <v>0</v>
      </c>
      <c r="BQ716" s="1003">
        <v>0</v>
      </c>
      <c r="BR716" s="1004"/>
      <c r="BS716" s="1003">
        <v>0</v>
      </c>
      <c r="BT716" s="1004"/>
      <c r="BU716" s="1003">
        <v>0</v>
      </c>
      <c r="BV716" s="1004"/>
      <c r="BW716" s="1003">
        <v>0</v>
      </c>
      <c r="BX716" s="1004"/>
      <c r="BY716" s="1003">
        <v>0</v>
      </c>
      <c r="BZ716" s="1004"/>
      <c r="CA716" s="278">
        <f t="shared" si="922"/>
        <v>0</v>
      </c>
      <c r="CB716" s="1005">
        <v>0</v>
      </c>
      <c r="CC716" s="1006"/>
      <c r="CD716" s="1005">
        <v>0</v>
      </c>
      <c r="CE716" s="1006"/>
      <c r="CF716" s="1005">
        <v>0</v>
      </c>
      <c r="CG716" s="1006"/>
      <c r="CH716" s="1005">
        <v>0</v>
      </c>
      <c r="CI716" s="1006"/>
      <c r="CJ716" s="1005">
        <v>0</v>
      </c>
      <c r="CK716" s="1006"/>
      <c r="CL716" s="281">
        <f t="shared" si="923"/>
        <v>0</v>
      </c>
      <c r="CM716" s="999">
        <v>0</v>
      </c>
      <c r="CN716" s="1000"/>
      <c r="CO716" s="999">
        <v>0</v>
      </c>
      <c r="CP716" s="1000"/>
      <c r="CQ716" s="999">
        <v>0</v>
      </c>
      <c r="CR716" s="1000"/>
      <c r="CS716" s="999">
        <v>0</v>
      </c>
      <c r="CT716" s="1000"/>
      <c r="CU716" s="999">
        <v>0</v>
      </c>
      <c r="CV716" s="1000"/>
      <c r="CW716" s="284">
        <f t="shared" si="924"/>
        <v>0</v>
      </c>
      <c r="CX716" s="1001">
        <v>0</v>
      </c>
      <c r="CY716" s="1002"/>
      <c r="CZ716" s="1001">
        <v>0</v>
      </c>
      <c r="DA716" s="1002"/>
      <c r="DB716" s="1001">
        <v>0</v>
      </c>
      <c r="DC716" s="1002"/>
      <c r="DD716" s="1001">
        <v>0</v>
      </c>
      <c r="DE716" s="1002"/>
      <c r="DF716" s="1001">
        <v>0</v>
      </c>
      <c r="DG716" s="1002"/>
      <c r="DH716" s="287">
        <f t="shared" si="925"/>
        <v>0</v>
      </c>
      <c r="DI716" s="997">
        <v>0</v>
      </c>
      <c r="DJ716" s="998"/>
      <c r="DK716" s="997">
        <v>0</v>
      </c>
      <c r="DL716" s="998"/>
      <c r="DM716" s="997">
        <v>0</v>
      </c>
      <c r="DN716" s="998"/>
      <c r="DO716" s="997">
        <v>0</v>
      </c>
      <c r="DP716" s="998"/>
      <c r="DQ716" s="997">
        <v>0</v>
      </c>
      <c r="DR716" s="998"/>
      <c r="DS716" s="299">
        <f t="shared" si="926"/>
        <v>0</v>
      </c>
      <c r="DT716" s="293">
        <f t="shared" si="927"/>
        <v>0</v>
      </c>
      <c r="DU716" s="293">
        <f t="shared" si="928"/>
        <v>0</v>
      </c>
      <c r="DV716" s="293">
        <f t="shared" si="929"/>
        <v>0</v>
      </c>
      <c r="DW716" s="293">
        <f t="shared" si="930"/>
        <v>0</v>
      </c>
      <c r="DX716" s="293">
        <f t="shared" si="931"/>
        <v>0</v>
      </c>
      <c r="DY716" s="294">
        <f t="shared" si="932"/>
        <v>0</v>
      </c>
      <c r="DZ716" s="135"/>
    </row>
    <row r="717" spans="1:130" ht="15" customHeight="1">
      <c r="C717" s="186" t="s">
        <v>148</v>
      </c>
      <c r="D717" s="945">
        <f t="shared" si="916"/>
        <v>0</v>
      </c>
      <c r="E717" s="945"/>
      <c r="F717" s="945"/>
      <c r="G717" s="945"/>
      <c r="H717" s="945"/>
      <c r="I717" s="945"/>
      <c r="J717" s="945"/>
      <c r="K717" s="945"/>
      <c r="L717" s="945"/>
      <c r="M717" s="946"/>
      <c r="N717" s="881">
        <v>0</v>
      </c>
      <c r="O717" s="659"/>
      <c r="P717" s="881">
        <v>0</v>
      </c>
      <c r="Q717" s="659"/>
      <c r="R717" s="881">
        <v>0</v>
      </c>
      <c r="S717" s="659"/>
      <c r="T717" s="881">
        <v>0</v>
      </c>
      <c r="U717" s="659"/>
      <c r="V717" s="881">
        <v>0</v>
      </c>
      <c r="W717" s="659"/>
      <c r="X717" s="119">
        <f t="shared" si="917"/>
        <v>0</v>
      </c>
      <c r="Y717" s="886">
        <v>0</v>
      </c>
      <c r="Z717" s="1007"/>
      <c r="AA717" s="886">
        <v>0</v>
      </c>
      <c r="AB717" s="1007"/>
      <c r="AC717" s="886">
        <v>0</v>
      </c>
      <c r="AD717" s="1007"/>
      <c r="AE717" s="886">
        <v>0</v>
      </c>
      <c r="AF717" s="1007"/>
      <c r="AG717" s="886">
        <v>0</v>
      </c>
      <c r="AH717" s="1007"/>
      <c r="AI717" s="266">
        <f t="shared" si="918"/>
        <v>0</v>
      </c>
      <c r="AJ717" s="884">
        <v>0</v>
      </c>
      <c r="AK717" s="885"/>
      <c r="AL717" s="884">
        <v>0</v>
      </c>
      <c r="AM717" s="885"/>
      <c r="AN717" s="884">
        <v>0</v>
      </c>
      <c r="AO717" s="885"/>
      <c r="AP717" s="884">
        <v>0</v>
      </c>
      <c r="AQ717" s="885"/>
      <c r="AR717" s="884">
        <v>0</v>
      </c>
      <c r="AS717" s="885"/>
      <c r="AT717" s="269">
        <f t="shared" si="919"/>
        <v>0</v>
      </c>
      <c r="AU717" s="877">
        <v>0</v>
      </c>
      <c r="AV717" s="878"/>
      <c r="AW717" s="877">
        <v>0</v>
      </c>
      <c r="AX717" s="878"/>
      <c r="AY717" s="877">
        <v>0</v>
      </c>
      <c r="AZ717" s="878"/>
      <c r="BA717" s="877">
        <v>0</v>
      </c>
      <c r="BB717" s="878"/>
      <c r="BC717" s="877">
        <v>0</v>
      </c>
      <c r="BD717" s="878"/>
      <c r="BE717" s="272">
        <f t="shared" si="920"/>
        <v>0</v>
      </c>
      <c r="BF717" s="879">
        <v>0</v>
      </c>
      <c r="BG717" s="880"/>
      <c r="BH717" s="879">
        <v>0</v>
      </c>
      <c r="BI717" s="880"/>
      <c r="BJ717" s="879">
        <v>0</v>
      </c>
      <c r="BK717" s="880"/>
      <c r="BL717" s="879">
        <v>0</v>
      </c>
      <c r="BM717" s="880"/>
      <c r="BN717" s="879">
        <v>0</v>
      </c>
      <c r="BO717" s="880"/>
      <c r="BP717" s="275">
        <f t="shared" si="921"/>
        <v>0</v>
      </c>
      <c r="BQ717" s="1003">
        <v>0</v>
      </c>
      <c r="BR717" s="1004"/>
      <c r="BS717" s="1003">
        <v>0</v>
      </c>
      <c r="BT717" s="1004"/>
      <c r="BU717" s="1003">
        <v>0</v>
      </c>
      <c r="BV717" s="1004"/>
      <c r="BW717" s="1003">
        <v>0</v>
      </c>
      <c r="BX717" s="1004"/>
      <c r="BY717" s="1003">
        <v>0</v>
      </c>
      <c r="BZ717" s="1004"/>
      <c r="CA717" s="278">
        <f t="shared" si="922"/>
        <v>0</v>
      </c>
      <c r="CB717" s="1005">
        <v>0</v>
      </c>
      <c r="CC717" s="1006"/>
      <c r="CD717" s="1005">
        <v>0</v>
      </c>
      <c r="CE717" s="1006"/>
      <c r="CF717" s="1005">
        <v>0</v>
      </c>
      <c r="CG717" s="1006"/>
      <c r="CH717" s="1005">
        <v>0</v>
      </c>
      <c r="CI717" s="1006"/>
      <c r="CJ717" s="1005">
        <v>0</v>
      </c>
      <c r="CK717" s="1006"/>
      <c r="CL717" s="281">
        <f t="shared" si="923"/>
        <v>0</v>
      </c>
      <c r="CM717" s="999">
        <v>0</v>
      </c>
      <c r="CN717" s="1000"/>
      <c r="CO717" s="999">
        <v>0</v>
      </c>
      <c r="CP717" s="1000"/>
      <c r="CQ717" s="999">
        <v>0</v>
      </c>
      <c r="CR717" s="1000"/>
      <c r="CS717" s="999">
        <v>0</v>
      </c>
      <c r="CT717" s="1000"/>
      <c r="CU717" s="999">
        <v>0</v>
      </c>
      <c r="CV717" s="1000"/>
      <c r="CW717" s="284">
        <f t="shared" si="924"/>
        <v>0</v>
      </c>
      <c r="CX717" s="1001">
        <v>0</v>
      </c>
      <c r="CY717" s="1002"/>
      <c r="CZ717" s="1001">
        <v>0</v>
      </c>
      <c r="DA717" s="1002"/>
      <c r="DB717" s="1001">
        <v>0</v>
      </c>
      <c r="DC717" s="1002"/>
      <c r="DD717" s="1001">
        <v>0</v>
      </c>
      <c r="DE717" s="1002"/>
      <c r="DF717" s="1001">
        <v>0</v>
      </c>
      <c r="DG717" s="1002"/>
      <c r="DH717" s="287">
        <f t="shared" si="925"/>
        <v>0</v>
      </c>
      <c r="DI717" s="997">
        <v>0</v>
      </c>
      <c r="DJ717" s="998"/>
      <c r="DK717" s="997">
        <v>0</v>
      </c>
      <c r="DL717" s="998"/>
      <c r="DM717" s="997">
        <v>0</v>
      </c>
      <c r="DN717" s="998"/>
      <c r="DO717" s="997">
        <v>0</v>
      </c>
      <c r="DP717" s="998"/>
      <c r="DQ717" s="997">
        <v>0</v>
      </c>
      <c r="DR717" s="998"/>
      <c r="DS717" s="299">
        <f t="shared" si="926"/>
        <v>0</v>
      </c>
      <c r="DT717" s="293">
        <f t="shared" si="927"/>
        <v>0</v>
      </c>
      <c r="DU717" s="293">
        <f t="shared" si="928"/>
        <v>0</v>
      </c>
      <c r="DV717" s="293">
        <f t="shared" si="929"/>
        <v>0</v>
      </c>
      <c r="DW717" s="293">
        <f t="shared" si="930"/>
        <v>0</v>
      </c>
      <c r="DX717" s="293">
        <f t="shared" si="931"/>
        <v>0</v>
      </c>
      <c r="DY717" s="294">
        <f t="shared" si="932"/>
        <v>0</v>
      </c>
      <c r="DZ717" s="135"/>
    </row>
    <row r="718" spans="1:130" ht="15" customHeight="1">
      <c r="C718" s="75" t="s">
        <v>164</v>
      </c>
      <c r="D718" s="945">
        <f t="shared" si="916"/>
        <v>0</v>
      </c>
      <c r="E718" s="945"/>
      <c r="F718" s="945"/>
      <c r="G718" s="945"/>
      <c r="H718" s="945"/>
      <c r="I718" s="945"/>
      <c r="J718" s="945"/>
      <c r="K718" s="945"/>
      <c r="L718" s="945"/>
      <c r="M718" s="946"/>
      <c r="N718" s="881">
        <v>0</v>
      </c>
      <c r="O718" s="659"/>
      <c r="P718" s="881">
        <v>0</v>
      </c>
      <c r="Q718" s="659"/>
      <c r="R718" s="881">
        <v>0</v>
      </c>
      <c r="S718" s="659"/>
      <c r="T718" s="881">
        <v>0</v>
      </c>
      <c r="U718" s="659"/>
      <c r="V718" s="881">
        <v>0</v>
      </c>
      <c r="W718" s="659"/>
      <c r="X718" s="119">
        <f t="shared" si="917"/>
        <v>0</v>
      </c>
      <c r="Y718" s="886">
        <v>0</v>
      </c>
      <c r="Z718" s="1007"/>
      <c r="AA718" s="886">
        <v>0</v>
      </c>
      <c r="AB718" s="1007"/>
      <c r="AC718" s="886">
        <v>0</v>
      </c>
      <c r="AD718" s="1007"/>
      <c r="AE718" s="886">
        <v>0</v>
      </c>
      <c r="AF718" s="1007"/>
      <c r="AG718" s="886">
        <v>0</v>
      </c>
      <c r="AH718" s="1007"/>
      <c r="AI718" s="266">
        <f t="shared" si="918"/>
        <v>0</v>
      </c>
      <c r="AJ718" s="884">
        <v>0</v>
      </c>
      <c r="AK718" s="885"/>
      <c r="AL718" s="884">
        <v>0</v>
      </c>
      <c r="AM718" s="885"/>
      <c r="AN718" s="884">
        <v>0</v>
      </c>
      <c r="AO718" s="885"/>
      <c r="AP718" s="884">
        <v>0</v>
      </c>
      <c r="AQ718" s="885"/>
      <c r="AR718" s="884">
        <v>0</v>
      </c>
      <c r="AS718" s="885"/>
      <c r="AT718" s="269">
        <f t="shared" si="919"/>
        <v>0</v>
      </c>
      <c r="AU718" s="877">
        <v>0</v>
      </c>
      <c r="AV718" s="878"/>
      <c r="AW718" s="877">
        <v>0</v>
      </c>
      <c r="AX718" s="878"/>
      <c r="AY718" s="877">
        <v>0</v>
      </c>
      <c r="AZ718" s="878"/>
      <c r="BA718" s="877">
        <v>0</v>
      </c>
      <c r="BB718" s="878"/>
      <c r="BC718" s="877">
        <v>0</v>
      </c>
      <c r="BD718" s="878"/>
      <c r="BE718" s="272">
        <f t="shared" si="920"/>
        <v>0</v>
      </c>
      <c r="BF718" s="879">
        <v>0</v>
      </c>
      <c r="BG718" s="880"/>
      <c r="BH718" s="879">
        <v>0</v>
      </c>
      <c r="BI718" s="880"/>
      <c r="BJ718" s="879">
        <v>0</v>
      </c>
      <c r="BK718" s="880"/>
      <c r="BL718" s="879">
        <v>0</v>
      </c>
      <c r="BM718" s="880"/>
      <c r="BN718" s="879">
        <v>0</v>
      </c>
      <c r="BO718" s="880"/>
      <c r="BP718" s="275">
        <f t="shared" si="921"/>
        <v>0</v>
      </c>
      <c r="BQ718" s="1003">
        <v>0</v>
      </c>
      <c r="BR718" s="1004"/>
      <c r="BS718" s="1003">
        <v>0</v>
      </c>
      <c r="BT718" s="1004"/>
      <c r="BU718" s="1003">
        <v>0</v>
      </c>
      <c r="BV718" s="1004"/>
      <c r="BW718" s="1003">
        <v>0</v>
      </c>
      <c r="BX718" s="1004"/>
      <c r="BY718" s="1003">
        <v>0</v>
      </c>
      <c r="BZ718" s="1004"/>
      <c r="CA718" s="278">
        <f t="shared" si="922"/>
        <v>0</v>
      </c>
      <c r="CB718" s="1005">
        <v>0</v>
      </c>
      <c r="CC718" s="1006"/>
      <c r="CD718" s="1005">
        <v>0</v>
      </c>
      <c r="CE718" s="1006"/>
      <c r="CF718" s="1005">
        <v>0</v>
      </c>
      <c r="CG718" s="1006"/>
      <c r="CH718" s="1005">
        <v>0</v>
      </c>
      <c r="CI718" s="1006"/>
      <c r="CJ718" s="1005">
        <v>0</v>
      </c>
      <c r="CK718" s="1006"/>
      <c r="CL718" s="281">
        <f t="shared" si="923"/>
        <v>0</v>
      </c>
      <c r="CM718" s="999">
        <v>0</v>
      </c>
      <c r="CN718" s="1000"/>
      <c r="CO718" s="999">
        <v>0</v>
      </c>
      <c r="CP718" s="1000"/>
      <c r="CQ718" s="999">
        <v>0</v>
      </c>
      <c r="CR718" s="1000"/>
      <c r="CS718" s="999">
        <v>0</v>
      </c>
      <c r="CT718" s="1000"/>
      <c r="CU718" s="999">
        <v>0</v>
      </c>
      <c r="CV718" s="1000"/>
      <c r="CW718" s="284">
        <f t="shared" si="924"/>
        <v>0</v>
      </c>
      <c r="CX718" s="1001">
        <v>0</v>
      </c>
      <c r="CY718" s="1002"/>
      <c r="CZ718" s="1001">
        <v>0</v>
      </c>
      <c r="DA718" s="1002"/>
      <c r="DB718" s="1001">
        <v>0</v>
      </c>
      <c r="DC718" s="1002"/>
      <c r="DD718" s="1001">
        <v>0</v>
      </c>
      <c r="DE718" s="1002"/>
      <c r="DF718" s="1001">
        <v>0</v>
      </c>
      <c r="DG718" s="1002"/>
      <c r="DH718" s="287">
        <f t="shared" si="925"/>
        <v>0</v>
      </c>
      <c r="DI718" s="997">
        <v>0</v>
      </c>
      <c r="DJ718" s="998"/>
      <c r="DK718" s="997">
        <v>0</v>
      </c>
      <c r="DL718" s="998"/>
      <c r="DM718" s="997">
        <v>0</v>
      </c>
      <c r="DN718" s="998"/>
      <c r="DO718" s="997">
        <v>0</v>
      </c>
      <c r="DP718" s="998"/>
      <c r="DQ718" s="997">
        <v>0</v>
      </c>
      <c r="DR718" s="998"/>
      <c r="DS718" s="299">
        <f t="shared" si="926"/>
        <v>0</v>
      </c>
      <c r="DT718" s="293">
        <f t="shared" si="927"/>
        <v>0</v>
      </c>
      <c r="DU718" s="293">
        <f t="shared" si="928"/>
        <v>0</v>
      </c>
      <c r="DV718" s="293">
        <f t="shared" si="929"/>
        <v>0</v>
      </c>
      <c r="DW718" s="293">
        <f t="shared" si="930"/>
        <v>0</v>
      </c>
      <c r="DX718" s="293">
        <f t="shared" si="931"/>
        <v>0</v>
      </c>
      <c r="DY718" s="294">
        <f t="shared" si="932"/>
        <v>0</v>
      </c>
      <c r="DZ718" s="135"/>
    </row>
    <row r="719" spans="1:130" ht="15" customHeight="1">
      <c r="C719" s="75" t="s">
        <v>330</v>
      </c>
      <c r="D719" s="945">
        <f t="shared" si="916"/>
        <v>0</v>
      </c>
      <c r="E719" s="945"/>
      <c r="F719" s="945"/>
      <c r="G719" s="945"/>
      <c r="H719" s="945"/>
      <c r="I719" s="945"/>
      <c r="J719" s="945"/>
      <c r="K719" s="945"/>
      <c r="L719" s="945"/>
      <c r="M719" s="946"/>
      <c r="N719" s="881">
        <v>0</v>
      </c>
      <c r="O719" s="659"/>
      <c r="P719" s="881">
        <v>0</v>
      </c>
      <c r="Q719" s="659"/>
      <c r="R719" s="881">
        <v>0</v>
      </c>
      <c r="S719" s="659"/>
      <c r="T719" s="881">
        <v>0</v>
      </c>
      <c r="U719" s="659"/>
      <c r="V719" s="881">
        <v>0</v>
      </c>
      <c r="W719" s="659"/>
      <c r="X719" s="119">
        <f t="shared" si="917"/>
        <v>0</v>
      </c>
      <c r="Y719" s="886">
        <v>0</v>
      </c>
      <c r="Z719" s="1007"/>
      <c r="AA719" s="886">
        <v>0</v>
      </c>
      <c r="AB719" s="1007"/>
      <c r="AC719" s="886">
        <v>0</v>
      </c>
      <c r="AD719" s="1007"/>
      <c r="AE719" s="886">
        <v>0</v>
      </c>
      <c r="AF719" s="1007"/>
      <c r="AG719" s="886">
        <v>0</v>
      </c>
      <c r="AH719" s="1007"/>
      <c r="AI719" s="266">
        <f t="shared" si="918"/>
        <v>0</v>
      </c>
      <c r="AJ719" s="884">
        <v>0</v>
      </c>
      <c r="AK719" s="885"/>
      <c r="AL719" s="884">
        <v>0</v>
      </c>
      <c r="AM719" s="885"/>
      <c r="AN719" s="884">
        <v>0</v>
      </c>
      <c r="AO719" s="885"/>
      <c r="AP719" s="884">
        <v>0</v>
      </c>
      <c r="AQ719" s="885"/>
      <c r="AR719" s="884">
        <v>0</v>
      </c>
      <c r="AS719" s="885"/>
      <c r="AT719" s="269">
        <f t="shared" si="919"/>
        <v>0</v>
      </c>
      <c r="AU719" s="877">
        <v>0</v>
      </c>
      <c r="AV719" s="878"/>
      <c r="AW719" s="877">
        <v>0</v>
      </c>
      <c r="AX719" s="878"/>
      <c r="AY719" s="877">
        <v>0</v>
      </c>
      <c r="AZ719" s="878"/>
      <c r="BA719" s="877">
        <v>0</v>
      </c>
      <c r="BB719" s="878"/>
      <c r="BC719" s="877">
        <v>0</v>
      </c>
      <c r="BD719" s="878"/>
      <c r="BE719" s="272">
        <f t="shared" si="920"/>
        <v>0</v>
      </c>
      <c r="BF719" s="879">
        <v>0</v>
      </c>
      <c r="BG719" s="880"/>
      <c r="BH719" s="879">
        <v>0</v>
      </c>
      <c r="BI719" s="880"/>
      <c r="BJ719" s="879">
        <v>0</v>
      </c>
      <c r="BK719" s="880"/>
      <c r="BL719" s="879">
        <v>0</v>
      </c>
      <c r="BM719" s="880"/>
      <c r="BN719" s="879">
        <v>0</v>
      </c>
      <c r="BO719" s="880"/>
      <c r="BP719" s="275">
        <f t="shared" si="921"/>
        <v>0</v>
      </c>
      <c r="BQ719" s="1003">
        <v>0</v>
      </c>
      <c r="BR719" s="1004"/>
      <c r="BS719" s="1003">
        <v>0</v>
      </c>
      <c r="BT719" s="1004"/>
      <c r="BU719" s="1003">
        <v>0</v>
      </c>
      <c r="BV719" s="1004"/>
      <c r="BW719" s="1003">
        <v>0</v>
      </c>
      <c r="BX719" s="1004"/>
      <c r="BY719" s="1003">
        <v>0</v>
      </c>
      <c r="BZ719" s="1004"/>
      <c r="CA719" s="278">
        <f t="shared" si="922"/>
        <v>0</v>
      </c>
      <c r="CB719" s="1005">
        <v>0</v>
      </c>
      <c r="CC719" s="1006"/>
      <c r="CD719" s="1005">
        <v>0</v>
      </c>
      <c r="CE719" s="1006"/>
      <c r="CF719" s="1005">
        <v>0</v>
      </c>
      <c r="CG719" s="1006"/>
      <c r="CH719" s="1005">
        <v>0</v>
      </c>
      <c r="CI719" s="1006"/>
      <c r="CJ719" s="1005">
        <v>0</v>
      </c>
      <c r="CK719" s="1006"/>
      <c r="CL719" s="281">
        <f t="shared" si="923"/>
        <v>0</v>
      </c>
      <c r="CM719" s="999">
        <v>0</v>
      </c>
      <c r="CN719" s="1000"/>
      <c r="CO719" s="999">
        <v>0</v>
      </c>
      <c r="CP719" s="1000"/>
      <c r="CQ719" s="999">
        <v>0</v>
      </c>
      <c r="CR719" s="1000"/>
      <c r="CS719" s="999">
        <v>0</v>
      </c>
      <c r="CT719" s="1000"/>
      <c r="CU719" s="999">
        <v>0</v>
      </c>
      <c r="CV719" s="1000"/>
      <c r="CW719" s="284">
        <f t="shared" si="924"/>
        <v>0</v>
      </c>
      <c r="CX719" s="1001">
        <v>0</v>
      </c>
      <c r="CY719" s="1002"/>
      <c r="CZ719" s="1001">
        <v>0</v>
      </c>
      <c r="DA719" s="1002"/>
      <c r="DB719" s="1001">
        <v>0</v>
      </c>
      <c r="DC719" s="1002"/>
      <c r="DD719" s="1001">
        <v>0</v>
      </c>
      <c r="DE719" s="1002"/>
      <c r="DF719" s="1001">
        <v>0</v>
      </c>
      <c r="DG719" s="1002"/>
      <c r="DH719" s="287">
        <f t="shared" si="925"/>
        <v>0</v>
      </c>
      <c r="DI719" s="997">
        <v>0</v>
      </c>
      <c r="DJ719" s="998"/>
      <c r="DK719" s="997">
        <v>0</v>
      </c>
      <c r="DL719" s="998"/>
      <c r="DM719" s="997">
        <v>0</v>
      </c>
      <c r="DN719" s="998"/>
      <c r="DO719" s="997">
        <v>0</v>
      </c>
      <c r="DP719" s="998"/>
      <c r="DQ719" s="997">
        <v>0</v>
      </c>
      <c r="DR719" s="998"/>
      <c r="DS719" s="299">
        <f t="shared" si="926"/>
        <v>0</v>
      </c>
      <c r="DT719" s="293">
        <f t="shared" si="927"/>
        <v>0</v>
      </c>
      <c r="DU719" s="293">
        <f t="shared" si="928"/>
        <v>0</v>
      </c>
      <c r="DV719" s="293">
        <f t="shared" si="929"/>
        <v>0</v>
      </c>
      <c r="DW719" s="293">
        <f t="shared" si="930"/>
        <v>0</v>
      </c>
      <c r="DX719" s="293">
        <f t="shared" si="931"/>
        <v>0</v>
      </c>
      <c r="DY719" s="294">
        <f t="shared" si="932"/>
        <v>0</v>
      </c>
      <c r="DZ719" s="135"/>
    </row>
    <row r="720" spans="1:130" ht="15" customHeight="1">
      <c r="C720" s="186" t="s">
        <v>331</v>
      </c>
      <c r="D720" s="945">
        <f t="shared" si="916"/>
        <v>0</v>
      </c>
      <c r="E720" s="945"/>
      <c r="F720" s="945"/>
      <c r="G720" s="945"/>
      <c r="H720" s="945"/>
      <c r="I720" s="945"/>
      <c r="J720" s="945"/>
      <c r="K720" s="945"/>
      <c r="L720" s="945"/>
      <c r="M720" s="946"/>
      <c r="N720" s="881">
        <v>0</v>
      </c>
      <c r="O720" s="659"/>
      <c r="P720" s="881">
        <v>0</v>
      </c>
      <c r="Q720" s="659"/>
      <c r="R720" s="881">
        <v>0</v>
      </c>
      <c r="S720" s="659"/>
      <c r="T720" s="881">
        <v>0</v>
      </c>
      <c r="U720" s="659"/>
      <c r="V720" s="881">
        <v>0</v>
      </c>
      <c r="W720" s="659"/>
      <c r="X720" s="119">
        <f t="shared" si="917"/>
        <v>0</v>
      </c>
      <c r="Y720" s="886">
        <v>0</v>
      </c>
      <c r="Z720" s="1007"/>
      <c r="AA720" s="886">
        <v>0</v>
      </c>
      <c r="AB720" s="1007"/>
      <c r="AC720" s="886">
        <v>0</v>
      </c>
      <c r="AD720" s="1007"/>
      <c r="AE720" s="886">
        <v>0</v>
      </c>
      <c r="AF720" s="1007"/>
      <c r="AG720" s="886">
        <v>0</v>
      </c>
      <c r="AH720" s="1007"/>
      <c r="AI720" s="266">
        <f t="shared" si="918"/>
        <v>0</v>
      </c>
      <c r="AJ720" s="884">
        <v>0</v>
      </c>
      <c r="AK720" s="885"/>
      <c r="AL720" s="884">
        <v>0</v>
      </c>
      <c r="AM720" s="885"/>
      <c r="AN720" s="884">
        <v>0</v>
      </c>
      <c r="AO720" s="885"/>
      <c r="AP720" s="884">
        <v>0</v>
      </c>
      <c r="AQ720" s="885"/>
      <c r="AR720" s="884">
        <v>0</v>
      </c>
      <c r="AS720" s="885"/>
      <c r="AT720" s="269">
        <f t="shared" si="919"/>
        <v>0</v>
      </c>
      <c r="AU720" s="877">
        <v>0</v>
      </c>
      <c r="AV720" s="878"/>
      <c r="AW720" s="877">
        <v>0</v>
      </c>
      <c r="AX720" s="878"/>
      <c r="AY720" s="877">
        <v>0</v>
      </c>
      <c r="AZ720" s="878"/>
      <c r="BA720" s="877">
        <v>0</v>
      </c>
      <c r="BB720" s="878"/>
      <c r="BC720" s="877">
        <v>0</v>
      </c>
      <c r="BD720" s="878"/>
      <c r="BE720" s="272">
        <f t="shared" si="920"/>
        <v>0</v>
      </c>
      <c r="BF720" s="879">
        <v>0</v>
      </c>
      <c r="BG720" s="880"/>
      <c r="BH720" s="879">
        <v>0</v>
      </c>
      <c r="BI720" s="880"/>
      <c r="BJ720" s="879">
        <v>0</v>
      </c>
      <c r="BK720" s="880"/>
      <c r="BL720" s="879">
        <v>0</v>
      </c>
      <c r="BM720" s="880"/>
      <c r="BN720" s="879">
        <v>0</v>
      </c>
      <c r="BO720" s="880"/>
      <c r="BP720" s="275">
        <f t="shared" si="921"/>
        <v>0</v>
      </c>
      <c r="BQ720" s="1003">
        <v>0</v>
      </c>
      <c r="BR720" s="1004"/>
      <c r="BS720" s="1003">
        <v>0</v>
      </c>
      <c r="BT720" s="1004"/>
      <c r="BU720" s="1003">
        <v>0</v>
      </c>
      <c r="BV720" s="1004"/>
      <c r="BW720" s="1003">
        <v>0</v>
      </c>
      <c r="BX720" s="1004"/>
      <c r="BY720" s="1003">
        <v>0</v>
      </c>
      <c r="BZ720" s="1004"/>
      <c r="CA720" s="278">
        <f t="shared" si="922"/>
        <v>0</v>
      </c>
      <c r="CB720" s="1005">
        <v>0</v>
      </c>
      <c r="CC720" s="1006"/>
      <c r="CD720" s="1005">
        <v>0</v>
      </c>
      <c r="CE720" s="1006"/>
      <c r="CF720" s="1005">
        <v>0</v>
      </c>
      <c r="CG720" s="1006"/>
      <c r="CH720" s="1005">
        <v>0</v>
      </c>
      <c r="CI720" s="1006"/>
      <c r="CJ720" s="1005">
        <v>0</v>
      </c>
      <c r="CK720" s="1006"/>
      <c r="CL720" s="281">
        <f t="shared" si="923"/>
        <v>0</v>
      </c>
      <c r="CM720" s="999">
        <v>0</v>
      </c>
      <c r="CN720" s="1000"/>
      <c r="CO720" s="999">
        <v>0</v>
      </c>
      <c r="CP720" s="1000"/>
      <c r="CQ720" s="999">
        <v>0</v>
      </c>
      <c r="CR720" s="1000"/>
      <c r="CS720" s="999">
        <v>0</v>
      </c>
      <c r="CT720" s="1000"/>
      <c r="CU720" s="999">
        <v>0</v>
      </c>
      <c r="CV720" s="1000"/>
      <c r="CW720" s="284">
        <f t="shared" si="924"/>
        <v>0</v>
      </c>
      <c r="CX720" s="1001">
        <v>0</v>
      </c>
      <c r="CY720" s="1002"/>
      <c r="CZ720" s="1001">
        <v>0</v>
      </c>
      <c r="DA720" s="1002"/>
      <c r="DB720" s="1001">
        <v>0</v>
      </c>
      <c r="DC720" s="1002"/>
      <c r="DD720" s="1001">
        <v>0</v>
      </c>
      <c r="DE720" s="1002"/>
      <c r="DF720" s="1001">
        <v>0</v>
      </c>
      <c r="DG720" s="1002"/>
      <c r="DH720" s="287">
        <f t="shared" si="925"/>
        <v>0</v>
      </c>
      <c r="DI720" s="997">
        <v>0</v>
      </c>
      <c r="DJ720" s="998"/>
      <c r="DK720" s="997">
        <v>0</v>
      </c>
      <c r="DL720" s="998"/>
      <c r="DM720" s="997">
        <v>0</v>
      </c>
      <c r="DN720" s="998"/>
      <c r="DO720" s="997">
        <v>0</v>
      </c>
      <c r="DP720" s="998"/>
      <c r="DQ720" s="997">
        <v>0</v>
      </c>
      <c r="DR720" s="998"/>
      <c r="DS720" s="299">
        <f t="shared" si="926"/>
        <v>0</v>
      </c>
      <c r="DT720" s="293">
        <f t="shared" si="927"/>
        <v>0</v>
      </c>
      <c r="DU720" s="293">
        <f t="shared" si="928"/>
        <v>0</v>
      </c>
      <c r="DV720" s="293">
        <f t="shared" si="929"/>
        <v>0</v>
      </c>
      <c r="DW720" s="293">
        <f t="shared" si="930"/>
        <v>0</v>
      </c>
      <c r="DX720" s="293">
        <f t="shared" si="931"/>
        <v>0</v>
      </c>
      <c r="DY720" s="294">
        <f t="shared" si="932"/>
        <v>0</v>
      </c>
      <c r="DZ720" s="135"/>
    </row>
    <row r="721" spans="1:130" ht="15" customHeight="1">
      <c r="C721" s="75" t="s">
        <v>332</v>
      </c>
      <c r="D721" s="945">
        <f t="shared" si="916"/>
        <v>0</v>
      </c>
      <c r="E721" s="945"/>
      <c r="F721" s="945"/>
      <c r="G721" s="945"/>
      <c r="H721" s="945"/>
      <c r="I721" s="945"/>
      <c r="J721" s="945"/>
      <c r="K721" s="945"/>
      <c r="L721" s="945"/>
      <c r="M721" s="946"/>
      <c r="N721" s="881">
        <v>0</v>
      </c>
      <c r="O721" s="659"/>
      <c r="P721" s="881">
        <v>0</v>
      </c>
      <c r="Q721" s="659"/>
      <c r="R721" s="881">
        <v>0</v>
      </c>
      <c r="S721" s="659"/>
      <c r="T721" s="881">
        <v>0</v>
      </c>
      <c r="U721" s="659"/>
      <c r="V721" s="881">
        <v>0</v>
      </c>
      <c r="W721" s="659"/>
      <c r="X721" s="119">
        <f t="shared" si="917"/>
        <v>0</v>
      </c>
      <c r="Y721" s="886">
        <v>0</v>
      </c>
      <c r="Z721" s="1007"/>
      <c r="AA721" s="886">
        <v>0</v>
      </c>
      <c r="AB721" s="1007"/>
      <c r="AC721" s="886">
        <v>0</v>
      </c>
      <c r="AD721" s="1007"/>
      <c r="AE721" s="886">
        <v>0</v>
      </c>
      <c r="AF721" s="1007"/>
      <c r="AG721" s="886">
        <v>0</v>
      </c>
      <c r="AH721" s="1007"/>
      <c r="AI721" s="266">
        <f t="shared" si="918"/>
        <v>0</v>
      </c>
      <c r="AJ721" s="884">
        <v>0</v>
      </c>
      <c r="AK721" s="885"/>
      <c r="AL721" s="884">
        <v>0</v>
      </c>
      <c r="AM721" s="885"/>
      <c r="AN721" s="884">
        <v>0</v>
      </c>
      <c r="AO721" s="885"/>
      <c r="AP721" s="884">
        <v>0</v>
      </c>
      <c r="AQ721" s="885"/>
      <c r="AR721" s="884">
        <v>0</v>
      </c>
      <c r="AS721" s="885"/>
      <c r="AT721" s="269">
        <f t="shared" si="919"/>
        <v>0</v>
      </c>
      <c r="AU721" s="877">
        <v>0</v>
      </c>
      <c r="AV721" s="878"/>
      <c r="AW721" s="877">
        <v>0</v>
      </c>
      <c r="AX721" s="878"/>
      <c r="AY721" s="877">
        <v>0</v>
      </c>
      <c r="AZ721" s="878"/>
      <c r="BA721" s="877">
        <v>0</v>
      </c>
      <c r="BB721" s="878"/>
      <c r="BC721" s="877">
        <v>0</v>
      </c>
      <c r="BD721" s="878"/>
      <c r="BE721" s="272">
        <f t="shared" si="920"/>
        <v>0</v>
      </c>
      <c r="BF721" s="879">
        <v>0</v>
      </c>
      <c r="BG721" s="880"/>
      <c r="BH721" s="879">
        <v>0</v>
      </c>
      <c r="BI721" s="880"/>
      <c r="BJ721" s="879">
        <v>0</v>
      </c>
      <c r="BK721" s="880"/>
      <c r="BL721" s="879">
        <v>0</v>
      </c>
      <c r="BM721" s="880"/>
      <c r="BN721" s="879">
        <v>0</v>
      </c>
      <c r="BO721" s="880"/>
      <c r="BP721" s="275">
        <f t="shared" si="921"/>
        <v>0</v>
      </c>
      <c r="BQ721" s="1003">
        <v>0</v>
      </c>
      <c r="BR721" s="1004"/>
      <c r="BS721" s="1003">
        <v>0</v>
      </c>
      <c r="BT721" s="1004"/>
      <c r="BU721" s="1003">
        <v>0</v>
      </c>
      <c r="BV721" s="1004"/>
      <c r="BW721" s="1003">
        <v>0</v>
      </c>
      <c r="BX721" s="1004"/>
      <c r="BY721" s="1003">
        <v>0</v>
      </c>
      <c r="BZ721" s="1004"/>
      <c r="CA721" s="278">
        <f t="shared" si="922"/>
        <v>0</v>
      </c>
      <c r="CB721" s="1005">
        <v>0</v>
      </c>
      <c r="CC721" s="1006"/>
      <c r="CD721" s="1005">
        <v>0</v>
      </c>
      <c r="CE721" s="1006"/>
      <c r="CF721" s="1005">
        <v>0</v>
      </c>
      <c r="CG721" s="1006"/>
      <c r="CH721" s="1005">
        <v>0</v>
      </c>
      <c r="CI721" s="1006"/>
      <c r="CJ721" s="1005">
        <v>0</v>
      </c>
      <c r="CK721" s="1006"/>
      <c r="CL721" s="281">
        <f t="shared" si="923"/>
        <v>0</v>
      </c>
      <c r="CM721" s="999">
        <v>0</v>
      </c>
      <c r="CN721" s="1000"/>
      <c r="CO721" s="999">
        <v>0</v>
      </c>
      <c r="CP721" s="1000"/>
      <c r="CQ721" s="999">
        <v>0</v>
      </c>
      <c r="CR721" s="1000"/>
      <c r="CS721" s="999">
        <v>0</v>
      </c>
      <c r="CT721" s="1000"/>
      <c r="CU721" s="999">
        <v>0</v>
      </c>
      <c r="CV721" s="1000"/>
      <c r="CW721" s="284">
        <f t="shared" si="924"/>
        <v>0</v>
      </c>
      <c r="CX721" s="1001">
        <v>0</v>
      </c>
      <c r="CY721" s="1002"/>
      <c r="CZ721" s="1001">
        <v>0</v>
      </c>
      <c r="DA721" s="1002"/>
      <c r="DB721" s="1001">
        <v>0</v>
      </c>
      <c r="DC721" s="1002"/>
      <c r="DD721" s="1001">
        <v>0</v>
      </c>
      <c r="DE721" s="1002"/>
      <c r="DF721" s="1001">
        <v>0</v>
      </c>
      <c r="DG721" s="1002"/>
      <c r="DH721" s="287">
        <f t="shared" si="925"/>
        <v>0</v>
      </c>
      <c r="DI721" s="997">
        <v>0</v>
      </c>
      <c r="DJ721" s="998"/>
      <c r="DK721" s="997">
        <v>0</v>
      </c>
      <c r="DL721" s="998"/>
      <c r="DM721" s="997">
        <v>0</v>
      </c>
      <c r="DN721" s="998"/>
      <c r="DO721" s="997">
        <v>0</v>
      </c>
      <c r="DP721" s="998"/>
      <c r="DQ721" s="997">
        <v>0</v>
      </c>
      <c r="DR721" s="998"/>
      <c r="DS721" s="299">
        <f t="shared" si="926"/>
        <v>0</v>
      </c>
      <c r="DT721" s="293">
        <f t="shared" si="927"/>
        <v>0</v>
      </c>
      <c r="DU721" s="293">
        <f t="shared" si="928"/>
        <v>0</v>
      </c>
      <c r="DV721" s="293">
        <f t="shared" si="929"/>
        <v>0</v>
      </c>
      <c r="DW721" s="293">
        <f t="shared" si="930"/>
        <v>0</v>
      </c>
      <c r="DX721" s="293">
        <f t="shared" si="931"/>
        <v>0</v>
      </c>
      <c r="DY721" s="294">
        <f t="shared" si="932"/>
        <v>0</v>
      </c>
      <c r="DZ721" s="135"/>
    </row>
    <row r="722" spans="1:130" ht="15" customHeight="1">
      <c r="C722" s="75" t="s">
        <v>333</v>
      </c>
      <c r="D722" s="945">
        <f t="shared" si="916"/>
        <v>0</v>
      </c>
      <c r="E722" s="945"/>
      <c r="F722" s="945"/>
      <c r="G722" s="945"/>
      <c r="H722" s="945"/>
      <c r="I722" s="945"/>
      <c r="J722" s="945"/>
      <c r="K722" s="945"/>
      <c r="L722" s="945"/>
      <c r="M722" s="946"/>
      <c r="N722" s="881">
        <v>0</v>
      </c>
      <c r="O722" s="659"/>
      <c r="P722" s="881">
        <v>0</v>
      </c>
      <c r="Q722" s="659"/>
      <c r="R722" s="881">
        <v>0</v>
      </c>
      <c r="S722" s="659"/>
      <c r="T722" s="881">
        <v>0</v>
      </c>
      <c r="U722" s="659"/>
      <c r="V722" s="881">
        <v>0</v>
      </c>
      <c r="W722" s="659"/>
      <c r="X722" s="119">
        <f t="shared" si="917"/>
        <v>0</v>
      </c>
      <c r="Y722" s="886">
        <v>0</v>
      </c>
      <c r="Z722" s="1007"/>
      <c r="AA722" s="886">
        <v>0</v>
      </c>
      <c r="AB722" s="1007"/>
      <c r="AC722" s="886">
        <v>0</v>
      </c>
      <c r="AD722" s="1007"/>
      <c r="AE722" s="886">
        <v>0</v>
      </c>
      <c r="AF722" s="1007"/>
      <c r="AG722" s="886">
        <v>0</v>
      </c>
      <c r="AH722" s="1007"/>
      <c r="AI722" s="266">
        <f t="shared" si="918"/>
        <v>0</v>
      </c>
      <c r="AJ722" s="884">
        <v>0</v>
      </c>
      <c r="AK722" s="885"/>
      <c r="AL722" s="884">
        <v>0</v>
      </c>
      <c r="AM722" s="885"/>
      <c r="AN722" s="884">
        <v>0</v>
      </c>
      <c r="AO722" s="885"/>
      <c r="AP722" s="884">
        <v>0</v>
      </c>
      <c r="AQ722" s="885"/>
      <c r="AR722" s="884">
        <v>0</v>
      </c>
      <c r="AS722" s="885"/>
      <c r="AT722" s="269">
        <f t="shared" si="919"/>
        <v>0</v>
      </c>
      <c r="AU722" s="877">
        <v>0</v>
      </c>
      <c r="AV722" s="878"/>
      <c r="AW722" s="877">
        <v>0</v>
      </c>
      <c r="AX722" s="878"/>
      <c r="AY722" s="877">
        <v>0</v>
      </c>
      <c r="AZ722" s="878"/>
      <c r="BA722" s="877">
        <v>0</v>
      </c>
      <c r="BB722" s="878"/>
      <c r="BC722" s="877">
        <v>0</v>
      </c>
      <c r="BD722" s="878"/>
      <c r="BE722" s="272">
        <f t="shared" si="920"/>
        <v>0</v>
      </c>
      <c r="BF722" s="879">
        <v>0</v>
      </c>
      <c r="BG722" s="880"/>
      <c r="BH722" s="879">
        <v>0</v>
      </c>
      <c r="BI722" s="880"/>
      <c r="BJ722" s="879">
        <v>0</v>
      </c>
      <c r="BK722" s="880"/>
      <c r="BL722" s="879">
        <v>0</v>
      </c>
      <c r="BM722" s="880"/>
      <c r="BN722" s="879">
        <v>0</v>
      </c>
      <c r="BO722" s="880"/>
      <c r="BP722" s="275">
        <f t="shared" si="921"/>
        <v>0</v>
      </c>
      <c r="BQ722" s="1003">
        <v>0</v>
      </c>
      <c r="BR722" s="1004"/>
      <c r="BS722" s="1003">
        <v>0</v>
      </c>
      <c r="BT722" s="1004"/>
      <c r="BU722" s="1003">
        <v>0</v>
      </c>
      <c r="BV722" s="1004"/>
      <c r="BW722" s="1003">
        <v>0</v>
      </c>
      <c r="BX722" s="1004"/>
      <c r="BY722" s="1003">
        <v>0</v>
      </c>
      <c r="BZ722" s="1004"/>
      <c r="CA722" s="278">
        <f t="shared" si="922"/>
        <v>0</v>
      </c>
      <c r="CB722" s="1005">
        <v>0</v>
      </c>
      <c r="CC722" s="1006"/>
      <c r="CD722" s="1005">
        <v>0</v>
      </c>
      <c r="CE722" s="1006"/>
      <c r="CF722" s="1005">
        <v>0</v>
      </c>
      <c r="CG722" s="1006"/>
      <c r="CH722" s="1005">
        <v>0</v>
      </c>
      <c r="CI722" s="1006"/>
      <c r="CJ722" s="1005">
        <v>0</v>
      </c>
      <c r="CK722" s="1006"/>
      <c r="CL722" s="281">
        <f t="shared" si="923"/>
        <v>0</v>
      </c>
      <c r="CM722" s="999">
        <v>0</v>
      </c>
      <c r="CN722" s="1000"/>
      <c r="CO722" s="999">
        <v>0</v>
      </c>
      <c r="CP722" s="1000"/>
      <c r="CQ722" s="999">
        <v>0</v>
      </c>
      <c r="CR722" s="1000"/>
      <c r="CS722" s="999">
        <v>0</v>
      </c>
      <c r="CT722" s="1000"/>
      <c r="CU722" s="999">
        <v>0</v>
      </c>
      <c r="CV722" s="1000"/>
      <c r="CW722" s="284">
        <f t="shared" si="924"/>
        <v>0</v>
      </c>
      <c r="CX722" s="1001">
        <v>0</v>
      </c>
      <c r="CY722" s="1002"/>
      <c r="CZ722" s="1001">
        <v>0</v>
      </c>
      <c r="DA722" s="1002"/>
      <c r="DB722" s="1001">
        <v>0</v>
      </c>
      <c r="DC722" s="1002"/>
      <c r="DD722" s="1001">
        <v>0</v>
      </c>
      <c r="DE722" s="1002"/>
      <c r="DF722" s="1001">
        <v>0</v>
      </c>
      <c r="DG722" s="1002"/>
      <c r="DH722" s="287">
        <f t="shared" si="925"/>
        <v>0</v>
      </c>
      <c r="DI722" s="997">
        <v>0</v>
      </c>
      <c r="DJ722" s="998"/>
      <c r="DK722" s="997">
        <v>0</v>
      </c>
      <c r="DL722" s="998"/>
      <c r="DM722" s="997">
        <v>0</v>
      </c>
      <c r="DN722" s="998"/>
      <c r="DO722" s="997">
        <v>0</v>
      </c>
      <c r="DP722" s="998"/>
      <c r="DQ722" s="997">
        <v>0</v>
      </c>
      <c r="DR722" s="998"/>
      <c r="DS722" s="299">
        <f t="shared" si="926"/>
        <v>0</v>
      </c>
      <c r="DT722" s="293">
        <f t="shared" si="927"/>
        <v>0</v>
      </c>
      <c r="DU722" s="293">
        <f t="shared" si="928"/>
        <v>0</v>
      </c>
      <c r="DV722" s="293">
        <f t="shared" si="929"/>
        <v>0</v>
      </c>
      <c r="DW722" s="293">
        <f t="shared" si="930"/>
        <v>0</v>
      </c>
      <c r="DX722" s="293">
        <f t="shared" si="931"/>
        <v>0</v>
      </c>
      <c r="DY722" s="294">
        <f t="shared" si="932"/>
        <v>0</v>
      </c>
      <c r="DZ722" s="135"/>
    </row>
    <row r="723" spans="1:130" ht="15" customHeight="1">
      <c r="C723" s="186" t="s">
        <v>334</v>
      </c>
      <c r="D723" s="945">
        <f t="shared" si="916"/>
        <v>0</v>
      </c>
      <c r="E723" s="945"/>
      <c r="F723" s="945"/>
      <c r="G723" s="945"/>
      <c r="H723" s="945"/>
      <c r="I723" s="945"/>
      <c r="J723" s="945"/>
      <c r="K723" s="945"/>
      <c r="L723" s="945"/>
      <c r="M723" s="946"/>
      <c r="N723" s="881">
        <v>0</v>
      </c>
      <c r="O723" s="659"/>
      <c r="P723" s="881">
        <v>0</v>
      </c>
      <c r="Q723" s="659"/>
      <c r="R723" s="881">
        <v>0</v>
      </c>
      <c r="S723" s="659"/>
      <c r="T723" s="881">
        <v>0</v>
      </c>
      <c r="U723" s="659"/>
      <c r="V723" s="881">
        <v>0</v>
      </c>
      <c r="W723" s="659"/>
      <c r="X723" s="119">
        <f t="shared" si="917"/>
        <v>0</v>
      </c>
      <c r="Y723" s="886">
        <v>0</v>
      </c>
      <c r="Z723" s="1007"/>
      <c r="AA723" s="886">
        <v>0</v>
      </c>
      <c r="AB723" s="1007"/>
      <c r="AC723" s="886">
        <v>0</v>
      </c>
      <c r="AD723" s="1007"/>
      <c r="AE723" s="886">
        <v>0</v>
      </c>
      <c r="AF723" s="1007"/>
      <c r="AG723" s="886">
        <v>0</v>
      </c>
      <c r="AH723" s="1007"/>
      <c r="AI723" s="266">
        <f t="shared" si="918"/>
        <v>0</v>
      </c>
      <c r="AJ723" s="884">
        <v>0</v>
      </c>
      <c r="AK723" s="885"/>
      <c r="AL723" s="884">
        <v>0</v>
      </c>
      <c r="AM723" s="885"/>
      <c r="AN723" s="884">
        <v>0</v>
      </c>
      <c r="AO723" s="885"/>
      <c r="AP723" s="884">
        <v>0</v>
      </c>
      <c r="AQ723" s="885"/>
      <c r="AR723" s="884">
        <v>0</v>
      </c>
      <c r="AS723" s="885"/>
      <c r="AT723" s="269">
        <f t="shared" si="919"/>
        <v>0</v>
      </c>
      <c r="AU723" s="877">
        <v>0</v>
      </c>
      <c r="AV723" s="878"/>
      <c r="AW723" s="877">
        <v>0</v>
      </c>
      <c r="AX723" s="878"/>
      <c r="AY723" s="877">
        <v>0</v>
      </c>
      <c r="AZ723" s="878"/>
      <c r="BA723" s="877">
        <v>0</v>
      </c>
      <c r="BB723" s="878"/>
      <c r="BC723" s="877">
        <v>0</v>
      </c>
      <c r="BD723" s="878"/>
      <c r="BE723" s="272">
        <f t="shared" si="920"/>
        <v>0</v>
      </c>
      <c r="BF723" s="879">
        <v>0</v>
      </c>
      <c r="BG723" s="880"/>
      <c r="BH723" s="879">
        <v>0</v>
      </c>
      <c r="BI723" s="880"/>
      <c r="BJ723" s="879">
        <v>0</v>
      </c>
      <c r="BK723" s="880"/>
      <c r="BL723" s="879">
        <v>0</v>
      </c>
      <c r="BM723" s="880"/>
      <c r="BN723" s="879">
        <v>0</v>
      </c>
      <c r="BO723" s="880"/>
      <c r="BP723" s="275">
        <f t="shared" si="921"/>
        <v>0</v>
      </c>
      <c r="BQ723" s="1003">
        <v>0</v>
      </c>
      <c r="BR723" s="1004"/>
      <c r="BS723" s="1003">
        <v>0</v>
      </c>
      <c r="BT723" s="1004"/>
      <c r="BU723" s="1003">
        <v>0</v>
      </c>
      <c r="BV723" s="1004"/>
      <c r="BW723" s="1003">
        <v>0</v>
      </c>
      <c r="BX723" s="1004"/>
      <c r="BY723" s="1003">
        <v>0</v>
      </c>
      <c r="BZ723" s="1004"/>
      <c r="CA723" s="278">
        <f t="shared" si="922"/>
        <v>0</v>
      </c>
      <c r="CB723" s="1005">
        <v>0</v>
      </c>
      <c r="CC723" s="1006"/>
      <c r="CD723" s="1005">
        <v>0</v>
      </c>
      <c r="CE723" s="1006"/>
      <c r="CF723" s="1005">
        <v>0</v>
      </c>
      <c r="CG723" s="1006"/>
      <c r="CH723" s="1005">
        <v>0</v>
      </c>
      <c r="CI723" s="1006"/>
      <c r="CJ723" s="1005">
        <v>0</v>
      </c>
      <c r="CK723" s="1006"/>
      <c r="CL723" s="281">
        <f t="shared" si="923"/>
        <v>0</v>
      </c>
      <c r="CM723" s="999">
        <v>0</v>
      </c>
      <c r="CN723" s="1000"/>
      <c r="CO723" s="999">
        <v>0</v>
      </c>
      <c r="CP723" s="1000"/>
      <c r="CQ723" s="999">
        <v>0</v>
      </c>
      <c r="CR723" s="1000"/>
      <c r="CS723" s="999">
        <v>0</v>
      </c>
      <c r="CT723" s="1000"/>
      <c r="CU723" s="999">
        <v>0</v>
      </c>
      <c r="CV723" s="1000"/>
      <c r="CW723" s="284">
        <f t="shared" si="924"/>
        <v>0</v>
      </c>
      <c r="CX723" s="1001">
        <v>0</v>
      </c>
      <c r="CY723" s="1002"/>
      <c r="CZ723" s="1001">
        <v>0</v>
      </c>
      <c r="DA723" s="1002"/>
      <c r="DB723" s="1001">
        <v>0</v>
      </c>
      <c r="DC723" s="1002"/>
      <c r="DD723" s="1001">
        <v>0</v>
      </c>
      <c r="DE723" s="1002"/>
      <c r="DF723" s="1001">
        <v>0</v>
      </c>
      <c r="DG723" s="1002"/>
      <c r="DH723" s="287">
        <f t="shared" si="925"/>
        <v>0</v>
      </c>
      <c r="DI723" s="997">
        <v>0</v>
      </c>
      <c r="DJ723" s="998"/>
      <c r="DK723" s="997">
        <v>0</v>
      </c>
      <c r="DL723" s="998"/>
      <c r="DM723" s="997">
        <v>0</v>
      </c>
      <c r="DN723" s="998"/>
      <c r="DO723" s="997">
        <v>0</v>
      </c>
      <c r="DP723" s="998"/>
      <c r="DQ723" s="997">
        <v>0</v>
      </c>
      <c r="DR723" s="998"/>
      <c r="DS723" s="299">
        <f t="shared" si="926"/>
        <v>0</v>
      </c>
      <c r="DT723" s="293">
        <f t="shared" si="927"/>
        <v>0</v>
      </c>
      <c r="DU723" s="293">
        <f t="shared" si="928"/>
        <v>0</v>
      </c>
      <c r="DV723" s="293">
        <f t="shared" si="929"/>
        <v>0</v>
      </c>
      <c r="DW723" s="293">
        <f t="shared" si="930"/>
        <v>0</v>
      </c>
      <c r="DX723" s="293">
        <f t="shared" si="931"/>
        <v>0</v>
      </c>
      <c r="DY723" s="294">
        <f t="shared" si="932"/>
        <v>0</v>
      </c>
      <c r="DZ723" s="135"/>
    </row>
    <row r="724" spans="1:130" ht="15" customHeight="1">
      <c r="C724" s="75" t="s">
        <v>335</v>
      </c>
      <c r="D724" s="945">
        <f t="shared" si="916"/>
        <v>0</v>
      </c>
      <c r="E724" s="945"/>
      <c r="F724" s="945"/>
      <c r="G724" s="945"/>
      <c r="H724" s="945"/>
      <c r="I724" s="945"/>
      <c r="J724" s="945"/>
      <c r="K724" s="945"/>
      <c r="L724" s="945"/>
      <c r="M724" s="946"/>
      <c r="N724" s="881">
        <v>0</v>
      </c>
      <c r="O724" s="659"/>
      <c r="P724" s="881">
        <v>0</v>
      </c>
      <c r="Q724" s="659"/>
      <c r="R724" s="881">
        <v>0</v>
      </c>
      <c r="S724" s="659"/>
      <c r="T724" s="881">
        <v>0</v>
      </c>
      <c r="U724" s="659"/>
      <c r="V724" s="881">
        <v>0</v>
      </c>
      <c r="W724" s="659"/>
      <c r="X724" s="119">
        <f t="shared" si="917"/>
        <v>0</v>
      </c>
      <c r="Y724" s="886">
        <v>0</v>
      </c>
      <c r="Z724" s="1007"/>
      <c r="AA724" s="886">
        <v>0</v>
      </c>
      <c r="AB724" s="1007"/>
      <c r="AC724" s="886">
        <v>0</v>
      </c>
      <c r="AD724" s="1007"/>
      <c r="AE724" s="886">
        <v>0</v>
      </c>
      <c r="AF724" s="1007"/>
      <c r="AG724" s="886">
        <v>0</v>
      </c>
      <c r="AH724" s="1007"/>
      <c r="AI724" s="266">
        <f t="shared" si="918"/>
        <v>0</v>
      </c>
      <c r="AJ724" s="884">
        <v>0</v>
      </c>
      <c r="AK724" s="885"/>
      <c r="AL724" s="884">
        <v>0</v>
      </c>
      <c r="AM724" s="885"/>
      <c r="AN724" s="884">
        <v>0</v>
      </c>
      <c r="AO724" s="885"/>
      <c r="AP724" s="884">
        <v>0</v>
      </c>
      <c r="AQ724" s="885"/>
      <c r="AR724" s="884">
        <v>0</v>
      </c>
      <c r="AS724" s="885"/>
      <c r="AT724" s="269">
        <f t="shared" si="919"/>
        <v>0</v>
      </c>
      <c r="AU724" s="877">
        <v>0</v>
      </c>
      <c r="AV724" s="878"/>
      <c r="AW724" s="877">
        <v>0</v>
      </c>
      <c r="AX724" s="878"/>
      <c r="AY724" s="877">
        <v>0</v>
      </c>
      <c r="AZ724" s="878"/>
      <c r="BA724" s="877">
        <v>0</v>
      </c>
      <c r="BB724" s="878"/>
      <c r="BC724" s="877">
        <v>0</v>
      </c>
      <c r="BD724" s="878"/>
      <c r="BE724" s="272">
        <f t="shared" si="920"/>
        <v>0</v>
      </c>
      <c r="BF724" s="879">
        <v>0</v>
      </c>
      <c r="BG724" s="880"/>
      <c r="BH724" s="879">
        <v>0</v>
      </c>
      <c r="BI724" s="880"/>
      <c r="BJ724" s="879">
        <v>0</v>
      </c>
      <c r="BK724" s="880"/>
      <c r="BL724" s="879">
        <v>0</v>
      </c>
      <c r="BM724" s="880"/>
      <c r="BN724" s="879">
        <v>0</v>
      </c>
      <c r="BO724" s="880"/>
      <c r="BP724" s="275">
        <f t="shared" si="921"/>
        <v>0</v>
      </c>
      <c r="BQ724" s="1003">
        <v>0</v>
      </c>
      <c r="BR724" s="1004"/>
      <c r="BS724" s="1003">
        <v>0</v>
      </c>
      <c r="BT724" s="1004"/>
      <c r="BU724" s="1003">
        <v>0</v>
      </c>
      <c r="BV724" s="1004"/>
      <c r="BW724" s="1003">
        <v>0</v>
      </c>
      <c r="BX724" s="1004"/>
      <c r="BY724" s="1003">
        <v>0</v>
      </c>
      <c r="BZ724" s="1004"/>
      <c r="CA724" s="278">
        <f t="shared" si="922"/>
        <v>0</v>
      </c>
      <c r="CB724" s="1005">
        <v>0</v>
      </c>
      <c r="CC724" s="1006"/>
      <c r="CD724" s="1005">
        <v>0</v>
      </c>
      <c r="CE724" s="1006"/>
      <c r="CF724" s="1005">
        <v>0</v>
      </c>
      <c r="CG724" s="1006"/>
      <c r="CH724" s="1005">
        <v>0</v>
      </c>
      <c r="CI724" s="1006"/>
      <c r="CJ724" s="1005">
        <v>0</v>
      </c>
      <c r="CK724" s="1006"/>
      <c r="CL724" s="281">
        <f t="shared" si="923"/>
        <v>0</v>
      </c>
      <c r="CM724" s="999">
        <v>0</v>
      </c>
      <c r="CN724" s="1000"/>
      <c r="CO724" s="999">
        <v>0</v>
      </c>
      <c r="CP724" s="1000"/>
      <c r="CQ724" s="999">
        <v>0</v>
      </c>
      <c r="CR724" s="1000"/>
      <c r="CS724" s="999">
        <v>0</v>
      </c>
      <c r="CT724" s="1000"/>
      <c r="CU724" s="999">
        <v>0</v>
      </c>
      <c r="CV724" s="1000"/>
      <c r="CW724" s="284">
        <f t="shared" si="924"/>
        <v>0</v>
      </c>
      <c r="CX724" s="1001">
        <v>0</v>
      </c>
      <c r="CY724" s="1002"/>
      <c r="CZ724" s="1001">
        <v>0</v>
      </c>
      <c r="DA724" s="1002"/>
      <c r="DB724" s="1001">
        <v>0</v>
      </c>
      <c r="DC724" s="1002"/>
      <c r="DD724" s="1001">
        <v>0</v>
      </c>
      <c r="DE724" s="1002"/>
      <c r="DF724" s="1001">
        <v>0</v>
      </c>
      <c r="DG724" s="1002"/>
      <c r="DH724" s="287">
        <f t="shared" si="925"/>
        <v>0</v>
      </c>
      <c r="DI724" s="997">
        <v>0</v>
      </c>
      <c r="DJ724" s="998"/>
      <c r="DK724" s="997">
        <v>0</v>
      </c>
      <c r="DL724" s="998"/>
      <c r="DM724" s="997">
        <v>0</v>
      </c>
      <c r="DN724" s="998"/>
      <c r="DO724" s="997">
        <v>0</v>
      </c>
      <c r="DP724" s="998"/>
      <c r="DQ724" s="997">
        <v>0</v>
      </c>
      <c r="DR724" s="998"/>
      <c r="DS724" s="299">
        <f t="shared" si="926"/>
        <v>0</v>
      </c>
      <c r="DT724" s="293">
        <f t="shared" si="927"/>
        <v>0</v>
      </c>
      <c r="DU724" s="293">
        <f t="shared" si="928"/>
        <v>0</v>
      </c>
      <c r="DV724" s="293">
        <f t="shared" si="929"/>
        <v>0</v>
      </c>
      <c r="DW724" s="293">
        <f t="shared" si="930"/>
        <v>0</v>
      </c>
      <c r="DX724" s="293">
        <f t="shared" si="931"/>
        <v>0</v>
      </c>
      <c r="DY724" s="294">
        <f t="shared" si="932"/>
        <v>0</v>
      </c>
      <c r="DZ724" s="135"/>
    </row>
    <row r="725" spans="1:130" ht="15" customHeight="1">
      <c r="C725" s="692" t="s">
        <v>258</v>
      </c>
      <c r="D725" s="693"/>
      <c r="E725" s="693"/>
      <c r="F725" s="693"/>
      <c r="G725" s="693"/>
      <c r="H725" s="693"/>
      <c r="I725" s="693"/>
      <c r="J725" s="693"/>
      <c r="K725" s="693"/>
      <c r="L725" s="693"/>
      <c r="M725" s="694"/>
      <c r="N725" s="648">
        <f>SUM(N715:N724)</f>
        <v>0</v>
      </c>
      <c r="O725" s="665"/>
      <c r="P725" s="648">
        <f>SUM(P715:P724)</f>
        <v>0</v>
      </c>
      <c r="Q725" s="665"/>
      <c r="R725" s="648">
        <f>SUM(R715:R724)</f>
        <v>0</v>
      </c>
      <c r="S725" s="665"/>
      <c r="T725" s="648">
        <f>SUM(T715:T724)</f>
        <v>0</v>
      </c>
      <c r="U725" s="665"/>
      <c r="V725" s="648">
        <f>SUM(V715:V724)</f>
        <v>0</v>
      </c>
      <c r="W725" s="665"/>
      <c r="X725" s="152">
        <f>SUM(N725:W725)</f>
        <v>0</v>
      </c>
      <c r="Y725" s="648">
        <f>SUM(Y715:Y724)</f>
        <v>0</v>
      </c>
      <c r="Z725" s="665"/>
      <c r="AA725" s="648">
        <f>SUM(AA715:AA724)</f>
        <v>0</v>
      </c>
      <c r="AB725" s="665"/>
      <c r="AC725" s="648">
        <f>SUM(AC715:AC724)</f>
        <v>0</v>
      </c>
      <c r="AD725" s="665"/>
      <c r="AE725" s="648">
        <f>SUM(AE715:AE724)</f>
        <v>0</v>
      </c>
      <c r="AF725" s="665"/>
      <c r="AG725" s="648">
        <f>SUM(AG715:AG724)</f>
        <v>0</v>
      </c>
      <c r="AH725" s="665"/>
      <c r="AI725" s="152">
        <f>SUM(Y725:AG725)</f>
        <v>0</v>
      </c>
      <c r="AJ725" s="648">
        <f>SUM(AJ715:AJ724)</f>
        <v>0</v>
      </c>
      <c r="AK725" s="665"/>
      <c r="AL725" s="648">
        <f>SUM(AL715:AL724)</f>
        <v>0</v>
      </c>
      <c r="AM725" s="665"/>
      <c r="AN725" s="648">
        <f>SUM(AN715:AN724)</f>
        <v>0</v>
      </c>
      <c r="AO725" s="665"/>
      <c r="AP725" s="648">
        <f>SUM(AP715:AP724)</f>
        <v>0</v>
      </c>
      <c r="AQ725" s="665"/>
      <c r="AR725" s="648">
        <f>SUM(AR715:AR724)</f>
        <v>0</v>
      </c>
      <c r="AS725" s="665"/>
      <c r="AT725" s="152">
        <f>SUM(AJ725:AS725)</f>
        <v>0</v>
      </c>
      <c r="AU725" s="648">
        <f>SUM(AU715:AU724)</f>
        <v>0</v>
      </c>
      <c r="AV725" s="665"/>
      <c r="AW725" s="648">
        <f>SUM(AW715:AW724)</f>
        <v>0</v>
      </c>
      <c r="AX725" s="665"/>
      <c r="AY725" s="648">
        <f>SUM(AY715:AY724)</f>
        <v>0</v>
      </c>
      <c r="AZ725" s="665"/>
      <c r="BA725" s="648">
        <f>SUM(BA715:BA724)</f>
        <v>0</v>
      </c>
      <c r="BB725" s="665"/>
      <c r="BC725" s="648">
        <f>SUM(BC715:BC724)</f>
        <v>0</v>
      </c>
      <c r="BD725" s="665"/>
      <c r="BE725" s="152">
        <f>SUM(AU725:BD725)</f>
        <v>0</v>
      </c>
      <c r="BF725" s="648">
        <f>SUM(BF715:BF724)</f>
        <v>0</v>
      </c>
      <c r="BG725" s="665"/>
      <c r="BH725" s="648">
        <f>SUM(BH715:BH724)</f>
        <v>0</v>
      </c>
      <c r="BI725" s="665"/>
      <c r="BJ725" s="648">
        <f>SUM(BJ715:BJ724)</f>
        <v>0</v>
      </c>
      <c r="BK725" s="665"/>
      <c r="BL725" s="648">
        <f>SUM(BL715:BL724)</f>
        <v>0</v>
      </c>
      <c r="BM725" s="665"/>
      <c r="BN725" s="648">
        <f>SUM(BN715:BN724)</f>
        <v>0</v>
      </c>
      <c r="BO725" s="665"/>
      <c r="BP725" s="152">
        <f>SUM(BF725:BO725)</f>
        <v>0</v>
      </c>
      <c r="BQ725" s="648">
        <f>SUM(BQ715:BQ724)</f>
        <v>0</v>
      </c>
      <c r="BR725" s="665"/>
      <c r="BS725" s="648">
        <f>SUM(BS715:BS724)</f>
        <v>0</v>
      </c>
      <c r="BT725" s="665"/>
      <c r="BU725" s="648">
        <f>SUM(BU715:BU724)</f>
        <v>0</v>
      </c>
      <c r="BV725" s="665"/>
      <c r="BW725" s="648">
        <f>SUM(BW715:BW724)</f>
        <v>0</v>
      </c>
      <c r="BX725" s="665"/>
      <c r="BY725" s="648">
        <f>SUM(BY715:BY724)</f>
        <v>0</v>
      </c>
      <c r="BZ725" s="665"/>
      <c r="CA725" s="152">
        <f>SUM(BQ725:BZ725)</f>
        <v>0</v>
      </c>
      <c r="CB725" s="648">
        <f>SUM(CB715:CB724)</f>
        <v>0</v>
      </c>
      <c r="CC725" s="665"/>
      <c r="CD725" s="648">
        <f>SUM(CD715:CD724)</f>
        <v>0</v>
      </c>
      <c r="CE725" s="665"/>
      <c r="CF725" s="648">
        <f>SUM(CF715:CF724)</f>
        <v>0</v>
      </c>
      <c r="CG725" s="665"/>
      <c r="CH725" s="648">
        <f>SUM(CH715:CH724)</f>
        <v>0</v>
      </c>
      <c r="CI725" s="665"/>
      <c r="CJ725" s="648">
        <f>SUM(CJ715:CJ724)</f>
        <v>0</v>
      </c>
      <c r="CK725" s="665"/>
      <c r="CL725" s="152">
        <f>SUM(CB725:CK725)</f>
        <v>0</v>
      </c>
      <c r="CM725" s="648">
        <f>SUM(CM715:CM724)</f>
        <v>0</v>
      </c>
      <c r="CN725" s="665"/>
      <c r="CO725" s="648">
        <f>SUM(CO715:CO724)</f>
        <v>0</v>
      </c>
      <c r="CP725" s="665"/>
      <c r="CQ725" s="648">
        <f>SUM(CQ715:CQ724)</f>
        <v>0</v>
      </c>
      <c r="CR725" s="665"/>
      <c r="CS725" s="648">
        <f>SUM(CS715:CS724)</f>
        <v>0</v>
      </c>
      <c r="CT725" s="665"/>
      <c r="CU725" s="648">
        <f>SUM(CU715:CU724)</f>
        <v>0</v>
      </c>
      <c r="CV725" s="665"/>
      <c r="CW725" s="152">
        <f>SUM(CM725:CV725)</f>
        <v>0</v>
      </c>
      <c r="CX725" s="648">
        <f>SUM(CX715:CX724)</f>
        <v>0</v>
      </c>
      <c r="CY725" s="665"/>
      <c r="CZ725" s="648">
        <f>SUM(CZ715:CZ724)</f>
        <v>0</v>
      </c>
      <c r="DA725" s="665"/>
      <c r="DB725" s="648">
        <f>SUM(DB715:DB724)</f>
        <v>0</v>
      </c>
      <c r="DC725" s="665"/>
      <c r="DD725" s="648">
        <f>SUM(DD715:DD724)</f>
        <v>0</v>
      </c>
      <c r="DE725" s="665"/>
      <c r="DF725" s="648">
        <f>SUM(DF715:DF724)</f>
        <v>0</v>
      </c>
      <c r="DG725" s="665"/>
      <c r="DH725" s="152">
        <f>SUM(CX725:DG725)</f>
        <v>0</v>
      </c>
      <c r="DI725" s="648">
        <f>SUM(DI715:DI724)</f>
        <v>0</v>
      </c>
      <c r="DJ725" s="665"/>
      <c r="DK725" s="648">
        <f>SUM(DK715:DK724)</f>
        <v>0</v>
      </c>
      <c r="DL725" s="665"/>
      <c r="DM725" s="648">
        <f>SUM(DM715:DM724)</f>
        <v>0</v>
      </c>
      <c r="DN725" s="665"/>
      <c r="DO725" s="648">
        <f>SUM(DO715:DO724)</f>
        <v>0</v>
      </c>
      <c r="DP725" s="665"/>
      <c r="DQ725" s="648">
        <f>SUM(DQ715:DQ724)</f>
        <v>0</v>
      </c>
      <c r="DR725" s="665"/>
      <c r="DS725" s="152">
        <f>SUM(DI725:DR725)</f>
        <v>0</v>
      </c>
      <c r="DT725" s="352">
        <f>SUM(DT715:DT724)</f>
        <v>0</v>
      </c>
      <c r="DU725" s="352">
        <f>SUM(DU715:DU724)</f>
        <v>0</v>
      </c>
      <c r="DV725" s="352">
        <f>SUM(DV715:DV724)</f>
        <v>0</v>
      </c>
      <c r="DW725" s="352">
        <f>SUM(DW715:DW724)</f>
        <v>0</v>
      </c>
      <c r="DX725" s="352">
        <f>SUM(DX715:DX724)</f>
        <v>0</v>
      </c>
      <c r="DY725" s="352">
        <f t="shared" si="932"/>
        <v>0</v>
      </c>
      <c r="DZ725" s="135"/>
    </row>
    <row r="726" spans="1:130" s="52" customFormat="1" ht="15" customHeight="1">
      <c r="A726" s="76">
        <v>5000</v>
      </c>
      <c r="B726" s="76"/>
      <c r="C726" s="695" t="s">
        <v>324</v>
      </c>
      <c r="D726" s="696"/>
      <c r="E726" s="696"/>
      <c r="F726" s="696"/>
      <c r="G726" s="696"/>
      <c r="H726" s="696"/>
      <c r="I726" s="696"/>
      <c r="J726" s="696"/>
      <c r="K726" s="696"/>
      <c r="L726" s="696"/>
      <c r="M726" s="697"/>
      <c r="N726" s="162"/>
      <c r="O726" s="131"/>
      <c r="P726" s="162"/>
      <c r="Q726" s="131"/>
      <c r="R726" s="162"/>
      <c r="S726" s="131"/>
      <c r="T726" s="162"/>
      <c r="U726" s="131"/>
      <c r="V726" s="162"/>
      <c r="W726" s="131"/>
      <c r="X726" s="132"/>
      <c r="Y726" s="162"/>
      <c r="Z726" s="131"/>
      <c r="AA726" s="162"/>
      <c r="AB726" s="131"/>
      <c r="AC726" s="162"/>
      <c r="AD726" s="131"/>
      <c r="AE726" s="162"/>
      <c r="AF726" s="131"/>
      <c r="AG726" s="162"/>
      <c r="AH726" s="131"/>
      <c r="AI726" s="132"/>
      <c r="AJ726" s="162"/>
      <c r="AK726" s="131"/>
      <c r="AL726" s="162"/>
      <c r="AM726" s="131"/>
      <c r="AN726" s="162"/>
      <c r="AO726" s="131"/>
      <c r="AP726" s="162"/>
      <c r="AQ726" s="131"/>
      <c r="AR726" s="162"/>
      <c r="AS726" s="131"/>
      <c r="AT726" s="132"/>
      <c r="AU726" s="162"/>
      <c r="AV726" s="131"/>
      <c r="AW726" s="162"/>
      <c r="AX726" s="131"/>
      <c r="AY726" s="162"/>
      <c r="AZ726" s="131"/>
      <c r="BA726" s="162"/>
      <c r="BB726" s="131"/>
      <c r="BC726" s="162"/>
      <c r="BD726" s="131"/>
      <c r="BE726" s="132"/>
      <c r="BF726" s="162"/>
      <c r="BG726" s="131"/>
      <c r="BH726" s="162"/>
      <c r="BI726" s="131"/>
      <c r="BJ726" s="162"/>
      <c r="BK726" s="131"/>
      <c r="BL726" s="162"/>
      <c r="BM726" s="131"/>
      <c r="BN726" s="162"/>
      <c r="BO726" s="131"/>
      <c r="BP726" s="132"/>
      <c r="BQ726" s="162"/>
      <c r="BR726" s="131"/>
      <c r="BS726" s="162"/>
      <c r="BT726" s="131"/>
      <c r="BU726" s="162"/>
      <c r="BV726" s="131"/>
      <c r="BW726" s="162"/>
      <c r="BX726" s="131"/>
      <c r="BY726" s="162"/>
      <c r="BZ726" s="131"/>
      <c r="CA726" s="132"/>
      <c r="CB726" s="162"/>
      <c r="CC726" s="131"/>
      <c r="CD726" s="162"/>
      <c r="CE726" s="131"/>
      <c r="CF726" s="162"/>
      <c r="CG726" s="131"/>
      <c r="CH726" s="162"/>
      <c r="CI726" s="131"/>
      <c r="CJ726" s="162"/>
      <c r="CK726" s="131"/>
      <c r="CL726" s="132"/>
      <c r="CM726" s="162"/>
      <c r="CN726" s="131"/>
      <c r="CO726" s="162"/>
      <c r="CP726" s="131"/>
      <c r="CQ726" s="162"/>
      <c r="CR726" s="131"/>
      <c r="CS726" s="162"/>
      <c r="CT726" s="131"/>
      <c r="CU726" s="162"/>
      <c r="CV726" s="131"/>
      <c r="CW726" s="132"/>
      <c r="CX726" s="162"/>
      <c r="CY726" s="131"/>
      <c r="CZ726" s="162"/>
      <c r="DA726" s="131"/>
      <c r="DB726" s="162"/>
      <c r="DC726" s="131"/>
      <c r="DD726" s="162"/>
      <c r="DE726" s="131"/>
      <c r="DF726" s="162"/>
      <c r="DG726" s="131"/>
      <c r="DH726" s="132"/>
      <c r="DI726" s="162"/>
      <c r="DJ726" s="131"/>
      <c r="DK726" s="162"/>
      <c r="DL726" s="131"/>
      <c r="DM726" s="162"/>
      <c r="DN726" s="131"/>
      <c r="DO726" s="162"/>
      <c r="DP726" s="131"/>
      <c r="DQ726" s="162"/>
      <c r="DR726" s="131"/>
      <c r="DS726" s="132"/>
      <c r="DT726" s="353"/>
      <c r="DU726" s="353"/>
      <c r="DV726" s="353"/>
      <c r="DW726" s="353"/>
      <c r="DX726" s="353"/>
      <c r="DY726" s="350"/>
      <c r="DZ726" s="135"/>
    </row>
    <row r="727" spans="1:130" s="52" customFormat="1" ht="15" customHeight="1">
      <c r="A727" s="76"/>
      <c r="B727" s="76"/>
      <c r="C727" s="661"/>
      <c r="D727" s="658"/>
      <c r="E727" s="658"/>
      <c r="F727" s="658"/>
      <c r="G727" s="658"/>
      <c r="H727" s="658"/>
      <c r="I727" s="658"/>
      <c r="J727" s="658"/>
      <c r="K727" s="658"/>
      <c r="L727" s="658"/>
      <c r="M727" s="659"/>
      <c r="N727" s="881">
        <v>0</v>
      </c>
      <c r="O727" s="659"/>
      <c r="P727" s="881">
        <v>0</v>
      </c>
      <c r="Q727" s="659"/>
      <c r="R727" s="881">
        <v>0</v>
      </c>
      <c r="S727" s="659"/>
      <c r="T727" s="881">
        <v>0</v>
      </c>
      <c r="U727" s="659"/>
      <c r="V727" s="881">
        <v>0</v>
      </c>
      <c r="W727" s="659"/>
      <c r="X727" s="119">
        <f t="shared" ref="X727:X743" si="933">SUM(N727+P727+R727+T727+V727)</f>
        <v>0</v>
      </c>
      <c r="Y727" s="886">
        <v>0</v>
      </c>
      <c r="Z727" s="1007"/>
      <c r="AA727" s="886">
        <v>0</v>
      </c>
      <c r="AB727" s="1007"/>
      <c r="AC727" s="886">
        <v>0</v>
      </c>
      <c r="AD727" s="1007"/>
      <c r="AE727" s="886">
        <v>0</v>
      </c>
      <c r="AF727" s="1007"/>
      <c r="AG727" s="886">
        <v>0</v>
      </c>
      <c r="AH727" s="1007"/>
      <c r="AI727" s="266">
        <f t="shared" ref="AI727:AI743" si="934">SUM(Y727+AA727+AC727+AE727+AG727)</f>
        <v>0</v>
      </c>
      <c r="AJ727" s="884">
        <v>0</v>
      </c>
      <c r="AK727" s="885"/>
      <c r="AL727" s="884">
        <v>0</v>
      </c>
      <c r="AM727" s="885"/>
      <c r="AN727" s="884">
        <v>0</v>
      </c>
      <c r="AO727" s="885"/>
      <c r="AP727" s="884">
        <v>0</v>
      </c>
      <c r="AQ727" s="885"/>
      <c r="AR727" s="884">
        <v>0</v>
      </c>
      <c r="AS727" s="885"/>
      <c r="AT727" s="269">
        <f t="shared" ref="AT727:AT743" si="935">SUM(AJ727+AL727+AN727+AP727+AR727)</f>
        <v>0</v>
      </c>
      <c r="AU727" s="877">
        <v>0</v>
      </c>
      <c r="AV727" s="878"/>
      <c r="AW727" s="877">
        <v>0</v>
      </c>
      <c r="AX727" s="878"/>
      <c r="AY727" s="877">
        <v>0</v>
      </c>
      <c r="AZ727" s="878"/>
      <c r="BA727" s="877">
        <v>0</v>
      </c>
      <c r="BB727" s="878"/>
      <c r="BC727" s="877">
        <v>0</v>
      </c>
      <c r="BD727" s="878"/>
      <c r="BE727" s="272">
        <f t="shared" ref="BE727:BE743" si="936">SUM(AU727+AW727+AY727+BA727+BC727)</f>
        <v>0</v>
      </c>
      <c r="BF727" s="879">
        <v>0</v>
      </c>
      <c r="BG727" s="880"/>
      <c r="BH727" s="879">
        <v>0</v>
      </c>
      <c r="BI727" s="880"/>
      <c r="BJ727" s="879">
        <v>0</v>
      </c>
      <c r="BK727" s="880"/>
      <c r="BL727" s="879">
        <v>0</v>
      </c>
      <c r="BM727" s="880"/>
      <c r="BN727" s="879">
        <v>0</v>
      </c>
      <c r="BO727" s="880"/>
      <c r="BP727" s="275">
        <f t="shared" ref="BP727:BP743" si="937">SUM(BF727+BH727+BJ727+BL727+BN727)</f>
        <v>0</v>
      </c>
      <c r="BQ727" s="1003">
        <v>0</v>
      </c>
      <c r="BR727" s="1004"/>
      <c r="BS727" s="1003">
        <v>0</v>
      </c>
      <c r="BT727" s="1004"/>
      <c r="BU727" s="1003">
        <v>0</v>
      </c>
      <c r="BV727" s="1004"/>
      <c r="BW727" s="1003">
        <v>0</v>
      </c>
      <c r="BX727" s="1004"/>
      <c r="BY727" s="1003">
        <v>0</v>
      </c>
      <c r="BZ727" s="1004"/>
      <c r="CA727" s="278">
        <f t="shared" ref="CA727:CA743" si="938">SUM(BQ727+BS727+BU727+BW727+BY727)</f>
        <v>0</v>
      </c>
      <c r="CB727" s="1005">
        <v>0</v>
      </c>
      <c r="CC727" s="1006"/>
      <c r="CD727" s="1005">
        <v>0</v>
      </c>
      <c r="CE727" s="1006"/>
      <c r="CF727" s="1005">
        <v>0</v>
      </c>
      <c r="CG727" s="1006"/>
      <c r="CH727" s="1005">
        <v>0</v>
      </c>
      <c r="CI727" s="1006"/>
      <c r="CJ727" s="1005">
        <v>0</v>
      </c>
      <c r="CK727" s="1006"/>
      <c r="CL727" s="281">
        <f t="shared" ref="CL727:CL743" si="939">SUM(CB727+CD727+CF727+CH727+CJ727)</f>
        <v>0</v>
      </c>
      <c r="CM727" s="999">
        <v>0</v>
      </c>
      <c r="CN727" s="1000"/>
      <c r="CO727" s="999">
        <v>0</v>
      </c>
      <c r="CP727" s="1000"/>
      <c r="CQ727" s="999">
        <v>0</v>
      </c>
      <c r="CR727" s="1000"/>
      <c r="CS727" s="999">
        <v>0</v>
      </c>
      <c r="CT727" s="1000"/>
      <c r="CU727" s="999">
        <v>0</v>
      </c>
      <c r="CV727" s="1000"/>
      <c r="CW727" s="284">
        <f t="shared" ref="CW727:CW743" si="940">SUM(CM727+CO727+CQ727+CS727+CU727)</f>
        <v>0</v>
      </c>
      <c r="CX727" s="1001">
        <v>0</v>
      </c>
      <c r="CY727" s="1002"/>
      <c r="CZ727" s="1001">
        <v>0</v>
      </c>
      <c r="DA727" s="1002"/>
      <c r="DB727" s="1001">
        <v>0</v>
      </c>
      <c r="DC727" s="1002"/>
      <c r="DD727" s="1001">
        <v>0</v>
      </c>
      <c r="DE727" s="1002"/>
      <c r="DF727" s="1001">
        <v>0</v>
      </c>
      <c r="DG727" s="1002"/>
      <c r="DH727" s="287">
        <f t="shared" ref="DH727:DH743" si="941">SUM(CX727+CZ727+DB727+DD727+DF727)</f>
        <v>0</v>
      </c>
      <c r="DI727" s="997">
        <v>0</v>
      </c>
      <c r="DJ727" s="998"/>
      <c r="DK727" s="997">
        <v>0</v>
      </c>
      <c r="DL727" s="998"/>
      <c r="DM727" s="997">
        <v>0</v>
      </c>
      <c r="DN727" s="998"/>
      <c r="DO727" s="997">
        <v>0</v>
      </c>
      <c r="DP727" s="998"/>
      <c r="DQ727" s="997">
        <v>0</v>
      </c>
      <c r="DR727" s="998"/>
      <c r="DS727" s="299">
        <f t="shared" ref="DS727:DS743" si="942">SUM(DI727+DK727+DM727+DO727+DQ727)</f>
        <v>0</v>
      </c>
      <c r="DT727" s="293">
        <f t="shared" ref="DT727:DT743" si="943">N727+Y727+AJ727+AU727+BF727+BQ727+CB727+CM727+CX727+DI727</f>
        <v>0</v>
      </c>
      <c r="DU727" s="293">
        <f t="shared" ref="DU727:DU743" si="944">P727+AA727+AL727+AW727+BH727+BS727+CD727+CO727+CZ727+DK727</f>
        <v>0</v>
      </c>
      <c r="DV727" s="293">
        <f t="shared" ref="DV727:DV743" si="945">R727+AC727+AN727+AY727+BJ727+BU727+CF727+CQ727+DB727+DM727</f>
        <v>0</v>
      </c>
      <c r="DW727" s="293">
        <f t="shared" ref="DW727:DW743" si="946">T727+AE727+AP727+BA727+BL727+BW727+CH727+CS727+DD727+DO727</f>
        <v>0</v>
      </c>
      <c r="DX727" s="293">
        <f t="shared" ref="DX727:DX743" si="947">V727+AG727+AR727+BC727+BN727+BY727+CJ727+CU727+DF727+DQ727</f>
        <v>0</v>
      </c>
      <c r="DY727" s="294">
        <f t="shared" ref="DY727:DY744" si="948">SUM(DT727:DX727)</f>
        <v>0</v>
      </c>
      <c r="DZ727" s="135"/>
    </row>
    <row r="728" spans="1:130" s="52" customFormat="1" ht="15" customHeight="1">
      <c r="A728" s="76"/>
      <c r="B728" s="76"/>
      <c r="C728" s="661"/>
      <c r="D728" s="658"/>
      <c r="E728" s="658"/>
      <c r="F728" s="658"/>
      <c r="G728" s="658"/>
      <c r="H728" s="658"/>
      <c r="I728" s="658"/>
      <c r="J728" s="658"/>
      <c r="K728" s="658"/>
      <c r="L728" s="658"/>
      <c r="M728" s="659"/>
      <c r="N728" s="881">
        <v>0</v>
      </c>
      <c r="O728" s="659"/>
      <c r="P728" s="881">
        <v>0</v>
      </c>
      <c r="Q728" s="659"/>
      <c r="R728" s="881">
        <v>0</v>
      </c>
      <c r="S728" s="659"/>
      <c r="T728" s="881">
        <v>0</v>
      </c>
      <c r="U728" s="659"/>
      <c r="V728" s="881">
        <v>0</v>
      </c>
      <c r="W728" s="659"/>
      <c r="X728" s="119">
        <f t="shared" si="933"/>
        <v>0</v>
      </c>
      <c r="Y728" s="886">
        <v>0</v>
      </c>
      <c r="Z728" s="1007"/>
      <c r="AA728" s="886">
        <v>0</v>
      </c>
      <c r="AB728" s="1007"/>
      <c r="AC728" s="886">
        <v>0</v>
      </c>
      <c r="AD728" s="1007"/>
      <c r="AE728" s="886">
        <v>0</v>
      </c>
      <c r="AF728" s="1007"/>
      <c r="AG728" s="886">
        <v>0</v>
      </c>
      <c r="AH728" s="1007"/>
      <c r="AI728" s="266">
        <f t="shared" si="934"/>
        <v>0</v>
      </c>
      <c r="AJ728" s="884">
        <v>0</v>
      </c>
      <c r="AK728" s="885"/>
      <c r="AL728" s="884">
        <v>0</v>
      </c>
      <c r="AM728" s="885"/>
      <c r="AN728" s="884">
        <v>0</v>
      </c>
      <c r="AO728" s="885"/>
      <c r="AP728" s="884">
        <v>0</v>
      </c>
      <c r="AQ728" s="885"/>
      <c r="AR728" s="884">
        <v>0</v>
      </c>
      <c r="AS728" s="885"/>
      <c r="AT728" s="269">
        <f t="shared" si="935"/>
        <v>0</v>
      </c>
      <c r="AU728" s="877">
        <v>0</v>
      </c>
      <c r="AV728" s="878"/>
      <c r="AW728" s="877">
        <v>0</v>
      </c>
      <c r="AX728" s="878"/>
      <c r="AY728" s="877">
        <v>0</v>
      </c>
      <c r="AZ728" s="878"/>
      <c r="BA728" s="877">
        <v>0</v>
      </c>
      <c r="BB728" s="878"/>
      <c r="BC728" s="877">
        <v>0</v>
      </c>
      <c r="BD728" s="878"/>
      <c r="BE728" s="272">
        <f t="shared" si="936"/>
        <v>0</v>
      </c>
      <c r="BF728" s="879">
        <v>0</v>
      </c>
      <c r="BG728" s="880"/>
      <c r="BH728" s="879">
        <v>0</v>
      </c>
      <c r="BI728" s="880"/>
      <c r="BJ728" s="879">
        <v>0</v>
      </c>
      <c r="BK728" s="880"/>
      <c r="BL728" s="879">
        <v>0</v>
      </c>
      <c r="BM728" s="880"/>
      <c r="BN728" s="879">
        <v>0</v>
      </c>
      <c r="BO728" s="880"/>
      <c r="BP728" s="275">
        <f t="shared" si="937"/>
        <v>0</v>
      </c>
      <c r="BQ728" s="1003">
        <v>0</v>
      </c>
      <c r="BR728" s="1004"/>
      <c r="BS728" s="1003">
        <v>0</v>
      </c>
      <c r="BT728" s="1004"/>
      <c r="BU728" s="1003">
        <v>0</v>
      </c>
      <c r="BV728" s="1004"/>
      <c r="BW728" s="1003">
        <v>0</v>
      </c>
      <c r="BX728" s="1004"/>
      <c r="BY728" s="1003">
        <v>0</v>
      </c>
      <c r="BZ728" s="1004"/>
      <c r="CA728" s="278">
        <f t="shared" si="938"/>
        <v>0</v>
      </c>
      <c r="CB728" s="1005">
        <v>0</v>
      </c>
      <c r="CC728" s="1006"/>
      <c r="CD728" s="1005">
        <v>0</v>
      </c>
      <c r="CE728" s="1006"/>
      <c r="CF728" s="1005">
        <v>0</v>
      </c>
      <c r="CG728" s="1006"/>
      <c r="CH728" s="1005">
        <v>0</v>
      </c>
      <c r="CI728" s="1006"/>
      <c r="CJ728" s="1005">
        <v>0</v>
      </c>
      <c r="CK728" s="1006"/>
      <c r="CL728" s="281">
        <f t="shared" si="939"/>
        <v>0</v>
      </c>
      <c r="CM728" s="999">
        <v>0</v>
      </c>
      <c r="CN728" s="1000"/>
      <c r="CO728" s="999">
        <v>0</v>
      </c>
      <c r="CP728" s="1000"/>
      <c r="CQ728" s="999">
        <v>0</v>
      </c>
      <c r="CR728" s="1000"/>
      <c r="CS728" s="999">
        <v>0</v>
      </c>
      <c r="CT728" s="1000"/>
      <c r="CU728" s="999">
        <v>0</v>
      </c>
      <c r="CV728" s="1000"/>
      <c r="CW728" s="284">
        <f t="shared" si="940"/>
        <v>0</v>
      </c>
      <c r="CX728" s="1001">
        <v>0</v>
      </c>
      <c r="CY728" s="1002"/>
      <c r="CZ728" s="1001">
        <v>0</v>
      </c>
      <c r="DA728" s="1002"/>
      <c r="DB728" s="1001">
        <v>0</v>
      </c>
      <c r="DC728" s="1002"/>
      <c r="DD728" s="1001">
        <v>0</v>
      </c>
      <c r="DE728" s="1002"/>
      <c r="DF728" s="1001">
        <v>0</v>
      </c>
      <c r="DG728" s="1002"/>
      <c r="DH728" s="287">
        <f t="shared" si="941"/>
        <v>0</v>
      </c>
      <c r="DI728" s="997">
        <v>0</v>
      </c>
      <c r="DJ728" s="998"/>
      <c r="DK728" s="997">
        <v>0</v>
      </c>
      <c r="DL728" s="998"/>
      <c r="DM728" s="997">
        <v>0</v>
      </c>
      <c r="DN728" s="998"/>
      <c r="DO728" s="997">
        <v>0</v>
      </c>
      <c r="DP728" s="998"/>
      <c r="DQ728" s="997">
        <v>0</v>
      </c>
      <c r="DR728" s="998"/>
      <c r="DS728" s="299">
        <f t="shared" si="942"/>
        <v>0</v>
      </c>
      <c r="DT728" s="293">
        <f t="shared" si="943"/>
        <v>0</v>
      </c>
      <c r="DU728" s="293">
        <f t="shared" si="944"/>
        <v>0</v>
      </c>
      <c r="DV728" s="293">
        <f t="shared" si="945"/>
        <v>0</v>
      </c>
      <c r="DW728" s="293">
        <f t="shared" si="946"/>
        <v>0</v>
      </c>
      <c r="DX728" s="293">
        <f t="shared" si="947"/>
        <v>0</v>
      </c>
      <c r="DY728" s="294">
        <f t="shared" si="948"/>
        <v>0</v>
      </c>
      <c r="DZ728" s="135"/>
    </row>
    <row r="729" spans="1:130" s="52" customFormat="1" ht="15" customHeight="1">
      <c r="A729" s="76"/>
      <c r="B729" s="76"/>
      <c r="C729" s="661"/>
      <c r="D729" s="658"/>
      <c r="E729" s="658"/>
      <c r="F729" s="658"/>
      <c r="G729" s="658"/>
      <c r="H729" s="658"/>
      <c r="I729" s="658"/>
      <c r="J729" s="658"/>
      <c r="K729" s="658"/>
      <c r="L729" s="658"/>
      <c r="M729" s="659"/>
      <c r="N729" s="881">
        <v>0</v>
      </c>
      <c r="O729" s="659"/>
      <c r="P729" s="881">
        <v>0</v>
      </c>
      <c r="Q729" s="659"/>
      <c r="R729" s="881">
        <v>0</v>
      </c>
      <c r="S729" s="659"/>
      <c r="T729" s="881">
        <v>0</v>
      </c>
      <c r="U729" s="659"/>
      <c r="V729" s="881">
        <v>0</v>
      </c>
      <c r="W729" s="659"/>
      <c r="X729" s="119">
        <f t="shared" si="933"/>
        <v>0</v>
      </c>
      <c r="Y729" s="886">
        <v>0</v>
      </c>
      <c r="Z729" s="1007"/>
      <c r="AA729" s="886">
        <v>0</v>
      </c>
      <c r="AB729" s="1007"/>
      <c r="AC729" s="886">
        <v>0</v>
      </c>
      <c r="AD729" s="1007"/>
      <c r="AE729" s="886">
        <v>0</v>
      </c>
      <c r="AF729" s="1007"/>
      <c r="AG729" s="886">
        <v>0</v>
      </c>
      <c r="AH729" s="1007"/>
      <c r="AI729" s="266">
        <f t="shared" si="934"/>
        <v>0</v>
      </c>
      <c r="AJ729" s="884">
        <v>0</v>
      </c>
      <c r="AK729" s="885"/>
      <c r="AL729" s="884">
        <v>0</v>
      </c>
      <c r="AM729" s="885"/>
      <c r="AN729" s="884">
        <v>0</v>
      </c>
      <c r="AO729" s="885"/>
      <c r="AP729" s="884">
        <v>0</v>
      </c>
      <c r="AQ729" s="885"/>
      <c r="AR729" s="884">
        <v>0</v>
      </c>
      <c r="AS729" s="885"/>
      <c r="AT729" s="269">
        <f t="shared" si="935"/>
        <v>0</v>
      </c>
      <c r="AU729" s="877">
        <v>0</v>
      </c>
      <c r="AV729" s="878"/>
      <c r="AW729" s="877">
        <v>0</v>
      </c>
      <c r="AX729" s="878"/>
      <c r="AY729" s="877">
        <v>0</v>
      </c>
      <c r="AZ729" s="878"/>
      <c r="BA729" s="877">
        <v>0</v>
      </c>
      <c r="BB729" s="878"/>
      <c r="BC729" s="877">
        <v>0</v>
      </c>
      <c r="BD729" s="878"/>
      <c r="BE729" s="272">
        <f t="shared" si="936"/>
        <v>0</v>
      </c>
      <c r="BF729" s="879">
        <v>0</v>
      </c>
      <c r="BG729" s="880"/>
      <c r="BH729" s="879">
        <v>0</v>
      </c>
      <c r="BI729" s="880"/>
      <c r="BJ729" s="879">
        <v>0</v>
      </c>
      <c r="BK729" s="880"/>
      <c r="BL729" s="879">
        <v>0</v>
      </c>
      <c r="BM729" s="880"/>
      <c r="BN729" s="879">
        <v>0</v>
      </c>
      <c r="BO729" s="880"/>
      <c r="BP729" s="275">
        <f t="shared" si="937"/>
        <v>0</v>
      </c>
      <c r="BQ729" s="1003">
        <v>0</v>
      </c>
      <c r="BR729" s="1004"/>
      <c r="BS729" s="1003">
        <v>0</v>
      </c>
      <c r="BT729" s="1004"/>
      <c r="BU729" s="1003">
        <v>0</v>
      </c>
      <c r="BV729" s="1004"/>
      <c r="BW729" s="1003">
        <v>0</v>
      </c>
      <c r="BX729" s="1004"/>
      <c r="BY729" s="1003">
        <v>0</v>
      </c>
      <c r="BZ729" s="1004"/>
      <c r="CA729" s="278">
        <f t="shared" si="938"/>
        <v>0</v>
      </c>
      <c r="CB729" s="1005">
        <v>0</v>
      </c>
      <c r="CC729" s="1006"/>
      <c r="CD729" s="1005">
        <v>0</v>
      </c>
      <c r="CE729" s="1006"/>
      <c r="CF729" s="1005">
        <v>0</v>
      </c>
      <c r="CG729" s="1006"/>
      <c r="CH729" s="1005">
        <v>0</v>
      </c>
      <c r="CI729" s="1006"/>
      <c r="CJ729" s="1005">
        <v>0</v>
      </c>
      <c r="CK729" s="1006"/>
      <c r="CL729" s="281">
        <f t="shared" si="939"/>
        <v>0</v>
      </c>
      <c r="CM729" s="999">
        <v>0</v>
      </c>
      <c r="CN729" s="1000"/>
      <c r="CO729" s="999">
        <v>0</v>
      </c>
      <c r="CP729" s="1000"/>
      <c r="CQ729" s="999">
        <v>0</v>
      </c>
      <c r="CR729" s="1000"/>
      <c r="CS729" s="999">
        <v>0</v>
      </c>
      <c r="CT729" s="1000"/>
      <c r="CU729" s="999">
        <v>0</v>
      </c>
      <c r="CV729" s="1000"/>
      <c r="CW729" s="284">
        <f t="shared" si="940"/>
        <v>0</v>
      </c>
      <c r="CX729" s="1001">
        <v>0</v>
      </c>
      <c r="CY729" s="1002"/>
      <c r="CZ729" s="1001">
        <v>0</v>
      </c>
      <c r="DA729" s="1002"/>
      <c r="DB729" s="1001">
        <v>0</v>
      </c>
      <c r="DC729" s="1002"/>
      <c r="DD729" s="1001">
        <v>0</v>
      </c>
      <c r="DE729" s="1002"/>
      <c r="DF729" s="1001">
        <v>0</v>
      </c>
      <c r="DG729" s="1002"/>
      <c r="DH729" s="287">
        <f t="shared" si="941"/>
        <v>0</v>
      </c>
      <c r="DI729" s="997">
        <v>0</v>
      </c>
      <c r="DJ729" s="998"/>
      <c r="DK729" s="997">
        <v>0</v>
      </c>
      <c r="DL729" s="998"/>
      <c r="DM729" s="997">
        <v>0</v>
      </c>
      <c r="DN729" s="998"/>
      <c r="DO729" s="997">
        <v>0</v>
      </c>
      <c r="DP729" s="998"/>
      <c r="DQ729" s="997">
        <v>0</v>
      </c>
      <c r="DR729" s="998"/>
      <c r="DS729" s="299">
        <f t="shared" si="942"/>
        <v>0</v>
      </c>
      <c r="DT729" s="293">
        <f t="shared" si="943"/>
        <v>0</v>
      </c>
      <c r="DU729" s="293">
        <f t="shared" si="944"/>
        <v>0</v>
      </c>
      <c r="DV729" s="293">
        <f t="shared" si="945"/>
        <v>0</v>
      </c>
      <c r="DW729" s="293">
        <f t="shared" si="946"/>
        <v>0</v>
      </c>
      <c r="DX729" s="293">
        <f t="shared" si="947"/>
        <v>0</v>
      </c>
      <c r="DY729" s="294">
        <f t="shared" si="948"/>
        <v>0</v>
      </c>
      <c r="DZ729" s="135"/>
    </row>
    <row r="730" spans="1:130" s="52" customFormat="1" ht="15" customHeight="1">
      <c r="A730" s="76"/>
      <c r="B730" s="76"/>
      <c r="C730" s="657"/>
      <c r="D730" s="658"/>
      <c r="E730" s="658"/>
      <c r="F730" s="658"/>
      <c r="G730" s="658"/>
      <c r="H730" s="658"/>
      <c r="I730" s="658"/>
      <c r="J730" s="658"/>
      <c r="K730" s="658"/>
      <c r="L730" s="658"/>
      <c r="M730" s="659"/>
      <c r="N730" s="881">
        <v>0</v>
      </c>
      <c r="O730" s="659"/>
      <c r="P730" s="881">
        <v>0</v>
      </c>
      <c r="Q730" s="659"/>
      <c r="R730" s="881">
        <v>0</v>
      </c>
      <c r="S730" s="659"/>
      <c r="T730" s="881">
        <v>0</v>
      </c>
      <c r="U730" s="659"/>
      <c r="V730" s="881">
        <v>0</v>
      </c>
      <c r="W730" s="659"/>
      <c r="X730" s="119">
        <f t="shared" si="933"/>
        <v>0</v>
      </c>
      <c r="Y730" s="886">
        <v>0</v>
      </c>
      <c r="Z730" s="1007"/>
      <c r="AA730" s="886">
        <v>0</v>
      </c>
      <c r="AB730" s="1007"/>
      <c r="AC730" s="886">
        <v>0</v>
      </c>
      <c r="AD730" s="1007"/>
      <c r="AE730" s="886">
        <v>0</v>
      </c>
      <c r="AF730" s="1007"/>
      <c r="AG730" s="886">
        <v>0</v>
      </c>
      <c r="AH730" s="1007"/>
      <c r="AI730" s="266">
        <f t="shared" si="934"/>
        <v>0</v>
      </c>
      <c r="AJ730" s="884">
        <v>0</v>
      </c>
      <c r="AK730" s="885"/>
      <c r="AL730" s="884">
        <v>0</v>
      </c>
      <c r="AM730" s="885"/>
      <c r="AN730" s="884">
        <v>0</v>
      </c>
      <c r="AO730" s="885"/>
      <c r="AP730" s="884">
        <v>0</v>
      </c>
      <c r="AQ730" s="885"/>
      <c r="AR730" s="884">
        <v>0</v>
      </c>
      <c r="AS730" s="885"/>
      <c r="AT730" s="269">
        <f t="shared" si="935"/>
        <v>0</v>
      </c>
      <c r="AU730" s="877">
        <v>0</v>
      </c>
      <c r="AV730" s="878"/>
      <c r="AW730" s="877">
        <v>0</v>
      </c>
      <c r="AX730" s="878"/>
      <c r="AY730" s="877">
        <v>0</v>
      </c>
      <c r="AZ730" s="878"/>
      <c r="BA730" s="877">
        <v>0</v>
      </c>
      <c r="BB730" s="878"/>
      <c r="BC730" s="877">
        <v>0</v>
      </c>
      <c r="BD730" s="878"/>
      <c r="BE730" s="272">
        <f t="shared" si="936"/>
        <v>0</v>
      </c>
      <c r="BF730" s="879">
        <v>0</v>
      </c>
      <c r="BG730" s="880"/>
      <c r="BH730" s="879">
        <v>0</v>
      </c>
      <c r="BI730" s="880"/>
      <c r="BJ730" s="879">
        <v>0</v>
      </c>
      <c r="BK730" s="880"/>
      <c r="BL730" s="879">
        <v>0</v>
      </c>
      <c r="BM730" s="880"/>
      <c r="BN730" s="879">
        <v>0</v>
      </c>
      <c r="BO730" s="880"/>
      <c r="BP730" s="275">
        <f t="shared" si="937"/>
        <v>0</v>
      </c>
      <c r="BQ730" s="1003">
        <v>0</v>
      </c>
      <c r="BR730" s="1004"/>
      <c r="BS730" s="1003">
        <v>0</v>
      </c>
      <c r="BT730" s="1004"/>
      <c r="BU730" s="1003">
        <v>0</v>
      </c>
      <c r="BV730" s="1004"/>
      <c r="BW730" s="1003">
        <v>0</v>
      </c>
      <c r="BX730" s="1004"/>
      <c r="BY730" s="1003">
        <v>0</v>
      </c>
      <c r="BZ730" s="1004"/>
      <c r="CA730" s="278">
        <f t="shared" si="938"/>
        <v>0</v>
      </c>
      <c r="CB730" s="1005">
        <v>0</v>
      </c>
      <c r="CC730" s="1006"/>
      <c r="CD730" s="1005">
        <v>0</v>
      </c>
      <c r="CE730" s="1006"/>
      <c r="CF730" s="1005">
        <v>0</v>
      </c>
      <c r="CG730" s="1006"/>
      <c r="CH730" s="1005">
        <v>0</v>
      </c>
      <c r="CI730" s="1006"/>
      <c r="CJ730" s="1005">
        <v>0</v>
      </c>
      <c r="CK730" s="1006"/>
      <c r="CL730" s="281">
        <f t="shared" si="939"/>
        <v>0</v>
      </c>
      <c r="CM730" s="999">
        <v>0</v>
      </c>
      <c r="CN730" s="1000"/>
      <c r="CO730" s="999">
        <v>0</v>
      </c>
      <c r="CP730" s="1000"/>
      <c r="CQ730" s="999">
        <v>0</v>
      </c>
      <c r="CR730" s="1000"/>
      <c r="CS730" s="999">
        <v>0</v>
      </c>
      <c r="CT730" s="1000"/>
      <c r="CU730" s="999">
        <v>0</v>
      </c>
      <c r="CV730" s="1000"/>
      <c r="CW730" s="284">
        <f t="shared" si="940"/>
        <v>0</v>
      </c>
      <c r="CX730" s="1001">
        <v>0</v>
      </c>
      <c r="CY730" s="1002"/>
      <c r="CZ730" s="1001">
        <v>0</v>
      </c>
      <c r="DA730" s="1002"/>
      <c r="DB730" s="1001">
        <v>0</v>
      </c>
      <c r="DC730" s="1002"/>
      <c r="DD730" s="1001">
        <v>0</v>
      </c>
      <c r="DE730" s="1002"/>
      <c r="DF730" s="1001">
        <v>0</v>
      </c>
      <c r="DG730" s="1002"/>
      <c r="DH730" s="287">
        <f t="shared" si="941"/>
        <v>0</v>
      </c>
      <c r="DI730" s="997">
        <v>0</v>
      </c>
      <c r="DJ730" s="998"/>
      <c r="DK730" s="997">
        <v>0</v>
      </c>
      <c r="DL730" s="998"/>
      <c r="DM730" s="997">
        <v>0</v>
      </c>
      <c r="DN730" s="998"/>
      <c r="DO730" s="997">
        <v>0</v>
      </c>
      <c r="DP730" s="998"/>
      <c r="DQ730" s="997">
        <v>0</v>
      </c>
      <c r="DR730" s="998"/>
      <c r="DS730" s="299">
        <f t="shared" si="942"/>
        <v>0</v>
      </c>
      <c r="DT730" s="293">
        <f t="shared" si="943"/>
        <v>0</v>
      </c>
      <c r="DU730" s="293">
        <f t="shared" si="944"/>
        <v>0</v>
      </c>
      <c r="DV730" s="293">
        <f t="shared" si="945"/>
        <v>0</v>
      </c>
      <c r="DW730" s="293">
        <f t="shared" si="946"/>
        <v>0</v>
      </c>
      <c r="DX730" s="293">
        <f t="shared" si="947"/>
        <v>0</v>
      </c>
      <c r="DY730" s="294">
        <f t="shared" si="948"/>
        <v>0</v>
      </c>
      <c r="DZ730" s="135"/>
    </row>
    <row r="731" spans="1:130" s="52" customFormat="1" ht="15" customHeight="1">
      <c r="A731" s="76"/>
      <c r="B731" s="76"/>
      <c r="C731" s="661"/>
      <c r="D731" s="658"/>
      <c r="E731" s="658"/>
      <c r="F731" s="658"/>
      <c r="G731" s="658"/>
      <c r="H731" s="658"/>
      <c r="I731" s="658"/>
      <c r="J731" s="658"/>
      <c r="K731" s="658"/>
      <c r="L731" s="658"/>
      <c r="M731" s="659"/>
      <c r="N731" s="881">
        <v>0</v>
      </c>
      <c r="O731" s="659"/>
      <c r="P731" s="881">
        <v>0</v>
      </c>
      <c r="Q731" s="659"/>
      <c r="R731" s="881">
        <v>0</v>
      </c>
      <c r="S731" s="659"/>
      <c r="T731" s="881">
        <v>0</v>
      </c>
      <c r="U731" s="659"/>
      <c r="V731" s="881">
        <v>0</v>
      </c>
      <c r="W731" s="659"/>
      <c r="X731" s="119">
        <f t="shared" si="933"/>
        <v>0</v>
      </c>
      <c r="Y731" s="886">
        <v>0</v>
      </c>
      <c r="Z731" s="1007"/>
      <c r="AA731" s="886">
        <v>0</v>
      </c>
      <c r="AB731" s="1007"/>
      <c r="AC731" s="886">
        <v>0</v>
      </c>
      <c r="AD731" s="1007"/>
      <c r="AE731" s="886">
        <v>0</v>
      </c>
      <c r="AF731" s="1007"/>
      <c r="AG731" s="886">
        <v>0</v>
      </c>
      <c r="AH731" s="1007"/>
      <c r="AI731" s="266">
        <f t="shared" si="934"/>
        <v>0</v>
      </c>
      <c r="AJ731" s="884">
        <v>0</v>
      </c>
      <c r="AK731" s="885"/>
      <c r="AL731" s="884">
        <v>0</v>
      </c>
      <c r="AM731" s="885"/>
      <c r="AN731" s="884">
        <v>0</v>
      </c>
      <c r="AO731" s="885"/>
      <c r="AP731" s="884">
        <v>0</v>
      </c>
      <c r="AQ731" s="885"/>
      <c r="AR731" s="884">
        <v>0</v>
      </c>
      <c r="AS731" s="885"/>
      <c r="AT731" s="269">
        <f t="shared" si="935"/>
        <v>0</v>
      </c>
      <c r="AU731" s="877">
        <v>0</v>
      </c>
      <c r="AV731" s="878"/>
      <c r="AW731" s="877">
        <v>0</v>
      </c>
      <c r="AX731" s="878"/>
      <c r="AY731" s="877">
        <v>0</v>
      </c>
      <c r="AZ731" s="878"/>
      <c r="BA731" s="877">
        <v>0</v>
      </c>
      <c r="BB731" s="878"/>
      <c r="BC731" s="877">
        <v>0</v>
      </c>
      <c r="BD731" s="878"/>
      <c r="BE731" s="272">
        <f t="shared" si="936"/>
        <v>0</v>
      </c>
      <c r="BF731" s="879">
        <v>0</v>
      </c>
      <c r="BG731" s="880"/>
      <c r="BH731" s="879">
        <v>0</v>
      </c>
      <c r="BI731" s="880"/>
      <c r="BJ731" s="879">
        <v>0</v>
      </c>
      <c r="BK731" s="880"/>
      <c r="BL731" s="879">
        <v>0</v>
      </c>
      <c r="BM731" s="880"/>
      <c r="BN731" s="879">
        <v>0</v>
      </c>
      <c r="BO731" s="880"/>
      <c r="BP731" s="275">
        <f t="shared" si="937"/>
        <v>0</v>
      </c>
      <c r="BQ731" s="1003">
        <v>0</v>
      </c>
      <c r="BR731" s="1004"/>
      <c r="BS731" s="1003">
        <v>0</v>
      </c>
      <c r="BT731" s="1004"/>
      <c r="BU731" s="1003">
        <v>0</v>
      </c>
      <c r="BV731" s="1004"/>
      <c r="BW731" s="1003">
        <v>0</v>
      </c>
      <c r="BX731" s="1004"/>
      <c r="BY731" s="1003">
        <v>0</v>
      </c>
      <c r="BZ731" s="1004"/>
      <c r="CA731" s="278">
        <f t="shared" si="938"/>
        <v>0</v>
      </c>
      <c r="CB731" s="1005">
        <v>0</v>
      </c>
      <c r="CC731" s="1006"/>
      <c r="CD731" s="1005">
        <v>0</v>
      </c>
      <c r="CE731" s="1006"/>
      <c r="CF731" s="1005">
        <v>0</v>
      </c>
      <c r="CG731" s="1006"/>
      <c r="CH731" s="1005">
        <v>0</v>
      </c>
      <c r="CI731" s="1006"/>
      <c r="CJ731" s="1005">
        <v>0</v>
      </c>
      <c r="CK731" s="1006"/>
      <c r="CL731" s="281">
        <f t="shared" si="939"/>
        <v>0</v>
      </c>
      <c r="CM731" s="999">
        <v>0</v>
      </c>
      <c r="CN731" s="1000"/>
      <c r="CO731" s="999">
        <v>0</v>
      </c>
      <c r="CP731" s="1000"/>
      <c r="CQ731" s="999">
        <v>0</v>
      </c>
      <c r="CR731" s="1000"/>
      <c r="CS731" s="999">
        <v>0</v>
      </c>
      <c r="CT731" s="1000"/>
      <c r="CU731" s="999">
        <v>0</v>
      </c>
      <c r="CV731" s="1000"/>
      <c r="CW731" s="284">
        <f t="shared" si="940"/>
        <v>0</v>
      </c>
      <c r="CX731" s="1001">
        <v>0</v>
      </c>
      <c r="CY731" s="1002"/>
      <c r="CZ731" s="1001">
        <v>0</v>
      </c>
      <c r="DA731" s="1002"/>
      <c r="DB731" s="1001">
        <v>0</v>
      </c>
      <c r="DC731" s="1002"/>
      <c r="DD731" s="1001">
        <v>0</v>
      </c>
      <c r="DE731" s="1002"/>
      <c r="DF731" s="1001">
        <v>0</v>
      </c>
      <c r="DG731" s="1002"/>
      <c r="DH731" s="287">
        <f t="shared" si="941"/>
        <v>0</v>
      </c>
      <c r="DI731" s="997">
        <v>0</v>
      </c>
      <c r="DJ731" s="998"/>
      <c r="DK731" s="997">
        <v>0</v>
      </c>
      <c r="DL731" s="998"/>
      <c r="DM731" s="997">
        <v>0</v>
      </c>
      <c r="DN731" s="998"/>
      <c r="DO731" s="997">
        <v>0</v>
      </c>
      <c r="DP731" s="998"/>
      <c r="DQ731" s="997">
        <v>0</v>
      </c>
      <c r="DR731" s="998"/>
      <c r="DS731" s="299">
        <f t="shared" si="942"/>
        <v>0</v>
      </c>
      <c r="DT731" s="293">
        <f t="shared" si="943"/>
        <v>0</v>
      </c>
      <c r="DU731" s="293">
        <f t="shared" si="944"/>
        <v>0</v>
      </c>
      <c r="DV731" s="293">
        <f t="shared" si="945"/>
        <v>0</v>
      </c>
      <c r="DW731" s="293">
        <f t="shared" si="946"/>
        <v>0</v>
      </c>
      <c r="DX731" s="293">
        <f t="shared" si="947"/>
        <v>0</v>
      </c>
      <c r="DY731" s="294">
        <f t="shared" si="948"/>
        <v>0</v>
      </c>
      <c r="DZ731" s="135"/>
    </row>
    <row r="732" spans="1:130" s="52" customFormat="1" ht="15" customHeight="1">
      <c r="A732" s="76"/>
      <c r="B732" s="76"/>
      <c r="C732" s="661"/>
      <c r="D732" s="658"/>
      <c r="E732" s="658"/>
      <c r="F732" s="658"/>
      <c r="G732" s="658"/>
      <c r="H732" s="658"/>
      <c r="I732" s="658"/>
      <c r="J732" s="658"/>
      <c r="K732" s="658"/>
      <c r="L732" s="658"/>
      <c r="M732" s="659"/>
      <c r="N732" s="881">
        <v>0</v>
      </c>
      <c r="O732" s="659"/>
      <c r="P732" s="881">
        <v>0</v>
      </c>
      <c r="Q732" s="659"/>
      <c r="R732" s="881">
        <v>0</v>
      </c>
      <c r="S732" s="659"/>
      <c r="T732" s="881">
        <v>0</v>
      </c>
      <c r="U732" s="659"/>
      <c r="V732" s="881">
        <v>0</v>
      </c>
      <c r="W732" s="659"/>
      <c r="X732" s="119">
        <f t="shared" si="933"/>
        <v>0</v>
      </c>
      <c r="Y732" s="886">
        <v>0</v>
      </c>
      <c r="Z732" s="1007"/>
      <c r="AA732" s="886">
        <v>0</v>
      </c>
      <c r="AB732" s="1007"/>
      <c r="AC732" s="886">
        <v>0</v>
      </c>
      <c r="AD732" s="1007"/>
      <c r="AE732" s="886">
        <v>0</v>
      </c>
      <c r="AF732" s="1007"/>
      <c r="AG732" s="886">
        <v>0</v>
      </c>
      <c r="AH732" s="1007"/>
      <c r="AI732" s="266">
        <f t="shared" si="934"/>
        <v>0</v>
      </c>
      <c r="AJ732" s="884">
        <v>0</v>
      </c>
      <c r="AK732" s="885"/>
      <c r="AL732" s="884">
        <v>0</v>
      </c>
      <c r="AM732" s="885"/>
      <c r="AN732" s="884">
        <v>0</v>
      </c>
      <c r="AO732" s="885"/>
      <c r="AP732" s="884">
        <v>0</v>
      </c>
      <c r="AQ732" s="885"/>
      <c r="AR732" s="884">
        <v>0</v>
      </c>
      <c r="AS732" s="885"/>
      <c r="AT732" s="269">
        <f t="shared" si="935"/>
        <v>0</v>
      </c>
      <c r="AU732" s="877">
        <v>0</v>
      </c>
      <c r="AV732" s="878"/>
      <c r="AW732" s="877">
        <v>0</v>
      </c>
      <c r="AX732" s="878"/>
      <c r="AY732" s="877">
        <v>0</v>
      </c>
      <c r="AZ732" s="878"/>
      <c r="BA732" s="877">
        <v>0</v>
      </c>
      <c r="BB732" s="878"/>
      <c r="BC732" s="877">
        <v>0</v>
      </c>
      <c r="BD732" s="878"/>
      <c r="BE732" s="272">
        <f t="shared" si="936"/>
        <v>0</v>
      </c>
      <c r="BF732" s="879">
        <v>0</v>
      </c>
      <c r="BG732" s="880"/>
      <c r="BH732" s="879">
        <v>0</v>
      </c>
      <c r="BI732" s="880"/>
      <c r="BJ732" s="879">
        <v>0</v>
      </c>
      <c r="BK732" s="880"/>
      <c r="BL732" s="879">
        <v>0</v>
      </c>
      <c r="BM732" s="880"/>
      <c r="BN732" s="879">
        <v>0</v>
      </c>
      <c r="BO732" s="880"/>
      <c r="BP732" s="275">
        <f t="shared" si="937"/>
        <v>0</v>
      </c>
      <c r="BQ732" s="1003">
        <v>0</v>
      </c>
      <c r="BR732" s="1004"/>
      <c r="BS732" s="1003">
        <v>0</v>
      </c>
      <c r="BT732" s="1004"/>
      <c r="BU732" s="1003">
        <v>0</v>
      </c>
      <c r="BV732" s="1004"/>
      <c r="BW732" s="1003">
        <v>0</v>
      </c>
      <c r="BX732" s="1004"/>
      <c r="BY732" s="1003">
        <v>0</v>
      </c>
      <c r="BZ732" s="1004"/>
      <c r="CA732" s="278">
        <f t="shared" si="938"/>
        <v>0</v>
      </c>
      <c r="CB732" s="1005">
        <v>0</v>
      </c>
      <c r="CC732" s="1006"/>
      <c r="CD732" s="1005">
        <v>0</v>
      </c>
      <c r="CE732" s="1006"/>
      <c r="CF732" s="1005">
        <v>0</v>
      </c>
      <c r="CG732" s="1006"/>
      <c r="CH732" s="1005">
        <v>0</v>
      </c>
      <c r="CI732" s="1006"/>
      <c r="CJ732" s="1005">
        <v>0</v>
      </c>
      <c r="CK732" s="1006"/>
      <c r="CL732" s="281">
        <f t="shared" si="939"/>
        <v>0</v>
      </c>
      <c r="CM732" s="999">
        <v>0</v>
      </c>
      <c r="CN732" s="1000"/>
      <c r="CO732" s="999">
        <v>0</v>
      </c>
      <c r="CP732" s="1000"/>
      <c r="CQ732" s="999">
        <v>0</v>
      </c>
      <c r="CR732" s="1000"/>
      <c r="CS732" s="999">
        <v>0</v>
      </c>
      <c r="CT732" s="1000"/>
      <c r="CU732" s="999">
        <v>0</v>
      </c>
      <c r="CV732" s="1000"/>
      <c r="CW732" s="284">
        <f t="shared" si="940"/>
        <v>0</v>
      </c>
      <c r="CX732" s="1001">
        <v>0</v>
      </c>
      <c r="CY732" s="1002"/>
      <c r="CZ732" s="1001">
        <v>0</v>
      </c>
      <c r="DA732" s="1002"/>
      <c r="DB732" s="1001">
        <v>0</v>
      </c>
      <c r="DC732" s="1002"/>
      <c r="DD732" s="1001">
        <v>0</v>
      </c>
      <c r="DE732" s="1002"/>
      <c r="DF732" s="1001">
        <v>0</v>
      </c>
      <c r="DG732" s="1002"/>
      <c r="DH732" s="287">
        <f t="shared" si="941"/>
        <v>0</v>
      </c>
      <c r="DI732" s="997">
        <v>0</v>
      </c>
      <c r="DJ732" s="998"/>
      <c r="DK732" s="997">
        <v>0</v>
      </c>
      <c r="DL732" s="998"/>
      <c r="DM732" s="997">
        <v>0</v>
      </c>
      <c r="DN732" s="998"/>
      <c r="DO732" s="997">
        <v>0</v>
      </c>
      <c r="DP732" s="998"/>
      <c r="DQ732" s="997">
        <v>0</v>
      </c>
      <c r="DR732" s="998"/>
      <c r="DS732" s="299">
        <f t="shared" si="942"/>
        <v>0</v>
      </c>
      <c r="DT732" s="293">
        <f t="shared" si="943"/>
        <v>0</v>
      </c>
      <c r="DU732" s="293">
        <f t="shared" si="944"/>
        <v>0</v>
      </c>
      <c r="DV732" s="293">
        <f t="shared" si="945"/>
        <v>0</v>
      </c>
      <c r="DW732" s="293">
        <f t="shared" si="946"/>
        <v>0</v>
      </c>
      <c r="DX732" s="293">
        <f t="shared" si="947"/>
        <v>0</v>
      </c>
      <c r="DY732" s="294">
        <f t="shared" si="948"/>
        <v>0</v>
      </c>
      <c r="DZ732" s="135"/>
    </row>
    <row r="733" spans="1:130" s="52" customFormat="1" ht="15" customHeight="1">
      <c r="A733" s="76"/>
      <c r="B733" s="76"/>
      <c r="C733" s="661"/>
      <c r="D733" s="658"/>
      <c r="E733" s="658"/>
      <c r="F733" s="658"/>
      <c r="G733" s="658"/>
      <c r="H733" s="658"/>
      <c r="I733" s="658"/>
      <c r="J733" s="658"/>
      <c r="K733" s="658"/>
      <c r="L733" s="658"/>
      <c r="M733" s="659"/>
      <c r="N733" s="881">
        <v>0</v>
      </c>
      <c r="O733" s="659"/>
      <c r="P733" s="881">
        <v>0</v>
      </c>
      <c r="Q733" s="659"/>
      <c r="R733" s="881">
        <v>0</v>
      </c>
      <c r="S733" s="659"/>
      <c r="T733" s="881">
        <v>0</v>
      </c>
      <c r="U733" s="659"/>
      <c r="V733" s="881">
        <v>0</v>
      </c>
      <c r="W733" s="659"/>
      <c r="X733" s="119">
        <f t="shared" si="933"/>
        <v>0</v>
      </c>
      <c r="Y733" s="886">
        <v>0</v>
      </c>
      <c r="Z733" s="1007"/>
      <c r="AA733" s="886">
        <v>0</v>
      </c>
      <c r="AB733" s="1007"/>
      <c r="AC733" s="886">
        <v>0</v>
      </c>
      <c r="AD733" s="1007"/>
      <c r="AE733" s="886">
        <v>0</v>
      </c>
      <c r="AF733" s="1007"/>
      <c r="AG733" s="886">
        <v>0</v>
      </c>
      <c r="AH733" s="1007"/>
      <c r="AI733" s="266">
        <f t="shared" si="934"/>
        <v>0</v>
      </c>
      <c r="AJ733" s="884">
        <v>0</v>
      </c>
      <c r="AK733" s="885"/>
      <c r="AL733" s="884">
        <v>0</v>
      </c>
      <c r="AM733" s="885"/>
      <c r="AN733" s="884">
        <v>0</v>
      </c>
      <c r="AO733" s="885"/>
      <c r="AP733" s="884">
        <v>0</v>
      </c>
      <c r="AQ733" s="885"/>
      <c r="AR733" s="884">
        <v>0</v>
      </c>
      <c r="AS733" s="885"/>
      <c r="AT733" s="269">
        <f t="shared" si="935"/>
        <v>0</v>
      </c>
      <c r="AU733" s="877">
        <v>0</v>
      </c>
      <c r="AV733" s="878"/>
      <c r="AW733" s="877">
        <v>0</v>
      </c>
      <c r="AX733" s="878"/>
      <c r="AY733" s="877">
        <v>0</v>
      </c>
      <c r="AZ733" s="878"/>
      <c r="BA733" s="877">
        <v>0</v>
      </c>
      <c r="BB733" s="878"/>
      <c r="BC733" s="877">
        <v>0</v>
      </c>
      <c r="BD733" s="878"/>
      <c r="BE733" s="272">
        <f t="shared" si="936"/>
        <v>0</v>
      </c>
      <c r="BF733" s="879">
        <v>0</v>
      </c>
      <c r="BG733" s="880"/>
      <c r="BH733" s="879">
        <v>0</v>
      </c>
      <c r="BI733" s="880"/>
      <c r="BJ733" s="879">
        <v>0</v>
      </c>
      <c r="BK733" s="880"/>
      <c r="BL733" s="879">
        <v>0</v>
      </c>
      <c r="BM733" s="880"/>
      <c r="BN733" s="879">
        <v>0</v>
      </c>
      <c r="BO733" s="880"/>
      <c r="BP733" s="275">
        <f t="shared" si="937"/>
        <v>0</v>
      </c>
      <c r="BQ733" s="1003">
        <v>0</v>
      </c>
      <c r="BR733" s="1004"/>
      <c r="BS733" s="1003">
        <v>0</v>
      </c>
      <c r="BT733" s="1004"/>
      <c r="BU733" s="1003">
        <v>0</v>
      </c>
      <c r="BV733" s="1004"/>
      <c r="BW733" s="1003">
        <v>0</v>
      </c>
      <c r="BX733" s="1004"/>
      <c r="BY733" s="1003">
        <v>0</v>
      </c>
      <c r="BZ733" s="1004"/>
      <c r="CA733" s="278">
        <f t="shared" si="938"/>
        <v>0</v>
      </c>
      <c r="CB733" s="1005">
        <v>0</v>
      </c>
      <c r="CC733" s="1006"/>
      <c r="CD733" s="1005">
        <v>0</v>
      </c>
      <c r="CE733" s="1006"/>
      <c r="CF733" s="1005">
        <v>0</v>
      </c>
      <c r="CG733" s="1006"/>
      <c r="CH733" s="1005">
        <v>0</v>
      </c>
      <c r="CI733" s="1006"/>
      <c r="CJ733" s="1005">
        <v>0</v>
      </c>
      <c r="CK733" s="1006"/>
      <c r="CL733" s="281">
        <f t="shared" si="939"/>
        <v>0</v>
      </c>
      <c r="CM733" s="999">
        <v>0</v>
      </c>
      <c r="CN733" s="1000"/>
      <c r="CO733" s="999">
        <v>0</v>
      </c>
      <c r="CP733" s="1000"/>
      <c r="CQ733" s="999">
        <v>0</v>
      </c>
      <c r="CR733" s="1000"/>
      <c r="CS733" s="999">
        <v>0</v>
      </c>
      <c r="CT733" s="1000"/>
      <c r="CU733" s="999">
        <v>0</v>
      </c>
      <c r="CV733" s="1000"/>
      <c r="CW733" s="284">
        <f t="shared" si="940"/>
        <v>0</v>
      </c>
      <c r="CX733" s="1001">
        <v>0</v>
      </c>
      <c r="CY733" s="1002"/>
      <c r="CZ733" s="1001">
        <v>0</v>
      </c>
      <c r="DA733" s="1002"/>
      <c r="DB733" s="1001">
        <v>0</v>
      </c>
      <c r="DC733" s="1002"/>
      <c r="DD733" s="1001">
        <v>0</v>
      </c>
      <c r="DE733" s="1002"/>
      <c r="DF733" s="1001">
        <v>0</v>
      </c>
      <c r="DG733" s="1002"/>
      <c r="DH733" s="287">
        <f t="shared" si="941"/>
        <v>0</v>
      </c>
      <c r="DI733" s="997">
        <v>0</v>
      </c>
      <c r="DJ733" s="998"/>
      <c r="DK733" s="997">
        <v>0</v>
      </c>
      <c r="DL733" s="998"/>
      <c r="DM733" s="997">
        <v>0</v>
      </c>
      <c r="DN733" s="998"/>
      <c r="DO733" s="997">
        <v>0</v>
      </c>
      <c r="DP733" s="998"/>
      <c r="DQ733" s="997">
        <v>0</v>
      </c>
      <c r="DR733" s="998"/>
      <c r="DS733" s="299">
        <f t="shared" si="942"/>
        <v>0</v>
      </c>
      <c r="DT733" s="293">
        <f t="shared" si="943"/>
        <v>0</v>
      </c>
      <c r="DU733" s="293">
        <f t="shared" si="944"/>
        <v>0</v>
      </c>
      <c r="DV733" s="293">
        <f t="shared" si="945"/>
        <v>0</v>
      </c>
      <c r="DW733" s="293">
        <f t="shared" si="946"/>
        <v>0</v>
      </c>
      <c r="DX733" s="293">
        <f t="shared" si="947"/>
        <v>0</v>
      </c>
      <c r="DY733" s="294">
        <f t="shared" si="948"/>
        <v>0</v>
      </c>
      <c r="DZ733" s="135"/>
    </row>
    <row r="734" spans="1:130" s="52" customFormat="1" ht="15" customHeight="1">
      <c r="A734" s="76"/>
      <c r="B734" s="76"/>
      <c r="C734" s="657"/>
      <c r="D734" s="658"/>
      <c r="E734" s="658"/>
      <c r="F734" s="658"/>
      <c r="G734" s="658"/>
      <c r="H734" s="658"/>
      <c r="I734" s="658"/>
      <c r="J734" s="658"/>
      <c r="K734" s="658"/>
      <c r="L734" s="658"/>
      <c r="M734" s="659"/>
      <c r="N734" s="881">
        <v>0</v>
      </c>
      <c r="O734" s="659"/>
      <c r="P734" s="881">
        <v>0</v>
      </c>
      <c r="Q734" s="659"/>
      <c r="R734" s="881">
        <v>0</v>
      </c>
      <c r="S734" s="659"/>
      <c r="T734" s="881">
        <v>0</v>
      </c>
      <c r="U734" s="659"/>
      <c r="V734" s="881">
        <v>0</v>
      </c>
      <c r="W734" s="659"/>
      <c r="X734" s="119">
        <f t="shared" si="933"/>
        <v>0</v>
      </c>
      <c r="Y734" s="886">
        <v>0</v>
      </c>
      <c r="Z734" s="1007"/>
      <c r="AA734" s="886">
        <v>0</v>
      </c>
      <c r="AB734" s="1007"/>
      <c r="AC734" s="886">
        <v>0</v>
      </c>
      <c r="AD734" s="1007"/>
      <c r="AE734" s="886">
        <v>0</v>
      </c>
      <c r="AF734" s="1007"/>
      <c r="AG734" s="886">
        <v>0</v>
      </c>
      <c r="AH734" s="1007"/>
      <c r="AI734" s="266">
        <f t="shared" si="934"/>
        <v>0</v>
      </c>
      <c r="AJ734" s="884">
        <v>0</v>
      </c>
      <c r="AK734" s="885"/>
      <c r="AL734" s="884">
        <v>0</v>
      </c>
      <c r="AM734" s="885"/>
      <c r="AN734" s="884">
        <v>0</v>
      </c>
      <c r="AO734" s="885"/>
      <c r="AP734" s="884">
        <v>0</v>
      </c>
      <c r="AQ734" s="885"/>
      <c r="AR734" s="884">
        <v>0</v>
      </c>
      <c r="AS734" s="885"/>
      <c r="AT734" s="269">
        <f t="shared" si="935"/>
        <v>0</v>
      </c>
      <c r="AU734" s="877">
        <v>0</v>
      </c>
      <c r="AV734" s="878"/>
      <c r="AW734" s="877">
        <v>0</v>
      </c>
      <c r="AX734" s="878"/>
      <c r="AY734" s="877">
        <v>0</v>
      </c>
      <c r="AZ734" s="878"/>
      <c r="BA734" s="877">
        <v>0</v>
      </c>
      <c r="BB734" s="878"/>
      <c r="BC734" s="877">
        <v>0</v>
      </c>
      <c r="BD734" s="878"/>
      <c r="BE734" s="272">
        <f t="shared" si="936"/>
        <v>0</v>
      </c>
      <c r="BF734" s="879">
        <v>0</v>
      </c>
      <c r="BG734" s="880"/>
      <c r="BH734" s="879">
        <v>0</v>
      </c>
      <c r="BI734" s="880"/>
      <c r="BJ734" s="879">
        <v>0</v>
      </c>
      <c r="BK734" s="880"/>
      <c r="BL734" s="879">
        <v>0</v>
      </c>
      <c r="BM734" s="880"/>
      <c r="BN734" s="879">
        <v>0</v>
      </c>
      <c r="BO734" s="880"/>
      <c r="BP734" s="275">
        <f t="shared" si="937"/>
        <v>0</v>
      </c>
      <c r="BQ734" s="1003">
        <v>0</v>
      </c>
      <c r="BR734" s="1004"/>
      <c r="BS734" s="1003">
        <v>0</v>
      </c>
      <c r="BT734" s="1004"/>
      <c r="BU734" s="1003">
        <v>0</v>
      </c>
      <c r="BV734" s="1004"/>
      <c r="BW734" s="1003">
        <v>0</v>
      </c>
      <c r="BX734" s="1004"/>
      <c r="BY734" s="1003">
        <v>0</v>
      </c>
      <c r="BZ734" s="1004"/>
      <c r="CA734" s="278">
        <f t="shared" si="938"/>
        <v>0</v>
      </c>
      <c r="CB734" s="1005">
        <v>0</v>
      </c>
      <c r="CC734" s="1006"/>
      <c r="CD734" s="1005">
        <v>0</v>
      </c>
      <c r="CE734" s="1006"/>
      <c r="CF734" s="1005">
        <v>0</v>
      </c>
      <c r="CG734" s="1006"/>
      <c r="CH734" s="1005">
        <v>0</v>
      </c>
      <c r="CI734" s="1006"/>
      <c r="CJ734" s="1005">
        <v>0</v>
      </c>
      <c r="CK734" s="1006"/>
      <c r="CL734" s="281">
        <f t="shared" si="939"/>
        <v>0</v>
      </c>
      <c r="CM734" s="999">
        <v>0</v>
      </c>
      <c r="CN734" s="1000"/>
      <c r="CO734" s="999">
        <v>0</v>
      </c>
      <c r="CP734" s="1000"/>
      <c r="CQ734" s="999">
        <v>0</v>
      </c>
      <c r="CR734" s="1000"/>
      <c r="CS734" s="999">
        <v>0</v>
      </c>
      <c r="CT734" s="1000"/>
      <c r="CU734" s="999">
        <v>0</v>
      </c>
      <c r="CV734" s="1000"/>
      <c r="CW734" s="284">
        <f t="shared" si="940"/>
        <v>0</v>
      </c>
      <c r="CX734" s="1001">
        <v>0</v>
      </c>
      <c r="CY734" s="1002"/>
      <c r="CZ734" s="1001">
        <v>0</v>
      </c>
      <c r="DA734" s="1002"/>
      <c r="DB734" s="1001">
        <v>0</v>
      </c>
      <c r="DC734" s="1002"/>
      <c r="DD734" s="1001">
        <v>0</v>
      </c>
      <c r="DE734" s="1002"/>
      <c r="DF734" s="1001">
        <v>0</v>
      </c>
      <c r="DG734" s="1002"/>
      <c r="DH734" s="287">
        <f t="shared" si="941"/>
        <v>0</v>
      </c>
      <c r="DI734" s="997">
        <v>0</v>
      </c>
      <c r="DJ734" s="998"/>
      <c r="DK734" s="997">
        <v>0</v>
      </c>
      <c r="DL734" s="998"/>
      <c r="DM734" s="997">
        <v>0</v>
      </c>
      <c r="DN734" s="998"/>
      <c r="DO734" s="997">
        <v>0</v>
      </c>
      <c r="DP734" s="998"/>
      <c r="DQ734" s="997">
        <v>0</v>
      </c>
      <c r="DR734" s="998"/>
      <c r="DS734" s="299">
        <f t="shared" si="942"/>
        <v>0</v>
      </c>
      <c r="DT734" s="293">
        <f t="shared" si="943"/>
        <v>0</v>
      </c>
      <c r="DU734" s="293">
        <f t="shared" si="944"/>
        <v>0</v>
      </c>
      <c r="DV734" s="293">
        <f t="shared" si="945"/>
        <v>0</v>
      </c>
      <c r="DW734" s="293">
        <f t="shared" si="946"/>
        <v>0</v>
      </c>
      <c r="DX734" s="293">
        <f t="shared" si="947"/>
        <v>0</v>
      </c>
      <c r="DY734" s="294">
        <f t="shared" si="948"/>
        <v>0</v>
      </c>
      <c r="DZ734" s="135"/>
    </row>
    <row r="735" spans="1:130" s="52" customFormat="1" ht="15" customHeight="1">
      <c r="A735" s="76"/>
      <c r="B735" s="76"/>
      <c r="C735" s="661"/>
      <c r="D735" s="658"/>
      <c r="E735" s="658"/>
      <c r="F735" s="658"/>
      <c r="G735" s="658"/>
      <c r="H735" s="658"/>
      <c r="I735" s="658"/>
      <c r="J735" s="658"/>
      <c r="K735" s="658"/>
      <c r="L735" s="658"/>
      <c r="M735" s="659"/>
      <c r="N735" s="881">
        <v>0</v>
      </c>
      <c r="O735" s="659"/>
      <c r="P735" s="881">
        <v>0</v>
      </c>
      <c r="Q735" s="659"/>
      <c r="R735" s="881">
        <v>0</v>
      </c>
      <c r="S735" s="659"/>
      <c r="T735" s="881">
        <v>0</v>
      </c>
      <c r="U735" s="659"/>
      <c r="V735" s="881">
        <v>0</v>
      </c>
      <c r="W735" s="659"/>
      <c r="X735" s="119">
        <f t="shared" si="933"/>
        <v>0</v>
      </c>
      <c r="Y735" s="886">
        <v>0</v>
      </c>
      <c r="Z735" s="1007"/>
      <c r="AA735" s="886">
        <v>0</v>
      </c>
      <c r="AB735" s="1007"/>
      <c r="AC735" s="886">
        <v>0</v>
      </c>
      <c r="AD735" s="1007"/>
      <c r="AE735" s="886">
        <v>0</v>
      </c>
      <c r="AF735" s="1007"/>
      <c r="AG735" s="886">
        <v>0</v>
      </c>
      <c r="AH735" s="1007"/>
      <c r="AI735" s="266">
        <f t="shared" si="934"/>
        <v>0</v>
      </c>
      <c r="AJ735" s="884">
        <v>0</v>
      </c>
      <c r="AK735" s="885"/>
      <c r="AL735" s="884">
        <v>0</v>
      </c>
      <c r="AM735" s="885"/>
      <c r="AN735" s="884">
        <v>0</v>
      </c>
      <c r="AO735" s="885"/>
      <c r="AP735" s="884">
        <v>0</v>
      </c>
      <c r="AQ735" s="885"/>
      <c r="AR735" s="884">
        <v>0</v>
      </c>
      <c r="AS735" s="885"/>
      <c r="AT735" s="269">
        <f t="shared" si="935"/>
        <v>0</v>
      </c>
      <c r="AU735" s="877">
        <v>0</v>
      </c>
      <c r="AV735" s="878"/>
      <c r="AW735" s="877">
        <v>0</v>
      </c>
      <c r="AX735" s="878"/>
      <c r="AY735" s="877">
        <v>0</v>
      </c>
      <c r="AZ735" s="878"/>
      <c r="BA735" s="877">
        <v>0</v>
      </c>
      <c r="BB735" s="878"/>
      <c r="BC735" s="877">
        <v>0</v>
      </c>
      <c r="BD735" s="878"/>
      <c r="BE735" s="272">
        <f t="shared" si="936"/>
        <v>0</v>
      </c>
      <c r="BF735" s="879">
        <v>0</v>
      </c>
      <c r="BG735" s="880"/>
      <c r="BH735" s="879">
        <v>0</v>
      </c>
      <c r="BI735" s="880"/>
      <c r="BJ735" s="879">
        <v>0</v>
      </c>
      <c r="BK735" s="880"/>
      <c r="BL735" s="879">
        <v>0</v>
      </c>
      <c r="BM735" s="880"/>
      <c r="BN735" s="879">
        <v>0</v>
      </c>
      <c r="BO735" s="880"/>
      <c r="BP735" s="275">
        <f t="shared" si="937"/>
        <v>0</v>
      </c>
      <c r="BQ735" s="1003">
        <v>0</v>
      </c>
      <c r="BR735" s="1004"/>
      <c r="BS735" s="1003">
        <v>0</v>
      </c>
      <c r="BT735" s="1004"/>
      <c r="BU735" s="1003">
        <v>0</v>
      </c>
      <c r="BV735" s="1004"/>
      <c r="BW735" s="1003">
        <v>0</v>
      </c>
      <c r="BX735" s="1004"/>
      <c r="BY735" s="1003">
        <v>0</v>
      </c>
      <c r="BZ735" s="1004"/>
      <c r="CA735" s="278">
        <f t="shared" si="938"/>
        <v>0</v>
      </c>
      <c r="CB735" s="1005">
        <v>0</v>
      </c>
      <c r="CC735" s="1006"/>
      <c r="CD735" s="1005">
        <v>0</v>
      </c>
      <c r="CE735" s="1006"/>
      <c r="CF735" s="1005">
        <v>0</v>
      </c>
      <c r="CG735" s="1006"/>
      <c r="CH735" s="1005">
        <v>0</v>
      </c>
      <c r="CI735" s="1006"/>
      <c r="CJ735" s="1005">
        <v>0</v>
      </c>
      <c r="CK735" s="1006"/>
      <c r="CL735" s="281">
        <f t="shared" si="939"/>
        <v>0</v>
      </c>
      <c r="CM735" s="999">
        <v>0</v>
      </c>
      <c r="CN735" s="1000"/>
      <c r="CO735" s="999">
        <v>0</v>
      </c>
      <c r="CP735" s="1000"/>
      <c r="CQ735" s="999">
        <v>0</v>
      </c>
      <c r="CR735" s="1000"/>
      <c r="CS735" s="999">
        <v>0</v>
      </c>
      <c r="CT735" s="1000"/>
      <c r="CU735" s="999">
        <v>0</v>
      </c>
      <c r="CV735" s="1000"/>
      <c r="CW735" s="284">
        <f t="shared" si="940"/>
        <v>0</v>
      </c>
      <c r="CX735" s="1001">
        <v>0</v>
      </c>
      <c r="CY735" s="1002"/>
      <c r="CZ735" s="1001">
        <v>0</v>
      </c>
      <c r="DA735" s="1002"/>
      <c r="DB735" s="1001">
        <v>0</v>
      </c>
      <c r="DC735" s="1002"/>
      <c r="DD735" s="1001">
        <v>0</v>
      </c>
      <c r="DE735" s="1002"/>
      <c r="DF735" s="1001">
        <v>0</v>
      </c>
      <c r="DG735" s="1002"/>
      <c r="DH735" s="287">
        <f t="shared" si="941"/>
        <v>0</v>
      </c>
      <c r="DI735" s="997">
        <v>0</v>
      </c>
      <c r="DJ735" s="998"/>
      <c r="DK735" s="997">
        <v>0</v>
      </c>
      <c r="DL735" s="998"/>
      <c r="DM735" s="997">
        <v>0</v>
      </c>
      <c r="DN735" s="998"/>
      <c r="DO735" s="997">
        <v>0</v>
      </c>
      <c r="DP735" s="998"/>
      <c r="DQ735" s="997">
        <v>0</v>
      </c>
      <c r="DR735" s="998"/>
      <c r="DS735" s="299">
        <f t="shared" si="942"/>
        <v>0</v>
      </c>
      <c r="DT735" s="293">
        <f t="shared" si="943"/>
        <v>0</v>
      </c>
      <c r="DU735" s="293">
        <f t="shared" si="944"/>
        <v>0</v>
      </c>
      <c r="DV735" s="293">
        <f t="shared" si="945"/>
        <v>0</v>
      </c>
      <c r="DW735" s="293">
        <f t="shared" si="946"/>
        <v>0</v>
      </c>
      <c r="DX735" s="293">
        <f t="shared" si="947"/>
        <v>0</v>
      </c>
      <c r="DY735" s="294">
        <f t="shared" si="948"/>
        <v>0</v>
      </c>
      <c r="DZ735" s="135"/>
    </row>
    <row r="736" spans="1:130" s="52" customFormat="1" ht="15" customHeight="1">
      <c r="A736" s="76"/>
      <c r="B736" s="76"/>
      <c r="C736" s="661"/>
      <c r="D736" s="658"/>
      <c r="E736" s="658"/>
      <c r="F736" s="658"/>
      <c r="G736" s="658"/>
      <c r="H736" s="658"/>
      <c r="I736" s="658"/>
      <c r="J736" s="658"/>
      <c r="K736" s="658"/>
      <c r="L736" s="658"/>
      <c r="M736" s="659"/>
      <c r="N736" s="881">
        <v>0</v>
      </c>
      <c r="O736" s="659"/>
      <c r="P736" s="881">
        <v>0</v>
      </c>
      <c r="Q736" s="659"/>
      <c r="R736" s="881">
        <v>0</v>
      </c>
      <c r="S736" s="659"/>
      <c r="T736" s="881">
        <v>0</v>
      </c>
      <c r="U736" s="659"/>
      <c r="V736" s="881">
        <v>0</v>
      </c>
      <c r="W736" s="659"/>
      <c r="X736" s="119">
        <f t="shared" si="933"/>
        <v>0</v>
      </c>
      <c r="Y736" s="886">
        <v>0</v>
      </c>
      <c r="Z736" s="1007"/>
      <c r="AA736" s="886">
        <v>0</v>
      </c>
      <c r="AB736" s="1007"/>
      <c r="AC736" s="886">
        <v>0</v>
      </c>
      <c r="AD736" s="1007"/>
      <c r="AE736" s="886">
        <v>0</v>
      </c>
      <c r="AF736" s="1007"/>
      <c r="AG736" s="886">
        <v>0</v>
      </c>
      <c r="AH736" s="1007"/>
      <c r="AI736" s="266">
        <f t="shared" si="934"/>
        <v>0</v>
      </c>
      <c r="AJ736" s="884">
        <v>0</v>
      </c>
      <c r="AK736" s="885"/>
      <c r="AL736" s="884">
        <v>0</v>
      </c>
      <c r="AM736" s="885"/>
      <c r="AN736" s="884">
        <v>0</v>
      </c>
      <c r="AO736" s="885"/>
      <c r="AP736" s="884">
        <v>0</v>
      </c>
      <c r="AQ736" s="885"/>
      <c r="AR736" s="884">
        <v>0</v>
      </c>
      <c r="AS736" s="885"/>
      <c r="AT736" s="269">
        <f t="shared" si="935"/>
        <v>0</v>
      </c>
      <c r="AU736" s="877">
        <v>0</v>
      </c>
      <c r="AV736" s="878"/>
      <c r="AW736" s="877">
        <v>0</v>
      </c>
      <c r="AX736" s="878"/>
      <c r="AY736" s="877">
        <v>0</v>
      </c>
      <c r="AZ736" s="878"/>
      <c r="BA736" s="877">
        <v>0</v>
      </c>
      <c r="BB736" s="878"/>
      <c r="BC736" s="877">
        <v>0</v>
      </c>
      <c r="BD736" s="878"/>
      <c r="BE736" s="272">
        <f t="shared" si="936"/>
        <v>0</v>
      </c>
      <c r="BF736" s="879">
        <v>0</v>
      </c>
      <c r="BG736" s="880"/>
      <c r="BH736" s="879">
        <v>0</v>
      </c>
      <c r="BI736" s="880"/>
      <c r="BJ736" s="879">
        <v>0</v>
      </c>
      <c r="BK736" s="880"/>
      <c r="BL736" s="879">
        <v>0</v>
      </c>
      <c r="BM736" s="880"/>
      <c r="BN736" s="879">
        <v>0</v>
      </c>
      <c r="BO736" s="880"/>
      <c r="BP736" s="275">
        <f t="shared" si="937"/>
        <v>0</v>
      </c>
      <c r="BQ736" s="1003">
        <v>0</v>
      </c>
      <c r="BR736" s="1004"/>
      <c r="BS736" s="1003">
        <v>0</v>
      </c>
      <c r="BT736" s="1004"/>
      <c r="BU736" s="1003">
        <v>0</v>
      </c>
      <c r="BV736" s="1004"/>
      <c r="BW736" s="1003">
        <v>0</v>
      </c>
      <c r="BX736" s="1004"/>
      <c r="BY736" s="1003">
        <v>0</v>
      </c>
      <c r="BZ736" s="1004"/>
      <c r="CA736" s="278">
        <f t="shared" si="938"/>
        <v>0</v>
      </c>
      <c r="CB736" s="1005">
        <v>0</v>
      </c>
      <c r="CC736" s="1006"/>
      <c r="CD736" s="1005">
        <v>0</v>
      </c>
      <c r="CE736" s="1006"/>
      <c r="CF736" s="1005">
        <v>0</v>
      </c>
      <c r="CG736" s="1006"/>
      <c r="CH736" s="1005">
        <v>0</v>
      </c>
      <c r="CI736" s="1006"/>
      <c r="CJ736" s="1005">
        <v>0</v>
      </c>
      <c r="CK736" s="1006"/>
      <c r="CL736" s="281">
        <f t="shared" si="939"/>
        <v>0</v>
      </c>
      <c r="CM736" s="999">
        <v>0</v>
      </c>
      <c r="CN736" s="1000"/>
      <c r="CO736" s="999">
        <v>0</v>
      </c>
      <c r="CP736" s="1000"/>
      <c r="CQ736" s="999">
        <v>0</v>
      </c>
      <c r="CR736" s="1000"/>
      <c r="CS736" s="999">
        <v>0</v>
      </c>
      <c r="CT736" s="1000"/>
      <c r="CU736" s="999">
        <v>0</v>
      </c>
      <c r="CV736" s="1000"/>
      <c r="CW736" s="284">
        <f t="shared" si="940"/>
        <v>0</v>
      </c>
      <c r="CX736" s="1001">
        <v>0</v>
      </c>
      <c r="CY736" s="1002"/>
      <c r="CZ736" s="1001">
        <v>0</v>
      </c>
      <c r="DA736" s="1002"/>
      <c r="DB736" s="1001">
        <v>0</v>
      </c>
      <c r="DC736" s="1002"/>
      <c r="DD736" s="1001">
        <v>0</v>
      </c>
      <c r="DE736" s="1002"/>
      <c r="DF736" s="1001">
        <v>0</v>
      </c>
      <c r="DG736" s="1002"/>
      <c r="DH736" s="287">
        <f t="shared" si="941"/>
        <v>0</v>
      </c>
      <c r="DI736" s="997">
        <v>0</v>
      </c>
      <c r="DJ736" s="998"/>
      <c r="DK736" s="997">
        <v>0</v>
      </c>
      <c r="DL736" s="998"/>
      <c r="DM736" s="997">
        <v>0</v>
      </c>
      <c r="DN736" s="998"/>
      <c r="DO736" s="997">
        <v>0</v>
      </c>
      <c r="DP736" s="998"/>
      <c r="DQ736" s="997">
        <v>0</v>
      </c>
      <c r="DR736" s="998"/>
      <c r="DS736" s="299">
        <f t="shared" si="942"/>
        <v>0</v>
      </c>
      <c r="DT736" s="293">
        <f t="shared" si="943"/>
        <v>0</v>
      </c>
      <c r="DU736" s="293">
        <f t="shared" si="944"/>
        <v>0</v>
      </c>
      <c r="DV736" s="293">
        <f t="shared" si="945"/>
        <v>0</v>
      </c>
      <c r="DW736" s="293">
        <f t="shared" si="946"/>
        <v>0</v>
      </c>
      <c r="DX736" s="293">
        <f t="shared" si="947"/>
        <v>0</v>
      </c>
      <c r="DY736" s="294">
        <f t="shared" si="948"/>
        <v>0</v>
      </c>
      <c r="DZ736" s="135"/>
    </row>
    <row r="737" spans="1:130" s="52" customFormat="1" ht="15" customHeight="1">
      <c r="A737" s="76"/>
      <c r="B737" s="76"/>
      <c r="C737" s="661"/>
      <c r="D737" s="658"/>
      <c r="E737" s="658"/>
      <c r="F737" s="658"/>
      <c r="G737" s="658"/>
      <c r="H737" s="658"/>
      <c r="I737" s="658"/>
      <c r="J737" s="658"/>
      <c r="K737" s="658"/>
      <c r="L737" s="658"/>
      <c r="M737" s="659"/>
      <c r="N737" s="881">
        <v>0</v>
      </c>
      <c r="O737" s="659"/>
      <c r="P737" s="881">
        <v>0</v>
      </c>
      <c r="Q737" s="659"/>
      <c r="R737" s="881">
        <v>0</v>
      </c>
      <c r="S737" s="659"/>
      <c r="T737" s="881">
        <v>0</v>
      </c>
      <c r="U737" s="659"/>
      <c r="V737" s="881">
        <v>0</v>
      </c>
      <c r="W737" s="659"/>
      <c r="X737" s="119">
        <f t="shared" si="933"/>
        <v>0</v>
      </c>
      <c r="Y737" s="886">
        <v>0</v>
      </c>
      <c r="Z737" s="1007"/>
      <c r="AA737" s="886">
        <v>0</v>
      </c>
      <c r="AB737" s="1007"/>
      <c r="AC737" s="886">
        <v>0</v>
      </c>
      <c r="AD737" s="1007"/>
      <c r="AE737" s="886">
        <v>0</v>
      </c>
      <c r="AF737" s="1007"/>
      <c r="AG737" s="886">
        <v>0</v>
      </c>
      <c r="AH737" s="1007"/>
      <c r="AI737" s="266">
        <f t="shared" si="934"/>
        <v>0</v>
      </c>
      <c r="AJ737" s="884">
        <v>0</v>
      </c>
      <c r="AK737" s="885"/>
      <c r="AL737" s="884">
        <v>0</v>
      </c>
      <c r="AM737" s="885"/>
      <c r="AN737" s="884">
        <v>0</v>
      </c>
      <c r="AO737" s="885"/>
      <c r="AP737" s="884">
        <v>0</v>
      </c>
      <c r="AQ737" s="885"/>
      <c r="AR737" s="884">
        <v>0</v>
      </c>
      <c r="AS737" s="885"/>
      <c r="AT737" s="269">
        <f t="shared" si="935"/>
        <v>0</v>
      </c>
      <c r="AU737" s="877">
        <v>0</v>
      </c>
      <c r="AV737" s="878"/>
      <c r="AW737" s="877">
        <v>0</v>
      </c>
      <c r="AX737" s="878"/>
      <c r="AY737" s="877">
        <v>0</v>
      </c>
      <c r="AZ737" s="878"/>
      <c r="BA737" s="877">
        <v>0</v>
      </c>
      <c r="BB737" s="878"/>
      <c r="BC737" s="877">
        <v>0</v>
      </c>
      <c r="BD737" s="878"/>
      <c r="BE737" s="272">
        <f t="shared" si="936"/>
        <v>0</v>
      </c>
      <c r="BF737" s="879">
        <v>0</v>
      </c>
      <c r="BG737" s="880"/>
      <c r="BH737" s="879">
        <v>0</v>
      </c>
      <c r="BI737" s="880"/>
      <c r="BJ737" s="879">
        <v>0</v>
      </c>
      <c r="BK737" s="880"/>
      <c r="BL737" s="879">
        <v>0</v>
      </c>
      <c r="BM737" s="880"/>
      <c r="BN737" s="879">
        <v>0</v>
      </c>
      <c r="BO737" s="880"/>
      <c r="BP737" s="275">
        <f t="shared" si="937"/>
        <v>0</v>
      </c>
      <c r="BQ737" s="1003">
        <v>0</v>
      </c>
      <c r="BR737" s="1004"/>
      <c r="BS737" s="1003">
        <v>0</v>
      </c>
      <c r="BT737" s="1004"/>
      <c r="BU737" s="1003">
        <v>0</v>
      </c>
      <c r="BV737" s="1004"/>
      <c r="BW737" s="1003">
        <v>0</v>
      </c>
      <c r="BX737" s="1004"/>
      <c r="BY737" s="1003">
        <v>0</v>
      </c>
      <c r="BZ737" s="1004"/>
      <c r="CA737" s="278">
        <f t="shared" si="938"/>
        <v>0</v>
      </c>
      <c r="CB737" s="1005">
        <v>0</v>
      </c>
      <c r="CC737" s="1006"/>
      <c r="CD737" s="1005">
        <v>0</v>
      </c>
      <c r="CE737" s="1006"/>
      <c r="CF737" s="1005">
        <v>0</v>
      </c>
      <c r="CG737" s="1006"/>
      <c r="CH737" s="1005">
        <v>0</v>
      </c>
      <c r="CI737" s="1006"/>
      <c r="CJ737" s="1005">
        <v>0</v>
      </c>
      <c r="CK737" s="1006"/>
      <c r="CL737" s="281">
        <f t="shared" si="939"/>
        <v>0</v>
      </c>
      <c r="CM737" s="999">
        <v>0</v>
      </c>
      <c r="CN737" s="1000"/>
      <c r="CO737" s="999">
        <v>0</v>
      </c>
      <c r="CP737" s="1000"/>
      <c r="CQ737" s="999">
        <v>0</v>
      </c>
      <c r="CR737" s="1000"/>
      <c r="CS737" s="999">
        <v>0</v>
      </c>
      <c r="CT737" s="1000"/>
      <c r="CU737" s="999">
        <v>0</v>
      </c>
      <c r="CV737" s="1000"/>
      <c r="CW737" s="284">
        <f t="shared" si="940"/>
        <v>0</v>
      </c>
      <c r="CX737" s="1001">
        <v>0</v>
      </c>
      <c r="CY737" s="1002"/>
      <c r="CZ737" s="1001">
        <v>0</v>
      </c>
      <c r="DA737" s="1002"/>
      <c r="DB737" s="1001">
        <v>0</v>
      </c>
      <c r="DC737" s="1002"/>
      <c r="DD737" s="1001">
        <v>0</v>
      </c>
      <c r="DE737" s="1002"/>
      <c r="DF737" s="1001">
        <v>0</v>
      </c>
      <c r="DG737" s="1002"/>
      <c r="DH737" s="287">
        <f t="shared" si="941"/>
        <v>0</v>
      </c>
      <c r="DI737" s="997">
        <v>0</v>
      </c>
      <c r="DJ737" s="998"/>
      <c r="DK737" s="997">
        <v>0</v>
      </c>
      <c r="DL737" s="998"/>
      <c r="DM737" s="997">
        <v>0</v>
      </c>
      <c r="DN737" s="998"/>
      <c r="DO737" s="997">
        <v>0</v>
      </c>
      <c r="DP737" s="998"/>
      <c r="DQ737" s="997">
        <v>0</v>
      </c>
      <c r="DR737" s="998"/>
      <c r="DS737" s="299">
        <f t="shared" si="942"/>
        <v>0</v>
      </c>
      <c r="DT737" s="293">
        <f t="shared" si="943"/>
        <v>0</v>
      </c>
      <c r="DU737" s="293">
        <f t="shared" si="944"/>
        <v>0</v>
      </c>
      <c r="DV737" s="293">
        <f t="shared" si="945"/>
        <v>0</v>
      </c>
      <c r="DW737" s="293">
        <f t="shared" si="946"/>
        <v>0</v>
      </c>
      <c r="DX737" s="293">
        <f t="shared" si="947"/>
        <v>0</v>
      </c>
      <c r="DY737" s="294">
        <f t="shared" si="948"/>
        <v>0</v>
      </c>
      <c r="DZ737" s="135"/>
    </row>
    <row r="738" spans="1:130" s="52" customFormat="1" ht="15" customHeight="1">
      <c r="A738" s="76"/>
      <c r="B738" s="76"/>
      <c r="C738" s="657"/>
      <c r="D738" s="658"/>
      <c r="E738" s="658"/>
      <c r="F738" s="658"/>
      <c r="G738" s="658"/>
      <c r="H738" s="658"/>
      <c r="I738" s="658"/>
      <c r="J738" s="658"/>
      <c r="K738" s="658"/>
      <c r="L738" s="658"/>
      <c r="M738" s="659"/>
      <c r="N738" s="881">
        <v>0</v>
      </c>
      <c r="O738" s="659"/>
      <c r="P738" s="881">
        <v>0</v>
      </c>
      <c r="Q738" s="659"/>
      <c r="R738" s="881">
        <v>0</v>
      </c>
      <c r="S738" s="659"/>
      <c r="T738" s="881">
        <v>0</v>
      </c>
      <c r="U738" s="659"/>
      <c r="V738" s="881">
        <v>0</v>
      </c>
      <c r="W738" s="659"/>
      <c r="X738" s="119">
        <f t="shared" si="933"/>
        <v>0</v>
      </c>
      <c r="Y738" s="886">
        <v>0</v>
      </c>
      <c r="Z738" s="1007"/>
      <c r="AA738" s="886">
        <v>0</v>
      </c>
      <c r="AB738" s="1007"/>
      <c r="AC738" s="886">
        <v>0</v>
      </c>
      <c r="AD738" s="1007"/>
      <c r="AE738" s="886">
        <v>0</v>
      </c>
      <c r="AF738" s="1007"/>
      <c r="AG738" s="886">
        <v>0</v>
      </c>
      <c r="AH738" s="1007"/>
      <c r="AI738" s="266">
        <f t="shared" si="934"/>
        <v>0</v>
      </c>
      <c r="AJ738" s="884">
        <v>0</v>
      </c>
      <c r="AK738" s="885"/>
      <c r="AL738" s="884">
        <v>0</v>
      </c>
      <c r="AM738" s="885"/>
      <c r="AN738" s="884">
        <v>0</v>
      </c>
      <c r="AO738" s="885"/>
      <c r="AP738" s="884">
        <v>0</v>
      </c>
      <c r="AQ738" s="885"/>
      <c r="AR738" s="884">
        <v>0</v>
      </c>
      <c r="AS738" s="885"/>
      <c r="AT738" s="269">
        <f t="shared" si="935"/>
        <v>0</v>
      </c>
      <c r="AU738" s="877">
        <v>0</v>
      </c>
      <c r="AV738" s="878"/>
      <c r="AW738" s="877">
        <v>0</v>
      </c>
      <c r="AX738" s="878"/>
      <c r="AY738" s="877">
        <v>0</v>
      </c>
      <c r="AZ738" s="878"/>
      <c r="BA738" s="877">
        <v>0</v>
      </c>
      <c r="BB738" s="878"/>
      <c r="BC738" s="877">
        <v>0</v>
      </c>
      <c r="BD738" s="878"/>
      <c r="BE738" s="272">
        <f t="shared" si="936"/>
        <v>0</v>
      </c>
      <c r="BF738" s="879">
        <v>0</v>
      </c>
      <c r="BG738" s="880"/>
      <c r="BH738" s="879">
        <v>0</v>
      </c>
      <c r="BI738" s="880"/>
      <c r="BJ738" s="879">
        <v>0</v>
      </c>
      <c r="BK738" s="880"/>
      <c r="BL738" s="879">
        <v>0</v>
      </c>
      <c r="BM738" s="880"/>
      <c r="BN738" s="879">
        <v>0</v>
      </c>
      <c r="BO738" s="880"/>
      <c r="BP738" s="275">
        <f t="shared" si="937"/>
        <v>0</v>
      </c>
      <c r="BQ738" s="1003">
        <v>0</v>
      </c>
      <c r="BR738" s="1004"/>
      <c r="BS738" s="1003">
        <v>0</v>
      </c>
      <c r="BT738" s="1004"/>
      <c r="BU738" s="1003">
        <v>0</v>
      </c>
      <c r="BV738" s="1004"/>
      <c r="BW738" s="1003">
        <v>0</v>
      </c>
      <c r="BX738" s="1004"/>
      <c r="BY738" s="1003">
        <v>0</v>
      </c>
      <c r="BZ738" s="1004"/>
      <c r="CA738" s="278">
        <f t="shared" si="938"/>
        <v>0</v>
      </c>
      <c r="CB738" s="1005">
        <v>0</v>
      </c>
      <c r="CC738" s="1006"/>
      <c r="CD738" s="1005">
        <v>0</v>
      </c>
      <c r="CE738" s="1006"/>
      <c r="CF738" s="1005">
        <v>0</v>
      </c>
      <c r="CG738" s="1006"/>
      <c r="CH738" s="1005">
        <v>0</v>
      </c>
      <c r="CI738" s="1006"/>
      <c r="CJ738" s="1005">
        <v>0</v>
      </c>
      <c r="CK738" s="1006"/>
      <c r="CL738" s="281">
        <f t="shared" si="939"/>
        <v>0</v>
      </c>
      <c r="CM738" s="999">
        <v>0</v>
      </c>
      <c r="CN738" s="1000"/>
      <c r="CO738" s="999">
        <v>0</v>
      </c>
      <c r="CP738" s="1000"/>
      <c r="CQ738" s="999">
        <v>0</v>
      </c>
      <c r="CR738" s="1000"/>
      <c r="CS738" s="999">
        <v>0</v>
      </c>
      <c r="CT738" s="1000"/>
      <c r="CU738" s="999">
        <v>0</v>
      </c>
      <c r="CV738" s="1000"/>
      <c r="CW738" s="284">
        <f t="shared" si="940"/>
        <v>0</v>
      </c>
      <c r="CX738" s="1001">
        <v>0</v>
      </c>
      <c r="CY738" s="1002"/>
      <c r="CZ738" s="1001">
        <v>0</v>
      </c>
      <c r="DA738" s="1002"/>
      <c r="DB738" s="1001">
        <v>0</v>
      </c>
      <c r="DC738" s="1002"/>
      <c r="DD738" s="1001">
        <v>0</v>
      </c>
      <c r="DE738" s="1002"/>
      <c r="DF738" s="1001">
        <v>0</v>
      </c>
      <c r="DG738" s="1002"/>
      <c r="DH738" s="287">
        <f t="shared" si="941"/>
        <v>0</v>
      </c>
      <c r="DI738" s="997">
        <v>0</v>
      </c>
      <c r="DJ738" s="998"/>
      <c r="DK738" s="997">
        <v>0</v>
      </c>
      <c r="DL738" s="998"/>
      <c r="DM738" s="997">
        <v>0</v>
      </c>
      <c r="DN738" s="998"/>
      <c r="DO738" s="997">
        <v>0</v>
      </c>
      <c r="DP738" s="998"/>
      <c r="DQ738" s="997">
        <v>0</v>
      </c>
      <c r="DR738" s="998"/>
      <c r="DS738" s="299">
        <f t="shared" si="942"/>
        <v>0</v>
      </c>
      <c r="DT738" s="293">
        <f t="shared" si="943"/>
        <v>0</v>
      </c>
      <c r="DU738" s="293">
        <f t="shared" si="944"/>
        <v>0</v>
      </c>
      <c r="DV738" s="293">
        <f t="shared" si="945"/>
        <v>0</v>
      </c>
      <c r="DW738" s="293">
        <f t="shared" si="946"/>
        <v>0</v>
      </c>
      <c r="DX738" s="293">
        <f t="shared" si="947"/>
        <v>0</v>
      </c>
      <c r="DY738" s="294">
        <f t="shared" si="948"/>
        <v>0</v>
      </c>
      <c r="DZ738" s="135"/>
    </row>
    <row r="739" spans="1:130" s="52" customFormat="1" ht="15" customHeight="1">
      <c r="A739" s="76"/>
      <c r="B739" s="76"/>
      <c r="C739" s="661"/>
      <c r="D739" s="658"/>
      <c r="E739" s="658"/>
      <c r="F739" s="658"/>
      <c r="G739" s="658"/>
      <c r="H739" s="658"/>
      <c r="I739" s="658"/>
      <c r="J739" s="658"/>
      <c r="K739" s="658"/>
      <c r="L739" s="658"/>
      <c r="M739" s="659"/>
      <c r="N739" s="881">
        <v>0</v>
      </c>
      <c r="O739" s="659"/>
      <c r="P739" s="881">
        <v>0</v>
      </c>
      <c r="Q739" s="659"/>
      <c r="R739" s="881">
        <v>0</v>
      </c>
      <c r="S739" s="659"/>
      <c r="T739" s="881">
        <v>0</v>
      </c>
      <c r="U739" s="659"/>
      <c r="V739" s="881">
        <v>0</v>
      </c>
      <c r="W739" s="659"/>
      <c r="X739" s="119">
        <f t="shared" si="933"/>
        <v>0</v>
      </c>
      <c r="Y739" s="886">
        <v>0</v>
      </c>
      <c r="Z739" s="1007"/>
      <c r="AA739" s="886">
        <v>0</v>
      </c>
      <c r="AB739" s="1007"/>
      <c r="AC739" s="886">
        <v>0</v>
      </c>
      <c r="AD739" s="1007"/>
      <c r="AE739" s="886">
        <v>0</v>
      </c>
      <c r="AF739" s="1007"/>
      <c r="AG739" s="886">
        <v>0</v>
      </c>
      <c r="AH739" s="1007"/>
      <c r="AI739" s="266">
        <f t="shared" si="934"/>
        <v>0</v>
      </c>
      <c r="AJ739" s="884">
        <v>0</v>
      </c>
      <c r="AK739" s="885"/>
      <c r="AL739" s="884">
        <v>0</v>
      </c>
      <c r="AM739" s="885"/>
      <c r="AN739" s="884">
        <v>0</v>
      </c>
      <c r="AO739" s="885"/>
      <c r="AP739" s="884">
        <v>0</v>
      </c>
      <c r="AQ739" s="885"/>
      <c r="AR739" s="884">
        <v>0</v>
      </c>
      <c r="AS739" s="885"/>
      <c r="AT739" s="269">
        <f t="shared" si="935"/>
        <v>0</v>
      </c>
      <c r="AU739" s="877">
        <v>0</v>
      </c>
      <c r="AV739" s="878"/>
      <c r="AW739" s="877">
        <v>0</v>
      </c>
      <c r="AX739" s="878"/>
      <c r="AY739" s="877">
        <v>0</v>
      </c>
      <c r="AZ739" s="878"/>
      <c r="BA739" s="877">
        <v>0</v>
      </c>
      <c r="BB739" s="878"/>
      <c r="BC739" s="877">
        <v>0</v>
      </c>
      <c r="BD739" s="878"/>
      <c r="BE739" s="272">
        <f t="shared" si="936"/>
        <v>0</v>
      </c>
      <c r="BF739" s="879">
        <v>0</v>
      </c>
      <c r="BG739" s="880"/>
      <c r="BH739" s="879">
        <v>0</v>
      </c>
      <c r="BI739" s="880"/>
      <c r="BJ739" s="879">
        <v>0</v>
      </c>
      <c r="BK739" s="880"/>
      <c r="BL739" s="879">
        <v>0</v>
      </c>
      <c r="BM739" s="880"/>
      <c r="BN739" s="879">
        <v>0</v>
      </c>
      <c r="BO739" s="880"/>
      <c r="BP739" s="275">
        <f t="shared" si="937"/>
        <v>0</v>
      </c>
      <c r="BQ739" s="1003">
        <v>0</v>
      </c>
      <c r="BR739" s="1004"/>
      <c r="BS739" s="1003">
        <v>0</v>
      </c>
      <c r="BT739" s="1004"/>
      <c r="BU739" s="1003">
        <v>0</v>
      </c>
      <c r="BV739" s="1004"/>
      <c r="BW739" s="1003">
        <v>0</v>
      </c>
      <c r="BX739" s="1004"/>
      <c r="BY739" s="1003">
        <v>0</v>
      </c>
      <c r="BZ739" s="1004"/>
      <c r="CA739" s="278">
        <f t="shared" si="938"/>
        <v>0</v>
      </c>
      <c r="CB739" s="1005">
        <v>0</v>
      </c>
      <c r="CC739" s="1006"/>
      <c r="CD739" s="1005">
        <v>0</v>
      </c>
      <c r="CE739" s="1006"/>
      <c r="CF739" s="1005">
        <v>0</v>
      </c>
      <c r="CG739" s="1006"/>
      <c r="CH739" s="1005">
        <v>0</v>
      </c>
      <c r="CI739" s="1006"/>
      <c r="CJ739" s="1005">
        <v>0</v>
      </c>
      <c r="CK739" s="1006"/>
      <c r="CL739" s="281">
        <f t="shared" si="939"/>
        <v>0</v>
      </c>
      <c r="CM739" s="999">
        <v>0</v>
      </c>
      <c r="CN739" s="1000"/>
      <c r="CO739" s="999">
        <v>0</v>
      </c>
      <c r="CP739" s="1000"/>
      <c r="CQ739" s="999">
        <v>0</v>
      </c>
      <c r="CR739" s="1000"/>
      <c r="CS739" s="999">
        <v>0</v>
      </c>
      <c r="CT739" s="1000"/>
      <c r="CU739" s="999">
        <v>0</v>
      </c>
      <c r="CV739" s="1000"/>
      <c r="CW739" s="284">
        <f t="shared" si="940"/>
        <v>0</v>
      </c>
      <c r="CX739" s="1001">
        <v>0</v>
      </c>
      <c r="CY739" s="1002"/>
      <c r="CZ739" s="1001">
        <v>0</v>
      </c>
      <c r="DA739" s="1002"/>
      <c r="DB739" s="1001">
        <v>0</v>
      </c>
      <c r="DC739" s="1002"/>
      <c r="DD739" s="1001">
        <v>0</v>
      </c>
      <c r="DE739" s="1002"/>
      <c r="DF739" s="1001">
        <v>0</v>
      </c>
      <c r="DG739" s="1002"/>
      <c r="DH739" s="287">
        <f t="shared" si="941"/>
        <v>0</v>
      </c>
      <c r="DI739" s="997">
        <v>0</v>
      </c>
      <c r="DJ739" s="998"/>
      <c r="DK739" s="997">
        <v>0</v>
      </c>
      <c r="DL739" s="998"/>
      <c r="DM739" s="997">
        <v>0</v>
      </c>
      <c r="DN739" s="998"/>
      <c r="DO739" s="997">
        <v>0</v>
      </c>
      <c r="DP739" s="998"/>
      <c r="DQ739" s="997">
        <v>0</v>
      </c>
      <c r="DR739" s="998"/>
      <c r="DS739" s="299">
        <f t="shared" si="942"/>
        <v>0</v>
      </c>
      <c r="DT739" s="293">
        <f t="shared" si="943"/>
        <v>0</v>
      </c>
      <c r="DU739" s="293">
        <f t="shared" si="944"/>
        <v>0</v>
      </c>
      <c r="DV739" s="293">
        <f t="shared" si="945"/>
        <v>0</v>
      </c>
      <c r="DW739" s="293">
        <f t="shared" si="946"/>
        <v>0</v>
      </c>
      <c r="DX739" s="293">
        <f t="shared" si="947"/>
        <v>0</v>
      </c>
      <c r="DY739" s="294">
        <f t="shared" si="948"/>
        <v>0</v>
      </c>
      <c r="DZ739" s="135"/>
    </row>
    <row r="740" spans="1:130" s="52" customFormat="1" ht="15" customHeight="1">
      <c r="A740" s="76"/>
      <c r="B740" s="76"/>
      <c r="C740" s="661"/>
      <c r="D740" s="658"/>
      <c r="E740" s="658"/>
      <c r="F740" s="658"/>
      <c r="G740" s="658"/>
      <c r="H740" s="658"/>
      <c r="I740" s="658"/>
      <c r="J740" s="658"/>
      <c r="K740" s="658"/>
      <c r="L740" s="658"/>
      <c r="M740" s="659"/>
      <c r="N740" s="881">
        <v>0</v>
      </c>
      <c r="O740" s="659"/>
      <c r="P740" s="881">
        <v>0</v>
      </c>
      <c r="Q740" s="659"/>
      <c r="R740" s="881">
        <v>0</v>
      </c>
      <c r="S740" s="659"/>
      <c r="T740" s="881">
        <v>0</v>
      </c>
      <c r="U740" s="659"/>
      <c r="V740" s="881">
        <v>0</v>
      </c>
      <c r="W740" s="659"/>
      <c r="X740" s="119">
        <f t="shared" si="933"/>
        <v>0</v>
      </c>
      <c r="Y740" s="886">
        <v>0</v>
      </c>
      <c r="Z740" s="1007"/>
      <c r="AA740" s="886">
        <v>0</v>
      </c>
      <c r="AB740" s="1007"/>
      <c r="AC740" s="886">
        <v>0</v>
      </c>
      <c r="AD740" s="1007"/>
      <c r="AE740" s="886">
        <v>0</v>
      </c>
      <c r="AF740" s="1007"/>
      <c r="AG740" s="886">
        <v>0</v>
      </c>
      <c r="AH740" s="1007"/>
      <c r="AI740" s="266">
        <f t="shared" si="934"/>
        <v>0</v>
      </c>
      <c r="AJ740" s="884">
        <v>0</v>
      </c>
      <c r="AK740" s="885"/>
      <c r="AL740" s="884">
        <v>0</v>
      </c>
      <c r="AM740" s="885"/>
      <c r="AN740" s="884">
        <v>0</v>
      </c>
      <c r="AO740" s="885"/>
      <c r="AP740" s="884">
        <v>0</v>
      </c>
      <c r="AQ740" s="885"/>
      <c r="AR740" s="884">
        <v>0</v>
      </c>
      <c r="AS740" s="885"/>
      <c r="AT740" s="269">
        <f t="shared" si="935"/>
        <v>0</v>
      </c>
      <c r="AU740" s="877">
        <v>0</v>
      </c>
      <c r="AV740" s="878"/>
      <c r="AW740" s="877">
        <v>0</v>
      </c>
      <c r="AX740" s="878"/>
      <c r="AY740" s="877">
        <v>0</v>
      </c>
      <c r="AZ740" s="878"/>
      <c r="BA740" s="877">
        <v>0</v>
      </c>
      <c r="BB740" s="878"/>
      <c r="BC740" s="877">
        <v>0</v>
      </c>
      <c r="BD740" s="878"/>
      <c r="BE740" s="272">
        <f t="shared" si="936"/>
        <v>0</v>
      </c>
      <c r="BF740" s="879">
        <v>0</v>
      </c>
      <c r="BG740" s="880"/>
      <c r="BH740" s="879">
        <v>0</v>
      </c>
      <c r="BI740" s="880"/>
      <c r="BJ740" s="879">
        <v>0</v>
      </c>
      <c r="BK740" s="880"/>
      <c r="BL740" s="879">
        <v>0</v>
      </c>
      <c r="BM740" s="880"/>
      <c r="BN740" s="879">
        <v>0</v>
      </c>
      <c r="BO740" s="880"/>
      <c r="BP740" s="275">
        <f t="shared" si="937"/>
        <v>0</v>
      </c>
      <c r="BQ740" s="1003">
        <v>0</v>
      </c>
      <c r="BR740" s="1004"/>
      <c r="BS740" s="1003">
        <v>0</v>
      </c>
      <c r="BT740" s="1004"/>
      <c r="BU740" s="1003">
        <v>0</v>
      </c>
      <c r="BV740" s="1004"/>
      <c r="BW740" s="1003">
        <v>0</v>
      </c>
      <c r="BX740" s="1004"/>
      <c r="BY740" s="1003">
        <v>0</v>
      </c>
      <c r="BZ740" s="1004"/>
      <c r="CA740" s="278">
        <f t="shared" si="938"/>
        <v>0</v>
      </c>
      <c r="CB740" s="1005">
        <v>0</v>
      </c>
      <c r="CC740" s="1006"/>
      <c r="CD740" s="1005">
        <v>0</v>
      </c>
      <c r="CE740" s="1006"/>
      <c r="CF740" s="1005">
        <v>0</v>
      </c>
      <c r="CG740" s="1006"/>
      <c r="CH740" s="1005">
        <v>0</v>
      </c>
      <c r="CI740" s="1006"/>
      <c r="CJ740" s="1005">
        <v>0</v>
      </c>
      <c r="CK740" s="1006"/>
      <c r="CL740" s="281">
        <f t="shared" si="939"/>
        <v>0</v>
      </c>
      <c r="CM740" s="999">
        <v>0</v>
      </c>
      <c r="CN740" s="1000"/>
      <c r="CO740" s="999">
        <v>0</v>
      </c>
      <c r="CP740" s="1000"/>
      <c r="CQ740" s="999">
        <v>0</v>
      </c>
      <c r="CR740" s="1000"/>
      <c r="CS740" s="999">
        <v>0</v>
      </c>
      <c r="CT740" s="1000"/>
      <c r="CU740" s="999">
        <v>0</v>
      </c>
      <c r="CV740" s="1000"/>
      <c r="CW740" s="284">
        <f t="shared" si="940"/>
        <v>0</v>
      </c>
      <c r="CX740" s="1001">
        <v>0</v>
      </c>
      <c r="CY740" s="1002"/>
      <c r="CZ740" s="1001">
        <v>0</v>
      </c>
      <c r="DA740" s="1002"/>
      <c r="DB740" s="1001">
        <v>0</v>
      </c>
      <c r="DC740" s="1002"/>
      <c r="DD740" s="1001">
        <v>0</v>
      </c>
      <c r="DE740" s="1002"/>
      <c r="DF740" s="1001">
        <v>0</v>
      </c>
      <c r="DG740" s="1002"/>
      <c r="DH740" s="287">
        <f t="shared" si="941"/>
        <v>0</v>
      </c>
      <c r="DI740" s="997">
        <v>0</v>
      </c>
      <c r="DJ740" s="998"/>
      <c r="DK740" s="997">
        <v>0</v>
      </c>
      <c r="DL740" s="998"/>
      <c r="DM740" s="997">
        <v>0</v>
      </c>
      <c r="DN740" s="998"/>
      <c r="DO740" s="997">
        <v>0</v>
      </c>
      <c r="DP740" s="998"/>
      <c r="DQ740" s="997">
        <v>0</v>
      </c>
      <c r="DR740" s="998"/>
      <c r="DS740" s="299">
        <f t="shared" si="942"/>
        <v>0</v>
      </c>
      <c r="DT740" s="293">
        <f t="shared" si="943"/>
        <v>0</v>
      </c>
      <c r="DU740" s="293">
        <f t="shared" si="944"/>
        <v>0</v>
      </c>
      <c r="DV740" s="293">
        <f t="shared" si="945"/>
        <v>0</v>
      </c>
      <c r="DW740" s="293">
        <f t="shared" si="946"/>
        <v>0</v>
      </c>
      <c r="DX740" s="293">
        <f t="shared" si="947"/>
        <v>0</v>
      </c>
      <c r="DY740" s="294">
        <f t="shared" si="948"/>
        <v>0</v>
      </c>
      <c r="DZ740" s="135"/>
    </row>
    <row r="741" spans="1:130" s="52" customFormat="1" ht="15" customHeight="1">
      <c r="A741" s="76"/>
      <c r="B741" s="76"/>
      <c r="C741" s="661"/>
      <c r="D741" s="658"/>
      <c r="E741" s="658"/>
      <c r="F741" s="658"/>
      <c r="G741" s="658"/>
      <c r="H741" s="658"/>
      <c r="I741" s="658"/>
      <c r="J741" s="658"/>
      <c r="K741" s="658"/>
      <c r="L741" s="658"/>
      <c r="M741" s="659"/>
      <c r="N741" s="881">
        <v>0</v>
      </c>
      <c r="O741" s="659"/>
      <c r="P741" s="881">
        <v>0</v>
      </c>
      <c r="Q741" s="659"/>
      <c r="R741" s="881">
        <v>0</v>
      </c>
      <c r="S741" s="659"/>
      <c r="T741" s="881">
        <v>0</v>
      </c>
      <c r="U741" s="659"/>
      <c r="V741" s="881">
        <v>0</v>
      </c>
      <c r="W741" s="659"/>
      <c r="X741" s="119">
        <f t="shared" si="933"/>
        <v>0</v>
      </c>
      <c r="Y741" s="886">
        <v>0</v>
      </c>
      <c r="Z741" s="1007"/>
      <c r="AA741" s="886">
        <v>0</v>
      </c>
      <c r="AB741" s="1007"/>
      <c r="AC741" s="886">
        <v>0</v>
      </c>
      <c r="AD741" s="1007"/>
      <c r="AE741" s="886">
        <v>0</v>
      </c>
      <c r="AF741" s="1007"/>
      <c r="AG741" s="886">
        <v>0</v>
      </c>
      <c r="AH741" s="1007"/>
      <c r="AI741" s="266">
        <f t="shared" si="934"/>
        <v>0</v>
      </c>
      <c r="AJ741" s="884">
        <v>0</v>
      </c>
      <c r="AK741" s="885"/>
      <c r="AL741" s="884">
        <v>0</v>
      </c>
      <c r="AM741" s="885"/>
      <c r="AN741" s="884">
        <v>0</v>
      </c>
      <c r="AO741" s="885"/>
      <c r="AP741" s="884">
        <v>0</v>
      </c>
      <c r="AQ741" s="885"/>
      <c r="AR741" s="884">
        <v>0</v>
      </c>
      <c r="AS741" s="885"/>
      <c r="AT741" s="269">
        <f t="shared" si="935"/>
        <v>0</v>
      </c>
      <c r="AU741" s="877">
        <v>0</v>
      </c>
      <c r="AV741" s="878"/>
      <c r="AW741" s="877">
        <v>0</v>
      </c>
      <c r="AX741" s="878"/>
      <c r="AY741" s="877">
        <v>0</v>
      </c>
      <c r="AZ741" s="878"/>
      <c r="BA741" s="877">
        <v>0</v>
      </c>
      <c r="BB741" s="878"/>
      <c r="BC741" s="877">
        <v>0</v>
      </c>
      <c r="BD741" s="878"/>
      <c r="BE741" s="272">
        <f t="shared" si="936"/>
        <v>0</v>
      </c>
      <c r="BF741" s="879">
        <v>0</v>
      </c>
      <c r="BG741" s="880"/>
      <c r="BH741" s="879">
        <v>0</v>
      </c>
      <c r="BI741" s="880"/>
      <c r="BJ741" s="879">
        <v>0</v>
      </c>
      <c r="BK741" s="880"/>
      <c r="BL741" s="879">
        <v>0</v>
      </c>
      <c r="BM741" s="880"/>
      <c r="BN741" s="879">
        <v>0</v>
      </c>
      <c r="BO741" s="880"/>
      <c r="BP741" s="275">
        <f t="shared" si="937"/>
        <v>0</v>
      </c>
      <c r="BQ741" s="1003">
        <v>0</v>
      </c>
      <c r="BR741" s="1004"/>
      <c r="BS741" s="1003">
        <v>0</v>
      </c>
      <c r="BT741" s="1004"/>
      <c r="BU741" s="1003">
        <v>0</v>
      </c>
      <c r="BV741" s="1004"/>
      <c r="BW741" s="1003">
        <v>0</v>
      </c>
      <c r="BX741" s="1004"/>
      <c r="BY741" s="1003">
        <v>0</v>
      </c>
      <c r="BZ741" s="1004"/>
      <c r="CA741" s="278">
        <f t="shared" si="938"/>
        <v>0</v>
      </c>
      <c r="CB741" s="1005">
        <v>0</v>
      </c>
      <c r="CC741" s="1006"/>
      <c r="CD741" s="1005">
        <v>0</v>
      </c>
      <c r="CE741" s="1006"/>
      <c r="CF741" s="1005">
        <v>0</v>
      </c>
      <c r="CG741" s="1006"/>
      <c r="CH741" s="1005">
        <v>0</v>
      </c>
      <c r="CI741" s="1006"/>
      <c r="CJ741" s="1005">
        <v>0</v>
      </c>
      <c r="CK741" s="1006"/>
      <c r="CL741" s="281">
        <f t="shared" si="939"/>
        <v>0</v>
      </c>
      <c r="CM741" s="999">
        <v>0</v>
      </c>
      <c r="CN741" s="1000"/>
      <c r="CO741" s="999">
        <v>0</v>
      </c>
      <c r="CP741" s="1000"/>
      <c r="CQ741" s="999">
        <v>0</v>
      </c>
      <c r="CR741" s="1000"/>
      <c r="CS741" s="999">
        <v>0</v>
      </c>
      <c r="CT741" s="1000"/>
      <c r="CU741" s="999">
        <v>0</v>
      </c>
      <c r="CV741" s="1000"/>
      <c r="CW741" s="284">
        <f t="shared" si="940"/>
        <v>0</v>
      </c>
      <c r="CX741" s="1001">
        <v>0</v>
      </c>
      <c r="CY741" s="1002"/>
      <c r="CZ741" s="1001">
        <v>0</v>
      </c>
      <c r="DA741" s="1002"/>
      <c r="DB741" s="1001">
        <v>0</v>
      </c>
      <c r="DC741" s="1002"/>
      <c r="DD741" s="1001">
        <v>0</v>
      </c>
      <c r="DE741" s="1002"/>
      <c r="DF741" s="1001">
        <v>0</v>
      </c>
      <c r="DG741" s="1002"/>
      <c r="DH741" s="287">
        <f t="shared" si="941"/>
        <v>0</v>
      </c>
      <c r="DI741" s="997">
        <v>0</v>
      </c>
      <c r="DJ741" s="998"/>
      <c r="DK741" s="997">
        <v>0</v>
      </c>
      <c r="DL741" s="998"/>
      <c r="DM741" s="997">
        <v>0</v>
      </c>
      <c r="DN741" s="998"/>
      <c r="DO741" s="997">
        <v>0</v>
      </c>
      <c r="DP741" s="998"/>
      <c r="DQ741" s="997">
        <v>0</v>
      </c>
      <c r="DR741" s="998"/>
      <c r="DS741" s="299">
        <f t="shared" si="942"/>
        <v>0</v>
      </c>
      <c r="DT741" s="293">
        <f t="shared" si="943"/>
        <v>0</v>
      </c>
      <c r="DU741" s="293">
        <f t="shared" si="944"/>
        <v>0</v>
      </c>
      <c r="DV741" s="293">
        <f t="shared" si="945"/>
        <v>0</v>
      </c>
      <c r="DW741" s="293">
        <f t="shared" si="946"/>
        <v>0</v>
      </c>
      <c r="DX741" s="293">
        <f t="shared" si="947"/>
        <v>0</v>
      </c>
      <c r="DY741" s="294">
        <f t="shared" si="948"/>
        <v>0</v>
      </c>
      <c r="DZ741" s="135"/>
    </row>
    <row r="742" spans="1:130" s="52" customFormat="1" ht="15" customHeight="1">
      <c r="A742" s="76"/>
      <c r="B742" s="76"/>
      <c r="C742" s="657"/>
      <c r="D742" s="658"/>
      <c r="E742" s="658"/>
      <c r="F742" s="658"/>
      <c r="G742" s="658"/>
      <c r="H742" s="658"/>
      <c r="I742" s="658"/>
      <c r="J742" s="658"/>
      <c r="K742" s="658"/>
      <c r="L742" s="658"/>
      <c r="M742" s="659"/>
      <c r="N742" s="881">
        <v>0</v>
      </c>
      <c r="O742" s="659"/>
      <c r="P742" s="881">
        <v>0</v>
      </c>
      <c r="Q742" s="659"/>
      <c r="R742" s="881">
        <v>0</v>
      </c>
      <c r="S742" s="659"/>
      <c r="T742" s="881">
        <v>0</v>
      </c>
      <c r="U742" s="659"/>
      <c r="V742" s="881">
        <v>0</v>
      </c>
      <c r="W742" s="659"/>
      <c r="X742" s="119">
        <f t="shared" si="933"/>
        <v>0</v>
      </c>
      <c r="Y742" s="886">
        <v>0</v>
      </c>
      <c r="Z742" s="1007"/>
      <c r="AA742" s="886">
        <v>0</v>
      </c>
      <c r="AB742" s="1007"/>
      <c r="AC742" s="886">
        <v>0</v>
      </c>
      <c r="AD742" s="1007"/>
      <c r="AE742" s="886">
        <v>0</v>
      </c>
      <c r="AF742" s="1007"/>
      <c r="AG742" s="886">
        <v>0</v>
      </c>
      <c r="AH742" s="1007"/>
      <c r="AI742" s="266">
        <f t="shared" si="934"/>
        <v>0</v>
      </c>
      <c r="AJ742" s="884">
        <v>0</v>
      </c>
      <c r="AK742" s="885"/>
      <c r="AL742" s="884">
        <v>0</v>
      </c>
      <c r="AM742" s="885"/>
      <c r="AN742" s="884">
        <v>0</v>
      </c>
      <c r="AO742" s="885"/>
      <c r="AP742" s="884">
        <v>0</v>
      </c>
      <c r="AQ742" s="885"/>
      <c r="AR742" s="884">
        <v>0</v>
      </c>
      <c r="AS742" s="885"/>
      <c r="AT742" s="269">
        <f t="shared" si="935"/>
        <v>0</v>
      </c>
      <c r="AU742" s="877">
        <v>0</v>
      </c>
      <c r="AV742" s="878"/>
      <c r="AW742" s="877">
        <v>0</v>
      </c>
      <c r="AX742" s="878"/>
      <c r="AY742" s="877">
        <v>0</v>
      </c>
      <c r="AZ742" s="878"/>
      <c r="BA742" s="877">
        <v>0</v>
      </c>
      <c r="BB742" s="878"/>
      <c r="BC742" s="877">
        <v>0</v>
      </c>
      <c r="BD742" s="878"/>
      <c r="BE742" s="272">
        <f t="shared" si="936"/>
        <v>0</v>
      </c>
      <c r="BF742" s="879">
        <v>0</v>
      </c>
      <c r="BG742" s="880"/>
      <c r="BH742" s="879">
        <v>0</v>
      </c>
      <c r="BI742" s="880"/>
      <c r="BJ742" s="879">
        <v>0</v>
      </c>
      <c r="BK742" s="880"/>
      <c r="BL742" s="879">
        <v>0</v>
      </c>
      <c r="BM742" s="880"/>
      <c r="BN742" s="879">
        <v>0</v>
      </c>
      <c r="BO742" s="880"/>
      <c r="BP742" s="275">
        <f t="shared" si="937"/>
        <v>0</v>
      </c>
      <c r="BQ742" s="1003">
        <v>0</v>
      </c>
      <c r="BR742" s="1004"/>
      <c r="BS742" s="1003">
        <v>0</v>
      </c>
      <c r="BT742" s="1004"/>
      <c r="BU742" s="1003">
        <v>0</v>
      </c>
      <c r="BV742" s="1004"/>
      <c r="BW742" s="1003">
        <v>0</v>
      </c>
      <c r="BX742" s="1004"/>
      <c r="BY742" s="1003">
        <v>0</v>
      </c>
      <c r="BZ742" s="1004"/>
      <c r="CA742" s="278">
        <f t="shared" si="938"/>
        <v>0</v>
      </c>
      <c r="CB742" s="1005">
        <v>0</v>
      </c>
      <c r="CC742" s="1006"/>
      <c r="CD742" s="1005">
        <v>0</v>
      </c>
      <c r="CE742" s="1006"/>
      <c r="CF742" s="1005">
        <v>0</v>
      </c>
      <c r="CG742" s="1006"/>
      <c r="CH742" s="1005">
        <v>0</v>
      </c>
      <c r="CI742" s="1006"/>
      <c r="CJ742" s="1005">
        <v>0</v>
      </c>
      <c r="CK742" s="1006"/>
      <c r="CL742" s="281">
        <f t="shared" si="939"/>
        <v>0</v>
      </c>
      <c r="CM742" s="999">
        <v>0</v>
      </c>
      <c r="CN742" s="1000"/>
      <c r="CO742" s="999">
        <v>0</v>
      </c>
      <c r="CP742" s="1000"/>
      <c r="CQ742" s="999">
        <v>0</v>
      </c>
      <c r="CR742" s="1000"/>
      <c r="CS742" s="999">
        <v>0</v>
      </c>
      <c r="CT742" s="1000"/>
      <c r="CU742" s="999">
        <v>0</v>
      </c>
      <c r="CV742" s="1000"/>
      <c r="CW742" s="284">
        <f t="shared" si="940"/>
        <v>0</v>
      </c>
      <c r="CX742" s="1001">
        <v>0</v>
      </c>
      <c r="CY742" s="1002"/>
      <c r="CZ742" s="1001">
        <v>0</v>
      </c>
      <c r="DA742" s="1002"/>
      <c r="DB742" s="1001">
        <v>0</v>
      </c>
      <c r="DC742" s="1002"/>
      <c r="DD742" s="1001">
        <v>0</v>
      </c>
      <c r="DE742" s="1002"/>
      <c r="DF742" s="1001">
        <v>0</v>
      </c>
      <c r="DG742" s="1002"/>
      <c r="DH742" s="287">
        <f t="shared" si="941"/>
        <v>0</v>
      </c>
      <c r="DI742" s="997">
        <v>0</v>
      </c>
      <c r="DJ742" s="998"/>
      <c r="DK742" s="997">
        <v>0</v>
      </c>
      <c r="DL742" s="998"/>
      <c r="DM742" s="997">
        <v>0</v>
      </c>
      <c r="DN742" s="998"/>
      <c r="DO742" s="997">
        <v>0</v>
      </c>
      <c r="DP742" s="998"/>
      <c r="DQ742" s="997">
        <v>0</v>
      </c>
      <c r="DR742" s="998"/>
      <c r="DS742" s="299">
        <f t="shared" si="942"/>
        <v>0</v>
      </c>
      <c r="DT742" s="293">
        <f t="shared" si="943"/>
        <v>0</v>
      </c>
      <c r="DU742" s="293">
        <f t="shared" si="944"/>
        <v>0</v>
      </c>
      <c r="DV742" s="293">
        <f t="shared" si="945"/>
        <v>0</v>
      </c>
      <c r="DW742" s="293">
        <f t="shared" si="946"/>
        <v>0</v>
      </c>
      <c r="DX742" s="293">
        <f t="shared" si="947"/>
        <v>0</v>
      </c>
      <c r="DY742" s="294">
        <f t="shared" si="948"/>
        <v>0</v>
      </c>
      <c r="DZ742" s="135"/>
    </row>
    <row r="743" spans="1:130" s="52" customFormat="1" ht="15" customHeight="1">
      <c r="A743" s="76"/>
      <c r="B743" s="76"/>
      <c r="C743" s="661"/>
      <c r="D743" s="658"/>
      <c r="E743" s="658"/>
      <c r="F743" s="658"/>
      <c r="G743" s="658"/>
      <c r="H743" s="658"/>
      <c r="I743" s="658"/>
      <c r="J743" s="658"/>
      <c r="K743" s="658"/>
      <c r="L743" s="658"/>
      <c r="M743" s="659"/>
      <c r="N743" s="881">
        <v>0</v>
      </c>
      <c r="O743" s="659"/>
      <c r="P743" s="881">
        <v>0</v>
      </c>
      <c r="Q743" s="659"/>
      <c r="R743" s="881">
        <v>0</v>
      </c>
      <c r="S743" s="659"/>
      <c r="T743" s="881">
        <v>0</v>
      </c>
      <c r="U743" s="659"/>
      <c r="V743" s="881">
        <v>0</v>
      </c>
      <c r="W743" s="659"/>
      <c r="X743" s="119">
        <f t="shared" si="933"/>
        <v>0</v>
      </c>
      <c r="Y743" s="886">
        <v>0</v>
      </c>
      <c r="Z743" s="1007"/>
      <c r="AA743" s="886">
        <v>0</v>
      </c>
      <c r="AB743" s="1007"/>
      <c r="AC743" s="886">
        <v>0</v>
      </c>
      <c r="AD743" s="1007"/>
      <c r="AE743" s="886">
        <v>0</v>
      </c>
      <c r="AF743" s="1007"/>
      <c r="AG743" s="886">
        <v>0</v>
      </c>
      <c r="AH743" s="1007"/>
      <c r="AI743" s="266">
        <f t="shared" si="934"/>
        <v>0</v>
      </c>
      <c r="AJ743" s="884">
        <v>0</v>
      </c>
      <c r="AK743" s="885"/>
      <c r="AL743" s="884">
        <v>0</v>
      </c>
      <c r="AM743" s="885"/>
      <c r="AN743" s="884">
        <v>0</v>
      </c>
      <c r="AO743" s="885"/>
      <c r="AP743" s="884">
        <v>0</v>
      </c>
      <c r="AQ743" s="885"/>
      <c r="AR743" s="884">
        <v>0</v>
      </c>
      <c r="AS743" s="885"/>
      <c r="AT743" s="269">
        <f t="shared" si="935"/>
        <v>0</v>
      </c>
      <c r="AU743" s="877">
        <v>0</v>
      </c>
      <c r="AV743" s="878"/>
      <c r="AW743" s="877">
        <v>0</v>
      </c>
      <c r="AX743" s="878"/>
      <c r="AY743" s="877">
        <v>0</v>
      </c>
      <c r="AZ743" s="878"/>
      <c r="BA743" s="877">
        <v>0</v>
      </c>
      <c r="BB743" s="878"/>
      <c r="BC743" s="877">
        <v>0</v>
      </c>
      <c r="BD743" s="878"/>
      <c r="BE743" s="272">
        <f t="shared" si="936"/>
        <v>0</v>
      </c>
      <c r="BF743" s="879">
        <v>0</v>
      </c>
      <c r="BG743" s="880"/>
      <c r="BH743" s="879">
        <v>0</v>
      </c>
      <c r="BI743" s="880"/>
      <c r="BJ743" s="879">
        <v>0</v>
      </c>
      <c r="BK743" s="880"/>
      <c r="BL743" s="879">
        <v>0</v>
      </c>
      <c r="BM743" s="880"/>
      <c r="BN743" s="879">
        <v>0</v>
      </c>
      <c r="BO743" s="880"/>
      <c r="BP743" s="275">
        <f t="shared" si="937"/>
        <v>0</v>
      </c>
      <c r="BQ743" s="1003">
        <v>0</v>
      </c>
      <c r="BR743" s="1004"/>
      <c r="BS743" s="1003">
        <v>0</v>
      </c>
      <c r="BT743" s="1004"/>
      <c r="BU743" s="1003">
        <v>0</v>
      </c>
      <c r="BV743" s="1004"/>
      <c r="BW743" s="1003">
        <v>0</v>
      </c>
      <c r="BX743" s="1004"/>
      <c r="BY743" s="1003">
        <v>0</v>
      </c>
      <c r="BZ743" s="1004"/>
      <c r="CA743" s="278">
        <f t="shared" si="938"/>
        <v>0</v>
      </c>
      <c r="CB743" s="1005">
        <v>0</v>
      </c>
      <c r="CC743" s="1006"/>
      <c r="CD743" s="1005">
        <v>0</v>
      </c>
      <c r="CE743" s="1006"/>
      <c r="CF743" s="1005">
        <v>0</v>
      </c>
      <c r="CG743" s="1006"/>
      <c r="CH743" s="1005">
        <v>0</v>
      </c>
      <c r="CI743" s="1006"/>
      <c r="CJ743" s="1005">
        <v>0</v>
      </c>
      <c r="CK743" s="1006"/>
      <c r="CL743" s="281">
        <f t="shared" si="939"/>
        <v>0</v>
      </c>
      <c r="CM743" s="999">
        <v>0</v>
      </c>
      <c r="CN743" s="1000"/>
      <c r="CO743" s="999">
        <v>0</v>
      </c>
      <c r="CP743" s="1000"/>
      <c r="CQ743" s="999">
        <v>0</v>
      </c>
      <c r="CR743" s="1000"/>
      <c r="CS743" s="999">
        <v>0</v>
      </c>
      <c r="CT743" s="1000"/>
      <c r="CU743" s="999">
        <v>0</v>
      </c>
      <c r="CV743" s="1000"/>
      <c r="CW743" s="284">
        <f t="shared" si="940"/>
        <v>0</v>
      </c>
      <c r="CX743" s="1001">
        <v>0</v>
      </c>
      <c r="CY743" s="1002"/>
      <c r="CZ743" s="1001">
        <v>0</v>
      </c>
      <c r="DA743" s="1002"/>
      <c r="DB743" s="1001">
        <v>0</v>
      </c>
      <c r="DC743" s="1002"/>
      <c r="DD743" s="1001">
        <v>0</v>
      </c>
      <c r="DE743" s="1002"/>
      <c r="DF743" s="1001">
        <v>0</v>
      </c>
      <c r="DG743" s="1002"/>
      <c r="DH743" s="287">
        <f t="shared" si="941"/>
        <v>0</v>
      </c>
      <c r="DI743" s="997">
        <v>0</v>
      </c>
      <c r="DJ743" s="998"/>
      <c r="DK743" s="997">
        <v>0</v>
      </c>
      <c r="DL743" s="998"/>
      <c r="DM743" s="997">
        <v>0</v>
      </c>
      <c r="DN743" s="998"/>
      <c r="DO743" s="997">
        <v>0</v>
      </c>
      <c r="DP743" s="998"/>
      <c r="DQ743" s="997">
        <v>0</v>
      </c>
      <c r="DR743" s="998"/>
      <c r="DS743" s="299">
        <f t="shared" si="942"/>
        <v>0</v>
      </c>
      <c r="DT743" s="293">
        <f t="shared" si="943"/>
        <v>0</v>
      </c>
      <c r="DU743" s="293">
        <f t="shared" si="944"/>
        <v>0</v>
      </c>
      <c r="DV743" s="293">
        <f t="shared" si="945"/>
        <v>0</v>
      </c>
      <c r="DW743" s="293">
        <f t="shared" si="946"/>
        <v>0</v>
      </c>
      <c r="DX743" s="293">
        <f t="shared" si="947"/>
        <v>0</v>
      </c>
      <c r="DY743" s="294">
        <f t="shared" si="948"/>
        <v>0</v>
      </c>
      <c r="DZ743" s="135"/>
    </row>
    <row r="744" spans="1:130" s="52" customFormat="1" ht="15" customHeight="1">
      <c r="A744" s="76"/>
      <c r="B744" s="76"/>
      <c r="C744" s="692" t="s">
        <v>325</v>
      </c>
      <c r="D744" s="693"/>
      <c r="E744" s="693"/>
      <c r="F744" s="693"/>
      <c r="G744" s="693"/>
      <c r="H744" s="693"/>
      <c r="I744" s="693"/>
      <c r="J744" s="693"/>
      <c r="K744" s="693"/>
      <c r="L744" s="693"/>
      <c r="M744" s="694"/>
      <c r="N744" s="648">
        <f>SUM(N727:O743)</f>
        <v>0</v>
      </c>
      <c r="O744" s="665"/>
      <c r="P744" s="648">
        <f>SUM(P727:Q743)</f>
        <v>0</v>
      </c>
      <c r="Q744" s="665"/>
      <c r="R744" s="648">
        <f>SUM(R727:S743)</f>
        <v>0</v>
      </c>
      <c r="S744" s="665"/>
      <c r="T744" s="648">
        <f>SUM(T727:U743)</f>
        <v>0</v>
      </c>
      <c r="U744" s="665"/>
      <c r="V744" s="648">
        <f>SUM(V727:W743)</f>
        <v>0</v>
      </c>
      <c r="W744" s="665"/>
      <c r="X744" s="152">
        <f>SUM(N744:W744)</f>
        <v>0</v>
      </c>
      <c r="Y744" s="648">
        <f>SUM(Y727:Z743)</f>
        <v>0</v>
      </c>
      <c r="Z744" s="665"/>
      <c r="AA744" s="648">
        <f t="shared" ref="AA744" si="949">SUM(AA727:AB743)</f>
        <v>0</v>
      </c>
      <c r="AB744" s="665"/>
      <c r="AC744" s="648">
        <f t="shared" ref="AC744" si="950">SUM(AC727:AD743)</f>
        <v>0</v>
      </c>
      <c r="AD744" s="665"/>
      <c r="AE744" s="648">
        <f t="shared" ref="AE744" si="951">SUM(AE727:AF743)</f>
        <v>0</v>
      </c>
      <c r="AF744" s="665"/>
      <c r="AG744" s="648">
        <f t="shared" ref="AG744" si="952">SUM(AG727:AH743)</f>
        <v>0</v>
      </c>
      <c r="AH744" s="665"/>
      <c r="AI744" s="152">
        <f>SUM(Y744:AG744)</f>
        <v>0</v>
      </c>
      <c r="AJ744" s="648">
        <f>SUM(AJ727:AK743)</f>
        <v>0</v>
      </c>
      <c r="AK744" s="665"/>
      <c r="AL744" s="648">
        <f>SUM(AL727:AM743)</f>
        <v>0</v>
      </c>
      <c r="AM744" s="665"/>
      <c r="AN744" s="648">
        <f>SUM(AN727:AO743)</f>
        <v>0</v>
      </c>
      <c r="AO744" s="665"/>
      <c r="AP744" s="648">
        <f>SUM(AP727:AQ743)</f>
        <v>0</v>
      </c>
      <c r="AQ744" s="665"/>
      <c r="AR744" s="648">
        <f>SUM(AR727:AS743)</f>
        <v>0</v>
      </c>
      <c r="AS744" s="665"/>
      <c r="AT744" s="152">
        <f>SUM(AJ744:AS744)</f>
        <v>0</v>
      </c>
      <c r="AU744" s="648">
        <f>SUM(AU727:AV743)</f>
        <v>0</v>
      </c>
      <c r="AV744" s="665"/>
      <c r="AW744" s="648">
        <f>SUM(AW727:AX743)</f>
        <v>0</v>
      </c>
      <c r="AX744" s="665"/>
      <c r="AY744" s="648">
        <f>SUM(AY727:AZ743)</f>
        <v>0</v>
      </c>
      <c r="AZ744" s="665"/>
      <c r="BA744" s="648">
        <f>SUM(BA727:BB743)</f>
        <v>0</v>
      </c>
      <c r="BB744" s="665"/>
      <c r="BC744" s="648">
        <f>SUM(BC727:BD743)</f>
        <v>0</v>
      </c>
      <c r="BD744" s="665"/>
      <c r="BE744" s="152">
        <f>SUM(AU744:BD744)</f>
        <v>0</v>
      </c>
      <c r="BF744" s="648">
        <f>SUM(BF727:BG743)</f>
        <v>0</v>
      </c>
      <c r="BG744" s="665"/>
      <c r="BH744" s="648">
        <f>SUM(BH727:BI743)</f>
        <v>0</v>
      </c>
      <c r="BI744" s="665"/>
      <c r="BJ744" s="648">
        <f>SUM(BJ727:BK743)</f>
        <v>0</v>
      </c>
      <c r="BK744" s="665"/>
      <c r="BL744" s="648">
        <f>SUM(BL727:BM743)</f>
        <v>0</v>
      </c>
      <c r="BM744" s="665"/>
      <c r="BN744" s="648">
        <f>SUM(BN727:BO743)</f>
        <v>0</v>
      </c>
      <c r="BO744" s="665"/>
      <c r="BP744" s="152">
        <f>SUM(BF744:BO744)</f>
        <v>0</v>
      </c>
      <c r="BQ744" s="648">
        <f>SUM(BQ727:BR743)</f>
        <v>0</v>
      </c>
      <c r="BR744" s="665"/>
      <c r="BS744" s="648">
        <f>SUM(BS727:BT743)</f>
        <v>0</v>
      </c>
      <c r="BT744" s="665"/>
      <c r="BU744" s="648">
        <f>SUM(BU727:BV743)</f>
        <v>0</v>
      </c>
      <c r="BV744" s="665"/>
      <c r="BW744" s="648">
        <f>SUM(BW727:BX743)</f>
        <v>0</v>
      </c>
      <c r="BX744" s="665"/>
      <c r="BY744" s="648">
        <f>SUM(BY727:BZ743)</f>
        <v>0</v>
      </c>
      <c r="BZ744" s="665"/>
      <c r="CA744" s="152">
        <f>SUM(BQ744:BZ744)</f>
        <v>0</v>
      </c>
      <c r="CB744" s="648">
        <f>SUM(CB727:CC743)</f>
        <v>0</v>
      </c>
      <c r="CC744" s="665"/>
      <c r="CD744" s="648">
        <f>SUM(CD727:CE743)</f>
        <v>0</v>
      </c>
      <c r="CE744" s="665"/>
      <c r="CF744" s="648">
        <f>SUM(CF727:CG743)</f>
        <v>0</v>
      </c>
      <c r="CG744" s="665"/>
      <c r="CH744" s="648">
        <f>SUM(CH727:CI743)</f>
        <v>0</v>
      </c>
      <c r="CI744" s="665"/>
      <c r="CJ744" s="648">
        <f>SUM(CJ727:CK743)</f>
        <v>0</v>
      </c>
      <c r="CK744" s="665"/>
      <c r="CL744" s="152">
        <f>SUM(CB744:CK744)</f>
        <v>0</v>
      </c>
      <c r="CM744" s="648">
        <f>SUM(CM727:CN743)</f>
        <v>0</v>
      </c>
      <c r="CN744" s="665"/>
      <c r="CO744" s="648">
        <f>SUM(CO727:CP743)</f>
        <v>0</v>
      </c>
      <c r="CP744" s="665"/>
      <c r="CQ744" s="648">
        <f>SUM(CQ727:CR743)</f>
        <v>0</v>
      </c>
      <c r="CR744" s="665"/>
      <c r="CS744" s="648">
        <f>SUM(CS727:CT743)</f>
        <v>0</v>
      </c>
      <c r="CT744" s="665"/>
      <c r="CU744" s="648">
        <f>SUM(CU727:CV743)</f>
        <v>0</v>
      </c>
      <c r="CV744" s="665"/>
      <c r="CW744" s="152">
        <f>SUM(CM744:CV744)</f>
        <v>0</v>
      </c>
      <c r="CX744" s="648">
        <f>SUM(CX727:CY743)</f>
        <v>0</v>
      </c>
      <c r="CY744" s="665"/>
      <c r="CZ744" s="648">
        <f>SUM(CZ727:DA743)</f>
        <v>0</v>
      </c>
      <c r="DA744" s="665"/>
      <c r="DB744" s="648">
        <f>SUM(DB727:DC743)</f>
        <v>0</v>
      </c>
      <c r="DC744" s="665"/>
      <c r="DD744" s="648">
        <f>SUM(DD727:DE743)</f>
        <v>0</v>
      </c>
      <c r="DE744" s="665"/>
      <c r="DF744" s="648">
        <f>SUM(DF727:DG743)</f>
        <v>0</v>
      </c>
      <c r="DG744" s="665"/>
      <c r="DH744" s="152">
        <f>SUM(CX744:DG744)</f>
        <v>0</v>
      </c>
      <c r="DI744" s="648">
        <f>SUM(DI727:DJ743)</f>
        <v>0</v>
      </c>
      <c r="DJ744" s="665"/>
      <c r="DK744" s="648">
        <f>SUM(DK727:DL743)</f>
        <v>0</v>
      </c>
      <c r="DL744" s="665"/>
      <c r="DM744" s="648">
        <f>SUM(DM727:DN743)</f>
        <v>0</v>
      </c>
      <c r="DN744" s="665"/>
      <c r="DO744" s="648">
        <f>SUM(DO727:DP743)</f>
        <v>0</v>
      </c>
      <c r="DP744" s="665"/>
      <c r="DQ744" s="648">
        <f>SUM(DQ727:DR743)</f>
        <v>0</v>
      </c>
      <c r="DR744" s="665"/>
      <c r="DS744" s="152">
        <f>SUM(DI744:DR744)</f>
        <v>0</v>
      </c>
      <c r="DT744" s="352">
        <f>SUM(DT727:DT743)</f>
        <v>0</v>
      </c>
      <c r="DU744" s="352">
        <f>SUM(DU727:DU743)</f>
        <v>0</v>
      </c>
      <c r="DV744" s="352">
        <f>SUM(DV727:DV743)</f>
        <v>0</v>
      </c>
      <c r="DW744" s="352">
        <f>SUM(DW727:DW743)</f>
        <v>0</v>
      </c>
      <c r="DX744" s="352">
        <f>SUM(DX727:DX743)</f>
        <v>0</v>
      </c>
      <c r="DY744" s="352">
        <f t="shared" si="948"/>
        <v>0</v>
      </c>
      <c r="DZ744" s="135"/>
    </row>
    <row r="745" spans="1:130" s="52" customFormat="1" ht="15" customHeight="1">
      <c r="A745" s="76">
        <v>5000</v>
      </c>
      <c r="B745" s="76"/>
      <c r="C745" s="123" t="s">
        <v>263</v>
      </c>
      <c r="D745" s="727"/>
      <c r="E745" s="680"/>
      <c r="F745" s="680"/>
      <c r="G745" s="680"/>
      <c r="H745" s="680"/>
      <c r="I745" s="680"/>
      <c r="J745" s="680"/>
      <c r="K745" s="680"/>
      <c r="L745" s="680"/>
      <c r="M745" s="795"/>
      <c r="N745" s="162"/>
      <c r="O745" s="131"/>
      <c r="P745" s="162"/>
      <c r="Q745" s="131"/>
      <c r="R745" s="162"/>
      <c r="S745" s="131"/>
      <c r="T745" s="162"/>
      <c r="U745" s="131"/>
      <c r="V745" s="162"/>
      <c r="W745" s="131"/>
      <c r="X745" s="132"/>
      <c r="Y745" s="162"/>
      <c r="Z745" s="131"/>
      <c r="AA745" s="162"/>
      <c r="AB745" s="131"/>
      <c r="AC745" s="162"/>
      <c r="AD745" s="131"/>
      <c r="AE745" s="162"/>
      <c r="AF745" s="131"/>
      <c r="AG745" s="162"/>
      <c r="AH745" s="131"/>
      <c r="AI745" s="132"/>
      <c r="AJ745" s="162"/>
      <c r="AK745" s="131"/>
      <c r="AL745" s="162"/>
      <c r="AM745" s="131"/>
      <c r="AN745" s="162"/>
      <c r="AO745" s="131"/>
      <c r="AP745" s="162"/>
      <c r="AQ745" s="131"/>
      <c r="AR745" s="162"/>
      <c r="AS745" s="131"/>
      <c r="AT745" s="132"/>
      <c r="AU745" s="162"/>
      <c r="AV745" s="131"/>
      <c r="AW745" s="162"/>
      <c r="AX745" s="131"/>
      <c r="AY745" s="162"/>
      <c r="AZ745" s="131"/>
      <c r="BA745" s="162"/>
      <c r="BB745" s="131"/>
      <c r="BC745" s="162"/>
      <c r="BD745" s="131"/>
      <c r="BE745" s="132"/>
      <c r="BF745" s="162"/>
      <c r="BG745" s="131"/>
      <c r="BH745" s="162"/>
      <c r="BI745" s="131"/>
      <c r="BJ745" s="162"/>
      <c r="BK745" s="131"/>
      <c r="BL745" s="162"/>
      <c r="BM745" s="131"/>
      <c r="BN745" s="162"/>
      <c r="BO745" s="131"/>
      <c r="BP745" s="132"/>
      <c r="BQ745" s="162"/>
      <c r="BR745" s="131"/>
      <c r="BS745" s="162"/>
      <c r="BT745" s="131"/>
      <c r="BU745" s="162"/>
      <c r="BV745" s="131"/>
      <c r="BW745" s="162"/>
      <c r="BX745" s="131"/>
      <c r="BY745" s="162"/>
      <c r="BZ745" s="131"/>
      <c r="CA745" s="132"/>
      <c r="CB745" s="162"/>
      <c r="CC745" s="131"/>
      <c r="CD745" s="162"/>
      <c r="CE745" s="131"/>
      <c r="CF745" s="162"/>
      <c r="CG745" s="131"/>
      <c r="CH745" s="162"/>
      <c r="CI745" s="131"/>
      <c r="CJ745" s="162"/>
      <c r="CK745" s="131"/>
      <c r="CL745" s="132"/>
      <c r="CM745" s="162"/>
      <c r="CN745" s="131"/>
      <c r="CO745" s="162"/>
      <c r="CP745" s="131"/>
      <c r="CQ745" s="162"/>
      <c r="CR745" s="131"/>
      <c r="CS745" s="162"/>
      <c r="CT745" s="131"/>
      <c r="CU745" s="162"/>
      <c r="CV745" s="131"/>
      <c r="CW745" s="132"/>
      <c r="CX745" s="162"/>
      <c r="CY745" s="131"/>
      <c r="CZ745" s="162"/>
      <c r="DA745" s="131"/>
      <c r="DB745" s="162"/>
      <c r="DC745" s="131"/>
      <c r="DD745" s="162"/>
      <c r="DE745" s="131"/>
      <c r="DF745" s="162"/>
      <c r="DG745" s="131"/>
      <c r="DH745" s="132"/>
      <c r="DI745" s="162"/>
      <c r="DJ745" s="131"/>
      <c r="DK745" s="162"/>
      <c r="DL745" s="131"/>
      <c r="DM745" s="162"/>
      <c r="DN745" s="131"/>
      <c r="DO745" s="162"/>
      <c r="DP745" s="131"/>
      <c r="DQ745" s="162"/>
      <c r="DR745" s="131"/>
      <c r="DS745" s="132"/>
      <c r="DT745" s="353"/>
      <c r="DU745" s="353"/>
      <c r="DV745" s="353"/>
      <c r="DW745" s="353"/>
      <c r="DX745" s="353"/>
      <c r="DY745" s="350"/>
      <c r="DZ745" s="135"/>
    </row>
    <row r="746" spans="1:130" s="52" customFormat="1" ht="15" customHeight="1">
      <c r="A746" s="76"/>
      <c r="B746" s="76"/>
      <c r="C746" s="661"/>
      <c r="D746" s="658"/>
      <c r="E746" s="658"/>
      <c r="F746" s="658"/>
      <c r="G746" s="658"/>
      <c r="H746" s="658"/>
      <c r="I746" s="658"/>
      <c r="J746" s="658"/>
      <c r="K746" s="658"/>
      <c r="L746" s="658"/>
      <c r="M746" s="659"/>
      <c r="N746" s="881">
        <v>0</v>
      </c>
      <c r="O746" s="659"/>
      <c r="P746" s="881">
        <v>0</v>
      </c>
      <c r="Q746" s="659"/>
      <c r="R746" s="881">
        <v>0</v>
      </c>
      <c r="S746" s="659"/>
      <c r="T746" s="881">
        <v>0</v>
      </c>
      <c r="U746" s="659"/>
      <c r="V746" s="881">
        <v>0</v>
      </c>
      <c r="W746" s="659"/>
      <c r="X746" s="119">
        <f t="shared" ref="X746:X763" si="953">SUM(N746+P746+R746+T746+V746)</f>
        <v>0</v>
      </c>
      <c r="Y746" s="886">
        <v>0</v>
      </c>
      <c r="Z746" s="1007"/>
      <c r="AA746" s="886">
        <v>0</v>
      </c>
      <c r="AB746" s="1007"/>
      <c r="AC746" s="886">
        <v>0</v>
      </c>
      <c r="AD746" s="1007"/>
      <c r="AE746" s="886">
        <v>0</v>
      </c>
      <c r="AF746" s="1007"/>
      <c r="AG746" s="886">
        <v>0</v>
      </c>
      <c r="AH746" s="1007"/>
      <c r="AI746" s="266">
        <f t="shared" ref="AI746:AI763" si="954">SUM(Y746+AA746+AC746+AE746+AG746)</f>
        <v>0</v>
      </c>
      <c r="AJ746" s="884">
        <v>0</v>
      </c>
      <c r="AK746" s="885"/>
      <c r="AL746" s="884">
        <v>0</v>
      </c>
      <c r="AM746" s="885"/>
      <c r="AN746" s="884">
        <v>0</v>
      </c>
      <c r="AO746" s="885"/>
      <c r="AP746" s="884">
        <v>0</v>
      </c>
      <c r="AQ746" s="885"/>
      <c r="AR746" s="884">
        <v>0</v>
      </c>
      <c r="AS746" s="885"/>
      <c r="AT746" s="269">
        <f t="shared" ref="AT746:AT763" si="955">SUM(AJ746+AL746+AN746+AP746+AR746)</f>
        <v>0</v>
      </c>
      <c r="AU746" s="877">
        <v>0</v>
      </c>
      <c r="AV746" s="878"/>
      <c r="AW746" s="877">
        <v>0</v>
      </c>
      <c r="AX746" s="878"/>
      <c r="AY746" s="877">
        <v>0</v>
      </c>
      <c r="AZ746" s="878"/>
      <c r="BA746" s="877">
        <v>0</v>
      </c>
      <c r="BB746" s="878"/>
      <c r="BC746" s="877">
        <v>0</v>
      </c>
      <c r="BD746" s="878"/>
      <c r="BE746" s="272">
        <f t="shared" ref="BE746:BE763" si="956">SUM(AU746+AW746+AY746+BA746+BC746)</f>
        <v>0</v>
      </c>
      <c r="BF746" s="879">
        <v>0</v>
      </c>
      <c r="BG746" s="880"/>
      <c r="BH746" s="879">
        <v>0</v>
      </c>
      <c r="BI746" s="880"/>
      <c r="BJ746" s="879">
        <v>0</v>
      </c>
      <c r="BK746" s="880"/>
      <c r="BL746" s="879">
        <v>0</v>
      </c>
      <c r="BM746" s="880"/>
      <c r="BN746" s="879">
        <v>0</v>
      </c>
      <c r="BO746" s="880"/>
      <c r="BP746" s="275">
        <f t="shared" ref="BP746:BP763" si="957">SUM(BF746+BH746+BJ746+BL746+BN746)</f>
        <v>0</v>
      </c>
      <c r="BQ746" s="1003">
        <v>0</v>
      </c>
      <c r="BR746" s="1004"/>
      <c r="BS746" s="1003">
        <v>0</v>
      </c>
      <c r="BT746" s="1004"/>
      <c r="BU746" s="1003">
        <v>0</v>
      </c>
      <c r="BV746" s="1004"/>
      <c r="BW746" s="1003">
        <v>0</v>
      </c>
      <c r="BX746" s="1004"/>
      <c r="BY746" s="1003">
        <v>0</v>
      </c>
      <c r="BZ746" s="1004"/>
      <c r="CA746" s="278">
        <f t="shared" ref="CA746:CA763" si="958">SUM(BQ746+BS746+BU746+BW746+BY746)</f>
        <v>0</v>
      </c>
      <c r="CB746" s="1005">
        <v>0</v>
      </c>
      <c r="CC746" s="1006"/>
      <c r="CD746" s="1005">
        <v>0</v>
      </c>
      <c r="CE746" s="1006"/>
      <c r="CF746" s="1005">
        <v>0</v>
      </c>
      <c r="CG746" s="1006"/>
      <c r="CH746" s="1005">
        <v>0</v>
      </c>
      <c r="CI746" s="1006"/>
      <c r="CJ746" s="1005">
        <v>0</v>
      </c>
      <c r="CK746" s="1006"/>
      <c r="CL746" s="281">
        <f t="shared" ref="CL746:CL763" si="959">SUM(CB746+CD746+CF746+CH746+CJ746)</f>
        <v>0</v>
      </c>
      <c r="CM746" s="999">
        <v>0</v>
      </c>
      <c r="CN746" s="1000"/>
      <c r="CO746" s="999">
        <v>0</v>
      </c>
      <c r="CP746" s="1000"/>
      <c r="CQ746" s="999">
        <v>0</v>
      </c>
      <c r="CR746" s="1000"/>
      <c r="CS746" s="999">
        <v>0</v>
      </c>
      <c r="CT746" s="1000"/>
      <c r="CU746" s="999">
        <v>0</v>
      </c>
      <c r="CV746" s="1000"/>
      <c r="CW746" s="284">
        <f t="shared" ref="CW746:CW763" si="960">SUM(CM746+CO746+CQ746+CS746+CU746)</f>
        <v>0</v>
      </c>
      <c r="CX746" s="1001">
        <v>0</v>
      </c>
      <c r="CY746" s="1002"/>
      <c r="CZ746" s="1001">
        <v>0</v>
      </c>
      <c r="DA746" s="1002"/>
      <c r="DB746" s="1001">
        <v>0</v>
      </c>
      <c r="DC746" s="1002"/>
      <c r="DD746" s="1001">
        <v>0</v>
      </c>
      <c r="DE746" s="1002"/>
      <c r="DF746" s="1001">
        <v>0</v>
      </c>
      <c r="DG746" s="1002"/>
      <c r="DH746" s="287">
        <f t="shared" ref="DH746:DH763" si="961">SUM(CX746+CZ746+DB746+DD746+DF746)</f>
        <v>0</v>
      </c>
      <c r="DI746" s="997">
        <v>0</v>
      </c>
      <c r="DJ746" s="998"/>
      <c r="DK746" s="997">
        <v>0</v>
      </c>
      <c r="DL746" s="998"/>
      <c r="DM746" s="997">
        <v>0</v>
      </c>
      <c r="DN746" s="998"/>
      <c r="DO746" s="997">
        <v>0</v>
      </c>
      <c r="DP746" s="998"/>
      <c r="DQ746" s="997">
        <v>0</v>
      </c>
      <c r="DR746" s="998"/>
      <c r="DS746" s="299">
        <f t="shared" ref="DS746:DS763" si="962">SUM(DI746+DK746+DM746+DO746+DQ746)</f>
        <v>0</v>
      </c>
      <c r="DT746" s="293">
        <f t="shared" ref="DT746:DT763" si="963">N746+Y746+AJ746+AU746+BF746+BQ746+CB746+CM746+CX746+DI746</f>
        <v>0</v>
      </c>
      <c r="DU746" s="293">
        <f t="shared" ref="DU746:DU763" si="964">P746+AA746+AL746+AW746+BH746+BS746+CD746+CO746+CZ746+DK746</f>
        <v>0</v>
      </c>
      <c r="DV746" s="293">
        <f t="shared" ref="DV746:DV763" si="965">R746+AC746+AN746+AY746+BJ746+BU746+CF746+CQ746+DB746+DM746</f>
        <v>0</v>
      </c>
      <c r="DW746" s="293">
        <f t="shared" ref="DW746:DW763" si="966">T746+AE746+AP746+BA746+BL746+BW746+CH746+CS746+DD746+DO746</f>
        <v>0</v>
      </c>
      <c r="DX746" s="293">
        <f t="shared" ref="DX746:DX763" si="967">V746+AG746+AR746+BC746+BN746+BY746+CJ746+CU746+DF746+DQ746</f>
        <v>0</v>
      </c>
      <c r="DY746" s="294">
        <f t="shared" ref="DY746:DY764" si="968">SUM(DT746:DX746)</f>
        <v>0</v>
      </c>
      <c r="DZ746" s="135"/>
    </row>
    <row r="747" spans="1:130" s="52" customFormat="1" ht="15" customHeight="1">
      <c r="A747" s="76"/>
      <c r="B747" s="76"/>
      <c r="C747" s="661"/>
      <c r="D747" s="658"/>
      <c r="E747" s="658"/>
      <c r="F747" s="658"/>
      <c r="G747" s="658"/>
      <c r="H747" s="658"/>
      <c r="I747" s="658"/>
      <c r="J747" s="658"/>
      <c r="K747" s="658"/>
      <c r="L747" s="658"/>
      <c r="M747" s="659"/>
      <c r="N747" s="881">
        <v>0</v>
      </c>
      <c r="O747" s="659"/>
      <c r="P747" s="881">
        <v>0</v>
      </c>
      <c r="Q747" s="659"/>
      <c r="R747" s="881">
        <v>0</v>
      </c>
      <c r="S747" s="659"/>
      <c r="T747" s="881">
        <v>0</v>
      </c>
      <c r="U747" s="659"/>
      <c r="V747" s="881">
        <v>0</v>
      </c>
      <c r="W747" s="659"/>
      <c r="X747" s="119">
        <f t="shared" si="953"/>
        <v>0</v>
      </c>
      <c r="Y747" s="886">
        <v>0</v>
      </c>
      <c r="Z747" s="1007"/>
      <c r="AA747" s="886">
        <v>0</v>
      </c>
      <c r="AB747" s="1007"/>
      <c r="AC747" s="886">
        <v>0</v>
      </c>
      <c r="AD747" s="1007"/>
      <c r="AE747" s="886">
        <v>0</v>
      </c>
      <c r="AF747" s="1007"/>
      <c r="AG747" s="886">
        <v>0</v>
      </c>
      <c r="AH747" s="1007"/>
      <c r="AI747" s="266">
        <f t="shared" si="954"/>
        <v>0</v>
      </c>
      <c r="AJ747" s="884">
        <v>0</v>
      </c>
      <c r="AK747" s="885"/>
      <c r="AL747" s="884">
        <v>0</v>
      </c>
      <c r="AM747" s="885"/>
      <c r="AN747" s="884">
        <v>0</v>
      </c>
      <c r="AO747" s="885"/>
      <c r="AP747" s="884">
        <v>0</v>
      </c>
      <c r="AQ747" s="885"/>
      <c r="AR747" s="884">
        <v>0</v>
      </c>
      <c r="AS747" s="885"/>
      <c r="AT747" s="269">
        <f t="shared" si="955"/>
        <v>0</v>
      </c>
      <c r="AU747" s="877">
        <v>0</v>
      </c>
      <c r="AV747" s="878"/>
      <c r="AW747" s="877">
        <v>0</v>
      </c>
      <c r="AX747" s="878"/>
      <c r="AY747" s="877">
        <v>0</v>
      </c>
      <c r="AZ747" s="878"/>
      <c r="BA747" s="877">
        <v>0</v>
      </c>
      <c r="BB747" s="878"/>
      <c r="BC747" s="877">
        <v>0</v>
      </c>
      <c r="BD747" s="878"/>
      <c r="BE747" s="272">
        <f t="shared" si="956"/>
        <v>0</v>
      </c>
      <c r="BF747" s="879">
        <v>0</v>
      </c>
      <c r="BG747" s="880"/>
      <c r="BH747" s="879">
        <v>0</v>
      </c>
      <c r="BI747" s="880"/>
      <c r="BJ747" s="879">
        <v>0</v>
      </c>
      <c r="BK747" s="880"/>
      <c r="BL747" s="879">
        <v>0</v>
      </c>
      <c r="BM747" s="880"/>
      <c r="BN747" s="879">
        <v>0</v>
      </c>
      <c r="BO747" s="880"/>
      <c r="BP747" s="275">
        <f t="shared" si="957"/>
        <v>0</v>
      </c>
      <c r="BQ747" s="1003">
        <v>0</v>
      </c>
      <c r="BR747" s="1004"/>
      <c r="BS747" s="1003">
        <v>0</v>
      </c>
      <c r="BT747" s="1004"/>
      <c r="BU747" s="1003">
        <v>0</v>
      </c>
      <c r="BV747" s="1004"/>
      <c r="BW747" s="1003">
        <v>0</v>
      </c>
      <c r="BX747" s="1004"/>
      <c r="BY747" s="1003">
        <v>0</v>
      </c>
      <c r="BZ747" s="1004"/>
      <c r="CA747" s="278">
        <f t="shared" si="958"/>
        <v>0</v>
      </c>
      <c r="CB747" s="1005">
        <v>0</v>
      </c>
      <c r="CC747" s="1006"/>
      <c r="CD747" s="1005">
        <v>0</v>
      </c>
      <c r="CE747" s="1006"/>
      <c r="CF747" s="1005">
        <v>0</v>
      </c>
      <c r="CG747" s="1006"/>
      <c r="CH747" s="1005">
        <v>0</v>
      </c>
      <c r="CI747" s="1006"/>
      <c r="CJ747" s="1005">
        <v>0</v>
      </c>
      <c r="CK747" s="1006"/>
      <c r="CL747" s="281">
        <f t="shared" si="959"/>
        <v>0</v>
      </c>
      <c r="CM747" s="999">
        <v>0</v>
      </c>
      <c r="CN747" s="1000"/>
      <c r="CO747" s="999">
        <v>0</v>
      </c>
      <c r="CP747" s="1000"/>
      <c r="CQ747" s="999">
        <v>0</v>
      </c>
      <c r="CR747" s="1000"/>
      <c r="CS747" s="999">
        <v>0</v>
      </c>
      <c r="CT747" s="1000"/>
      <c r="CU747" s="999">
        <v>0</v>
      </c>
      <c r="CV747" s="1000"/>
      <c r="CW747" s="284">
        <f t="shared" si="960"/>
        <v>0</v>
      </c>
      <c r="CX747" s="1001">
        <v>0</v>
      </c>
      <c r="CY747" s="1002"/>
      <c r="CZ747" s="1001">
        <v>0</v>
      </c>
      <c r="DA747" s="1002"/>
      <c r="DB747" s="1001">
        <v>0</v>
      </c>
      <c r="DC747" s="1002"/>
      <c r="DD747" s="1001">
        <v>0</v>
      </c>
      <c r="DE747" s="1002"/>
      <c r="DF747" s="1001">
        <v>0</v>
      </c>
      <c r="DG747" s="1002"/>
      <c r="DH747" s="287">
        <f t="shared" si="961"/>
        <v>0</v>
      </c>
      <c r="DI747" s="997">
        <v>0</v>
      </c>
      <c r="DJ747" s="998"/>
      <c r="DK747" s="997">
        <v>0</v>
      </c>
      <c r="DL747" s="998"/>
      <c r="DM747" s="997">
        <v>0</v>
      </c>
      <c r="DN747" s="998"/>
      <c r="DO747" s="997">
        <v>0</v>
      </c>
      <c r="DP747" s="998"/>
      <c r="DQ747" s="997">
        <v>0</v>
      </c>
      <c r="DR747" s="998"/>
      <c r="DS747" s="299">
        <f t="shared" si="962"/>
        <v>0</v>
      </c>
      <c r="DT747" s="293">
        <f t="shared" si="963"/>
        <v>0</v>
      </c>
      <c r="DU747" s="293">
        <f t="shared" si="964"/>
        <v>0</v>
      </c>
      <c r="DV747" s="293">
        <f t="shared" si="965"/>
        <v>0</v>
      </c>
      <c r="DW747" s="293">
        <f t="shared" si="966"/>
        <v>0</v>
      </c>
      <c r="DX747" s="293">
        <f t="shared" si="967"/>
        <v>0</v>
      </c>
      <c r="DY747" s="294">
        <f t="shared" si="968"/>
        <v>0</v>
      </c>
      <c r="DZ747" s="135"/>
    </row>
    <row r="748" spans="1:130" s="52" customFormat="1" ht="15" customHeight="1">
      <c r="A748" s="76"/>
      <c r="B748" s="76"/>
      <c r="C748" s="661"/>
      <c r="D748" s="658"/>
      <c r="E748" s="658"/>
      <c r="F748" s="658"/>
      <c r="G748" s="658"/>
      <c r="H748" s="658"/>
      <c r="I748" s="658"/>
      <c r="J748" s="658"/>
      <c r="K748" s="658"/>
      <c r="L748" s="658"/>
      <c r="M748" s="659"/>
      <c r="N748" s="881">
        <v>0</v>
      </c>
      <c r="O748" s="659"/>
      <c r="P748" s="881">
        <v>0</v>
      </c>
      <c r="Q748" s="659"/>
      <c r="R748" s="881">
        <v>0</v>
      </c>
      <c r="S748" s="659"/>
      <c r="T748" s="881">
        <v>0</v>
      </c>
      <c r="U748" s="659"/>
      <c r="V748" s="881">
        <v>0</v>
      </c>
      <c r="W748" s="659"/>
      <c r="X748" s="119">
        <f t="shared" si="953"/>
        <v>0</v>
      </c>
      <c r="Y748" s="886">
        <v>0</v>
      </c>
      <c r="Z748" s="1007"/>
      <c r="AA748" s="886">
        <v>0</v>
      </c>
      <c r="AB748" s="1007"/>
      <c r="AC748" s="886">
        <v>0</v>
      </c>
      <c r="AD748" s="1007"/>
      <c r="AE748" s="886">
        <v>0</v>
      </c>
      <c r="AF748" s="1007"/>
      <c r="AG748" s="886">
        <v>0</v>
      </c>
      <c r="AH748" s="1007"/>
      <c r="AI748" s="266">
        <f t="shared" si="954"/>
        <v>0</v>
      </c>
      <c r="AJ748" s="884">
        <v>0</v>
      </c>
      <c r="AK748" s="885"/>
      <c r="AL748" s="884">
        <v>0</v>
      </c>
      <c r="AM748" s="885"/>
      <c r="AN748" s="884">
        <v>0</v>
      </c>
      <c r="AO748" s="885"/>
      <c r="AP748" s="884">
        <v>0</v>
      </c>
      <c r="AQ748" s="885"/>
      <c r="AR748" s="884">
        <v>0</v>
      </c>
      <c r="AS748" s="885"/>
      <c r="AT748" s="269">
        <f t="shared" si="955"/>
        <v>0</v>
      </c>
      <c r="AU748" s="877">
        <v>0</v>
      </c>
      <c r="AV748" s="878"/>
      <c r="AW748" s="877">
        <v>0</v>
      </c>
      <c r="AX748" s="878"/>
      <c r="AY748" s="877">
        <v>0</v>
      </c>
      <c r="AZ748" s="878"/>
      <c r="BA748" s="877">
        <v>0</v>
      </c>
      <c r="BB748" s="878"/>
      <c r="BC748" s="877">
        <v>0</v>
      </c>
      <c r="BD748" s="878"/>
      <c r="BE748" s="272">
        <f t="shared" si="956"/>
        <v>0</v>
      </c>
      <c r="BF748" s="879">
        <v>0</v>
      </c>
      <c r="BG748" s="880"/>
      <c r="BH748" s="879">
        <v>0</v>
      </c>
      <c r="BI748" s="880"/>
      <c r="BJ748" s="879">
        <v>0</v>
      </c>
      <c r="BK748" s="880"/>
      <c r="BL748" s="879">
        <v>0</v>
      </c>
      <c r="BM748" s="880"/>
      <c r="BN748" s="879">
        <v>0</v>
      </c>
      <c r="BO748" s="880"/>
      <c r="BP748" s="275">
        <f t="shared" si="957"/>
        <v>0</v>
      </c>
      <c r="BQ748" s="1003">
        <v>0</v>
      </c>
      <c r="BR748" s="1004"/>
      <c r="BS748" s="1003">
        <v>0</v>
      </c>
      <c r="BT748" s="1004"/>
      <c r="BU748" s="1003">
        <v>0</v>
      </c>
      <c r="BV748" s="1004"/>
      <c r="BW748" s="1003">
        <v>0</v>
      </c>
      <c r="BX748" s="1004"/>
      <c r="BY748" s="1003">
        <v>0</v>
      </c>
      <c r="BZ748" s="1004"/>
      <c r="CA748" s="278">
        <f t="shared" si="958"/>
        <v>0</v>
      </c>
      <c r="CB748" s="1005">
        <v>0</v>
      </c>
      <c r="CC748" s="1006"/>
      <c r="CD748" s="1005">
        <v>0</v>
      </c>
      <c r="CE748" s="1006"/>
      <c r="CF748" s="1005">
        <v>0</v>
      </c>
      <c r="CG748" s="1006"/>
      <c r="CH748" s="1005">
        <v>0</v>
      </c>
      <c r="CI748" s="1006"/>
      <c r="CJ748" s="1005">
        <v>0</v>
      </c>
      <c r="CK748" s="1006"/>
      <c r="CL748" s="281">
        <f t="shared" si="959"/>
        <v>0</v>
      </c>
      <c r="CM748" s="999">
        <v>0</v>
      </c>
      <c r="CN748" s="1000"/>
      <c r="CO748" s="999">
        <v>0</v>
      </c>
      <c r="CP748" s="1000"/>
      <c r="CQ748" s="999">
        <v>0</v>
      </c>
      <c r="CR748" s="1000"/>
      <c r="CS748" s="999">
        <v>0</v>
      </c>
      <c r="CT748" s="1000"/>
      <c r="CU748" s="999">
        <v>0</v>
      </c>
      <c r="CV748" s="1000"/>
      <c r="CW748" s="284">
        <f t="shared" si="960"/>
        <v>0</v>
      </c>
      <c r="CX748" s="1001">
        <v>0</v>
      </c>
      <c r="CY748" s="1002"/>
      <c r="CZ748" s="1001">
        <v>0</v>
      </c>
      <c r="DA748" s="1002"/>
      <c r="DB748" s="1001">
        <v>0</v>
      </c>
      <c r="DC748" s="1002"/>
      <c r="DD748" s="1001">
        <v>0</v>
      </c>
      <c r="DE748" s="1002"/>
      <c r="DF748" s="1001">
        <v>0</v>
      </c>
      <c r="DG748" s="1002"/>
      <c r="DH748" s="287">
        <f t="shared" si="961"/>
        <v>0</v>
      </c>
      <c r="DI748" s="997">
        <v>0</v>
      </c>
      <c r="DJ748" s="998"/>
      <c r="DK748" s="997">
        <v>0</v>
      </c>
      <c r="DL748" s="998"/>
      <c r="DM748" s="997">
        <v>0</v>
      </c>
      <c r="DN748" s="998"/>
      <c r="DO748" s="997">
        <v>0</v>
      </c>
      <c r="DP748" s="998"/>
      <c r="DQ748" s="997">
        <v>0</v>
      </c>
      <c r="DR748" s="998"/>
      <c r="DS748" s="299">
        <f t="shared" si="962"/>
        <v>0</v>
      </c>
      <c r="DT748" s="293">
        <f t="shared" si="963"/>
        <v>0</v>
      </c>
      <c r="DU748" s="293">
        <f t="shared" si="964"/>
        <v>0</v>
      </c>
      <c r="DV748" s="293">
        <f t="shared" si="965"/>
        <v>0</v>
      </c>
      <c r="DW748" s="293">
        <f t="shared" si="966"/>
        <v>0</v>
      </c>
      <c r="DX748" s="293">
        <f t="shared" si="967"/>
        <v>0</v>
      </c>
      <c r="DY748" s="294">
        <f t="shared" si="968"/>
        <v>0</v>
      </c>
      <c r="DZ748" s="135"/>
    </row>
    <row r="749" spans="1:130" s="52" customFormat="1" ht="15" customHeight="1">
      <c r="A749" s="76"/>
      <c r="B749" s="76"/>
      <c r="C749" s="657"/>
      <c r="D749" s="658"/>
      <c r="E749" s="658"/>
      <c r="F749" s="658"/>
      <c r="G749" s="658"/>
      <c r="H749" s="658"/>
      <c r="I749" s="658"/>
      <c r="J749" s="658"/>
      <c r="K749" s="658"/>
      <c r="L749" s="658"/>
      <c r="M749" s="659"/>
      <c r="N749" s="881">
        <v>0</v>
      </c>
      <c r="O749" s="659"/>
      <c r="P749" s="881">
        <v>0</v>
      </c>
      <c r="Q749" s="659"/>
      <c r="R749" s="881">
        <v>0</v>
      </c>
      <c r="S749" s="659"/>
      <c r="T749" s="881">
        <v>0</v>
      </c>
      <c r="U749" s="659"/>
      <c r="V749" s="881">
        <v>0</v>
      </c>
      <c r="W749" s="659"/>
      <c r="X749" s="119">
        <f t="shared" si="953"/>
        <v>0</v>
      </c>
      <c r="Y749" s="886">
        <v>0</v>
      </c>
      <c r="Z749" s="1007"/>
      <c r="AA749" s="886">
        <v>0</v>
      </c>
      <c r="AB749" s="1007"/>
      <c r="AC749" s="886">
        <v>0</v>
      </c>
      <c r="AD749" s="1007"/>
      <c r="AE749" s="886">
        <v>0</v>
      </c>
      <c r="AF749" s="1007"/>
      <c r="AG749" s="886">
        <v>0</v>
      </c>
      <c r="AH749" s="1007"/>
      <c r="AI749" s="266">
        <f t="shared" si="954"/>
        <v>0</v>
      </c>
      <c r="AJ749" s="884">
        <v>0</v>
      </c>
      <c r="AK749" s="885"/>
      <c r="AL749" s="884">
        <v>0</v>
      </c>
      <c r="AM749" s="885"/>
      <c r="AN749" s="884">
        <v>0</v>
      </c>
      <c r="AO749" s="885"/>
      <c r="AP749" s="884">
        <v>0</v>
      </c>
      <c r="AQ749" s="885"/>
      <c r="AR749" s="884">
        <v>0</v>
      </c>
      <c r="AS749" s="885"/>
      <c r="AT749" s="269">
        <f t="shared" si="955"/>
        <v>0</v>
      </c>
      <c r="AU749" s="877">
        <v>0</v>
      </c>
      <c r="AV749" s="878"/>
      <c r="AW749" s="877">
        <v>0</v>
      </c>
      <c r="AX749" s="878"/>
      <c r="AY749" s="877">
        <v>0</v>
      </c>
      <c r="AZ749" s="878"/>
      <c r="BA749" s="877">
        <v>0</v>
      </c>
      <c r="BB749" s="878"/>
      <c r="BC749" s="877">
        <v>0</v>
      </c>
      <c r="BD749" s="878"/>
      <c r="BE749" s="272">
        <f t="shared" si="956"/>
        <v>0</v>
      </c>
      <c r="BF749" s="879">
        <v>0</v>
      </c>
      <c r="BG749" s="880"/>
      <c r="BH749" s="879">
        <v>0</v>
      </c>
      <c r="BI749" s="880"/>
      <c r="BJ749" s="879">
        <v>0</v>
      </c>
      <c r="BK749" s="880"/>
      <c r="BL749" s="879">
        <v>0</v>
      </c>
      <c r="BM749" s="880"/>
      <c r="BN749" s="879">
        <v>0</v>
      </c>
      <c r="BO749" s="880"/>
      <c r="BP749" s="275">
        <f t="shared" si="957"/>
        <v>0</v>
      </c>
      <c r="BQ749" s="1003">
        <v>0</v>
      </c>
      <c r="BR749" s="1004"/>
      <c r="BS749" s="1003">
        <v>0</v>
      </c>
      <c r="BT749" s="1004"/>
      <c r="BU749" s="1003">
        <v>0</v>
      </c>
      <c r="BV749" s="1004"/>
      <c r="BW749" s="1003">
        <v>0</v>
      </c>
      <c r="BX749" s="1004"/>
      <c r="BY749" s="1003">
        <v>0</v>
      </c>
      <c r="BZ749" s="1004"/>
      <c r="CA749" s="278">
        <f t="shared" si="958"/>
        <v>0</v>
      </c>
      <c r="CB749" s="1005">
        <v>0</v>
      </c>
      <c r="CC749" s="1006"/>
      <c r="CD749" s="1005">
        <v>0</v>
      </c>
      <c r="CE749" s="1006"/>
      <c r="CF749" s="1005">
        <v>0</v>
      </c>
      <c r="CG749" s="1006"/>
      <c r="CH749" s="1005">
        <v>0</v>
      </c>
      <c r="CI749" s="1006"/>
      <c r="CJ749" s="1005">
        <v>0</v>
      </c>
      <c r="CK749" s="1006"/>
      <c r="CL749" s="281">
        <f t="shared" si="959"/>
        <v>0</v>
      </c>
      <c r="CM749" s="999">
        <v>0</v>
      </c>
      <c r="CN749" s="1000"/>
      <c r="CO749" s="999">
        <v>0</v>
      </c>
      <c r="CP749" s="1000"/>
      <c r="CQ749" s="999">
        <v>0</v>
      </c>
      <c r="CR749" s="1000"/>
      <c r="CS749" s="999">
        <v>0</v>
      </c>
      <c r="CT749" s="1000"/>
      <c r="CU749" s="999">
        <v>0</v>
      </c>
      <c r="CV749" s="1000"/>
      <c r="CW749" s="284">
        <f t="shared" si="960"/>
        <v>0</v>
      </c>
      <c r="CX749" s="1001">
        <v>0</v>
      </c>
      <c r="CY749" s="1002"/>
      <c r="CZ749" s="1001">
        <v>0</v>
      </c>
      <c r="DA749" s="1002"/>
      <c r="DB749" s="1001">
        <v>0</v>
      </c>
      <c r="DC749" s="1002"/>
      <c r="DD749" s="1001">
        <v>0</v>
      </c>
      <c r="DE749" s="1002"/>
      <c r="DF749" s="1001">
        <v>0</v>
      </c>
      <c r="DG749" s="1002"/>
      <c r="DH749" s="287">
        <f t="shared" si="961"/>
        <v>0</v>
      </c>
      <c r="DI749" s="997">
        <v>0</v>
      </c>
      <c r="DJ749" s="998"/>
      <c r="DK749" s="997">
        <v>0</v>
      </c>
      <c r="DL749" s="998"/>
      <c r="DM749" s="997">
        <v>0</v>
      </c>
      <c r="DN749" s="998"/>
      <c r="DO749" s="997">
        <v>0</v>
      </c>
      <c r="DP749" s="998"/>
      <c r="DQ749" s="997">
        <v>0</v>
      </c>
      <c r="DR749" s="998"/>
      <c r="DS749" s="299">
        <f t="shared" si="962"/>
        <v>0</v>
      </c>
      <c r="DT749" s="293">
        <f t="shared" si="963"/>
        <v>0</v>
      </c>
      <c r="DU749" s="293">
        <f t="shared" si="964"/>
        <v>0</v>
      </c>
      <c r="DV749" s="293">
        <f t="shared" si="965"/>
        <v>0</v>
      </c>
      <c r="DW749" s="293">
        <f t="shared" si="966"/>
        <v>0</v>
      </c>
      <c r="DX749" s="293">
        <f t="shared" si="967"/>
        <v>0</v>
      </c>
      <c r="DY749" s="294">
        <f t="shared" si="968"/>
        <v>0</v>
      </c>
      <c r="DZ749" s="135"/>
    </row>
    <row r="750" spans="1:130" s="52" customFormat="1" ht="15" customHeight="1">
      <c r="A750" s="76"/>
      <c r="B750" s="76"/>
      <c r="C750" s="661"/>
      <c r="D750" s="658"/>
      <c r="E750" s="658"/>
      <c r="F750" s="658"/>
      <c r="G750" s="658"/>
      <c r="H750" s="658"/>
      <c r="I750" s="658"/>
      <c r="J750" s="658"/>
      <c r="K750" s="658"/>
      <c r="L750" s="658"/>
      <c r="M750" s="659"/>
      <c r="N750" s="881">
        <v>0</v>
      </c>
      <c r="O750" s="659"/>
      <c r="P750" s="881">
        <v>0</v>
      </c>
      <c r="Q750" s="659"/>
      <c r="R750" s="881">
        <v>0</v>
      </c>
      <c r="S750" s="659"/>
      <c r="T750" s="881">
        <v>0</v>
      </c>
      <c r="U750" s="659"/>
      <c r="V750" s="881">
        <v>0</v>
      </c>
      <c r="W750" s="659"/>
      <c r="X750" s="119">
        <f t="shared" si="953"/>
        <v>0</v>
      </c>
      <c r="Y750" s="886">
        <v>0</v>
      </c>
      <c r="Z750" s="1007"/>
      <c r="AA750" s="886">
        <v>0</v>
      </c>
      <c r="AB750" s="1007"/>
      <c r="AC750" s="886">
        <v>0</v>
      </c>
      <c r="AD750" s="1007"/>
      <c r="AE750" s="886">
        <v>0</v>
      </c>
      <c r="AF750" s="1007"/>
      <c r="AG750" s="886">
        <v>0</v>
      </c>
      <c r="AH750" s="1007"/>
      <c r="AI750" s="266">
        <f t="shared" si="954"/>
        <v>0</v>
      </c>
      <c r="AJ750" s="884">
        <v>0</v>
      </c>
      <c r="AK750" s="885"/>
      <c r="AL750" s="884">
        <v>0</v>
      </c>
      <c r="AM750" s="885"/>
      <c r="AN750" s="884">
        <v>0</v>
      </c>
      <c r="AO750" s="885"/>
      <c r="AP750" s="884">
        <v>0</v>
      </c>
      <c r="AQ750" s="885"/>
      <c r="AR750" s="884">
        <v>0</v>
      </c>
      <c r="AS750" s="885"/>
      <c r="AT750" s="269">
        <f t="shared" si="955"/>
        <v>0</v>
      </c>
      <c r="AU750" s="877">
        <v>0</v>
      </c>
      <c r="AV750" s="878"/>
      <c r="AW750" s="877">
        <v>0</v>
      </c>
      <c r="AX750" s="878"/>
      <c r="AY750" s="877">
        <v>0</v>
      </c>
      <c r="AZ750" s="878"/>
      <c r="BA750" s="877">
        <v>0</v>
      </c>
      <c r="BB750" s="878"/>
      <c r="BC750" s="877">
        <v>0</v>
      </c>
      <c r="BD750" s="878"/>
      <c r="BE750" s="272">
        <f t="shared" si="956"/>
        <v>0</v>
      </c>
      <c r="BF750" s="879">
        <v>0</v>
      </c>
      <c r="BG750" s="880"/>
      <c r="BH750" s="879">
        <v>0</v>
      </c>
      <c r="BI750" s="880"/>
      <c r="BJ750" s="879">
        <v>0</v>
      </c>
      <c r="BK750" s="880"/>
      <c r="BL750" s="879">
        <v>0</v>
      </c>
      <c r="BM750" s="880"/>
      <c r="BN750" s="879">
        <v>0</v>
      </c>
      <c r="BO750" s="880"/>
      <c r="BP750" s="275">
        <f t="shared" si="957"/>
        <v>0</v>
      </c>
      <c r="BQ750" s="1003">
        <v>0</v>
      </c>
      <c r="BR750" s="1004"/>
      <c r="BS750" s="1003">
        <v>0</v>
      </c>
      <c r="BT750" s="1004"/>
      <c r="BU750" s="1003">
        <v>0</v>
      </c>
      <c r="BV750" s="1004"/>
      <c r="BW750" s="1003">
        <v>0</v>
      </c>
      <c r="BX750" s="1004"/>
      <c r="BY750" s="1003">
        <v>0</v>
      </c>
      <c r="BZ750" s="1004"/>
      <c r="CA750" s="278">
        <f t="shared" si="958"/>
        <v>0</v>
      </c>
      <c r="CB750" s="1005">
        <v>0</v>
      </c>
      <c r="CC750" s="1006"/>
      <c r="CD750" s="1005">
        <v>0</v>
      </c>
      <c r="CE750" s="1006"/>
      <c r="CF750" s="1005">
        <v>0</v>
      </c>
      <c r="CG750" s="1006"/>
      <c r="CH750" s="1005">
        <v>0</v>
      </c>
      <c r="CI750" s="1006"/>
      <c r="CJ750" s="1005">
        <v>0</v>
      </c>
      <c r="CK750" s="1006"/>
      <c r="CL750" s="281">
        <f t="shared" si="959"/>
        <v>0</v>
      </c>
      <c r="CM750" s="999">
        <v>0</v>
      </c>
      <c r="CN750" s="1000"/>
      <c r="CO750" s="999">
        <v>0</v>
      </c>
      <c r="CP750" s="1000"/>
      <c r="CQ750" s="999">
        <v>0</v>
      </c>
      <c r="CR750" s="1000"/>
      <c r="CS750" s="999">
        <v>0</v>
      </c>
      <c r="CT750" s="1000"/>
      <c r="CU750" s="999">
        <v>0</v>
      </c>
      <c r="CV750" s="1000"/>
      <c r="CW750" s="284">
        <f t="shared" si="960"/>
        <v>0</v>
      </c>
      <c r="CX750" s="1001">
        <v>0</v>
      </c>
      <c r="CY750" s="1002"/>
      <c r="CZ750" s="1001">
        <v>0</v>
      </c>
      <c r="DA750" s="1002"/>
      <c r="DB750" s="1001">
        <v>0</v>
      </c>
      <c r="DC750" s="1002"/>
      <c r="DD750" s="1001">
        <v>0</v>
      </c>
      <c r="DE750" s="1002"/>
      <c r="DF750" s="1001">
        <v>0</v>
      </c>
      <c r="DG750" s="1002"/>
      <c r="DH750" s="287">
        <f t="shared" si="961"/>
        <v>0</v>
      </c>
      <c r="DI750" s="997">
        <v>0</v>
      </c>
      <c r="DJ750" s="998"/>
      <c r="DK750" s="997">
        <v>0</v>
      </c>
      <c r="DL750" s="998"/>
      <c r="DM750" s="997">
        <v>0</v>
      </c>
      <c r="DN750" s="998"/>
      <c r="DO750" s="997">
        <v>0</v>
      </c>
      <c r="DP750" s="998"/>
      <c r="DQ750" s="997">
        <v>0</v>
      </c>
      <c r="DR750" s="998"/>
      <c r="DS750" s="299">
        <f t="shared" si="962"/>
        <v>0</v>
      </c>
      <c r="DT750" s="293">
        <f t="shared" si="963"/>
        <v>0</v>
      </c>
      <c r="DU750" s="293">
        <f t="shared" si="964"/>
        <v>0</v>
      </c>
      <c r="DV750" s="293">
        <f t="shared" si="965"/>
        <v>0</v>
      </c>
      <c r="DW750" s="293">
        <f t="shared" si="966"/>
        <v>0</v>
      </c>
      <c r="DX750" s="293">
        <f t="shared" si="967"/>
        <v>0</v>
      </c>
      <c r="DY750" s="294">
        <f t="shared" si="968"/>
        <v>0</v>
      </c>
      <c r="DZ750" s="135"/>
    </row>
    <row r="751" spans="1:130" s="52" customFormat="1" ht="15" customHeight="1">
      <c r="A751" s="76"/>
      <c r="B751" s="76"/>
      <c r="C751" s="661"/>
      <c r="D751" s="658"/>
      <c r="E751" s="658"/>
      <c r="F751" s="658"/>
      <c r="G751" s="658"/>
      <c r="H751" s="658"/>
      <c r="I751" s="658"/>
      <c r="J751" s="658"/>
      <c r="K751" s="658"/>
      <c r="L751" s="658"/>
      <c r="M751" s="659"/>
      <c r="N751" s="881">
        <v>0</v>
      </c>
      <c r="O751" s="659"/>
      <c r="P751" s="881">
        <v>0</v>
      </c>
      <c r="Q751" s="659"/>
      <c r="R751" s="881">
        <v>0</v>
      </c>
      <c r="S751" s="659"/>
      <c r="T751" s="881">
        <v>0</v>
      </c>
      <c r="U751" s="659"/>
      <c r="V751" s="881">
        <v>0</v>
      </c>
      <c r="W751" s="659"/>
      <c r="X751" s="119">
        <f t="shared" si="953"/>
        <v>0</v>
      </c>
      <c r="Y751" s="886">
        <v>0</v>
      </c>
      <c r="Z751" s="1007"/>
      <c r="AA751" s="886">
        <v>0</v>
      </c>
      <c r="AB751" s="1007"/>
      <c r="AC751" s="886">
        <v>0</v>
      </c>
      <c r="AD751" s="1007"/>
      <c r="AE751" s="886">
        <v>0</v>
      </c>
      <c r="AF751" s="1007"/>
      <c r="AG751" s="886">
        <v>0</v>
      </c>
      <c r="AH751" s="1007"/>
      <c r="AI751" s="266">
        <f t="shared" si="954"/>
        <v>0</v>
      </c>
      <c r="AJ751" s="884">
        <v>0</v>
      </c>
      <c r="AK751" s="885"/>
      <c r="AL751" s="884">
        <v>0</v>
      </c>
      <c r="AM751" s="885"/>
      <c r="AN751" s="884">
        <v>0</v>
      </c>
      <c r="AO751" s="885"/>
      <c r="AP751" s="884">
        <v>0</v>
      </c>
      <c r="AQ751" s="885"/>
      <c r="AR751" s="884">
        <v>0</v>
      </c>
      <c r="AS751" s="885"/>
      <c r="AT751" s="269">
        <f t="shared" si="955"/>
        <v>0</v>
      </c>
      <c r="AU751" s="877">
        <v>0</v>
      </c>
      <c r="AV751" s="878"/>
      <c r="AW751" s="877">
        <v>0</v>
      </c>
      <c r="AX751" s="878"/>
      <c r="AY751" s="877">
        <v>0</v>
      </c>
      <c r="AZ751" s="878"/>
      <c r="BA751" s="877">
        <v>0</v>
      </c>
      <c r="BB751" s="878"/>
      <c r="BC751" s="877">
        <v>0</v>
      </c>
      <c r="BD751" s="878"/>
      <c r="BE751" s="272">
        <f t="shared" si="956"/>
        <v>0</v>
      </c>
      <c r="BF751" s="879">
        <v>0</v>
      </c>
      <c r="BG751" s="880"/>
      <c r="BH751" s="879">
        <v>0</v>
      </c>
      <c r="BI751" s="880"/>
      <c r="BJ751" s="879">
        <v>0</v>
      </c>
      <c r="BK751" s="880"/>
      <c r="BL751" s="879">
        <v>0</v>
      </c>
      <c r="BM751" s="880"/>
      <c r="BN751" s="879">
        <v>0</v>
      </c>
      <c r="BO751" s="880"/>
      <c r="BP751" s="275">
        <f t="shared" si="957"/>
        <v>0</v>
      </c>
      <c r="BQ751" s="1003">
        <v>0</v>
      </c>
      <c r="BR751" s="1004"/>
      <c r="BS751" s="1003">
        <v>0</v>
      </c>
      <c r="BT751" s="1004"/>
      <c r="BU751" s="1003">
        <v>0</v>
      </c>
      <c r="BV751" s="1004"/>
      <c r="BW751" s="1003">
        <v>0</v>
      </c>
      <c r="BX751" s="1004"/>
      <c r="BY751" s="1003">
        <v>0</v>
      </c>
      <c r="BZ751" s="1004"/>
      <c r="CA751" s="278">
        <f t="shared" si="958"/>
        <v>0</v>
      </c>
      <c r="CB751" s="1005">
        <v>0</v>
      </c>
      <c r="CC751" s="1006"/>
      <c r="CD751" s="1005">
        <v>0</v>
      </c>
      <c r="CE751" s="1006"/>
      <c r="CF751" s="1005">
        <v>0</v>
      </c>
      <c r="CG751" s="1006"/>
      <c r="CH751" s="1005">
        <v>0</v>
      </c>
      <c r="CI751" s="1006"/>
      <c r="CJ751" s="1005">
        <v>0</v>
      </c>
      <c r="CK751" s="1006"/>
      <c r="CL751" s="281">
        <f t="shared" si="959"/>
        <v>0</v>
      </c>
      <c r="CM751" s="999">
        <v>0</v>
      </c>
      <c r="CN751" s="1000"/>
      <c r="CO751" s="999">
        <v>0</v>
      </c>
      <c r="CP751" s="1000"/>
      <c r="CQ751" s="999">
        <v>0</v>
      </c>
      <c r="CR751" s="1000"/>
      <c r="CS751" s="999">
        <v>0</v>
      </c>
      <c r="CT751" s="1000"/>
      <c r="CU751" s="999">
        <v>0</v>
      </c>
      <c r="CV751" s="1000"/>
      <c r="CW751" s="284">
        <f t="shared" si="960"/>
        <v>0</v>
      </c>
      <c r="CX751" s="1001">
        <v>0</v>
      </c>
      <c r="CY751" s="1002"/>
      <c r="CZ751" s="1001">
        <v>0</v>
      </c>
      <c r="DA751" s="1002"/>
      <c r="DB751" s="1001">
        <v>0</v>
      </c>
      <c r="DC751" s="1002"/>
      <c r="DD751" s="1001">
        <v>0</v>
      </c>
      <c r="DE751" s="1002"/>
      <c r="DF751" s="1001">
        <v>0</v>
      </c>
      <c r="DG751" s="1002"/>
      <c r="DH751" s="287">
        <f t="shared" si="961"/>
        <v>0</v>
      </c>
      <c r="DI751" s="997">
        <v>0</v>
      </c>
      <c r="DJ751" s="998"/>
      <c r="DK751" s="997">
        <v>0</v>
      </c>
      <c r="DL751" s="998"/>
      <c r="DM751" s="997">
        <v>0</v>
      </c>
      <c r="DN751" s="998"/>
      <c r="DO751" s="997">
        <v>0</v>
      </c>
      <c r="DP751" s="998"/>
      <c r="DQ751" s="997">
        <v>0</v>
      </c>
      <c r="DR751" s="998"/>
      <c r="DS751" s="299">
        <f t="shared" si="962"/>
        <v>0</v>
      </c>
      <c r="DT751" s="293">
        <f t="shared" si="963"/>
        <v>0</v>
      </c>
      <c r="DU751" s="293">
        <f t="shared" si="964"/>
        <v>0</v>
      </c>
      <c r="DV751" s="293">
        <f t="shared" si="965"/>
        <v>0</v>
      </c>
      <c r="DW751" s="293">
        <f t="shared" si="966"/>
        <v>0</v>
      </c>
      <c r="DX751" s="293">
        <f t="shared" si="967"/>
        <v>0</v>
      </c>
      <c r="DY751" s="294">
        <f t="shared" si="968"/>
        <v>0</v>
      </c>
      <c r="DZ751" s="135"/>
    </row>
    <row r="752" spans="1:130" s="52" customFormat="1" ht="15" customHeight="1">
      <c r="A752" s="76"/>
      <c r="B752" s="76"/>
      <c r="C752" s="661"/>
      <c r="D752" s="658"/>
      <c r="E752" s="658"/>
      <c r="F752" s="658"/>
      <c r="G752" s="658"/>
      <c r="H752" s="658"/>
      <c r="I752" s="658"/>
      <c r="J752" s="658"/>
      <c r="K752" s="658"/>
      <c r="L752" s="658"/>
      <c r="M752" s="659"/>
      <c r="N752" s="881">
        <v>0</v>
      </c>
      <c r="O752" s="659"/>
      <c r="P752" s="881">
        <v>0</v>
      </c>
      <c r="Q752" s="659"/>
      <c r="R752" s="881">
        <v>0</v>
      </c>
      <c r="S752" s="659"/>
      <c r="T752" s="881">
        <v>0</v>
      </c>
      <c r="U752" s="659"/>
      <c r="V752" s="881">
        <v>0</v>
      </c>
      <c r="W752" s="659"/>
      <c r="X752" s="119">
        <f t="shared" si="953"/>
        <v>0</v>
      </c>
      <c r="Y752" s="886">
        <v>0</v>
      </c>
      <c r="Z752" s="1007"/>
      <c r="AA752" s="886">
        <v>0</v>
      </c>
      <c r="AB752" s="1007"/>
      <c r="AC752" s="886">
        <v>0</v>
      </c>
      <c r="AD752" s="1007"/>
      <c r="AE752" s="886">
        <v>0</v>
      </c>
      <c r="AF752" s="1007"/>
      <c r="AG752" s="886">
        <v>0</v>
      </c>
      <c r="AH752" s="1007"/>
      <c r="AI752" s="266">
        <f t="shared" si="954"/>
        <v>0</v>
      </c>
      <c r="AJ752" s="884">
        <v>0</v>
      </c>
      <c r="AK752" s="885"/>
      <c r="AL752" s="884">
        <v>0</v>
      </c>
      <c r="AM752" s="885"/>
      <c r="AN752" s="884">
        <v>0</v>
      </c>
      <c r="AO752" s="885"/>
      <c r="AP752" s="884">
        <v>0</v>
      </c>
      <c r="AQ752" s="885"/>
      <c r="AR752" s="884">
        <v>0</v>
      </c>
      <c r="AS752" s="885"/>
      <c r="AT752" s="269">
        <f t="shared" si="955"/>
        <v>0</v>
      </c>
      <c r="AU752" s="877">
        <v>0</v>
      </c>
      <c r="AV752" s="878"/>
      <c r="AW752" s="877">
        <v>0</v>
      </c>
      <c r="AX752" s="878"/>
      <c r="AY752" s="877">
        <v>0</v>
      </c>
      <c r="AZ752" s="878"/>
      <c r="BA752" s="877">
        <v>0</v>
      </c>
      <c r="BB752" s="878"/>
      <c r="BC752" s="877">
        <v>0</v>
      </c>
      <c r="BD752" s="878"/>
      <c r="BE752" s="272">
        <f t="shared" si="956"/>
        <v>0</v>
      </c>
      <c r="BF752" s="879">
        <v>0</v>
      </c>
      <c r="BG752" s="880"/>
      <c r="BH752" s="879">
        <v>0</v>
      </c>
      <c r="BI752" s="880"/>
      <c r="BJ752" s="879">
        <v>0</v>
      </c>
      <c r="BK752" s="880"/>
      <c r="BL752" s="879">
        <v>0</v>
      </c>
      <c r="BM752" s="880"/>
      <c r="BN752" s="879">
        <v>0</v>
      </c>
      <c r="BO752" s="880"/>
      <c r="BP752" s="275">
        <f t="shared" si="957"/>
        <v>0</v>
      </c>
      <c r="BQ752" s="1003">
        <v>0</v>
      </c>
      <c r="BR752" s="1004"/>
      <c r="BS752" s="1003">
        <v>0</v>
      </c>
      <c r="BT752" s="1004"/>
      <c r="BU752" s="1003">
        <v>0</v>
      </c>
      <c r="BV752" s="1004"/>
      <c r="BW752" s="1003">
        <v>0</v>
      </c>
      <c r="BX752" s="1004"/>
      <c r="BY752" s="1003">
        <v>0</v>
      </c>
      <c r="BZ752" s="1004"/>
      <c r="CA752" s="278">
        <f t="shared" si="958"/>
        <v>0</v>
      </c>
      <c r="CB752" s="1005">
        <v>0</v>
      </c>
      <c r="CC752" s="1006"/>
      <c r="CD752" s="1005">
        <v>0</v>
      </c>
      <c r="CE752" s="1006"/>
      <c r="CF752" s="1005">
        <v>0</v>
      </c>
      <c r="CG752" s="1006"/>
      <c r="CH752" s="1005">
        <v>0</v>
      </c>
      <c r="CI752" s="1006"/>
      <c r="CJ752" s="1005">
        <v>0</v>
      </c>
      <c r="CK752" s="1006"/>
      <c r="CL752" s="281">
        <f t="shared" si="959"/>
        <v>0</v>
      </c>
      <c r="CM752" s="999">
        <v>0</v>
      </c>
      <c r="CN752" s="1000"/>
      <c r="CO752" s="999">
        <v>0</v>
      </c>
      <c r="CP752" s="1000"/>
      <c r="CQ752" s="999">
        <v>0</v>
      </c>
      <c r="CR752" s="1000"/>
      <c r="CS752" s="999">
        <v>0</v>
      </c>
      <c r="CT752" s="1000"/>
      <c r="CU752" s="999">
        <v>0</v>
      </c>
      <c r="CV752" s="1000"/>
      <c r="CW752" s="284">
        <f t="shared" si="960"/>
        <v>0</v>
      </c>
      <c r="CX752" s="1001">
        <v>0</v>
      </c>
      <c r="CY752" s="1002"/>
      <c r="CZ752" s="1001">
        <v>0</v>
      </c>
      <c r="DA752" s="1002"/>
      <c r="DB752" s="1001">
        <v>0</v>
      </c>
      <c r="DC752" s="1002"/>
      <c r="DD752" s="1001">
        <v>0</v>
      </c>
      <c r="DE752" s="1002"/>
      <c r="DF752" s="1001">
        <v>0</v>
      </c>
      <c r="DG752" s="1002"/>
      <c r="DH752" s="287">
        <f t="shared" si="961"/>
        <v>0</v>
      </c>
      <c r="DI752" s="997">
        <v>0</v>
      </c>
      <c r="DJ752" s="998"/>
      <c r="DK752" s="997">
        <v>0</v>
      </c>
      <c r="DL752" s="998"/>
      <c r="DM752" s="997">
        <v>0</v>
      </c>
      <c r="DN752" s="998"/>
      <c r="DO752" s="997">
        <v>0</v>
      </c>
      <c r="DP752" s="998"/>
      <c r="DQ752" s="997">
        <v>0</v>
      </c>
      <c r="DR752" s="998"/>
      <c r="DS752" s="299">
        <f t="shared" si="962"/>
        <v>0</v>
      </c>
      <c r="DT752" s="293">
        <f t="shared" si="963"/>
        <v>0</v>
      </c>
      <c r="DU752" s="293">
        <f t="shared" si="964"/>
        <v>0</v>
      </c>
      <c r="DV752" s="293">
        <f t="shared" si="965"/>
        <v>0</v>
      </c>
      <c r="DW752" s="293">
        <f t="shared" si="966"/>
        <v>0</v>
      </c>
      <c r="DX752" s="293">
        <f t="shared" si="967"/>
        <v>0</v>
      </c>
      <c r="DY752" s="294">
        <f t="shared" si="968"/>
        <v>0</v>
      </c>
      <c r="DZ752" s="135"/>
    </row>
    <row r="753" spans="1:130" s="52" customFormat="1" ht="15" customHeight="1">
      <c r="A753" s="76"/>
      <c r="B753" s="76"/>
      <c r="C753" s="657"/>
      <c r="D753" s="658"/>
      <c r="E753" s="658"/>
      <c r="F753" s="658"/>
      <c r="G753" s="658"/>
      <c r="H753" s="658"/>
      <c r="I753" s="658"/>
      <c r="J753" s="658"/>
      <c r="K753" s="658"/>
      <c r="L753" s="658"/>
      <c r="M753" s="659"/>
      <c r="N753" s="881">
        <v>0</v>
      </c>
      <c r="O753" s="659"/>
      <c r="P753" s="881">
        <v>0</v>
      </c>
      <c r="Q753" s="659"/>
      <c r="R753" s="881">
        <v>0</v>
      </c>
      <c r="S753" s="659"/>
      <c r="T753" s="881">
        <v>0</v>
      </c>
      <c r="U753" s="659"/>
      <c r="V753" s="881">
        <v>0</v>
      </c>
      <c r="W753" s="659"/>
      <c r="X753" s="119">
        <f t="shared" si="953"/>
        <v>0</v>
      </c>
      <c r="Y753" s="886">
        <v>0</v>
      </c>
      <c r="Z753" s="1007"/>
      <c r="AA753" s="886">
        <v>0</v>
      </c>
      <c r="AB753" s="1007"/>
      <c r="AC753" s="886">
        <v>0</v>
      </c>
      <c r="AD753" s="1007"/>
      <c r="AE753" s="886">
        <v>0</v>
      </c>
      <c r="AF753" s="1007"/>
      <c r="AG753" s="886">
        <v>0</v>
      </c>
      <c r="AH753" s="1007"/>
      <c r="AI753" s="266">
        <f t="shared" si="954"/>
        <v>0</v>
      </c>
      <c r="AJ753" s="884">
        <v>0</v>
      </c>
      <c r="AK753" s="885"/>
      <c r="AL753" s="884">
        <v>0</v>
      </c>
      <c r="AM753" s="885"/>
      <c r="AN753" s="884">
        <v>0</v>
      </c>
      <c r="AO753" s="885"/>
      <c r="AP753" s="884">
        <v>0</v>
      </c>
      <c r="AQ753" s="885"/>
      <c r="AR753" s="884">
        <v>0</v>
      </c>
      <c r="AS753" s="885"/>
      <c r="AT753" s="269">
        <f t="shared" si="955"/>
        <v>0</v>
      </c>
      <c r="AU753" s="877">
        <v>0</v>
      </c>
      <c r="AV753" s="878"/>
      <c r="AW753" s="877">
        <v>0</v>
      </c>
      <c r="AX753" s="878"/>
      <c r="AY753" s="877">
        <v>0</v>
      </c>
      <c r="AZ753" s="878"/>
      <c r="BA753" s="877">
        <v>0</v>
      </c>
      <c r="BB753" s="878"/>
      <c r="BC753" s="877">
        <v>0</v>
      </c>
      <c r="BD753" s="878"/>
      <c r="BE753" s="272">
        <f t="shared" si="956"/>
        <v>0</v>
      </c>
      <c r="BF753" s="879">
        <v>0</v>
      </c>
      <c r="BG753" s="880"/>
      <c r="BH753" s="879">
        <v>0</v>
      </c>
      <c r="BI753" s="880"/>
      <c r="BJ753" s="879">
        <v>0</v>
      </c>
      <c r="BK753" s="880"/>
      <c r="BL753" s="879">
        <v>0</v>
      </c>
      <c r="BM753" s="880"/>
      <c r="BN753" s="879">
        <v>0</v>
      </c>
      <c r="BO753" s="880"/>
      <c r="BP753" s="275">
        <f t="shared" si="957"/>
        <v>0</v>
      </c>
      <c r="BQ753" s="1003">
        <v>0</v>
      </c>
      <c r="BR753" s="1004"/>
      <c r="BS753" s="1003">
        <v>0</v>
      </c>
      <c r="BT753" s="1004"/>
      <c r="BU753" s="1003">
        <v>0</v>
      </c>
      <c r="BV753" s="1004"/>
      <c r="BW753" s="1003">
        <v>0</v>
      </c>
      <c r="BX753" s="1004"/>
      <c r="BY753" s="1003">
        <v>0</v>
      </c>
      <c r="BZ753" s="1004"/>
      <c r="CA753" s="278">
        <f t="shared" si="958"/>
        <v>0</v>
      </c>
      <c r="CB753" s="1005">
        <v>0</v>
      </c>
      <c r="CC753" s="1006"/>
      <c r="CD753" s="1005">
        <v>0</v>
      </c>
      <c r="CE753" s="1006"/>
      <c r="CF753" s="1005">
        <v>0</v>
      </c>
      <c r="CG753" s="1006"/>
      <c r="CH753" s="1005">
        <v>0</v>
      </c>
      <c r="CI753" s="1006"/>
      <c r="CJ753" s="1005">
        <v>0</v>
      </c>
      <c r="CK753" s="1006"/>
      <c r="CL753" s="281">
        <f t="shared" si="959"/>
        <v>0</v>
      </c>
      <c r="CM753" s="999">
        <v>0</v>
      </c>
      <c r="CN753" s="1000"/>
      <c r="CO753" s="999">
        <v>0</v>
      </c>
      <c r="CP753" s="1000"/>
      <c r="CQ753" s="999">
        <v>0</v>
      </c>
      <c r="CR753" s="1000"/>
      <c r="CS753" s="999">
        <v>0</v>
      </c>
      <c r="CT753" s="1000"/>
      <c r="CU753" s="999">
        <v>0</v>
      </c>
      <c r="CV753" s="1000"/>
      <c r="CW753" s="284">
        <f t="shared" si="960"/>
        <v>0</v>
      </c>
      <c r="CX753" s="1001">
        <v>0</v>
      </c>
      <c r="CY753" s="1002"/>
      <c r="CZ753" s="1001">
        <v>0</v>
      </c>
      <c r="DA753" s="1002"/>
      <c r="DB753" s="1001">
        <v>0</v>
      </c>
      <c r="DC753" s="1002"/>
      <c r="DD753" s="1001">
        <v>0</v>
      </c>
      <c r="DE753" s="1002"/>
      <c r="DF753" s="1001">
        <v>0</v>
      </c>
      <c r="DG753" s="1002"/>
      <c r="DH753" s="287">
        <f t="shared" si="961"/>
        <v>0</v>
      </c>
      <c r="DI753" s="997">
        <v>0</v>
      </c>
      <c r="DJ753" s="998"/>
      <c r="DK753" s="997">
        <v>0</v>
      </c>
      <c r="DL753" s="998"/>
      <c r="DM753" s="997">
        <v>0</v>
      </c>
      <c r="DN753" s="998"/>
      <c r="DO753" s="997">
        <v>0</v>
      </c>
      <c r="DP753" s="998"/>
      <c r="DQ753" s="997">
        <v>0</v>
      </c>
      <c r="DR753" s="998"/>
      <c r="DS753" s="299">
        <f t="shared" si="962"/>
        <v>0</v>
      </c>
      <c r="DT753" s="293">
        <f t="shared" si="963"/>
        <v>0</v>
      </c>
      <c r="DU753" s="293">
        <f t="shared" si="964"/>
        <v>0</v>
      </c>
      <c r="DV753" s="293">
        <f t="shared" si="965"/>
        <v>0</v>
      </c>
      <c r="DW753" s="293">
        <f t="shared" si="966"/>
        <v>0</v>
      </c>
      <c r="DX753" s="293">
        <f t="shared" si="967"/>
        <v>0</v>
      </c>
      <c r="DY753" s="294">
        <f t="shared" si="968"/>
        <v>0</v>
      </c>
      <c r="DZ753" s="135"/>
    </row>
    <row r="754" spans="1:130" s="52" customFormat="1" ht="15" customHeight="1">
      <c r="A754" s="76"/>
      <c r="B754" s="76"/>
      <c r="C754" s="661"/>
      <c r="D754" s="658"/>
      <c r="E754" s="658"/>
      <c r="F754" s="658"/>
      <c r="G754" s="658"/>
      <c r="H754" s="658"/>
      <c r="I754" s="658"/>
      <c r="J754" s="658"/>
      <c r="K754" s="658"/>
      <c r="L754" s="658"/>
      <c r="M754" s="659"/>
      <c r="N754" s="881">
        <v>0</v>
      </c>
      <c r="O754" s="659"/>
      <c r="P754" s="881">
        <v>0</v>
      </c>
      <c r="Q754" s="659"/>
      <c r="R754" s="881">
        <v>0</v>
      </c>
      <c r="S754" s="659"/>
      <c r="T754" s="881">
        <v>0</v>
      </c>
      <c r="U754" s="659"/>
      <c r="V754" s="881">
        <v>0</v>
      </c>
      <c r="W754" s="659"/>
      <c r="X754" s="119">
        <f t="shared" si="953"/>
        <v>0</v>
      </c>
      <c r="Y754" s="886">
        <v>0</v>
      </c>
      <c r="Z754" s="1007"/>
      <c r="AA754" s="886">
        <v>0</v>
      </c>
      <c r="AB754" s="1007"/>
      <c r="AC754" s="886">
        <v>0</v>
      </c>
      <c r="AD754" s="1007"/>
      <c r="AE754" s="886">
        <v>0</v>
      </c>
      <c r="AF754" s="1007"/>
      <c r="AG754" s="886">
        <v>0</v>
      </c>
      <c r="AH754" s="1007"/>
      <c r="AI754" s="266">
        <f t="shared" si="954"/>
        <v>0</v>
      </c>
      <c r="AJ754" s="884">
        <v>0</v>
      </c>
      <c r="AK754" s="885"/>
      <c r="AL754" s="884">
        <v>0</v>
      </c>
      <c r="AM754" s="885"/>
      <c r="AN754" s="884">
        <v>0</v>
      </c>
      <c r="AO754" s="885"/>
      <c r="AP754" s="884">
        <v>0</v>
      </c>
      <c r="AQ754" s="885"/>
      <c r="AR754" s="884">
        <v>0</v>
      </c>
      <c r="AS754" s="885"/>
      <c r="AT754" s="269">
        <f t="shared" si="955"/>
        <v>0</v>
      </c>
      <c r="AU754" s="877">
        <v>0</v>
      </c>
      <c r="AV754" s="878"/>
      <c r="AW754" s="877">
        <v>0</v>
      </c>
      <c r="AX754" s="878"/>
      <c r="AY754" s="877">
        <v>0</v>
      </c>
      <c r="AZ754" s="878"/>
      <c r="BA754" s="877">
        <v>0</v>
      </c>
      <c r="BB754" s="878"/>
      <c r="BC754" s="877">
        <v>0</v>
      </c>
      <c r="BD754" s="878"/>
      <c r="BE754" s="272">
        <f t="shared" si="956"/>
        <v>0</v>
      </c>
      <c r="BF754" s="879">
        <v>0</v>
      </c>
      <c r="BG754" s="880"/>
      <c r="BH754" s="879">
        <v>0</v>
      </c>
      <c r="BI754" s="880"/>
      <c r="BJ754" s="879">
        <v>0</v>
      </c>
      <c r="BK754" s="880"/>
      <c r="BL754" s="879">
        <v>0</v>
      </c>
      <c r="BM754" s="880"/>
      <c r="BN754" s="879">
        <v>0</v>
      </c>
      <c r="BO754" s="880"/>
      <c r="BP754" s="275">
        <f t="shared" si="957"/>
        <v>0</v>
      </c>
      <c r="BQ754" s="1003">
        <v>0</v>
      </c>
      <c r="BR754" s="1004"/>
      <c r="BS754" s="1003">
        <v>0</v>
      </c>
      <c r="BT754" s="1004"/>
      <c r="BU754" s="1003">
        <v>0</v>
      </c>
      <c r="BV754" s="1004"/>
      <c r="BW754" s="1003">
        <v>0</v>
      </c>
      <c r="BX754" s="1004"/>
      <c r="BY754" s="1003">
        <v>0</v>
      </c>
      <c r="BZ754" s="1004"/>
      <c r="CA754" s="278">
        <f t="shared" si="958"/>
        <v>0</v>
      </c>
      <c r="CB754" s="1005">
        <v>0</v>
      </c>
      <c r="CC754" s="1006"/>
      <c r="CD754" s="1005">
        <v>0</v>
      </c>
      <c r="CE754" s="1006"/>
      <c r="CF754" s="1005">
        <v>0</v>
      </c>
      <c r="CG754" s="1006"/>
      <c r="CH754" s="1005">
        <v>0</v>
      </c>
      <c r="CI754" s="1006"/>
      <c r="CJ754" s="1005">
        <v>0</v>
      </c>
      <c r="CK754" s="1006"/>
      <c r="CL754" s="281">
        <f t="shared" si="959"/>
        <v>0</v>
      </c>
      <c r="CM754" s="999">
        <v>0</v>
      </c>
      <c r="CN754" s="1000"/>
      <c r="CO754" s="999">
        <v>0</v>
      </c>
      <c r="CP754" s="1000"/>
      <c r="CQ754" s="999">
        <v>0</v>
      </c>
      <c r="CR754" s="1000"/>
      <c r="CS754" s="999">
        <v>0</v>
      </c>
      <c r="CT754" s="1000"/>
      <c r="CU754" s="999">
        <v>0</v>
      </c>
      <c r="CV754" s="1000"/>
      <c r="CW754" s="284">
        <f t="shared" si="960"/>
        <v>0</v>
      </c>
      <c r="CX754" s="1001">
        <v>0</v>
      </c>
      <c r="CY754" s="1002"/>
      <c r="CZ754" s="1001">
        <v>0</v>
      </c>
      <c r="DA754" s="1002"/>
      <c r="DB754" s="1001">
        <v>0</v>
      </c>
      <c r="DC754" s="1002"/>
      <c r="DD754" s="1001">
        <v>0</v>
      </c>
      <c r="DE754" s="1002"/>
      <c r="DF754" s="1001">
        <v>0</v>
      </c>
      <c r="DG754" s="1002"/>
      <c r="DH754" s="287">
        <f t="shared" si="961"/>
        <v>0</v>
      </c>
      <c r="DI754" s="997">
        <v>0</v>
      </c>
      <c r="DJ754" s="998"/>
      <c r="DK754" s="997">
        <v>0</v>
      </c>
      <c r="DL754" s="998"/>
      <c r="DM754" s="997">
        <v>0</v>
      </c>
      <c r="DN754" s="998"/>
      <c r="DO754" s="997">
        <v>0</v>
      </c>
      <c r="DP754" s="998"/>
      <c r="DQ754" s="997">
        <v>0</v>
      </c>
      <c r="DR754" s="998"/>
      <c r="DS754" s="299">
        <f t="shared" si="962"/>
        <v>0</v>
      </c>
      <c r="DT754" s="293">
        <f t="shared" si="963"/>
        <v>0</v>
      </c>
      <c r="DU754" s="293">
        <f t="shared" si="964"/>
        <v>0</v>
      </c>
      <c r="DV754" s="293">
        <f t="shared" si="965"/>
        <v>0</v>
      </c>
      <c r="DW754" s="293">
        <f t="shared" si="966"/>
        <v>0</v>
      </c>
      <c r="DX754" s="293">
        <f t="shared" si="967"/>
        <v>0</v>
      </c>
      <c r="DY754" s="294">
        <f t="shared" si="968"/>
        <v>0</v>
      </c>
      <c r="DZ754" s="135"/>
    </row>
    <row r="755" spans="1:130" s="52" customFormat="1" ht="15" customHeight="1">
      <c r="A755" s="76"/>
      <c r="B755" s="76"/>
      <c r="C755" s="661"/>
      <c r="D755" s="658"/>
      <c r="E755" s="658"/>
      <c r="F755" s="658"/>
      <c r="G755" s="658"/>
      <c r="H755" s="658"/>
      <c r="I755" s="658"/>
      <c r="J755" s="658"/>
      <c r="K755" s="658"/>
      <c r="L755" s="658"/>
      <c r="M755" s="659"/>
      <c r="N755" s="881">
        <v>0</v>
      </c>
      <c r="O755" s="659"/>
      <c r="P755" s="881">
        <v>0</v>
      </c>
      <c r="Q755" s="659"/>
      <c r="R755" s="881">
        <v>0</v>
      </c>
      <c r="S755" s="659"/>
      <c r="T755" s="881">
        <v>0</v>
      </c>
      <c r="U755" s="659"/>
      <c r="V755" s="881">
        <v>0</v>
      </c>
      <c r="W755" s="659"/>
      <c r="X755" s="119">
        <f t="shared" si="953"/>
        <v>0</v>
      </c>
      <c r="Y755" s="886">
        <v>0</v>
      </c>
      <c r="Z755" s="1007"/>
      <c r="AA755" s="886">
        <v>0</v>
      </c>
      <c r="AB755" s="1007"/>
      <c r="AC755" s="886">
        <v>0</v>
      </c>
      <c r="AD755" s="1007"/>
      <c r="AE755" s="886">
        <v>0</v>
      </c>
      <c r="AF755" s="1007"/>
      <c r="AG755" s="886">
        <v>0</v>
      </c>
      <c r="AH755" s="1007"/>
      <c r="AI755" s="266">
        <f t="shared" si="954"/>
        <v>0</v>
      </c>
      <c r="AJ755" s="884">
        <v>0</v>
      </c>
      <c r="AK755" s="885"/>
      <c r="AL755" s="884">
        <v>0</v>
      </c>
      <c r="AM755" s="885"/>
      <c r="AN755" s="884">
        <v>0</v>
      </c>
      <c r="AO755" s="885"/>
      <c r="AP755" s="884">
        <v>0</v>
      </c>
      <c r="AQ755" s="885"/>
      <c r="AR755" s="884">
        <v>0</v>
      </c>
      <c r="AS755" s="885"/>
      <c r="AT755" s="269">
        <f t="shared" si="955"/>
        <v>0</v>
      </c>
      <c r="AU755" s="877">
        <v>0</v>
      </c>
      <c r="AV755" s="878"/>
      <c r="AW755" s="877">
        <v>0</v>
      </c>
      <c r="AX755" s="878"/>
      <c r="AY755" s="877">
        <v>0</v>
      </c>
      <c r="AZ755" s="878"/>
      <c r="BA755" s="877">
        <v>0</v>
      </c>
      <c r="BB755" s="878"/>
      <c r="BC755" s="877">
        <v>0</v>
      </c>
      <c r="BD755" s="878"/>
      <c r="BE755" s="272">
        <f t="shared" si="956"/>
        <v>0</v>
      </c>
      <c r="BF755" s="879">
        <v>0</v>
      </c>
      <c r="BG755" s="880"/>
      <c r="BH755" s="879">
        <v>0</v>
      </c>
      <c r="BI755" s="880"/>
      <c r="BJ755" s="879">
        <v>0</v>
      </c>
      <c r="BK755" s="880"/>
      <c r="BL755" s="879">
        <v>0</v>
      </c>
      <c r="BM755" s="880"/>
      <c r="BN755" s="879">
        <v>0</v>
      </c>
      <c r="BO755" s="880"/>
      <c r="BP755" s="275">
        <f t="shared" si="957"/>
        <v>0</v>
      </c>
      <c r="BQ755" s="1003">
        <v>0</v>
      </c>
      <c r="BR755" s="1004"/>
      <c r="BS755" s="1003">
        <v>0</v>
      </c>
      <c r="BT755" s="1004"/>
      <c r="BU755" s="1003">
        <v>0</v>
      </c>
      <c r="BV755" s="1004"/>
      <c r="BW755" s="1003">
        <v>0</v>
      </c>
      <c r="BX755" s="1004"/>
      <c r="BY755" s="1003">
        <v>0</v>
      </c>
      <c r="BZ755" s="1004"/>
      <c r="CA755" s="278">
        <f t="shared" si="958"/>
        <v>0</v>
      </c>
      <c r="CB755" s="1005">
        <v>0</v>
      </c>
      <c r="CC755" s="1006"/>
      <c r="CD755" s="1005">
        <v>0</v>
      </c>
      <c r="CE755" s="1006"/>
      <c r="CF755" s="1005">
        <v>0</v>
      </c>
      <c r="CG755" s="1006"/>
      <c r="CH755" s="1005">
        <v>0</v>
      </c>
      <c r="CI755" s="1006"/>
      <c r="CJ755" s="1005">
        <v>0</v>
      </c>
      <c r="CK755" s="1006"/>
      <c r="CL755" s="281">
        <f t="shared" si="959"/>
        <v>0</v>
      </c>
      <c r="CM755" s="999">
        <v>0</v>
      </c>
      <c r="CN755" s="1000"/>
      <c r="CO755" s="999">
        <v>0</v>
      </c>
      <c r="CP755" s="1000"/>
      <c r="CQ755" s="999">
        <v>0</v>
      </c>
      <c r="CR755" s="1000"/>
      <c r="CS755" s="999">
        <v>0</v>
      </c>
      <c r="CT755" s="1000"/>
      <c r="CU755" s="999">
        <v>0</v>
      </c>
      <c r="CV755" s="1000"/>
      <c r="CW755" s="284">
        <f t="shared" si="960"/>
        <v>0</v>
      </c>
      <c r="CX755" s="1001">
        <v>0</v>
      </c>
      <c r="CY755" s="1002"/>
      <c r="CZ755" s="1001">
        <v>0</v>
      </c>
      <c r="DA755" s="1002"/>
      <c r="DB755" s="1001">
        <v>0</v>
      </c>
      <c r="DC755" s="1002"/>
      <c r="DD755" s="1001">
        <v>0</v>
      </c>
      <c r="DE755" s="1002"/>
      <c r="DF755" s="1001">
        <v>0</v>
      </c>
      <c r="DG755" s="1002"/>
      <c r="DH755" s="287">
        <f t="shared" si="961"/>
        <v>0</v>
      </c>
      <c r="DI755" s="997">
        <v>0</v>
      </c>
      <c r="DJ755" s="998"/>
      <c r="DK755" s="997">
        <v>0</v>
      </c>
      <c r="DL755" s="998"/>
      <c r="DM755" s="997">
        <v>0</v>
      </c>
      <c r="DN755" s="998"/>
      <c r="DO755" s="997">
        <v>0</v>
      </c>
      <c r="DP755" s="998"/>
      <c r="DQ755" s="997">
        <v>0</v>
      </c>
      <c r="DR755" s="998"/>
      <c r="DS755" s="299">
        <f t="shared" si="962"/>
        <v>0</v>
      </c>
      <c r="DT755" s="293">
        <f t="shared" si="963"/>
        <v>0</v>
      </c>
      <c r="DU755" s="293">
        <f t="shared" si="964"/>
        <v>0</v>
      </c>
      <c r="DV755" s="293">
        <f t="shared" si="965"/>
        <v>0</v>
      </c>
      <c r="DW755" s="293">
        <f t="shared" si="966"/>
        <v>0</v>
      </c>
      <c r="DX755" s="293">
        <f t="shared" si="967"/>
        <v>0</v>
      </c>
      <c r="DY755" s="294">
        <f t="shared" si="968"/>
        <v>0</v>
      </c>
      <c r="DZ755" s="135"/>
    </row>
    <row r="756" spans="1:130" s="52" customFormat="1" ht="15" customHeight="1">
      <c r="A756" s="76"/>
      <c r="B756" s="76"/>
      <c r="C756" s="661"/>
      <c r="D756" s="658"/>
      <c r="E756" s="658"/>
      <c r="F756" s="658"/>
      <c r="G756" s="658"/>
      <c r="H756" s="658"/>
      <c r="I756" s="658"/>
      <c r="J756" s="658"/>
      <c r="K756" s="658"/>
      <c r="L756" s="658"/>
      <c r="M756" s="659"/>
      <c r="N756" s="881">
        <v>0</v>
      </c>
      <c r="O756" s="659"/>
      <c r="P756" s="881">
        <v>0</v>
      </c>
      <c r="Q756" s="659"/>
      <c r="R756" s="881">
        <v>0</v>
      </c>
      <c r="S756" s="659"/>
      <c r="T756" s="881">
        <v>0</v>
      </c>
      <c r="U756" s="659"/>
      <c r="V756" s="881">
        <v>0</v>
      </c>
      <c r="W756" s="659"/>
      <c r="X756" s="119">
        <f t="shared" si="953"/>
        <v>0</v>
      </c>
      <c r="Y756" s="886">
        <v>0</v>
      </c>
      <c r="Z756" s="1007"/>
      <c r="AA756" s="886">
        <v>0</v>
      </c>
      <c r="AB756" s="1007"/>
      <c r="AC756" s="886">
        <v>0</v>
      </c>
      <c r="AD756" s="1007"/>
      <c r="AE756" s="886">
        <v>0</v>
      </c>
      <c r="AF756" s="1007"/>
      <c r="AG756" s="886">
        <v>0</v>
      </c>
      <c r="AH756" s="1007"/>
      <c r="AI756" s="266">
        <f t="shared" si="954"/>
        <v>0</v>
      </c>
      <c r="AJ756" s="884">
        <v>0</v>
      </c>
      <c r="AK756" s="885"/>
      <c r="AL756" s="884">
        <v>0</v>
      </c>
      <c r="AM756" s="885"/>
      <c r="AN756" s="884">
        <v>0</v>
      </c>
      <c r="AO756" s="885"/>
      <c r="AP756" s="884">
        <v>0</v>
      </c>
      <c r="AQ756" s="885"/>
      <c r="AR756" s="884">
        <v>0</v>
      </c>
      <c r="AS756" s="885"/>
      <c r="AT756" s="269">
        <f t="shared" si="955"/>
        <v>0</v>
      </c>
      <c r="AU756" s="877">
        <v>0</v>
      </c>
      <c r="AV756" s="878"/>
      <c r="AW756" s="877">
        <v>0</v>
      </c>
      <c r="AX756" s="878"/>
      <c r="AY756" s="877">
        <v>0</v>
      </c>
      <c r="AZ756" s="878"/>
      <c r="BA756" s="877">
        <v>0</v>
      </c>
      <c r="BB756" s="878"/>
      <c r="BC756" s="877">
        <v>0</v>
      </c>
      <c r="BD756" s="878"/>
      <c r="BE756" s="272">
        <f t="shared" si="956"/>
        <v>0</v>
      </c>
      <c r="BF756" s="879">
        <v>0</v>
      </c>
      <c r="BG756" s="880"/>
      <c r="BH756" s="879">
        <v>0</v>
      </c>
      <c r="BI756" s="880"/>
      <c r="BJ756" s="879">
        <v>0</v>
      </c>
      <c r="BK756" s="880"/>
      <c r="BL756" s="879">
        <v>0</v>
      </c>
      <c r="BM756" s="880"/>
      <c r="BN756" s="879">
        <v>0</v>
      </c>
      <c r="BO756" s="880"/>
      <c r="BP756" s="275">
        <f t="shared" si="957"/>
        <v>0</v>
      </c>
      <c r="BQ756" s="1003">
        <v>0</v>
      </c>
      <c r="BR756" s="1004"/>
      <c r="BS756" s="1003">
        <v>0</v>
      </c>
      <c r="BT756" s="1004"/>
      <c r="BU756" s="1003">
        <v>0</v>
      </c>
      <c r="BV756" s="1004"/>
      <c r="BW756" s="1003">
        <v>0</v>
      </c>
      <c r="BX756" s="1004"/>
      <c r="BY756" s="1003">
        <v>0</v>
      </c>
      <c r="BZ756" s="1004"/>
      <c r="CA756" s="278">
        <f t="shared" si="958"/>
        <v>0</v>
      </c>
      <c r="CB756" s="1005">
        <v>0</v>
      </c>
      <c r="CC756" s="1006"/>
      <c r="CD756" s="1005">
        <v>0</v>
      </c>
      <c r="CE756" s="1006"/>
      <c r="CF756" s="1005">
        <v>0</v>
      </c>
      <c r="CG756" s="1006"/>
      <c r="CH756" s="1005">
        <v>0</v>
      </c>
      <c r="CI756" s="1006"/>
      <c r="CJ756" s="1005">
        <v>0</v>
      </c>
      <c r="CK756" s="1006"/>
      <c r="CL756" s="281">
        <f t="shared" si="959"/>
        <v>0</v>
      </c>
      <c r="CM756" s="999">
        <v>0</v>
      </c>
      <c r="CN756" s="1000"/>
      <c r="CO756" s="999">
        <v>0</v>
      </c>
      <c r="CP756" s="1000"/>
      <c r="CQ756" s="999">
        <v>0</v>
      </c>
      <c r="CR756" s="1000"/>
      <c r="CS756" s="999">
        <v>0</v>
      </c>
      <c r="CT756" s="1000"/>
      <c r="CU756" s="999">
        <v>0</v>
      </c>
      <c r="CV756" s="1000"/>
      <c r="CW756" s="284">
        <f t="shared" si="960"/>
        <v>0</v>
      </c>
      <c r="CX756" s="1001">
        <v>0</v>
      </c>
      <c r="CY756" s="1002"/>
      <c r="CZ756" s="1001">
        <v>0</v>
      </c>
      <c r="DA756" s="1002"/>
      <c r="DB756" s="1001">
        <v>0</v>
      </c>
      <c r="DC756" s="1002"/>
      <c r="DD756" s="1001">
        <v>0</v>
      </c>
      <c r="DE756" s="1002"/>
      <c r="DF756" s="1001">
        <v>0</v>
      </c>
      <c r="DG756" s="1002"/>
      <c r="DH756" s="287">
        <f t="shared" si="961"/>
        <v>0</v>
      </c>
      <c r="DI756" s="997">
        <v>0</v>
      </c>
      <c r="DJ756" s="998"/>
      <c r="DK756" s="997">
        <v>0</v>
      </c>
      <c r="DL756" s="998"/>
      <c r="DM756" s="997">
        <v>0</v>
      </c>
      <c r="DN756" s="998"/>
      <c r="DO756" s="997">
        <v>0</v>
      </c>
      <c r="DP756" s="998"/>
      <c r="DQ756" s="997">
        <v>0</v>
      </c>
      <c r="DR756" s="998"/>
      <c r="DS756" s="299">
        <f t="shared" si="962"/>
        <v>0</v>
      </c>
      <c r="DT756" s="293">
        <f t="shared" si="963"/>
        <v>0</v>
      </c>
      <c r="DU756" s="293">
        <f t="shared" si="964"/>
        <v>0</v>
      </c>
      <c r="DV756" s="293">
        <f t="shared" si="965"/>
        <v>0</v>
      </c>
      <c r="DW756" s="293">
        <f t="shared" si="966"/>
        <v>0</v>
      </c>
      <c r="DX756" s="293">
        <f t="shared" si="967"/>
        <v>0</v>
      </c>
      <c r="DY756" s="294">
        <f t="shared" si="968"/>
        <v>0</v>
      </c>
      <c r="DZ756" s="135"/>
    </row>
    <row r="757" spans="1:130" s="52" customFormat="1" ht="15" customHeight="1">
      <c r="A757" s="76"/>
      <c r="B757" s="76"/>
      <c r="C757" s="661"/>
      <c r="D757" s="658"/>
      <c r="E757" s="658"/>
      <c r="F757" s="658"/>
      <c r="G757" s="658"/>
      <c r="H757" s="658"/>
      <c r="I757" s="658"/>
      <c r="J757" s="658"/>
      <c r="K757" s="658"/>
      <c r="L757" s="658"/>
      <c r="M757" s="659"/>
      <c r="N757" s="881">
        <v>0</v>
      </c>
      <c r="O757" s="659"/>
      <c r="P757" s="881">
        <v>0</v>
      </c>
      <c r="Q757" s="659"/>
      <c r="R757" s="881">
        <v>0</v>
      </c>
      <c r="S757" s="659"/>
      <c r="T757" s="881">
        <v>0</v>
      </c>
      <c r="U757" s="659"/>
      <c r="V757" s="881">
        <v>0</v>
      </c>
      <c r="W757" s="659"/>
      <c r="X757" s="119">
        <f t="shared" si="953"/>
        <v>0</v>
      </c>
      <c r="Y757" s="886">
        <v>0</v>
      </c>
      <c r="Z757" s="1007"/>
      <c r="AA757" s="886">
        <v>0</v>
      </c>
      <c r="AB757" s="1007"/>
      <c r="AC757" s="886">
        <v>0</v>
      </c>
      <c r="AD757" s="1007"/>
      <c r="AE757" s="886">
        <v>0</v>
      </c>
      <c r="AF757" s="1007"/>
      <c r="AG757" s="886">
        <v>0</v>
      </c>
      <c r="AH757" s="1007"/>
      <c r="AI757" s="266">
        <f t="shared" si="954"/>
        <v>0</v>
      </c>
      <c r="AJ757" s="884">
        <v>0</v>
      </c>
      <c r="AK757" s="885"/>
      <c r="AL757" s="884">
        <v>0</v>
      </c>
      <c r="AM757" s="885"/>
      <c r="AN757" s="884">
        <v>0</v>
      </c>
      <c r="AO757" s="885"/>
      <c r="AP757" s="884">
        <v>0</v>
      </c>
      <c r="AQ757" s="885"/>
      <c r="AR757" s="884">
        <v>0</v>
      </c>
      <c r="AS757" s="885"/>
      <c r="AT757" s="269">
        <f t="shared" si="955"/>
        <v>0</v>
      </c>
      <c r="AU757" s="877">
        <v>0</v>
      </c>
      <c r="AV757" s="878"/>
      <c r="AW757" s="877">
        <v>0</v>
      </c>
      <c r="AX757" s="878"/>
      <c r="AY757" s="877">
        <v>0</v>
      </c>
      <c r="AZ757" s="878"/>
      <c r="BA757" s="877">
        <v>0</v>
      </c>
      <c r="BB757" s="878"/>
      <c r="BC757" s="877">
        <v>0</v>
      </c>
      <c r="BD757" s="878"/>
      <c r="BE757" s="272">
        <f t="shared" si="956"/>
        <v>0</v>
      </c>
      <c r="BF757" s="879">
        <v>0</v>
      </c>
      <c r="BG757" s="880"/>
      <c r="BH757" s="879">
        <v>0</v>
      </c>
      <c r="BI757" s="880"/>
      <c r="BJ757" s="879">
        <v>0</v>
      </c>
      <c r="BK757" s="880"/>
      <c r="BL757" s="879">
        <v>0</v>
      </c>
      <c r="BM757" s="880"/>
      <c r="BN757" s="879">
        <v>0</v>
      </c>
      <c r="BO757" s="880"/>
      <c r="BP757" s="275">
        <f t="shared" si="957"/>
        <v>0</v>
      </c>
      <c r="BQ757" s="1003">
        <v>0</v>
      </c>
      <c r="BR757" s="1004"/>
      <c r="BS757" s="1003">
        <v>0</v>
      </c>
      <c r="BT757" s="1004"/>
      <c r="BU757" s="1003">
        <v>0</v>
      </c>
      <c r="BV757" s="1004"/>
      <c r="BW757" s="1003">
        <v>0</v>
      </c>
      <c r="BX757" s="1004"/>
      <c r="BY757" s="1003">
        <v>0</v>
      </c>
      <c r="BZ757" s="1004"/>
      <c r="CA757" s="278">
        <f t="shared" si="958"/>
        <v>0</v>
      </c>
      <c r="CB757" s="1005">
        <v>0</v>
      </c>
      <c r="CC757" s="1006"/>
      <c r="CD757" s="1005">
        <v>0</v>
      </c>
      <c r="CE757" s="1006"/>
      <c r="CF757" s="1005">
        <v>0</v>
      </c>
      <c r="CG757" s="1006"/>
      <c r="CH757" s="1005">
        <v>0</v>
      </c>
      <c r="CI757" s="1006"/>
      <c r="CJ757" s="1005">
        <v>0</v>
      </c>
      <c r="CK757" s="1006"/>
      <c r="CL757" s="281">
        <f t="shared" si="959"/>
        <v>0</v>
      </c>
      <c r="CM757" s="999">
        <v>0</v>
      </c>
      <c r="CN757" s="1000"/>
      <c r="CO757" s="999">
        <v>0</v>
      </c>
      <c r="CP757" s="1000"/>
      <c r="CQ757" s="999">
        <v>0</v>
      </c>
      <c r="CR757" s="1000"/>
      <c r="CS757" s="999">
        <v>0</v>
      </c>
      <c r="CT757" s="1000"/>
      <c r="CU757" s="999">
        <v>0</v>
      </c>
      <c r="CV757" s="1000"/>
      <c r="CW757" s="284">
        <f t="shared" si="960"/>
        <v>0</v>
      </c>
      <c r="CX757" s="1001">
        <v>0</v>
      </c>
      <c r="CY757" s="1002"/>
      <c r="CZ757" s="1001">
        <v>0</v>
      </c>
      <c r="DA757" s="1002"/>
      <c r="DB757" s="1001">
        <v>0</v>
      </c>
      <c r="DC757" s="1002"/>
      <c r="DD757" s="1001">
        <v>0</v>
      </c>
      <c r="DE757" s="1002"/>
      <c r="DF757" s="1001">
        <v>0</v>
      </c>
      <c r="DG757" s="1002"/>
      <c r="DH757" s="287">
        <f t="shared" si="961"/>
        <v>0</v>
      </c>
      <c r="DI757" s="997">
        <v>0</v>
      </c>
      <c r="DJ757" s="998"/>
      <c r="DK757" s="997">
        <v>0</v>
      </c>
      <c r="DL757" s="998"/>
      <c r="DM757" s="997">
        <v>0</v>
      </c>
      <c r="DN757" s="998"/>
      <c r="DO757" s="997">
        <v>0</v>
      </c>
      <c r="DP757" s="998"/>
      <c r="DQ757" s="997">
        <v>0</v>
      </c>
      <c r="DR757" s="998"/>
      <c r="DS757" s="299">
        <f t="shared" si="962"/>
        <v>0</v>
      </c>
      <c r="DT757" s="293">
        <f t="shared" si="963"/>
        <v>0</v>
      </c>
      <c r="DU757" s="293">
        <f t="shared" si="964"/>
        <v>0</v>
      </c>
      <c r="DV757" s="293">
        <f t="shared" si="965"/>
        <v>0</v>
      </c>
      <c r="DW757" s="293">
        <f t="shared" si="966"/>
        <v>0</v>
      </c>
      <c r="DX757" s="293">
        <f t="shared" si="967"/>
        <v>0</v>
      </c>
      <c r="DY757" s="294">
        <f t="shared" si="968"/>
        <v>0</v>
      </c>
      <c r="DZ757" s="135"/>
    </row>
    <row r="758" spans="1:130" s="52" customFormat="1" ht="15" customHeight="1">
      <c r="A758" s="76"/>
      <c r="B758" s="76"/>
      <c r="C758" s="661"/>
      <c r="D758" s="658"/>
      <c r="E758" s="658"/>
      <c r="F758" s="658"/>
      <c r="G758" s="658"/>
      <c r="H758" s="658"/>
      <c r="I758" s="658"/>
      <c r="J758" s="658"/>
      <c r="K758" s="658"/>
      <c r="L758" s="658"/>
      <c r="M758" s="659"/>
      <c r="N758" s="881">
        <v>0</v>
      </c>
      <c r="O758" s="659"/>
      <c r="P758" s="881">
        <v>0</v>
      </c>
      <c r="Q758" s="659"/>
      <c r="R758" s="881">
        <v>0</v>
      </c>
      <c r="S758" s="659"/>
      <c r="T758" s="881">
        <v>0</v>
      </c>
      <c r="U758" s="659"/>
      <c r="V758" s="881">
        <v>0</v>
      </c>
      <c r="W758" s="659"/>
      <c r="X758" s="119">
        <f t="shared" si="953"/>
        <v>0</v>
      </c>
      <c r="Y758" s="886">
        <v>0</v>
      </c>
      <c r="Z758" s="1007"/>
      <c r="AA758" s="886">
        <v>0</v>
      </c>
      <c r="AB758" s="1007"/>
      <c r="AC758" s="886">
        <v>0</v>
      </c>
      <c r="AD758" s="1007"/>
      <c r="AE758" s="886">
        <v>0</v>
      </c>
      <c r="AF758" s="1007"/>
      <c r="AG758" s="886">
        <v>0</v>
      </c>
      <c r="AH758" s="1007"/>
      <c r="AI758" s="266">
        <f t="shared" si="954"/>
        <v>0</v>
      </c>
      <c r="AJ758" s="884">
        <v>0</v>
      </c>
      <c r="AK758" s="885"/>
      <c r="AL758" s="884">
        <v>0</v>
      </c>
      <c r="AM758" s="885"/>
      <c r="AN758" s="884">
        <v>0</v>
      </c>
      <c r="AO758" s="885"/>
      <c r="AP758" s="884">
        <v>0</v>
      </c>
      <c r="AQ758" s="885"/>
      <c r="AR758" s="884">
        <v>0</v>
      </c>
      <c r="AS758" s="885"/>
      <c r="AT758" s="269">
        <f t="shared" si="955"/>
        <v>0</v>
      </c>
      <c r="AU758" s="877">
        <v>0</v>
      </c>
      <c r="AV758" s="878"/>
      <c r="AW758" s="877">
        <v>0</v>
      </c>
      <c r="AX758" s="878"/>
      <c r="AY758" s="877">
        <v>0</v>
      </c>
      <c r="AZ758" s="878"/>
      <c r="BA758" s="877">
        <v>0</v>
      </c>
      <c r="BB758" s="878"/>
      <c r="BC758" s="877">
        <v>0</v>
      </c>
      <c r="BD758" s="878"/>
      <c r="BE758" s="272">
        <f t="shared" si="956"/>
        <v>0</v>
      </c>
      <c r="BF758" s="879">
        <v>0</v>
      </c>
      <c r="BG758" s="880"/>
      <c r="BH758" s="879">
        <v>0</v>
      </c>
      <c r="BI758" s="880"/>
      <c r="BJ758" s="879">
        <v>0</v>
      </c>
      <c r="BK758" s="880"/>
      <c r="BL758" s="879">
        <v>0</v>
      </c>
      <c r="BM758" s="880"/>
      <c r="BN758" s="879">
        <v>0</v>
      </c>
      <c r="BO758" s="880"/>
      <c r="BP758" s="275">
        <f t="shared" si="957"/>
        <v>0</v>
      </c>
      <c r="BQ758" s="1003">
        <v>0</v>
      </c>
      <c r="BR758" s="1004"/>
      <c r="BS758" s="1003">
        <v>0</v>
      </c>
      <c r="BT758" s="1004"/>
      <c r="BU758" s="1003">
        <v>0</v>
      </c>
      <c r="BV758" s="1004"/>
      <c r="BW758" s="1003">
        <v>0</v>
      </c>
      <c r="BX758" s="1004"/>
      <c r="BY758" s="1003">
        <v>0</v>
      </c>
      <c r="BZ758" s="1004"/>
      <c r="CA758" s="278">
        <f t="shared" si="958"/>
        <v>0</v>
      </c>
      <c r="CB758" s="1005">
        <v>0</v>
      </c>
      <c r="CC758" s="1006"/>
      <c r="CD758" s="1005">
        <v>0</v>
      </c>
      <c r="CE758" s="1006"/>
      <c r="CF758" s="1005">
        <v>0</v>
      </c>
      <c r="CG758" s="1006"/>
      <c r="CH758" s="1005">
        <v>0</v>
      </c>
      <c r="CI758" s="1006"/>
      <c r="CJ758" s="1005">
        <v>0</v>
      </c>
      <c r="CK758" s="1006"/>
      <c r="CL758" s="281">
        <f t="shared" si="959"/>
        <v>0</v>
      </c>
      <c r="CM758" s="999">
        <v>0</v>
      </c>
      <c r="CN758" s="1000"/>
      <c r="CO758" s="999">
        <v>0</v>
      </c>
      <c r="CP758" s="1000"/>
      <c r="CQ758" s="999">
        <v>0</v>
      </c>
      <c r="CR758" s="1000"/>
      <c r="CS758" s="999">
        <v>0</v>
      </c>
      <c r="CT758" s="1000"/>
      <c r="CU758" s="999">
        <v>0</v>
      </c>
      <c r="CV758" s="1000"/>
      <c r="CW758" s="284">
        <f t="shared" si="960"/>
        <v>0</v>
      </c>
      <c r="CX758" s="1001">
        <v>0</v>
      </c>
      <c r="CY758" s="1002"/>
      <c r="CZ758" s="1001">
        <v>0</v>
      </c>
      <c r="DA758" s="1002"/>
      <c r="DB758" s="1001">
        <v>0</v>
      </c>
      <c r="DC758" s="1002"/>
      <c r="DD758" s="1001">
        <v>0</v>
      </c>
      <c r="DE758" s="1002"/>
      <c r="DF758" s="1001">
        <v>0</v>
      </c>
      <c r="DG758" s="1002"/>
      <c r="DH758" s="287">
        <f t="shared" si="961"/>
        <v>0</v>
      </c>
      <c r="DI758" s="997">
        <v>0</v>
      </c>
      <c r="DJ758" s="998"/>
      <c r="DK758" s="997">
        <v>0</v>
      </c>
      <c r="DL758" s="998"/>
      <c r="DM758" s="997">
        <v>0</v>
      </c>
      <c r="DN758" s="998"/>
      <c r="DO758" s="997">
        <v>0</v>
      </c>
      <c r="DP758" s="998"/>
      <c r="DQ758" s="997">
        <v>0</v>
      </c>
      <c r="DR758" s="998"/>
      <c r="DS758" s="299">
        <f t="shared" si="962"/>
        <v>0</v>
      </c>
      <c r="DT758" s="293">
        <f t="shared" si="963"/>
        <v>0</v>
      </c>
      <c r="DU758" s="293">
        <f t="shared" si="964"/>
        <v>0</v>
      </c>
      <c r="DV758" s="293">
        <f t="shared" si="965"/>
        <v>0</v>
      </c>
      <c r="DW758" s="293">
        <f t="shared" si="966"/>
        <v>0</v>
      </c>
      <c r="DX758" s="293">
        <f t="shared" si="967"/>
        <v>0</v>
      </c>
      <c r="DY758" s="294">
        <f t="shared" si="968"/>
        <v>0</v>
      </c>
      <c r="DZ758" s="135"/>
    </row>
    <row r="759" spans="1:130" s="52" customFormat="1" ht="15" customHeight="1">
      <c r="A759" s="76"/>
      <c r="B759" s="76"/>
      <c r="C759" s="657"/>
      <c r="D759" s="658"/>
      <c r="E759" s="658"/>
      <c r="F759" s="658"/>
      <c r="G759" s="658"/>
      <c r="H759" s="658"/>
      <c r="I759" s="658"/>
      <c r="J759" s="658"/>
      <c r="K759" s="658"/>
      <c r="L759" s="658"/>
      <c r="M759" s="659"/>
      <c r="N759" s="881">
        <v>0</v>
      </c>
      <c r="O759" s="659"/>
      <c r="P759" s="881">
        <v>0</v>
      </c>
      <c r="Q759" s="659"/>
      <c r="R759" s="881">
        <v>0</v>
      </c>
      <c r="S759" s="659"/>
      <c r="T759" s="881">
        <v>0</v>
      </c>
      <c r="U759" s="659"/>
      <c r="V759" s="881">
        <v>0</v>
      </c>
      <c r="W759" s="659"/>
      <c r="X759" s="119">
        <f t="shared" si="953"/>
        <v>0</v>
      </c>
      <c r="Y759" s="886">
        <v>0</v>
      </c>
      <c r="Z759" s="1007"/>
      <c r="AA759" s="886">
        <v>0</v>
      </c>
      <c r="AB759" s="1007"/>
      <c r="AC759" s="886">
        <v>0</v>
      </c>
      <c r="AD759" s="1007"/>
      <c r="AE759" s="886">
        <v>0</v>
      </c>
      <c r="AF759" s="1007"/>
      <c r="AG759" s="886">
        <v>0</v>
      </c>
      <c r="AH759" s="1007"/>
      <c r="AI759" s="266">
        <f t="shared" si="954"/>
        <v>0</v>
      </c>
      <c r="AJ759" s="884">
        <v>0</v>
      </c>
      <c r="AK759" s="885"/>
      <c r="AL759" s="884">
        <v>0</v>
      </c>
      <c r="AM759" s="885"/>
      <c r="AN759" s="884">
        <v>0</v>
      </c>
      <c r="AO759" s="885"/>
      <c r="AP759" s="884">
        <v>0</v>
      </c>
      <c r="AQ759" s="885"/>
      <c r="AR759" s="884">
        <v>0</v>
      </c>
      <c r="AS759" s="885"/>
      <c r="AT759" s="269">
        <f t="shared" si="955"/>
        <v>0</v>
      </c>
      <c r="AU759" s="877">
        <v>0</v>
      </c>
      <c r="AV759" s="878"/>
      <c r="AW759" s="877">
        <v>0</v>
      </c>
      <c r="AX759" s="878"/>
      <c r="AY759" s="877">
        <v>0</v>
      </c>
      <c r="AZ759" s="878"/>
      <c r="BA759" s="877">
        <v>0</v>
      </c>
      <c r="BB759" s="878"/>
      <c r="BC759" s="877">
        <v>0</v>
      </c>
      <c r="BD759" s="878"/>
      <c r="BE759" s="272">
        <f t="shared" si="956"/>
        <v>0</v>
      </c>
      <c r="BF759" s="879">
        <v>0</v>
      </c>
      <c r="BG759" s="880"/>
      <c r="BH759" s="879">
        <v>0</v>
      </c>
      <c r="BI759" s="880"/>
      <c r="BJ759" s="879">
        <v>0</v>
      </c>
      <c r="BK759" s="880"/>
      <c r="BL759" s="879">
        <v>0</v>
      </c>
      <c r="BM759" s="880"/>
      <c r="BN759" s="879">
        <v>0</v>
      </c>
      <c r="BO759" s="880"/>
      <c r="BP759" s="275">
        <f t="shared" si="957"/>
        <v>0</v>
      </c>
      <c r="BQ759" s="1003">
        <v>0</v>
      </c>
      <c r="BR759" s="1004"/>
      <c r="BS759" s="1003">
        <v>0</v>
      </c>
      <c r="BT759" s="1004"/>
      <c r="BU759" s="1003">
        <v>0</v>
      </c>
      <c r="BV759" s="1004"/>
      <c r="BW759" s="1003">
        <v>0</v>
      </c>
      <c r="BX759" s="1004"/>
      <c r="BY759" s="1003">
        <v>0</v>
      </c>
      <c r="BZ759" s="1004"/>
      <c r="CA759" s="278">
        <f t="shared" si="958"/>
        <v>0</v>
      </c>
      <c r="CB759" s="1005">
        <v>0</v>
      </c>
      <c r="CC759" s="1006"/>
      <c r="CD759" s="1005">
        <v>0</v>
      </c>
      <c r="CE759" s="1006"/>
      <c r="CF759" s="1005">
        <v>0</v>
      </c>
      <c r="CG759" s="1006"/>
      <c r="CH759" s="1005">
        <v>0</v>
      </c>
      <c r="CI759" s="1006"/>
      <c r="CJ759" s="1005">
        <v>0</v>
      </c>
      <c r="CK759" s="1006"/>
      <c r="CL759" s="281">
        <f t="shared" si="959"/>
        <v>0</v>
      </c>
      <c r="CM759" s="999">
        <v>0</v>
      </c>
      <c r="CN759" s="1000"/>
      <c r="CO759" s="999">
        <v>0</v>
      </c>
      <c r="CP759" s="1000"/>
      <c r="CQ759" s="999">
        <v>0</v>
      </c>
      <c r="CR759" s="1000"/>
      <c r="CS759" s="999">
        <v>0</v>
      </c>
      <c r="CT759" s="1000"/>
      <c r="CU759" s="999">
        <v>0</v>
      </c>
      <c r="CV759" s="1000"/>
      <c r="CW759" s="284">
        <f t="shared" si="960"/>
        <v>0</v>
      </c>
      <c r="CX759" s="1001">
        <v>0</v>
      </c>
      <c r="CY759" s="1002"/>
      <c r="CZ759" s="1001">
        <v>0</v>
      </c>
      <c r="DA759" s="1002"/>
      <c r="DB759" s="1001">
        <v>0</v>
      </c>
      <c r="DC759" s="1002"/>
      <c r="DD759" s="1001">
        <v>0</v>
      </c>
      <c r="DE759" s="1002"/>
      <c r="DF759" s="1001">
        <v>0</v>
      </c>
      <c r="DG759" s="1002"/>
      <c r="DH759" s="287">
        <f t="shared" si="961"/>
        <v>0</v>
      </c>
      <c r="DI759" s="997">
        <v>0</v>
      </c>
      <c r="DJ759" s="998"/>
      <c r="DK759" s="997">
        <v>0</v>
      </c>
      <c r="DL759" s="998"/>
      <c r="DM759" s="997">
        <v>0</v>
      </c>
      <c r="DN759" s="998"/>
      <c r="DO759" s="997">
        <v>0</v>
      </c>
      <c r="DP759" s="998"/>
      <c r="DQ759" s="997">
        <v>0</v>
      </c>
      <c r="DR759" s="998"/>
      <c r="DS759" s="299">
        <f t="shared" si="962"/>
        <v>0</v>
      </c>
      <c r="DT759" s="293">
        <f t="shared" si="963"/>
        <v>0</v>
      </c>
      <c r="DU759" s="293">
        <f t="shared" si="964"/>
        <v>0</v>
      </c>
      <c r="DV759" s="293">
        <f t="shared" si="965"/>
        <v>0</v>
      </c>
      <c r="DW759" s="293">
        <f t="shared" si="966"/>
        <v>0</v>
      </c>
      <c r="DX759" s="293">
        <f t="shared" si="967"/>
        <v>0</v>
      </c>
      <c r="DY759" s="294">
        <f t="shared" si="968"/>
        <v>0</v>
      </c>
      <c r="DZ759" s="135"/>
    </row>
    <row r="760" spans="1:130" s="52" customFormat="1" ht="15" customHeight="1">
      <c r="A760" s="76"/>
      <c r="B760" s="76"/>
      <c r="C760" s="661"/>
      <c r="D760" s="658"/>
      <c r="E760" s="658"/>
      <c r="F760" s="658"/>
      <c r="G760" s="658"/>
      <c r="H760" s="658"/>
      <c r="I760" s="658"/>
      <c r="J760" s="658"/>
      <c r="K760" s="658"/>
      <c r="L760" s="658"/>
      <c r="M760" s="659"/>
      <c r="N760" s="881">
        <v>0</v>
      </c>
      <c r="O760" s="659"/>
      <c r="P760" s="881">
        <v>0</v>
      </c>
      <c r="Q760" s="659"/>
      <c r="R760" s="881">
        <v>0</v>
      </c>
      <c r="S760" s="659"/>
      <c r="T760" s="881">
        <v>0</v>
      </c>
      <c r="U760" s="659"/>
      <c r="V760" s="881">
        <v>0</v>
      </c>
      <c r="W760" s="659"/>
      <c r="X760" s="119">
        <f t="shared" si="953"/>
        <v>0</v>
      </c>
      <c r="Y760" s="886">
        <v>0</v>
      </c>
      <c r="Z760" s="1007"/>
      <c r="AA760" s="886">
        <v>0</v>
      </c>
      <c r="AB760" s="1007"/>
      <c r="AC760" s="886">
        <v>0</v>
      </c>
      <c r="AD760" s="1007"/>
      <c r="AE760" s="886">
        <v>0</v>
      </c>
      <c r="AF760" s="1007"/>
      <c r="AG760" s="886">
        <v>0</v>
      </c>
      <c r="AH760" s="1007"/>
      <c r="AI760" s="266">
        <f t="shared" si="954"/>
        <v>0</v>
      </c>
      <c r="AJ760" s="884">
        <v>0</v>
      </c>
      <c r="AK760" s="885"/>
      <c r="AL760" s="884">
        <v>0</v>
      </c>
      <c r="AM760" s="885"/>
      <c r="AN760" s="884">
        <v>0</v>
      </c>
      <c r="AO760" s="885"/>
      <c r="AP760" s="884">
        <v>0</v>
      </c>
      <c r="AQ760" s="885"/>
      <c r="AR760" s="884">
        <v>0</v>
      </c>
      <c r="AS760" s="885"/>
      <c r="AT760" s="269">
        <f t="shared" si="955"/>
        <v>0</v>
      </c>
      <c r="AU760" s="877">
        <v>0</v>
      </c>
      <c r="AV760" s="878"/>
      <c r="AW760" s="877">
        <v>0</v>
      </c>
      <c r="AX760" s="878"/>
      <c r="AY760" s="877">
        <v>0</v>
      </c>
      <c r="AZ760" s="878"/>
      <c r="BA760" s="877">
        <v>0</v>
      </c>
      <c r="BB760" s="878"/>
      <c r="BC760" s="877">
        <v>0</v>
      </c>
      <c r="BD760" s="878"/>
      <c r="BE760" s="272">
        <f t="shared" si="956"/>
        <v>0</v>
      </c>
      <c r="BF760" s="879">
        <v>0</v>
      </c>
      <c r="BG760" s="880"/>
      <c r="BH760" s="879">
        <v>0</v>
      </c>
      <c r="BI760" s="880"/>
      <c r="BJ760" s="879">
        <v>0</v>
      </c>
      <c r="BK760" s="880"/>
      <c r="BL760" s="879">
        <v>0</v>
      </c>
      <c r="BM760" s="880"/>
      <c r="BN760" s="879">
        <v>0</v>
      </c>
      <c r="BO760" s="880"/>
      <c r="BP760" s="275">
        <f t="shared" si="957"/>
        <v>0</v>
      </c>
      <c r="BQ760" s="1003">
        <v>0</v>
      </c>
      <c r="BR760" s="1004"/>
      <c r="BS760" s="1003">
        <v>0</v>
      </c>
      <c r="BT760" s="1004"/>
      <c r="BU760" s="1003">
        <v>0</v>
      </c>
      <c r="BV760" s="1004"/>
      <c r="BW760" s="1003">
        <v>0</v>
      </c>
      <c r="BX760" s="1004"/>
      <c r="BY760" s="1003">
        <v>0</v>
      </c>
      <c r="BZ760" s="1004"/>
      <c r="CA760" s="278">
        <f t="shared" si="958"/>
        <v>0</v>
      </c>
      <c r="CB760" s="1005">
        <v>0</v>
      </c>
      <c r="CC760" s="1006"/>
      <c r="CD760" s="1005">
        <v>0</v>
      </c>
      <c r="CE760" s="1006"/>
      <c r="CF760" s="1005">
        <v>0</v>
      </c>
      <c r="CG760" s="1006"/>
      <c r="CH760" s="1005">
        <v>0</v>
      </c>
      <c r="CI760" s="1006"/>
      <c r="CJ760" s="1005">
        <v>0</v>
      </c>
      <c r="CK760" s="1006"/>
      <c r="CL760" s="281">
        <f t="shared" si="959"/>
        <v>0</v>
      </c>
      <c r="CM760" s="999">
        <v>0</v>
      </c>
      <c r="CN760" s="1000"/>
      <c r="CO760" s="999">
        <v>0</v>
      </c>
      <c r="CP760" s="1000"/>
      <c r="CQ760" s="999">
        <v>0</v>
      </c>
      <c r="CR760" s="1000"/>
      <c r="CS760" s="999">
        <v>0</v>
      </c>
      <c r="CT760" s="1000"/>
      <c r="CU760" s="999">
        <v>0</v>
      </c>
      <c r="CV760" s="1000"/>
      <c r="CW760" s="284">
        <f t="shared" si="960"/>
        <v>0</v>
      </c>
      <c r="CX760" s="1001">
        <v>0</v>
      </c>
      <c r="CY760" s="1002"/>
      <c r="CZ760" s="1001">
        <v>0</v>
      </c>
      <c r="DA760" s="1002"/>
      <c r="DB760" s="1001">
        <v>0</v>
      </c>
      <c r="DC760" s="1002"/>
      <c r="DD760" s="1001">
        <v>0</v>
      </c>
      <c r="DE760" s="1002"/>
      <c r="DF760" s="1001">
        <v>0</v>
      </c>
      <c r="DG760" s="1002"/>
      <c r="DH760" s="287">
        <f t="shared" si="961"/>
        <v>0</v>
      </c>
      <c r="DI760" s="997">
        <v>0</v>
      </c>
      <c r="DJ760" s="998"/>
      <c r="DK760" s="997">
        <v>0</v>
      </c>
      <c r="DL760" s="998"/>
      <c r="DM760" s="997">
        <v>0</v>
      </c>
      <c r="DN760" s="998"/>
      <c r="DO760" s="997">
        <v>0</v>
      </c>
      <c r="DP760" s="998"/>
      <c r="DQ760" s="997">
        <v>0</v>
      </c>
      <c r="DR760" s="998"/>
      <c r="DS760" s="299">
        <f t="shared" si="962"/>
        <v>0</v>
      </c>
      <c r="DT760" s="293">
        <f t="shared" si="963"/>
        <v>0</v>
      </c>
      <c r="DU760" s="293">
        <f t="shared" si="964"/>
        <v>0</v>
      </c>
      <c r="DV760" s="293">
        <f t="shared" si="965"/>
        <v>0</v>
      </c>
      <c r="DW760" s="293">
        <f t="shared" si="966"/>
        <v>0</v>
      </c>
      <c r="DX760" s="293">
        <f t="shared" si="967"/>
        <v>0</v>
      </c>
      <c r="DY760" s="294">
        <f t="shared" si="968"/>
        <v>0</v>
      </c>
      <c r="DZ760" s="135"/>
    </row>
    <row r="761" spans="1:130" s="52" customFormat="1" ht="15" customHeight="1">
      <c r="A761" s="76"/>
      <c r="B761" s="76"/>
      <c r="C761" s="661"/>
      <c r="D761" s="658"/>
      <c r="E761" s="658"/>
      <c r="F761" s="658"/>
      <c r="G761" s="658"/>
      <c r="H761" s="658"/>
      <c r="I761" s="658"/>
      <c r="J761" s="658"/>
      <c r="K761" s="658"/>
      <c r="L761" s="658"/>
      <c r="M761" s="659"/>
      <c r="N761" s="881">
        <v>0</v>
      </c>
      <c r="O761" s="659"/>
      <c r="P761" s="881">
        <v>0</v>
      </c>
      <c r="Q761" s="659"/>
      <c r="R761" s="881">
        <v>0</v>
      </c>
      <c r="S761" s="659"/>
      <c r="T761" s="881">
        <v>0</v>
      </c>
      <c r="U761" s="659"/>
      <c r="V761" s="881">
        <v>0</v>
      </c>
      <c r="W761" s="659"/>
      <c r="X761" s="119">
        <f t="shared" si="953"/>
        <v>0</v>
      </c>
      <c r="Y761" s="886">
        <v>0</v>
      </c>
      <c r="Z761" s="1007"/>
      <c r="AA761" s="886">
        <v>0</v>
      </c>
      <c r="AB761" s="1007"/>
      <c r="AC761" s="886">
        <v>0</v>
      </c>
      <c r="AD761" s="1007"/>
      <c r="AE761" s="886">
        <v>0</v>
      </c>
      <c r="AF761" s="1007"/>
      <c r="AG761" s="886">
        <v>0</v>
      </c>
      <c r="AH761" s="1007"/>
      <c r="AI761" s="266">
        <f t="shared" si="954"/>
        <v>0</v>
      </c>
      <c r="AJ761" s="884">
        <v>0</v>
      </c>
      <c r="AK761" s="885"/>
      <c r="AL761" s="884">
        <v>0</v>
      </c>
      <c r="AM761" s="885"/>
      <c r="AN761" s="884">
        <v>0</v>
      </c>
      <c r="AO761" s="885"/>
      <c r="AP761" s="884">
        <v>0</v>
      </c>
      <c r="AQ761" s="885"/>
      <c r="AR761" s="884">
        <v>0</v>
      </c>
      <c r="AS761" s="885"/>
      <c r="AT761" s="269">
        <f t="shared" si="955"/>
        <v>0</v>
      </c>
      <c r="AU761" s="877">
        <v>0</v>
      </c>
      <c r="AV761" s="878"/>
      <c r="AW761" s="877">
        <v>0</v>
      </c>
      <c r="AX761" s="878"/>
      <c r="AY761" s="877">
        <v>0</v>
      </c>
      <c r="AZ761" s="878"/>
      <c r="BA761" s="877">
        <v>0</v>
      </c>
      <c r="BB761" s="878"/>
      <c r="BC761" s="877">
        <v>0</v>
      </c>
      <c r="BD761" s="878"/>
      <c r="BE761" s="272">
        <f t="shared" si="956"/>
        <v>0</v>
      </c>
      <c r="BF761" s="879">
        <v>0</v>
      </c>
      <c r="BG761" s="880"/>
      <c r="BH761" s="879">
        <v>0</v>
      </c>
      <c r="BI761" s="880"/>
      <c r="BJ761" s="879">
        <v>0</v>
      </c>
      <c r="BK761" s="880"/>
      <c r="BL761" s="879">
        <v>0</v>
      </c>
      <c r="BM761" s="880"/>
      <c r="BN761" s="879">
        <v>0</v>
      </c>
      <c r="BO761" s="880"/>
      <c r="BP761" s="275">
        <f t="shared" si="957"/>
        <v>0</v>
      </c>
      <c r="BQ761" s="1003">
        <v>0</v>
      </c>
      <c r="BR761" s="1004"/>
      <c r="BS761" s="1003">
        <v>0</v>
      </c>
      <c r="BT761" s="1004"/>
      <c r="BU761" s="1003">
        <v>0</v>
      </c>
      <c r="BV761" s="1004"/>
      <c r="BW761" s="1003">
        <v>0</v>
      </c>
      <c r="BX761" s="1004"/>
      <c r="BY761" s="1003">
        <v>0</v>
      </c>
      <c r="BZ761" s="1004"/>
      <c r="CA761" s="278">
        <f t="shared" si="958"/>
        <v>0</v>
      </c>
      <c r="CB761" s="1005">
        <v>0</v>
      </c>
      <c r="CC761" s="1006"/>
      <c r="CD761" s="1005">
        <v>0</v>
      </c>
      <c r="CE761" s="1006"/>
      <c r="CF761" s="1005">
        <v>0</v>
      </c>
      <c r="CG761" s="1006"/>
      <c r="CH761" s="1005">
        <v>0</v>
      </c>
      <c r="CI761" s="1006"/>
      <c r="CJ761" s="1005">
        <v>0</v>
      </c>
      <c r="CK761" s="1006"/>
      <c r="CL761" s="281">
        <f t="shared" si="959"/>
        <v>0</v>
      </c>
      <c r="CM761" s="999">
        <v>0</v>
      </c>
      <c r="CN761" s="1000"/>
      <c r="CO761" s="999">
        <v>0</v>
      </c>
      <c r="CP761" s="1000"/>
      <c r="CQ761" s="999">
        <v>0</v>
      </c>
      <c r="CR761" s="1000"/>
      <c r="CS761" s="999">
        <v>0</v>
      </c>
      <c r="CT761" s="1000"/>
      <c r="CU761" s="999">
        <v>0</v>
      </c>
      <c r="CV761" s="1000"/>
      <c r="CW761" s="284">
        <f t="shared" si="960"/>
        <v>0</v>
      </c>
      <c r="CX761" s="1001">
        <v>0</v>
      </c>
      <c r="CY761" s="1002"/>
      <c r="CZ761" s="1001">
        <v>0</v>
      </c>
      <c r="DA761" s="1002"/>
      <c r="DB761" s="1001">
        <v>0</v>
      </c>
      <c r="DC761" s="1002"/>
      <c r="DD761" s="1001">
        <v>0</v>
      </c>
      <c r="DE761" s="1002"/>
      <c r="DF761" s="1001">
        <v>0</v>
      </c>
      <c r="DG761" s="1002"/>
      <c r="DH761" s="287">
        <f t="shared" si="961"/>
        <v>0</v>
      </c>
      <c r="DI761" s="997">
        <v>0</v>
      </c>
      <c r="DJ761" s="998"/>
      <c r="DK761" s="997">
        <v>0</v>
      </c>
      <c r="DL761" s="998"/>
      <c r="DM761" s="997">
        <v>0</v>
      </c>
      <c r="DN761" s="998"/>
      <c r="DO761" s="997">
        <v>0</v>
      </c>
      <c r="DP761" s="998"/>
      <c r="DQ761" s="997">
        <v>0</v>
      </c>
      <c r="DR761" s="998"/>
      <c r="DS761" s="299">
        <f t="shared" si="962"/>
        <v>0</v>
      </c>
      <c r="DT761" s="293">
        <f t="shared" si="963"/>
        <v>0</v>
      </c>
      <c r="DU761" s="293">
        <f t="shared" si="964"/>
        <v>0</v>
      </c>
      <c r="DV761" s="293">
        <f t="shared" si="965"/>
        <v>0</v>
      </c>
      <c r="DW761" s="293">
        <f t="shared" si="966"/>
        <v>0</v>
      </c>
      <c r="DX761" s="293">
        <f t="shared" si="967"/>
        <v>0</v>
      </c>
      <c r="DY761" s="294">
        <f t="shared" si="968"/>
        <v>0</v>
      </c>
      <c r="DZ761" s="135"/>
    </row>
    <row r="762" spans="1:130" s="52" customFormat="1" ht="15" customHeight="1">
      <c r="A762" s="76"/>
      <c r="B762" s="76"/>
      <c r="C762" s="661"/>
      <c r="D762" s="676"/>
      <c r="E762" s="676"/>
      <c r="F762" s="676"/>
      <c r="G762" s="676"/>
      <c r="H762" s="676"/>
      <c r="I762" s="676"/>
      <c r="J762" s="676"/>
      <c r="K762" s="676"/>
      <c r="L762" s="676"/>
      <c r="M762" s="763"/>
      <c r="N762" s="881">
        <v>0</v>
      </c>
      <c r="O762" s="1061"/>
      <c r="P762" s="881">
        <v>0</v>
      </c>
      <c r="Q762" s="1061"/>
      <c r="R762" s="881">
        <v>0</v>
      </c>
      <c r="S762" s="1061"/>
      <c r="T762" s="881">
        <v>0</v>
      </c>
      <c r="U762" s="1061"/>
      <c r="V762" s="881">
        <v>0</v>
      </c>
      <c r="W762" s="1061"/>
      <c r="X762" s="119">
        <f t="shared" si="953"/>
        <v>0</v>
      </c>
      <c r="Y762" s="886">
        <v>0</v>
      </c>
      <c r="Z762" s="887"/>
      <c r="AA762" s="886">
        <v>0</v>
      </c>
      <c r="AB762" s="887"/>
      <c r="AC762" s="886">
        <v>0</v>
      </c>
      <c r="AD762" s="887"/>
      <c r="AE762" s="886">
        <v>0</v>
      </c>
      <c r="AF762" s="887"/>
      <c r="AG762" s="886">
        <v>0</v>
      </c>
      <c r="AH762" s="887"/>
      <c r="AI762" s="266">
        <f t="shared" si="954"/>
        <v>0</v>
      </c>
      <c r="AJ762" s="884">
        <v>0</v>
      </c>
      <c r="AK762" s="1067"/>
      <c r="AL762" s="884">
        <v>0</v>
      </c>
      <c r="AM762" s="1067"/>
      <c r="AN762" s="884">
        <v>0</v>
      </c>
      <c r="AO762" s="1067"/>
      <c r="AP762" s="884">
        <v>0</v>
      </c>
      <c r="AQ762" s="1067"/>
      <c r="AR762" s="884">
        <v>0</v>
      </c>
      <c r="AS762" s="1067"/>
      <c r="AT762" s="269">
        <f t="shared" si="955"/>
        <v>0</v>
      </c>
      <c r="AU762" s="877">
        <v>0</v>
      </c>
      <c r="AV762" s="1060"/>
      <c r="AW762" s="877">
        <v>0</v>
      </c>
      <c r="AX762" s="1060"/>
      <c r="AY762" s="877">
        <v>0</v>
      </c>
      <c r="AZ762" s="1060"/>
      <c r="BA762" s="877">
        <v>0</v>
      </c>
      <c r="BB762" s="1060"/>
      <c r="BC762" s="877">
        <v>0</v>
      </c>
      <c r="BD762" s="1060"/>
      <c r="BE762" s="272">
        <f t="shared" si="956"/>
        <v>0</v>
      </c>
      <c r="BF762" s="879">
        <v>0</v>
      </c>
      <c r="BG762" s="1059"/>
      <c r="BH762" s="879">
        <v>0</v>
      </c>
      <c r="BI762" s="1059"/>
      <c r="BJ762" s="879">
        <v>0</v>
      </c>
      <c r="BK762" s="1059"/>
      <c r="BL762" s="879">
        <v>0</v>
      </c>
      <c r="BM762" s="1059"/>
      <c r="BN762" s="879">
        <v>0</v>
      </c>
      <c r="BO762" s="1059"/>
      <c r="BP762" s="275">
        <f t="shared" si="957"/>
        <v>0</v>
      </c>
      <c r="BQ762" s="1003">
        <v>0</v>
      </c>
      <c r="BR762" s="1066"/>
      <c r="BS762" s="1003">
        <v>0</v>
      </c>
      <c r="BT762" s="1066"/>
      <c r="BU762" s="1003">
        <v>0</v>
      </c>
      <c r="BV762" s="1066"/>
      <c r="BW762" s="1003">
        <v>0</v>
      </c>
      <c r="BX762" s="1066"/>
      <c r="BY762" s="1003">
        <v>0</v>
      </c>
      <c r="BZ762" s="1066"/>
      <c r="CA762" s="278">
        <f t="shared" si="958"/>
        <v>0</v>
      </c>
      <c r="CB762" s="1005">
        <v>0</v>
      </c>
      <c r="CC762" s="1065"/>
      <c r="CD762" s="1005">
        <v>0</v>
      </c>
      <c r="CE762" s="1065"/>
      <c r="CF762" s="1005">
        <v>0</v>
      </c>
      <c r="CG762" s="1065"/>
      <c r="CH762" s="1005">
        <v>0</v>
      </c>
      <c r="CI762" s="1065"/>
      <c r="CJ762" s="1005">
        <v>0</v>
      </c>
      <c r="CK762" s="1065"/>
      <c r="CL762" s="281">
        <f t="shared" si="959"/>
        <v>0</v>
      </c>
      <c r="CM762" s="999">
        <v>0</v>
      </c>
      <c r="CN762" s="1064"/>
      <c r="CO762" s="999">
        <v>0</v>
      </c>
      <c r="CP762" s="1064"/>
      <c r="CQ762" s="999">
        <v>0</v>
      </c>
      <c r="CR762" s="1064"/>
      <c r="CS762" s="999">
        <v>0</v>
      </c>
      <c r="CT762" s="1064"/>
      <c r="CU762" s="999">
        <v>0</v>
      </c>
      <c r="CV762" s="1064"/>
      <c r="CW762" s="284">
        <f t="shared" si="960"/>
        <v>0</v>
      </c>
      <c r="CX762" s="1001">
        <v>0</v>
      </c>
      <c r="CY762" s="1063"/>
      <c r="CZ762" s="1001">
        <v>0</v>
      </c>
      <c r="DA762" s="1063"/>
      <c r="DB762" s="1001">
        <v>0</v>
      </c>
      <c r="DC762" s="1063"/>
      <c r="DD762" s="1001">
        <v>0</v>
      </c>
      <c r="DE762" s="1063"/>
      <c r="DF762" s="1001">
        <v>0</v>
      </c>
      <c r="DG762" s="1063"/>
      <c r="DH762" s="287">
        <f t="shared" si="961"/>
        <v>0</v>
      </c>
      <c r="DI762" s="997">
        <v>0</v>
      </c>
      <c r="DJ762" s="1062"/>
      <c r="DK762" s="997">
        <v>0</v>
      </c>
      <c r="DL762" s="1062"/>
      <c r="DM762" s="997">
        <v>0</v>
      </c>
      <c r="DN762" s="1062"/>
      <c r="DO762" s="997">
        <v>0</v>
      </c>
      <c r="DP762" s="1062"/>
      <c r="DQ762" s="997">
        <v>0</v>
      </c>
      <c r="DR762" s="1062"/>
      <c r="DS762" s="299">
        <f t="shared" si="962"/>
        <v>0</v>
      </c>
      <c r="DT762" s="293">
        <f t="shared" si="963"/>
        <v>0</v>
      </c>
      <c r="DU762" s="293">
        <f t="shared" si="964"/>
        <v>0</v>
      </c>
      <c r="DV762" s="293">
        <f t="shared" si="965"/>
        <v>0</v>
      </c>
      <c r="DW762" s="293">
        <f t="shared" si="966"/>
        <v>0</v>
      </c>
      <c r="DX762" s="293">
        <f t="shared" si="967"/>
        <v>0</v>
      </c>
      <c r="DY762" s="294">
        <f t="shared" si="968"/>
        <v>0</v>
      </c>
      <c r="DZ762" s="135"/>
    </row>
    <row r="763" spans="1:130" s="52" customFormat="1" ht="15" customHeight="1">
      <c r="A763" s="76"/>
      <c r="B763" s="76"/>
      <c r="C763" s="657"/>
      <c r="D763" s="658"/>
      <c r="E763" s="658"/>
      <c r="F763" s="658"/>
      <c r="G763" s="658"/>
      <c r="H763" s="658"/>
      <c r="I763" s="658"/>
      <c r="J763" s="658"/>
      <c r="K763" s="658"/>
      <c r="L763" s="658"/>
      <c r="M763" s="659"/>
      <c r="N763" s="881">
        <v>0</v>
      </c>
      <c r="O763" s="1061"/>
      <c r="P763" s="881">
        <v>0</v>
      </c>
      <c r="Q763" s="1061"/>
      <c r="R763" s="881">
        <v>0</v>
      </c>
      <c r="S763" s="1061"/>
      <c r="T763" s="881">
        <v>0</v>
      </c>
      <c r="U763" s="1061"/>
      <c r="V763" s="881">
        <v>0</v>
      </c>
      <c r="W763" s="1061"/>
      <c r="X763" s="119">
        <f t="shared" si="953"/>
        <v>0</v>
      </c>
      <c r="Y763" s="886">
        <v>0</v>
      </c>
      <c r="Z763" s="887"/>
      <c r="AA763" s="886">
        <v>0</v>
      </c>
      <c r="AB763" s="887"/>
      <c r="AC763" s="886">
        <v>0</v>
      </c>
      <c r="AD763" s="887"/>
      <c r="AE763" s="886">
        <v>0</v>
      </c>
      <c r="AF763" s="887"/>
      <c r="AG763" s="886">
        <v>0</v>
      </c>
      <c r="AH763" s="887"/>
      <c r="AI763" s="266">
        <f t="shared" si="954"/>
        <v>0</v>
      </c>
      <c r="AJ763" s="884">
        <v>0</v>
      </c>
      <c r="AK763" s="1067"/>
      <c r="AL763" s="884">
        <v>0</v>
      </c>
      <c r="AM763" s="1067"/>
      <c r="AN763" s="884">
        <v>0</v>
      </c>
      <c r="AO763" s="1067"/>
      <c r="AP763" s="884">
        <v>0</v>
      </c>
      <c r="AQ763" s="1067"/>
      <c r="AR763" s="884">
        <v>0</v>
      </c>
      <c r="AS763" s="1067"/>
      <c r="AT763" s="269">
        <f t="shared" si="955"/>
        <v>0</v>
      </c>
      <c r="AU763" s="877">
        <v>0</v>
      </c>
      <c r="AV763" s="1060"/>
      <c r="AW763" s="877">
        <v>0</v>
      </c>
      <c r="AX763" s="1060"/>
      <c r="AY763" s="877">
        <v>0</v>
      </c>
      <c r="AZ763" s="1060"/>
      <c r="BA763" s="877">
        <v>0</v>
      </c>
      <c r="BB763" s="1060"/>
      <c r="BC763" s="877">
        <v>0</v>
      </c>
      <c r="BD763" s="1060"/>
      <c r="BE763" s="272">
        <f t="shared" si="956"/>
        <v>0</v>
      </c>
      <c r="BF763" s="879">
        <v>0</v>
      </c>
      <c r="BG763" s="1059"/>
      <c r="BH763" s="879">
        <v>0</v>
      </c>
      <c r="BI763" s="1059"/>
      <c r="BJ763" s="879">
        <v>0</v>
      </c>
      <c r="BK763" s="1059"/>
      <c r="BL763" s="879">
        <v>0</v>
      </c>
      <c r="BM763" s="1059"/>
      <c r="BN763" s="879">
        <v>0</v>
      </c>
      <c r="BO763" s="1059"/>
      <c r="BP763" s="275">
        <f t="shared" si="957"/>
        <v>0</v>
      </c>
      <c r="BQ763" s="1003">
        <v>0</v>
      </c>
      <c r="BR763" s="1066"/>
      <c r="BS763" s="1003">
        <v>0</v>
      </c>
      <c r="BT763" s="1066"/>
      <c r="BU763" s="1003">
        <v>0</v>
      </c>
      <c r="BV763" s="1066"/>
      <c r="BW763" s="1003">
        <v>0</v>
      </c>
      <c r="BX763" s="1066"/>
      <c r="BY763" s="1003">
        <v>0</v>
      </c>
      <c r="BZ763" s="1066"/>
      <c r="CA763" s="278">
        <f t="shared" si="958"/>
        <v>0</v>
      </c>
      <c r="CB763" s="1005">
        <v>0</v>
      </c>
      <c r="CC763" s="1065"/>
      <c r="CD763" s="1005">
        <v>0</v>
      </c>
      <c r="CE763" s="1065"/>
      <c r="CF763" s="1005">
        <v>0</v>
      </c>
      <c r="CG763" s="1065"/>
      <c r="CH763" s="1005">
        <v>0</v>
      </c>
      <c r="CI763" s="1065"/>
      <c r="CJ763" s="1005">
        <v>0</v>
      </c>
      <c r="CK763" s="1065"/>
      <c r="CL763" s="281">
        <f t="shared" si="959"/>
        <v>0</v>
      </c>
      <c r="CM763" s="999">
        <v>0</v>
      </c>
      <c r="CN763" s="1064"/>
      <c r="CO763" s="999">
        <v>0</v>
      </c>
      <c r="CP763" s="1064"/>
      <c r="CQ763" s="999">
        <v>0</v>
      </c>
      <c r="CR763" s="1064"/>
      <c r="CS763" s="999">
        <v>0</v>
      </c>
      <c r="CT763" s="1064"/>
      <c r="CU763" s="999">
        <v>0</v>
      </c>
      <c r="CV763" s="1064"/>
      <c r="CW763" s="284">
        <f t="shared" si="960"/>
        <v>0</v>
      </c>
      <c r="CX763" s="1001">
        <v>0</v>
      </c>
      <c r="CY763" s="1063"/>
      <c r="CZ763" s="1001">
        <v>0</v>
      </c>
      <c r="DA763" s="1063"/>
      <c r="DB763" s="1001">
        <v>0</v>
      </c>
      <c r="DC763" s="1063"/>
      <c r="DD763" s="1001">
        <v>0</v>
      </c>
      <c r="DE763" s="1063"/>
      <c r="DF763" s="1001">
        <v>0</v>
      </c>
      <c r="DG763" s="1063"/>
      <c r="DH763" s="287">
        <f t="shared" si="961"/>
        <v>0</v>
      </c>
      <c r="DI763" s="997">
        <v>0</v>
      </c>
      <c r="DJ763" s="1062"/>
      <c r="DK763" s="997">
        <v>0</v>
      </c>
      <c r="DL763" s="1062"/>
      <c r="DM763" s="997">
        <v>0</v>
      </c>
      <c r="DN763" s="1062"/>
      <c r="DO763" s="997">
        <v>0</v>
      </c>
      <c r="DP763" s="1062"/>
      <c r="DQ763" s="997">
        <v>0</v>
      </c>
      <c r="DR763" s="1062"/>
      <c r="DS763" s="299">
        <f t="shared" si="962"/>
        <v>0</v>
      </c>
      <c r="DT763" s="293">
        <f t="shared" si="963"/>
        <v>0</v>
      </c>
      <c r="DU763" s="293">
        <f t="shared" si="964"/>
        <v>0</v>
      </c>
      <c r="DV763" s="293">
        <f t="shared" si="965"/>
        <v>0</v>
      </c>
      <c r="DW763" s="293">
        <f t="shared" si="966"/>
        <v>0</v>
      </c>
      <c r="DX763" s="293">
        <f t="shared" si="967"/>
        <v>0</v>
      </c>
      <c r="DY763" s="294">
        <f t="shared" si="968"/>
        <v>0</v>
      </c>
      <c r="DZ763" s="135"/>
    </row>
    <row r="764" spans="1:130" s="52" customFormat="1" ht="15" customHeight="1">
      <c r="A764" s="76"/>
      <c r="B764" s="76"/>
      <c r="C764" s="692" t="s">
        <v>256</v>
      </c>
      <c r="D764" s="693"/>
      <c r="E764" s="693"/>
      <c r="F764" s="693"/>
      <c r="G764" s="693"/>
      <c r="H764" s="693"/>
      <c r="I764" s="693"/>
      <c r="J764" s="693"/>
      <c r="K764" s="693"/>
      <c r="L764" s="693"/>
      <c r="M764" s="694"/>
      <c r="N764" s="648">
        <f>SUM(N746:N763)</f>
        <v>0</v>
      </c>
      <c r="O764" s="665"/>
      <c r="P764" s="648">
        <f>SUM(P746:P763)</f>
        <v>0</v>
      </c>
      <c r="Q764" s="665"/>
      <c r="R764" s="648">
        <f>SUM(R746:R763)</f>
        <v>0</v>
      </c>
      <c r="S764" s="665"/>
      <c r="T764" s="648">
        <f>SUM(T746:T763)</f>
        <v>0</v>
      </c>
      <c r="U764" s="665"/>
      <c r="V764" s="648">
        <f>SUM(V746:V763)</f>
        <v>0</v>
      </c>
      <c r="W764" s="665"/>
      <c r="X764" s="152">
        <f>SUM(N764:W764)</f>
        <v>0</v>
      </c>
      <c r="Y764" s="648">
        <f>SUM(Y746:Y763)</f>
        <v>0</v>
      </c>
      <c r="Z764" s="665"/>
      <c r="AA764" s="648">
        <f>SUM(AA746:AA763)</f>
        <v>0</v>
      </c>
      <c r="AB764" s="665"/>
      <c r="AC764" s="648">
        <f>SUM(AC746:AC763)</f>
        <v>0</v>
      </c>
      <c r="AD764" s="665"/>
      <c r="AE764" s="648">
        <f>SUM(AE746:AE763)</f>
        <v>0</v>
      </c>
      <c r="AF764" s="665"/>
      <c r="AG764" s="648">
        <f>SUM(AG746:AG763)</f>
        <v>0</v>
      </c>
      <c r="AH764" s="665"/>
      <c r="AI764" s="152">
        <f>SUM(Y764:AG764)</f>
        <v>0</v>
      </c>
      <c r="AJ764" s="648">
        <f>SUM(AJ746:AJ763)</f>
        <v>0</v>
      </c>
      <c r="AK764" s="665"/>
      <c r="AL764" s="648">
        <f>SUM(AL746:AL763)</f>
        <v>0</v>
      </c>
      <c r="AM764" s="665"/>
      <c r="AN764" s="648">
        <f>SUM(AN746:AN763)</f>
        <v>0</v>
      </c>
      <c r="AO764" s="665"/>
      <c r="AP764" s="648">
        <f>SUM(AP746:AP763)</f>
        <v>0</v>
      </c>
      <c r="AQ764" s="665"/>
      <c r="AR764" s="648">
        <f>SUM(AR746:AR763)</f>
        <v>0</v>
      </c>
      <c r="AS764" s="665"/>
      <c r="AT764" s="152">
        <f>SUM(AJ764:AS764)</f>
        <v>0</v>
      </c>
      <c r="AU764" s="648">
        <f>SUM(AU746:AU763)</f>
        <v>0</v>
      </c>
      <c r="AV764" s="665"/>
      <c r="AW764" s="648">
        <f>SUM(AW746:AW763)</f>
        <v>0</v>
      </c>
      <c r="AX764" s="665"/>
      <c r="AY764" s="648">
        <f>SUM(AY746:AY763)</f>
        <v>0</v>
      </c>
      <c r="AZ764" s="665"/>
      <c r="BA764" s="648">
        <f>SUM(BA746:BA763)</f>
        <v>0</v>
      </c>
      <c r="BB764" s="665"/>
      <c r="BC764" s="648">
        <f>SUM(BC746:BC763)</f>
        <v>0</v>
      </c>
      <c r="BD764" s="665"/>
      <c r="BE764" s="152">
        <f>SUM(AU764:BD764)</f>
        <v>0</v>
      </c>
      <c r="BF764" s="648">
        <f>SUM(BF746:BF763)</f>
        <v>0</v>
      </c>
      <c r="BG764" s="665"/>
      <c r="BH764" s="648">
        <f>SUM(BH746:BH763)</f>
        <v>0</v>
      </c>
      <c r="BI764" s="665"/>
      <c r="BJ764" s="648">
        <f>SUM(BJ746:BJ763)</f>
        <v>0</v>
      </c>
      <c r="BK764" s="665"/>
      <c r="BL764" s="648">
        <f>SUM(BL746:BL763)</f>
        <v>0</v>
      </c>
      <c r="BM764" s="665"/>
      <c r="BN764" s="648">
        <f>SUM(BN746:BN763)</f>
        <v>0</v>
      </c>
      <c r="BO764" s="665"/>
      <c r="BP764" s="152">
        <f>SUM(BF764:BO764)</f>
        <v>0</v>
      </c>
      <c r="BQ764" s="648">
        <f>SUM(BQ746:BQ763)</f>
        <v>0</v>
      </c>
      <c r="BR764" s="665"/>
      <c r="BS764" s="648">
        <f>SUM(BS746:BS763)</f>
        <v>0</v>
      </c>
      <c r="BT764" s="665"/>
      <c r="BU764" s="648">
        <f>SUM(BU746:BU763)</f>
        <v>0</v>
      </c>
      <c r="BV764" s="665"/>
      <c r="BW764" s="648">
        <f>SUM(BW746:BW763)</f>
        <v>0</v>
      </c>
      <c r="BX764" s="665"/>
      <c r="BY764" s="648">
        <f>SUM(BY746:BY763)</f>
        <v>0</v>
      </c>
      <c r="BZ764" s="665"/>
      <c r="CA764" s="152">
        <f>SUM(BQ764:BZ764)</f>
        <v>0</v>
      </c>
      <c r="CB764" s="648">
        <f>SUM(CB746:CB763)</f>
        <v>0</v>
      </c>
      <c r="CC764" s="665"/>
      <c r="CD764" s="648">
        <f>SUM(CD746:CD763)</f>
        <v>0</v>
      </c>
      <c r="CE764" s="665"/>
      <c r="CF764" s="648">
        <f>SUM(CF746:CF763)</f>
        <v>0</v>
      </c>
      <c r="CG764" s="665"/>
      <c r="CH764" s="648">
        <f>SUM(CH746:CH763)</f>
        <v>0</v>
      </c>
      <c r="CI764" s="665"/>
      <c r="CJ764" s="648">
        <f>SUM(CJ746:CJ763)</f>
        <v>0</v>
      </c>
      <c r="CK764" s="665"/>
      <c r="CL764" s="152">
        <f>SUM(CB764:CK764)</f>
        <v>0</v>
      </c>
      <c r="CM764" s="648">
        <f>SUM(CM746:CM763)</f>
        <v>0</v>
      </c>
      <c r="CN764" s="665"/>
      <c r="CO764" s="648">
        <f>SUM(CO746:CO763)</f>
        <v>0</v>
      </c>
      <c r="CP764" s="665"/>
      <c r="CQ764" s="648">
        <f>SUM(CQ746:CQ763)</f>
        <v>0</v>
      </c>
      <c r="CR764" s="665"/>
      <c r="CS764" s="648">
        <f>SUM(CS746:CS763)</f>
        <v>0</v>
      </c>
      <c r="CT764" s="665"/>
      <c r="CU764" s="648">
        <f>SUM(CU746:CU763)</f>
        <v>0</v>
      </c>
      <c r="CV764" s="665"/>
      <c r="CW764" s="152">
        <f>SUM(CM764:CV764)</f>
        <v>0</v>
      </c>
      <c r="CX764" s="648">
        <f>SUM(CX746:CX763)</f>
        <v>0</v>
      </c>
      <c r="CY764" s="665"/>
      <c r="CZ764" s="648">
        <f>SUM(CZ746:CZ763)</f>
        <v>0</v>
      </c>
      <c r="DA764" s="665"/>
      <c r="DB764" s="648">
        <f>SUM(DB746:DB763)</f>
        <v>0</v>
      </c>
      <c r="DC764" s="665"/>
      <c r="DD764" s="648">
        <f>SUM(DD746:DD763)</f>
        <v>0</v>
      </c>
      <c r="DE764" s="665"/>
      <c r="DF764" s="648">
        <f>SUM(DF746:DF763)</f>
        <v>0</v>
      </c>
      <c r="DG764" s="665"/>
      <c r="DH764" s="152">
        <f>SUM(CX764:DG764)</f>
        <v>0</v>
      </c>
      <c r="DI764" s="648">
        <f>SUM(DI746:DI763)</f>
        <v>0</v>
      </c>
      <c r="DJ764" s="665"/>
      <c r="DK764" s="648">
        <f>SUM(DK746:DK763)</f>
        <v>0</v>
      </c>
      <c r="DL764" s="665"/>
      <c r="DM764" s="648">
        <f>SUM(DM746:DM763)</f>
        <v>0</v>
      </c>
      <c r="DN764" s="665"/>
      <c r="DO764" s="648">
        <f>SUM(DO746:DO763)</f>
        <v>0</v>
      </c>
      <c r="DP764" s="665"/>
      <c r="DQ764" s="648">
        <f>SUM(DQ746:DQ763)</f>
        <v>0</v>
      </c>
      <c r="DR764" s="665"/>
      <c r="DS764" s="152">
        <f>SUM(DI764:DR764)</f>
        <v>0</v>
      </c>
      <c r="DT764" s="352">
        <f>SUM(DT746:DT763)</f>
        <v>0</v>
      </c>
      <c r="DU764" s="352">
        <f>SUM(DU746:DU763)</f>
        <v>0</v>
      </c>
      <c r="DV764" s="352">
        <f>SUM(DV746:DV763)</f>
        <v>0</v>
      </c>
      <c r="DW764" s="352">
        <f>SUM(DW746:DW763)</f>
        <v>0</v>
      </c>
      <c r="DX764" s="352">
        <f>SUM(DX746:DX763)</f>
        <v>0</v>
      </c>
      <c r="DY764" s="352">
        <f t="shared" si="968"/>
        <v>0</v>
      </c>
      <c r="DZ764" s="135"/>
    </row>
    <row r="765" spans="1:130" ht="15" customHeight="1">
      <c r="A765" s="76">
        <v>6000</v>
      </c>
      <c r="B765" s="76"/>
      <c r="C765" s="722" t="s">
        <v>264</v>
      </c>
      <c r="D765" s="680"/>
      <c r="E765" s="980"/>
      <c r="F765" s="980"/>
      <c r="G765" s="980"/>
      <c r="H765" s="980"/>
      <c r="I765" s="980"/>
      <c r="J765" s="980"/>
      <c r="K765" s="980"/>
      <c r="L765" s="980"/>
      <c r="M765" s="981"/>
      <c r="N765" s="391"/>
      <c r="O765" s="157"/>
      <c r="P765" s="391"/>
      <c r="Q765" s="157"/>
      <c r="R765" s="391"/>
      <c r="S765" s="157"/>
      <c r="T765" s="391"/>
      <c r="U765" s="157"/>
      <c r="V765" s="391"/>
      <c r="W765" s="157"/>
      <c r="X765" s="192"/>
      <c r="Y765" s="391"/>
      <c r="Z765" s="157"/>
      <c r="AA765" s="391"/>
      <c r="AB765" s="157"/>
      <c r="AC765" s="391"/>
      <c r="AD765" s="157"/>
      <c r="AE765" s="391"/>
      <c r="AF765" s="157"/>
      <c r="AG765" s="391"/>
      <c r="AH765" s="157"/>
      <c r="AI765" s="192"/>
      <c r="AJ765" s="391"/>
      <c r="AK765" s="157"/>
      <c r="AL765" s="391"/>
      <c r="AM765" s="157"/>
      <c r="AN765" s="391"/>
      <c r="AO765" s="157"/>
      <c r="AP765" s="391"/>
      <c r="AQ765" s="157"/>
      <c r="AR765" s="391"/>
      <c r="AS765" s="157"/>
      <c r="AT765" s="192"/>
      <c r="AU765" s="391"/>
      <c r="AV765" s="157"/>
      <c r="AW765" s="391"/>
      <c r="AX765" s="157"/>
      <c r="AY765" s="391"/>
      <c r="AZ765" s="157"/>
      <c r="BA765" s="391"/>
      <c r="BB765" s="157"/>
      <c r="BC765" s="391"/>
      <c r="BD765" s="157"/>
      <c r="BE765" s="192"/>
      <c r="BF765" s="391"/>
      <c r="BG765" s="157"/>
      <c r="BH765" s="391"/>
      <c r="BI765" s="157"/>
      <c r="BJ765" s="391"/>
      <c r="BK765" s="157"/>
      <c r="BL765" s="391"/>
      <c r="BM765" s="157"/>
      <c r="BN765" s="391"/>
      <c r="BO765" s="157"/>
      <c r="BP765" s="192"/>
      <c r="BQ765" s="391"/>
      <c r="BR765" s="157"/>
      <c r="BS765" s="391"/>
      <c r="BT765" s="157"/>
      <c r="BU765" s="391"/>
      <c r="BV765" s="157"/>
      <c r="BW765" s="391"/>
      <c r="BX765" s="157"/>
      <c r="BY765" s="391"/>
      <c r="BZ765" s="157"/>
      <c r="CA765" s="192"/>
      <c r="CB765" s="391"/>
      <c r="CC765" s="157"/>
      <c r="CD765" s="391"/>
      <c r="CE765" s="157"/>
      <c r="CF765" s="391"/>
      <c r="CG765" s="157"/>
      <c r="CH765" s="391"/>
      <c r="CI765" s="157"/>
      <c r="CJ765" s="391"/>
      <c r="CK765" s="157"/>
      <c r="CL765" s="192"/>
      <c r="CM765" s="391"/>
      <c r="CN765" s="157"/>
      <c r="CO765" s="391"/>
      <c r="CP765" s="157"/>
      <c r="CQ765" s="391"/>
      <c r="CR765" s="157"/>
      <c r="CS765" s="391"/>
      <c r="CT765" s="157"/>
      <c r="CU765" s="391"/>
      <c r="CV765" s="157"/>
      <c r="CW765" s="192"/>
      <c r="CX765" s="391"/>
      <c r="CY765" s="157"/>
      <c r="CZ765" s="391"/>
      <c r="DA765" s="157"/>
      <c r="DB765" s="391"/>
      <c r="DC765" s="157"/>
      <c r="DD765" s="391"/>
      <c r="DE765" s="157"/>
      <c r="DF765" s="391"/>
      <c r="DG765" s="157"/>
      <c r="DH765" s="192"/>
      <c r="DI765" s="391"/>
      <c r="DJ765" s="157"/>
      <c r="DK765" s="391"/>
      <c r="DL765" s="157"/>
      <c r="DM765" s="391"/>
      <c r="DN765" s="157"/>
      <c r="DO765" s="391"/>
      <c r="DP765" s="157"/>
      <c r="DQ765" s="391"/>
      <c r="DR765" s="157"/>
      <c r="DS765" s="192"/>
      <c r="DT765" s="353"/>
      <c r="DU765" s="353"/>
      <c r="DV765" s="353"/>
      <c r="DW765" s="353"/>
      <c r="DX765" s="353"/>
      <c r="DY765" s="350"/>
      <c r="DZ765" s="135"/>
    </row>
    <row r="766" spans="1:130" s="52" customFormat="1" ht="32.25" customHeight="1">
      <c r="A766" s="76"/>
      <c r="B766" s="76"/>
      <c r="C766" s="732" t="s">
        <v>433</v>
      </c>
      <c r="D766" s="733"/>
      <c r="E766" s="720" t="s">
        <v>434</v>
      </c>
      <c r="F766" s="720"/>
      <c r="G766" s="720"/>
      <c r="H766" s="720" t="s">
        <v>435</v>
      </c>
      <c r="I766" s="720"/>
      <c r="J766" s="720"/>
      <c r="K766" s="79" t="s">
        <v>7</v>
      </c>
      <c r="L766" s="79" t="s">
        <v>130</v>
      </c>
      <c r="M766" s="45" t="s">
        <v>311</v>
      </c>
      <c r="N766" s="233"/>
      <c r="O766" s="232"/>
      <c r="P766" s="233"/>
      <c r="Q766" s="232"/>
      <c r="R766" s="233"/>
      <c r="S766" s="232"/>
      <c r="T766" s="233"/>
      <c r="U766" s="232"/>
      <c r="V766" s="233"/>
      <c r="W766" s="232"/>
      <c r="X766" s="192"/>
      <c r="Y766" s="233"/>
      <c r="Z766" s="232"/>
      <c r="AA766" s="233"/>
      <c r="AB766" s="232"/>
      <c r="AC766" s="233"/>
      <c r="AD766" s="232"/>
      <c r="AE766" s="233"/>
      <c r="AF766" s="232"/>
      <c r="AG766" s="233"/>
      <c r="AH766" s="232"/>
      <c r="AI766" s="192"/>
      <c r="AJ766" s="233"/>
      <c r="AK766" s="232"/>
      <c r="AL766" s="233"/>
      <c r="AM766" s="232"/>
      <c r="AN766" s="233"/>
      <c r="AO766" s="232"/>
      <c r="AP766" s="233"/>
      <c r="AQ766" s="232"/>
      <c r="AR766" s="233"/>
      <c r="AS766" s="232"/>
      <c r="AT766" s="192"/>
      <c r="AU766" s="233"/>
      <c r="AV766" s="232"/>
      <c r="AW766" s="233"/>
      <c r="AX766" s="232"/>
      <c r="AY766" s="233"/>
      <c r="AZ766" s="232"/>
      <c r="BA766" s="233"/>
      <c r="BB766" s="232"/>
      <c r="BC766" s="233"/>
      <c r="BD766" s="232"/>
      <c r="BE766" s="192"/>
      <c r="BF766" s="233"/>
      <c r="BG766" s="232"/>
      <c r="BH766" s="233"/>
      <c r="BI766" s="232"/>
      <c r="BJ766" s="233"/>
      <c r="BK766" s="232"/>
      <c r="BL766" s="233"/>
      <c r="BM766" s="232"/>
      <c r="BN766" s="233"/>
      <c r="BO766" s="232"/>
      <c r="BP766" s="192"/>
      <c r="BQ766" s="233"/>
      <c r="BR766" s="232"/>
      <c r="BS766" s="233"/>
      <c r="BT766" s="232"/>
      <c r="BU766" s="233"/>
      <c r="BV766" s="232"/>
      <c r="BW766" s="233"/>
      <c r="BX766" s="232"/>
      <c r="BY766" s="233"/>
      <c r="BZ766" s="232"/>
      <c r="CA766" s="192"/>
      <c r="CB766" s="233"/>
      <c r="CC766" s="232"/>
      <c r="CD766" s="233"/>
      <c r="CE766" s="232"/>
      <c r="CF766" s="233"/>
      <c r="CG766" s="232"/>
      <c r="CH766" s="233"/>
      <c r="CI766" s="232"/>
      <c r="CJ766" s="233"/>
      <c r="CK766" s="232"/>
      <c r="CL766" s="192"/>
      <c r="CM766" s="233"/>
      <c r="CN766" s="232"/>
      <c r="CO766" s="233"/>
      <c r="CP766" s="232"/>
      <c r="CQ766" s="233"/>
      <c r="CR766" s="232"/>
      <c r="CS766" s="233"/>
      <c r="CT766" s="232"/>
      <c r="CU766" s="233"/>
      <c r="CV766" s="232"/>
      <c r="CW766" s="192"/>
      <c r="CX766" s="233"/>
      <c r="CY766" s="232"/>
      <c r="CZ766" s="233"/>
      <c r="DA766" s="232"/>
      <c r="DB766" s="233"/>
      <c r="DC766" s="232"/>
      <c r="DD766" s="233"/>
      <c r="DE766" s="232"/>
      <c r="DF766" s="233"/>
      <c r="DG766" s="232"/>
      <c r="DH766" s="192"/>
      <c r="DI766" s="233"/>
      <c r="DJ766" s="232"/>
      <c r="DK766" s="233"/>
      <c r="DL766" s="232"/>
      <c r="DM766" s="233"/>
      <c r="DN766" s="232"/>
      <c r="DO766" s="233"/>
      <c r="DP766" s="232"/>
      <c r="DQ766" s="233"/>
      <c r="DR766" s="232"/>
      <c r="DS766" s="192"/>
      <c r="DT766" s="353"/>
      <c r="DU766" s="353"/>
      <c r="DV766" s="353"/>
      <c r="DW766" s="353"/>
      <c r="DX766" s="353"/>
      <c r="DY766" s="350"/>
      <c r="DZ766" s="135"/>
    </row>
    <row r="767" spans="1:130" s="52" customFormat="1" ht="15" customHeight="1">
      <c r="A767" s="76"/>
      <c r="B767" s="76"/>
      <c r="C767" s="661" t="s">
        <v>20</v>
      </c>
      <c r="D767" s="676"/>
      <c r="E767" s="721">
        <v>539</v>
      </c>
      <c r="F767" s="721"/>
      <c r="G767" s="721"/>
      <c r="H767" s="721"/>
      <c r="I767" s="718"/>
      <c r="J767" s="718"/>
      <c r="K767" s="138">
        <v>18</v>
      </c>
      <c r="L767" s="90">
        <f>E767*K767</f>
        <v>9702</v>
      </c>
      <c r="M767" s="203">
        <v>1.1000000000000001</v>
      </c>
      <c r="N767" s="204">
        <v>0</v>
      </c>
      <c r="O767" s="392">
        <f>$L767*N767</f>
        <v>0</v>
      </c>
      <c r="P767" s="205">
        <v>0</v>
      </c>
      <c r="Q767" s="392">
        <f>$L767*P767*$M767</f>
        <v>0</v>
      </c>
      <c r="R767" s="205">
        <v>0</v>
      </c>
      <c r="S767" s="392">
        <f>$L767*R767*$M767^2</f>
        <v>0</v>
      </c>
      <c r="T767" s="205">
        <v>0</v>
      </c>
      <c r="U767" s="392">
        <f>$L767*T767*$M767^3</f>
        <v>0</v>
      </c>
      <c r="V767" s="205">
        <v>0</v>
      </c>
      <c r="W767" s="392">
        <f>$L767*V767*$M767^4</f>
        <v>0</v>
      </c>
      <c r="X767" s="206">
        <f>O767+Q767+S767+U767+W767</f>
        <v>0</v>
      </c>
      <c r="Y767" s="393">
        <v>0</v>
      </c>
      <c r="Z767" s="394">
        <f>$L767*Y767</f>
        <v>0</v>
      </c>
      <c r="AA767" s="395">
        <v>0</v>
      </c>
      <c r="AB767" s="394">
        <f>$L767*AA767*$M767</f>
        <v>0</v>
      </c>
      <c r="AC767" s="395">
        <v>0</v>
      </c>
      <c r="AD767" s="394">
        <f>$L767*AC767*$M767^2</f>
        <v>0</v>
      </c>
      <c r="AE767" s="395">
        <v>0</v>
      </c>
      <c r="AF767" s="394">
        <f>$L767*AE767*$M767^3</f>
        <v>0</v>
      </c>
      <c r="AG767" s="395">
        <v>0</v>
      </c>
      <c r="AH767" s="394">
        <f>$L767*AG767*$M767^4</f>
        <v>0</v>
      </c>
      <c r="AI767" s="396">
        <f>Z767+AB767+AD767+AF767+AH767</f>
        <v>0</v>
      </c>
      <c r="AJ767" s="397">
        <v>0</v>
      </c>
      <c r="AK767" s="398">
        <f>$L767*AJ767</f>
        <v>0</v>
      </c>
      <c r="AL767" s="399">
        <v>0</v>
      </c>
      <c r="AM767" s="398">
        <f>$L767*AL767*$M767</f>
        <v>0</v>
      </c>
      <c r="AN767" s="399">
        <v>0</v>
      </c>
      <c r="AO767" s="398">
        <f>$L767*AN767*$M767^2</f>
        <v>0</v>
      </c>
      <c r="AP767" s="399">
        <v>0</v>
      </c>
      <c r="AQ767" s="398">
        <f>$L767*AP767*$M767^3</f>
        <v>0</v>
      </c>
      <c r="AR767" s="399">
        <v>0</v>
      </c>
      <c r="AS767" s="398">
        <f>$L767*AR767*$M767^4</f>
        <v>0</v>
      </c>
      <c r="AT767" s="400">
        <f>AK767+AM767+AO767+AQ767+AS767</f>
        <v>0</v>
      </c>
      <c r="AU767" s="401">
        <v>0</v>
      </c>
      <c r="AV767" s="402">
        <f>$L767*AU767</f>
        <v>0</v>
      </c>
      <c r="AW767" s="403">
        <v>0</v>
      </c>
      <c r="AX767" s="402">
        <f>$L767*AW767*$M767</f>
        <v>0</v>
      </c>
      <c r="AY767" s="403">
        <v>0</v>
      </c>
      <c r="AZ767" s="402">
        <f>$L767*AY767*$M767^2</f>
        <v>0</v>
      </c>
      <c r="BA767" s="403">
        <v>0</v>
      </c>
      <c r="BB767" s="402">
        <f>$L767*BA767*$M767^3</f>
        <v>0</v>
      </c>
      <c r="BC767" s="403">
        <v>0</v>
      </c>
      <c r="BD767" s="402">
        <f>$L767*BC767*$M767^4</f>
        <v>0</v>
      </c>
      <c r="BE767" s="404">
        <f>AV767+AX767+AZ767+BB767+BD767</f>
        <v>0</v>
      </c>
      <c r="BF767" s="405">
        <v>0</v>
      </c>
      <c r="BG767" s="406">
        <f>$L767*BF767</f>
        <v>0</v>
      </c>
      <c r="BH767" s="407">
        <v>0</v>
      </c>
      <c r="BI767" s="406">
        <f>$L767*BH767*$M767</f>
        <v>0</v>
      </c>
      <c r="BJ767" s="407">
        <v>0</v>
      </c>
      <c r="BK767" s="406">
        <f>$L767*BJ767*$M767^2</f>
        <v>0</v>
      </c>
      <c r="BL767" s="407">
        <v>0</v>
      </c>
      <c r="BM767" s="406">
        <f>$L767*BL767*$M767^3</f>
        <v>0</v>
      </c>
      <c r="BN767" s="407">
        <v>0</v>
      </c>
      <c r="BO767" s="406">
        <f>$L767*BN767*$M767^4</f>
        <v>0</v>
      </c>
      <c r="BP767" s="408">
        <f>BG767+BI767+BK767+BM767+BO767</f>
        <v>0</v>
      </c>
      <c r="BQ767" s="409">
        <v>0</v>
      </c>
      <c r="BR767" s="410">
        <f>$L767*BQ767</f>
        <v>0</v>
      </c>
      <c r="BS767" s="411">
        <v>0</v>
      </c>
      <c r="BT767" s="410">
        <f>$L767*BS767*$M767</f>
        <v>0</v>
      </c>
      <c r="BU767" s="411">
        <v>0</v>
      </c>
      <c r="BV767" s="410">
        <f>$L767*BU767*$M767^2</f>
        <v>0</v>
      </c>
      <c r="BW767" s="411">
        <v>0</v>
      </c>
      <c r="BX767" s="410">
        <f>$L767*BW767*$M767^3</f>
        <v>0</v>
      </c>
      <c r="BY767" s="411">
        <v>0</v>
      </c>
      <c r="BZ767" s="410">
        <f>$L767*BY767*$M767^4</f>
        <v>0</v>
      </c>
      <c r="CA767" s="412">
        <f>BR767+BT767+BV767+BX767+BZ767</f>
        <v>0</v>
      </c>
      <c r="CB767" s="413">
        <v>0</v>
      </c>
      <c r="CC767" s="414">
        <f>$L767*CB767</f>
        <v>0</v>
      </c>
      <c r="CD767" s="415">
        <v>0</v>
      </c>
      <c r="CE767" s="414">
        <f>$L767*CD767*$M767</f>
        <v>0</v>
      </c>
      <c r="CF767" s="415">
        <v>0</v>
      </c>
      <c r="CG767" s="414">
        <f>$L767*CF767*$M767^2</f>
        <v>0</v>
      </c>
      <c r="CH767" s="415">
        <v>0</v>
      </c>
      <c r="CI767" s="414">
        <f>$L767*CH767*$M767^3</f>
        <v>0</v>
      </c>
      <c r="CJ767" s="415">
        <v>0</v>
      </c>
      <c r="CK767" s="414">
        <f>$L767*CJ767*$M767^4</f>
        <v>0</v>
      </c>
      <c r="CL767" s="416">
        <f>CC767+CE767+CG767+CI767+CK767</f>
        <v>0</v>
      </c>
      <c r="CM767" s="417">
        <v>0</v>
      </c>
      <c r="CN767" s="418">
        <f>$L767*CM767</f>
        <v>0</v>
      </c>
      <c r="CO767" s="419">
        <v>0</v>
      </c>
      <c r="CP767" s="418">
        <f>$L767*CO767*$M767</f>
        <v>0</v>
      </c>
      <c r="CQ767" s="419">
        <v>0</v>
      </c>
      <c r="CR767" s="418">
        <f>$L767*CQ767*$M767^2</f>
        <v>0</v>
      </c>
      <c r="CS767" s="419">
        <v>0</v>
      </c>
      <c r="CT767" s="418">
        <f>$L767*CS767*$M767^3</f>
        <v>0</v>
      </c>
      <c r="CU767" s="419">
        <v>0</v>
      </c>
      <c r="CV767" s="418">
        <f>$L767*CU767*$M767^4</f>
        <v>0</v>
      </c>
      <c r="CW767" s="420">
        <f>CN767+CP767+CR767+CT767+CV767</f>
        <v>0</v>
      </c>
      <c r="CX767" s="421">
        <v>0</v>
      </c>
      <c r="CY767" s="422">
        <f>$L767*CX767</f>
        <v>0</v>
      </c>
      <c r="CZ767" s="423">
        <v>0</v>
      </c>
      <c r="DA767" s="422">
        <f>$L767*CZ767*$M767</f>
        <v>0</v>
      </c>
      <c r="DB767" s="423">
        <v>0</v>
      </c>
      <c r="DC767" s="422">
        <f>$L767*DB767*$M767^2</f>
        <v>0</v>
      </c>
      <c r="DD767" s="423">
        <v>0</v>
      </c>
      <c r="DE767" s="422">
        <f>$L767*DD767*$M767^3</f>
        <v>0</v>
      </c>
      <c r="DF767" s="423">
        <v>0</v>
      </c>
      <c r="DG767" s="422">
        <f>$L767*DF767*$M767^4</f>
        <v>0</v>
      </c>
      <c r="DH767" s="424">
        <f>CY767+DA767+DC767+DE767+DG767</f>
        <v>0</v>
      </c>
      <c r="DI767" s="425">
        <v>0</v>
      </c>
      <c r="DJ767" s="426">
        <f>$L767*DI767</f>
        <v>0</v>
      </c>
      <c r="DK767" s="427">
        <v>0</v>
      </c>
      <c r="DL767" s="426">
        <f>$L767*DK767*$M767</f>
        <v>0</v>
      </c>
      <c r="DM767" s="427">
        <v>0</v>
      </c>
      <c r="DN767" s="426">
        <f>$L767*DM767*$M767^2</f>
        <v>0</v>
      </c>
      <c r="DO767" s="427">
        <v>0</v>
      </c>
      <c r="DP767" s="426">
        <f>$L767*DO767*$M767^3</f>
        <v>0</v>
      </c>
      <c r="DQ767" s="427">
        <v>0</v>
      </c>
      <c r="DR767" s="426">
        <f>$L767*DQ767*$M767^4</f>
        <v>0</v>
      </c>
      <c r="DS767" s="428">
        <f>DJ767+DL767+DN767+DP767+DR767</f>
        <v>0</v>
      </c>
      <c r="DT767" s="293">
        <f>O767+Z767+AK767+AV767+BG767+BR767+CC767+CN767+CY767+DJ767</f>
        <v>0</v>
      </c>
      <c r="DU767" s="293">
        <f>Q767+AB767+AM767+AX767+BI767+BT767+CE767+CP767+DA767+DL767</f>
        <v>0</v>
      </c>
      <c r="DV767" s="293">
        <f>S767+AD767+AO767+AZ767+BK767+BV767+CG767+CR767+DC767+DN767</f>
        <v>0</v>
      </c>
      <c r="DW767" s="293">
        <f>U767+AF767+AQ767+BB767+BM767+BX767+CI767+CT767+DE767+DP767</f>
        <v>0</v>
      </c>
      <c r="DX767" s="293">
        <f>W767+AS767+BD767+BO767+BZ767+CK767+CV767+DG767+DR767</f>
        <v>0</v>
      </c>
      <c r="DY767" s="294">
        <f t="shared" ref="DY767:DY772" si="969">SUM(DT767:DX767)</f>
        <v>0</v>
      </c>
      <c r="DZ767" s="135"/>
    </row>
    <row r="768" spans="1:130" s="52" customFormat="1" ht="15" customHeight="1">
      <c r="A768" s="76"/>
      <c r="B768" s="76"/>
      <c r="C768" s="661" t="s">
        <v>21</v>
      </c>
      <c r="D768" s="676"/>
      <c r="E768" s="718">
        <v>1105</v>
      </c>
      <c r="F768" s="718"/>
      <c r="G768" s="718"/>
      <c r="H768" s="718"/>
      <c r="I768" s="718"/>
      <c r="J768" s="718"/>
      <c r="K768" s="138">
        <v>18</v>
      </c>
      <c r="L768" s="90">
        <f>E768*K768</f>
        <v>19890</v>
      </c>
      <c r="M768" s="203">
        <v>1.1000000000000001</v>
      </c>
      <c r="N768" s="204">
        <v>0</v>
      </c>
      <c r="O768" s="392">
        <f>$L768*N768</f>
        <v>0</v>
      </c>
      <c r="P768" s="205">
        <v>0</v>
      </c>
      <c r="Q768" s="392">
        <f>$L768*P768*$M768</f>
        <v>0</v>
      </c>
      <c r="R768" s="205">
        <v>0</v>
      </c>
      <c r="S768" s="392">
        <f>$L768*R768*$M768^2</f>
        <v>0</v>
      </c>
      <c r="T768" s="205">
        <v>0</v>
      </c>
      <c r="U768" s="392">
        <f>$L768*T768*$M768^3</f>
        <v>0</v>
      </c>
      <c r="V768" s="205">
        <v>0</v>
      </c>
      <c r="W768" s="392">
        <f>$L768*V768*$M768^4</f>
        <v>0</v>
      </c>
      <c r="X768" s="206">
        <f>O768+Q768+S768+U768+W768</f>
        <v>0</v>
      </c>
      <c r="Y768" s="393">
        <v>0</v>
      </c>
      <c r="Z768" s="394">
        <f t="shared" ref="Z768:Z770" si="970">$L768*Y768</f>
        <v>0</v>
      </c>
      <c r="AA768" s="395">
        <v>0</v>
      </c>
      <c r="AB768" s="394">
        <f t="shared" ref="AB768:AB770" si="971">$L768*AA768*$M768</f>
        <v>0</v>
      </c>
      <c r="AC768" s="395">
        <v>0</v>
      </c>
      <c r="AD768" s="394">
        <f t="shared" ref="AD768:AD770" si="972">$L768*AC768*$M768^2</f>
        <v>0</v>
      </c>
      <c r="AE768" s="395">
        <v>0</v>
      </c>
      <c r="AF768" s="394">
        <f t="shared" ref="AF768:AF770" si="973">$L768*AE768*$M768^3</f>
        <v>0</v>
      </c>
      <c r="AG768" s="395">
        <v>0</v>
      </c>
      <c r="AH768" s="394">
        <f t="shared" ref="AH768:AH770" si="974">$L768*AG768*$M768^4</f>
        <v>0</v>
      </c>
      <c r="AI768" s="396">
        <f t="shared" ref="AI768:AI770" si="975">Z768+AB768+AD768+AF768+AH768</f>
        <v>0</v>
      </c>
      <c r="AJ768" s="397">
        <v>0</v>
      </c>
      <c r="AK768" s="398">
        <f>$L768*AJ768</f>
        <v>0</v>
      </c>
      <c r="AL768" s="399">
        <v>0</v>
      </c>
      <c r="AM768" s="398">
        <f>$L768*AL768*$M768</f>
        <v>0</v>
      </c>
      <c r="AN768" s="399">
        <v>0</v>
      </c>
      <c r="AO768" s="398">
        <f>$L768*AN768*$M768^2</f>
        <v>0</v>
      </c>
      <c r="AP768" s="399">
        <v>0</v>
      </c>
      <c r="AQ768" s="398">
        <f>$L768*AP768*$M768^3</f>
        <v>0</v>
      </c>
      <c r="AR768" s="399">
        <v>0</v>
      </c>
      <c r="AS768" s="398">
        <f>$L768*AR768*$M768^4</f>
        <v>0</v>
      </c>
      <c r="AT768" s="400">
        <f>AK768+AM768+AO768+AQ768+AS768</f>
        <v>0</v>
      </c>
      <c r="AU768" s="401">
        <v>0</v>
      </c>
      <c r="AV768" s="402">
        <f>$L768*AU768</f>
        <v>0</v>
      </c>
      <c r="AW768" s="403">
        <v>0</v>
      </c>
      <c r="AX768" s="402">
        <f>$L768*AW768*$M768</f>
        <v>0</v>
      </c>
      <c r="AY768" s="403">
        <v>0</v>
      </c>
      <c r="AZ768" s="402">
        <f>$L768*AY768*$M768^2</f>
        <v>0</v>
      </c>
      <c r="BA768" s="403">
        <v>0</v>
      </c>
      <c r="BB768" s="402">
        <f>$L768*BA768*$M768^3</f>
        <v>0</v>
      </c>
      <c r="BC768" s="403">
        <v>0</v>
      </c>
      <c r="BD768" s="402">
        <f>$L768*BC768*$M768^4</f>
        <v>0</v>
      </c>
      <c r="BE768" s="404">
        <f>AV768+AX768+AZ768+BB768+BD768</f>
        <v>0</v>
      </c>
      <c r="BF768" s="405">
        <v>0</v>
      </c>
      <c r="BG768" s="406">
        <f>$L768*BF768</f>
        <v>0</v>
      </c>
      <c r="BH768" s="407">
        <v>0</v>
      </c>
      <c r="BI768" s="406">
        <f>$L768*BH768*$M768</f>
        <v>0</v>
      </c>
      <c r="BJ768" s="407">
        <v>0</v>
      </c>
      <c r="BK768" s="406">
        <f>$L768*BJ768*$M768^2</f>
        <v>0</v>
      </c>
      <c r="BL768" s="407">
        <v>0</v>
      </c>
      <c r="BM768" s="406">
        <f>$L768*BL768*$M768^3</f>
        <v>0</v>
      </c>
      <c r="BN768" s="407">
        <v>0</v>
      </c>
      <c r="BO768" s="406">
        <f>$L768*BN768*$M768^4</f>
        <v>0</v>
      </c>
      <c r="BP768" s="408">
        <f>BG768+BI768+BK768+BM768+BO768</f>
        <v>0</v>
      </c>
      <c r="BQ768" s="409">
        <v>0</v>
      </c>
      <c r="BR768" s="410">
        <f>$L768*BQ768</f>
        <v>0</v>
      </c>
      <c r="BS768" s="411">
        <v>0</v>
      </c>
      <c r="BT768" s="410">
        <f>$L768*BS768*$M768</f>
        <v>0</v>
      </c>
      <c r="BU768" s="411">
        <v>0</v>
      </c>
      <c r="BV768" s="410">
        <f>$L768*BU768*$M768^2</f>
        <v>0</v>
      </c>
      <c r="BW768" s="411">
        <v>0</v>
      </c>
      <c r="BX768" s="410">
        <f>$L768*BW768*$M768^3</f>
        <v>0</v>
      </c>
      <c r="BY768" s="411">
        <v>0</v>
      </c>
      <c r="BZ768" s="410">
        <f>$L768*BY768*$M768^4</f>
        <v>0</v>
      </c>
      <c r="CA768" s="412">
        <f>BR768+BT768+BV768+BX768+BZ768</f>
        <v>0</v>
      </c>
      <c r="CB768" s="413">
        <v>0</v>
      </c>
      <c r="CC768" s="414">
        <f>$L768*CB768</f>
        <v>0</v>
      </c>
      <c r="CD768" s="415">
        <v>0</v>
      </c>
      <c r="CE768" s="414">
        <f>$L768*CD768*$M768</f>
        <v>0</v>
      </c>
      <c r="CF768" s="415">
        <v>0</v>
      </c>
      <c r="CG768" s="414">
        <f>$L768*CF768*$M768^2</f>
        <v>0</v>
      </c>
      <c r="CH768" s="415">
        <v>0</v>
      </c>
      <c r="CI768" s="414">
        <f>$L768*CH768*$M768^3</f>
        <v>0</v>
      </c>
      <c r="CJ768" s="415">
        <v>0</v>
      </c>
      <c r="CK768" s="414">
        <f>$L768*CJ768*$M768^4</f>
        <v>0</v>
      </c>
      <c r="CL768" s="416">
        <f>CC768+CE768+CG768+CI768+CK768</f>
        <v>0</v>
      </c>
      <c r="CM768" s="417">
        <v>0</v>
      </c>
      <c r="CN768" s="418">
        <f>$L768*CM768</f>
        <v>0</v>
      </c>
      <c r="CO768" s="419">
        <v>0</v>
      </c>
      <c r="CP768" s="418">
        <f>$L768*CO768*$M768</f>
        <v>0</v>
      </c>
      <c r="CQ768" s="419">
        <v>0</v>
      </c>
      <c r="CR768" s="418">
        <f>$L768*CQ768*$M768^2</f>
        <v>0</v>
      </c>
      <c r="CS768" s="419">
        <v>0</v>
      </c>
      <c r="CT768" s="418">
        <f>$L768*CS768*$M768^3</f>
        <v>0</v>
      </c>
      <c r="CU768" s="419">
        <v>0</v>
      </c>
      <c r="CV768" s="418">
        <f>$L768*CU768*$M768^4</f>
        <v>0</v>
      </c>
      <c r="CW768" s="420">
        <f>CN768+CP768+CR768+CT768+CV768</f>
        <v>0</v>
      </c>
      <c r="CX768" s="421">
        <v>0</v>
      </c>
      <c r="CY768" s="422">
        <f>$L768*CX768</f>
        <v>0</v>
      </c>
      <c r="CZ768" s="423">
        <v>0</v>
      </c>
      <c r="DA768" s="422">
        <f>$L768*CZ768*$M768</f>
        <v>0</v>
      </c>
      <c r="DB768" s="423">
        <v>0</v>
      </c>
      <c r="DC768" s="422">
        <f>$L768*DB768*$M768^2</f>
        <v>0</v>
      </c>
      <c r="DD768" s="423">
        <v>0</v>
      </c>
      <c r="DE768" s="422">
        <f>$L768*DD768*$M768^3</f>
        <v>0</v>
      </c>
      <c r="DF768" s="423">
        <v>0</v>
      </c>
      <c r="DG768" s="422">
        <f>$L768*DF768*$M768^4</f>
        <v>0</v>
      </c>
      <c r="DH768" s="424">
        <f>CY768+DA768+DC768+DE768+DG768</f>
        <v>0</v>
      </c>
      <c r="DI768" s="425">
        <v>0</v>
      </c>
      <c r="DJ768" s="426">
        <f>$L768*DI768</f>
        <v>0</v>
      </c>
      <c r="DK768" s="427">
        <v>0</v>
      </c>
      <c r="DL768" s="426">
        <f>$L768*DK768*$M768</f>
        <v>0</v>
      </c>
      <c r="DM768" s="427">
        <v>0</v>
      </c>
      <c r="DN768" s="426">
        <f>$L768*DM768*$M768^2</f>
        <v>0</v>
      </c>
      <c r="DO768" s="427">
        <v>0</v>
      </c>
      <c r="DP768" s="426">
        <f>$L768*DO768*$M768^3</f>
        <v>0</v>
      </c>
      <c r="DQ768" s="427">
        <v>0</v>
      </c>
      <c r="DR768" s="426">
        <f>$L768*DQ768*$M768^4</f>
        <v>0</v>
      </c>
      <c r="DS768" s="428">
        <f>DJ768+DL768+DN768+DP768+DR768</f>
        <v>0</v>
      </c>
      <c r="DT768" s="293">
        <f>O768+Z768+AK768+AV768+BG768+BR768+CC768+CN768+CY768+DJ768</f>
        <v>0</v>
      </c>
      <c r="DU768" s="293">
        <f>Q768+AB768+AM768+AX768+BI768+BT768+CE768+CP768+DA768+DL768</f>
        <v>0</v>
      </c>
      <c r="DV768" s="293">
        <f>S768+AD768+AO768+AZ768+BK768+BV768+CG768+CR768+DC768+DN768</f>
        <v>0</v>
      </c>
      <c r="DW768" s="293">
        <f>U768+AF768+AQ768+BB768+BM768+BX768+CI768+CT768+DE768+DP768</f>
        <v>0</v>
      </c>
      <c r="DX768" s="293">
        <f>W768+AS768+BD768+BO768+BZ768+CK768+CV768+DG768+DR768</f>
        <v>0</v>
      </c>
      <c r="DY768" s="294">
        <f t="shared" si="969"/>
        <v>0</v>
      </c>
      <c r="DZ768" s="135"/>
    </row>
    <row r="769" spans="1:130" s="52" customFormat="1" ht="15" customHeight="1">
      <c r="A769" s="76"/>
      <c r="B769" s="76"/>
      <c r="C769" s="661" t="s">
        <v>23</v>
      </c>
      <c r="D769" s="676"/>
      <c r="E769" s="718"/>
      <c r="F769" s="718"/>
      <c r="G769" s="718"/>
      <c r="H769" s="718">
        <v>729</v>
      </c>
      <c r="I769" s="718"/>
      <c r="J769" s="718"/>
      <c r="K769" s="138"/>
      <c r="L769" s="90">
        <f>H769*2</f>
        <v>1458</v>
      </c>
      <c r="M769" s="203">
        <v>1.1000000000000001</v>
      </c>
      <c r="N769" s="204">
        <v>0</v>
      </c>
      <c r="O769" s="392">
        <f>$L769*N769</f>
        <v>0</v>
      </c>
      <c r="P769" s="205">
        <v>0</v>
      </c>
      <c r="Q769" s="392">
        <f>$L769*P769*$M769</f>
        <v>0</v>
      </c>
      <c r="R769" s="205">
        <v>0</v>
      </c>
      <c r="S769" s="392">
        <f>$L769*R769*$M769^2</f>
        <v>0</v>
      </c>
      <c r="T769" s="205">
        <v>0</v>
      </c>
      <c r="U769" s="392">
        <f>$L769*T769*$M769^3</f>
        <v>0</v>
      </c>
      <c r="V769" s="205">
        <v>0</v>
      </c>
      <c r="W769" s="392">
        <f>$L769*V769*$M769^4</f>
        <v>0</v>
      </c>
      <c r="X769" s="206">
        <f>O769+Q769+S769+U769+W769</f>
        <v>0</v>
      </c>
      <c r="Y769" s="393">
        <v>0</v>
      </c>
      <c r="Z769" s="394">
        <f t="shared" si="970"/>
        <v>0</v>
      </c>
      <c r="AA769" s="395">
        <v>0</v>
      </c>
      <c r="AB769" s="394">
        <f t="shared" si="971"/>
        <v>0</v>
      </c>
      <c r="AC769" s="395">
        <v>0</v>
      </c>
      <c r="AD769" s="394">
        <f t="shared" si="972"/>
        <v>0</v>
      </c>
      <c r="AE769" s="395">
        <v>0</v>
      </c>
      <c r="AF769" s="394">
        <f t="shared" si="973"/>
        <v>0</v>
      </c>
      <c r="AG769" s="395">
        <v>0</v>
      </c>
      <c r="AH769" s="394">
        <f t="shared" si="974"/>
        <v>0</v>
      </c>
      <c r="AI769" s="396">
        <f t="shared" si="975"/>
        <v>0</v>
      </c>
      <c r="AJ769" s="397">
        <v>0</v>
      </c>
      <c r="AK769" s="398">
        <f>$L769*AJ769</f>
        <v>0</v>
      </c>
      <c r="AL769" s="399">
        <v>0</v>
      </c>
      <c r="AM769" s="398">
        <f>$L769*AL769*$M769</f>
        <v>0</v>
      </c>
      <c r="AN769" s="399">
        <v>0</v>
      </c>
      <c r="AO769" s="398">
        <f>$L769*AN769*$M769^2</f>
        <v>0</v>
      </c>
      <c r="AP769" s="399">
        <v>0</v>
      </c>
      <c r="AQ769" s="398">
        <f>$L769*AP769*$M769^3</f>
        <v>0</v>
      </c>
      <c r="AR769" s="399">
        <v>0</v>
      </c>
      <c r="AS769" s="398">
        <f>$L769*AR769*$M769^4</f>
        <v>0</v>
      </c>
      <c r="AT769" s="400">
        <f>AK769+AM769+AO769+AQ769+AS769</f>
        <v>0</v>
      </c>
      <c r="AU769" s="401">
        <v>0</v>
      </c>
      <c r="AV769" s="402">
        <f>$L769*AU769</f>
        <v>0</v>
      </c>
      <c r="AW769" s="403">
        <v>0</v>
      </c>
      <c r="AX769" s="402">
        <f>$L769*AW769*$M769</f>
        <v>0</v>
      </c>
      <c r="AY769" s="403">
        <v>0</v>
      </c>
      <c r="AZ769" s="402">
        <f>$L769*AY769*$M769^2</f>
        <v>0</v>
      </c>
      <c r="BA769" s="403">
        <v>0</v>
      </c>
      <c r="BB769" s="402">
        <f>$L769*BA769*$M769^3</f>
        <v>0</v>
      </c>
      <c r="BC769" s="403">
        <v>0</v>
      </c>
      <c r="BD769" s="402">
        <f>$L769*BC769*$M769^4</f>
        <v>0</v>
      </c>
      <c r="BE769" s="404">
        <f>AV769+AX769+AZ769+BB769+BD769</f>
        <v>0</v>
      </c>
      <c r="BF769" s="405">
        <v>0</v>
      </c>
      <c r="BG769" s="406">
        <f>$L769*BF769</f>
        <v>0</v>
      </c>
      <c r="BH769" s="407">
        <v>0</v>
      </c>
      <c r="BI769" s="406">
        <f>$L769*BH769*$M769</f>
        <v>0</v>
      </c>
      <c r="BJ769" s="407">
        <v>0</v>
      </c>
      <c r="BK769" s="406">
        <f>$L769*BJ769*$M769^2</f>
        <v>0</v>
      </c>
      <c r="BL769" s="407">
        <v>0</v>
      </c>
      <c r="BM769" s="406">
        <f>$L769*BL769*$M769^3</f>
        <v>0</v>
      </c>
      <c r="BN769" s="407">
        <v>0</v>
      </c>
      <c r="BO769" s="406">
        <f>$L769*BN769*$M769^4</f>
        <v>0</v>
      </c>
      <c r="BP769" s="408">
        <f>BG769+BI769+BK769+BM769+BO769</f>
        <v>0</v>
      </c>
      <c r="BQ769" s="409">
        <v>0</v>
      </c>
      <c r="BR769" s="410">
        <f>$L769*BQ769</f>
        <v>0</v>
      </c>
      <c r="BS769" s="411">
        <v>0</v>
      </c>
      <c r="BT769" s="410">
        <f>$L769*BS769*$M769</f>
        <v>0</v>
      </c>
      <c r="BU769" s="411">
        <v>0</v>
      </c>
      <c r="BV769" s="410">
        <f>$L769*BU769*$M769^2</f>
        <v>0</v>
      </c>
      <c r="BW769" s="411">
        <v>0</v>
      </c>
      <c r="BX769" s="410">
        <f>$L769*BW769*$M769^3</f>
        <v>0</v>
      </c>
      <c r="BY769" s="411">
        <v>0</v>
      </c>
      <c r="BZ769" s="410">
        <f>$L769*BY769*$M769^4</f>
        <v>0</v>
      </c>
      <c r="CA769" s="412">
        <f>BR769+BT769+BV769+BX769+BZ769</f>
        <v>0</v>
      </c>
      <c r="CB769" s="413">
        <v>0</v>
      </c>
      <c r="CC769" s="414">
        <f>$L769*CB769</f>
        <v>0</v>
      </c>
      <c r="CD769" s="415">
        <v>0</v>
      </c>
      <c r="CE769" s="414">
        <f>$L769*CD769*$M769</f>
        <v>0</v>
      </c>
      <c r="CF769" s="415">
        <v>0</v>
      </c>
      <c r="CG769" s="414">
        <f>$L769*CF769*$M769^2</f>
        <v>0</v>
      </c>
      <c r="CH769" s="415">
        <v>0</v>
      </c>
      <c r="CI769" s="414">
        <f>$L769*CH769*$M769^3</f>
        <v>0</v>
      </c>
      <c r="CJ769" s="415">
        <v>0</v>
      </c>
      <c r="CK769" s="414">
        <f>$L769*CJ769*$M769^4</f>
        <v>0</v>
      </c>
      <c r="CL769" s="416">
        <f>CC769+CE769+CG769+CI769+CK769</f>
        <v>0</v>
      </c>
      <c r="CM769" s="417">
        <v>0</v>
      </c>
      <c r="CN769" s="418">
        <f>$L769*CM769</f>
        <v>0</v>
      </c>
      <c r="CO769" s="419">
        <v>0</v>
      </c>
      <c r="CP769" s="418">
        <f>$L769*CO769*$M769</f>
        <v>0</v>
      </c>
      <c r="CQ769" s="419">
        <v>0</v>
      </c>
      <c r="CR769" s="418">
        <f>$L769*CQ769*$M769^2</f>
        <v>0</v>
      </c>
      <c r="CS769" s="419">
        <v>0</v>
      </c>
      <c r="CT769" s="418">
        <f>$L769*CS769*$M769^3</f>
        <v>0</v>
      </c>
      <c r="CU769" s="419">
        <v>0</v>
      </c>
      <c r="CV769" s="418">
        <f>$L769*CU769*$M769^4</f>
        <v>0</v>
      </c>
      <c r="CW769" s="420">
        <f>CN769+CP769+CR769+CT769+CV769</f>
        <v>0</v>
      </c>
      <c r="CX769" s="421">
        <v>0</v>
      </c>
      <c r="CY769" s="422">
        <f>$L769*CX769</f>
        <v>0</v>
      </c>
      <c r="CZ769" s="423">
        <v>0</v>
      </c>
      <c r="DA769" s="422">
        <f>$L769*CZ769*$M769</f>
        <v>0</v>
      </c>
      <c r="DB769" s="423">
        <v>0</v>
      </c>
      <c r="DC769" s="422">
        <f>$L769*DB769*$M769^2</f>
        <v>0</v>
      </c>
      <c r="DD769" s="423">
        <v>0</v>
      </c>
      <c r="DE769" s="422">
        <f>$L769*DD769*$M769^3</f>
        <v>0</v>
      </c>
      <c r="DF769" s="423">
        <v>0</v>
      </c>
      <c r="DG769" s="422">
        <f>$L769*DF769*$M769^4</f>
        <v>0</v>
      </c>
      <c r="DH769" s="424">
        <f>CY769+DA769+DC769+DE769+DG769</f>
        <v>0</v>
      </c>
      <c r="DI769" s="425">
        <v>0</v>
      </c>
      <c r="DJ769" s="426">
        <f>$L769*DI769</f>
        <v>0</v>
      </c>
      <c r="DK769" s="427">
        <v>0</v>
      </c>
      <c r="DL769" s="426">
        <f>$L769*DK769*$M769</f>
        <v>0</v>
      </c>
      <c r="DM769" s="427">
        <v>0</v>
      </c>
      <c r="DN769" s="426">
        <f>$L769*DM769*$M769^2</f>
        <v>0</v>
      </c>
      <c r="DO769" s="427">
        <v>0</v>
      </c>
      <c r="DP769" s="426">
        <f>$L769*DO769*$M769^3</f>
        <v>0</v>
      </c>
      <c r="DQ769" s="427">
        <v>0</v>
      </c>
      <c r="DR769" s="426">
        <f>$L769*DQ769*$M769^4</f>
        <v>0</v>
      </c>
      <c r="DS769" s="428">
        <f>DJ769+DL769+DN769+DP769+DR769</f>
        <v>0</v>
      </c>
      <c r="DT769" s="293">
        <f>O769+Z769+AK769+AV769+BG769+BR769+CC769+CN769+CY769+DJ769</f>
        <v>0</v>
      </c>
      <c r="DU769" s="293">
        <f>Q769+AB769+AM769+AX769+BI769+BT769+CE769+CP769+DA769+DL769</f>
        <v>0</v>
      </c>
      <c r="DV769" s="293">
        <f>S769+AD769+AO769+AZ769+BK769+BV769+CG769+CR769+DC769+DN769</f>
        <v>0</v>
      </c>
      <c r="DW769" s="293">
        <f>U769+AF769+AQ769+BB769+BM769+BX769+CI769+CT769+DE769+DP769</f>
        <v>0</v>
      </c>
      <c r="DX769" s="293">
        <f>W769+AS769+BD769+BO769+BZ769+CK769+CV769+DG769+DR769</f>
        <v>0</v>
      </c>
      <c r="DY769" s="294">
        <f t="shared" si="969"/>
        <v>0</v>
      </c>
      <c r="DZ769" s="135"/>
    </row>
    <row r="770" spans="1:130" s="52" customFormat="1" ht="15" customHeight="1">
      <c r="A770" s="76"/>
      <c r="B770" s="76"/>
      <c r="C770" s="661" t="s">
        <v>24</v>
      </c>
      <c r="D770" s="676"/>
      <c r="E770" s="718"/>
      <c r="F770" s="718"/>
      <c r="G770" s="718"/>
      <c r="H770" s="718">
        <v>936</v>
      </c>
      <c r="I770" s="718"/>
      <c r="J770" s="718"/>
      <c r="K770" s="138"/>
      <c r="L770" s="90">
        <f>H770*2</f>
        <v>1872</v>
      </c>
      <c r="M770" s="203">
        <v>1.1000000000000001</v>
      </c>
      <c r="N770" s="204">
        <v>0</v>
      </c>
      <c r="O770" s="392">
        <f>$L770*N770</f>
        <v>0</v>
      </c>
      <c r="P770" s="205">
        <v>0</v>
      </c>
      <c r="Q770" s="392">
        <f>$L770*P770*$M770</f>
        <v>0</v>
      </c>
      <c r="R770" s="205">
        <v>0</v>
      </c>
      <c r="S770" s="392">
        <f>$L770*R770*$M770^2</f>
        <v>0</v>
      </c>
      <c r="T770" s="205">
        <v>0</v>
      </c>
      <c r="U770" s="392">
        <f>$L770*T770*$M770^3</f>
        <v>0</v>
      </c>
      <c r="V770" s="205">
        <v>0</v>
      </c>
      <c r="W770" s="392">
        <f>$L770*V770*$M770^4</f>
        <v>0</v>
      </c>
      <c r="X770" s="206">
        <f>O770+Q770+S770+U770+W770</f>
        <v>0</v>
      </c>
      <c r="Y770" s="393">
        <v>0</v>
      </c>
      <c r="Z770" s="394">
        <f t="shared" si="970"/>
        <v>0</v>
      </c>
      <c r="AA770" s="395">
        <v>0</v>
      </c>
      <c r="AB770" s="394">
        <f t="shared" si="971"/>
        <v>0</v>
      </c>
      <c r="AC770" s="395">
        <v>0</v>
      </c>
      <c r="AD770" s="394">
        <f t="shared" si="972"/>
        <v>0</v>
      </c>
      <c r="AE770" s="395">
        <v>0</v>
      </c>
      <c r="AF770" s="394">
        <f t="shared" si="973"/>
        <v>0</v>
      </c>
      <c r="AG770" s="395">
        <v>0</v>
      </c>
      <c r="AH770" s="394">
        <f t="shared" si="974"/>
        <v>0</v>
      </c>
      <c r="AI770" s="396">
        <f t="shared" si="975"/>
        <v>0</v>
      </c>
      <c r="AJ770" s="397">
        <v>0</v>
      </c>
      <c r="AK770" s="398">
        <f>$L770*AJ770</f>
        <v>0</v>
      </c>
      <c r="AL770" s="399">
        <v>0</v>
      </c>
      <c r="AM770" s="398">
        <f>$L770*AL770*$M770</f>
        <v>0</v>
      </c>
      <c r="AN770" s="399">
        <v>0</v>
      </c>
      <c r="AO770" s="398">
        <f>$L770*AN770*$M770^2</f>
        <v>0</v>
      </c>
      <c r="AP770" s="399">
        <v>0</v>
      </c>
      <c r="AQ770" s="398">
        <f>$L770*AP770*$M770^3</f>
        <v>0</v>
      </c>
      <c r="AR770" s="399">
        <v>0</v>
      </c>
      <c r="AS770" s="398">
        <f>$L770*AR770*$M770^4</f>
        <v>0</v>
      </c>
      <c r="AT770" s="400">
        <f>AK770+AM770+AO770+AQ770+AS770</f>
        <v>0</v>
      </c>
      <c r="AU770" s="401">
        <v>0</v>
      </c>
      <c r="AV770" s="402">
        <f>$L770*AU770</f>
        <v>0</v>
      </c>
      <c r="AW770" s="403">
        <v>0</v>
      </c>
      <c r="AX770" s="402">
        <f>$L770*AW770*$M770</f>
        <v>0</v>
      </c>
      <c r="AY770" s="403">
        <v>0</v>
      </c>
      <c r="AZ770" s="402">
        <f>$L770*AY770*$M770^2</f>
        <v>0</v>
      </c>
      <c r="BA770" s="403">
        <v>0</v>
      </c>
      <c r="BB770" s="402">
        <f>$L770*BA770*$M770^3</f>
        <v>0</v>
      </c>
      <c r="BC770" s="403">
        <v>0</v>
      </c>
      <c r="BD770" s="402">
        <f>$L770*BC770*$M770^4</f>
        <v>0</v>
      </c>
      <c r="BE770" s="404">
        <f>AV770+AX770+AZ770+BB770+BD770</f>
        <v>0</v>
      </c>
      <c r="BF770" s="405">
        <v>0</v>
      </c>
      <c r="BG770" s="406">
        <f>$L770*BF770</f>
        <v>0</v>
      </c>
      <c r="BH770" s="407">
        <v>0</v>
      </c>
      <c r="BI770" s="406">
        <f>$L770*BH770*$M770</f>
        <v>0</v>
      </c>
      <c r="BJ770" s="407">
        <v>0</v>
      </c>
      <c r="BK770" s="406">
        <f>$L770*BJ770*$M770^2</f>
        <v>0</v>
      </c>
      <c r="BL770" s="407">
        <v>0</v>
      </c>
      <c r="BM770" s="406">
        <f>$L770*BL770*$M770^3</f>
        <v>0</v>
      </c>
      <c r="BN770" s="407">
        <v>0</v>
      </c>
      <c r="BO770" s="406">
        <f>$L770*BN770*$M770^4</f>
        <v>0</v>
      </c>
      <c r="BP770" s="408">
        <f>BG770+BI770+BK770+BM770+BO770</f>
        <v>0</v>
      </c>
      <c r="BQ770" s="409">
        <v>0</v>
      </c>
      <c r="BR770" s="410">
        <f>$L770*BQ770</f>
        <v>0</v>
      </c>
      <c r="BS770" s="411">
        <v>0</v>
      </c>
      <c r="BT770" s="410">
        <f>$L770*BS770*$M770</f>
        <v>0</v>
      </c>
      <c r="BU770" s="411">
        <v>0</v>
      </c>
      <c r="BV770" s="410">
        <f>$L770*BU770*$M770^2</f>
        <v>0</v>
      </c>
      <c r="BW770" s="411">
        <v>0</v>
      </c>
      <c r="BX770" s="410">
        <f>$L770*BW770*$M770^3</f>
        <v>0</v>
      </c>
      <c r="BY770" s="411">
        <v>0</v>
      </c>
      <c r="BZ770" s="410">
        <f>$L770*BY770*$M770^4</f>
        <v>0</v>
      </c>
      <c r="CA770" s="412">
        <f>BR770+BT770+BV770+BX770+BZ770</f>
        <v>0</v>
      </c>
      <c r="CB770" s="413">
        <v>0</v>
      </c>
      <c r="CC770" s="414">
        <f>$L770*CB770</f>
        <v>0</v>
      </c>
      <c r="CD770" s="415">
        <v>0</v>
      </c>
      <c r="CE770" s="414">
        <f>$L770*CD770*$M770</f>
        <v>0</v>
      </c>
      <c r="CF770" s="415">
        <v>0</v>
      </c>
      <c r="CG770" s="414">
        <f>$L770*CF770*$M770^2</f>
        <v>0</v>
      </c>
      <c r="CH770" s="415">
        <v>0</v>
      </c>
      <c r="CI770" s="414">
        <f>$L770*CH770*$M770^3</f>
        <v>0</v>
      </c>
      <c r="CJ770" s="415">
        <v>0</v>
      </c>
      <c r="CK770" s="414">
        <f>$L770*CJ770*$M770^4</f>
        <v>0</v>
      </c>
      <c r="CL770" s="416">
        <f>CC770+CE770+CG770+CI770+CK770</f>
        <v>0</v>
      </c>
      <c r="CM770" s="417">
        <v>0</v>
      </c>
      <c r="CN770" s="418">
        <f>$L770*CM770</f>
        <v>0</v>
      </c>
      <c r="CO770" s="419">
        <v>0</v>
      </c>
      <c r="CP770" s="418">
        <f>$L770*CO770*$M770</f>
        <v>0</v>
      </c>
      <c r="CQ770" s="419">
        <v>0</v>
      </c>
      <c r="CR770" s="418">
        <f>$L770*CQ770*$M770^2</f>
        <v>0</v>
      </c>
      <c r="CS770" s="419">
        <v>0</v>
      </c>
      <c r="CT770" s="418">
        <f>$L770*CS770*$M770^3</f>
        <v>0</v>
      </c>
      <c r="CU770" s="419">
        <v>0</v>
      </c>
      <c r="CV770" s="418">
        <f>$L770*CU770*$M770^4</f>
        <v>0</v>
      </c>
      <c r="CW770" s="420">
        <f>CN770+CP770+CR770+CT770+CV770</f>
        <v>0</v>
      </c>
      <c r="CX770" s="421">
        <v>0</v>
      </c>
      <c r="CY770" s="422">
        <f>$L770*CX770</f>
        <v>0</v>
      </c>
      <c r="CZ770" s="423">
        <v>0</v>
      </c>
      <c r="DA770" s="422">
        <f>$L770*CZ770*$M770</f>
        <v>0</v>
      </c>
      <c r="DB770" s="423">
        <v>0</v>
      </c>
      <c r="DC770" s="422">
        <f>$L770*DB770*$M770^2</f>
        <v>0</v>
      </c>
      <c r="DD770" s="423">
        <v>0</v>
      </c>
      <c r="DE770" s="422">
        <f>$L770*DD770*$M770^3</f>
        <v>0</v>
      </c>
      <c r="DF770" s="423">
        <v>0</v>
      </c>
      <c r="DG770" s="422">
        <f>$L770*DF770*$M770^4</f>
        <v>0</v>
      </c>
      <c r="DH770" s="424">
        <f>CY770+DA770+DC770+DE770+DG770</f>
        <v>0</v>
      </c>
      <c r="DI770" s="425">
        <v>0</v>
      </c>
      <c r="DJ770" s="426">
        <f>$L770*DI770</f>
        <v>0</v>
      </c>
      <c r="DK770" s="427">
        <v>0</v>
      </c>
      <c r="DL770" s="426">
        <f>$L770*DK770*$M770</f>
        <v>0</v>
      </c>
      <c r="DM770" s="427">
        <v>0</v>
      </c>
      <c r="DN770" s="426">
        <f>$L770*DM770*$M770^2</f>
        <v>0</v>
      </c>
      <c r="DO770" s="427">
        <v>0</v>
      </c>
      <c r="DP770" s="426">
        <f>$L770*DO770*$M770^3</f>
        <v>0</v>
      </c>
      <c r="DQ770" s="427">
        <v>0</v>
      </c>
      <c r="DR770" s="426">
        <f>$L770*DQ770*$M770^4</f>
        <v>0</v>
      </c>
      <c r="DS770" s="428">
        <f>DJ770+DL770+DN770+DP770+DR770</f>
        <v>0</v>
      </c>
      <c r="DT770" s="293">
        <f>O770+Z770+AK770+AV770+BG770+BR770+CC770+CN770+CY770+DJ770</f>
        <v>0</v>
      </c>
      <c r="DU770" s="293">
        <f>Q770+AB770+AM770+AX770+BI770+BT770+CE770+CP770+DA770+DL770</f>
        <v>0</v>
      </c>
      <c r="DV770" s="293">
        <f>S770+AD770+AO770+AZ770+BK770+BV770+CG770+CR770+DC770+DN770</f>
        <v>0</v>
      </c>
      <c r="DW770" s="293">
        <f>U770+AF770+AQ770+BB770+BM770+BX770+CI770+CT770+DE770+DP770</f>
        <v>0</v>
      </c>
      <c r="DX770" s="293">
        <f>W770+AS770+BD770+BO770+BZ770+CK770+CV770+DG770+DR770</f>
        <v>0</v>
      </c>
      <c r="DY770" s="294">
        <f t="shared" si="969"/>
        <v>0</v>
      </c>
      <c r="DZ770" s="135"/>
    </row>
    <row r="771" spans="1:130" s="52" customFormat="1" ht="15" customHeight="1">
      <c r="A771" s="76"/>
      <c r="B771" s="76"/>
      <c r="C771" s="723" t="s">
        <v>86</v>
      </c>
      <c r="D771" s="724"/>
      <c r="E771" s="719"/>
      <c r="F771" s="719"/>
      <c r="G771" s="719"/>
      <c r="H771" s="719"/>
      <c r="I771" s="719"/>
      <c r="J771" s="719"/>
      <c r="K771" s="73"/>
      <c r="L771" s="73"/>
      <c r="M771" s="74"/>
      <c r="N771" s="234"/>
      <c r="O771" s="429">
        <v>0</v>
      </c>
      <c r="P771" s="207"/>
      <c r="Q771" s="429">
        <v>0</v>
      </c>
      <c r="R771" s="207"/>
      <c r="S771" s="429">
        <v>0</v>
      </c>
      <c r="T771" s="207"/>
      <c r="U771" s="429">
        <v>0</v>
      </c>
      <c r="V771" s="207"/>
      <c r="W771" s="429">
        <v>0</v>
      </c>
      <c r="X771" s="206">
        <f>O771+Q771+S771+U771+W771</f>
        <v>0</v>
      </c>
      <c r="Y771" s="430"/>
      <c r="Z771" s="431">
        <v>0</v>
      </c>
      <c r="AA771" s="432"/>
      <c r="AB771" s="431">
        <v>0</v>
      </c>
      <c r="AC771" s="432"/>
      <c r="AD771" s="431">
        <v>0</v>
      </c>
      <c r="AE771" s="432"/>
      <c r="AF771" s="431">
        <v>0</v>
      </c>
      <c r="AG771" s="432"/>
      <c r="AH771" s="431">
        <v>0</v>
      </c>
      <c r="AI771" s="396">
        <f>Z771+AB771+AD771+AF771+AH771</f>
        <v>0</v>
      </c>
      <c r="AJ771" s="433"/>
      <c r="AK771" s="434">
        <v>0</v>
      </c>
      <c r="AL771" s="435"/>
      <c r="AM771" s="434">
        <v>0</v>
      </c>
      <c r="AN771" s="435"/>
      <c r="AO771" s="434">
        <v>0</v>
      </c>
      <c r="AP771" s="435"/>
      <c r="AQ771" s="434">
        <v>0</v>
      </c>
      <c r="AR771" s="435"/>
      <c r="AS771" s="434">
        <v>0</v>
      </c>
      <c r="AT771" s="400">
        <f>AK771+AM771+AO771+AQ771+AS771</f>
        <v>0</v>
      </c>
      <c r="AU771" s="436"/>
      <c r="AV771" s="437">
        <v>0</v>
      </c>
      <c r="AW771" s="438"/>
      <c r="AX771" s="437">
        <v>0</v>
      </c>
      <c r="AY771" s="438"/>
      <c r="AZ771" s="437">
        <v>0</v>
      </c>
      <c r="BA771" s="438"/>
      <c r="BB771" s="437">
        <v>0</v>
      </c>
      <c r="BC771" s="438"/>
      <c r="BD771" s="437">
        <v>0</v>
      </c>
      <c r="BE771" s="404">
        <f>AV771+AX771+AZ771+BB771+BD771</f>
        <v>0</v>
      </c>
      <c r="BF771" s="439"/>
      <c r="BG771" s="440">
        <v>0</v>
      </c>
      <c r="BH771" s="441"/>
      <c r="BI771" s="440">
        <v>0</v>
      </c>
      <c r="BJ771" s="441"/>
      <c r="BK771" s="440">
        <v>0</v>
      </c>
      <c r="BL771" s="441"/>
      <c r="BM771" s="440">
        <v>0</v>
      </c>
      <c r="BN771" s="441"/>
      <c r="BO771" s="440">
        <v>0</v>
      </c>
      <c r="BP771" s="408">
        <f>BG771+BI771+BK771+BM771+BO771</f>
        <v>0</v>
      </c>
      <c r="BQ771" s="442"/>
      <c r="BR771" s="443">
        <v>0</v>
      </c>
      <c r="BS771" s="444"/>
      <c r="BT771" s="443">
        <v>0</v>
      </c>
      <c r="BU771" s="444"/>
      <c r="BV771" s="443">
        <v>0</v>
      </c>
      <c r="BW771" s="444"/>
      <c r="BX771" s="443">
        <v>0</v>
      </c>
      <c r="BY771" s="444"/>
      <c r="BZ771" s="443">
        <v>0</v>
      </c>
      <c r="CA771" s="412">
        <f>BR771+BT771+BV771+BX771+BZ771</f>
        <v>0</v>
      </c>
      <c r="CB771" s="445"/>
      <c r="CC771" s="446">
        <v>0</v>
      </c>
      <c r="CD771" s="447"/>
      <c r="CE771" s="446">
        <v>0</v>
      </c>
      <c r="CF771" s="447"/>
      <c r="CG771" s="446">
        <v>0</v>
      </c>
      <c r="CH771" s="447"/>
      <c r="CI771" s="446">
        <v>0</v>
      </c>
      <c r="CJ771" s="447"/>
      <c r="CK771" s="446">
        <v>0</v>
      </c>
      <c r="CL771" s="416">
        <f>CC771+CE771+CG771+CI771+CK771</f>
        <v>0</v>
      </c>
      <c r="CM771" s="448"/>
      <c r="CN771" s="449">
        <v>0</v>
      </c>
      <c r="CO771" s="450"/>
      <c r="CP771" s="449">
        <v>0</v>
      </c>
      <c r="CQ771" s="450"/>
      <c r="CR771" s="449">
        <v>0</v>
      </c>
      <c r="CS771" s="450"/>
      <c r="CT771" s="449">
        <v>0</v>
      </c>
      <c r="CU771" s="450"/>
      <c r="CV771" s="449">
        <v>0</v>
      </c>
      <c r="CW771" s="420">
        <f>CN771+CP771+CR771+CT771+CV771</f>
        <v>0</v>
      </c>
      <c r="CX771" s="451"/>
      <c r="CY771" s="452">
        <v>0</v>
      </c>
      <c r="CZ771" s="453"/>
      <c r="DA771" s="452">
        <v>0</v>
      </c>
      <c r="DB771" s="453"/>
      <c r="DC771" s="452">
        <v>0</v>
      </c>
      <c r="DD771" s="453"/>
      <c r="DE771" s="452">
        <v>0</v>
      </c>
      <c r="DF771" s="453"/>
      <c r="DG771" s="452">
        <v>0</v>
      </c>
      <c r="DH771" s="424">
        <f>CY771+DA771+DC771+DE771+DG771</f>
        <v>0</v>
      </c>
      <c r="DI771" s="454"/>
      <c r="DJ771" s="455">
        <v>0</v>
      </c>
      <c r="DK771" s="456"/>
      <c r="DL771" s="455">
        <v>0</v>
      </c>
      <c r="DM771" s="456"/>
      <c r="DN771" s="455">
        <v>0</v>
      </c>
      <c r="DO771" s="456"/>
      <c r="DP771" s="455">
        <v>0</v>
      </c>
      <c r="DQ771" s="456"/>
      <c r="DR771" s="455">
        <v>0</v>
      </c>
      <c r="DS771" s="428">
        <f>DJ771+DL771+DN771+DP771+DR771</f>
        <v>0</v>
      </c>
      <c r="DT771" s="293">
        <f>O771+Z771+AK771+AV771+BG771+BR771+CC771+CN771+CY771+DJ771</f>
        <v>0</v>
      </c>
      <c r="DU771" s="293">
        <f>Q771+AB771+AM771+AX771+BI771+BT771+CE771+CP771+DA771+DL771</f>
        <v>0</v>
      </c>
      <c r="DV771" s="293">
        <f>S771+AD771+AO771+AZ771+BK771+BV771+CG771+CR771+DC771+DN771</f>
        <v>0</v>
      </c>
      <c r="DW771" s="293">
        <f>U771+AF771+AQ771+BB771+BM771+BX771+CI771+CT771+DE771+DP771</f>
        <v>0</v>
      </c>
      <c r="DX771" s="293">
        <f>W771+AS771+BD771+BO771+BZ771+CK771+CV771+DG771+DR771</f>
        <v>0</v>
      </c>
      <c r="DY771" s="294">
        <f t="shared" si="969"/>
        <v>0</v>
      </c>
      <c r="DZ771" s="135"/>
    </row>
    <row r="772" spans="1:130" s="135" customFormat="1" ht="15" customHeight="1">
      <c r="A772" s="169"/>
      <c r="B772" s="169"/>
      <c r="C772" s="804" t="s">
        <v>257</v>
      </c>
      <c r="D772" s="805"/>
      <c r="E772" s="805"/>
      <c r="F772" s="805"/>
      <c r="G772" s="805"/>
      <c r="H772" s="805"/>
      <c r="I772" s="805"/>
      <c r="J772" s="805"/>
      <c r="K772" s="805"/>
      <c r="L772" s="805"/>
      <c r="M772" s="806"/>
      <c r="N772" s="648">
        <f>SUM(O767:O771)</f>
        <v>0</v>
      </c>
      <c r="O772" s="665"/>
      <c r="P772" s="648">
        <f>SUM(Q767:Q771)</f>
        <v>0</v>
      </c>
      <c r="Q772" s="665"/>
      <c r="R772" s="648">
        <f>SUM(S767:S771)</f>
        <v>0</v>
      </c>
      <c r="S772" s="665"/>
      <c r="T772" s="648">
        <f>SUM(U767:U771)</f>
        <v>0</v>
      </c>
      <c r="U772" s="665"/>
      <c r="V772" s="648">
        <f>SUM(W767:W771)</f>
        <v>0</v>
      </c>
      <c r="W772" s="665"/>
      <c r="X772" s="152">
        <f>SUM(N772:W772)</f>
        <v>0</v>
      </c>
      <c r="Y772" s="648">
        <f>SUM(Z767:Z771)</f>
        <v>0</v>
      </c>
      <c r="Z772" s="665"/>
      <c r="AA772" s="648">
        <f t="shared" ref="AA772" si="976">SUM(AB767:AB771)</f>
        <v>0</v>
      </c>
      <c r="AB772" s="665"/>
      <c r="AC772" s="648">
        <f t="shared" ref="AC772" si="977">SUM(AD767:AD771)</f>
        <v>0</v>
      </c>
      <c r="AD772" s="665"/>
      <c r="AE772" s="648">
        <f t="shared" ref="AE772" si="978">SUM(AF767:AF771)</f>
        <v>0</v>
      </c>
      <c r="AF772" s="665"/>
      <c r="AG772" s="648">
        <f t="shared" ref="AG772" si="979">SUM(AH767:AH771)</f>
        <v>0</v>
      </c>
      <c r="AH772" s="665"/>
      <c r="AI772" s="152">
        <f>SUM(Y772:AG772)</f>
        <v>0</v>
      </c>
      <c r="AJ772" s="648">
        <f>SUM(AK767:AK771)</f>
        <v>0</v>
      </c>
      <c r="AK772" s="665"/>
      <c r="AL772" s="648">
        <f>SUM(AM767:AM771)</f>
        <v>0</v>
      </c>
      <c r="AM772" s="665"/>
      <c r="AN772" s="648">
        <f>SUM(AO767:AO771)</f>
        <v>0</v>
      </c>
      <c r="AO772" s="665"/>
      <c r="AP772" s="648">
        <f>SUM(AQ767:AQ771)</f>
        <v>0</v>
      </c>
      <c r="AQ772" s="665"/>
      <c r="AR772" s="648">
        <f>SUM(AS767:AS771)</f>
        <v>0</v>
      </c>
      <c r="AS772" s="665"/>
      <c r="AT772" s="152">
        <f>SUM(AJ772:AS772)</f>
        <v>0</v>
      </c>
      <c r="AU772" s="648">
        <f>SUM(AV767:AV771)</f>
        <v>0</v>
      </c>
      <c r="AV772" s="665"/>
      <c r="AW772" s="648">
        <f>SUM(AX767:AX771)</f>
        <v>0</v>
      </c>
      <c r="AX772" s="665"/>
      <c r="AY772" s="648">
        <f>SUM(AZ767:AZ771)</f>
        <v>0</v>
      </c>
      <c r="AZ772" s="665"/>
      <c r="BA772" s="648">
        <f>SUM(BB767:BB771)</f>
        <v>0</v>
      </c>
      <c r="BB772" s="665"/>
      <c r="BC772" s="648">
        <f>SUM(BD767:BD771)</f>
        <v>0</v>
      </c>
      <c r="BD772" s="665"/>
      <c r="BE772" s="152">
        <f>SUM(AU772:BD772)</f>
        <v>0</v>
      </c>
      <c r="BF772" s="648">
        <f>SUM(BG767:BG771)</f>
        <v>0</v>
      </c>
      <c r="BG772" s="665"/>
      <c r="BH772" s="648">
        <f>SUM(BI767:BI771)</f>
        <v>0</v>
      </c>
      <c r="BI772" s="665"/>
      <c r="BJ772" s="648">
        <f>SUM(BK767:BK771)</f>
        <v>0</v>
      </c>
      <c r="BK772" s="665"/>
      <c r="BL772" s="648">
        <f>SUM(BM767:BM771)</f>
        <v>0</v>
      </c>
      <c r="BM772" s="665"/>
      <c r="BN772" s="648">
        <f>SUM(BO767:BO771)</f>
        <v>0</v>
      </c>
      <c r="BO772" s="665"/>
      <c r="BP772" s="152">
        <f>SUM(BF772:BO772)</f>
        <v>0</v>
      </c>
      <c r="BQ772" s="648">
        <f>SUM(BR767:BR771)</f>
        <v>0</v>
      </c>
      <c r="BR772" s="665"/>
      <c r="BS772" s="648">
        <f>SUM(BT767:BT771)</f>
        <v>0</v>
      </c>
      <c r="BT772" s="665"/>
      <c r="BU772" s="648">
        <f>SUM(BV767:BV771)</f>
        <v>0</v>
      </c>
      <c r="BV772" s="665"/>
      <c r="BW772" s="648">
        <f>SUM(BX767:BX771)</f>
        <v>0</v>
      </c>
      <c r="BX772" s="665"/>
      <c r="BY772" s="648">
        <f>SUM(BZ767:BZ771)</f>
        <v>0</v>
      </c>
      <c r="BZ772" s="665"/>
      <c r="CA772" s="152">
        <f>SUM(BQ772:BZ772)</f>
        <v>0</v>
      </c>
      <c r="CB772" s="648">
        <f>SUM(CC767:CC771)</f>
        <v>0</v>
      </c>
      <c r="CC772" s="665"/>
      <c r="CD772" s="648">
        <f>SUM(CE767:CE771)</f>
        <v>0</v>
      </c>
      <c r="CE772" s="665"/>
      <c r="CF772" s="648">
        <f>SUM(CG767:CG771)</f>
        <v>0</v>
      </c>
      <c r="CG772" s="665"/>
      <c r="CH772" s="648">
        <f>SUM(CI767:CI771)</f>
        <v>0</v>
      </c>
      <c r="CI772" s="665"/>
      <c r="CJ772" s="648">
        <f>SUM(CK767:CK771)</f>
        <v>0</v>
      </c>
      <c r="CK772" s="665"/>
      <c r="CL772" s="152">
        <f>SUM(CB772:CK772)</f>
        <v>0</v>
      </c>
      <c r="CM772" s="648">
        <f>SUM(CN767:CN771)</f>
        <v>0</v>
      </c>
      <c r="CN772" s="665"/>
      <c r="CO772" s="648">
        <f>SUM(CP767:CP771)</f>
        <v>0</v>
      </c>
      <c r="CP772" s="665"/>
      <c r="CQ772" s="648">
        <f>SUM(CR767:CR771)</f>
        <v>0</v>
      </c>
      <c r="CR772" s="665"/>
      <c r="CS772" s="648">
        <f>SUM(CT767:CT771)</f>
        <v>0</v>
      </c>
      <c r="CT772" s="665"/>
      <c r="CU772" s="648">
        <f>SUM(CV767:CV771)</f>
        <v>0</v>
      </c>
      <c r="CV772" s="665"/>
      <c r="CW772" s="152">
        <f>SUM(CM772:CV772)</f>
        <v>0</v>
      </c>
      <c r="CX772" s="648">
        <f>SUM(CY767:CY771)</f>
        <v>0</v>
      </c>
      <c r="CY772" s="665"/>
      <c r="CZ772" s="648">
        <f>SUM(DA767:DA771)</f>
        <v>0</v>
      </c>
      <c r="DA772" s="665"/>
      <c r="DB772" s="648">
        <f>SUM(DC767:DC771)</f>
        <v>0</v>
      </c>
      <c r="DC772" s="665"/>
      <c r="DD772" s="648">
        <f>SUM(DE767:DE771)</f>
        <v>0</v>
      </c>
      <c r="DE772" s="665"/>
      <c r="DF772" s="648">
        <f>SUM(DG767:DG771)</f>
        <v>0</v>
      </c>
      <c r="DG772" s="665"/>
      <c r="DH772" s="152">
        <f>SUM(CX772:DG772)</f>
        <v>0</v>
      </c>
      <c r="DI772" s="648">
        <f>SUM(DJ767:DJ771)</f>
        <v>0</v>
      </c>
      <c r="DJ772" s="665"/>
      <c r="DK772" s="648">
        <f>SUM(DL767:DL771)</f>
        <v>0</v>
      </c>
      <c r="DL772" s="665"/>
      <c r="DM772" s="648">
        <f>SUM(DN767:DN771)</f>
        <v>0</v>
      </c>
      <c r="DN772" s="665"/>
      <c r="DO772" s="648">
        <f>SUM(DP767:DP771)</f>
        <v>0</v>
      </c>
      <c r="DP772" s="665"/>
      <c r="DQ772" s="648">
        <f>SUM(DR767:DR771)</f>
        <v>0</v>
      </c>
      <c r="DR772" s="665"/>
      <c r="DS772" s="152">
        <f>SUM(DI772:DR772)</f>
        <v>0</v>
      </c>
      <c r="DT772" s="352">
        <f>SUM(DT767:DT771)</f>
        <v>0</v>
      </c>
      <c r="DU772" s="352">
        <f>SUM(DU767:DU771)</f>
        <v>0</v>
      </c>
      <c r="DV772" s="352">
        <f>SUM(DV767:DV771)</f>
        <v>0</v>
      </c>
      <c r="DW772" s="352">
        <f>SUM(DW767:DW771)</f>
        <v>0</v>
      </c>
      <c r="DX772" s="352">
        <f>SUM(DX767:DX771)</f>
        <v>0</v>
      </c>
      <c r="DY772" s="352">
        <f t="shared" si="969"/>
        <v>0</v>
      </c>
    </row>
    <row r="773" spans="1:130" s="52" customFormat="1" ht="15" customHeight="1">
      <c r="A773" s="476">
        <v>3010</v>
      </c>
      <c r="B773" s="476"/>
      <c r="C773" s="695" t="s">
        <v>402</v>
      </c>
      <c r="D773" s="696"/>
      <c r="E773" s="696"/>
      <c r="F773" s="696"/>
      <c r="G773" s="696"/>
      <c r="H773" s="696"/>
      <c r="I773" s="696"/>
      <c r="J773" s="696"/>
      <c r="K773" s="696"/>
      <c r="L773" s="696"/>
      <c r="M773" s="697"/>
      <c r="N773" s="162"/>
      <c r="O773" s="131"/>
      <c r="P773" s="162"/>
      <c r="Q773" s="131"/>
      <c r="R773" s="162"/>
      <c r="S773" s="131"/>
      <c r="T773" s="162"/>
      <c r="U773" s="131"/>
      <c r="V773" s="162"/>
      <c r="W773" s="131"/>
      <c r="X773" s="132"/>
      <c r="Y773" s="162"/>
      <c r="Z773" s="131"/>
      <c r="AA773" s="162"/>
      <c r="AB773" s="131"/>
      <c r="AC773" s="162"/>
      <c r="AD773" s="131"/>
      <c r="AE773" s="162"/>
      <c r="AF773" s="131"/>
      <c r="AG773" s="162"/>
      <c r="AH773" s="131"/>
      <c r="AI773" s="132"/>
      <c r="AJ773" s="162"/>
      <c r="AK773" s="131"/>
      <c r="AL773" s="162"/>
      <c r="AM773" s="131"/>
      <c r="AN773" s="162"/>
      <c r="AO773" s="131"/>
      <c r="AP773" s="162"/>
      <c r="AQ773" s="131"/>
      <c r="AR773" s="162"/>
      <c r="AS773" s="131"/>
      <c r="AT773" s="132"/>
      <c r="AU773" s="162"/>
      <c r="AV773" s="131"/>
      <c r="AW773" s="162"/>
      <c r="AX773" s="131"/>
      <c r="AY773" s="162"/>
      <c r="AZ773" s="131"/>
      <c r="BA773" s="162"/>
      <c r="BB773" s="131"/>
      <c r="BC773" s="162"/>
      <c r="BD773" s="131"/>
      <c r="BE773" s="132"/>
      <c r="BF773" s="162"/>
      <c r="BG773" s="131"/>
      <c r="BH773" s="162"/>
      <c r="BI773" s="131"/>
      <c r="BJ773" s="162"/>
      <c r="BK773" s="131"/>
      <c r="BL773" s="162"/>
      <c r="BM773" s="131"/>
      <c r="BN773" s="162"/>
      <c r="BO773" s="131"/>
      <c r="BP773" s="132"/>
      <c r="BQ773" s="162"/>
      <c r="BR773" s="131"/>
      <c r="BS773" s="162"/>
      <c r="BT773" s="131"/>
      <c r="BU773" s="162"/>
      <c r="BV773" s="131"/>
      <c r="BW773" s="162"/>
      <c r="BX773" s="131"/>
      <c r="BY773" s="162"/>
      <c r="BZ773" s="131"/>
      <c r="CA773" s="132"/>
      <c r="CB773" s="162"/>
      <c r="CC773" s="131"/>
      <c r="CD773" s="162"/>
      <c r="CE773" s="131"/>
      <c r="CF773" s="162"/>
      <c r="CG773" s="131"/>
      <c r="CH773" s="162"/>
      <c r="CI773" s="131"/>
      <c r="CJ773" s="162"/>
      <c r="CK773" s="131"/>
      <c r="CL773" s="132"/>
      <c r="CM773" s="162"/>
      <c r="CN773" s="131"/>
      <c r="CO773" s="162"/>
      <c r="CP773" s="131"/>
      <c r="CQ773" s="162"/>
      <c r="CR773" s="131"/>
      <c r="CS773" s="162"/>
      <c r="CT773" s="131"/>
      <c r="CU773" s="162"/>
      <c r="CV773" s="131"/>
      <c r="CW773" s="132"/>
      <c r="CX773" s="162"/>
      <c r="CY773" s="131"/>
      <c r="CZ773" s="162"/>
      <c r="DA773" s="131"/>
      <c r="DB773" s="162"/>
      <c r="DC773" s="131"/>
      <c r="DD773" s="162"/>
      <c r="DE773" s="131"/>
      <c r="DF773" s="162"/>
      <c r="DG773" s="131"/>
      <c r="DH773" s="132"/>
      <c r="DI773" s="162"/>
      <c r="DJ773" s="131"/>
      <c r="DK773" s="162"/>
      <c r="DL773" s="131"/>
      <c r="DM773" s="162"/>
      <c r="DN773" s="131"/>
      <c r="DO773" s="162"/>
      <c r="DP773" s="131"/>
      <c r="DQ773" s="162"/>
      <c r="DR773" s="131"/>
      <c r="DS773" s="132"/>
      <c r="DT773" s="353"/>
      <c r="DU773" s="353"/>
      <c r="DV773" s="353"/>
      <c r="DW773" s="353"/>
      <c r="DX773" s="353"/>
      <c r="DY773" s="350"/>
      <c r="DZ773" s="135"/>
    </row>
    <row r="774" spans="1:130" s="52" customFormat="1" ht="15" customHeight="1">
      <c r="A774" s="476"/>
      <c r="B774" s="476"/>
      <c r="C774" s="661"/>
      <c r="D774" s="658"/>
      <c r="E774" s="658"/>
      <c r="F774" s="658"/>
      <c r="G774" s="658"/>
      <c r="H774" s="658"/>
      <c r="I774" s="658"/>
      <c r="J774" s="658"/>
      <c r="K774" s="658"/>
      <c r="L774" s="658"/>
      <c r="M774" s="659"/>
      <c r="N774" s="881">
        <v>0</v>
      </c>
      <c r="O774" s="659"/>
      <c r="P774" s="881">
        <v>0</v>
      </c>
      <c r="Q774" s="659"/>
      <c r="R774" s="881">
        <v>0</v>
      </c>
      <c r="S774" s="659"/>
      <c r="T774" s="881">
        <v>0</v>
      </c>
      <c r="U774" s="659"/>
      <c r="V774" s="881">
        <v>0</v>
      </c>
      <c r="W774" s="659"/>
      <c r="X774" s="119">
        <f>SUM(N774+P774+R774+T774+V774)</f>
        <v>0</v>
      </c>
      <c r="Y774" s="886">
        <v>0</v>
      </c>
      <c r="Z774" s="1007"/>
      <c r="AA774" s="886">
        <v>0</v>
      </c>
      <c r="AB774" s="1007"/>
      <c r="AC774" s="886">
        <v>0</v>
      </c>
      <c r="AD774" s="1007"/>
      <c r="AE774" s="886">
        <v>0</v>
      </c>
      <c r="AF774" s="1007"/>
      <c r="AG774" s="886">
        <v>0</v>
      </c>
      <c r="AH774" s="1007"/>
      <c r="AI774" s="266">
        <f>SUM(Y774+AA774+AC774+AE774+AG774)</f>
        <v>0</v>
      </c>
      <c r="AJ774" s="884">
        <v>0</v>
      </c>
      <c r="AK774" s="885"/>
      <c r="AL774" s="884">
        <v>0</v>
      </c>
      <c r="AM774" s="885"/>
      <c r="AN774" s="884">
        <v>0</v>
      </c>
      <c r="AO774" s="885"/>
      <c r="AP774" s="884">
        <v>0</v>
      </c>
      <c r="AQ774" s="885"/>
      <c r="AR774" s="884">
        <v>0</v>
      </c>
      <c r="AS774" s="885"/>
      <c r="AT774" s="269">
        <f>SUM(AJ774+AL774+AN774+AP774+AR774)</f>
        <v>0</v>
      </c>
      <c r="AU774" s="877">
        <v>0</v>
      </c>
      <c r="AV774" s="878"/>
      <c r="AW774" s="877">
        <v>0</v>
      </c>
      <c r="AX774" s="878"/>
      <c r="AY774" s="877">
        <v>0</v>
      </c>
      <c r="AZ774" s="878"/>
      <c r="BA774" s="877">
        <v>0</v>
      </c>
      <c r="BB774" s="878"/>
      <c r="BC774" s="877">
        <v>0</v>
      </c>
      <c r="BD774" s="878"/>
      <c r="BE774" s="272">
        <f>SUM(AU774+AW774+AY774+BA774+BC774)</f>
        <v>0</v>
      </c>
      <c r="BF774" s="879">
        <v>0</v>
      </c>
      <c r="BG774" s="880"/>
      <c r="BH774" s="879">
        <v>0</v>
      </c>
      <c r="BI774" s="880"/>
      <c r="BJ774" s="879">
        <v>0</v>
      </c>
      <c r="BK774" s="880"/>
      <c r="BL774" s="879">
        <v>0</v>
      </c>
      <c r="BM774" s="880"/>
      <c r="BN774" s="879">
        <v>0</v>
      </c>
      <c r="BO774" s="880"/>
      <c r="BP774" s="275">
        <f>SUM(BF774+BH774+BJ774+BL774+BN774)</f>
        <v>0</v>
      </c>
      <c r="BQ774" s="1003">
        <v>0</v>
      </c>
      <c r="BR774" s="1004"/>
      <c r="BS774" s="1003">
        <v>0</v>
      </c>
      <c r="BT774" s="1004"/>
      <c r="BU774" s="1003">
        <v>0</v>
      </c>
      <c r="BV774" s="1004"/>
      <c r="BW774" s="1003">
        <v>0</v>
      </c>
      <c r="BX774" s="1004"/>
      <c r="BY774" s="1003">
        <v>0</v>
      </c>
      <c r="BZ774" s="1004"/>
      <c r="CA774" s="278">
        <f>SUM(BQ774+BS774+BU774+BW774+BY774)</f>
        <v>0</v>
      </c>
      <c r="CB774" s="1005">
        <v>0</v>
      </c>
      <c r="CC774" s="1006"/>
      <c r="CD774" s="1005">
        <v>0</v>
      </c>
      <c r="CE774" s="1006"/>
      <c r="CF774" s="1005">
        <v>0</v>
      </c>
      <c r="CG774" s="1006"/>
      <c r="CH774" s="1005">
        <v>0</v>
      </c>
      <c r="CI774" s="1006"/>
      <c r="CJ774" s="1005">
        <v>0</v>
      </c>
      <c r="CK774" s="1006"/>
      <c r="CL774" s="281">
        <f>SUM(CB774+CD774+CF774+CH774+CJ774)</f>
        <v>0</v>
      </c>
      <c r="CM774" s="999">
        <v>0</v>
      </c>
      <c r="CN774" s="1000"/>
      <c r="CO774" s="999">
        <v>0</v>
      </c>
      <c r="CP774" s="1000"/>
      <c r="CQ774" s="999">
        <v>0</v>
      </c>
      <c r="CR774" s="1000"/>
      <c r="CS774" s="999">
        <v>0</v>
      </c>
      <c r="CT774" s="1000"/>
      <c r="CU774" s="999">
        <v>0</v>
      </c>
      <c r="CV774" s="1000"/>
      <c r="CW774" s="284">
        <f>SUM(CM774+CO774+CQ774+CS774+CU774)</f>
        <v>0</v>
      </c>
      <c r="CX774" s="1001">
        <v>0</v>
      </c>
      <c r="CY774" s="1002"/>
      <c r="CZ774" s="1001">
        <v>0</v>
      </c>
      <c r="DA774" s="1002"/>
      <c r="DB774" s="1001">
        <v>0</v>
      </c>
      <c r="DC774" s="1002"/>
      <c r="DD774" s="1001">
        <v>0</v>
      </c>
      <c r="DE774" s="1002"/>
      <c r="DF774" s="1001">
        <v>0</v>
      </c>
      <c r="DG774" s="1002"/>
      <c r="DH774" s="287">
        <f>SUM(CX774+CZ774+DB774+DD774+DF774)</f>
        <v>0</v>
      </c>
      <c r="DI774" s="997">
        <v>0</v>
      </c>
      <c r="DJ774" s="998"/>
      <c r="DK774" s="997">
        <v>0</v>
      </c>
      <c r="DL774" s="998"/>
      <c r="DM774" s="997">
        <v>0</v>
      </c>
      <c r="DN774" s="998"/>
      <c r="DO774" s="997">
        <v>0</v>
      </c>
      <c r="DP774" s="998"/>
      <c r="DQ774" s="997">
        <v>0</v>
      </c>
      <c r="DR774" s="998"/>
      <c r="DS774" s="299">
        <f>SUM(DI774+DK774+DM774+DO774+DQ774)</f>
        <v>0</v>
      </c>
      <c r="DT774" s="293">
        <f>N774+Y774+AJ774+AU774+BF774+BQ774+CB774+CM774+CX774+DI774</f>
        <v>0</v>
      </c>
      <c r="DU774" s="293">
        <f>P774+AA774+AL774+AW774+BH774+BS774+CD774+CO774+CZ774+DK774</f>
        <v>0</v>
      </c>
      <c r="DV774" s="293">
        <f>R774+AC774+AN774+AY774+BJ774+BU774+CF774+CQ774+DB774+DM774</f>
        <v>0</v>
      </c>
      <c r="DW774" s="293">
        <f>T774+AE774+AP774+BA774+BL774+BW774+CH774+CS774+DD774+DO774</f>
        <v>0</v>
      </c>
      <c r="DX774" s="293">
        <f>V774+AG774+AR774+BC774+BN774+BY774+CJ774+CU774+DF774+DQ774</f>
        <v>0</v>
      </c>
      <c r="DY774" s="294">
        <f t="shared" ref="DY774:DY779" si="980">SUM(DT774:DX774)</f>
        <v>0</v>
      </c>
      <c r="DZ774" s="135"/>
    </row>
    <row r="775" spans="1:130" s="52" customFormat="1" ht="15" customHeight="1">
      <c r="A775" s="476"/>
      <c r="B775" s="476"/>
      <c r="C775" s="661"/>
      <c r="D775" s="658"/>
      <c r="E775" s="658"/>
      <c r="F775" s="658"/>
      <c r="G775" s="658"/>
      <c r="H775" s="658"/>
      <c r="I775" s="658"/>
      <c r="J775" s="658"/>
      <c r="K775" s="658"/>
      <c r="L775" s="658"/>
      <c r="M775" s="659"/>
      <c r="N775" s="881">
        <v>0</v>
      </c>
      <c r="O775" s="659"/>
      <c r="P775" s="881">
        <v>0</v>
      </c>
      <c r="Q775" s="659"/>
      <c r="R775" s="881">
        <v>0</v>
      </c>
      <c r="S775" s="659"/>
      <c r="T775" s="881">
        <v>0</v>
      </c>
      <c r="U775" s="659"/>
      <c r="V775" s="881">
        <v>0</v>
      </c>
      <c r="W775" s="659"/>
      <c r="X775" s="119">
        <f>SUM(N775+P775+R775+T775+V775)</f>
        <v>0</v>
      </c>
      <c r="Y775" s="886">
        <v>0</v>
      </c>
      <c r="Z775" s="1007"/>
      <c r="AA775" s="886">
        <v>0</v>
      </c>
      <c r="AB775" s="1007"/>
      <c r="AC775" s="886">
        <v>0</v>
      </c>
      <c r="AD775" s="1007"/>
      <c r="AE775" s="886">
        <v>0</v>
      </c>
      <c r="AF775" s="1007"/>
      <c r="AG775" s="886">
        <v>0</v>
      </c>
      <c r="AH775" s="1007"/>
      <c r="AI775" s="266">
        <f>SUM(Y775+AA775+AC775+AE775+AG775)</f>
        <v>0</v>
      </c>
      <c r="AJ775" s="884">
        <v>0</v>
      </c>
      <c r="AK775" s="885"/>
      <c r="AL775" s="884">
        <v>0</v>
      </c>
      <c r="AM775" s="885"/>
      <c r="AN775" s="884">
        <v>0</v>
      </c>
      <c r="AO775" s="885"/>
      <c r="AP775" s="884">
        <v>0</v>
      </c>
      <c r="AQ775" s="885"/>
      <c r="AR775" s="884">
        <v>0</v>
      </c>
      <c r="AS775" s="885"/>
      <c r="AT775" s="269">
        <f>SUM(AJ775+AL775+AN775+AP775+AR775)</f>
        <v>0</v>
      </c>
      <c r="AU775" s="877">
        <v>0</v>
      </c>
      <c r="AV775" s="878"/>
      <c r="AW775" s="877">
        <v>0</v>
      </c>
      <c r="AX775" s="878"/>
      <c r="AY775" s="877">
        <v>0</v>
      </c>
      <c r="AZ775" s="878"/>
      <c r="BA775" s="877">
        <v>0</v>
      </c>
      <c r="BB775" s="878"/>
      <c r="BC775" s="877">
        <v>0</v>
      </c>
      <c r="BD775" s="878"/>
      <c r="BE775" s="272">
        <f>SUM(AU775+AW775+AY775+BA775+BC775)</f>
        <v>0</v>
      </c>
      <c r="BF775" s="879">
        <v>0</v>
      </c>
      <c r="BG775" s="880"/>
      <c r="BH775" s="879">
        <v>0</v>
      </c>
      <c r="BI775" s="880"/>
      <c r="BJ775" s="879">
        <v>0</v>
      </c>
      <c r="BK775" s="880"/>
      <c r="BL775" s="879">
        <v>0</v>
      </c>
      <c r="BM775" s="880"/>
      <c r="BN775" s="879">
        <v>0</v>
      </c>
      <c r="BO775" s="880"/>
      <c r="BP775" s="275">
        <f>SUM(BF775+BH775+BJ775+BL775+BN775)</f>
        <v>0</v>
      </c>
      <c r="BQ775" s="1003">
        <v>0</v>
      </c>
      <c r="BR775" s="1004"/>
      <c r="BS775" s="1003">
        <v>0</v>
      </c>
      <c r="BT775" s="1004"/>
      <c r="BU775" s="1003">
        <v>0</v>
      </c>
      <c r="BV775" s="1004"/>
      <c r="BW775" s="1003">
        <v>0</v>
      </c>
      <c r="BX775" s="1004"/>
      <c r="BY775" s="1003">
        <v>0</v>
      </c>
      <c r="BZ775" s="1004"/>
      <c r="CA775" s="278">
        <f>SUM(BQ775+BS775+BU775+BW775+BY775)</f>
        <v>0</v>
      </c>
      <c r="CB775" s="1005">
        <v>0</v>
      </c>
      <c r="CC775" s="1006"/>
      <c r="CD775" s="1005">
        <v>0</v>
      </c>
      <c r="CE775" s="1006"/>
      <c r="CF775" s="1005">
        <v>0</v>
      </c>
      <c r="CG775" s="1006"/>
      <c r="CH775" s="1005">
        <v>0</v>
      </c>
      <c r="CI775" s="1006"/>
      <c r="CJ775" s="1005">
        <v>0</v>
      </c>
      <c r="CK775" s="1006"/>
      <c r="CL775" s="281">
        <f>SUM(CB775+CD775+CF775+CH775+CJ775)</f>
        <v>0</v>
      </c>
      <c r="CM775" s="999">
        <v>0</v>
      </c>
      <c r="CN775" s="1000"/>
      <c r="CO775" s="999">
        <v>0</v>
      </c>
      <c r="CP775" s="1000"/>
      <c r="CQ775" s="999">
        <v>0</v>
      </c>
      <c r="CR775" s="1000"/>
      <c r="CS775" s="999">
        <v>0</v>
      </c>
      <c r="CT775" s="1000"/>
      <c r="CU775" s="999">
        <v>0</v>
      </c>
      <c r="CV775" s="1000"/>
      <c r="CW775" s="284">
        <f>SUM(CM775+CO775+CQ775+CS775+CU775)</f>
        <v>0</v>
      </c>
      <c r="CX775" s="1001">
        <v>0</v>
      </c>
      <c r="CY775" s="1002"/>
      <c r="CZ775" s="1001">
        <v>0</v>
      </c>
      <c r="DA775" s="1002"/>
      <c r="DB775" s="1001">
        <v>0</v>
      </c>
      <c r="DC775" s="1002"/>
      <c r="DD775" s="1001">
        <v>0</v>
      </c>
      <c r="DE775" s="1002"/>
      <c r="DF775" s="1001">
        <v>0</v>
      </c>
      <c r="DG775" s="1002"/>
      <c r="DH775" s="287">
        <f>SUM(CX775+CZ775+DB775+DD775+DF775)</f>
        <v>0</v>
      </c>
      <c r="DI775" s="997">
        <v>0</v>
      </c>
      <c r="DJ775" s="998"/>
      <c r="DK775" s="997">
        <v>0</v>
      </c>
      <c r="DL775" s="998"/>
      <c r="DM775" s="997">
        <v>0</v>
      </c>
      <c r="DN775" s="998"/>
      <c r="DO775" s="997">
        <v>0</v>
      </c>
      <c r="DP775" s="998"/>
      <c r="DQ775" s="997">
        <v>0</v>
      </c>
      <c r="DR775" s="998"/>
      <c r="DS775" s="299">
        <f>SUM(DI775+DK775+DM775+DO775+DQ775)</f>
        <v>0</v>
      </c>
      <c r="DT775" s="293">
        <f>N775+Y775+AJ775+AU775+BF775+BQ775+CB775+CM775+CX775+DI775</f>
        <v>0</v>
      </c>
      <c r="DU775" s="293">
        <f>P775+AA775+AL775+AW775+BH775+BS775+CD775+CO775+CZ775+DK775</f>
        <v>0</v>
      </c>
      <c r="DV775" s="293">
        <f>R775+AC775+AN775+AY775+BJ775+BU775+CF775+CQ775+DB775+DM775</f>
        <v>0</v>
      </c>
      <c r="DW775" s="293">
        <f>T775+AE775+AP775+BA775+BL775+BW775+CH775+CS775+DD775+DO775</f>
        <v>0</v>
      </c>
      <c r="DX775" s="293">
        <f>V775+AG775+AR775+BC775+BN775+BY775+CJ775+CU775+DF775+DQ775</f>
        <v>0</v>
      </c>
      <c r="DY775" s="294">
        <f t="shared" si="980"/>
        <v>0</v>
      </c>
      <c r="DZ775" s="135"/>
    </row>
    <row r="776" spans="1:130" s="52" customFormat="1" ht="15" customHeight="1">
      <c r="A776" s="476"/>
      <c r="B776" s="476"/>
      <c r="C776" s="661"/>
      <c r="D776" s="658"/>
      <c r="E776" s="658"/>
      <c r="F776" s="658"/>
      <c r="G776" s="658"/>
      <c r="H776" s="658"/>
      <c r="I776" s="658"/>
      <c r="J776" s="658"/>
      <c r="K776" s="658"/>
      <c r="L776" s="658"/>
      <c r="M776" s="659"/>
      <c r="N776" s="881">
        <v>0</v>
      </c>
      <c r="O776" s="659"/>
      <c r="P776" s="881">
        <v>0</v>
      </c>
      <c r="Q776" s="659"/>
      <c r="R776" s="881">
        <v>0</v>
      </c>
      <c r="S776" s="659"/>
      <c r="T776" s="881">
        <v>0</v>
      </c>
      <c r="U776" s="659"/>
      <c r="V776" s="881">
        <v>0</v>
      </c>
      <c r="W776" s="659"/>
      <c r="X776" s="119">
        <f>SUM(N776+P776+R776+T776+V776)</f>
        <v>0</v>
      </c>
      <c r="Y776" s="886">
        <v>0</v>
      </c>
      <c r="Z776" s="1007"/>
      <c r="AA776" s="886">
        <v>0</v>
      </c>
      <c r="AB776" s="1007"/>
      <c r="AC776" s="886">
        <v>0</v>
      </c>
      <c r="AD776" s="1007"/>
      <c r="AE776" s="886">
        <v>0</v>
      </c>
      <c r="AF776" s="1007"/>
      <c r="AG776" s="886">
        <v>0</v>
      </c>
      <c r="AH776" s="1007"/>
      <c r="AI776" s="266">
        <f>SUM(Y776+AA776+AC776+AE776+AG776)</f>
        <v>0</v>
      </c>
      <c r="AJ776" s="884">
        <v>0</v>
      </c>
      <c r="AK776" s="885"/>
      <c r="AL776" s="884">
        <v>0</v>
      </c>
      <c r="AM776" s="885"/>
      <c r="AN776" s="884">
        <v>0</v>
      </c>
      <c r="AO776" s="885"/>
      <c r="AP776" s="884">
        <v>0</v>
      </c>
      <c r="AQ776" s="885"/>
      <c r="AR776" s="884">
        <v>0</v>
      </c>
      <c r="AS776" s="885"/>
      <c r="AT776" s="269">
        <f>SUM(AJ776+AL776+AN776+AP776+AR776)</f>
        <v>0</v>
      </c>
      <c r="AU776" s="877">
        <v>0</v>
      </c>
      <c r="AV776" s="878"/>
      <c r="AW776" s="877">
        <v>0</v>
      </c>
      <c r="AX776" s="878"/>
      <c r="AY776" s="877">
        <v>0</v>
      </c>
      <c r="AZ776" s="878"/>
      <c r="BA776" s="877">
        <v>0</v>
      </c>
      <c r="BB776" s="878"/>
      <c r="BC776" s="877">
        <v>0</v>
      </c>
      <c r="BD776" s="878"/>
      <c r="BE776" s="272">
        <f>SUM(AU776+AW776+AY776+BA776+BC776)</f>
        <v>0</v>
      </c>
      <c r="BF776" s="879">
        <v>0</v>
      </c>
      <c r="BG776" s="880"/>
      <c r="BH776" s="879">
        <v>0</v>
      </c>
      <c r="BI776" s="880"/>
      <c r="BJ776" s="879">
        <v>0</v>
      </c>
      <c r="BK776" s="880"/>
      <c r="BL776" s="879">
        <v>0</v>
      </c>
      <c r="BM776" s="880"/>
      <c r="BN776" s="879">
        <v>0</v>
      </c>
      <c r="BO776" s="880"/>
      <c r="BP776" s="275">
        <f>SUM(BF776+BH776+BJ776+BL776+BN776)</f>
        <v>0</v>
      </c>
      <c r="BQ776" s="1003">
        <v>0</v>
      </c>
      <c r="BR776" s="1004"/>
      <c r="BS776" s="1003">
        <v>0</v>
      </c>
      <c r="BT776" s="1004"/>
      <c r="BU776" s="1003">
        <v>0</v>
      </c>
      <c r="BV776" s="1004"/>
      <c r="BW776" s="1003">
        <v>0</v>
      </c>
      <c r="BX776" s="1004"/>
      <c r="BY776" s="1003">
        <v>0</v>
      </c>
      <c r="BZ776" s="1004"/>
      <c r="CA776" s="278">
        <f>SUM(BQ776+BS776+BU776+BW776+BY776)</f>
        <v>0</v>
      </c>
      <c r="CB776" s="1005">
        <v>0</v>
      </c>
      <c r="CC776" s="1006"/>
      <c r="CD776" s="1005">
        <v>0</v>
      </c>
      <c r="CE776" s="1006"/>
      <c r="CF776" s="1005">
        <v>0</v>
      </c>
      <c r="CG776" s="1006"/>
      <c r="CH776" s="1005">
        <v>0</v>
      </c>
      <c r="CI776" s="1006"/>
      <c r="CJ776" s="1005">
        <v>0</v>
      </c>
      <c r="CK776" s="1006"/>
      <c r="CL776" s="281">
        <f>SUM(CB776+CD776+CF776+CH776+CJ776)</f>
        <v>0</v>
      </c>
      <c r="CM776" s="999">
        <v>0</v>
      </c>
      <c r="CN776" s="1000"/>
      <c r="CO776" s="999">
        <v>0</v>
      </c>
      <c r="CP776" s="1000"/>
      <c r="CQ776" s="999">
        <v>0</v>
      </c>
      <c r="CR776" s="1000"/>
      <c r="CS776" s="999">
        <v>0</v>
      </c>
      <c r="CT776" s="1000"/>
      <c r="CU776" s="999">
        <v>0</v>
      </c>
      <c r="CV776" s="1000"/>
      <c r="CW776" s="284">
        <f>SUM(CM776+CO776+CQ776+CS776+CU776)</f>
        <v>0</v>
      </c>
      <c r="CX776" s="1001">
        <v>0</v>
      </c>
      <c r="CY776" s="1002"/>
      <c r="CZ776" s="1001">
        <v>0</v>
      </c>
      <c r="DA776" s="1002"/>
      <c r="DB776" s="1001">
        <v>0</v>
      </c>
      <c r="DC776" s="1002"/>
      <c r="DD776" s="1001">
        <v>0</v>
      </c>
      <c r="DE776" s="1002"/>
      <c r="DF776" s="1001">
        <v>0</v>
      </c>
      <c r="DG776" s="1002"/>
      <c r="DH776" s="287">
        <f>SUM(CX776+CZ776+DB776+DD776+DF776)</f>
        <v>0</v>
      </c>
      <c r="DI776" s="997">
        <v>0</v>
      </c>
      <c r="DJ776" s="998"/>
      <c r="DK776" s="997">
        <v>0</v>
      </c>
      <c r="DL776" s="998"/>
      <c r="DM776" s="997">
        <v>0</v>
      </c>
      <c r="DN776" s="998"/>
      <c r="DO776" s="997">
        <v>0</v>
      </c>
      <c r="DP776" s="998"/>
      <c r="DQ776" s="997">
        <v>0</v>
      </c>
      <c r="DR776" s="998"/>
      <c r="DS776" s="299">
        <f>SUM(DI776+DK776+DM776+DO776+DQ776)</f>
        <v>0</v>
      </c>
      <c r="DT776" s="293">
        <f>N776+Y776+AJ776+AU776+BF776+BQ776+CB776+CM776+CX776+DI776</f>
        <v>0</v>
      </c>
      <c r="DU776" s="293">
        <f>P776+AA776+AL776+AW776+BH776+BS776+CD776+CO776+CZ776+DK776</f>
        <v>0</v>
      </c>
      <c r="DV776" s="293">
        <f>R776+AC776+AN776+AY776+BJ776+BU776+CF776+CQ776+DB776+DM776</f>
        <v>0</v>
      </c>
      <c r="DW776" s="293">
        <f>T776+AE776+AP776+BA776+BL776+BW776+CH776+CS776+DD776+DO776</f>
        <v>0</v>
      </c>
      <c r="DX776" s="293">
        <f>V776+AG776+AR776+BC776+BN776+BY776+CJ776+CU776+DF776+DQ776</f>
        <v>0</v>
      </c>
      <c r="DY776" s="294">
        <f t="shared" si="980"/>
        <v>0</v>
      </c>
      <c r="DZ776" s="135"/>
    </row>
    <row r="777" spans="1:130" s="52" customFormat="1" ht="15" customHeight="1">
      <c r="A777" s="476"/>
      <c r="B777" s="476"/>
      <c r="C777" s="657"/>
      <c r="D777" s="658"/>
      <c r="E777" s="658"/>
      <c r="F777" s="658"/>
      <c r="G777" s="658"/>
      <c r="H777" s="658"/>
      <c r="I777" s="658"/>
      <c r="J777" s="658"/>
      <c r="K777" s="658"/>
      <c r="L777" s="658"/>
      <c r="M777" s="659"/>
      <c r="N777" s="881">
        <v>0</v>
      </c>
      <c r="O777" s="659"/>
      <c r="P777" s="881">
        <v>0</v>
      </c>
      <c r="Q777" s="659"/>
      <c r="R777" s="881">
        <v>0</v>
      </c>
      <c r="S777" s="659"/>
      <c r="T777" s="881">
        <v>0</v>
      </c>
      <c r="U777" s="659"/>
      <c r="V777" s="881">
        <v>0</v>
      </c>
      <c r="W777" s="659"/>
      <c r="X777" s="119">
        <f>SUM(N777+P777+R777+T777+V777)</f>
        <v>0</v>
      </c>
      <c r="Y777" s="886">
        <v>0</v>
      </c>
      <c r="Z777" s="1007"/>
      <c r="AA777" s="886">
        <v>0</v>
      </c>
      <c r="AB777" s="1007"/>
      <c r="AC777" s="886">
        <v>0</v>
      </c>
      <c r="AD777" s="1007"/>
      <c r="AE777" s="886">
        <v>0</v>
      </c>
      <c r="AF777" s="1007"/>
      <c r="AG777" s="886">
        <v>0</v>
      </c>
      <c r="AH777" s="1007"/>
      <c r="AI777" s="266">
        <f>SUM(Y777+AA777+AC777+AE777+AG777)</f>
        <v>0</v>
      </c>
      <c r="AJ777" s="884">
        <v>0</v>
      </c>
      <c r="AK777" s="885"/>
      <c r="AL777" s="884">
        <v>0</v>
      </c>
      <c r="AM777" s="885"/>
      <c r="AN777" s="884">
        <v>0</v>
      </c>
      <c r="AO777" s="885"/>
      <c r="AP777" s="884">
        <v>0</v>
      </c>
      <c r="AQ777" s="885"/>
      <c r="AR777" s="884">
        <v>0</v>
      </c>
      <c r="AS777" s="885"/>
      <c r="AT777" s="269">
        <f>SUM(AJ777+AL777+AN777+AP777+AR777)</f>
        <v>0</v>
      </c>
      <c r="AU777" s="877">
        <v>0</v>
      </c>
      <c r="AV777" s="878"/>
      <c r="AW777" s="877">
        <v>0</v>
      </c>
      <c r="AX777" s="878"/>
      <c r="AY777" s="877">
        <v>0</v>
      </c>
      <c r="AZ777" s="878"/>
      <c r="BA777" s="877">
        <v>0</v>
      </c>
      <c r="BB777" s="878"/>
      <c r="BC777" s="877">
        <v>0</v>
      </c>
      <c r="BD777" s="878"/>
      <c r="BE777" s="272">
        <f>SUM(AU777+AW777+AY777+BA777+BC777)</f>
        <v>0</v>
      </c>
      <c r="BF777" s="879">
        <v>0</v>
      </c>
      <c r="BG777" s="880"/>
      <c r="BH777" s="879">
        <v>0</v>
      </c>
      <c r="BI777" s="880"/>
      <c r="BJ777" s="879">
        <v>0</v>
      </c>
      <c r="BK777" s="880"/>
      <c r="BL777" s="879">
        <v>0</v>
      </c>
      <c r="BM777" s="880"/>
      <c r="BN777" s="879">
        <v>0</v>
      </c>
      <c r="BO777" s="880"/>
      <c r="BP777" s="275">
        <f>SUM(BF777+BH777+BJ777+BL777+BN777)</f>
        <v>0</v>
      </c>
      <c r="BQ777" s="1003">
        <v>0</v>
      </c>
      <c r="BR777" s="1004"/>
      <c r="BS777" s="1003">
        <v>0</v>
      </c>
      <c r="BT777" s="1004"/>
      <c r="BU777" s="1003">
        <v>0</v>
      </c>
      <c r="BV777" s="1004"/>
      <c r="BW777" s="1003">
        <v>0</v>
      </c>
      <c r="BX777" s="1004"/>
      <c r="BY777" s="1003">
        <v>0</v>
      </c>
      <c r="BZ777" s="1004"/>
      <c r="CA777" s="278">
        <f>SUM(BQ777+BS777+BU777+BW777+BY777)</f>
        <v>0</v>
      </c>
      <c r="CB777" s="1005">
        <v>0</v>
      </c>
      <c r="CC777" s="1006"/>
      <c r="CD777" s="1005">
        <v>0</v>
      </c>
      <c r="CE777" s="1006"/>
      <c r="CF777" s="1005">
        <v>0</v>
      </c>
      <c r="CG777" s="1006"/>
      <c r="CH777" s="1005">
        <v>0</v>
      </c>
      <c r="CI777" s="1006"/>
      <c r="CJ777" s="1005">
        <v>0</v>
      </c>
      <c r="CK777" s="1006"/>
      <c r="CL777" s="281">
        <f>SUM(CB777+CD777+CF777+CH777+CJ777)</f>
        <v>0</v>
      </c>
      <c r="CM777" s="999">
        <v>0</v>
      </c>
      <c r="CN777" s="1000"/>
      <c r="CO777" s="999">
        <v>0</v>
      </c>
      <c r="CP777" s="1000"/>
      <c r="CQ777" s="999">
        <v>0</v>
      </c>
      <c r="CR777" s="1000"/>
      <c r="CS777" s="999">
        <v>0</v>
      </c>
      <c r="CT777" s="1000"/>
      <c r="CU777" s="999">
        <v>0</v>
      </c>
      <c r="CV777" s="1000"/>
      <c r="CW777" s="284">
        <f>SUM(CM777+CO777+CQ777+CS777+CU777)</f>
        <v>0</v>
      </c>
      <c r="CX777" s="1001">
        <v>0</v>
      </c>
      <c r="CY777" s="1002"/>
      <c r="CZ777" s="1001">
        <v>0</v>
      </c>
      <c r="DA777" s="1002"/>
      <c r="DB777" s="1001">
        <v>0</v>
      </c>
      <c r="DC777" s="1002"/>
      <c r="DD777" s="1001">
        <v>0</v>
      </c>
      <c r="DE777" s="1002"/>
      <c r="DF777" s="1001">
        <v>0</v>
      </c>
      <c r="DG777" s="1002"/>
      <c r="DH777" s="287">
        <f>SUM(CX777+CZ777+DB777+DD777+DF777)</f>
        <v>0</v>
      </c>
      <c r="DI777" s="997">
        <v>0</v>
      </c>
      <c r="DJ777" s="998"/>
      <c r="DK777" s="997">
        <v>0</v>
      </c>
      <c r="DL777" s="998"/>
      <c r="DM777" s="997">
        <v>0</v>
      </c>
      <c r="DN777" s="998"/>
      <c r="DO777" s="997">
        <v>0</v>
      </c>
      <c r="DP777" s="998"/>
      <c r="DQ777" s="997">
        <v>0</v>
      </c>
      <c r="DR777" s="998"/>
      <c r="DS777" s="299">
        <f>SUM(DI777+DK777+DM777+DO777+DQ777)</f>
        <v>0</v>
      </c>
      <c r="DT777" s="293">
        <f>N777+Y777+AJ777+AU777+BF777+BQ777+CB777+CM777+CX777+DI777</f>
        <v>0</v>
      </c>
      <c r="DU777" s="293">
        <f>P777+AA777+AL777+AW777+BH777+BS777+CD777+CO777+CZ777+DK777</f>
        <v>0</v>
      </c>
      <c r="DV777" s="293">
        <f>R777+AC777+AN777+AY777+BJ777+BU777+CF777+CQ777+DB777+DM777</f>
        <v>0</v>
      </c>
      <c r="DW777" s="293">
        <f>T777+AE777+AP777+BA777+BL777+BW777+CH777+CS777+DD777+DO777</f>
        <v>0</v>
      </c>
      <c r="DX777" s="293">
        <f>V777+AG777+AR777+BC777+BN777+BY777+CJ777+CU777+DF777+DQ777</f>
        <v>0</v>
      </c>
      <c r="DY777" s="294">
        <f t="shared" si="980"/>
        <v>0</v>
      </c>
      <c r="DZ777" s="135"/>
    </row>
    <row r="778" spans="1:130" s="52" customFormat="1" ht="15" customHeight="1">
      <c r="A778" s="476"/>
      <c r="B778" s="476"/>
      <c r="C778" s="692" t="str">
        <f>CONCATENATE("TOTAL ",C773 )</f>
        <v>TOTAL SIKULIAQ SHIP USE / HAARP FACILITY USE [Delete unneeded facility and this red text]</v>
      </c>
      <c r="D778" s="693"/>
      <c r="E778" s="693"/>
      <c r="F778" s="693"/>
      <c r="G778" s="693"/>
      <c r="H778" s="693"/>
      <c r="I778" s="693"/>
      <c r="J778" s="693"/>
      <c r="K778" s="693"/>
      <c r="L778" s="693"/>
      <c r="M778" s="694"/>
      <c r="N778" s="648">
        <f>SUM(N774:O777)</f>
        <v>0</v>
      </c>
      <c r="O778" s="665"/>
      <c r="P778" s="648">
        <f>SUM(P774:Q777)</f>
        <v>0</v>
      </c>
      <c r="Q778" s="649"/>
      <c r="R778" s="648">
        <f>SUM(R774:S777)</f>
        <v>0</v>
      </c>
      <c r="S778" s="649"/>
      <c r="T778" s="648">
        <f>SUM(T774:U777)</f>
        <v>0</v>
      </c>
      <c r="U778" s="649"/>
      <c r="V778" s="648">
        <f>SUM(V774:W777)</f>
        <v>0</v>
      </c>
      <c r="W778" s="649"/>
      <c r="X778" s="152">
        <f>SUM(N778:W778)</f>
        <v>0</v>
      </c>
      <c r="Y778" s="648">
        <f>SUM(Y774:Z777)</f>
        <v>0</v>
      </c>
      <c r="Z778" s="665"/>
      <c r="AA778" s="648">
        <f t="shared" ref="AA778" si="981">SUM(AA774:AB777)</f>
        <v>0</v>
      </c>
      <c r="AB778" s="665"/>
      <c r="AC778" s="648">
        <f t="shared" ref="AC778" si="982">SUM(AC774:AD777)</f>
        <v>0</v>
      </c>
      <c r="AD778" s="665"/>
      <c r="AE778" s="648">
        <f t="shared" ref="AE778" si="983">SUM(AE774:AF777)</f>
        <v>0</v>
      </c>
      <c r="AF778" s="665"/>
      <c r="AG778" s="648">
        <f t="shared" ref="AG778" si="984">SUM(AG774:AH777)</f>
        <v>0</v>
      </c>
      <c r="AH778" s="665"/>
      <c r="AI778" s="152">
        <f>SUM(Y778:AG778)</f>
        <v>0</v>
      </c>
      <c r="AJ778" s="648">
        <f>SUM(AJ774:AK777)</f>
        <v>0</v>
      </c>
      <c r="AK778" s="665"/>
      <c r="AL778" s="648">
        <f>SUM(AL774:AM777)</f>
        <v>0</v>
      </c>
      <c r="AM778" s="665"/>
      <c r="AN778" s="648">
        <f>SUM(AN774:AO777)</f>
        <v>0</v>
      </c>
      <c r="AO778" s="665"/>
      <c r="AP778" s="648">
        <f>SUM(AP774:AQ777)</f>
        <v>0</v>
      </c>
      <c r="AQ778" s="665"/>
      <c r="AR778" s="648">
        <f>SUM(AR774:AS777)</f>
        <v>0</v>
      </c>
      <c r="AS778" s="665"/>
      <c r="AT778" s="152">
        <f>SUM(AJ778:AS778)</f>
        <v>0</v>
      </c>
      <c r="AU778" s="648">
        <f>SUM(AU774:AV777)</f>
        <v>0</v>
      </c>
      <c r="AV778" s="665"/>
      <c r="AW778" s="648">
        <f>SUM(AW774:AX777)</f>
        <v>0</v>
      </c>
      <c r="AX778" s="665"/>
      <c r="AY778" s="648">
        <f>SUM(AY774:AZ777)</f>
        <v>0</v>
      </c>
      <c r="AZ778" s="665"/>
      <c r="BA778" s="648">
        <f>SUM(BA774:BB777)</f>
        <v>0</v>
      </c>
      <c r="BB778" s="665"/>
      <c r="BC778" s="648">
        <f>SUM(BC774:BD777)</f>
        <v>0</v>
      </c>
      <c r="BD778" s="665"/>
      <c r="BE778" s="152">
        <f>SUM(AU778:BD778)</f>
        <v>0</v>
      </c>
      <c r="BF778" s="648">
        <f>SUM(BF774:BG777)</f>
        <v>0</v>
      </c>
      <c r="BG778" s="665"/>
      <c r="BH778" s="648">
        <f>SUM(BH774:BI777)</f>
        <v>0</v>
      </c>
      <c r="BI778" s="665"/>
      <c r="BJ778" s="648">
        <f>SUM(BJ774:BK777)</f>
        <v>0</v>
      </c>
      <c r="BK778" s="665"/>
      <c r="BL778" s="648">
        <f>SUM(BL774:BM777)</f>
        <v>0</v>
      </c>
      <c r="BM778" s="665"/>
      <c r="BN778" s="648">
        <f>SUM(BN774:BO777)</f>
        <v>0</v>
      </c>
      <c r="BO778" s="665"/>
      <c r="BP778" s="152">
        <f>SUM(BF778:BO778)</f>
        <v>0</v>
      </c>
      <c r="BQ778" s="648">
        <f>SUM(BQ774:BR777)</f>
        <v>0</v>
      </c>
      <c r="BR778" s="665"/>
      <c r="BS778" s="648">
        <f>SUM(BS774:BT777)</f>
        <v>0</v>
      </c>
      <c r="BT778" s="665"/>
      <c r="BU778" s="648">
        <f>SUM(BU774:BV777)</f>
        <v>0</v>
      </c>
      <c r="BV778" s="665"/>
      <c r="BW778" s="648">
        <f>SUM(BW774:BX777)</f>
        <v>0</v>
      </c>
      <c r="BX778" s="665"/>
      <c r="BY778" s="648">
        <f>SUM(BY774:BZ777)</f>
        <v>0</v>
      </c>
      <c r="BZ778" s="665"/>
      <c r="CA778" s="152">
        <f>SUM(BQ778:BZ778)</f>
        <v>0</v>
      </c>
      <c r="CB778" s="648">
        <f>SUM(CB774:CC777)</f>
        <v>0</v>
      </c>
      <c r="CC778" s="665"/>
      <c r="CD778" s="648">
        <f>SUM(CD774:CE777)</f>
        <v>0</v>
      </c>
      <c r="CE778" s="665"/>
      <c r="CF778" s="648">
        <f>SUM(CF774:CG777)</f>
        <v>0</v>
      </c>
      <c r="CG778" s="665"/>
      <c r="CH778" s="648">
        <f>SUM(CH774:CI777)</f>
        <v>0</v>
      </c>
      <c r="CI778" s="665"/>
      <c r="CJ778" s="648">
        <f>SUM(CJ774:CK777)</f>
        <v>0</v>
      </c>
      <c r="CK778" s="665"/>
      <c r="CL778" s="152">
        <f>SUM(CB778:CK778)</f>
        <v>0</v>
      </c>
      <c r="CM778" s="648">
        <f>SUM(CM774:CN777)</f>
        <v>0</v>
      </c>
      <c r="CN778" s="665"/>
      <c r="CO778" s="648">
        <f>SUM(CO774:CP777)</f>
        <v>0</v>
      </c>
      <c r="CP778" s="665"/>
      <c r="CQ778" s="648">
        <f>SUM(CQ774:CR777)</f>
        <v>0</v>
      </c>
      <c r="CR778" s="665"/>
      <c r="CS778" s="648">
        <f>SUM(CS774:CT777)</f>
        <v>0</v>
      </c>
      <c r="CT778" s="665"/>
      <c r="CU778" s="648">
        <f>SUM(CU774:CV777)</f>
        <v>0</v>
      </c>
      <c r="CV778" s="665"/>
      <c r="CW778" s="152">
        <f>SUM(CM778:CV778)</f>
        <v>0</v>
      </c>
      <c r="CX778" s="648">
        <f>SUM(CX774:CY777)</f>
        <v>0</v>
      </c>
      <c r="CY778" s="665"/>
      <c r="CZ778" s="648">
        <f>SUM(CZ774:DA777)</f>
        <v>0</v>
      </c>
      <c r="DA778" s="665"/>
      <c r="DB778" s="648">
        <f>SUM(DB774:DC777)</f>
        <v>0</v>
      </c>
      <c r="DC778" s="665"/>
      <c r="DD778" s="648">
        <f>SUM(DD774:DE777)</f>
        <v>0</v>
      </c>
      <c r="DE778" s="665"/>
      <c r="DF778" s="648">
        <f>SUM(DF774:DG777)</f>
        <v>0</v>
      </c>
      <c r="DG778" s="665"/>
      <c r="DH778" s="152">
        <f>SUM(CX778:DG778)</f>
        <v>0</v>
      </c>
      <c r="DI778" s="648">
        <f>SUM(DI774:DJ777)</f>
        <v>0</v>
      </c>
      <c r="DJ778" s="665"/>
      <c r="DK778" s="648">
        <f>SUM(DK774:DL777)</f>
        <v>0</v>
      </c>
      <c r="DL778" s="665"/>
      <c r="DM778" s="648">
        <f>SUM(DM774:DN777)</f>
        <v>0</v>
      </c>
      <c r="DN778" s="665"/>
      <c r="DO778" s="648">
        <f>SUM(DO774:DP777)</f>
        <v>0</v>
      </c>
      <c r="DP778" s="665"/>
      <c r="DQ778" s="648">
        <f>SUM(DQ774:DR777)</f>
        <v>0</v>
      </c>
      <c r="DR778" s="665"/>
      <c r="DS778" s="152">
        <f>SUM(DI778:DR778)</f>
        <v>0</v>
      </c>
      <c r="DT778" s="352">
        <f>SUM(DT774:DT777)</f>
        <v>0</v>
      </c>
      <c r="DU778" s="352">
        <f>SUM(DU774:DU777)</f>
        <v>0</v>
      </c>
      <c r="DV778" s="352">
        <f>SUM(DV774:DV777)</f>
        <v>0</v>
      </c>
      <c r="DW778" s="352">
        <f>SUM(DW774:DW777)</f>
        <v>0</v>
      </c>
      <c r="DX778" s="352">
        <f>SUM(DX774:DX777)</f>
        <v>0</v>
      </c>
      <c r="DY778" s="352">
        <f t="shared" si="980"/>
        <v>0</v>
      </c>
      <c r="DZ778" s="135"/>
    </row>
    <row r="779" spans="1:130" s="135" customFormat="1" ht="15" customHeight="1">
      <c r="A779" s="169"/>
      <c r="B779" s="169"/>
      <c r="C779" s="938" t="s">
        <v>92</v>
      </c>
      <c r="D779" s="940"/>
      <c r="E779" s="940"/>
      <c r="F779" s="940"/>
      <c r="G779" s="940"/>
      <c r="H779" s="940"/>
      <c r="I779" s="940"/>
      <c r="J779" s="940"/>
      <c r="K779" s="940"/>
      <c r="L779" s="940"/>
      <c r="M779" s="952"/>
      <c r="N779" s="904">
        <f>SUM(N665,N690,N725,N744,N764,N772,N778,N713)</f>
        <v>0</v>
      </c>
      <c r="O779" s="947"/>
      <c r="P779" s="904">
        <f>SUM(P665,P690,P725,P744,P764,P772,P778,P713)</f>
        <v>0</v>
      </c>
      <c r="Q779" s="947"/>
      <c r="R779" s="904">
        <f>SUM(R665,R690,R725,R744,R764,R772,R778,R713)</f>
        <v>0</v>
      </c>
      <c r="S779" s="947"/>
      <c r="T779" s="904">
        <f>SUM(T665,T690,T725,T744,T764,T772,T778,T713)</f>
        <v>0</v>
      </c>
      <c r="U779" s="947"/>
      <c r="V779" s="904">
        <f>SUM(V665,V690,V725,V744,V764,V772,V778,V713)</f>
        <v>0</v>
      </c>
      <c r="W779" s="947"/>
      <c r="X779" s="177">
        <f>SUM(N779:W779)</f>
        <v>0</v>
      </c>
      <c r="Y779" s="904">
        <f>SUM(Y665,Y690,Y725,Y744,Y764,Y772,Y778,Y713)</f>
        <v>0</v>
      </c>
      <c r="Z779" s="665"/>
      <c r="AA779" s="904">
        <f>SUM(AA665,AA690,AA725,AA744,AA764,AA772,AA778,AA713)</f>
        <v>0</v>
      </c>
      <c r="AB779" s="665"/>
      <c r="AC779" s="904">
        <f>SUM(AC665,AC690,AC725,AC744,AC764,AC772,AC778,AC713)</f>
        <v>0</v>
      </c>
      <c r="AD779" s="665"/>
      <c r="AE779" s="904">
        <f>SUM(AE665,AE690,AE725,AE744,AE764,AE772,AE778,AE713)</f>
        <v>0</v>
      </c>
      <c r="AF779" s="665"/>
      <c r="AG779" s="904">
        <f>SUM(AG665,AG690,AG725,AG744,AG764,AG772,AG778,AG713)</f>
        <v>0</v>
      </c>
      <c r="AH779" s="665"/>
      <c r="AI779" s="177">
        <f>SUM(Y779:AG779)</f>
        <v>0</v>
      </c>
      <c r="AJ779" s="904">
        <f>SUM(AJ665,AJ690,AJ725,AJ744,AJ764,AJ772,AJ778,AJ713)</f>
        <v>0</v>
      </c>
      <c r="AK779" s="947"/>
      <c r="AL779" s="904">
        <f>SUM(AL665,AL690,AL725,AL744,AL764,AL772,AL778,AL713)</f>
        <v>0</v>
      </c>
      <c r="AM779" s="947"/>
      <c r="AN779" s="904">
        <f>SUM(AN665,AN690,AN725,AN744,AN764,AN772,AN778,AN713)</f>
        <v>0</v>
      </c>
      <c r="AO779" s="947"/>
      <c r="AP779" s="904">
        <f>SUM(AP665,AP690,AP725,AP744,AP764,AP772,AP778,AP713)</f>
        <v>0</v>
      </c>
      <c r="AQ779" s="947"/>
      <c r="AR779" s="904">
        <f>SUM(AR665,AR690,AR725,AR744,AR764,AR772,AR778,AR713)</f>
        <v>0</v>
      </c>
      <c r="AS779" s="947"/>
      <c r="AT779" s="177">
        <f>SUM(AJ779:AS779)</f>
        <v>0</v>
      </c>
      <c r="AU779" s="904">
        <f>SUM(AU665,AU690,AU725,AU744,AU764,AU772,AU778,AU713)</f>
        <v>0</v>
      </c>
      <c r="AV779" s="947"/>
      <c r="AW779" s="904">
        <f>SUM(AW665,AW690,AW725,AW744,AW764,AW772,AW778,AW713)</f>
        <v>0</v>
      </c>
      <c r="AX779" s="947"/>
      <c r="AY779" s="904">
        <f>SUM(AY665,AY690,AY725,AY744,AY764,AY772,AY778,AY713)</f>
        <v>0</v>
      </c>
      <c r="AZ779" s="947"/>
      <c r="BA779" s="904">
        <f>SUM(BA665,BA690,BA725,BA744,BA764,BA772,BA778,BA713)</f>
        <v>0</v>
      </c>
      <c r="BB779" s="947"/>
      <c r="BC779" s="904">
        <f>SUM(BC665,BC690,BC725,BC744,BC764,BC772,BC778,BC713)</f>
        <v>0</v>
      </c>
      <c r="BD779" s="947"/>
      <c r="BE779" s="177">
        <f>SUM(AU779:BD779)</f>
        <v>0</v>
      </c>
      <c r="BF779" s="904">
        <f>SUM(BF665,BF690,BF725,BF744,BF764,BF772,BF778,BF713)</f>
        <v>0</v>
      </c>
      <c r="BG779" s="947"/>
      <c r="BH779" s="904">
        <f>SUM(BH665,BH690,BH725,BH744,BH764,BH772,BH778,BH713)</f>
        <v>0</v>
      </c>
      <c r="BI779" s="947"/>
      <c r="BJ779" s="904">
        <f>SUM(BJ665,BJ690,BJ725,BJ744,BJ764,BJ772,BJ778,BJ713)</f>
        <v>0</v>
      </c>
      <c r="BK779" s="947"/>
      <c r="BL779" s="904">
        <f>SUM(BL665,BL690,BL725,BL744,BL764,BL772,BL778,BL713)</f>
        <v>0</v>
      </c>
      <c r="BM779" s="947"/>
      <c r="BN779" s="904">
        <f>SUM(BN665,BN690,BN725,BN744,BN764,BN772,BN778,BN713)</f>
        <v>0</v>
      </c>
      <c r="BO779" s="947"/>
      <c r="BP779" s="177">
        <f>SUM(BF779:BO779)</f>
        <v>0</v>
      </c>
      <c r="BQ779" s="904">
        <f>SUM(BQ665,BQ690,BQ725,BQ744,BQ764,BQ772,BQ778,BQ713)</f>
        <v>0</v>
      </c>
      <c r="BR779" s="947"/>
      <c r="BS779" s="904">
        <f>SUM(BS665,BS690,BS725,BS744,BS764,BS772,BS778,BS713)</f>
        <v>0</v>
      </c>
      <c r="BT779" s="947"/>
      <c r="BU779" s="904">
        <f>SUM(BU665,BU690,BU725,BU744,BU764,BU772,BU778,BU713)</f>
        <v>0</v>
      </c>
      <c r="BV779" s="947"/>
      <c r="BW779" s="904">
        <f>SUM(BW665,BW690,BW725,BW744,BW764,BW772,BW778,BW713)</f>
        <v>0</v>
      </c>
      <c r="BX779" s="947"/>
      <c r="BY779" s="904">
        <f>SUM(BY665,BY690,BY725,BY744,BY764,BY772,BY778,BY713)</f>
        <v>0</v>
      </c>
      <c r="BZ779" s="947"/>
      <c r="CA779" s="177">
        <f>SUM(BQ779:BZ779)</f>
        <v>0</v>
      </c>
      <c r="CB779" s="904">
        <f>SUM(CB665,CB690,CB725,CB744,CB764,CB772,CB778,CB713)</f>
        <v>0</v>
      </c>
      <c r="CC779" s="947"/>
      <c r="CD779" s="904">
        <f>SUM(CD665,CD690,CD725,CD744,CD764,CD772,CD778,CD713)</f>
        <v>0</v>
      </c>
      <c r="CE779" s="947"/>
      <c r="CF779" s="904">
        <f>SUM(CF665,CF690,CF725,CF744,CF764,CF772,CF778,CF713)</f>
        <v>0</v>
      </c>
      <c r="CG779" s="947"/>
      <c r="CH779" s="904">
        <f>SUM(CH665,CH690,CH725,CH744,CH764,CH772,CH778,CH713)</f>
        <v>0</v>
      </c>
      <c r="CI779" s="947"/>
      <c r="CJ779" s="904">
        <f>SUM(CJ665,CJ690,CJ725,CJ744,CJ764,CJ772,CJ778,CJ713)</f>
        <v>0</v>
      </c>
      <c r="CK779" s="947"/>
      <c r="CL779" s="177">
        <f>SUM(CB779:CK779)</f>
        <v>0</v>
      </c>
      <c r="CM779" s="904">
        <f>SUM(CM665,CM690,CM725,CM744,CM764,CM772,CM778,CM713)</f>
        <v>0</v>
      </c>
      <c r="CN779" s="947"/>
      <c r="CO779" s="904">
        <f>SUM(CO665,CO690,CO725,CO744,CO764,CO772,CO778,CO713)</f>
        <v>0</v>
      </c>
      <c r="CP779" s="947"/>
      <c r="CQ779" s="904">
        <f>SUM(CQ665,CQ690,CQ725,CQ744,CQ764,CQ772,CQ778,CQ713)</f>
        <v>0</v>
      </c>
      <c r="CR779" s="947"/>
      <c r="CS779" s="904">
        <f>SUM(CS665,CS690,CS725,CS744,CS764,CS772,CS778,CS713)</f>
        <v>0</v>
      </c>
      <c r="CT779" s="947"/>
      <c r="CU779" s="904">
        <f>SUM(CU665,CU690,CU725,CU744,CU764,CU772,CU778,CU713)</f>
        <v>0</v>
      </c>
      <c r="CV779" s="947"/>
      <c r="CW779" s="177">
        <f>SUM(CM779:CV779)</f>
        <v>0</v>
      </c>
      <c r="CX779" s="904">
        <f>SUM(CX665,CX690,CX725,CX744,CX764,CX772,CX778,CX713)</f>
        <v>0</v>
      </c>
      <c r="CY779" s="947"/>
      <c r="CZ779" s="904">
        <f>SUM(CZ665,CZ690,CZ725,CZ744,CZ764,CZ772,CZ778,CZ713)</f>
        <v>0</v>
      </c>
      <c r="DA779" s="947"/>
      <c r="DB779" s="904">
        <f>SUM(DB665,DB690,DB725,DB744,DB764,DB772,DB778,DB713)</f>
        <v>0</v>
      </c>
      <c r="DC779" s="947"/>
      <c r="DD779" s="904">
        <f>SUM(DD665,DD690,DD725,DD744,DD764,DD772,DD778,DD713)</f>
        <v>0</v>
      </c>
      <c r="DE779" s="947"/>
      <c r="DF779" s="904">
        <f>SUM(DF665,DF690,DF725,DF744,DF764,DF772,DF778,DF713)</f>
        <v>0</v>
      </c>
      <c r="DG779" s="947"/>
      <c r="DH779" s="177">
        <f>SUM(CX779:DG779)</f>
        <v>0</v>
      </c>
      <c r="DI779" s="904">
        <f>SUM(DI665,DI690,DI725,DI744,DI764,DI772,DI778,DI713)</f>
        <v>0</v>
      </c>
      <c r="DJ779" s="947"/>
      <c r="DK779" s="904">
        <f>SUM(DK665,DK690,DK725,DK744,DK764,DK772,DK778,DK713)</f>
        <v>0</v>
      </c>
      <c r="DL779" s="947"/>
      <c r="DM779" s="904">
        <f>SUM(DM665,DM690,DM725,DM744,DM764,DM772,DM778,DM713)</f>
        <v>0</v>
      </c>
      <c r="DN779" s="947"/>
      <c r="DO779" s="904">
        <f>SUM(DO665,DO690,DO725,DO744,DO764,DO772,DO778,DO713)</f>
        <v>0</v>
      </c>
      <c r="DP779" s="947"/>
      <c r="DQ779" s="904">
        <f>SUM(DQ665,DQ690,DQ725,DQ744,DQ764,DQ772,DQ778,DQ713)</f>
        <v>0</v>
      </c>
      <c r="DR779" s="947"/>
      <c r="DS779" s="177">
        <f>SUM(DI779:DR779)</f>
        <v>0</v>
      </c>
      <c r="DT779" s="355">
        <f>N779+Y779+AJ779+AU779+BF779+BQ779+CB779+CM779+CX779+DI779</f>
        <v>0</v>
      </c>
      <c r="DU779" s="355">
        <f>P779+AA779+AL779+AW779+BH779+BS779+CD779+CO779+CZ779+DK779</f>
        <v>0</v>
      </c>
      <c r="DV779" s="355">
        <f>R779+AC779+AN779+AY779+BJ779+BU779+CF779+CQ779+DB779+DM779</f>
        <v>0</v>
      </c>
      <c r="DW779" s="355">
        <f>T779+AE779+AP779+BA779+BL779+BW779+CH779+CS779+DD779+DO779</f>
        <v>0</v>
      </c>
      <c r="DX779" s="355">
        <f>V779+AG779+AR779+BC779+BN779+BY779+CJ779+CU779+DF779+DQ779</f>
        <v>0</v>
      </c>
      <c r="DY779" s="457">
        <f t="shared" si="980"/>
        <v>0</v>
      </c>
    </row>
    <row r="780" spans="1:130" ht="15" customHeight="1">
      <c r="C780" s="932"/>
      <c r="D780" s="931"/>
      <c r="E780" s="931"/>
      <c r="F780" s="931"/>
      <c r="G780" s="931"/>
      <c r="H780" s="931"/>
      <c r="I780" s="931"/>
      <c r="J780" s="931"/>
      <c r="K780" s="931"/>
      <c r="L780" s="931"/>
      <c r="M780" s="760"/>
      <c r="N780" s="175"/>
      <c r="O780" s="176"/>
      <c r="P780" s="175"/>
      <c r="Q780" s="176"/>
      <c r="R780" s="175"/>
      <c r="S780" s="176"/>
      <c r="T780" s="175"/>
      <c r="U780" s="176"/>
      <c r="V780" s="175"/>
      <c r="W780" s="176"/>
      <c r="X780" s="127"/>
      <c r="Y780" s="175"/>
      <c r="Z780" s="176"/>
      <c r="AA780" s="175"/>
      <c r="AB780" s="176"/>
      <c r="AC780" s="175"/>
      <c r="AD780" s="176"/>
      <c r="AE780" s="175"/>
      <c r="AF780" s="176"/>
      <c r="AG780" s="175"/>
      <c r="AH780" s="176"/>
      <c r="AI780" s="127"/>
      <c r="AJ780" s="175"/>
      <c r="AK780" s="176"/>
      <c r="AL780" s="175"/>
      <c r="AM780" s="176"/>
      <c r="AN780" s="175"/>
      <c r="AO780" s="176"/>
      <c r="AP780" s="175"/>
      <c r="AQ780" s="176"/>
      <c r="AR780" s="175"/>
      <c r="AS780" s="176"/>
      <c r="AT780" s="127"/>
      <c r="AU780" s="175"/>
      <c r="AV780" s="176"/>
      <c r="AW780" s="175"/>
      <c r="AX780" s="176"/>
      <c r="AY780" s="175"/>
      <c r="AZ780" s="176"/>
      <c r="BA780" s="175"/>
      <c r="BB780" s="176"/>
      <c r="BC780" s="175"/>
      <c r="BD780" s="176"/>
      <c r="BE780" s="127"/>
      <c r="BF780" s="175"/>
      <c r="BG780" s="176"/>
      <c r="BH780" s="175"/>
      <c r="BI780" s="176"/>
      <c r="BJ780" s="175"/>
      <c r="BK780" s="176"/>
      <c r="BL780" s="175"/>
      <c r="BM780" s="176"/>
      <c r="BN780" s="175"/>
      <c r="BO780" s="176"/>
      <c r="BP780" s="127"/>
      <c r="BQ780" s="175"/>
      <c r="BR780" s="176"/>
      <c r="BS780" s="175"/>
      <c r="BT780" s="176"/>
      <c r="BU780" s="175"/>
      <c r="BV780" s="176"/>
      <c r="BW780" s="175"/>
      <c r="BX780" s="176"/>
      <c r="BY780" s="175"/>
      <c r="BZ780" s="176"/>
      <c r="CA780" s="127"/>
      <c r="CB780" s="175"/>
      <c r="CC780" s="176"/>
      <c r="CD780" s="175"/>
      <c r="CE780" s="176"/>
      <c r="CF780" s="175"/>
      <c r="CG780" s="176"/>
      <c r="CH780" s="175"/>
      <c r="CI780" s="176"/>
      <c r="CJ780" s="175"/>
      <c r="CK780" s="176"/>
      <c r="CL780" s="127"/>
      <c r="CM780" s="175"/>
      <c r="CN780" s="176"/>
      <c r="CO780" s="175"/>
      <c r="CP780" s="176"/>
      <c r="CQ780" s="175"/>
      <c r="CR780" s="176"/>
      <c r="CS780" s="175"/>
      <c r="CT780" s="176"/>
      <c r="CU780" s="175"/>
      <c r="CV780" s="176"/>
      <c r="CW780" s="127"/>
      <c r="CX780" s="175"/>
      <c r="CY780" s="176"/>
      <c r="CZ780" s="175"/>
      <c r="DA780" s="176"/>
      <c r="DB780" s="175"/>
      <c r="DC780" s="176"/>
      <c r="DD780" s="175"/>
      <c r="DE780" s="176"/>
      <c r="DF780" s="175"/>
      <c r="DG780" s="176"/>
      <c r="DH780" s="127"/>
      <c r="DI780" s="175"/>
      <c r="DJ780" s="176"/>
      <c r="DK780" s="175"/>
      <c r="DL780" s="176"/>
      <c r="DM780" s="175"/>
      <c r="DN780" s="176"/>
      <c r="DO780" s="175"/>
      <c r="DP780" s="176"/>
      <c r="DQ780" s="175"/>
      <c r="DR780" s="176"/>
      <c r="DS780" s="127"/>
      <c r="DT780" s="297"/>
      <c r="DU780" s="297"/>
      <c r="DV780" s="297"/>
      <c r="DW780" s="297"/>
      <c r="DX780" s="297"/>
      <c r="DY780" s="350"/>
      <c r="DZ780" s="135"/>
    </row>
    <row r="781" spans="1:130" ht="15" customHeight="1">
      <c r="C781" s="938" t="s">
        <v>93</v>
      </c>
      <c r="D781" s="940"/>
      <c r="E781" s="940"/>
      <c r="F781" s="940"/>
      <c r="G781" s="940"/>
      <c r="H781" s="940"/>
      <c r="I781" s="940"/>
      <c r="J781" s="940"/>
      <c r="K781" s="940"/>
      <c r="L781" s="940"/>
      <c r="M781" s="952"/>
      <c r="N781" s="905">
        <f>N615+N779</f>
        <v>0</v>
      </c>
      <c r="O781" s="890"/>
      <c r="P781" s="905">
        <f>P615+P779</f>
        <v>0</v>
      </c>
      <c r="Q781" s="890"/>
      <c r="R781" s="905">
        <f>R615+R779</f>
        <v>0</v>
      </c>
      <c r="S781" s="890"/>
      <c r="T781" s="905">
        <f>T615+T779</f>
        <v>0</v>
      </c>
      <c r="U781" s="890"/>
      <c r="V781" s="905">
        <f>V615+V779</f>
        <v>0</v>
      </c>
      <c r="W781" s="890"/>
      <c r="X781" s="177">
        <f>SUM(N781:W781)</f>
        <v>0</v>
      </c>
      <c r="Y781" s="905">
        <f>Y615+Y779</f>
        <v>0</v>
      </c>
      <c r="Z781" s="890"/>
      <c r="AA781" s="905">
        <f>AA615+AA779</f>
        <v>0</v>
      </c>
      <c r="AB781" s="890"/>
      <c r="AC781" s="905">
        <f>AC615+AC779</f>
        <v>0</v>
      </c>
      <c r="AD781" s="890"/>
      <c r="AE781" s="905">
        <f>AE615+AE779</f>
        <v>0</v>
      </c>
      <c r="AF781" s="890"/>
      <c r="AG781" s="905">
        <f>AG615+AG779</f>
        <v>0</v>
      </c>
      <c r="AH781" s="890"/>
      <c r="AI781" s="177">
        <f>SUM(Y781:AG781)</f>
        <v>0</v>
      </c>
      <c r="AJ781" s="905">
        <f>AJ615+AJ779</f>
        <v>0</v>
      </c>
      <c r="AK781" s="890"/>
      <c r="AL781" s="905">
        <f>AL615+AL779</f>
        <v>0</v>
      </c>
      <c r="AM781" s="890"/>
      <c r="AN781" s="905">
        <f>AN615+AN779</f>
        <v>0</v>
      </c>
      <c r="AO781" s="890"/>
      <c r="AP781" s="905">
        <f>AP615+AP779</f>
        <v>0</v>
      </c>
      <c r="AQ781" s="890"/>
      <c r="AR781" s="905">
        <f>AR615+AR779</f>
        <v>0</v>
      </c>
      <c r="AS781" s="890"/>
      <c r="AT781" s="177">
        <f>SUM(AJ781:AS781)</f>
        <v>0</v>
      </c>
      <c r="AU781" s="905">
        <f>AU615+AU779</f>
        <v>0</v>
      </c>
      <c r="AV781" s="890"/>
      <c r="AW781" s="905">
        <f>AW615+AW779</f>
        <v>0</v>
      </c>
      <c r="AX781" s="890"/>
      <c r="AY781" s="905">
        <f>AY615+AY779</f>
        <v>0</v>
      </c>
      <c r="AZ781" s="890"/>
      <c r="BA781" s="905">
        <f>BA615+BA779</f>
        <v>0</v>
      </c>
      <c r="BB781" s="890"/>
      <c r="BC781" s="905">
        <f>BC615+BC779</f>
        <v>0</v>
      </c>
      <c r="BD781" s="890"/>
      <c r="BE781" s="177">
        <f>SUM(AU781:BD781)</f>
        <v>0</v>
      </c>
      <c r="BF781" s="905">
        <f>BF615+BF779</f>
        <v>0</v>
      </c>
      <c r="BG781" s="890"/>
      <c r="BH781" s="905">
        <f>BH615+BH779</f>
        <v>0</v>
      </c>
      <c r="BI781" s="890"/>
      <c r="BJ781" s="905">
        <f>BJ615+BJ779</f>
        <v>0</v>
      </c>
      <c r="BK781" s="890"/>
      <c r="BL781" s="905">
        <f>BL615+BL779</f>
        <v>0</v>
      </c>
      <c r="BM781" s="890"/>
      <c r="BN781" s="905">
        <f>BN615+BN779</f>
        <v>0</v>
      </c>
      <c r="BO781" s="890"/>
      <c r="BP781" s="177">
        <f>SUM(BF781:BO781)</f>
        <v>0</v>
      </c>
      <c r="BQ781" s="905">
        <f>BQ615+BQ779</f>
        <v>0</v>
      </c>
      <c r="BR781" s="890"/>
      <c r="BS781" s="905">
        <f>BS615+BS779</f>
        <v>0</v>
      </c>
      <c r="BT781" s="890"/>
      <c r="BU781" s="905">
        <f>BU615+BU779</f>
        <v>0</v>
      </c>
      <c r="BV781" s="890"/>
      <c r="BW781" s="905">
        <f>BW615+BW779</f>
        <v>0</v>
      </c>
      <c r="BX781" s="890"/>
      <c r="BY781" s="905">
        <f>BY615+BY779</f>
        <v>0</v>
      </c>
      <c r="BZ781" s="890"/>
      <c r="CA781" s="177">
        <f>SUM(BQ781:BZ781)</f>
        <v>0</v>
      </c>
      <c r="CB781" s="905">
        <f>CB615+CB779</f>
        <v>0</v>
      </c>
      <c r="CC781" s="890"/>
      <c r="CD781" s="905">
        <f>CD615+CD779</f>
        <v>0</v>
      </c>
      <c r="CE781" s="890"/>
      <c r="CF781" s="905">
        <f>CF615+CF779</f>
        <v>0</v>
      </c>
      <c r="CG781" s="890"/>
      <c r="CH781" s="905">
        <f>CH615+CH779</f>
        <v>0</v>
      </c>
      <c r="CI781" s="890"/>
      <c r="CJ781" s="905">
        <f>CJ615+CJ779</f>
        <v>0</v>
      </c>
      <c r="CK781" s="890"/>
      <c r="CL781" s="177">
        <f>SUM(CB781:CK781)</f>
        <v>0</v>
      </c>
      <c r="CM781" s="905">
        <f>CM615+CM779</f>
        <v>0</v>
      </c>
      <c r="CN781" s="890"/>
      <c r="CO781" s="905">
        <f>CO615+CO779</f>
        <v>0</v>
      </c>
      <c r="CP781" s="890"/>
      <c r="CQ781" s="905">
        <f>CQ615+CQ779</f>
        <v>0</v>
      </c>
      <c r="CR781" s="890"/>
      <c r="CS781" s="905">
        <f>CS615+CS779</f>
        <v>0</v>
      </c>
      <c r="CT781" s="890"/>
      <c r="CU781" s="905">
        <f>CU615+CU779</f>
        <v>0</v>
      </c>
      <c r="CV781" s="890"/>
      <c r="CW781" s="177">
        <f>SUM(CM781:CV781)</f>
        <v>0</v>
      </c>
      <c r="CX781" s="905">
        <f>CX615+CX779</f>
        <v>0</v>
      </c>
      <c r="CY781" s="890"/>
      <c r="CZ781" s="905">
        <f>CZ615+CZ779</f>
        <v>0</v>
      </c>
      <c r="DA781" s="890"/>
      <c r="DB781" s="905">
        <f>DB615+DB779</f>
        <v>0</v>
      </c>
      <c r="DC781" s="890"/>
      <c r="DD781" s="905">
        <f>DD615+DD779</f>
        <v>0</v>
      </c>
      <c r="DE781" s="890"/>
      <c r="DF781" s="905">
        <f>DF615+DF779</f>
        <v>0</v>
      </c>
      <c r="DG781" s="890"/>
      <c r="DH781" s="177">
        <f>SUM(CX781:DG781)</f>
        <v>0</v>
      </c>
      <c r="DI781" s="905">
        <f>DI615+DI779</f>
        <v>0</v>
      </c>
      <c r="DJ781" s="890"/>
      <c r="DK781" s="905">
        <f>DK615+DK779</f>
        <v>0</v>
      </c>
      <c r="DL781" s="890"/>
      <c r="DM781" s="905">
        <f>DM615+DM779</f>
        <v>0</v>
      </c>
      <c r="DN781" s="890"/>
      <c r="DO781" s="905">
        <f>DO615+DO779</f>
        <v>0</v>
      </c>
      <c r="DP781" s="890"/>
      <c r="DQ781" s="905">
        <f>DQ615+DQ779</f>
        <v>0</v>
      </c>
      <c r="DR781" s="890"/>
      <c r="DS781" s="177">
        <f>SUM(DI781:DR781)</f>
        <v>0</v>
      </c>
      <c r="DT781" s="355">
        <f>N781+Y781+AJ781+AU781+BF781+BQ781+CB781+CM781+CX781+DI781</f>
        <v>0</v>
      </c>
      <c r="DU781" s="355">
        <f>P781+AA781+AL781+AW781+BH781+BS781+CD781+CO781+CZ781+DK781</f>
        <v>0</v>
      </c>
      <c r="DV781" s="355">
        <f>R781+AC781+AN781+AY781+BJ781+BU781+CF781+CQ781+DB781+DM781</f>
        <v>0</v>
      </c>
      <c r="DW781" s="355">
        <f>T781+AE781+AP781+BA781+BL781+BW781+CH781+CS781+DD781+DO781</f>
        <v>0</v>
      </c>
      <c r="DX781" s="355">
        <f>V781+AG781+AR781+BC781+BN781+BY781+CJ781+CU781+DF781+DQ781</f>
        <v>0</v>
      </c>
      <c r="DY781" s="356">
        <f>SUM(DT781:DX781)</f>
        <v>0</v>
      </c>
      <c r="DZ781" s="135"/>
    </row>
    <row r="782" spans="1:130" ht="15" customHeight="1">
      <c r="C782" s="932"/>
      <c r="D782" s="931"/>
      <c r="E782" s="931"/>
      <c r="F782" s="931"/>
      <c r="G782" s="931"/>
      <c r="H782" s="931"/>
      <c r="I782" s="931"/>
      <c r="J782" s="931"/>
      <c r="K782" s="931"/>
      <c r="L782" s="931"/>
      <c r="M782" s="760"/>
      <c r="N782" s="302"/>
      <c r="O782" s="458"/>
      <c r="P782" s="302"/>
      <c r="Q782" s="458"/>
      <c r="R782" s="302"/>
      <c r="S782" s="458"/>
      <c r="T782" s="302"/>
      <c r="U782" s="458"/>
      <c r="V782" s="302"/>
      <c r="W782" s="458"/>
      <c r="X782" s="127"/>
      <c r="Y782" s="302"/>
      <c r="Z782" s="458"/>
      <c r="AA782" s="302"/>
      <c r="AB782" s="458"/>
      <c r="AC782" s="302"/>
      <c r="AD782" s="458"/>
      <c r="AE782" s="302"/>
      <c r="AF782" s="458"/>
      <c r="AG782" s="302"/>
      <c r="AH782" s="458"/>
      <c r="AI782" s="127"/>
      <c r="AJ782" s="302"/>
      <c r="AK782" s="458"/>
      <c r="AL782" s="302"/>
      <c r="AM782" s="458"/>
      <c r="AN782" s="302"/>
      <c r="AO782" s="458"/>
      <c r="AP782" s="302"/>
      <c r="AQ782" s="458"/>
      <c r="AR782" s="302"/>
      <c r="AS782" s="458"/>
      <c r="AT782" s="127"/>
      <c r="AU782" s="302"/>
      <c r="AV782" s="458"/>
      <c r="AW782" s="302"/>
      <c r="AX782" s="458"/>
      <c r="AY782" s="302"/>
      <c r="AZ782" s="458"/>
      <c r="BA782" s="302"/>
      <c r="BB782" s="458"/>
      <c r="BC782" s="302"/>
      <c r="BD782" s="458"/>
      <c r="BE782" s="127"/>
      <c r="BF782" s="302"/>
      <c r="BG782" s="458"/>
      <c r="BH782" s="302"/>
      <c r="BI782" s="458"/>
      <c r="BJ782" s="302"/>
      <c r="BK782" s="458"/>
      <c r="BL782" s="302"/>
      <c r="BM782" s="458"/>
      <c r="BN782" s="302"/>
      <c r="BO782" s="458"/>
      <c r="BP782" s="127"/>
      <c r="BQ782" s="302"/>
      <c r="BR782" s="458"/>
      <c r="BS782" s="302"/>
      <c r="BT782" s="458"/>
      <c r="BU782" s="302"/>
      <c r="BV782" s="458"/>
      <c r="BW782" s="302"/>
      <c r="BX782" s="458"/>
      <c r="BY782" s="302"/>
      <c r="BZ782" s="458"/>
      <c r="CA782" s="127"/>
      <c r="CB782" s="302"/>
      <c r="CC782" s="458"/>
      <c r="CD782" s="302"/>
      <c r="CE782" s="458"/>
      <c r="CF782" s="302"/>
      <c r="CG782" s="458"/>
      <c r="CH782" s="302"/>
      <c r="CI782" s="458"/>
      <c r="CJ782" s="302"/>
      <c r="CK782" s="458"/>
      <c r="CL782" s="127"/>
      <c r="CM782" s="302"/>
      <c r="CN782" s="458"/>
      <c r="CO782" s="302"/>
      <c r="CP782" s="458"/>
      <c r="CQ782" s="302"/>
      <c r="CR782" s="458"/>
      <c r="CS782" s="302"/>
      <c r="CT782" s="458"/>
      <c r="CU782" s="302"/>
      <c r="CV782" s="458"/>
      <c r="CW782" s="127"/>
      <c r="CX782" s="302"/>
      <c r="CY782" s="458"/>
      <c r="CZ782" s="302"/>
      <c r="DA782" s="458"/>
      <c r="DB782" s="302"/>
      <c r="DC782" s="458"/>
      <c r="DD782" s="302"/>
      <c r="DE782" s="458"/>
      <c r="DF782" s="302"/>
      <c r="DG782" s="458"/>
      <c r="DH782" s="127"/>
      <c r="DI782" s="302"/>
      <c r="DJ782" s="458"/>
      <c r="DK782" s="302"/>
      <c r="DL782" s="458"/>
      <c r="DM782" s="302"/>
      <c r="DN782" s="458"/>
      <c r="DO782" s="302"/>
      <c r="DP782" s="458"/>
      <c r="DQ782" s="302"/>
      <c r="DR782" s="458"/>
      <c r="DS782" s="127"/>
      <c r="DT782" s="297"/>
      <c r="DU782" s="297"/>
      <c r="DV782" s="297"/>
      <c r="DW782" s="297"/>
      <c r="DX782" s="297"/>
      <c r="DY782" s="350"/>
      <c r="DZ782" s="135"/>
    </row>
    <row r="783" spans="1:130" ht="15" customHeight="1">
      <c r="C783" s="938" t="s">
        <v>94</v>
      </c>
      <c r="D783" s="940"/>
      <c r="E783" s="940"/>
      <c r="F783" s="940"/>
      <c r="G783" s="940"/>
      <c r="H783" s="940"/>
      <c r="I783" s="940"/>
      <c r="J783" s="940"/>
      <c r="K783" s="940"/>
      <c r="L783" s="940"/>
      <c r="M783" s="952"/>
      <c r="N783" s="905" t="e">
        <f>N637+N639+N781</f>
        <v>#N/A</v>
      </c>
      <c r="O783" s="890"/>
      <c r="P783" s="905" t="e">
        <f>P637+P639+P781</f>
        <v>#N/A</v>
      </c>
      <c r="Q783" s="890"/>
      <c r="R783" s="905" t="e">
        <f>R637+R639+R781</f>
        <v>#N/A</v>
      </c>
      <c r="S783" s="890"/>
      <c r="T783" s="905" t="e">
        <f>T637+T639+T781</f>
        <v>#N/A</v>
      </c>
      <c r="U783" s="890"/>
      <c r="V783" s="905" t="e">
        <f>V637+V639+V781</f>
        <v>#N/A</v>
      </c>
      <c r="W783" s="890"/>
      <c r="X783" s="177" t="e">
        <f>SUM(N783:W783)</f>
        <v>#N/A</v>
      </c>
      <c r="Y783" s="905" t="e">
        <f>Y637+Y639+Y781</f>
        <v>#N/A</v>
      </c>
      <c r="Z783" s="890"/>
      <c r="AA783" s="905" t="e">
        <f>AA637+AA639+AA781</f>
        <v>#N/A</v>
      </c>
      <c r="AB783" s="890"/>
      <c r="AC783" s="905" t="e">
        <f>AC637+AC639+AC781</f>
        <v>#N/A</v>
      </c>
      <c r="AD783" s="890"/>
      <c r="AE783" s="905" t="e">
        <f>AE637+AE639+AE781</f>
        <v>#N/A</v>
      </c>
      <c r="AF783" s="890"/>
      <c r="AG783" s="905" t="e">
        <f>AG637+AG639+AG781</f>
        <v>#N/A</v>
      </c>
      <c r="AH783" s="890"/>
      <c r="AI783" s="177" t="e">
        <f>SUM(Y783:AG783)</f>
        <v>#N/A</v>
      </c>
      <c r="AJ783" s="905" t="e">
        <f>AJ637+AJ639+AJ781</f>
        <v>#N/A</v>
      </c>
      <c r="AK783" s="890"/>
      <c r="AL783" s="905" t="e">
        <f>AL637+AL639+AL781</f>
        <v>#N/A</v>
      </c>
      <c r="AM783" s="890"/>
      <c r="AN783" s="905" t="e">
        <f>AN637+AN639+AN781</f>
        <v>#N/A</v>
      </c>
      <c r="AO783" s="890"/>
      <c r="AP783" s="905" t="e">
        <f>AP637+AP639+AP781</f>
        <v>#N/A</v>
      </c>
      <c r="AQ783" s="890"/>
      <c r="AR783" s="905" t="e">
        <f>AR637+AR639+AR781</f>
        <v>#N/A</v>
      </c>
      <c r="AS783" s="890"/>
      <c r="AT783" s="177" t="e">
        <f>SUM(AJ783:AS783)</f>
        <v>#N/A</v>
      </c>
      <c r="AU783" s="905" t="e">
        <f>AU637+AU639+AU781</f>
        <v>#N/A</v>
      </c>
      <c r="AV783" s="890"/>
      <c r="AW783" s="905" t="e">
        <f>AW637+AW639+AW781</f>
        <v>#N/A</v>
      </c>
      <c r="AX783" s="890"/>
      <c r="AY783" s="905" t="e">
        <f>AY637+AY639+AY781</f>
        <v>#N/A</v>
      </c>
      <c r="AZ783" s="890"/>
      <c r="BA783" s="905" t="e">
        <f>BA637+BA639+BA781</f>
        <v>#N/A</v>
      </c>
      <c r="BB783" s="890"/>
      <c r="BC783" s="905" t="e">
        <f>BC637+BC639+BC781</f>
        <v>#N/A</v>
      </c>
      <c r="BD783" s="890"/>
      <c r="BE783" s="177" t="e">
        <f>SUM(AU783:BD783)</f>
        <v>#N/A</v>
      </c>
      <c r="BF783" s="905" t="e">
        <f>BF637+BF639+BF781</f>
        <v>#N/A</v>
      </c>
      <c r="BG783" s="890"/>
      <c r="BH783" s="905" t="e">
        <f>BH637+BH639+BH781</f>
        <v>#N/A</v>
      </c>
      <c r="BI783" s="890"/>
      <c r="BJ783" s="905" t="e">
        <f>BJ637+BJ639+BJ781</f>
        <v>#N/A</v>
      </c>
      <c r="BK783" s="890"/>
      <c r="BL783" s="905" t="e">
        <f>BL637+BL639+BL781</f>
        <v>#N/A</v>
      </c>
      <c r="BM783" s="890"/>
      <c r="BN783" s="905" t="e">
        <f>BN637+BN639+BN781</f>
        <v>#N/A</v>
      </c>
      <c r="BO783" s="890"/>
      <c r="BP783" s="177" t="e">
        <f>SUM(BF783:BO783)</f>
        <v>#N/A</v>
      </c>
      <c r="BQ783" s="905" t="e">
        <f>BQ637+BQ639+BQ781</f>
        <v>#N/A</v>
      </c>
      <c r="BR783" s="890"/>
      <c r="BS783" s="905" t="e">
        <f>BS637+BS639+BS781</f>
        <v>#N/A</v>
      </c>
      <c r="BT783" s="890"/>
      <c r="BU783" s="905" t="e">
        <f>BU637+BU639+BU781</f>
        <v>#N/A</v>
      </c>
      <c r="BV783" s="890"/>
      <c r="BW783" s="905" t="e">
        <f>BW637+BW639+BW781</f>
        <v>#N/A</v>
      </c>
      <c r="BX783" s="890"/>
      <c r="BY783" s="905" t="e">
        <f>BY637+BY639+BY781</f>
        <v>#N/A</v>
      </c>
      <c r="BZ783" s="890"/>
      <c r="CA783" s="177" t="e">
        <f>SUM(BQ783:BZ783)</f>
        <v>#N/A</v>
      </c>
      <c r="CB783" s="905" t="e">
        <f>CB637+CB639+CB781</f>
        <v>#N/A</v>
      </c>
      <c r="CC783" s="890"/>
      <c r="CD783" s="905" t="e">
        <f>CD637+CD639+CD781</f>
        <v>#N/A</v>
      </c>
      <c r="CE783" s="890"/>
      <c r="CF783" s="905" t="e">
        <f>CF637+CF639+CF781</f>
        <v>#N/A</v>
      </c>
      <c r="CG783" s="890"/>
      <c r="CH783" s="905" t="e">
        <f>CH637+CH639+CH781</f>
        <v>#N/A</v>
      </c>
      <c r="CI783" s="890"/>
      <c r="CJ783" s="905" t="e">
        <f>CJ637+CJ639+CJ781</f>
        <v>#N/A</v>
      </c>
      <c r="CK783" s="890"/>
      <c r="CL783" s="177" t="e">
        <f>SUM(CB783:CK783)</f>
        <v>#N/A</v>
      </c>
      <c r="CM783" s="905" t="e">
        <f>CM637+CM639+CM781</f>
        <v>#N/A</v>
      </c>
      <c r="CN783" s="890"/>
      <c r="CO783" s="905" t="e">
        <f>CO637+CO639+CO781</f>
        <v>#N/A</v>
      </c>
      <c r="CP783" s="890"/>
      <c r="CQ783" s="905" t="e">
        <f>CQ637+CQ639+CQ781</f>
        <v>#N/A</v>
      </c>
      <c r="CR783" s="890"/>
      <c r="CS783" s="905" t="e">
        <f>CS637+CS639+CS781</f>
        <v>#N/A</v>
      </c>
      <c r="CT783" s="890"/>
      <c r="CU783" s="905" t="e">
        <f>CU637+CU639+CU781</f>
        <v>#N/A</v>
      </c>
      <c r="CV783" s="890"/>
      <c r="CW783" s="177" t="e">
        <f>SUM(CM783:CV783)</f>
        <v>#N/A</v>
      </c>
      <c r="CX783" s="905" t="e">
        <f>CX637+CX639+CX781</f>
        <v>#N/A</v>
      </c>
      <c r="CY783" s="890"/>
      <c r="CZ783" s="905" t="e">
        <f>CZ637+CZ639+CZ781</f>
        <v>#N/A</v>
      </c>
      <c r="DA783" s="890"/>
      <c r="DB783" s="905" t="e">
        <f>DB637+DB639+DB781</f>
        <v>#N/A</v>
      </c>
      <c r="DC783" s="890"/>
      <c r="DD783" s="905" t="e">
        <f>DD637+DD639+DD781</f>
        <v>#N/A</v>
      </c>
      <c r="DE783" s="890"/>
      <c r="DF783" s="905" t="e">
        <f>DF637+DF639+DF781</f>
        <v>#N/A</v>
      </c>
      <c r="DG783" s="890"/>
      <c r="DH783" s="177" t="e">
        <f>SUM(CX783:DG783)</f>
        <v>#N/A</v>
      </c>
      <c r="DI783" s="905" t="e">
        <f>DI637+DI639+DI781</f>
        <v>#N/A</v>
      </c>
      <c r="DJ783" s="890"/>
      <c r="DK783" s="905" t="e">
        <f>DK637+DK639+DK781</f>
        <v>#N/A</v>
      </c>
      <c r="DL783" s="890"/>
      <c r="DM783" s="905" t="e">
        <f>DM637+DM639+DM781</f>
        <v>#N/A</v>
      </c>
      <c r="DN783" s="890"/>
      <c r="DO783" s="905" t="e">
        <f>DO637+DO639+DO781</f>
        <v>#N/A</v>
      </c>
      <c r="DP783" s="890"/>
      <c r="DQ783" s="905" t="e">
        <f>DQ637+DQ639+DQ781</f>
        <v>#N/A</v>
      </c>
      <c r="DR783" s="890"/>
      <c r="DS783" s="177" t="e">
        <f>SUM(DI783:DR783)</f>
        <v>#N/A</v>
      </c>
      <c r="DT783" s="355" t="e">
        <f>N783+Y783+AJ783+AU783+BF783+BQ783+CB783+CM783+CX783+DI783</f>
        <v>#N/A</v>
      </c>
      <c r="DU783" s="355" t="e">
        <f>P783+AA783+AL783+AW783+BH783+BS783+CD783+CO783+CZ783+DK783</f>
        <v>#N/A</v>
      </c>
      <c r="DV783" s="355" t="e">
        <f>R783+AC783+AN783+AY783+BJ783+BU783+CF783+CQ783+DB783+DM783</f>
        <v>#N/A</v>
      </c>
      <c r="DW783" s="355" t="e">
        <f>T783+AE783+AP783+BA783+BL783+BW783+CH783+CS783+DD783+DO783</f>
        <v>#N/A</v>
      </c>
      <c r="DX783" s="355" t="e">
        <f>V783+AG783+AR783+BC783+BN783+BY783+CJ783+CU783+DF783+DQ783</f>
        <v>#N/A</v>
      </c>
      <c r="DY783" s="356" t="e">
        <f>SUM(DT783:DX783)</f>
        <v>#N/A</v>
      </c>
      <c r="DZ783" s="135"/>
    </row>
    <row r="784" spans="1:130" ht="17.100000000000001" customHeight="1">
      <c r="C784" s="135"/>
      <c r="D784" s="135"/>
      <c r="M784" s="49"/>
      <c r="N784" s="68"/>
      <c r="O784" s="68"/>
      <c r="Q784" s="68"/>
      <c r="S784" s="68"/>
      <c r="U784" s="68"/>
      <c r="W784" s="68"/>
      <c r="Y784" s="512"/>
      <c r="Z784" s="512"/>
      <c r="AB784" s="512"/>
      <c r="AD784" s="512"/>
      <c r="AF784" s="512"/>
      <c r="AH784" s="512"/>
      <c r="AJ784" s="68"/>
      <c r="AK784" s="68"/>
      <c r="AM784" s="68"/>
      <c r="AO784" s="68"/>
      <c r="AQ784" s="68"/>
      <c r="AS784" s="68"/>
      <c r="AU784" s="68"/>
      <c r="AV784" s="68"/>
      <c r="AX784" s="68"/>
      <c r="AZ784" s="68"/>
      <c r="BB784" s="68"/>
      <c r="BD784" s="68"/>
      <c r="BF784" s="68"/>
      <c r="BG784" s="68"/>
      <c r="BI784" s="68"/>
      <c r="BK784" s="68"/>
      <c r="BM784" s="68"/>
      <c r="BO784" s="68"/>
      <c r="BQ784" s="68"/>
      <c r="BR784" s="68"/>
      <c r="BT784" s="68"/>
      <c r="BV784" s="68"/>
      <c r="BX784" s="68"/>
      <c r="BZ784" s="68"/>
      <c r="CB784" s="68"/>
      <c r="CC784" s="68"/>
      <c r="CE784" s="68"/>
      <c r="CG784" s="68"/>
      <c r="CI784" s="68"/>
      <c r="CK784" s="68"/>
      <c r="CM784" s="68"/>
      <c r="CN784" s="68"/>
      <c r="CP784" s="68"/>
      <c r="CR784" s="68"/>
      <c r="CT784" s="68"/>
      <c r="CV784" s="68"/>
      <c r="CX784" s="68"/>
      <c r="CY784" s="68"/>
      <c r="DA784" s="68"/>
      <c r="DC784" s="68"/>
      <c r="DE784" s="68"/>
      <c r="DG784" s="68"/>
      <c r="DI784" s="68"/>
      <c r="DJ784" s="68"/>
      <c r="DL784" s="68"/>
      <c r="DN784" s="68"/>
      <c r="DP784" s="68"/>
      <c r="DR784" s="68"/>
      <c r="DZ784" s="47"/>
    </row>
    <row r="785" spans="3:130" ht="17.100000000000001" customHeight="1">
      <c r="C785" s="465"/>
      <c r="D785" s="465"/>
      <c r="E785" s="465"/>
      <c r="F785" s="465"/>
      <c r="G785" s="465"/>
      <c r="H785" s="465"/>
      <c r="I785" s="465"/>
      <c r="J785" s="465"/>
      <c r="K785" s="465"/>
      <c r="L785" s="465"/>
      <c r="M785" s="466"/>
      <c r="N785" s="466"/>
      <c r="O785" s="466"/>
      <c r="P785" s="466"/>
      <c r="Q785" s="466"/>
      <c r="R785" s="466"/>
      <c r="S785" s="466"/>
      <c r="T785" s="466"/>
      <c r="U785" s="466"/>
      <c r="V785" s="466"/>
      <c r="W785" s="466"/>
      <c r="X785" s="466"/>
      <c r="Y785" s="466"/>
      <c r="Z785" s="466"/>
      <c r="AA785" s="466"/>
      <c r="AB785" s="466"/>
      <c r="AC785" s="466"/>
      <c r="AD785" s="466"/>
      <c r="AE785" s="466"/>
      <c r="AF785" s="466"/>
      <c r="AG785" s="466"/>
      <c r="AH785" s="466"/>
      <c r="AI785" s="466"/>
      <c r="AJ785" s="466"/>
      <c r="AK785" s="466"/>
      <c r="AL785" s="466"/>
      <c r="AM785" s="466"/>
      <c r="AN785" s="466"/>
      <c r="AO785" s="466"/>
      <c r="AP785" s="466"/>
      <c r="AQ785" s="466"/>
      <c r="AR785" s="466"/>
      <c r="AS785" s="466"/>
      <c r="AT785" s="466"/>
      <c r="AU785" s="466"/>
      <c r="AV785" s="466"/>
      <c r="AW785" s="466"/>
      <c r="AX785" s="466"/>
      <c r="AY785" s="466"/>
      <c r="AZ785" s="466"/>
      <c r="BA785" s="466"/>
      <c r="BB785" s="466"/>
      <c r="BC785" s="466"/>
      <c r="BD785" s="466"/>
      <c r="BE785" s="466"/>
      <c r="BF785" s="466"/>
      <c r="BG785" s="466"/>
      <c r="BH785" s="466"/>
      <c r="BI785" s="466"/>
      <c r="BJ785" s="466"/>
      <c r="BK785" s="466"/>
      <c r="BL785" s="466"/>
      <c r="BM785" s="466"/>
      <c r="BN785" s="466"/>
      <c r="BO785" s="466"/>
      <c r="BP785" s="466"/>
      <c r="BQ785" s="466"/>
      <c r="BR785" s="466"/>
      <c r="BS785" s="466"/>
      <c r="BT785" s="466"/>
      <c r="BU785" s="466"/>
      <c r="BV785" s="466"/>
      <c r="BW785" s="466"/>
      <c r="BX785" s="466"/>
      <c r="BY785" s="466"/>
      <c r="BZ785" s="466"/>
      <c r="CA785" s="466"/>
      <c r="CB785" s="466"/>
      <c r="CC785" s="466"/>
      <c r="CD785" s="466"/>
      <c r="CE785" s="466"/>
      <c r="CF785" s="466"/>
      <c r="CG785" s="466"/>
      <c r="CH785" s="466"/>
      <c r="CI785" s="466"/>
      <c r="CJ785" s="466"/>
      <c r="CK785" s="466"/>
      <c r="CL785" s="466"/>
      <c r="CM785" s="466"/>
      <c r="CN785" s="466"/>
      <c r="CO785" s="466"/>
      <c r="CP785" s="466"/>
      <c r="CQ785" s="466"/>
      <c r="CR785" s="466"/>
      <c r="CS785" s="466"/>
      <c r="CT785" s="466"/>
      <c r="CU785" s="466"/>
      <c r="CV785" s="466"/>
      <c r="CW785" s="466"/>
      <c r="CX785" s="466"/>
      <c r="CY785" s="466"/>
      <c r="CZ785" s="466"/>
      <c r="DA785" s="466"/>
      <c r="DB785" s="466"/>
      <c r="DC785" s="466"/>
      <c r="DD785" s="466"/>
      <c r="DE785" s="466"/>
      <c r="DF785" s="466"/>
      <c r="DG785" s="466"/>
      <c r="DH785" s="466"/>
      <c r="DI785" s="466"/>
      <c r="DJ785" s="466"/>
      <c r="DK785" s="466"/>
      <c r="DL785" s="466"/>
      <c r="DM785" s="466"/>
      <c r="DN785" s="466"/>
      <c r="DO785" s="466"/>
      <c r="DP785" s="466"/>
      <c r="DQ785" s="466"/>
      <c r="DR785" s="466"/>
      <c r="DS785" s="466"/>
      <c r="DT785" s="467"/>
      <c r="DU785" s="467"/>
      <c r="DV785" s="467"/>
      <c r="DW785" s="467"/>
      <c r="DX785" s="467"/>
      <c r="DY785" s="468"/>
      <c r="DZ785" s="47"/>
    </row>
    <row r="786" spans="3:130" ht="17.100000000000001" customHeight="1">
      <c r="C786" s="465"/>
      <c r="D786" s="465"/>
      <c r="E786" s="465"/>
      <c r="F786" s="465"/>
      <c r="G786" s="465"/>
      <c r="H786" s="465"/>
      <c r="I786" s="465"/>
      <c r="J786" s="465"/>
      <c r="K786" s="465"/>
      <c r="L786" s="465"/>
      <c r="M786" s="466"/>
      <c r="N786" s="466"/>
      <c r="O786" s="466"/>
      <c r="P786" s="466"/>
      <c r="Q786" s="466"/>
      <c r="R786" s="466"/>
      <c r="S786" s="466"/>
      <c r="T786" s="466"/>
      <c r="U786" s="466"/>
      <c r="V786" s="466"/>
      <c r="W786" s="466"/>
      <c r="X786" s="466"/>
      <c r="Y786" s="466"/>
      <c r="Z786" s="466"/>
      <c r="AA786" s="466"/>
      <c r="AB786" s="466"/>
      <c r="AC786" s="466"/>
      <c r="AD786" s="466"/>
      <c r="AE786" s="466"/>
      <c r="AF786" s="466"/>
      <c r="AG786" s="466"/>
      <c r="AH786" s="466"/>
      <c r="AI786" s="466"/>
      <c r="AJ786" s="466"/>
      <c r="AK786" s="466"/>
      <c r="AL786" s="466"/>
      <c r="AM786" s="466"/>
      <c r="AN786" s="466"/>
      <c r="AO786" s="466"/>
      <c r="AP786" s="466"/>
      <c r="AQ786" s="466"/>
      <c r="AR786" s="466"/>
      <c r="AS786" s="466"/>
      <c r="AT786" s="466"/>
      <c r="AU786" s="466"/>
      <c r="AV786" s="466"/>
      <c r="AW786" s="466"/>
      <c r="AX786" s="466"/>
      <c r="AY786" s="466"/>
      <c r="AZ786" s="466"/>
      <c r="BA786" s="466"/>
      <c r="BB786" s="466"/>
      <c r="BC786" s="466"/>
      <c r="BD786" s="466"/>
      <c r="BE786" s="466"/>
      <c r="BF786" s="466"/>
      <c r="BG786" s="466"/>
      <c r="BH786" s="466"/>
      <c r="BI786" s="466"/>
      <c r="BJ786" s="466"/>
      <c r="BK786" s="466"/>
      <c r="BL786" s="466"/>
      <c r="BM786" s="466"/>
      <c r="BN786" s="466"/>
      <c r="BO786" s="466"/>
      <c r="BP786" s="466"/>
      <c r="BQ786" s="466"/>
      <c r="BR786" s="466"/>
      <c r="BS786" s="466"/>
      <c r="BT786" s="466"/>
      <c r="BU786" s="466"/>
      <c r="BV786" s="466"/>
      <c r="BW786" s="466"/>
      <c r="BX786" s="466"/>
      <c r="BY786" s="466"/>
      <c r="BZ786" s="466"/>
      <c r="CA786" s="466"/>
      <c r="CB786" s="466"/>
      <c r="CC786" s="466"/>
      <c r="CD786" s="466"/>
      <c r="CE786" s="466"/>
      <c r="CF786" s="466"/>
      <c r="CG786" s="466"/>
      <c r="CH786" s="466"/>
      <c r="CI786" s="466"/>
      <c r="CJ786" s="466"/>
      <c r="CK786" s="466"/>
      <c r="CL786" s="466"/>
      <c r="CM786" s="466"/>
      <c r="CN786" s="466"/>
      <c r="CO786" s="466"/>
      <c r="CP786" s="466"/>
      <c r="CQ786" s="466"/>
      <c r="CR786" s="466"/>
      <c r="CS786" s="466"/>
      <c r="CT786" s="466"/>
      <c r="CU786" s="466"/>
      <c r="CV786" s="466"/>
      <c r="CW786" s="466"/>
      <c r="CX786" s="466"/>
      <c r="CY786" s="466"/>
      <c r="CZ786" s="466"/>
      <c r="DA786" s="466"/>
      <c r="DB786" s="466"/>
      <c r="DC786" s="466"/>
      <c r="DD786" s="466"/>
      <c r="DE786" s="466"/>
      <c r="DF786" s="466"/>
      <c r="DG786" s="466"/>
      <c r="DH786" s="466"/>
      <c r="DI786" s="466"/>
      <c r="DJ786" s="466"/>
      <c r="DK786" s="466"/>
      <c r="DL786" s="466"/>
      <c r="DM786" s="466"/>
      <c r="DN786" s="466"/>
      <c r="DO786" s="466"/>
      <c r="DP786" s="466"/>
      <c r="DQ786" s="466"/>
      <c r="DR786" s="466"/>
      <c r="DS786" s="466"/>
      <c r="DT786" s="467"/>
      <c r="DU786" s="467"/>
      <c r="DV786" s="467"/>
      <c r="DW786" s="467"/>
      <c r="DX786" s="467"/>
      <c r="DY786" s="468"/>
      <c r="DZ786" s="47"/>
    </row>
    <row r="787" spans="3:130" ht="17.100000000000001" customHeight="1">
      <c r="M787" s="49"/>
      <c r="N787" s="68"/>
      <c r="O787" s="68"/>
      <c r="Q787" s="68"/>
      <c r="S787" s="68"/>
      <c r="U787" s="68"/>
      <c r="W787" s="68"/>
      <c r="Y787" s="512"/>
      <c r="Z787" s="512"/>
      <c r="AB787" s="512"/>
      <c r="AD787" s="512"/>
      <c r="AF787" s="512"/>
      <c r="AH787" s="512"/>
      <c r="AJ787" s="68"/>
      <c r="AK787" s="68"/>
      <c r="AM787" s="68"/>
      <c r="AO787" s="68"/>
      <c r="AQ787" s="68"/>
      <c r="AS787" s="68"/>
      <c r="AU787" s="68"/>
      <c r="AV787" s="68"/>
      <c r="AX787" s="68"/>
      <c r="AZ787" s="68"/>
      <c r="BB787" s="68"/>
      <c r="BD787" s="68"/>
      <c r="BF787" s="68"/>
      <c r="BG787" s="68"/>
      <c r="BI787" s="68"/>
      <c r="BK787" s="68"/>
      <c r="BM787" s="68"/>
      <c r="BO787" s="68"/>
      <c r="BQ787" s="68"/>
      <c r="BR787" s="68"/>
      <c r="BT787" s="68"/>
      <c r="BV787" s="68"/>
      <c r="BX787" s="68"/>
      <c r="BZ787" s="68"/>
      <c r="CB787" s="68"/>
      <c r="CC787" s="68"/>
      <c r="CE787" s="68"/>
      <c r="CG787" s="68"/>
      <c r="CI787" s="68"/>
      <c r="CK787" s="68"/>
      <c r="CM787" s="68"/>
      <c r="CN787" s="68"/>
      <c r="CP787" s="68"/>
      <c r="CR787" s="68"/>
      <c r="CT787" s="68"/>
      <c r="CV787" s="68"/>
      <c r="CX787" s="68"/>
      <c r="CY787" s="68"/>
      <c r="DA787" s="68"/>
      <c r="DC787" s="68"/>
      <c r="DE787" s="68"/>
      <c r="DG787" s="68"/>
      <c r="DI787" s="68"/>
      <c r="DJ787" s="68"/>
      <c r="DL787" s="68"/>
      <c r="DN787" s="68"/>
      <c r="DP787" s="68"/>
      <c r="DR787" s="68"/>
      <c r="DZ787" s="47"/>
    </row>
    <row r="788" spans="3:130" ht="17.100000000000001" customHeight="1">
      <c r="C788" s="52" t="s">
        <v>359</v>
      </c>
      <c r="N788" s="39"/>
      <c r="O788" s="39"/>
      <c r="P788" s="39"/>
      <c r="Q788" s="39"/>
      <c r="R788" s="49"/>
      <c r="S788" s="68"/>
      <c r="U788" s="68"/>
      <c r="W788" s="68"/>
      <c r="Y788" s="512"/>
      <c r="Z788" s="512"/>
      <c r="AX788" s="68"/>
      <c r="AZ788" s="68"/>
      <c r="BB788" s="68"/>
      <c r="BD788" s="68"/>
      <c r="BF788" s="68"/>
      <c r="BG788" s="68"/>
      <c r="BI788" s="68"/>
      <c r="BK788" s="68"/>
      <c r="BM788" s="68"/>
      <c r="BO788" s="68"/>
      <c r="BQ788" s="68"/>
      <c r="BR788" s="68"/>
      <c r="BT788" s="68"/>
      <c r="BV788" s="68"/>
      <c r="BX788" s="68"/>
      <c r="BZ788" s="68"/>
      <c r="CB788" s="68"/>
      <c r="CC788" s="68"/>
      <c r="CE788" s="68"/>
      <c r="CG788" s="68"/>
      <c r="CI788" s="68"/>
      <c r="CK788" s="68"/>
      <c r="CM788" s="68"/>
      <c r="CN788" s="68"/>
      <c r="CP788" s="68"/>
      <c r="CR788" s="68"/>
      <c r="CT788" s="68"/>
      <c r="CV788" s="68"/>
      <c r="CX788" s="68"/>
      <c r="CY788" s="68"/>
      <c r="DA788" s="68"/>
      <c r="DC788" s="68"/>
      <c r="DE788" s="68"/>
      <c r="DG788" s="68"/>
      <c r="DI788" s="68"/>
      <c r="DJ788" s="68"/>
      <c r="DL788" s="68"/>
      <c r="DN788" s="68"/>
      <c r="DP788" s="68"/>
      <c r="DR788" s="68"/>
      <c r="DZ788" s="47"/>
    </row>
    <row r="789" spans="3:130" ht="17.100000000000001" customHeight="1">
      <c r="C789" s="1076"/>
      <c r="D789" s="1076"/>
      <c r="E789" s="1076"/>
      <c r="F789" s="1076"/>
      <c r="G789" s="1076"/>
      <c r="H789" s="1076"/>
      <c r="I789" s="1076"/>
      <c r="J789" s="1076"/>
      <c r="K789" s="1076"/>
      <c r="L789" s="1076"/>
      <c r="M789" s="1076"/>
      <c r="N789" s="1076"/>
      <c r="O789" s="1076"/>
      <c r="P789" s="1076"/>
      <c r="Q789" s="1076"/>
      <c r="R789" s="1076"/>
      <c r="S789" s="1076"/>
      <c r="T789" s="1076"/>
      <c r="U789" s="1076"/>
      <c r="V789" s="1076"/>
      <c r="W789" s="1076"/>
      <c r="X789" s="1076"/>
      <c r="Y789" s="512"/>
      <c r="Z789" s="512"/>
      <c r="AX789" s="68"/>
      <c r="AZ789" s="68"/>
      <c r="BB789" s="68"/>
      <c r="BD789" s="68"/>
      <c r="BF789" s="68"/>
      <c r="BG789" s="68"/>
      <c r="BI789" s="68"/>
      <c r="BK789" s="68"/>
      <c r="BM789" s="68"/>
      <c r="BO789" s="68"/>
      <c r="BQ789" s="68"/>
      <c r="BR789" s="68"/>
      <c r="BT789" s="68"/>
      <c r="BV789" s="68"/>
      <c r="BX789" s="68"/>
      <c r="BZ789" s="68"/>
      <c r="CB789" s="68"/>
      <c r="CC789" s="68"/>
      <c r="CE789" s="68"/>
      <c r="CG789" s="68"/>
      <c r="CI789" s="68"/>
      <c r="CK789" s="68"/>
      <c r="CM789" s="68"/>
      <c r="CN789" s="68"/>
      <c r="CP789" s="68"/>
      <c r="CR789" s="68"/>
      <c r="CT789" s="68"/>
      <c r="CV789" s="68"/>
      <c r="CX789" s="68"/>
      <c r="CY789" s="68"/>
      <c r="DA789" s="68"/>
      <c r="DC789" s="68"/>
      <c r="DE789" s="68"/>
      <c r="DG789" s="68"/>
      <c r="DI789" s="68"/>
      <c r="DJ789" s="68"/>
      <c r="DL789" s="68"/>
      <c r="DN789" s="68"/>
      <c r="DP789" s="68"/>
      <c r="DR789" s="68"/>
      <c r="DZ789" s="47"/>
    </row>
    <row r="790" spans="3:130" ht="17.100000000000001" customHeight="1">
      <c r="C790" s="1069" t="s">
        <v>360</v>
      </c>
      <c r="D790" s="1069"/>
      <c r="E790" s="1069"/>
      <c r="F790" s="1069"/>
      <c r="G790" s="1069"/>
      <c r="N790" s="39"/>
      <c r="O790" s="39"/>
      <c r="P790" s="39"/>
      <c r="Q790" s="39"/>
      <c r="R790" s="49"/>
      <c r="S790" s="68"/>
      <c r="U790" s="68"/>
      <c r="W790" s="68"/>
      <c r="Y790" s="512"/>
      <c r="Z790" s="512"/>
      <c r="AX790" s="68"/>
      <c r="AZ790" s="68"/>
      <c r="BB790" s="68"/>
      <c r="BD790" s="68"/>
      <c r="BF790" s="68"/>
      <c r="BG790" s="68"/>
      <c r="BI790" s="68"/>
      <c r="BK790" s="68"/>
      <c r="BM790" s="68"/>
      <c r="BO790" s="68"/>
      <c r="BQ790" s="68"/>
      <c r="BR790" s="68"/>
      <c r="BT790" s="68"/>
      <c r="BV790" s="68"/>
      <c r="BX790" s="68"/>
      <c r="BZ790" s="68"/>
      <c r="CB790" s="68"/>
      <c r="CC790" s="68"/>
      <c r="CE790" s="68"/>
      <c r="CG790" s="68"/>
      <c r="CI790" s="68"/>
      <c r="CK790" s="68"/>
      <c r="CM790" s="68"/>
      <c r="CN790" s="68"/>
      <c r="CP790" s="68"/>
      <c r="CR790" s="68"/>
      <c r="CT790" s="68"/>
      <c r="CV790" s="68"/>
      <c r="CX790" s="68"/>
      <c r="CY790" s="68"/>
      <c r="DA790" s="68"/>
      <c r="DC790" s="68"/>
      <c r="DE790" s="68"/>
      <c r="DG790" s="68"/>
      <c r="DI790" s="68"/>
      <c r="DJ790" s="68"/>
      <c r="DL790" s="68"/>
      <c r="DN790" s="68"/>
      <c r="DP790" s="68"/>
      <c r="DR790" s="68"/>
      <c r="DZ790" s="47"/>
    </row>
    <row r="791" spans="3:130" ht="17.100000000000001" customHeight="1">
      <c r="C791" s="52"/>
      <c r="D791" s="89" t="s">
        <v>131</v>
      </c>
      <c r="E791" s="1068" t="s">
        <v>132</v>
      </c>
      <c r="F791" s="1068"/>
      <c r="G791" s="1068"/>
      <c r="H791" s="1068" t="s">
        <v>133</v>
      </c>
      <c r="I791" s="1068"/>
      <c r="J791" s="1068"/>
      <c r="K791" s="1068" t="s">
        <v>88</v>
      </c>
      <c r="L791" s="1068"/>
      <c r="M791" s="1068"/>
      <c r="N791" s="1068" t="s">
        <v>89</v>
      </c>
      <c r="O791" s="1068"/>
      <c r="P791" s="89" t="s">
        <v>130</v>
      </c>
      <c r="Q791" s="89"/>
      <c r="R791" s="55"/>
      <c r="S791" s="789"/>
      <c r="T791" s="789"/>
      <c r="U791" s="789"/>
      <c r="V791" s="789"/>
      <c r="W791" s="789"/>
      <c r="X791" s="789"/>
      <c r="Y791" s="512"/>
      <c r="Z791" s="512"/>
      <c r="AX791" s="68"/>
      <c r="AZ791" s="68"/>
      <c r="BB791" s="68"/>
      <c r="BD791" s="68"/>
      <c r="BF791" s="68"/>
      <c r="BG791" s="68"/>
      <c r="BI791" s="68"/>
      <c r="BK791" s="68"/>
      <c r="BM791" s="68"/>
      <c r="BO791" s="68"/>
      <c r="BQ791" s="68"/>
      <c r="BR791" s="68"/>
      <c r="BT791" s="68"/>
      <c r="BV791" s="68"/>
      <c r="BX791" s="68"/>
      <c r="BZ791" s="68"/>
      <c r="CB791" s="68"/>
      <c r="CC791" s="68"/>
      <c r="CE791" s="68"/>
      <c r="CG791" s="68"/>
      <c r="CI791" s="68"/>
      <c r="CK791" s="68"/>
      <c r="CM791" s="68"/>
      <c r="CN791" s="68"/>
      <c r="CP791" s="68"/>
      <c r="CR791" s="68"/>
      <c r="CT791" s="68"/>
      <c r="CV791" s="68"/>
      <c r="CX791" s="68"/>
      <c r="CY791" s="68"/>
      <c r="DA791" s="68"/>
      <c r="DC791" s="68"/>
      <c r="DE791" s="68"/>
      <c r="DG791" s="68"/>
      <c r="DI791" s="68"/>
      <c r="DJ791" s="68"/>
      <c r="DL791" s="68"/>
      <c r="DN791" s="68"/>
      <c r="DP791" s="68"/>
      <c r="DR791" s="68"/>
      <c r="DZ791" s="47"/>
    </row>
    <row r="792" spans="3:130" ht="17.100000000000001" customHeight="1">
      <c r="C792" s="53" t="str">
        <f>BQ8</f>
        <v>Dept #1 Match Budget</v>
      </c>
      <c r="D792" s="88" t="e">
        <f>BQ783</f>
        <v>#N/A</v>
      </c>
      <c r="E792" s="1070" t="e">
        <f>BS783</f>
        <v>#N/A</v>
      </c>
      <c r="F792" s="1071"/>
      <c r="G792" s="1071"/>
      <c r="H792" s="1070" t="e">
        <f>BU783</f>
        <v>#N/A</v>
      </c>
      <c r="I792" s="1071"/>
      <c r="J792" s="1071"/>
      <c r="K792" s="1070" t="e">
        <f>BW783</f>
        <v>#N/A</v>
      </c>
      <c r="L792" s="1071"/>
      <c r="M792" s="1071"/>
      <c r="N792" s="1070" t="e">
        <f>BY783</f>
        <v>#N/A</v>
      </c>
      <c r="O792" s="1071"/>
      <c r="P792" s="88" t="e">
        <f>SUM(D792:O792)</f>
        <v>#N/A</v>
      </c>
      <c r="Q792" s="88"/>
      <c r="R792" s="56"/>
      <c r="S792" s="1074"/>
      <c r="T792" s="1075"/>
      <c r="U792" s="1074"/>
      <c r="V792" s="1075"/>
      <c r="W792" s="1074"/>
      <c r="X792" s="1075"/>
      <c r="Y792" s="512"/>
      <c r="Z792" s="512"/>
      <c r="AX792" s="68"/>
      <c r="AZ792" s="68"/>
      <c r="BB792" s="68"/>
      <c r="BD792" s="68"/>
      <c r="BF792" s="68"/>
      <c r="BG792" s="68"/>
      <c r="BI792" s="68"/>
      <c r="BK792" s="68"/>
      <c r="BM792" s="68"/>
      <c r="BO792" s="68"/>
      <c r="BQ792" s="68"/>
      <c r="BR792" s="68"/>
      <c r="BT792" s="68"/>
      <c r="BV792" s="68"/>
      <c r="BX792" s="68"/>
      <c r="BZ792" s="68"/>
      <c r="CB792" s="68"/>
      <c r="CC792" s="68"/>
      <c r="CE792" s="68"/>
      <c r="CG792" s="68"/>
      <c r="CI792" s="68"/>
      <c r="CK792" s="68"/>
      <c r="CM792" s="68"/>
      <c r="CN792" s="68"/>
      <c r="CP792" s="68"/>
      <c r="CR792" s="68"/>
      <c r="CT792" s="68"/>
      <c r="CV792" s="68"/>
      <c r="CX792" s="68"/>
      <c r="CY792" s="68"/>
      <c r="DA792" s="68"/>
      <c r="DC792" s="68"/>
      <c r="DE792" s="68"/>
      <c r="DG792" s="68"/>
      <c r="DI792" s="68"/>
      <c r="DJ792" s="68"/>
      <c r="DL792" s="68"/>
      <c r="DN792" s="68"/>
      <c r="DP792" s="68"/>
      <c r="DR792" s="68"/>
      <c r="DZ792" s="47"/>
    </row>
    <row r="793" spans="3:130" ht="17.100000000000001" customHeight="1">
      <c r="C793" s="53" t="str">
        <f>CB8</f>
        <v>Dept #2 Match Budget</v>
      </c>
      <c r="D793" s="88" t="e">
        <f>CB783</f>
        <v>#N/A</v>
      </c>
      <c r="E793" s="1070" t="e">
        <f>CD783</f>
        <v>#N/A</v>
      </c>
      <c r="F793" s="1071"/>
      <c r="G793" s="1071"/>
      <c r="H793" s="1070" t="e">
        <f>CF783</f>
        <v>#N/A</v>
      </c>
      <c r="I793" s="1071"/>
      <c r="J793" s="1071"/>
      <c r="K793" s="1070" t="e">
        <f>CH783</f>
        <v>#N/A</v>
      </c>
      <c r="L793" s="1071"/>
      <c r="M793" s="1071"/>
      <c r="N793" s="1070" t="e">
        <f>CJ783</f>
        <v>#N/A</v>
      </c>
      <c r="O793" s="1071"/>
      <c r="P793" s="517" t="e">
        <f t="shared" ref="P793:P796" si="985">SUM(D793:O793)</f>
        <v>#N/A</v>
      </c>
      <c r="Q793" s="88"/>
      <c r="R793" s="56"/>
      <c r="S793" s="1074"/>
      <c r="T793" s="1075"/>
      <c r="U793" s="1074"/>
      <c r="V793" s="1075"/>
      <c r="W793" s="1074"/>
      <c r="X793" s="1075"/>
      <c r="Y793" s="512"/>
      <c r="Z793" s="512"/>
      <c r="AX793" s="68"/>
      <c r="AZ793" s="68"/>
      <c r="BB793" s="68"/>
      <c r="BD793" s="68"/>
      <c r="BF793" s="68"/>
      <c r="BG793" s="68"/>
      <c r="BI793" s="68"/>
      <c r="BK793" s="68"/>
      <c r="BM793" s="68"/>
      <c r="BO793" s="68"/>
      <c r="BQ793" s="68"/>
      <c r="BR793" s="68"/>
      <c r="BT793" s="68"/>
      <c r="BV793" s="68"/>
      <c r="BX793" s="68"/>
      <c r="BZ793" s="68"/>
      <c r="CB793" s="68"/>
      <c r="CC793" s="68"/>
      <c r="CE793" s="68"/>
      <c r="CG793" s="68"/>
      <c r="CI793" s="68"/>
      <c r="CK793" s="68"/>
      <c r="CM793" s="68"/>
      <c r="CN793" s="68"/>
      <c r="CP793" s="68"/>
      <c r="CR793" s="68"/>
      <c r="CT793" s="68"/>
      <c r="CV793" s="68"/>
      <c r="CX793" s="68"/>
      <c r="CY793" s="68"/>
      <c r="DA793" s="68"/>
      <c r="DC793" s="68"/>
      <c r="DE793" s="68"/>
      <c r="DG793" s="68"/>
      <c r="DI793" s="68"/>
      <c r="DJ793" s="68"/>
      <c r="DL793" s="68"/>
      <c r="DN793" s="68"/>
      <c r="DP793" s="68"/>
      <c r="DR793" s="68"/>
      <c r="DZ793" s="47"/>
    </row>
    <row r="794" spans="3:130" ht="17.100000000000001" customHeight="1">
      <c r="C794" s="53" t="str">
        <f>CM8</f>
        <v>Dept #3 Match Budget</v>
      </c>
      <c r="D794" s="88" t="e">
        <f>CM783</f>
        <v>#N/A</v>
      </c>
      <c r="E794" s="1070" t="e">
        <f>CO783</f>
        <v>#N/A</v>
      </c>
      <c r="F794" s="1071"/>
      <c r="G794" s="1071"/>
      <c r="H794" s="1070" t="e">
        <f>CQ783</f>
        <v>#N/A</v>
      </c>
      <c r="I794" s="1071"/>
      <c r="J794" s="1071"/>
      <c r="K794" s="1070" t="e">
        <f>CS783</f>
        <v>#N/A</v>
      </c>
      <c r="L794" s="1071"/>
      <c r="M794" s="1071"/>
      <c r="N794" s="1070" t="e">
        <f>CU783</f>
        <v>#N/A</v>
      </c>
      <c r="O794" s="1071"/>
      <c r="P794" s="517" t="e">
        <f t="shared" si="985"/>
        <v>#N/A</v>
      </c>
      <c r="Q794" s="88"/>
      <c r="R794" s="56"/>
      <c r="S794" s="1074"/>
      <c r="T794" s="1075"/>
      <c r="U794" s="1074"/>
      <c r="V794" s="1075"/>
      <c r="W794" s="1074"/>
      <c r="X794" s="1075"/>
      <c r="Y794" s="512"/>
      <c r="Z794" s="512"/>
      <c r="AX794" s="68"/>
      <c r="AZ794" s="68"/>
      <c r="BB794" s="68"/>
      <c r="BD794" s="68"/>
      <c r="BF794" s="68"/>
      <c r="BG794" s="68"/>
      <c r="BI794" s="68"/>
      <c r="BK794" s="68"/>
      <c r="BM794" s="68"/>
      <c r="BO794" s="68"/>
      <c r="BQ794" s="68"/>
      <c r="BR794" s="68"/>
      <c r="BT794" s="68"/>
      <c r="BV794" s="68"/>
      <c r="BX794" s="68"/>
      <c r="BZ794" s="68"/>
      <c r="CB794" s="68"/>
      <c r="CC794" s="68"/>
      <c r="CE794" s="68"/>
      <c r="CG794" s="68"/>
      <c r="CI794" s="68"/>
      <c r="CK794" s="68"/>
      <c r="CM794" s="68"/>
      <c r="CN794" s="68"/>
      <c r="CP794" s="68"/>
      <c r="CR794" s="68"/>
      <c r="CT794" s="68"/>
      <c r="CV794" s="68"/>
      <c r="CX794" s="68"/>
      <c r="CY794" s="68"/>
      <c r="DA794" s="68"/>
      <c r="DC794" s="68"/>
      <c r="DE794" s="68"/>
      <c r="DG794" s="68"/>
      <c r="DI794" s="68"/>
      <c r="DJ794" s="68"/>
      <c r="DL794" s="68"/>
      <c r="DN794" s="68"/>
      <c r="DP794" s="68"/>
      <c r="DR794" s="68"/>
      <c r="DZ794" s="47"/>
    </row>
    <row r="795" spans="3:130" ht="17.100000000000001" customHeight="1">
      <c r="C795" s="53" t="str">
        <f>CX8</f>
        <v>Dept #4 Match Budget</v>
      </c>
      <c r="D795" s="88" t="e">
        <f>CX783</f>
        <v>#N/A</v>
      </c>
      <c r="E795" s="1070" t="e">
        <f>CZ783</f>
        <v>#N/A</v>
      </c>
      <c r="F795" s="1071"/>
      <c r="G795" s="1071"/>
      <c r="H795" s="1070" t="e">
        <f>DB783</f>
        <v>#N/A</v>
      </c>
      <c r="I795" s="1071"/>
      <c r="J795" s="1071"/>
      <c r="K795" s="1070" t="e">
        <f>DD783</f>
        <v>#N/A</v>
      </c>
      <c r="L795" s="1071"/>
      <c r="M795" s="1071"/>
      <c r="N795" s="1070" t="e">
        <f>DF783</f>
        <v>#N/A</v>
      </c>
      <c r="O795" s="1071"/>
      <c r="P795" s="517" t="e">
        <f t="shared" si="985"/>
        <v>#N/A</v>
      </c>
      <c r="Q795" s="88"/>
      <c r="R795" s="56"/>
      <c r="S795" s="1074"/>
      <c r="T795" s="1075"/>
      <c r="U795" s="1074"/>
      <c r="V795" s="1075"/>
      <c r="W795" s="1074"/>
      <c r="X795" s="1075"/>
      <c r="Y795" s="512"/>
      <c r="Z795" s="512"/>
      <c r="AX795" s="68"/>
      <c r="AZ795" s="68"/>
      <c r="BB795" s="68"/>
      <c r="BD795" s="68"/>
      <c r="BF795" s="68"/>
      <c r="BG795" s="68"/>
      <c r="BI795" s="68"/>
      <c r="BK795" s="68"/>
      <c r="BM795" s="68"/>
      <c r="BO795" s="68"/>
      <c r="BQ795" s="68"/>
      <c r="BR795" s="68"/>
      <c r="BT795" s="68"/>
      <c r="BV795" s="68"/>
      <c r="BX795" s="68"/>
      <c r="BZ795" s="68"/>
      <c r="CB795" s="68"/>
      <c r="CC795" s="68"/>
      <c r="CE795" s="68"/>
      <c r="CG795" s="68"/>
      <c r="CI795" s="68"/>
      <c r="CK795" s="68"/>
      <c r="CM795" s="68"/>
      <c r="CN795" s="68"/>
      <c r="CP795" s="68"/>
      <c r="CR795" s="68"/>
      <c r="CT795" s="68"/>
      <c r="CV795" s="68"/>
      <c r="CX795" s="68"/>
      <c r="CY795" s="68"/>
      <c r="DA795" s="68"/>
      <c r="DC795" s="68"/>
      <c r="DE795" s="68"/>
      <c r="DG795" s="68"/>
      <c r="DI795" s="68"/>
      <c r="DJ795" s="68"/>
      <c r="DL795" s="68"/>
      <c r="DN795" s="68"/>
      <c r="DP795" s="68"/>
      <c r="DR795" s="68"/>
      <c r="DZ795" s="47"/>
    </row>
    <row r="796" spans="3:130" ht="17.100000000000001" customHeight="1" thickBot="1">
      <c r="C796" s="57" t="str">
        <f>DI8</f>
        <v>Dept #5 Match Budget</v>
      </c>
      <c r="D796" s="87" t="e">
        <f>DI783</f>
        <v>#N/A</v>
      </c>
      <c r="E796" s="1072" t="e">
        <f>DK783</f>
        <v>#N/A</v>
      </c>
      <c r="F796" s="1073"/>
      <c r="G796" s="1073"/>
      <c r="H796" s="1072" t="e">
        <f>DM783</f>
        <v>#N/A</v>
      </c>
      <c r="I796" s="1073"/>
      <c r="J796" s="1073"/>
      <c r="K796" s="1072" t="e">
        <f>DO783</f>
        <v>#N/A</v>
      </c>
      <c r="L796" s="1073"/>
      <c r="M796" s="1073"/>
      <c r="N796" s="1072" t="e">
        <f>DQ783</f>
        <v>#N/A</v>
      </c>
      <c r="O796" s="1073"/>
      <c r="P796" s="517" t="e">
        <f t="shared" si="985"/>
        <v>#N/A</v>
      </c>
      <c r="Q796" s="518"/>
      <c r="R796" s="56"/>
      <c r="S796" s="1074"/>
      <c r="T796" s="1075"/>
      <c r="U796" s="1074"/>
      <c r="V796" s="1075"/>
      <c r="W796" s="1074"/>
      <c r="X796" s="1075"/>
      <c r="Y796" s="512"/>
      <c r="Z796" s="512"/>
      <c r="AX796" s="68"/>
      <c r="AZ796" s="68"/>
      <c r="BB796" s="68"/>
      <c r="BD796" s="68"/>
      <c r="BF796" s="68"/>
      <c r="BG796" s="68"/>
      <c r="BI796" s="68"/>
      <c r="BK796" s="68"/>
      <c r="BM796" s="68"/>
      <c r="BO796" s="68"/>
      <c r="BQ796" s="68"/>
      <c r="BR796" s="68"/>
      <c r="BT796" s="68"/>
      <c r="BV796" s="68"/>
      <c r="BX796" s="68"/>
      <c r="BZ796" s="68"/>
      <c r="CB796" s="68"/>
      <c r="CC796" s="68"/>
      <c r="CE796" s="68"/>
      <c r="CG796" s="68"/>
      <c r="CI796" s="68"/>
      <c r="CK796" s="68"/>
      <c r="CM796" s="68"/>
      <c r="CN796" s="68"/>
      <c r="CP796" s="68"/>
      <c r="CR796" s="68"/>
      <c r="CT796" s="68"/>
      <c r="CV796" s="68"/>
      <c r="CX796" s="68"/>
      <c r="CY796" s="68"/>
      <c r="DA796" s="68"/>
      <c r="DC796" s="68"/>
      <c r="DE796" s="68"/>
      <c r="DG796" s="68"/>
      <c r="DI796" s="68"/>
      <c r="DJ796" s="68"/>
      <c r="DL796" s="68"/>
      <c r="DN796" s="68"/>
      <c r="DP796" s="68"/>
      <c r="DR796" s="68"/>
      <c r="DZ796" s="47"/>
    </row>
    <row r="797" spans="3:130" ht="17.100000000000001" customHeight="1" thickTop="1">
      <c r="C797" s="52" t="s">
        <v>361</v>
      </c>
      <c r="D797" s="88" t="e">
        <f>SUM(D792:D796)</f>
        <v>#N/A</v>
      </c>
      <c r="E797" s="1070" t="e">
        <f>SUM(E792:G796)</f>
        <v>#N/A</v>
      </c>
      <c r="F797" s="1071"/>
      <c r="G797" s="1071"/>
      <c r="H797" s="1070" t="e">
        <f>SUM(H792:J796)</f>
        <v>#N/A</v>
      </c>
      <c r="I797" s="1071"/>
      <c r="J797" s="1071"/>
      <c r="K797" s="1070" t="e">
        <f>SUM(K792:M796)</f>
        <v>#N/A</v>
      </c>
      <c r="L797" s="1071"/>
      <c r="M797" s="1071"/>
      <c r="N797" s="1070" t="e">
        <f>SUM(N792:O796)</f>
        <v>#N/A</v>
      </c>
      <c r="O797" s="1071"/>
      <c r="P797" s="88" t="e">
        <f>SUM(P792:P796)</f>
        <v>#N/A</v>
      </c>
      <c r="Q797" s="518"/>
      <c r="R797" s="56"/>
      <c r="S797" s="1074"/>
      <c r="T797" s="1075"/>
      <c r="U797" s="1074"/>
      <c r="V797" s="1075"/>
      <c r="W797" s="1074"/>
      <c r="X797" s="1075"/>
      <c r="Y797" s="512"/>
      <c r="Z797" s="512"/>
      <c r="AX797" s="68"/>
      <c r="AZ797" s="68"/>
      <c r="BB797" s="68"/>
      <c r="BD797" s="68"/>
      <c r="BF797" s="68"/>
      <c r="BG797" s="68"/>
      <c r="BI797" s="68"/>
      <c r="BK797" s="68"/>
      <c r="BM797" s="68"/>
      <c r="BO797" s="68"/>
      <c r="BQ797" s="68"/>
      <c r="BR797" s="68"/>
      <c r="BT797" s="68"/>
      <c r="BV797" s="68"/>
      <c r="BX797" s="68"/>
      <c r="BZ797" s="68"/>
      <c r="CB797" s="68"/>
      <c r="CC797" s="68"/>
      <c r="CE797" s="68"/>
      <c r="CG797" s="68"/>
      <c r="CI797" s="68"/>
      <c r="CK797" s="68"/>
      <c r="CM797" s="68"/>
      <c r="CN797" s="68"/>
      <c r="CP797" s="68"/>
      <c r="CR797" s="68"/>
      <c r="CT797" s="68"/>
      <c r="CV797" s="68"/>
      <c r="CX797" s="68"/>
      <c r="CY797" s="68"/>
      <c r="DA797" s="68"/>
      <c r="DC797" s="68"/>
      <c r="DE797" s="68"/>
      <c r="DG797" s="68"/>
      <c r="DI797" s="68"/>
      <c r="DJ797" s="68"/>
      <c r="DL797" s="68"/>
      <c r="DN797" s="68"/>
      <c r="DP797" s="68"/>
      <c r="DR797" s="68"/>
      <c r="DZ797" s="47"/>
    </row>
    <row r="798" spans="3:130" ht="17.100000000000001" customHeight="1">
      <c r="C798" s="1078"/>
      <c r="D798" s="1078"/>
      <c r="E798" s="1078"/>
      <c r="F798" s="1078"/>
      <c r="G798" s="1078"/>
      <c r="H798" s="1078"/>
      <c r="I798" s="1078"/>
      <c r="J798" s="1078"/>
      <c r="K798" s="1078"/>
      <c r="L798" s="1078"/>
      <c r="M798" s="1078"/>
      <c r="N798" s="1078"/>
      <c r="O798" s="1078"/>
      <c r="P798" s="1078"/>
      <c r="Q798" s="1078"/>
      <c r="R798" s="1078"/>
      <c r="S798" s="1078"/>
      <c r="T798" s="1078"/>
      <c r="U798" s="1078"/>
      <c r="V798" s="1078"/>
      <c r="W798" s="1078"/>
      <c r="X798" s="1078"/>
      <c r="Y798" s="512"/>
      <c r="Z798" s="512"/>
      <c r="AX798" s="68"/>
      <c r="AZ798" s="68"/>
      <c r="BB798" s="68"/>
      <c r="BD798" s="68"/>
      <c r="BF798" s="68"/>
      <c r="BG798" s="68"/>
      <c r="BI798" s="68"/>
      <c r="BK798" s="68"/>
      <c r="BM798" s="68"/>
      <c r="BO798" s="68"/>
      <c r="BQ798" s="68"/>
      <c r="BR798" s="68"/>
      <c r="BT798" s="68"/>
      <c r="BV798" s="68"/>
      <c r="BX798" s="68"/>
      <c r="BZ798" s="68"/>
      <c r="CB798" s="68"/>
      <c r="CC798" s="68"/>
      <c r="CE798" s="68"/>
      <c r="CG798" s="68"/>
      <c r="CI798" s="68"/>
      <c r="CK798" s="68"/>
      <c r="CM798" s="68"/>
      <c r="CN798" s="68"/>
      <c r="CP798" s="68"/>
      <c r="CR798" s="68"/>
      <c r="CT798" s="68"/>
      <c r="CV798" s="68"/>
      <c r="CX798" s="68"/>
      <c r="CY798" s="68"/>
      <c r="DA798" s="68"/>
      <c r="DC798" s="68"/>
      <c r="DE798" s="68"/>
      <c r="DG798" s="68"/>
      <c r="DI798" s="68"/>
      <c r="DJ798" s="68"/>
      <c r="DL798" s="68"/>
      <c r="DN798" s="68"/>
      <c r="DP798" s="68"/>
      <c r="DR798" s="68"/>
      <c r="DZ798" s="47"/>
    </row>
    <row r="799" spans="3:130" ht="17.100000000000001" customHeight="1">
      <c r="C799" s="54" t="str">
        <f>DT8</f>
        <v>Total Project Budget</v>
      </c>
      <c r="D799" s="88" t="e">
        <f>DT783</f>
        <v>#N/A</v>
      </c>
      <c r="E799" s="1070" t="e">
        <f>DU783</f>
        <v>#N/A</v>
      </c>
      <c r="F799" s="1071"/>
      <c r="G799" s="1071"/>
      <c r="H799" s="1070" t="e">
        <f>DV783</f>
        <v>#N/A</v>
      </c>
      <c r="I799" s="1071"/>
      <c r="J799" s="1071"/>
      <c r="K799" s="1070" t="e">
        <f>DW783</f>
        <v>#N/A</v>
      </c>
      <c r="L799" s="1071"/>
      <c r="M799" s="1071"/>
      <c r="N799" s="1070" t="e">
        <f>DX783</f>
        <v>#N/A</v>
      </c>
      <c r="O799" s="1071"/>
      <c r="P799" s="88" t="e">
        <f>SUM(D799:O799)</f>
        <v>#N/A</v>
      </c>
      <c r="Q799" s="88"/>
      <c r="R799" s="56"/>
      <c r="S799" s="1074"/>
      <c r="T799" s="1075"/>
      <c r="U799" s="1074"/>
      <c r="V799" s="1075"/>
      <c r="W799" s="1074"/>
      <c r="X799" s="1075"/>
      <c r="Y799" s="512"/>
      <c r="Z799" s="512"/>
      <c r="AX799" s="68"/>
      <c r="AZ799" s="68"/>
      <c r="BB799" s="68"/>
      <c r="BD799" s="68"/>
      <c r="BF799" s="68"/>
      <c r="BG799" s="68"/>
      <c r="BI799" s="68"/>
      <c r="BK799" s="68"/>
      <c r="BM799" s="68"/>
      <c r="BO799" s="68"/>
      <c r="BQ799" s="68"/>
      <c r="BR799" s="68"/>
      <c r="BT799" s="68"/>
      <c r="BV799" s="68"/>
      <c r="BX799" s="68"/>
      <c r="BZ799" s="68"/>
      <c r="CB799" s="68"/>
      <c r="CC799" s="68"/>
      <c r="CE799" s="68"/>
      <c r="CG799" s="68"/>
      <c r="CI799" s="68"/>
      <c r="CK799" s="68"/>
      <c r="CM799" s="68"/>
      <c r="CN799" s="68"/>
      <c r="CP799" s="68"/>
      <c r="CR799" s="68"/>
      <c r="CT799" s="68"/>
      <c r="CV799" s="68"/>
      <c r="CX799" s="68"/>
      <c r="CY799" s="68"/>
      <c r="DA799" s="68"/>
      <c r="DC799" s="68"/>
      <c r="DE799" s="68"/>
      <c r="DG799" s="68"/>
      <c r="DI799" s="68"/>
      <c r="DJ799" s="68"/>
      <c r="DL799" s="68"/>
      <c r="DN799" s="68"/>
      <c r="DP799" s="68"/>
      <c r="DR799" s="68"/>
      <c r="DZ799" s="47"/>
    </row>
    <row r="800" spans="3:130" ht="17.100000000000001" customHeight="1">
      <c r="C800" s="469"/>
      <c r="D800" s="469"/>
      <c r="E800" s="469"/>
      <c r="F800" s="469"/>
      <c r="G800" s="469"/>
      <c r="H800" s="469"/>
      <c r="I800" s="469"/>
      <c r="J800" s="469"/>
      <c r="K800" s="469"/>
      <c r="L800" s="469"/>
      <c r="M800" s="469"/>
      <c r="N800" s="469"/>
      <c r="O800" s="469"/>
      <c r="P800" s="469"/>
      <c r="Q800" s="469"/>
      <c r="R800" s="470"/>
      <c r="S800" s="470"/>
      <c r="T800" s="470"/>
      <c r="U800" s="470"/>
      <c r="V800" s="470"/>
      <c r="W800" s="470"/>
      <c r="X800" s="470"/>
      <c r="Y800" s="512"/>
      <c r="Z800" s="512"/>
      <c r="AX800" s="68"/>
      <c r="AZ800" s="68"/>
      <c r="BB800" s="68"/>
      <c r="BD800" s="68"/>
      <c r="BF800" s="68"/>
      <c r="BG800" s="68"/>
      <c r="BI800" s="68"/>
      <c r="BK800" s="68"/>
      <c r="BM800" s="68"/>
      <c r="BO800" s="68"/>
      <c r="BQ800" s="68"/>
      <c r="BR800" s="68"/>
      <c r="BT800" s="68"/>
      <c r="BV800" s="68"/>
      <c r="BX800" s="68"/>
      <c r="BZ800" s="68"/>
      <c r="CB800" s="68"/>
      <c r="CC800" s="68"/>
      <c r="CE800" s="68"/>
      <c r="CG800" s="68"/>
      <c r="CI800" s="68"/>
      <c r="CK800" s="68"/>
      <c r="CM800" s="68"/>
      <c r="CN800" s="68"/>
      <c r="CP800" s="68"/>
      <c r="CR800" s="68"/>
      <c r="CT800" s="68"/>
      <c r="CV800" s="68"/>
      <c r="CX800" s="68"/>
      <c r="CY800" s="68"/>
      <c r="DA800" s="68"/>
      <c r="DC800" s="68"/>
      <c r="DE800" s="68"/>
      <c r="DG800" s="68"/>
      <c r="DI800" s="68"/>
      <c r="DJ800" s="68"/>
      <c r="DL800" s="68"/>
      <c r="DN800" s="68"/>
      <c r="DP800" s="68"/>
      <c r="DR800" s="68"/>
      <c r="DZ800" s="47"/>
    </row>
    <row r="801" spans="1:130" ht="17.100000000000001" customHeight="1">
      <c r="C801" s="52" t="s">
        <v>362</v>
      </c>
      <c r="D801" s="39" t="e">
        <f>D797/D799</f>
        <v>#N/A</v>
      </c>
      <c r="E801" s="1071" t="e">
        <f>E797/E799</f>
        <v>#N/A</v>
      </c>
      <c r="F801" s="1071"/>
      <c r="G801" s="1071"/>
      <c r="H801" s="1071" t="e">
        <f>H797/H799</f>
        <v>#N/A</v>
      </c>
      <c r="I801" s="1071"/>
      <c r="J801" s="1071"/>
      <c r="K801" s="1071" t="e">
        <f>K797/K799</f>
        <v>#N/A</v>
      </c>
      <c r="L801" s="1071"/>
      <c r="M801" s="1071"/>
      <c r="N801" s="1071" t="e">
        <f>N797/N799</f>
        <v>#N/A</v>
      </c>
      <c r="O801" s="1071"/>
      <c r="P801" s="39" t="e">
        <f>P797/P799</f>
        <v>#N/A</v>
      </c>
      <c r="Q801" s="39"/>
      <c r="R801" s="49"/>
      <c r="S801" s="1075"/>
      <c r="T801" s="1075"/>
      <c r="U801" s="1075"/>
      <c r="V801" s="1075"/>
      <c r="W801" s="1075"/>
      <c r="X801" s="1075"/>
      <c r="Y801" s="512"/>
      <c r="Z801" s="512"/>
      <c r="AX801" s="68"/>
      <c r="AZ801" s="68"/>
      <c r="BB801" s="68"/>
      <c r="BD801" s="68"/>
      <c r="BF801" s="68"/>
      <c r="BG801" s="68"/>
      <c r="BI801" s="68"/>
      <c r="BK801" s="68"/>
      <c r="BM801" s="68"/>
      <c r="BO801" s="68"/>
      <c r="BQ801" s="68"/>
      <c r="BR801" s="68"/>
      <c r="BT801" s="68"/>
      <c r="BV801" s="68"/>
      <c r="BX801" s="68"/>
      <c r="BZ801" s="68"/>
      <c r="CB801" s="68"/>
      <c r="CC801" s="68"/>
      <c r="CE801" s="68"/>
      <c r="CG801" s="68"/>
      <c r="CI801" s="68"/>
      <c r="CK801" s="68"/>
      <c r="CM801" s="68"/>
      <c r="CN801" s="68"/>
      <c r="CP801" s="68"/>
      <c r="CR801" s="68"/>
      <c r="CT801" s="68"/>
      <c r="CV801" s="68"/>
      <c r="CX801" s="68"/>
      <c r="CY801" s="68"/>
      <c r="DA801" s="68"/>
      <c r="DC801" s="68"/>
      <c r="DE801" s="68"/>
      <c r="DG801" s="68"/>
      <c r="DI801" s="68"/>
      <c r="DJ801" s="68"/>
      <c r="DL801" s="68"/>
      <c r="DN801" s="68"/>
      <c r="DP801" s="68"/>
      <c r="DR801" s="68"/>
      <c r="DZ801" s="47"/>
    </row>
    <row r="802" spans="1:130" ht="17.100000000000001" customHeight="1">
      <c r="C802" s="1077"/>
      <c r="D802" s="1077"/>
      <c r="E802" s="1077"/>
      <c r="F802" s="1077"/>
      <c r="G802" s="1077"/>
      <c r="H802" s="1077"/>
      <c r="I802" s="1077"/>
      <c r="J802" s="1077"/>
      <c r="K802" s="1077"/>
      <c r="L802" s="1077"/>
      <c r="M802" s="1077"/>
      <c r="N802" s="1077"/>
      <c r="O802" s="1077"/>
      <c r="P802" s="1077"/>
      <c r="Q802" s="1077"/>
      <c r="R802" s="1077"/>
      <c r="S802" s="1077"/>
      <c r="T802" s="1077"/>
      <c r="U802" s="1077"/>
      <c r="V802" s="1077"/>
      <c r="W802" s="1077"/>
      <c r="X802" s="1077"/>
      <c r="Y802" s="512"/>
      <c r="Z802" s="512"/>
      <c r="AX802" s="68"/>
      <c r="AZ802" s="68"/>
      <c r="BB802" s="68"/>
      <c r="BD802" s="68"/>
      <c r="BF802" s="68"/>
      <c r="BG802" s="68"/>
      <c r="BI802" s="68"/>
      <c r="BK802" s="68"/>
      <c r="BM802" s="68"/>
      <c r="BO802" s="68"/>
      <c r="BQ802" s="68"/>
      <c r="BR802" s="68"/>
      <c r="BT802" s="68"/>
      <c r="BV802" s="68"/>
      <c r="BX802" s="68"/>
      <c r="BZ802" s="68"/>
      <c r="CB802" s="68"/>
      <c r="CC802" s="68"/>
      <c r="CE802" s="68"/>
      <c r="CG802" s="68"/>
      <c r="CI802" s="68"/>
      <c r="CK802" s="68"/>
      <c r="CM802" s="68"/>
      <c r="CN802" s="68"/>
      <c r="CP802" s="68"/>
      <c r="CR802" s="68"/>
      <c r="CT802" s="68"/>
      <c r="CV802" s="68"/>
      <c r="CX802" s="68"/>
      <c r="CY802" s="68"/>
      <c r="DA802" s="68"/>
      <c r="DC802" s="68"/>
      <c r="DE802" s="68"/>
      <c r="DG802" s="68"/>
      <c r="DI802" s="68"/>
      <c r="DJ802" s="68"/>
      <c r="DL802" s="68"/>
      <c r="DN802" s="68"/>
      <c r="DP802" s="68"/>
      <c r="DR802" s="68"/>
      <c r="DZ802" s="47"/>
    </row>
    <row r="803" spans="1:130" ht="17.100000000000001" customHeight="1">
      <c r="N803" s="39"/>
      <c r="O803" s="39"/>
      <c r="P803" s="39"/>
      <c r="Q803" s="39"/>
      <c r="R803" s="49"/>
      <c r="S803" s="68"/>
      <c r="U803" s="68"/>
      <c r="W803" s="68"/>
      <c r="Y803" s="512"/>
      <c r="Z803" s="512"/>
      <c r="AX803" s="68"/>
      <c r="AZ803" s="68"/>
      <c r="BB803" s="68"/>
      <c r="BD803" s="68"/>
      <c r="BF803" s="68"/>
      <c r="BG803" s="68"/>
      <c r="BI803" s="68"/>
      <c r="BK803" s="68"/>
      <c r="BM803" s="68"/>
      <c r="BO803" s="68"/>
      <c r="BQ803" s="68"/>
      <c r="BR803" s="68"/>
      <c r="BT803" s="68"/>
      <c r="BV803" s="68"/>
      <c r="BX803" s="68"/>
      <c r="BZ803" s="68"/>
      <c r="CB803" s="68"/>
      <c r="CC803" s="68"/>
      <c r="CE803" s="68"/>
      <c r="CG803" s="68"/>
      <c r="CI803" s="68"/>
      <c r="CK803" s="68"/>
      <c r="CM803" s="68"/>
      <c r="CN803" s="68"/>
      <c r="CP803" s="68"/>
      <c r="CR803" s="68"/>
      <c r="CT803" s="68"/>
      <c r="CV803" s="68"/>
      <c r="CX803" s="68"/>
      <c r="CY803" s="68"/>
      <c r="DA803" s="68"/>
      <c r="DC803" s="68"/>
      <c r="DE803" s="68"/>
      <c r="DG803" s="68"/>
      <c r="DI803" s="68"/>
      <c r="DJ803" s="68"/>
      <c r="DL803" s="68"/>
      <c r="DN803" s="68"/>
      <c r="DP803" s="68"/>
      <c r="DR803" s="68"/>
      <c r="DZ803" s="47"/>
    </row>
    <row r="804" spans="1:130" ht="17.100000000000001" customHeight="1">
      <c r="N804" s="39"/>
      <c r="O804" s="39"/>
      <c r="P804" s="39"/>
      <c r="Q804" s="39"/>
      <c r="R804" s="49"/>
      <c r="S804" s="68"/>
      <c r="U804" s="68"/>
      <c r="W804" s="68"/>
      <c r="Y804" s="512"/>
      <c r="Z804" s="512"/>
      <c r="AX804" s="68"/>
      <c r="AZ804" s="68"/>
      <c r="BB804" s="68"/>
      <c r="BD804" s="68"/>
      <c r="BF804" s="68"/>
      <c r="BG804" s="68"/>
      <c r="BI804" s="68"/>
      <c r="BK804" s="68"/>
      <c r="BM804" s="68"/>
      <c r="BO804" s="68"/>
      <c r="BQ804" s="68"/>
      <c r="BR804" s="68"/>
      <c r="BT804" s="68"/>
      <c r="BV804" s="68"/>
      <c r="BX804" s="68"/>
      <c r="BZ804" s="68"/>
      <c r="CB804" s="68"/>
      <c r="CC804" s="68"/>
      <c r="CE804" s="68"/>
      <c r="CG804" s="68"/>
      <c r="CI804" s="68"/>
      <c r="CK804" s="68"/>
      <c r="CM804" s="68"/>
      <c r="CN804" s="68"/>
      <c r="CP804" s="68"/>
      <c r="CR804" s="68"/>
      <c r="CT804" s="68"/>
      <c r="CV804" s="68"/>
      <c r="CX804" s="68"/>
      <c r="CY804" s="68"/>
      <c r="DA804" s="68"/>
      <c r="DC804" s="68"/>
      <c r="DE804" s="68"/>
      <c r="DG804" s="68"/>
      <c r="DI804" s="68"/>
      <c r="DJ804" s="68"/>
      <c r="DL804" s="68"/>
      <c r="DN804" s="68"/>
      <c r="DP804" s="68"/>
      <c r="DR804" s="68"/>
      <c r="DZ804" s="47"/>
    </row>
    <row r="805" spans="1:130" ht="17.100000000000001" customHeight="1">
      <c r="C805" s="506">
        <f>MTDC!C306</f>
        <v>0</v>
      </c>
      <c r="N805" s="39"/>
      <c r="O805" s="39"/>
      <c r="P805" s="39"/>
      <c r="Q805" s="39"/>
      <c r="R805" s="49"/>
      <c r="S805" s="68"/>
      <c r="U805" s="68"/>
      <c r="W805" s="68"/>
      <c r="Y805" s="512"/>
      <c r="Z805" s="512"/>
      <c r="AX805" s="68"/>
      <c r="AZ805" s="68"/>
      <c r="BB805" s="68"/>
      <c r="BD805" s="68"/>
      <c r="BF805" s="68"/>
      <c r="BG805" s="68"/>
      <c r="BI805" s="68"/>
      <c r="BK805" s="68"/>
      <c r="BM805" s="68"/>
      <c r="BO805" s="68"/>
      <c r="BQ805" s="68"/>
      <c r="BR805" s="68"/>
      <c r="BT805" s="68"/>
      <c r="BV805" s="68"/>
      <c r="BX805" s="68"/>
      <c r="BZ805" s="68"/>
      <c r="CB805" s="68"/>
      <c r="CC805" s="68"/>
      <c r="CE805" s="68"/>
      <c r="CG805" s="68"/>
      <c r="CI805" s="68"/>
      <c r="CK805" s="68"/>
      <c r="CM805" s="68"/>
      <c r="CN805" s="68"/>
      <c r="CP805" s="68"/>
      <c r="CR805" s="68"/>
      <c r="CT805" s="68"/>
      <c r="CV805" s="68"/>
      <c r="CX805" s="68"/>
      <c r="CY805" s="68"/>
      <c r="DA805" s="68"/>
      <c r="DC805" s="68"/>
      <c r="DE805" s="68"/>
      <c r="DG805" s="68"/>
      <c r="DI805" s="68"/>
      <c r="DJ805" s="68"/>
      <c r="DL805" s="68"/>
      <c r="DN805" s="68"/>
      <c r="DP805" s="68"/>
      <c r="DR805" s="68"/>
      <c r="DZ805" s="47"/>
    </row>
    <row r="806" spans="1:130" ht="17.100000000000001" customHeight="1">
      <c r="C806" s="77"/>
      <c r="D806" s="77"/>
      <c r="E806" s="77"/>
      <c r="F806" s="77"/>
      <c r="G806" s="77"/>
      <c r="H806" s="77"/>
      <c r="I806" s="77"/>
      <c r="J806" s="77"/>
      <c r="K806" s="77"/>
      <c r="L806" s="77"/>
      <c r="N806" s="39"/>
      <c r="O806" s="39"/>
      <c r="P806" s="39"/>
      <c r="Q806" s="39"/>
      <c r="R806" s="39"/>
      <c r="S806" s="39"/>
      <c r="T806" s="39"/>
      <c r="U806" s="39"/>
      <c r="V806" s="39"/>
      <c r="W806" s="39"/>
      <c r="X806" s="39"/>
      <c r="Y806" s="39"/>
      <c r="Z806" s="39"/>
      <c r="AA806" s="39"/>
      <c r="AB806" s="39"/>
      <c r="AC806" s="39"/>
      <c r="AD806" s="39"/>
      <c r="AE806" s="39"/>
      <c r="AF806" s="39"/>
      <c r="AG806" s="39"/>
      <c r="AH806" s="39"/>
      <c r="AI806" s="39"/>
      <c r="AJ806" s="39"/>
      <c r="AK806" s="39"/>
      <c r="AL806" s="39"/>
      <c r="AM806" s="39"/>
      <c r="AN806" s="39"/>
      <c r="AO806" s="39"/>
      <c r="AP806" s="39"/>
      <c r="AQ806" s="39"/>
      <c r="AR806" s="39"/>
      <c r="AS806" s="39"/>
      <c r="AT806" s="39"/>
      <c r="AU806" s="39"/>
      <c r="AV806" s="39"/>
      <c r="AW806" s="39"/>
      <c r="AX806" s="39"/>
      <c r="AY806" s="39"/>
      <c r="AZ806" s="39"/>
      <c r="BA806" s="39"/>
      <c r="BB806" s="39"/>
      <c r="BC806" s="39"/>
      <c r="BD806" s="39"/>
      <c r="BE806" s="39"/>
      <c r="BF806" s="39"/>
      <c r="BG806" s="39"/>
      <c r="BH806" s="39"/>
      <c r="BI806" s="39"/>
      <c r="BJ806" s="39"/>
      <c r="BK806" s="39"/>
      <c r="BL806" s="39"/>
      <c r="BM806" s="39"/>
      <c r="BN806" s="39"/>
      <c r="BO806" s="39"/>
      <c r="BP806" s="39"/>
      <c r="BQ806" s="39"/>
      <c r="BR806" s="39"/>
      <c r="BS806" s="39"/>
      <c r="BT806" s="39"/>
      <c r="BU806" s="39"/>
      <c r="BV806" s="39"/>
      <c r="BW806" s="39"/>
      <c r="BX806" s="39"/>
      <c r="BY806" s="39"/>
      <c r="BZ806" s="39"/>
      <c r="CA806" s="39"/>
      <c r="CB806" s="39"/>
      <c r="CC806" s="39"/>
      <c r="CD806" s="39"/>
      <c r="CE806" s="39"/>
      <c r="CF806" s="39"/>
      <c r="CG806" s="39"/>
      <c r="CH806" s="39"/>
      <c r="CI806" s="39"/>
      <c r="CJ806" s="39"/>
      <c r="CK806" s="39"/>
      <c r="CL806" s="39"/>
      <c r="CM806" s="39"/>
      <c r="CN806" s="39"/>
      <c r="CO806" s="39"/>
      <c r="CP806" s="39"/>
      <c r="CQ806" s="39"/>
      <c r="CR806" s="39"/>
      <c r="CS806" s="39"/>
      <c r="CT806" s="39"/>
      <c r="CU806" s="39"/>
      <c r="CV806" s="39"/>
      <c r="CW806" s="39"/>
      <c r="CX806" s="39"/>
      <c r="CY806" s="39"/>
      <c r="CZ806" s="39"/>
      <c r="DA806" s="39"/>
      <c r="DB806" s="39"/>
      <c r="DC806" s="39"/>
      <c r="DD806" s="39"/>
      <c r="DE806" s="39"/>
      <c r="DF806" s="39"/>
      <c r="DG806" s="39"/>
      <c r="DH806" s="39"/>
      <c r="DI806" s="39"/>
      <c r="DJ806" s="39"/>
      <c r="DK806" s="39"/>
      <c r="DL806" s="39"/>
      <c r="DM806" s="39"/>
      <c r="DN806" s="39"/>
      <c r="DO806" s="39"/>
      <c r="DP806" s="39"/>
      <c r="DQ806" s="39"/>
      <c r="DR806" s="39"/>
      <c r="DS806" s="39"/>
    </row>
    <row r="807" spans="1:130" ht="17.100000000000001" customHeight="1">
      <c r="C807" s="77"/>
      <c r="D807" s="77"/>
      <c r="E807" s="77"/>
      <c r="F807" s="77"/>
      <c r="G807" s="77"/>
      <c r="H807" s="77"/>
      <c r="I807" s="77"/>
      <c r="J807" s="77"/>
      <c r="K807" s="77"/>
      <c r="L807" s="77"/>
      <c r="N807" s="39"/>
      <c r="O807" s="39"/>
      <c r="P807" s="39"/>
      <c r="Q807" s="39"/>
      <c r="R807" s="39"/>
      <c r="S807" s="39"/>
      <c r="T807" s="39"/>
      <c r="U807" s="39"/>
      <c r="V807" s="39"/>
      <c r="W807" s="39"/>
      <c r="X807" s="39"/>
      <c r="Y807" s="39"/>
      <c r="Z807" s="39"/>
      <c r="AA807" s="39"/>
      <c r="AB807" s="39"/>
      <c r="AC807" s="39"/>
      <c r="AD807" s="39"/>
      <c r="AE807" s="39"/>
      <c r="AF807" s="39"/>
      <c r="AG807" s="39"/>
      <c r="AH807" s="39"/>
      <c r="AI807" s="39"/>
      <c r="AJ807" s="39"/>
      <c r="AK807" s="39"/>
      <c r="AL807" s="39"/>
      <c r="AM807" s="39"/>
      <c r="AN807" s="39"/>
      <c r="AO807" s="39"/>
      <c r="AP807" s="39"/>
      <c r="AQ807" s="39"/>
      <c r="AR807" s="39"/>
      <c r="AS807" s="39"/>
      <c r="AT807" s="39"/>
      <c r="AU807" s="39"/>
      <c r="AV807" s="39"/>
      <c r="AW807" s="39"/>
      <c r="AX807" s="39"/>
      <c r="AY807" s="39"/>
      <c r="AZ807" s="39"/>
      <c r="BA807" s="39"/>
      <c r="BB807" s="39"/>
      <c r="BC807" s="39"/>
      <c r="BD807" s="39"/>
      <c r="BE807" s="39"/>
      <c r="BF807" s="39"/>
      <c r="BG807" s="39"/>
      <c r="BH807" s="39"/>
      <c r="BI807" s="39"/>
      <c r="BJ807" s="39"/>
      <c r="BK807" s="39"/>
      <c r="BL807" s="39"/>
      <c r="BM807" s="39"/>
      <c r="BN807" s="39"/>
      <c r="BO807" s="39"/>
      <c r="BP807" s="39"/>
      <c r="BQ807" s="39"/>
      <c r="BR807" s="39"/>
      <c r="BS807" s="39"/>
      <c r="BT807" s="39"/>
      <c r="BU807" s="39"/>
      <c r="BV807" s="39"/>
      <c r="BW807" s="39"/>
      <c r="BX807" s="39"/>
      <c r="BY807" s="39"/>
      <c r="BZ807" s="39"/>
      <c r="CA807" s="39"/>
      <c r="CB807" s="39"/>
      <c r="CC807" s="39"/>
      <c r="CD807" s="39"/>
      <c r="CE807" s="39"/>
      <c r="CF807" s="39"/>
      <c r="CG807" s="39"/>
      <c r="CH807" s="39"/>
      <c r="CI807" s="39"/>
      <c r="CJ807" s="39"/>
      <c r="CK807" s="39"/>
      <c r="CL807" s="39"/>
      <c r="CM807" s="39"/>
      <c r="CN807" s="39"/>
      <c r="CO807" s="39"/>
      <c r="CP807" s="39"/>
      <c r="CQ807" s="39"/>
      <c r="CR807" s="39"/>
      <c r="CS807" s="39"/>
      <c r="CT807" s="39"/>
      <c r="CU807" s="39"/>
      <c r="CV807" s="39"/>
      <c r="CW807" s="39"/>
      <c r="CX807" s="39"/>
      <c r="CY807" s="39"/>
      <c r="CZ807" s="39"/>
      <c r="DA807" s="39"/>
      <c r="DB807" s="39"/>
      <c r="DC807" s="39"/>
      <c r="DD807" s="39"/>
      <c r="DE807" s="39"/>
      <c r="DF807" s="39"/>
      <c r="DG807" s="39"/>
      <c r="DH807" s="39"/>
      <c r="DI807" s="39"/>
      <c r="DJ807" s="39"/>
      <c r="DK807" s="39"/>
      <c r="DL807" s="39"/>
      <c r="DM807" s="39"/>
      <c r="DN807" s="39"/>
      <c r="DO807" s="39"/>
      <c r="DP807" s="39"/>
      <c r="DQ807" s="39"/>
      <c r="DR807" s="39"/>
      <c r="DS807" s="39"/>
    </row>
    <row r="808" spans="1:130" ht="17.100000000000001" customHeight="1">
      <c r="C808" s="77"/>
      <c r="D808" s="77"/>
      <c r="E808" s="77"/>
      <c r="F808" s="77"/>
      <c r="G808" s="77"/>
      <c r="H808" s="77"/>
      <c r="I808" s="77"/>
      <c r="J808" s="77"/>
      <c r="K808" s="77"/>
      <c r="L808" s="77"/>
      <c r="N808" s="39"/>
      <c r="O808" s="39"/>
      <c r="P808" s="39"/>
      <c r="Q808" s="39"/>
      <c r="R808" s="39"/>
      <c r="S808" s="39"/>
      <c r="T808" s="39"/>
      <c r="U808" s="39"/>
      <c r="V808" s="39"/>
      <c r="W808" s="39"/>
      <c r="X808" s="39"/>
      <c r="Y808" s="39"/>
      <c r="Z808" s="39"/>
      <c r="AA808" s="39"/>
      <c r="AB808" s="39"/>
      <c r="AC808" s="39"/>
      <c r="AD808" s="39"/>
      <c r="AE808" s="39"/>
      <c r="AF808" s="39"/>
      <c r="AG808" s="39"/>
      <c r="AH808" s="39"/>
      <c r="AI808" s="39"/>
      <c r="AJ808" s="39"/>
      <c r="AK808" s="39"/>
      <c r="AL808" s="39"/>
      <c r="AM808" s="39"/>
      <c r="AN808" s="39"/>
      <c r="AO808" s="39"/>
      <c r="AP808" s="39"/>
      <c r="AQ808" s="39"/>
      <c r="AR808" s="39"/>
      <c r="AS808" s="39"/>
      <c r="AT808" s="39"/>
      <c r="AU808" s="39"/>
      <c r="AV808" s="39"/>
      <c r="AW808" s="39"/>
      <c r="AX808" s="39"/>
      <c r="AY808" s="39"/>
      <c r="AZ808" s="39"/>
      <c r="BA808" s="39"/>
      <c r="BB808" s="39"/>
      <c r="BC808" s="39"/>
      <c r="BD808" s="39"/>
      <c r="BE808" s="39"/>
      <c r="BF808" s="39"/>
      <c r="BG808" s="39"/>
      <c r="BH808" s="39"/>
      <c r="BI808" s="39"/>
      <c r="BJ808" s="39"/>
      <c r="BK808" s="39"/>
      <c r="BL808" s="39"/>
      <c r="BM808" s="39"/>
      <c r="BN808" s="39"/>
      <c r="BO808" s="39"/>
      <c r="BP808" s="39"/>
      <c r="BQ808" s="39"/>
      <c r="BR808" s="39"/>
      <c r="BS808" s="39"/>
      <c r="BT808" s="39"/>
      <c r="BU808" s="39"/>
      <c r="BV808" s="39"/>
      <c r="BW808" s="39"/>
      <c r="BX808" s="39"/>
      <c r="BY808" s="39"/>
      <c r="BZ808" s="39"/>
      <c r="CA808" s="39"/>
      <c r="CB808" s="39"/>
      <c r="CC808" s="39"/>
      <c r="CD808" s="39"/>
      <c r="CE808" s="39"/>
      <c r="CF808" s="39"/>
      <c r="CG808" s="39"/>
      <c r="CH808" s="39"/>
      <c r="CI808" s="39"/>
      <c r="CJ808" s="39"/>
      <c r="CK808" s="39"/>
      <c r="CL808" s="39"/>
      <c r="CM808" s="39"/>
      <c r="CN808" s="39"/>
      <c r="CO808" s="39"/>
      <c r="CP808" s="39"/>
      <c r="CQ808" s="39"/>
      <c r="CR808" s="39"/>
      <c r="CS808" s="39"/>
      <c r="CT808" s="39"/>
      <c r="CU808" s="39"/>
      <c r="CV808" s="39"/>
      <c r="CW808" s="39"/>
      <c r="CX808" s="39"/>
      <c r="CY808" s="39"/>
      <c r="CZ808" s="39"/>
      <c r="DA808" s="39"/>
      <c r="DB808" s="39"/>
      <c r="DC808" s="39"/>
      <c r="DD808" s="39"/>
      <c r="DE808" s="39"/>
      <c r="DF808" s="39"/>
      <c r="DG808" s="39"/>
      <c r="DH808" s="39"/>
      <c r="DI808" s="39"/>
      <c r="DJ808" s="39"/>
      <c r="DK808" s="39"/>
      <c r="DL808" s="39"/>
      <c r="DM808" s="39"/>
      <c r="DN808" s="39"/>
      <c r="DO808" s="39"/>
      <c r="DP808" s="39"/>
      <c r="DQ808" s="39"/>
      <c r="DR808" s="39"/>
      <c r="DS808" s="39"/>
    </row>
    <row r="810" spans="1:130" ht="17.100000000000001" customHeight="1">
      <c r="C810" s="16" t="s">
        <v>87</v>
      </c>
      <c r="D810" s="16"/>
      <c r="E810" s="16"/>
      <c r="F810" s="16"/>
      <c r="G810" s="16"/>
      <c r="H810" s="16"/>
      <c r="I810" s="16"/>
      <c r="J810" s="16"/>
      <c r="K810" s="16"/>
      <c r="L810" s="16"/>
      <c r="M810" s="243"/>
      <c r="N810" s="243"/>
      <c r="O810" s="243"/>
      <c r="P810" s="243"/>
      <c r="Q810" s="243"/>
      <c r="R810" s="243"/>
      <c r="S810" s="243"/>
      <c r="U810" s="243"/>
      <c r="W810" s="243"/>
      <c r="Y810" s="243"/>
      <c r="Z810" s="243"/>
      <c r="AA810" s="243"/>
      <c r="AB810" s="243"/>
      <c r="AC810" s="243"/>
      <c r="AD810" s="243"/>
      <c r="AF810" s="243"/>
      <c r="AH810" s="243"/>
      <c r="AJ810" s="243"/>
      <c r="AK810" s="243"/>
      <c r="AL810" s="243"/>
      <c r="AM810" s="243"/>
      <c r="AN810" s="243"/>
      <c r="AO810" s="243"/>
      <c r="AQ810" s="243"/>
      <c r="AS810" s="243"/>
      <c r="AU810" s="243"/>
      <c r="AV810" s="243"/>
      <c r="AW810" s="243"/>
      <c r="AX810" s="243"/>
      <c r="AY810" s="243"/>
      <c r="AZ810" s="243"/>
      <c r="BB810" s="243"/>
      <c r="BD810" s="243"/>
      <c r="BF810" s="243"/>
      <c r="BG810" s="243"/>
      <c r="BH810" s="243"/>
      <c r="BI810" s="243"/>
      <c r="BJ810" s="243"/>
      <c r="BK810" s="243"/>
      <c r="BM810" s="243"/>
      <c r="BO810" s="243"/>
      <c r="BQ810" s="243"/>
      <c r="BR810" s="243"/>
      <c r="BS810" s="243"/>
      <c r="BT810" s="243"/>
      <c r="BU810" s="243"/>
      <c r="BV810" s="243"/>
      <c r="BX810" s="243"/>
      <c r="BZ810" s="243"/>
      <c r="CB810" s="243"/>
      <c r="CC810" s="243"/>
      <c r="CD810" s="243"/>
      <c r="CE810" s="243"/>
      <c r="CF810" s="243"/>
      <c r="CG810" s="243"/>
      <c r="CI810" s="243"/>
      <c r="CK810" s="243"/>
      <c r="CM810" s="243"/>
      <c r="CN810" s="243"/>
      <c r="CO810" s="243"/>
      <c r="CP810" s="243"/>
      <c r="CQ810" s="243"/>
      <c r="CR810" s="243"/>
      <c r="CT810" s="243"/>
      <c r="CV810" s="243"/>
      <c r="CX810" s="243"/>
      <c r="CY810" s="243"/>
      <c r="CZ810" s="243"/>
      <c r="DA810" s="243"/>
      <c r="DB810" s="243"/>
      <c r="DC810" s="243"/>
      <c r="DE810" s="243"/>
      <c r="DG810" s="243"/>
      <c r="DI810" s="243"/>
      <c r="DJ810" s="243"/>
      <c r="DK810" s="243"/>
      <c r="DL810" s="243"/>
      <c r="DM810" s="243"/>
      <c r="DN810" s="243"/>
      <c r="DP810" s="243"/>
      <c r="DR810" s="243"/>
    </row>
    <row r="811" spans="1:130" ht="17.100000000000001" customHeight="1">
      <c r="C811" s="68" t="s">
        <v>87</v>
      </c>
      <c r="D811" s="68"/>
      <c r="E811" s="68"/>
      <c r="F811" s="68"/>
      <c r="G811" s="68"/>
      <c r="H811" s="68"/>
      <c r="I811" s="68"/>
      <c r="J811" s="68"/>
      <c r="K811" s="68"/>
      <c r="L811" s="68"/>
      <c r="M811" s="243" t="s">
        <v>87</v>
      </c>
      <c r="N811" s="243" t="s">
        <v>87</v>
      </c>
      <c r="O811" s="243"/>
      <c r="P811" s="243" t="s">
        <v>87</v>
      </c>
      <c r="Q811" s="243"/>
      <c r="R811" s="243" t="s">
        <v>87</v>
      </c>
      <c r="S811" s="243"/>
      <c r="U811" s="243"/>
      <c r="W811" s="243"/>
      <c r="Y811" s="243" t="s">
        <v>87</v>
      </c>
      <c r="Z811" s="243"/>
      <c r="AA811" s="243" t="s">
        <v>87</v>
      </c>
      <c r="AB811" s="243"/>
      <c r="AC811" s="243" t="s">
        <v>87</v>
      </c>
      <c r="AD811" s="243"/>
      <c r="AF811" s="243"/>
      <c r="AH811" s="243"/>
      <c r="AJ811" s="243" t="s">
        <v>87</v>
      </c>
      <c r="AK811" s="243"/>
      <c r="AL811" s="243" t="s">
        <v>87</v>
      </c>
      <c r="AM811" s="243"/>
      <c r="AN811" s="243" t="s">
        <v>87</v>
      </c>
      <c r="AO811" s="243"/>
      <c r="AQ811" s="243"/>
      <c r="AS811" s="243"/>
      <c r="AU811" s="243" t="s">
        <v>87</v>
      </c>
      <c r="AV811" s="243"/>
      <c r="AW811" s="243" t="s">
        <v>87</v>
      </c>
      <c r="AX811" s="243"/>
      <c r="AY811" s="243" t="s">
        <v>87</v>
      </c>
      <c r="AZ811" s="243"/>
      <c r="BB811" s="243"/>
      <c r="BD811" s="243"/>
      <c r="BF811" s="243" t="s">
        <v>87</v>
      </c>
      <c r="BG811" s="243"/>
      <c r="BH811" s="243" t="s">
        <v>87</v>
      </c>
      <c r="BI811" s="243"/>
      <c r="BJ811" s="243" t="s">
        <v>87</v>
      </c>
      <c r="BK811" s="243"/>
      <c r="BM811" s="243"/>
      <c r="BO811" s="243"/>
      <c r="BQ811" s="243" t="s">
        <v>87</v>
      </c>
      <c r="BR811" s="243"/>
      <c r="BS811" s="243" t="s">
        <v>87</v>
      </c>
      <c r="BT811" s="243"/>
      <c r="BU811" s="243" t="s">
        <v>87</v>
      </c>
      <c r="BV811" s="243"/>
      <c r="BX811" s="243"/>
      <c r="BZ811" s="243"/>
      <c r="CB811" s="243" t="s">
        <v>87</v>
      </c>
      <c r="CC811" s="243"/>
      <c r="CD811" s="243" t="s">
        <v>87</v>
      </c>
      <c r="CE811" s="243"/>
      <c r="CF811" s="243" t="s">
        <v>87</v>
      </c>
      <c r="CG811" s="243"/>
      <c r="CI811" s="243"/>
      <c r="CK811" s="243"/>
      <c r="CM811" s="243" t="s">
        <v>87</v>
      </c>
      <c r="CN811" s="243"/>
      <c r="CO811" s="243" t="s">
        <v>87</v>
      </c>
      <c r="CP811" s="243"/>
      <c r="CQ811" s="243" t="s">
        <v>87</v>
      </c>
      <c r="CR811" s="243"/>
      <c r="CT811" s="243"/>
      <c r="CV811" s="243"/>
      <c r="CX811" s="243" t="s">
        <v>87</v>
      </c>
      <c r="CY811" s="243"/>
      <c r="CZ811" s="243" t="s">
        <v>87</v>
      </c>
      <c r="DA811" s="243"/>
      <c r="DB811" s="243" t="s">
        <v>87</v>
      </c>
      <c r="DC811" s="243"/>
      <c r="DE811" s="243"/>
      <c r="DG811" s="243"/>
      <c r="DI811" s="243" t="s">
        <v>87</v>
      </c>
      <c r="DJ811" s="243"/>
      <c r="DK811" s="243" t="s">
        <v>87</v>
      </c>
      <c r="DL811" s="243"/>
      <c r="DM811" s="243" t="s">
        <v>87</v>
      </c>
      <c r="DN811" s="243"/>
      <c r="DP811" s="243"/>
      <c r="DR811" s="243"/>
    </row>
    <row r="812" spans="1:130" s="68" customFormat="1" ht="17.100000000000001" customHeight="1">
      <c r="A812" s="50"/>
      <c r="B812" s="50"/>
      <c r="C812" s="68" t="s">
        <v>87</v>
      </c>
      <c r="M812" s="243" t="s">
        <v>87</v>
      </c>
      <c r="N812" s="243" t="s">
        <v>87</v>
      </c>
      <c r="O812" s="243"/>
      <c r="P812" s="243" t="s">
        <v>87</v>
      </c>
      <c r="Q812" s="243"/>
      <c r="R812" s="243" t="s">
        <v>87</v>
      </c>
      <c r="S812" s="243"/>
      <c r="U812" s="243"/>
      <c r="W812" s="243"/>
      <c r="Y812" s="243" t="s">
        <v>87</v>
      </c>
      <c r="Z812" s="243"/>
      <c r="AA812" s="243" t="s">
        <v>87</v>
      </c>
      <c r="AB812" s="243"/>
      <c r="AC812" s="243" t="s">
        <v>87</v>
      </c>
      <c r="AD812" s="243"/>
      <c r="AE812" s="512"/>
      <c r="AF812" s="243"/>
      <c r="AG812" s="512"/>
      <c r="AH812" s="243"/>
      <c r="AJ812" s="243" t="s">
        <v>87</v>
      </c>
      <c r="AK812" s="243"/>
      <c r="AL812" s="243" t="s">
        <v>87</v>
      </c>
      <c r="AM812" s="243"/>
      <c r="AN812" s="243" t="s">
        <v>87</v>
      </c>
      <c r="AO812" s="243"/>
      <c r="AQ812" s="243"/>
      <c r="AS812" s="243"/>
      <c r="AU812" s="243" t="s">
        <v>87</v>
      </c>
      <c r="AV812" s="243"/>
      <c r="AW812" s="243" t="s">
        <v>87</v>
      </c>
      <c r="AX812" s="243"/>
      <c r="AY812" s="243" t="s">
        <v>87</v>
      </c>
      <c r="AZ812" s="243"/>
      <c r="BB812" s="243"/>
      <c r="BD812" s="243"/>
      <c r="BF812" s="243" t="s">
        <v>87</v>
      </c>
      <c r="BG812" s="243"/>
      <c r="BH812" s="243" t="s">
        <v>87</v>
      </c>
      <c r="BI812" s="243"/>
      <c r="BJ812" s="243" t="s">
        <v>87</v>
      </c>
      <c r="BK812" s="243"/>
      <c r="BM812" s="243"/>
      <c r="BO812" s="243"/>
      <c r="BQ812" s="243" t="s">
        <v>87</v>
      </c>
      <c r="BR812" s="243"/>
      <c r="BS812" s="243" t="s">
        <v>87</v>
      </c>
      <c r="BT812" s="243"/>
      <c r="BU812" s="243" t="s">
        <v>87</v>
      </c>
      <c r="BV812" s="243"/>
      <c r="BX812" s="243"/>
      <c r="BZ812" s="243"/>
      <c r="CB812" s="243" t="s">
        <v>87</v>
      </c>
      <c r="CC812" s="243"/>
      <c r="CD812" s="243" t="s">
        <v>87</v>
      </c>
      <c r="CE812" s="243"/>
      <c r="CF812" s="243" t="s">
        <v>87</v>
      </c>
      <c r="CG812" s="243"/>
      <c r="CI812" s="243"/>
      <c r="CK812" s="243"/>
      <c r="CM812" s="243" t="s">
        <v>87</v>
      </c>
      <c r="CN812" s="243"/>
      <c r="CO812" s="243" t="s">
        <v>87</v>
      </c>
      <c r="CP812" s="243"/>
      <c r="CQ812" s="243" t="s">
        <v>87</v>
      </c>
      <c r="CR812" s="243"/>
      <c r="CT812" s="243"/>
      <c r="CV812" s="243"/>
      <c r="CX812" s="243" t="s">
        <v>87</v>
      </c>
      <c r="CY812" s="243"/>
      <c r="CZ812" s="243" t="s">
        <v>87</v>
      </c>
      <c r="DA812" s="243"/>
      <c r="DB812" s="243" t="s">
        <v>87</v>
      </c>
      <c r="DC812" s="243"/>
      <c r="DE812" s="243"/>
      <c r="DG812" s="243"/>
      <c r="DI812" s="243" t="s">
        <v>87</v>
      </c>
      <c r="DJ812" s="243"/>
      <c r="DK812" s="243" t="s">
        <v>87</v>
      </c>
      <c r="DL812" s="243"/>
      <c r="DM812" s="243" t="s">
        <v>87</v>
      </c>
      <c r="DN812" s="243"/>
      <c r="DP812" s="243"/>
      <c r="DR812" s="243"/>
      <c r="DT812" s="31"/>
      <c r="DU812" s="31"/>
      <c r="DV812" s="31"/>
      <c r="DW812" s="31"/>
      <c r="DX812" s="31"/>
      <c r="DY812" s="51"/>
      <c r="DZ812" s="31"/>
    </row>
    <row r="813" spans="1:130" s="68" customFormat="1" ht="17.100000000000001" customHeight="1">
      <c r="A813" s="50"/>
      <c r="B813" s="50"/>
      <c r="C813" s="68" t="s">
        <v>87</v>
      </c>
      <c r="M813" s="243"/>
      <c r="N813" s="243"/>
      <c r="O813" s="243"/>
      <c r="P813" s="243"/>
      <c r="Q813" s="243"/>
      <c r="R813" s="243" t="s">
        <v>87</v>
      </c>
      <c r="S813" s="243"/>
      <c r="U813" s="243"/>
      <c r="W813" s="243"/>
      <c r="Y813" s="243"/>
      <c r="Z813" s="243"/>
      <c r="AA813" s="243"/>
      <c r="AB813" s="243"/>
      <c r="AC813" s="243" t="s">
        <v>87</v>
      </c>
      <c r="AD813" s="243"/>
      <c r="AE813" s="512"/>
      <c r="AF813" s="243"/>
      <c r="AG813" s="512"/>
      <c r="AH813" s="243"/>
      <c r="AJ813" s="243"/>
      <c r="AK813" s="243"/>
      <c r="AL813" s="243"/>
      <c r="AM813" s="243"/>
      <c r="AN813" s="243" t="s">
        <v>87</v>
      </c>
      <c r="AO813" s="243"/>
      <c r="AQ813" s="243"/>
      <c r="AS813" s="243"/>
      <c r="AU813" s="243"/>
      <c r="AV813" s="243"/>
      <c r="AW813" s="243"/>
      <c r="AX813" s="243"/>
      <c r="AY813" s="243" t="s">
        <v>87</v>
      </c>
      <c r="AZ813" s="243"/>
      <c r="BB813" s="243"/>
      <c r="BD813" s="243"/>
      <c r="BF813" s="243"/>
      <c r="BG813" s="243"/>
      <c r="BH813" s="243"/>
      <c r="BI813" s="243"/>
      <c r="BJ813" s="243" t="s">
        <v>87</v>
      </c>
      <c r="BK813" s="243"/>
      <c r="BM813" s="243"/>
      <c r="BO813" s="243"/>
      <c r="BQ813" s="243"/>
      <c r="BR813" s="243"/>
      <c r="BS813" s="243"/>
      <c r="BT813" s="243"/>
      <c r="BU813" s="243" t="s">
        <v>87</v>
      </c>
      <c r="BV813" s="243"/>
      <c r="BX813" s="243"/>
      <c r="BZ813" s="243"/>
      <c r="CB813" s="243"/>
      <c r="CC813" s="243"/>
      <c r="CD813" s="243"/>
      <c r="CE813" s="243"/>
      <c r="CF813" s="243" t="s">
        <v>87</v>
      </c>
      <c r="CG813" s="243"/>
      <c r="CI813" s="243"/>
      <c r="CK813" s="243"/>
      <c r="CM813" s="243"/>
      <c r="CN813" s="243"/>
      <c r="CO813" s="243"/>
      <c r="CP813" s="243"/>
      <c r="CQ813" s="243" t="s">
        <v>87</v>
      </c>
      <c r="CR813" s="243"/>
      <c r="CT813" s="243"/>
      <c r="CV813" s="243"/>
      <c r="CX813" s="243"/>
      <c r="CY813" s="243"/>
      <c r="CZ813" s="243"/>
      <c r="DA813" s="243"/>
      <c r="DB813" s="243" t="s">
        <v>87</v>
      </c>
      <c r="DC813" s="243"/>
      <c r="DE813" s="243"/>
      <c r="DG813" s="243"/>
      <c r="DI813" s="243"/>
      <c r="DJ813" s="243"/>
      <c r="DK813" s="243"/>
      <c r="DL813" s="243"/>
      <c r="DM813" s="243" t="s">
        <v>87</v>
      </c>
      <c r="DN813" s="243"/>
      <c r="DP813" s="243"/>
      <c r="DR813" s="243"/>
      <c r="DT813" s="31"/>
      <c r="DU813" s="31"/>
      <c r="DV813" s="31"/>
      <c r="DW813" s="31"/>
      <c r="DX813" s="31"/>
      <c r="DY813" s="51"/>
      <c r="DZ813" s="31"/>
    </row>
    <row r="814" spans="1:130" s="68" customFormat="1" ht="17.100000000000001" customHeight="1">
      <c r="A814" s="50"/>
      <c r="B814" s="50"/>
      <c r="M814" s="243" t="s">
        <v>87</v>
      </c>
      <c r="N814" s="243" t="s">
        <v>87</v>
      </c>
      <c r="O814" s="243"/>
      <c r="P814" s="243" t="s">
        <v>87</v>
      </c>
      <c r="Q814" s="243"/>
      <c r="R814" s="243" t="s">
        <v>87</v>
      </c>
      <c r="S814" s="243"/>
      <c r="U814" s="243"/>
      <c r="W814" s="243"/>
      <c r="Y814" s="243" t="s">
        <v>87</v>
      </c>
      <c r="Z814" s="243"/>
      <c r="AA814" s="243" t="s">
        <v>87</v>
      </c>
      <c r="AB814" s="243"/>
      <c r="AC814" s="243" t="s">
        <v>87</v>
      </c>
      <c r="AD814" s="243"/>
      <c r="AE814" s="512"/>
      <c r="AF814" s="243"/>
      <c r="AG814" s="512"/>
      <c r="AH814" s="243"/>
      <c r="AJ814" s="243" t="s">
        <v>87</v>
      </c>
      <c r="AK814" s="243"/>
      <c r="AL814" s="243" t="s">
        <v>87</v>
      </c>
      <c r="AM814" s="243"/>
      <c r="AN814" s="243" t="s">
        <v>87</v>
      </c>
      <c r="AO814" s="243"/>
      <c r="AQ814" s="243"/>
      <c r="AS814" s="243"/>
      <c r="AU814" s="243" t="s">
        <v>87</v>
      </c>
      <c r="AV814" s="243"/>
      <c r="AW814" s="243" t="s">
        <v>87</v>
      </c>
      <c r="AX814" s="243"/>
      <c r="AY814" s="243" t="s">
        <v>87</v>
      </c>
      <c r="AZ814" s="243"/>
      <c r="BB814" s="243"/>
      <c r="BD814" s="243"/>
      <c r="BF814" s="243" t="s">
        <v>87</v>
      </c>
      <c r="BG814" s="243"/>
      <c r="BH814" s="243" t="s">
        <v>87</v>
      </c>
      <c r="BI814" s="243"/>
      <c r="BJ814" s="243" t="s">
        <v>87</v>
      </c>
      <c r="BK814" s="243"/>
      <c r="BM814" s="243"/>
      <c r="BO814" s="243"/>
      <c r="BQ814" s="243" t="s">
        <v>87</v>
      </c>
      <c r="BR814" s="243"/>
      <c r="BS814" s="243" t="s">
        <v>87</v>
      </c>
      <c r="BT814" s="243"/>
      <c r="BU814" s="243" t="s">
        <v>87</v>
      </c>
      <c r="BV814" s="243"/>
      <c r="BX814" s="243"/>
      <c r="BZ814" s="243"/>
      <c r="CB814" s="243" t="s">
        <v>87</v>
      </c>
      <c r="CC814" s="243"/>
      <c r="CD814" s="243" t="s">
        <v>87</v>
      </c>
      <c r="CE814" s="243"/>
      <c r="CF814" s="243" t="s">
        <v>87</v>
      </c>
      <c r="CG814" s="243"/>
      <c r="CI814" s="243"/>
      <c r="CK814" s="243"/>
      <c r="CM814" s="243" t="s">
        <v>87</v>
      </c>
      <c r="CN814" s="243"/>
      <c r="CO814" s="243" t="s">
        <v>87</v>
      </c>
      <c r="CP814" s="243"/>
      <c r="CQ814" s="243" t="s">
        <v>87</v>
      </c>
      <c r="CR814" s="243"/>
      <c r="CT814" s="243"/>
      <c r="CV814" s="243"/>
      <c r="CX814" s="243" t="s">
        <v>87</v>
      </c>
      <c r="CY814" s="243"/>
      <c r="CZ814" s="243" t="s">
        <v>87</v>
      </c>
      <c r="DA814" s="243"/>
      <c r="DB814" s="243" t="s">
        <v>87</v>
      </c>
      <c r="DC814" s="243"/>
      <c r="DE814" s="243"/>
      <c r="DG814" s="243"/>
      <c r="DI814" s="243" t="s">
        <v>87</v>
      </c>
      <c r="DJ814" s="243"/>
      <c r="DK814" s="243" t="s">
        <v>87</v>
      </c>
      <c r="DL814" s="243"/>
      <c r="DM814" s="243" t="s">
        <v>87</v>
      </c>
      <c r="DN814" s="243"/>
      <c r="DP814" s="243"/>
      <c r="DR814" s="243"/>
      <c r="DT814" s="31"/>
      <c r="DU814" s="31"/>
      <c r="DV814" s="31"/>
      <c r="DW814" s="31"/>
      <c r="DX814" s="31"/>
      <c r="DY814" s="51"/>
      <c r="DZ814" s="31"/>
    </row>
  </sheetData>
  <mergeCells count="28539">
    <mergeCell ref="AG749:AH749"/>
    <mergeCell ref="AG750:AH750"/>
    <mergeCell ref="AG751:AH751"/>
    <mergeCell ref="AG752:AH752"/>
    <mergeCell ref="AG753:AH753"/>
    <mergeCell ref="AG754:AH754"/>
    <mergeCell ref="AG755:AH755"/>
    <mergeCell ref="AG756:AH756"/>
    <mergeCell ref="AG757:AH757"/>
    <mergeCell ref="AG758:AH758"/>
    <mergeCell ref="AG759:AH759"/>
    <mergeCell ref="AG760:AH760"/>
    <mergeCell ref="AG761:AH761"/>
    <mergeCell ref="AG762:AH762"/>
    <mergeCell ref="AG763:AH763"/>
    <mergeCell ref="AG764:AH764"/>
    <mergeCell ref="AG772:AH772"/>
    <mergeCell ref="AG774:AH774"/>
    <mergeCell ref="AG694:AH694"/>
    <mergeCell ref="AG695:AH695"/>
    <mergeCell ref="AG696:AH696"/>
    <mergeCell ref="AG697:AH697"/>
    <mergeCell ref="AG698:AH698"/>
    <mergeCell ref="AG699:AH699"/>
    <mergeCell ref="AG700:AH700"/>
    <mergeCell ref="AG701:AH701"/>
    <mergeCell ref="AG702:AH702"/>
    <mergeCell ref="AG703:AH703"/>
    <mergeCell ref="AG704:AH704"/>
    <mergeCell ref="AG705:AH705"/>
    <mergeCell ref="AG706:AH706"/>
    <mergeCell ref="AG707:AH707"/>
    <mergeCell ref="AG708:AH708"/>
    <mergeCell ref="AG709:AH709"/>
    <mergeCell ref="AG710:AH710"/>
    <mergeCell ref="AG711:AH711"/>
    <mergeCell ref="AG712:AH712"/>
    <mergeCell ref="AG713:AH713"/>
    <mergeCell ref="AG715:AH715"/>
    <mergeCell ref="AG716:AH716"/>
    <mergeCell ref="AG717:AH717"/>
    <mergeCell ref="AG718:AH718"/>
    <mergeCell ref="AG719:AH719"/>
    <mergeCell ref="AG720:AH720"/>
    <mergeCell ref="AG721:AH721"/>
    <mergeCell ref="AG722:AH722"/>
    <mergeCell ref="AG723:AH723"/>
    <mergeCell ref="AG724:AH724"/>
    <mergeCell ref="AG652:AH652"/>
    <mergeCell ref="AG654:AH654"/>
    <mergeCell ref="AG655:AH655"/>
    <mergeCell ref="AG656:AH656"/>
    <mergeCell ref="AG657:AH657"/>
    <mergeCell ref="AG658:AH658"/>
    <mergeCell ref="AG659:AH659"/>
    <mergeCell ref="AG660:AH660"/>
    <mergeCell ref="AG661:AH661"/>
    <mergeCell ref="AG662:AH662"/>
    <mergeCell ref="AG663:AH663"/>
    <mergeCell ref="AG664:AH664"/>
    <mergeCell ref="AG665:AH665"/>
    <mergeCell ref="AG667:AH667"/>
    <mergeCell ref="AG668:AH668"/>
    <mergeCell ref="AG669:AH669"/>
    <mergeCell ref="AG670:AH670"/>
    <mergeCell ref="AG671:AH671"/>
    <mergeCell ref="AG672:AH672"/>
    <mergeCell ref="AG673:AH673"/>
    <mergeCell ref="AG674:AH674"/>
    <mergeCell ref="AG675:AH675"/>
    <mergeCell ref="AG676:AH676"/>
    <mergeCell ref="AG677:AH677"/>
    <mergeCell ref="AG678:AH678"/>
    <mergeCell ref="AG679:AH679"/>
    <mergeCell ref="AG680:AH680"/>
    <mergeCell ref="AG681:AH681"/>
    <mergeCell ref="AG682:AH682"/>
    <mergeCell ref="AG742:AH742"/>
    <mergeCell ref="AG743:AH743"/>
    <mergeCell ref="AG744:AH744"/>
    <mergeCell ref="AG746:AH746"/>
    <mergeCell ref="AG734:AH734"/>
    <mergeCell ref="AG735:AH735"/>
    <mergeCell ref="AG736:AH736"/>
    <mergeCell ref="AG737:AH737"/>
    <mergeCell ref="AG451:AH451"/>
    <mergeCell ref="AG452:AH452"/>
    <mergeCell ref="AG453:AH453"/>
    <mergeCell ref="AG454:AH454"/>
    <mergeCell ref="AG455:AH455"/>
    <mergeCell ref="AG456:AH456"/>
    <mergeCell ref="AG457:AH457"/>
    <mergeCell ref="AG460:AH460"/>
    <mergeCell ref="AG461:AH461"/>
    <mergeCell ref="AG462:AH462"/>
    <mergeCell ref="AG463:AH463"/>
    <mergeCell ref="AG464:AH464"/>
    <mergeCell ref="AG465:AH465"/>
    <mergeCell ref="AG466:AH466"/>
    <mergeCell ref="AG467:AH467"/>
    <mergeCell ref="AG468:AH468"/>
    <mergeCell ref="AG469:AH469"/>
    <mergeCell ref="AG470:AH470"/>
    <mergeCell ref="AG471:AH471"/>
    <mergeCell ref="AG472:AH472"/>
    <mergeCell ref="AG473:AH473"/>
    <mergeCell ref="C713:M713"/>
    <mergeCell ref="N713:O713"/>
    <mergeCell ref="P713:Q713"/>
    <mergeCell ref="R713:S713"/>
    <mergeCell ref="T713:U713"/>
    <mergeCell ref="V713:W713"/>
    <mergeCell ref="Y713:Z713"/>
    <mergeCell ref="AA713:AB713"/>
    <mergeCell ref="AC713:AD713"/>
    <mergeCell ref="AE713:AF713"/>
    <mergeCell ref="AJ713:AK713"/>
    <mergeCell ref="AL713:AM713"/>
    <mergeCell ref="C710:D710"/>
    <mergeCell ref="E710:M710"/>
    <mergeCell ref="N710:O710"/>
    <mergeCell ref="P710:Q710"/>
    <mergeCell ref="R710:S710"/>
    <mergeCell ref="T710:U710"/>
    <mergeCell ref="V710:W710"/>
    <mergeCell ref="Y710:Z710"/>
    <mergeCell ref="AA710:AB710"/>
    <mergeCell ref="AC710:AD710"/>
    <mergeCell ref="AE710:AF710"/>
    <mergeCell ref="AJ710:AK710"/>
    <mergeCell ref="AL710:AM710"/>
    <mergeCell ref="C704:D704"/>
    <mergeCell ref="E704:M704"/>
    <mergeCell ref="N704:O704"/>
    <mergeCell ref="P704:Q704"/>
    <mergeCell ref="R704:S704"/>
    <mergeCell ref="T704:U704"/>
    <mergeCell ref="V704:W704"/>
    <mergeCell ref="Y704:Z704"/>
    <mergeCell ref="AA704:AB704"/>
    <mergeCell ref="AC704:AD704"/>
    <mergeCell ref="AE704:AF704"/>
    <mergeCell ref="AJ704:AK704"/>
    <mergeCell ref="AL704:AM704"/>
    <mergeCell ref="C698:D698"/>
    <mergeCell ref="E698:M698"/>
    <mergeCell ref="N698:O698"/>
    <mergeCell ref="P698:Q698"/>
    <mergeCell ref="R698:S698"/>
    <mergeCell ref="AN713:AO713"/>
    <mergeCell ref="AP713:AQ713"/>
    <mergeCell ref="AR713:AS713"/>
    <mergeCell ref="AU713:AV713"/>
    <mergeCell ref="AW713:AX713"/>
    <mergeCell ref="AY713:AZ713"/>
    <mergeCell ref="BA713:BB713"/>
    <mergeCell ref="BC713:BD713"/>
    <mergeCell ref="BF713:BG713"/>
    <mergeCell ref="BH713:BI713"/>
    <mergeCell ref="BJ713:BK713"/>
    <mergeCell ref="BL713:BM713"/>
    <mergeCell ref="BN713:BO713"/>
    <mergeCell ref="DD713:DE713"/>
    <mergeCell ref="DF713:DG713"/>
    <mergeCell ref="DI713:DJ713"/>
    <mergeCell ref="DK713:DL713"/>
    <mergeCell ref="DM713:DN713"/>
    <mergeCell ref="DO713:DP713"/>
    <mergeCell ref="DQ713:DR713"/>
    <mergeCell ref="BQ713:BR713"/>
    <mergeCell ref="BS713:BT713"/>
    <mergeCell ref="BU713:BV713"/>
    <mergeCell ref="BW713:BX713"/>
    <mergeCell ref="BY713:BZ713"/>
    <mergeCell ref="CB713:CC713"/>
    <mergeCell ref="CD713:CE713"/>
    <mergeCell ref="CF713:CG713"/>
    <mergeCell ref="CH713:CI713"/>
    <mergeCell ref="CJ713:CK713"/>
    <mergeCell ref="CM713:CN713"/>
    <mergeCell ref="CO713:CP713"/>
    <mergeCell ref="CQ713:CR713"/>
    <mergeCell ref="CS713:CT713"/>
    <mergeCell ref="CU713:CV713"/>
    <mergeCell ref="CX713:CY713"/>
    <mergeCell ref="CZ713:DA713"/>
    <mergeCell ref="DB713:DC713"/>
    <mergeCell ref="DI711:DJ711"/>
    <mergeCell ref="DK711:DL711"/>
    <mergeCell ref="DM711:DN711"/>
    <mergeCell ref="DO711:DP711"/>
    <mergeCell ref="DQ711:DR711"/>
    <mergeCell ref="C712:D712"/>
    <mergeCell ref="E712:M712"/>
    <mergeCell ref="N712:O712"/>
    <mergeCell ref="P712:Q712"/>
    <mergeCell ref="R712:S712"/>
    <mergeCell ref="T712:U712"/>
    <mergeCell ref="V712:W712"/>
    <mergeCell ref="Y712:Z712"/>
    <mergeCell ref="AA712:AB712"/>
    <mergeCell ref="AC712:AD712"/>
    <mergeCell ref="AE712:AF712"/>
    <mergeCell ref="AJ712:AK712"/>
    <mergeCell ref="AL712:AM712"/>
    <mergeCell ref="AN712:AO712"/>
    <mergeCell ref="AP712:AQ712"/>
    <mergeCell ref="AR712:AS712"/>
    <mergeCell ref="AU712:AV712"/>
    <mergeCell ref="AW712:AX712"/>
    <mergeCell ref="AY712:AZ712"/>
    <mergeCell ref="BA712:BB712"/>
    <mergeCell ref="BC712:BD712"/>
    <mergeCell ref="BF712:BG712"/>
    <mergeCell ref="BH712:BI712"/>
    <mergeCell ref="BJ712:BK712"/>
    <mergeCell ref="BL712:BM712"/>
    <mergeCell ref="BN712:BO712"/>
    <mergeCell ref="BQ712:BR712"/>
    <mergeCell ref="BS712:BT712"/>
    <mergeCell ref="BU712:BV712"/>
    <mergeCell ref="BW712:BX712"/>
    <mergeCell ref="BY712:BZ712"/>
    <mergeCell ref="CB712:CC712"/>
    <mergeCell ref="CD712:CE712"/>
    <mergeCell ref="CF712:CG712"/>
    <mergeCell ref="CH712:CI712"/>
    <mergeCell ref="CJ712:CK712"/>
    <mergeCell ref="CM712:CN712"/>
    <mergeCell ref="CO712:CP712"/>
    <mergeCell ref="CQ712:CR712"/>
    <mergeCell ref="CS712:CT712"/>
    <mergeCell ref="CU712:CV712"/>
    <mergeCell ref="CX712:CY712"/>
    <mergeCell ref="CZ712:DA712"/>
    <mergeCell ref="DB712:DC712"/>
    <mergeCell ref="DD712:DE712"/>
    <mergeCell ref="DF712:DG712"/>
    <mergeCell ref="DI712:DJ712"/>
    <mergeCell ref="DK712:DL712"/>
    <mergeCell ref="DM712:DN712"/>
    <mergeCell ref="DO712:DP712"/>
    <mergeCell ref="DQ712:DR712"/>
    <mergeCell ref="CF710:CG710"/>
    <mergeCell ref="CH710:CI710"/>
    <mergeCell ref="CJ710:CK710"/>
    <mergeCell ref="CM710:CN710"/>
    <mergeCell ref="CO710:CP710"/>
    <mergeCell ref="CQ710:CR710"/>
    <mergeCell ref="CS710:CT710"/>
    <mergeCell ref="CU710:CV710"/>
    <mergeCell ref="CX710:CY710"/>
    <mergeCell ref="CZ710:DA710"/>
    <mergeCell ref="DB710:DC710"/>
    <mergeCell ref="DD710:DE710"/>
    <mergeCell ref="DF710:DG710"/>
    <mergeCell ref="DI710:DJ710"/>
    <mergeCell ref="DK710:DL710"/>
    <mergeCell ref="DM710:DN710"/>
    <mergeCell ref="DO710:DP710"/>
    <mergeCell ref="DQ710:DR710"/>
    <mergeCell ref="C711:D711"/>
    <mergeCell ref="E711:M711"/>
    <mergeCell ref="N711:O711"/>
    <mergeCell ref="P711:Q711"/>
    <mergeCell ref="R711:S711"/>
    <mergeCell ref="T711:U711"/>
    <mergeCell ref="V711:W711"/>
    <mergeCell ref="Y711:Z711"/>
    <mergeCell ref="AA711:AB711"/>
    <mergeCell ref="AC711:AD711"/>
    <mergeCell ref="AE711:AF711"/>
    <mergeCell ref="AJ711:AK711"/>
    <mergeCell ref="AL711:AM711"/>
    <mergeCell ref="AN711:AO711"/>
    <mergeCell ref="AP711:AQ711"/>
    <mergeCell ref="AR711:AS711"/>
    <mergeCell ref="AU711:AV711"/>
    <mergeCell ref="AW711:AX711"/>
    <mergeCell ref="AY711:AZ711"/>
    <mergeCell ref="BA711:BB711"/>
    <mergeCell ref="BC711:BD711"/>
    <mergeCell ref="BF711:BG711"/>
    <mergeCell ref="BH711:BI711"/>
    <mergeCell ref="BJ711:BK711"/>
    <mergeCell ref="BL711:BM711"/>
    <mergeCell ref="BN711:BO711"/>
    <mergeCell ref="BQ711:BR711"/>
    <mergeCell ref="BS711:BT711"/>
    <mergeCell ref="BU711:BV711"/>
    <mergeCell ref="BW711:BX711"/>
    <mergeCell ref="BY711:BZ711"/>
    <mergeCell ref="CB711:CC711"/>
    <mergeCell ref="CD711:CE711"/>
    <mergeCell ref="CF711:CG711"/>
    <mergeCell ref="CH711:CI711"/>
    <mergeCell ref="CJ711:CK711"/>
    <mergeCell ref="CM711:CN711"/>
    <mergeCell ref="CO711:CP711"/>
    <mergeCell ref="CQ711:CR711"/>
    <mergeCell ref="CS711:CT711"/>
    <mergeCell ref="CU711:CV711"/>
    <mergeCell ref="CX711:CY711"/>
    <mergeCell ref="CZ711:DA711"/>
    <mergeCell ref="DB711:DC711"/>
    <mergeCell ref="DD711:DE711"/>
    <mergeCell ref="DF711:DG711"/>
    <mergeCell ref="AN710:AO710"/>
    <mergeCell ref="AP710:AQ710"/>
    <mergeCell ref="AR710:AS710"/>
    <mergeCell ref="AU710:AV710"/>
    <mergeCell ref="AW710:AX710"/>
    <mergeCell ref="AY710:AZ710"/>
    <mergeCell ref="BA710:BB710"/>
    <mergeCell ref="BC710:BD710"/>
    <mergeCell ref="BF710:BG710"/>
    <mergeCell ref="BH710:BI710"/>
    <mergeCell ref="BJ710:BK710"/>
    <mergeCell ref="BL710:BM710"/>
    <mergeCell ref="BN710:BO710"/>
    <mergeCell ref="BQ710:BR710"/>
    <mergeCell ref="BS710:BT710"/>
    <mergeCell ref="BU710:BV710"/>
    <mergeCell ref="BW710:BX710"/>
    <mergeCell ref="BY710:BZ710"/>
    <mergeCell ref="CB710:CC710"/>
    <mergeCell ref="CD710:CE710"/>
    <mergeCell ref="DI708:DJ708"/>
    <mergeCell ref="DK708:DL708"/>
    <mergeCell ref="DM708:DN708"/>
    <mergeCell ref="DO708:DP708"/>
    <mergeCell ref="DQ708:DR708"/>
    <mergeCell ref="C709:D709"/>
    <mergeCell ref="E709:M709"/>
    <mergeCell ref="N709:O709"/>
    <mergeCell ref="P709:Q709"/>
    <mergeCell ref="R709:S709"/>
    <mergeCell ref="T709:U709"/>
    <mergeCell ref="V709:W709"/>
    <mergeCell ref="Y709:Z709"/>
    <mergeCell ref="AA709:AB709"/>
    <mergeCell ref="AC709:AD709"/>
    <mergeCell ref="AE709:AF709"/>
    <mergeCell ref="AJ709:AK709"/>
    <mergeCell ref="AL709:AM709"/>
    <mergeCell ref="AN709:AO709"/>
    <mergeCell ref="AP709:AQ709"/>
    <mergeCell ref="AR709:AS709"/>
    <mergeCell ref="AU709:AV709"/>
    <mergeCell ref="AW709:AX709"/>
    <mergeCell ref="AY709:AZ709"/>
    <mergeCell ref="BA709:BB709"/>
    <mergeCell ref="BC709:BD709"/>
    <mergeCell ref="BF709:BG709"/>
    <mergeCell ref="BH709:BI709"/>
    <mergeCell ref="BJ709:BK709"/>
    <mergeCell ref="BL709:BM709"/>
    <mergeCell ref="BN709:BO709"/>
    <mergeCell ref="BQ709:BR709"/>
    <mergeCell ref="BS709:BT709"/>
    <mergeCell ref="BU709:BV709"/>
    <mergeCell ref="BW709:BX709"/>
    <mergeCell ref="BY709:BZ709"/>
    <mergeCell ref="CB709:CC709"/>
    <mergeCell ref="CD709:CE709"/>
    <mergeCell ref="CF709:CG709"/>
    <mergeCell ref="CH709:CI709"/>
    <mergeCell ref="CJ709:CK709"/>
    <mergeCell ref="CM709:CN709"/>
    <mergeCell ref="CO709:CP709"/>
    <mergeCell ref="CQ709:CR709"/>
    <mergeCell ref="CS709:CT709"/>
    <mergeCell ref="CU709:CV709"/>
    <mergeCell ref="CX709:CY709"/>
    <mergeCell ref="CZ709:DA709"/>
    <mergeCell ref="DB709:DC709"/>
    <mergeCell ref="DD709:DE709"/>
    <mergeCell ref="DF709:DG709"/>
    <mergeCell ref="DI709:DJ709"/>
    <mergeCell ref="DK709:DL709"/>
    <mergeCell ref="DM709:DN709"/>
    <mergeCell ref="DO709:DP709"/>
    <mergeCell ref="DQ709:DR709"/>
    <mergeCell ref="CF707:CG707"/>
    <mergeCell ref="CH707:CI707"/>
    <mergeCell ref="CJ707:CK707"/>
    <mergeCell ref="CM707:CN707"/>
    <mergeCell ref="CO707:CP707"/>
    <mergeCell ref="CQ707:CR707"/>
    <mergeCell ref="CS707:CT707"/>
    <mergeCell ref="CU707:CV707"/>
    <mergeCell ref="CX707:CY707"/>
    <mergeCell ref="CZ707:DA707"/>
    <mergeCell ref="DB707:DC707"/>
    <mergeCell ref="DD707:DE707"/>
    <mergeCell ref="DF707:DG707"/>
    <mergeCell ref="DI707:DJ707"/>
    <mergeCell ref="DK707:DL707"/>
    <mergeCell ref="DM707:DN707"/>
    <mergeCell ref="DO707:DP707"/>
    <mergeCell ref="DQ707:DR707"/>
    <mergeCell ref="C708:D708"/>
    <mergeCell ref="E708:M708"/>
    <mergeCell ref="N708:O708"/>
    <mergeCell ref="P708:Q708"/>
    <mergeCell ref="R708:S708"/>
    <mergeCell ref="T708:U708"/>
    <mergeCell ref="V708:W708"/>
    <mergeCell ref="Y708:Z708"/>
    <mergeCell ref="AA708:AB708"/>
    <mergeCell ref="AC708:AD708"/>
    <mergeCell ref="AE708:AF708"/>
    <mergeCell ref="AJ708:AK708"/>
    <mergeCell ref="AL708:AM708"/>
    <mergeCell ref="AN708:AO708"/>
    <mergeCell ref="AP708:AQ708"/>
    <mergeCell ref="AR708:AS708"/>
    <mergeCell ref="AU708:AV708"/>
    <mergeCell ref="AW708:AX708"/>
    <mergeCell ref="AY708:AZ708"/>
    <mergeCell ref="BA708:BB708"/>
    <mergeCell ref="BC708:BD708"/>
    <mergeCell ref="BF708:BG708"/>
    <mergeCell ref="BH708:BI708"/>
    <mergeCell ref="BJ708:BK708"/>
    <mergeCell ref="BL708:BM708"/>
    <mergeCell ref="BN708:BO708"/>
    <mergeCell ref="BQ708:BR708"/>
    <mergeCell ref="BS708:BT708"/>
    <mergeCell ref="BU708:BV708"/>
    <mergeCell ref="BW708:BX708"/>
    <mergeCell ref="BY708:BZ708"/>
    <mergeCell ref="CB708:CC708"/>
    <mergeCell ref="CD708:CE708"/>
    <mergeCell ref="CF708:CG708"/>
    <mergeCell ref="CH708:CI708"/>
    <mergeCell ref="CJ708:CK708"/>
    <mergeCell ref="CM708:CN708"/>
    <mergeCell ref="CO708:CP708"/>
    <mergeCell ref="CQ708:CR708"/>
    <mergeCell ref="CS708:CT708"/>
    <mergeCell ref="CU708:CV708"/>
    <mergeCell ref="CX708:CY708"/>
    <mergeCell ref="CZ708:DA708"/>
    <mergeCell ref="DB708:DC708"/>
    <mergeCell ref="DD708:DE708"/>
    <mergeCell ref="DF708:DG708"/>
    <mergeCell ref="C707:D707"/>
    <mergeCell ref="E707:M707"/>
    <mergeCell ref="N707:O707"/>
    <mergeCell ref="P707:Q707"/>
    <mergeCell ref="R707:S707"/>
    <mergeCell ref="T707:U707"/>
    <mergeCell ref="V707:W707"/>
    <mergeCell ref="Y707:Z707"/>
    <mergeCell ref="AA707:AB707"/>
    <mergeCell ref="AC707:AD707"/>
    <mergeCell ref="AE707:AF707"/>
    <mergeCell ref="AJ707:AK707"/>
    <mergeCell ref="AL707:AM707"/>
    <mergeCell ref="AN707:AO707"/>
    <mergeCell ref="AP707:AQ707"/>
    <mergeCell ref="AR707:AS707"/>
    <mergeCell ref="AU707:AV707"/>
    <mergeCell ref="AW707:AX707"/>
    <mergeCell ref="AY707:AZ707"/>
    <mergeCell ref="BA707:BB707"/>
    <mergeCell ref="BC707:BD707"/>
    <mergeCell ref="BF707:BG707"/>
    <mergeCell ref="BH707:BI707"/>
    <mergeCell ref="BJ707:BK707"/>
    <mergeCell ref="BL707:BM707"/>
    <mergeCell ref="BN707:BO707"/>
    <mergeCell ref="BQ707:BR707"/>
    <mergeCell ref="BS707:BT707"/>
    <mergeCell ref="BU707:BV707"/>
    <mergeCell ref="BW707:BX707"/>
    <mergeCell ref="BY707:BZ707"/>
    <mergeCell ref="CB707:CC707"/>
    <mergeCell ref="CD707:CE707"/>
    <mergeCell ref="DI705:DJ705"/>
    <mergeCell ref="DK705:DL705"/>
    <mergeCell ref="DM705:DN705"/>
    <mergeCell ref="DO705:DP705"/>
    <mergeCell ref="DQ705:DR705"/>
    <mergeCell ref="C706:D706"/>
    <mergeCell ref="E706:M706"/>
    <mergeCell ref="N706:O706"/>
    <mergeCell ref="P706:Q706"/>
    <mergeCell ref="R706:S706"/>
    <mergeCell ref="T706:U706"/>
    <mergeCell ref="V706:W706"/>
    <mergeCell ref="Y706:Z706"/>
    <mergeCell ref="AA706:AB706"/>
    <mergeCell ref="AC706:AD706"/>
    <mergeCell ref="AE706:AF706"/>
    <mergeCell ref="AJ706:AK706"/>
    <mergeCell ref="AL706:AM706"/>
    <mergeCell ref="AN706:AO706"/>
    <mergeCell ref="AP706:AQ706"/>
    <mergeCell ref="AR706:AS706"/>
    <mergeCell ref="AU706:AV706"/>
    <mergeCell ref="AW706:AX706"/>
    <mergeCell ref="AY706:AZ706"/>
    <mergeCell ref="BA706:BB706"/>
    <mergeCell ref="BC706:BD706"/>
    <mergeCell ref="BF706:BG706"/>
    <mergeCell ref="BH706:BI706"/>
    <mergeCell ref="BJ706:BK706"/>
    <mergeCell ref="BL706:BM706"/>
    <mergeCell ref="BN706:BO706"/>
    <mergeCell ref="BQ706:BR706"/>
    <mergeCell ref="BS706:BT706"/>
    <mergeCell ref="BU706:BV706"/>
    <mergeCell ref="BW706:BX706"/>
    <mergeCell ref="BY706:BZ706"/>
    <mergeCell ref="CB706:CC706"/>
    <mergeCell ref="CD706:CE706"/>
    <mergeCell ref="CF706:CG706"/>
    <mergeCell ref="CH706:CI706"/>
    <mergeCell ref="CJ706:CK706"/>
    <mergeCell ref="CM706:CN706"/>
    <mergeCell ref="CO706:CP706"/>
    <mergeCell ref="CQ706:CR706"/>
    <mergeCell ref="CS706:CT706"/>
    <mergeCell ref="CU706:CV706"/>
    <mergeCell ref="CX706:CY706"/>
    <mergeCell ref="CZ706:DA706"/>
    <mergeCell ref="DB706:DC706"/>
    <mergeCell ref="DD706:DE706"/>
    <mergeCell ref="DF706:DG706"/>
    <mergeCell ref="DI706:DJ706"/>
    <mergeCell ref="DK706:DL706"/>
    <mergeCell ref="DM706:DN706"/>
    <mergeCell ref="DO706:DP706"/>
    <mergeCell ref="DQ706:DR706"/>
    <mergeCell ref="CF704:CG704"/>
    <mergeCell ref="CH704:CI704"/>
    <mergeCell ref="CJ704:CK704"/>
    <mergeCell ref="CM704:CN704"/>
    <mergeCell ref="CO704:CP704"/>
    <mergeCell ref="CQ704:CR704"/>
    <mergeCell ref="CS704:CT704"/>
    <mergeCell ref="CU704:CV704"/>
    <mergeCell ref="CX704:CY704"/>
    <mergeCell ref="CZ704:DA704"/>
    <mergeCell ref="DB704:DC704"/>
    <mergeCell ref="DD704:DE704"/>
    <mergeCell ref="DF704:DG704"/>
    <mergeCell ref="DI704:DJ704"/>
    <mergeCell ref="DK704:DL704"/>
    <mergeCell ref="DM704:DN704"/>
    <mergeCell ref="DO704:DP704"/>
    <mergeCell ref="DQ704:DR704"/>
    <mergeCell ref="C705:D705"/>
    <mergeCell ref="E705:M705"/>
    <mergeCell ref="N705:O705"/>
    <mergeCell ref="P705:Q705"/>
    <mergeCell ref="R705:S705"/>
    <mergeCell ref="T705:U705"/>
    <mergeCell ref="V705:W705"/>
    <mergeCell ref="Y705:Z705"/>
    <mergeCell ref="AA705:AB705"/>
    <mergeCell ref="AC705:AD705"/>
    <mergeCell ref="AE705:AF705"/>
    <mergeCell ref="AJ705:AK705"/>
    <mergeCell ref="AL705:AM705"/>
    <mergeCell ref="AN705:AO705"/>
    <mergeCell ref="AP705:AQ705"/>
    <mergeCell ref="AR705:AS705"/>
    <mergeCell ref="AU705:AV705"/>
    <mergeCell ref="AW705:AX705"/>
    <mergeCell ref="AY705:AZ705"/>
    <mergeCell ref="BA705:BB705"/>
    <mergeCell ref="BC705:BD705"/>
    <mergeCell ref="BF705:BG705"/>
    <mergeCell ref="BH705:BI705"/>
    <mergeCell ref="BJ705:BK705"/>
    <mergeCell ref="BL705:BM705"/>
    <mergeCell ref="BN705:BO705"/>
    <mergeCell ref="BQ705:BR705"/>
    <mergeCell ref="BS705:BT705"/>
    <mergeCell ref="BU705:BV705"/>
    <mergeCell ref="BW705:BX705"/>
    <mergeCell ref="BY705:BZ705"/>
    <mergeCell ref="CB705:CC705"/>
    <mergeCell ref="CD705:CE705"/>
    <mergeCell ref="CF705:CG705"/>
    <mergeCell ref="CH705:CI705"/>
    <mergeCell ref="CJ705:CK705"/>
    <mergeCell ref="CM705:CN705"/>
    <mergeCell ref="CO705:CP705"/>
    <mergeCell ref="CQ705:CR705"/>
    <mergeCell ref="CS705:CT705"/>
    <mergeCell ref="CU705:CV705"/>
    <mergeCell ref="CX705:CY705"/>
    <mergeCell ref="CZ705:DA705"/>
    <mergeCell ref="DB705:DC705"/>
    <mergeCell ref="DD705:DE705"/>
    <mergeCell ref="DF705:DG705"/>
    <mergeCell ref="AN704:AO704"/>
    <mergeCell ref="AP704:AQ704"/>
    <mergeCell ref="AR704:AS704"/>
    <mergeCell ref="AU704:AV704"/>
    <mergeCell ref="AW704:AX704"/>
    <mergeCell ref="AY704:AZ704"/>
    <mergeCell ref="BA704:BB704"/>
    <mergeCell ref="BC704:BD704"/>
    <mergeCell ref="BF704:BG704"/>
    <mergeCell ref="BH704:BI704"/>
    <mergeCell ref="BJ704:BK704"/>
    <mergeCell ref="BL704:BM704"/>
    <mergeCell ref="BN704:BO704"/>
    <mergeCell ref="BQ704:BR704"/>
    <mergeCell ref="BS704:BT704"/>
    <mergeCell ref="BU704:BV704"/>
    <mergeCell ref="BW704:BX704"/>
    <mergeCell ref="BY704:BZ704"/>
    <mergeCell ref="CB704:CC704"/>
    <mergeCell ref="CD704:CE704"/>
    <mergeCell ref="DI702:DJ702"/>
    <mergeCell ref="DK702:DL702"/>
    <mergeCell ref="DM702:DN702"/>
    <mergeCell ref="DO702:DP702"/>
    <mergeCell ref="DQ702:DR702"/>
    <mergeCell ref="C703:D703"/>
    <mergeCell ref="E703:M703"/>
    <mergeCell ref="N703:O703"/>
    <mergeCell ref="P703:Q703"/>
    <mergeCell ref="R703:S703"/>
    <mergeCell ref="T703:U703"/>
    <mergeCell ref="V703:W703"/>
    <mergeCell ref="Y703:Z703"/>
    <mergeCell ref="AA703:AB703"/>
    <mergeCell ref="AC703:AD703"/>
    <mergeCell ref="AE703:AF703"/>
    <mergeCell ref="AJ703:AK703"/>
    <mergeCell ref="AL703:AM703"/>
    <mergeCell ref="AN703:AO703"/>
    <mergeCell ref="AP703:AQ703"/>
    <mergeCell ref="AR703:AS703"/>
    <mergeCell ref="AU703:AV703"/>
    <mergeCell ref="AW703:AX703"/>
    <mergeCell ref="AY703:AZ703"/>
    <mergeCell ref="BA703:BB703"/>
    <mergeCell ref="BC703:BD703"/>
    <mergeCell ref="BF703:BG703"/>
    <mergeCell ref="BH703:BI703"/>
    <mergeCell ref="BJ703:BK703"/>
    <mergeCell ref="BL703:BM703"/>
    <mergeCell ref="BN703:BO703"/>
    <mergeCell ref="BQ703:BR703"/>
    <mergeCell ref="BS703:BT703"/>
    <mergeCell ref="BU703:BV703"/>
    <mergeCell ref="BW703:BX703"/>
    <mergeCell ref="BY703:BZ703"/>
    <mergeCell ref="CB703:CC703"/>
    <mergeCell ref="CD703:CE703"/>
    <mergeCell ref="CF703:CG703"/>
    <mergeCell ref="CH703:CI703"/>
    <mergeCell ref="CJ703:CK703"/>
    <mergeCell ref="CM703:CN703"/>
    <mergeCell ref="CO703:CP703"/>
    <mergeCell ref="CQ703:CR703"/>
    <mergeCell ref="C700:D700"/>
    <mergeCell ref="CS703:CT703"/>
    <mergeCell ref="CU703:CV703"/>
    <mergeCell ref="CX703:CY703"/>
    <mergeCell ref="CZ703:DA703"/>
    <mergeCell ref="DB703:DC703"/>
    <mergeCell ref="DD703:DE703"/>
    <mergeCell ref="DF703:DG703"/>
    <mergeCell ref="DI703:DJ703"/>
    <mergeCell ref="DK703:DL703"/>
    <mergeCell ref="DM703:DN703"/>
    <mergeCell ref="DO703:DP703"/>
    <mergeCell ref="DQ703:DR703"/>
    <mergeCell ref="CF701:CG701"/>
    <mergeCell ref="CH701:CI701"/>
    <mergeCell ref="CJ701:CK701"/>
    <mergeCell ref="CM701:CN701"/>
    <mergeCell ref="CO701:CP701"/>
    <mergeCell ref="CQ701:CR701"/>
    <mergeCell ref="CS701:CT701"/>
    <mergeCell ref="CU701:CV701"/>
    <mergeCell ref="CX701:CY701"/>
    <mergeCell ref="CZ701:DA701"/>
    <mergeCell ref="DB701:DC701"/>
    <mergeCell ref="DD701:DE701"/>
    <mergeCell ref="DF701:DG701"/>
    <mergeCell ref="DI701:DJ701"/>
    <mergeCell ref="DK701:DL701"/>
    <mergeCell ref="DM701:DN701"/>
    <mergeCell ref="DO701:DP701"/>
    <mergeCell ref="DQ701:DR701"/>
    <mergeCell ref="C702:D702"/>
    <mergeCell ref="E702:M702"/>
    <mergeCell ref="N702:O702"/>
    <mergeCell ref="P702:Q702"/>
    <mergeCell ref="R702:S702"/>
    <mergeCell ref="T702:U702"/>
    <mergeCell ref="V702:W702"/>
    <mergeCell ref="Y702:Z702"/>
    <mergeCell ref="AA702:AB702"/>
    <mergeCell ref="AC702:AD702"/>
    <mergeCell ref="AE702:AF702"/>
    <mergeCell ref="AJ702:AK702"/>
    <mergeCell ref="AL702:AM702"/>
    <mergeCell ref="AN702:AO702"/>
    <mergeCell ref="AP702:AQ702"/>
    <mergeCell ref="AR702:AS702"/>
    <mergeCell ref="AU702:AV702"/>
    <mergeCell ref="AW702:AX702"/>
    <mergeCell ref="AY702:AZ702"/>
    <mergeCell ref="BA702:BB702"/>
    <mergeCell ref="BC702:BD702"/>
    <mergeCell ref="BF702:BG702"/>
    <mergeCell ref="BH702:BI702"/>
    <mergeCell ref="BJ702:BK702"/>
    <mergeCell ref="BL702:BM702"/>
    <mergeCell ref="BN702:BO702"/>
    <mergeCell ref="BQ702:BR702"/>
    <mergeCell ref="BS702:BT702"/>
    <mergeCell ref="BU702:BV702"/>
    <mergeCell ref="BW702:BX702"/>
    <mergeCell ref="BY702:BZ702"/>
    <mergeCell ref="CB702:CC702"/>
    <mergeCell ref="CD702:CE702"/>
    <mergeCell ref="CH702:CI702"/>
    <mergeCell ref="CJ702:CK702"/>
    <mergeCell ref="CM702:CN702"/>
    <mergeCell ref="CO702:CP702"/>
    <mergeCell ref="CQ702:CR702"/>
    <mergeCell ref="CS702:CT702"/>
    <mergeCell ref="CU702:CV702"/>
    <mergeCell ref="CX702:CY702"/>
    <mergeCell ref="CZ702:DA702"/>
    <mergeCell ref="DB702:DC702"/>
    <mergeCell ref="DD702:DE702"/>
    <mergeCell ref="DF702:DG702"/>
    <mergeCell ref="C701:D701"/>
    <mergeCell ref="E701:M701"/>
    <mergeCell ref="N701:O701"/>
    <mergeCell ref="P701:Q701"/>
    <mergeCell ref="R701:S701"/>
    <mergeCell ref="T701:U701"/>
    <mergeCell ref="V701:W701"/>
    <mergeCell ref="Y701:Z701"/>
    <mergeCell ref="AA701:AB701"/>
    <mergeCell ref="AC701:AD701"/>
    <mergeCell ref="AE701:AF701"/>
    <mergeCell ref="AJ701:AK701"/>
    <mergeCell ref="AL701:AM701"/>
    <mergeCell ref="AN701:AO701"/>
    <mergeCell ref="AP701:AQ701"/>
    <mergeCell ref="AR701:AS701"/>
    <mergeCell ref="AU701:AV701"/>
    <mergeCell ref="AW701:AX701"/>
    <mergeCell ref="AY701:AZ701"/>
    <mergeCell ref="BA701:BB701"/>
    <mergeCell ref="BC701:BD701"/>
    <mergeCell ref="BF701:BG701"/>
    <mergeCell ref="BH701:BI701"/>
    <mergeCell ref="BJ701:BK701"/>
    <mergeCell ref="BL701:BM701"/>
    <mergeCell ref="BN701:BO701"/>
    <mergeCell ref="BQ701:BR701"/>
    <mergeCell ref="BS701:BT701"/>
    <mergeCell ref="BU701:BV701"/>
    <mergeCell ref="BW701:BX701"/>
    <mergeCell ref="BY701:BZ701"/>
    <mergeCell ref="CB701:CC701"/>
    <mergeCell ref="CD701:CE701"/>
    <mergeCell ref="CF702:CG702"/>
    <mergeCell ref="BN698:BO698"/>
    <mergeCell ref="BQ698:BR698"/>
    <mergeCell ref="BS698:BT698"/>
    <mergeCell ref="BU698:BV698"/>
    <mergeCell ref="BW698:BX698"/>
    <mergeCell ref="BY698:BZ698"/>
    <mergeCell ref="CB698:CC698"/>
    <mergeCell ref="CD698:CE698"/>
    <mergeCell ref="CF700:CG700"/>
    <mergeCell ref="CH700:CI700"/>
    <mergeCell ref="CJ700:CK700"/>
    <mergeCell ref="CM700:CN700"/>
    <mergeCell ref="CO700:CP700"/>
    <mergeCell ref="CQ700:CR700"/>
    <mergeCell ref="CS700:CT700"/>
    <mergeCell ref="CU700:CV700"/>
    <mergeCell ref="CX700:CY700"/>
    <mergeCell ref="CZ700:DA700"/>
    <mergeCell ref="DB700:DC700"/>
    <mergeCell ref="DD700:DE700"/>
    <mergeCell ref="DF700:DG700"/>
    <mergeCell ref="DI700:DJ700"/>
    <mergeCell ref="DK700:DL700"/>
    <mergeCell ref="DM700:DN700"/>
    <mergeCell ref="DO700:DP700"/>
    <mergeCell ref="DQ700:DR700"/>
    <mergeCell ref="CF699:CG699"/>
    <mergeCell ref="CH699:CI699"/>
    <mergeCell ref="CJ699:CK699"/>
    <mergeCell ref="CM699:CN699"/>
    <mergeCell ref="CO699:CP699"/>
    <mergeCell ref="CQ699:CR699"/>
    <mergeCell ref="CS699:CT699"/>
    <mergeCell ref="CU699:CV699"/>
    <mergeCell ref="CX699:CY699"/>
    <mergeCell ref="CZ699:DA699"/>
    <mergeCell ref="DB699:DC699"/>
    <mergeCell ref="DD699:DE699"/>
    <mergeCell ref="DF699:DG699"/>
    <mergeCell ref="DI699:DJ699"/>
    <mergeCell ref="DK699:DL699"/>
    <mergeCell ref="DM699:DN699"/>
    <mergeCell ref="DO699:DP699"/>
    <mergeCell ref="DQ699:DR699"/>
    <mergeCell ref="BN700:BO700"/>
    <mergeCell ref="BQ700:BR700"/>
    <mergeCell ref="BS700:BT700"/>
    <mergeCell ref="BU700:BV700"/>
    <mergeCell ref="BW700:BX700"/>
    <mergeCell ref="BY700:BZ700"/>
    <mergeCell ref="CB700:CC700"/>
    <mergeCell ref="CD700:CE700"/>
    <mergeCell ref="DI698:DJ698"/>
    <mergeCell ref="T698:U698"/>
    <mergeCell ref="V698:W698"/>
    <mergeCell ref="Y698:Z698"/>
    <mergeCell ref="AA698:AB698"/>
    <mergeCell ref="AC698:AD698"/>
    <mergeCell ref="AE698:AF698"/>
    <mergeCell ref="AJ698:AK698"/>
    <mergeCell ref="AL698:AM698"/>
    <mergeCell ref="AN698:AO698"/>
    <mergeCell ref="E700:M700"/>
    <mergeCell ref="N700:O700"/>
    <mergeCell ref="P700:Q700"/>
    <mergeCell ref="R700:S700"/>
    <mergeCell ref="T700:U700"/>
    <mergeCell ref="V700:W700"/>
    <mergeCell ref="Y700:Z700"/>
    <mergeCell ref="AA700:AB700"/>
    <mergeCell ref="AC700:AD700"/>
    <mergeCell ref="AE700:AF700"/>
    <mergeCell ref="AJ700:AK700"/>
    <mergeCell ref="AL700:AM700"/>
    <mergeCell ref="AN700:AO700"/>
    <mergeCell ref="AP700:AQ700"/>
    <mergeCell ref="AR700:AS700"/>
    <mergeCell ref="AU700:AV700"/>
    <mergeCell ref="AW700:AX700"/>
    <mergeCell ref="AY700:AZ700"/>
    <mergeCell ref="BA700:BB700"/>
    <mergeCell ref="BC700:BD700"/>
    <mergeCell ref="BF700:BG700"/>
    <mergeCell ref="BH700:BI700"/>
    <mergeCell ref="BJ700:BK700"/>
    <mergeCell ref="BL700:BM700"/>
    <mergeCell ref="AP698:AQ698"/>
    <mergeCell ref="AR698:AS698"/>
    <mergeCell ref="AU698:AV698"/>
    <mergeCell ref="AW698:AX698"/>
    <mergeCell ref="AY698:AZ698"/>
    <mergeCell ref="BA698:BB698"/>
    <mergeCell ref="BC698:BD698"/>
    <mergeCell ref="BF698:BG698"/>
    <mergeCell ref="BH698:BI698"/>
    <mergeCell ref="BJ698:BK698"/>
    <mergeCell ref="BL698:BM698"/>
    <mergeCell ref="C699:D699"/>
    <mergeCell ref="E699:M699"/>
    <mergeCell ref="N699:O699"/>
    <mergeCell ref="P699:Q699"/>
    <mergeCell ref="R699:S699"/>
    <mergeCell ref="T699:U699"/>
    <mergeCell ref="V699:W699"/>
    <mergeCell ref="Y699:Z699"/>
    <mergeCell ref="AA699:AB699"/>
    <mergeCell ref="AC699:AD699"/>
    <mergeCell ref="AE699:AF699"/>
    <mergeCell ref="AJ699:AK699"/>
    <mergeCell ref="AL699:AM699"/>
    <mergeCell ref="AN699:AO699"/>
    <mergeCell ref="AP699:AQ699"/>
    <mergeCell ref="AR699:AS699"/>
    <mergeCell ref="AU699:AV699"/>
    <mergeCell ref="AW699:AX699"/>
    <mergeCell ref="AY699:AZ699"/>
    <mergeCell ref="BA699:BB699"/>
    <mergeCell ref="BC699:BD699"/>
    <mergeCell ref="BF699:BG699"/>
    <mergeCell ref="BH699:BI699"/>
    <mergeCell ref="BJ699:BK699"/>
    <mergeCell ref="BL699:BM699"/>
    <mergeCell ref="BN699:BO699"/>
    <mergeCell ref="BQ699:BR699"/>
    <mergeCell ref="BS699:BT699"/>
    <mergeCell ref="BU699:BV699"/>
    <mergeCell ref="BW699:BX699"/>
    <mergeCell ref="BY699:BZ699"/>
    <mergeCell ref="CB699:CC699"/>
    <mergeCell ref="CD699:CE699"/>
    <mergeCell ref="DI696:DJ696"/>
    <mergeCell ref="DK696:DL696"/>
    <mergeCell ref="DM696:DN696"/>
    <mergeCell ref="DO696:DP696"/>
    <mergeCell ref="DQ696:DR696"/>
    <mergeCell ref="CF697:CG697"/>
    <mergeCell ref="CH697:CI697"/>
    <mergeCell ref="CJ697:CK697"/>
    <mergeCell ref="CM697:CN697"/>
    <mergeCell ref="CO697:CP697"/>
    <mergeCell ref="CQ697:CR697"/>
    <mergeCell ref="CS697:CT697"/>
    <mergeCell ref="CU697:CV697"/>
    <mergeCell ref="CX697:CY697"/>
    <mergeCell ref="CZ697:DA697"/>
    <mergeCell ref="DB697:DC697"/>
    <mergeCell ref="DD697:DE697"/>
    <mergeCell ref="DF697:DG697"/>
    <mergeCell ref="DI697:DJ697"/>
    <mergeCell ref="DK697:DL697"/>
    <mergeCell ref="DM697:DN697"/>
    <mergeCell ref="DO697:DP697"/>
    <mergeCell ref="DQ697:DR697"/>
    <mergeCell ref="CF698:CG698"/>
    <mergeCell ref="CH698:CI698"/>
    <mergeCell ref="CJ698:CK698"/>
    <mergeCell ref="CM698:CN698"/>
    <mergeCell ref="CO698:CP698"/>
    <mergeCell ref="CQ698:CR698"/>
    <mergeCell ref="CS698:CT698"/>
    <mergeCell ref="CU698:CV698"/>
    <mergeCell ref="CX698:CY698"/>
    <mergeCell ref="CZ698:DA698"/>
    <mergeCell ref="DB698:DC698"/>
    <mergeCell ref="DD698:DE698"/>
    <mergeCell ref="DF698:DG698"/>
    <mergeCell ref="DK698:DL698"/>
    <mergeCell ref="DM698:DN698"/>
    <mergeCell ref="DO698:DP698"/>
    <mergeCell ref="DQ698:DR698"/>
    <mergeCell ref="C697:D697"/>
    <mergeCell ref="E697:M697"/>
    <mergeCell ref="N697:O697"/>
    <mergeCell ref="P697:Q697"/>
    <mergeCell ref="R697:S697"/>
    <mergeCell ref="T697:U697"/>
    <mergeCell ref="V697:W697"/>
    <mergeCell ref="Y697:Z697"/>
    <mergeCell ref="AA697:AB697"/>
    <mergeCell ref="AC697:AD697"/>
    <mergeCell ref="AE697:AF697"/>
    <mergeCell ref="AJ697:AK697"/>
    <mergeCell ref="AL697:AM697"/>
    <mergeCell ref="AN697:AO697"/>
    <mergeCell ref="AP697:AQ697"/>
    <mergeCell ref="AR697:AS697"/>
    <mergeCell ref="AU697:AV697"/>
    <mergeCell ref="AW697:AX697"/>
    <mergeCell ref="AY697:AZ697"/>
    <mergeCell ref="BA697:BB697"/>
    <mergeCell ref="BC697:BD697"/>
    <mergeCell ref="BF697:BG697"/>
    <mergeCell ref="BH697:BI697"/>
    <mergeCell ref="BJ697:BK697"/>
    <mergeCell ref="BL697:BM697"/>
    <mergeCell ref="BN697:BO697"/>
    <mergeCell ref="BQ697:BR697"/>
    <mergeCell ref="BS697:BT697"/>
    <mergeCell ref="BU697:BV697"/>
    <mergeCell ref="BW697:BX697"/>
    <mergeCell ref="BY697:BZ697"/>
    <mergeCell ref="CB697:CC697"/>
    <mergeCell ref="CD697:CE697"/>
    <mergeCell ref="CF695:CG695"/>
    <mergeCell ref="CH695:CI695"/>
    <mergeCell ref="CJ695:CK695"/>
    <mergeCell ref="CM695:CN695"/>
    <mergeCell ref="CO695:CP695"/>
    <mergeCell ref="CQ695:CR695"/>
    <mergeCell ref="CS695:CT695"/>
    <mergeCell ref="CU695:CV695"/>
    <mergeCell ref="CX695:CY695"/>
    <mergeCell ref="CZ695:DA695"/>
    <mergeCell ref="DB695:DC695"/>
    <mergeCell ref="DD695:DE695"/>
    <mergeCell ref="DF695:DG695"/>
    <mergeCell ref="DI695:DJ695"/>
    <mergeCell ref="DK695:DL695"/>
    <mergeCell ref="DM695:DN695"/>
    <mergeCell ref="DO695:DP695"/>
    <mergeCell ref="DQ695:DR695"/>
    <mergeCell ref="C696:D696"/>
    <mergeCell ref="E696:M696"/>
    <mergeCell ref="N696:O696"/>
    <mergeCell ref="P696:Q696"/>
    <mergeCell ref="R696:S696"/>
    <mergeCell ref="T696:U696"/>
    <mergeCell ref="V696:W696"/>
    <mergeCell ref="Y696:Z696"/>
    <mergeCell ref="AA696:AB696"/>
    <mergeCell ref="AC696:AD696"/>
    <mergeCell ref="AE696:AF696"/>
    <mergeCell ref="AJ696:AK696"/>
    <mergeCell ref="AL696:AM696"/>
    <mergeCell ref="AN696:AO696"/>
    <mergeCell ref="AP696:AQ696"/>
    <mergeCell ref="AR696:AS696"/>
    <mergeCell ref="AU696:AV696"/>
    <mergeCell ref="AW696:AX696"/>
    <mergeCell ref="AY696:AZ696"/>
    <mergeCell ref="BA696:BB696"/>
    <mergeCell ref="BC696:BD696"/>
    <mergeCell ref="BF696:BG696"/>
    <mergeCell ref="BH696:BI696"/>
    <mergeCell ref="BJ696:BK696"/>
    <mergeCell ref="BL696:BM696"/>
    <mergeCell ref="BN696:BO696"/>
    <mergeCell ref="BQ696:BR696"/>
    <mergeCell ref="BS696:BT696"/>
    <mergeCell ref="BU696:BV696"/>
    <mergeCell ref="BW696:BX696"/>
    <mergeCell ref="BY696:BZ696"/>
    <mergeCell ref="CB696:CC696"/>
    <mergeCell ref="CD696:CE696"/>
    <mergeCell ref="CF696:CG696"/>
    <mergeCell ref="CH696:CI696"/>
    <mergeCell ref="CJ696:CK696"/>
    <mergeCell ref="CM696:CN696"/>
    <mergeCell ref="CO696:CP696"/>
    <mergeCell ref="CQ696:CR696"/>
    <mergeCell ref="CS696:CT696"/>
    <mergeCell ref="CU696:CV696"/>
    <mergeCell ref="CX696:CY696"/>
    <mergeCell ref="CZ696:DA696"/>
    <mergeCell ref="DB696:DC696"/>
    <mergeCell ref="DD696:DE696"/>
    <mergeCell ref="DF696:DG696"/>
    <mergeCell ref="C695:D695"/>
    <mergeCell ref="E695:M695"/>
    <mergeCell ref="N695:O695"/>
    <mergeCell ref="P695:Q695"/>
    <mergeCell ref="R695:S695"/>
    <mergeCell ref="T695:U695"/>
    <mergeCell ref="V695:W695"/>
    <mergeCell ref="Y695:Z695"/>
    <mergeCell ref="AA695:AB695"/>
    <mergeCell ref="AC695:AD695"/>
    <mergeCell ref="AE695:AF695"/>
    <mergeCell ref="AJ695:AK695"/>
    <mergeCell ref="AL695:AM695"/>
    <mergeCell ref="AN695:AO695"/>
    <mergeCell ref="AP695:AQ695"/>
    <mergeCell ref="AR695:AS695"/>
    <mergeCell ref="AU695:AV695"/>
    <mergeCell ref="AW695:AX695"/>
    <mergeCell ref="AY695:AZ695"/>
    <mergeCell ref="BA695:BB695"/>
    <mergeCell ref="BC695:BD695"/>
    <mergeCell ref="BF695:BG695"/>
    <mergeCell ref="BH695:BI695"/>
    <mergeCell ref="BJ695:BK695"/>
    <mergeCell ref="BL695:BM695"/>
    <mergeCell ref="BN695:BO695"/>
    <mergeCell ref="BQ695:BR695"/>
    <mergeCell ref="BS695:BT695"/>
    <mergeCell ref="BU695:BV695"/>
    <mergeCell ref="BW695:BX695"/>
    <mergeCell ref="BY695:BZ695"/>
    <mergeCell ref="CB695:CC695"/>
    <mergeCell ref="CD695:CE695"/>
    <mergeCell ref="CQ693:CR693"/>
    <mergeCell ref="CS693:CT693"/>
    <mergeCell ref="CU693:CV693"/>
    <mergeCell ref="CX693:CY693"/>
    <mergeCell ref="CZ693:DA693"/>
    <mergeCell ref="DB693:DC693"/>
    <mergeCell ref="DD693:DE693"/>
    <mergeCell ref="DF693:DG693"/>
    <mergeCell ref="DI693:DJ693"/>
    <mergeCell ref="DK693:DL693"/>
    <mergeCell ref="DM693:DN693"/>
    <mergeCell ref="DO693:DP693"/>
    <mergeCell ref="DQ693:DR693"/>
    <mergeCell ref="C694:D694"/>
    <mergeCell ref="E694:M694"/>
    <mergeCell ref="N694:O694"/>
    <mergeCell ref="P694:Q694"/>
    <mergeCell ref="R694:S694"/>
    <mergeCell ref="T694:U694"/>
    <mergeCell ref="V694:W694"/>
    <mergeCell ref="Y694:Z694"/>
    <mergeCell ref="AA694:AB694"/>
    <mergeCell ref="AC694:AD694"/>
    <mergeCell ref="AE694:AF694"/>
    <mergeCell ref="AJ694:AK694"/>
    <mergeCell ref="AL694:AM694"/>
    <mergeCell ref="AN694:AO694"/>
    <mergeCell ref="AP694:AQ694"/>
    <mergeCell ref="AR694:AS694"/>
    <mergeCell ref="AU694:AV694"/>
    <mergeCell ref="AW694:AX694"/>
    <mergeCell ref="AY694:AZ694"/>
    <mergeCell ref="BA694:BB694"/>
    <mergeCell ref="BC694:BD694"/>
    <mergeCell ref="BF694:BG694"/>
    <mergeCell ref="BH694:BI694"/>
    <mergeCell ref="BJ694:BK694"/>
    <mergeCell ref="BL694:BM694"/>
    <mergeCell ref="BN694:BO694"/>
    <mergeCell ref="BQ694:BR694"/>
    <mergeCell ref="BS694:BT694"/>
    <mergeCell ref="BU694:BV694"/>
    <mergeCell ref="BW694:BX694"/>
    <mergeCell ref="BY694:BZ694"/>
    <mergeCell ref="CB694:CC694"/>
    <mergeCell ref="CD694:CE694"/>
    <mergeCell ref="CF694:CG694"/>
    <mergeCell ref="CH694:CI694"/>
    <mergeCell ref="CJ694:CK694"/>
    <mergeCell ref="CM694:CN694"/>
    <mergeCell ref="CO694:CP694"/>
    <mergeCell ref="CQ694:CR694"/>
    <mergeCell ref="CS694:CT694"/>
    <mergeCell ref="CU694:CV694"/>
    <mergeCell ref="CX694:CY694"/>
    <mergeCell ref="CZ694:DA694"/>
    <mergeCell ref="DB694:DC694"/>
    <mergeCell ref="DD694:DE694"/>
    <mergeCell ref="DF694:DG694"/>
    <mergeCell ref="DI694:DJ694"/>
    <mergeCell ref="DK694:DL694"/>
    <mergeCell ref="DM694:DN694"/>
    <mergeCell ref="DO694:DP694"/>
    <mergeCell ref="DQ694:DR694"/>
    <mergeCell ref="C693:D693"/>
    <mergeCell ref="E693:M693"/>
    <mergeCell ref="N693:O693"/>
    <mergeCell ref="P693:Q693"/>
    <mergeCell ref="R693:S693"/>
    <mergeCell ref="T693:U693"/>
    <mergeCell ref="V693:W693"/>
    <mergeCell ref="Y693:Z693"/>
    <mergeCell ref="AA693:AB693"/>
    <mergeCell ref="AC693:AD693"/>
    <mergeCell ref="AE693:AF693"/>
    <mergeCell ref="AJ693:AK693"/>
    <mergeCell ref="AL693:AM693"/>
    <mergeCell ref="AN693:AO693"/>
    <mergeCell ref="AP693:AQ693"/>
    <mergeCell ref="AR693:AS693"/>
    <mergeCell ref="AU693:AV693"/>
    <mergeCell ref="AW693:AX693"/>
    <mergeCell ref="AY693:AZ693"/>
    <mergeCell ref="BA693:BB693"/>
    <mergeCell ref="BC693:BD693"/>
    <mergeCell ref="BF693:BG693"/>
    <mergeCell ref="BH693:BI693"/>
    <mergeCell ref="BJ693:BK693"/>
    <mergeCell ref="BL693:BM693"/>
    <mergeCell ref="BN693:BO693"/>
    <mergeCell ref="BQ693:BR693"/>
    <mergeCell ref="BS693:BT693"/>
    <mergeCell ref="BU693:BV693"/>
    <mergeCell ref="BW693:BX693"/>
    <mergeCell ref="BY693:BZ693"/>
    <mergeCell ref="CB693:CC693"/>
    <mergeCell ref="CD693:CE693"/>
    <mergeCell ref="AG693:AH693"/>
    <mergeCell ref="C686:D686"/>
    <mergeCell ref="E686:M686"/>
    <mergeCell ref="C687:D687"/>
    <mergeCell ref="E687:M687"/>
    <mergeCell ref="C688:D688"/>
    <mergeCell ref="E688:M688"/>
    <mergeCell ref="C689:D689"/>
    <mergeCell ref="E689:M689"/>
    <mergeCell ref="C691:M691"/>
    <mergeCell ref="C692:D692"/>
    <mergeCell ref="E692:M692"/>
    <mergeCell ref="N692:O692"/>
    <mergeCell ref="P692:Q692"/>
    <mergeCell ref="R692:S692"/>
    <mergeCell ref="T692:U692"/>
    <mergeCell ref="V692:W692"/>
    <mergeCell ref="Y692:Z692"/>
    <mergeCell ref="AA692:AB692"/>
    <mergeCell ref="AC692:AD692"/>
    <mergeCell ref="AE692:AF692"/>
    <mergeCell ref="AJ692:AK692"/>
    <mergeCell ref="AL692:AM692"/>
    <mergeCell ref="AN692:AO692"/>
    <mergeCell ref="AP692:AQ692"/>
    <mergeCell ref="AG683:AH683"/>
    <mergeCell ref="AG684:AH684"/>
    <mergeCell ref="AG685:AH685"/>
    <mergeCell ref="AG686:AH686"/>
    <mergeCell ref="AG687:AH687"/>
    <mergeCell ref="AG688:AH688"/>
    <mergeCell ref="AG689:AH689"/>
    <mergeCell ref="AG690:AH690"/>
    <mergeCell ref="AG692:AH692"/>
    <mergeCell ref="AJ690:AK690"/>
    <mergeCell ref="AL690:AM690"/>
    <mergeCell ref="AN690:AO690"/>
    <mergeCell ref="AP690:AQ690"/>
    <mergeCell ref="AC690:AD690"/>
    <mergeCell ref="AE690:AF690"/>
    <mergeCell ref="Y690:Z690"/>
    <mergeCell ref="AA690:AB690"/>
    <mergeCell ref="N690:O690"/>
    <mergeCell ref="P690:Q690"/>
    <mergeCell ref="R690:S690"/>
    <mergeCell ref="T690:U690"/>
    <mergeCell ref="V690:W690"/>
    <mergeCell ref="T688:U688"/>
    <mergeCell ref="V688:W688"/>
    <mergeCell ref="AP688:AQ688"/>
    <mergeCell ref="AP686:AQ686"/>
    <mergeCell ref="AP684:AQ684"/>
    <mergeCell ref="C149:M149"/>
    <mergeCell ref="C150:M150"/>
    <mergeCell ref="C581:M581"/>
    <mergeCell ref="C613:M613"/>
    <mergeCell ref="C665:M665"/>
    <mergeCell ref="C690:M690"/>
    <mergeCell ref="C725:M725"/>
    <mergeCell ref="C744:M744"/>
    <mergeCell ref="C764:M764"/>
    <mergeCell ref="C772:M772"/>
    <mergeCell ref="C779:M779"/>
    <mergeCell ref="C781:M781"/>
    <mergeCell ref="BF743:BG743"/>
    <mergeCell ref="AU743:AV743"/>
    <mergeCell ref="AW743:AX743"/>
    <mergeCell ref="AY743:AZ743"/>
    <mergeCell ref="BA743:BB743"/>
    <mergeCell ref="BC743:BD743"/>
    <mergeCell ref="AP743:AQ743"/>
    <mergeCell ref="AR743:AS743"/>
    <mergeCell ref="AJ743:AK743"/>
    <mergeCell ref="AL743:AM743"/>
    <mergeCell ref="AN743:AO743"/>
    <mergeCell ref="AA743:AB743"/>
    <mergeCell ref="AC743:AD743"/>
    <mergeCell ref="AE743:AF743"/>
    <mergeCell ref="C667:D667"/>
    <mergeCell ref="E667:M667"/>
    <mergeCell ref="C668:D668"/>
    <mergeCell ref="E668:M668"/>
    <mergeCell ref="C669:D669"/>
    <mergeCell ref="E669:M669"/>
    <mergeCell ref="C670:D670"/>
    <mergeCell ref="E670:M670"/>
    <mergeCell ref="C671:D671"/>
    <mergeCell ref="E671:M671"/>
    <mergeCell ref="C672:D672"/>
    <mergeCell ref="E672:M672"/>
    <mergeCell ref="C673:D673"/>
    <mergeCell ref="E673:M673"/>
    <mergeCell ref="C674:D674"/>
    <mergeCell ref="E674:M674"/>
    <mergeCell ref="C675:D675"/>
    <mergeCell ref="E675:M675"/>
    <mergeCell ref="C676:D676"/>
    <mergeCell ref="E676:M676"/>
    <mergeCell ref="C677:D677"/>
    <mergeCell ref="E677:M677"/>
    <mergeCell ref="C678:D678"/>
    <mergeCell ref="E678:M678"/>
    <mergeCell ref="C679:D679"/>
    <mergeCell ref="E679:M679"/>
    <mergeCell ref="C680:D680"/>
    <mergeCell ref="E680:M680"/>
    <mergeCell ref="C681:D681"/>
    <mergeCell ref="E681:M681"/>
    <mergeCell ref="C682:D682"/>
    <mergeCell ref="E682:M682"/>
    <mergeCell ref="C683:D683"/>
    <mergeCell ref="E683:M683"/>
    <mergeCell ref="C684:D684"/>
    <mergeCell ref="E684:M684"/>
    <mergeCell ref="C685:D685"/>
    <mergeCell ref="E685:M685"/>
    <mergeCell ref="DO742:DP742"/>
    <mergeCell ref="DQ742:DR742"/>
    <mergeCell ref="DD742:DE742"/>
    <mergeCell ref="DF742:DG742"/>
    <mergeCell ref="CX742:CY742"/>
    <mergeCell ref="CZ742:DA742"/>
    <mergeCell ref="DB742:DC742"/>
    <mergeCell ref="CO742:CP742"/>
    <mergeCell ref="CQ742:CR742"/>
    <mergeCell ref="CS742:CT742"/>
    <mergeCell ref="CU742:CV742"/>
    <mergeCell ref="CM742:CN742"/>
    <mergeCell ref="CB742:CC742"/>
    <mergeCell ref="CD742:CE742"/>
    <mergeCell ref="CF742:CG742"/>
    <mergeCell ref="CH742:CI742"/>
    <mergeCell ref="CJ742:CK742"/>
    <mergeCell ref="BW742:BX742"/>
    <mergeCell ref="BQ742:BR742"/>
    <mergeCell ref="BS742:BT742"/>
    <mergeCell ref="BU742:BV742"/>
    <mergeCell ref="BH742:BI742"/>
    <mergeCell ref="DH2:DH3"/>
    <mergeCell ref="CX2:DG3"/>
    <mergeCell ref="CW2:CW3"/>
    <mergeCell ref="CM2:CV3"/>
    <mergeCell ref="CL2:CL3"/>
    <mergeCell ref="CB2:CK3"/>
    <mergeCell ref="DS2:DS3"/>
    <mergeCell ref="DI2:DR3"/>
    <mergeCell ref="BQ692:BR692"/>
    <mergeCell ref="BS692:BT692"/>
    <mergeCell ref="BU692:BV692"/>
    <mergeCell ref="BW692:BX692"/>
    <mergeCell ref="BY692:BZ692"/>
    <mergeCell ref="CB692:CC692"/>
    <mergeCell ref="CD692:CE692"/>
    <mergeCell ref="CF692:CG692"/>
    <mergeCell ref="CH692:CI692"/>
    <mergeCell ref="CJ692:CK692"/>
    <mergeCell ref="CM692:CN692"/>
    <mergeCell ref="CO692:CP692"/>
    <mergeCell ref="CQ692:CR692"/>
    <mergeCell ref="CS692:CT692"/>
    <mergeCell ref="CU692:CV692"/>
    <mergeCell ref="CX692:CY692"/>
    <mergeCell ref="CZ692:DA692"/>
    <mergeCell ref="DB692:DC692"/>
    <mergeCell ref="DD692:DE692"/>
    <mergeCell ref="DF692:DG692"/>
    <mergeCell ref="DI692:DJ692"/>
    <mergeCell ref="DK692:DL692"/>
    <mergeCell ref="DM692:DN692"/>
    <mergeCell ref="DO692:DP692"/>
    <mergeCell ref="DQ692:DR692"/>
    <mergeCell ref="CF693:CG693"/>
    <mergeCell ref="CH693:CI693"/>
    <mergeCell ref="CJ693:CK693"/>
    <mergeCell ref="CM693:CN693"/>
    <mergeCell ref="CO693:CP693"/>
    <mergeCell ref="CQ741:CR741"/>
    <mergeCell ref="CS741:CT741"/>
    <mergeCell ref="CU741:CV741"/>
    <mergeCell ref="CJ741:CK741"/>
    <mergeCell ref="DQ744:DR744"/>
    <mergeCell ref="CB744:CC744"/>
    <mergeCell ref="CD744:CE744"/>
    <mergeCell ref="CF744:CG744"/>
    <mergeCell ref="CH744:CI744"/>
    <mergeCell ref="BU744:BV744"/>
    <mergeCell ref="BW744:BX744"/>
    <mergeCell ref="BY744:BZ744"/>
    <mergeCell ref="BQ744:BR744"/>
    <mergeCell ref="BS744:BT744"/>
    <mergeCell ref="BF744:BG744"/>
    <mergeCell ref="BH744:BI744"/>
    <mergeCell ref="BL744:BM744"/>
    <mergeCell ref="DI744:DJ744"/>
    <mergeCell ref="DK744:DL744"/>
    <mergeCell ref="DM744:DN744"/>
    <mergeCell ref="DO744:DP744"/>
    <mergeCell ref="DB744:DC744"/>
    <mergeCell ref="DD744:DE744"/>
    <mergeCell ref="DF744:DG744"/>
    <mergeCell ref="CX744:CY744"/>
    <mergeCell ref="CZ744:DA744"/>
    <mergeCell ref="CM744:CN744"/>
    <mergeCell ref="CO744:CP744"/>
    <mergeCell ref="CQ744:CR744"/>
    <mergeCell ref="CS744:CT744"/>
    <mergeCell ref="CU744:CV744"/>
    <mergeCell ref="CJ744:CK744"/>
    <mergeCell ref="C726:M726"/>
    <mergeCell ref="DI743:DJ743"/>
    <mergeCell ref="DK743:DL743"/>
    <mergeCell ref="DM743:DN743"/>
    <mergeCell ref="DO743:DP743"/>
    <mergeCell ref="DQ743:DR743"/>
    <mergeCell ref="DD743:DE743"/>
    <mergeCell ref="DF743:DG743"/>
    <mergeCell ref="CX743:CY743"/>
    <mergeCell ref="CZ743:DA743"/>
    <mergeCell ref="DB743:DC743"/>
    <mergeCell ref="CO743:CP743"/>
    <mergeCell ref="CQ743:CR743"/>
    <mergeCell ref="CS743:CT743"/>
    <mergeCell ref="CU743:CV743"/>
    <mergeCell ref="CM743:CN743"/>
    <mergeCell ref="CB743:CC743"/>
    <mergeCell ref="CD743:CE743"/>
    <mergeCell ref="CF743:CG743"/>
    <mergeCell ref="CH743:CI743"/>
    <mergeCell ref="CJ743:CK743"/>
    <mergeCell ref="BW743:BX743"/>
    <mergeCell ref="BY743:BZ743"/>
    <mergeCell ref="BQ743:BR743"/>
    <mergeCell ref="BS743:BT743"/>
    <mergeCell ref="BU743:BV743"/>
    <mergeCell ref="BH743:BI743"/>
    <mergeCell ref="BJ743:BK743"/>
    <mergeCell ref="BL743:BM743"/>
    <mergeCell ref="BN743:BO743"/>
    <mergeCell ref="C743:M743"/>
    <mergeCell ref="AG727:AH727"/>
    <mergeCell ref="AG728:AH728"/>
    <mergeCell ref="AG729:AH729"/>
    <mergeCell ref="AG730:AH730"/>
    <mergeCell ref="AG731:AH731"/>
    <mergeCell ref="AJ741:AK741"/>
    <mergeCell ref="AL741:AM741"/>
    <mergeCell ref="Y741:Z741"/>
    <mergeCell ref="AA741:AB741"/>
    <mergeCell ref="AC741:AD741"/>
    <mergeCell ref="AE741:AF741"/>
    <mergeCell ref="V741:W741"/>
    <mergeCell ref="BF742:BG742"/>
    <mergeCell ref="AU742:AV742"/>
    <mergeCell ref="AW742:AX742"/>
    <mergeCell ref="AY742:AZ742"/>
    <mergeCell ref="BA742:BB742"/>
    <mergeCell ref="BC742:BD742"/>
    <mergeCell ref="AP742:AQ742"/>
    <mergeCell ref="AR742:AS742"/>
    <mergeCell ref="AJ742:AK742"/>
    <mergeCell ref="AL742:AM742"/>
    <mergeCell ref="AN742:AO742"/>
    <mergeCell ref="AA742:AB742"/>
    <mergeCell ref="AC742:AD742"/>
    <mergeCell ref="AE742:AF742"/>
    <mergeCell ref="Y742:Z742"/>
    <mergeCell ref="N744:O744"/>
    <mergeCell ref="P744:Q744"/>
    <mergeCell ref="R744:S744"/>
    <mergeCell ref="T744:U744"/>
    <mergeCell ref="DI742:DJ742"/>
    <mergeCell ref="DK742:DL742"/>
    <mergeCell ref="DM742:DN742"/>
    <mergeCell ref="AJ744:AK744"/>
    <mergeCell ref="AL744:AM744"/>
    <mergeCell ref="Y744:Z744"/>
    <mergeCell ref="AA744:AB744"/>
    <mergeCell ref="AC744:AD744"/>
    <mergeCell ref="AE744:AF744"/>
    <mergeCell ref="V744:W744"/>
    <mergeCell ref="Y743:Z743"/>
    <mergeCell ref="N743:O743"/>
    <mergeCell ref="P743:Q743"/>
    <mergeCell ref="R743:S743"/>
    <mergeCell ref="T743:U743"/>
    <mergeCell ref="V743:W743"/>
    <mergeCell ref="BJ742:BK742"/>
    <mergeCell ref="BL742:BM742"/>
    <mergeCell ref="BN742:BO742"/>
    <mergeCell ref="BJ744:BK744"/>
    <mergeCell ref="BN744:BO744"/>
    <mergeCell ref="BC744:BD744"/>
    <mergeCell ref="AU744:AV744"/>
    <mergeCell ref="AW744:AX744"/>
    <mergeCell ref="AY744:AZ744"/>
    <mergeCell ref="BA744:BB744"/>
    <mergeCell ref="AN744:AO744"/>
    <mergeCell ref="AP744:AQ744"/>
    <mergeCell ref="AR744:AS744"/>
    <mergeCell ref="BA740:BB740"/>
    <mergeCell ref="BC740:BD740"/>
    <mergeCell ref="AP740:AQ740"/>
    <mergeCell ref="AR740:AS740"/>
    <mergeCell ref="AJ740:AK740"/>
    <mergeCell ref="AL740:AM740"/>
    <mergeCell ref="AN740:AO740"/>
    <mergeCell ref="AA740:AB740"/>
    <mergeCell ref="AC740:AD740"/>
    <mergeCell ref="AE740:AF740"/>
    <mergeCell ref="Y740:Z740"/>
    <mergeCell ref="CJ740:CK740"/>
    <mergeCell ref="BW740:BX740"/>
    <mergeCell ref="BY740:BZ740"/>
    <mergeCell ref="BQ740:BR740"/>
    <mergeCell ref="BS740:BT740"/>
    <mergeCell ref="BU740:BV740"/>
    <mergeCell ref="BH740:BI740"/>
    <mergeCell ref="BJ740:BK740"/>
    <mergeCell ref="BL740:BM740"/>
    <mergeCell ref="BN740:BO740"/>
    <mergeCell ref="AG740:AH740"/>
    <mergeCell ref="AG741:AH741"/>
    <mergeCell ref="C742:M742"/>
    <mergeCell ref="N742:O742"/>
    <mergeCell ref="P742:Q742"/>
    <mergeCell ref="R742:S742"/>
    <mergeCell ref="T742:U742"/>
    <mergeCell ref="V742:W742"/>
    <mergeCell ref="DQ741:DR741"/>
    <mergeCell ref="CB741:CC741"/>
    <mergeCell ref="CD741:CE741"/>
    <mergeCell ref="CF741:CG741"/>
    <mergeCell ref="CH741:CI741"/>
    <mergeCell ref="BU741:BV741"/>
    <mergeCell ref="BW741:BX741"/>
    <mergeCell ref="BY741:BZ741"/>
    <mergeCell ref="BQ741:BR741"/>
    <mergeCell ref="BS741:BT741"/>
    <mergeCell ref="BF741:BG741"/>
    <mergeCell ref="BH741:BI741"/>
    <mergeCell ref="BJ741:BK741"/>
    <mergeCell ref="BL741:BM741"/>
    <mergeCell ref="BN741:BO741"/>
    <mergeCell ref="BC741:BD741"/>
    <mergeCell ref="AU741:AV741"/>
    <mergeCell ref="AW741:AX741"/>
    <mergeCell ref="AY741:AZ741"/>
    <mergeCell ref="BA741:BB741"/>
    <mergeCell ref="AN741:AO741"/>
    <mergeCell ref="AP741:AQ741"/>
    <mergeCell ref="AR741:AS741"/>
    <mergeCell ref="BY742:BZ742"/>
    <mergeCell ref="DI741:DJ741"/>
    <mergeCell ref="DK741:DL741"/>
    <mergeCell ref="DM741:DN741"/>
    <mergeCell ref="DO741:DP741"/>
    <mergeCell ref="DB741:DC741"/>
    <mergeCell ref="DD741:DE741"/>
    <mergeCell ref="DF741:DG741"/>
    <mergeCell ref="CX741:CY741"/>
    <mergeCell ref="CZ741:DA741"/>
    <mergeCell ref="CM741:CN741"/>
    <mergeCell ref="CO741:CP741"/>
    <mergeCell ref="DQ739:DR739"/>
    <mergeCell ref="DI739:DJ739"/>
    <mergeCell ref="DK739:DL739"/>
    <mergeCell ref="DM739:DN739"/>
    <mergeCell ref="DO739:DP739"/>
    <mergeCell ref="DB739:DC739"/>
    <mergeCell ref="DD739:DE739"/>
    <mergeCell ref="DF739:DG739"/>
    <mergeCell ref="CX739:CY739"/>
    <mergeCell ref="CZ739:DA739"/>
    <mergeCell ref="CM739:CN739"/>
    <mergeCell ref="CO739:CP739"/>
    <mergeCell ref="CQ739:CR739"/>
    <mergeCell ref="CS739:CT739"/>
    <mergeCell ref="CU739:CV739"/>
    <mergeCell ref="CJ739:CK739"/>
    <mergeCell ref="CF738:CG738"/>
    <mergeCell ref="CH738:CI738"/>
    <mergeCell ref="CJ738:CK738"/>
    <mergeCell ref="BW738:BX738"/>
    <mergeCell ref="BY738:BZ738"/>
    <mergeCell ref="BQ738:BR738"/>
    <mergeCell ref="BS738:BT738"/>
    <mergeCell ref="BU738:BV738"/>
    <mergeCell ref="BH738:BI738"/>
    <mergeCell ref="BJ738:BK738"/>
    <mergeCell ref="BL738:BM738"/>
    <mergeCell ref="BN738:BO738"/>
    <mergeCell ref="BF738:BG738"/>
    <mergeCell ref="AU738:AV738"/>
    <mergeCell ref="C741:M741"/>
    <mergeCell ref="N741:O741"/>
    <mergeCell ref="P741:Q741"/>
    <mergeCell ref="R741:S741"/>
    <mergeCell ref="T741:U741"/>
    <mergeCell ref="DI740:DJ740"/>
    <mergeCell ref="DK740:DL740"/>
    <mergeCell ref="DM740:DN740"/>
    <mergeCell ref="DO740:DP740"/>
    <mergeCell ref="DQ740:DR740"/>
    <mergeCell ref="DD740:DE740"/>
    <mergeCell ref="DF740:DG740"/>
    <mergeCell ref="CX740:CY740"/>
    <mergeCell ref="CZ740:DA740"/>
    <mergeCell ref="DB740:DC740"/>
    <mergeCell ref="CO740:CP740"/>
    <mergeCell ref="CQ740:CR740"/>
    <mergeCell ref="CS740:CT740"/>
    <mergeCell ref="CU740:CV740"/>
    <mergeCell ref="CM740:CN740"/>
    <mergeCell ref="CB740:CC740"/>
    <mergeCell ref="CD740:CE740"/>
    <mergeCell ref="CF740:CG740"/>
    <mergeCell ref="CH740:CI740"/>
    <mergeCell ref="C740:M740"/>
    <mergeCell ref="N740:O740"/>
    <mergeCell ref="P740:Q740"/>
    <mergeCell ref="R740:S740"/>
    <mergeCell ref="T740:U740"/>
    <mergeCell ref="V740:W740"/>
    <mergeCell ref="BF740:BG740"/>
    <mergeCell ref="AU740:AV740"/>
    <mergeCell ref="AW740:AX740"/>
    <mergeCell ref="AY740:AZ740"/>
    <mergeCell ref="AN739:AO739"/>
    <mergeCell ref="AP739:AQ739"/>
    <mergeCell ref="AR739:AS739"/>
    <mergeCell ref="AJ739:AK739"/>
    <mergeCell ref="AL739:AM739"/>
    <mergeCell ref="Y739:Z739"/>
    <mergeCell ref="AA739:AB739"/>
    <mergeCell ref="AC739:AD739"/>
    <mergeCell ref="AE739:AF739"/>
    <mergeCell ref="V739:W739"/>
    <mergeCell ref="C739:M739"/>
    <mergeCell ref="N739:O739"/>
    <mergeCell ref="P739:Q739"/>
    <mergeCell ref="R739:S739"/>
    <mergeCell ref="T739:U739"/>
    <mergeCell ref="AG738:AH738"/>
    <mergeCell ref="AG739:AH739"/>
    <mergeCell ref="AP738:AQ738"/>
    <mergeCell ref="AR738:AS738"/>
    <mergeCell ref="AJ738:AK738"/>
    <mergeCell ref="AL738:AM738"/>
    <mergeCell ref="AN738:AO738"/>
    <mergeCell ref="AA738:AB738"/>
    <mergeCell ref="AC738:AD738"/>
    <mergeCell ref="AE738:AF738"/>
    <mergeCell ref="Y738:Z738"/>
    <mergeCell ref="C738:M738"/>
    <mergeCell ref="N738:O738"/>
    <mergeCell ref="P738:Q738"/>
    <mergeCell ref="R738:S738"/>
    <mergeCell ref="T738:U738"/>
    <mergeCell ref="V738:W738"/>
    <mergeCell ref="DI738:DJ738"/>
    <mergeCell ref="DD738:DE738"/>
    <mergeCell ref="DF738:DG738"/>
    <mergeCell ref="CX738:CY738"/>
    <mergeCell ref="CZ738:DA738"/>
    <mergeCell ref="DB738:DC738"/>
    <mergeCell ref="CO738:CP738"/>
    <mergeCell ref="CQ738:CR738"/>
    <mergeCell ref="CS738:CT738"/>
    <mergeCell ref="CU738:CV738"/>
    <mergeCell ref="CM738:CN738"/>
    <mergeCell ref="CB739:CC739"/>
    <mergeCell ref="CD739:CE739"/>
    <mergeCell ref="CF739:CG739"/>
    <mergeCell ref="CH739:CI739"/>
    <mergeCell ref="BU739:BV739"/>
    <mergeCell ref="BW739:BX739"/>
    <mergeCell ref="BY739:BZ739"/>
    <mergeCell ref="BQ739:BR739"/>
    <mergeCell ref="BS739:BT739"/>
    <mergeCell ref="BF739:BG739"/>
    <mergeCell ref="BH739:BI739"/>
    <mergeCell ref="BJ739:BK739"/>
    <mergeCell ref="BL739:BM739"/>
    <mergeCell ref="BN739:BO739"/>
    <mergeCell ref="BC739:BD739"/>
    <mergeCell ref="AU739:AV739"/>
    <mergeCell ref="AW739:AX739"/>
    <mergeCell ref="AY739:AZ739"/>
    <mergeCell ref="BA739:BB739"/>
    <mergeCell ref="CB738:CC738"/>
    <mergeCell ref="CD738:CE738"/>
    <mergeCell ref="C737:M737"/>
    <mergeCell ref="N737:O737"/>
    <mergeCell ref="P737:Q737"/>
    <mergeCell ref="R737:S737"/>
    <mergeCell ref="T737:U737"/>
    <mergeCell ref="V737:W737"/>
    <mergeCell ref="DQ736:DR736"/>
    <mergeCell ref="BU736:BV736"/>
    <mergeCell ref="BW736:BX736"/>
    <mergeCell ref="BY736:BZ736"/>
    <mergeCell ref="BQ736:BR736"/>
    <mergeCell ref="BS736:BT736"/>
    <mergeCell ref="BF736:BG736"/>
    <mergeCell ref="BH736:BI736"/>
    <mergeCell ref="BJ736:BK736"/>
    <mergeCell ref="BL736:BM736"/>
    <mergeCell ref="BN736:BO736"/>
    <mergeCell ref="BC736:BD736"/>
    <mergeCell ref="AU736:AV736"/>
    <mergeCell ref="AW736:AX736"/>
    <mergeCell ref="AY736:AZ736"/>
    <mergeCell ref="BA736:BB736"/>
    <mergeCell ref="AN736:AO736"/>
    <mergeCell ref="DI737:DJ737"/>
    <mergeCell ref="DK737:DL737"/>
    <mergeCell ref="DM737:DN737"/>
    <mergeCell ref="DO737:DP737"/>
    <mergeCell ref="DQ737:DR737"/>
    <mergeCell ref="DD737:DE737"/>
    <mergeCell ref="DF737:DG737"/>
    <mergeCell ref="CX737:CY737"/>
    <mergeCell ref="CZ737:DA737"/>
    <mergeCell ref="DB737:DC737"/>
    <mergeCell ref="CO737:CP737"/>
    <mergeCell ref="CQ737:CR737"/>
    <mergeCell ref="CS737:CT737"/>
    <mergeCell ref="CU737:CV737"/>
    <mergeCell ref="CM737:CN737"/>
    <mergeCell ref="AW738:AX738"/>
    <mergeCell ref="AY738:AZ738"/>
    <mergeCell ref="BA738:BB738"/>
    <mergeCell ref="BC738:BD738"/>
    <mergeCell ref="DK738:DL738"/>
    <mergeCell ref="DM738:DN738"/>
    <mergeCell ref="DO738:DP738"/>
    <mergeCell ref="DQ738:DR738"/>
    <mergeCell ref="CB737:CC737"/>
    <mergeCell ref="CD737:CE737"/>
    <mergeCell ref="CF737:CG737"/>
    <mergeCell ref="CH737:CI737"/>
    <mergeCell ref="CJ737:CK737"/>
    <mergeCell ref="AP736:AQ736"/>
    <mergeCell ref="Y736:Z736"/>
    <mergeCell ref="AA736:AB736"/>
    <mergeCell ref="AC736:AD736"/>
    <mergeCell ref="AE736:AF736"/>
    <mergeCell ref="V736:W736"/>
    <mergeCell ref="C736:M736"/>
    <mergeCell ref="N736:O736"/>
    <mergeCell ref="P736:Q736"/>
    <mergeCell ref="R736:S736"/>
    <mergeCell ref="T736:U736"/>
    <mergeCell ref="DI735:DJ735"/>
    <mergeCell ref="DK735:DL735"/>
    <mergeCell ref="DM735:DN735"/>
    <mergeCell ref="DO735:DP735"/>
    <mergeCell ref="DQ735:DR735"/>
    <mergeCell ref="DD735:DE735"/>
    <mergeCell ref="DF735:DG735"/>
    <mergeCell ref="CX735:CY735"/>
    <mergeCell ref="CZ735:DA735"/>
    <mergeCell ref="DB735:DC735"/>
    <mergeCell ref="CO735:CP735"/>
    <mergeCell ref="CQ735:CR735"/>
    <mergeCell ref="CS735:CT735"/>
    <mergeCell ref="CU735:CV735"/>
    <mergeCell ref="CM735:CN735"/>
    <mergeCell ref="DI736:DJ736"/>
    <mergeCell ref="DK736:DL736"/>
    <mergeCell ref="DM736:DN736"/>
    <mergeCell ref="DO736:DP736"/>
    <mergeCell ref="DB736:DC736"/>
    <mergeCell ref="DD736:DE736"/>
    <mergeCell ref="DF736:DG736"/>
    <mergeCell ref="CX736:CY736"/>
    <mergeCell ref="CZ736:DA736"/>
    <mergeCell ref="CM736:CN736"/>
    <mergeCell ref="CO736:CP736"/>
    <mergeCell ref="CQ736:CR736"/>
    <mergeCell ref="CS736:CT736"/>
    <mergeCell ref="CU736:CV736"/>
    <mergeCell ref="CJ736:CK736"/>
    <mergeCell ref="CB736:CC736"/>
    <mergeCell ref="CD736:CE736"/>
    <mergeCell ref="CF736:CG736"/>
    <mergeCell ref="CH736:CI736"/>
    <mergeCell ref="Y735:Z735"/>
    <mergeCell ref="C735:M735"/>
    <mergeCell ref="N735:O735"/>
    <mergeCell ref="P735:Q735"/>
    <mergeCell ref="R735:S735"/>
    <mergeCell ref="T735:U735"/>
    <mergeCell ref="V735:W735"/>
    <mergeCell ref="BW737:BX737"/>
    <mergeCell ref="BY737:BZ737"/>
    <mergeCell ref="BQ737:BR737"/>
    <mergeCell ref="BS737:BT737"/>
    <mergeCell ref="BU737:BV737"/>
    <mergeCell ref="BH737:BI737"/>
    <mergeCell ref="BJ737:BK737"/>
    <mergeCell ref="BL737:BM737"/>
    <mergeCell ref="BN737:BO737"/>
    <mergeCell ref="BF737:BG737"/>
    <mergeCell ref="AU737:AV737"/>
    <mergeCell ref="AW737:AX737"/>
    <mergeCell ref="AY737:AZ737"/>
    <mergeCell ref="BA737:BB737"/>
    <mergeCell ref="DM734:DN734"/>
    <mergeCell ref="DO734:DP734"/>
    <mergeCell ref="DB734:DC734"/>
    <mergeCell ref="DD734:DE734"/>
    <mergeCell ref="DF734:DG734"/>
    <mergeCell ref="CX734:CY734"/>
    <mergeCell ref="CZ734:DA734"/>
    <mergeCell ref="CM734:CN734"/>
    <mergeCell ref="CO734:CP734"/>
    <mergeCell ref="CQ734:CR734"/>
    <mergeCell ref="CS734:CT734"/>
    <mergeCell ref="CU734:CV734"/>
    <mergeCell ref="CJ734:CK734"/>
    <mergeCell ref="AP735:AQ735"/>
    <mergeCell ref="AR735:AS735"/>
    <mergeCell ref="AJ735:AK735"/>
    <mergeCell ref="AL735:AM735"/>
    <mergeCell ref="AN735:AO735"/>
    <mergeCell ref="AA735:AB735"/>
    <mergeCell ref="AC735:AD735"/>
    <mergeCell ref="AE735:AF735"/>
    <mergeCell ref="AR736:AS736"/>
    <mergeCell ref="AJ736:AK736"/>
    <mergeCell ref="AL736:AM736"/>
    <mergeCell ref="BC737:BD737"/>
    <mergeCell ref="AP737:AQ737"/>
    <mergeCell ref="AR737:AS737"/>
    <mergeCell ref="AJ737:AK737"/>
    <mergeCell ref="AL737:AM737"/>
    <mergeCell ref="AN737:AO737"/>
    <mergeCell ref="AA737:AB737"/>
    <mergeCell ref="AC737:AD737"/>
    <mergeCell ref="AE737:AF737"/>
    <mergeCell ref="Y737:Z737"/>
    <mergeCell ref="DQ734:DR734"/>
    <mergeCell ref="CB734:CC734"/>
    <mergeCell ref="CD734:CE734"/>
    <mergeCell ref="CF734:CG734"/>
    <mergeCell ref="CH734:CI734"/>
    <mergeCell ref="BU734:BV734"/>
    <mergeCell ref="BW734:BX734"/>
    <mergeCell ref="BY734:BZ734"/>
    <mergeCell ref="BQ734:BR734"/>
    <mergeCell ref="BS734:BT734"/>
    <mergeCell ref="BF734:BG734"/>
    <mergeCell ref="BH734:BI734"/>
    <mergeCell ref="BJ734:BK734"/>
    <mergeCell ref="BL734:BM734"/>
    <mergeCell ref="BN734:BO734"/>
    <mergeCell ref="BC734:BD734"/>
    <mergeCell ref="CB735:CC735"/>
    <mergeCell ref="CD735:CE735"/>
    <mergeCell ref="CF735:CG735"/>
    <mergeCell ref="CH735:CI735"/>
    <mergeCell ref="CJ735:CK735"/>
    <mergeCell ref="BW735:BX735"/>
    <mergeCell ref="BY735:BZ735"/>
    <mergeCell ref="BQ735:BR735"/>
    <mergeCell ref="BS735:BT735"/>
    <mergeCell ref="BU735:BV735"/>
    <mergeCell ref="BH735:BI735"/>
    <mergeCell ref="BJ735:BK735"/>
    <mergeCell ref="BL735:BM735"/>
    <mergeCell ref="BN735:BO735"/>
    <mergeCell ref="BF735:BG735"/>
    <mergeCell ref="AU735:AV735"/>
    <mergeCell ref="AW735:AX735"/>
    <mergeCell ref="AY735:AZ735"/>
    <mergeCell ref="BA735:BB735"/>
    <mergeCell ref="BC735:BD735"/>
    <mergeCell ref="C734:M734"/>
    <mergeCell ref="N734:O734"/>
    <mergeCell ref="P734:Q734"/>
    <mergeCell ref="R734:S734"/>
    <mergeCell ref="T734:U734"/>
    <mergeCell ref="DI733:DJ733"/>
    <mergeCell ref="DK733:DL733"/>
    <mergeCell ref="DM733:DN733"/>
    <mergeCell ref="DO733:DP733"/>
    <mergeCell ref="DQ733:DR733"/>
    <mergeCell ref="DD733:DE733"/>
    <mergeCell ref="DF733:DG733"/>
    <mergeCell ref="CX733:CY733"/>
    <mergeCell ref="CZ733:DA733"/>
    <mergeCell ref="DB733:DC733"/>
    <mergeCell ref="CO733:CP733"/>
    <mergeCell ref="CQ733:CR733"/>
    <mergeCell ref="CS733:CT733"/>
    <mergeCell ref="CU733:CV733"/>
    <mergeCell ref="CM733:CN733"/>
    <mergeCell ref="CB733:CC733"/>
    <mergeCell ref="CD733:CE733"/>
    <mergeCell ref="CF733:CG733"/>
    <mergeCell ref="CH733:CI733"/>
    <mergeCell ref="CJ733:CK733"/>
    <mergeCell ref="BW733:BX733"/>
    <mergeCell ref="BY733:BZ733"/>
    <mergeCell ref="BQ733:BR733"/>
    <mergeCell ref="BS733:BT733"/>
    <mergeCell ref="BU733:BV733"/>
    <mergeCell ref="BH733:BI733"/>
    <mergeCell ref="BJ733:BK733"/>
    <mergeCell ref="BL733:BM733"/>
    <mergeCell ref="BN733:BO733"/>
    <mergeCell ref="AU734:AV734"/>
    <mergeCell ref="AW734:AX734"/>
    <mergeCell ref="AY734:AZ734"/>
    <mergeCell ref="BA734:BB734"/>
    <mergeCell ref="AN734:AO734"/>
    <mergeCell ref="AP734:AQ734"/>
    <mergeCell ref="AR734:AS734"/>
    <mergeCell ref="AJ734:AK734"/>
    <mergeCell ref="AL734:AM734"/>
    <mergeCell ref="Y734:Z734"/>
    <mergeCell ref="AA734:AB734"/>
    <mergeCell ref="AC734:AD734"/>
    <mergeCell ref="AE734:AF734"/>
    <mergeCell ref="V734:W734"/>
    <mergeCell ref="BF733:BG733"/>
    <mergeCell ref="AU733:AV733"/>
    <mergeCell ref="AW733:AX733"/>
    <mergeCell ref="AY733:AZ733"/>
    <mergeCell ref="BA733:BB733"/>
    <mergeCell ref="BC733:BD733"/>
    <mergeCell ref="AP733:AQ733"/>
    <mergeCell ref="AR733:AS733"/>
    <mergeCell ref="AJ733:AK733"/>
    <mergeCell ref="AL733:AM733"/>
    <mergeCell ref="AN733:AO733"/>
    <mergeCell ref="AA733:AB733"/>
    <mergeCell ref="AC733:AD733"/>
    <mergeCell ref="AE733:AF733"/>
    <mergeCell ref="DI734:DJ734"/>
    <mergeCell ref="DK734:DL734"/>
    <mergeCell ref="BW731:BX731"/>
    <mergeCell ref="BY731:BZ731"/>
    <mergeCell ref="BQ731:BR731"/>
    <mergeCell ref="BS731:BT731"/>
    <mergeCell ref="BU731:BV731"/>
    <mergeCell ref="BL732:BM732"/>
    <mergeCell ref="BN732:BO732"/>
    <mergeCell ref="BC732:BD732"/>
    <mergeCell ref="AU732:AV732"/>
    <mergeCell ref="AW732:AX732"/>
    <mergeCell ref="AY732:AZ732"/>
    <mergeCell ref="BA732:BB732"/>
    <mergeCell ref="AN732:AO732"/>
    <mergeCell ref="AP732:AQ732"/>
    <mergeCell ref="AR732:AS732"/>
    <mergeCell ref="Y733:Z733"/>
    <mergeCell ref="C733:M733"/>
    <mergeCell ref="N733:O733"/>
    <mergeCell ref="P733:Q733"/>
    <mergeCell ref="R733:S733"/>
    <mergeCell ref="T733:U733"/>
    <mergeCell ref="V733:W733"/>
    <mergeCell ref="DQ732:DR732"/>
    <mergeCell ref="DI732:DJ732"/>
    <mergeCell ref="DK732:DL732"/>
    <mergeCell ref="DM732:DN732"/>
    <mergeCell ref="DO732:DP732"/>
    <mergeCell ref="DB732:DC732"/>
    <mergeCell ref="DD732:DE732"/>
    <mergeCell ref="DF732:DG732"/>
    <mergeCell ref="CX732:CY732"/>
    <mergeCell ref="CZ732:DA732"/>
    <mergeCell ref="CM732:CN732"/>
    <mergeCell ref="CO732:CP732"/>
    <mergeCell ref="CQ732:CR732"/>
    <mergeCell ref="CS732:CT732"/>
    <mergeCell ref="CU732:CV732"/>
    <mergeCell ref="CJ732:CK732"/>
    <mergeCell ref="CB732:CC732"/>
    <mergeCell ref="CD732:CE732"/>
    <mergeCell ref="CF732:CG732"/>
    <mergeCell ref="CH732:CI732"/>
    <mergeCell ref="BU732:BV732"/>
    <mergeCell ref="BW732:BX732"/>
    <mergeCell ref="BY732:BZ732"/>
    <mergeCell ref="BQ732:BR732"/>
    <mergeCell ref="BS732:BT732"/>
    <mergeCell ref="BF732:BG732"/>
    <mergeCell ref="BH732:BI732"/>
    <mergeCell ref="BJ732:BK732"/>
    <mergeCell ref="V732:W732"/>
    <mergeCell ref="C732:M732"/>
    <mergeCell ref="N732:O732"/>
    <mergeCell ref="P732:Q732"/>
    <mergeCell ref="R732:S732"/>
    <mergeCell ref="T732:U732"/>
    <mergeCell ref="AJ732:AK732"/>
    <mergeCell ref="AL732:AM732"/>
    <mergeCell ref="Y732:Z732"/>
    <mergeCell ref="AA732:AB732"/>
    <mergeCell ref="AC732:AD732"/>
    <mergeCell ref="AE732:AF732"/>
    <mergeCell ref="AG732:AH732"/>
    <mergeCell ref="AG733:AH733"/>
    <mergeCell ref="Y729:Z729"/>
    <mergeCell ref="C729:M729"/>
    <mergeCell ref="N729:O729"/>
    <mergeCell ref="P729:Q729"/>
    <mergeCell ref="R729:S729"/>
    <mergeCell ref="T729:U729"/>
    <mergeCell ref="V729:W729"/>
    <mergeCell ref="DQ730:DR730"/>
    <mergeCell ref="DI730:DJ730"/>
    <mergeCell ref="DK730:DL730"/>
    <mergeCell ref="DM730:DN730"/>
    <mergeCell ref="DO730:DP730"/>
    <mergeCell ref="DB730:DC730"/>
    <mergeCell ref="DD730:DE730"/>
    <mergeCell ref="DF730:DG730"/>
    <mergeCell ref="CX730:CY730"/>
    <mergeCell ref="CZ730:DA730"/>
    <mergeCell ref="CM730:CN730"/>
    <mergeCell ref="CO730:CP730"/>
    <mergeCell ref="CQ730:CR730"/>
    <mergeCell ref="CS730:CT730"/>
    <mergeCell ref="CU730:CV730"/>
    <mergeCell ref="CJ730:CK730"/>
    <mergeCell ref="CB730:CC730"/>
    <mergeCell ref="CD730:CE730"/>
    <mergeCell ref="CF730:CG730"/>
    <mergeCell ref="CH730:CI730"/>
    <mergeCell ref="BU730:BV730"/>
    <mergeCell ref="BW730:BX730"/>
    <mergeCell ref="BY730:BZ730"/>
    <mergeCell ref="BH731:BI731"/>
    <mergeCell ref="BJ731:BK731"/>
    <mergeCell ref="BL731:BM731"/>
    <mergeCell ref="BN731:BO731"/>
    <mergeCell ref="BF731:BG731"/>
    <mergeCell ref="AU731:AV731"/>
    <mergeCell ref="AW731:AX731"/>
    <mergeCell ref="AY731:AZ731"/>
    <mergeCell ref="BA731:BB731"/>
    <mergeCell ref="BC731:BD731"/>
    <mergeCell ref="AU730:AV730"/>
    <mergeCell ref="AW730:AX730"/>
    <mergeCell ref="AY730:AZ730"/>
    <mergeCell ref="BA730:BB730"/>
    <mergeCell ref="DI731:DJ731"/>
    <mergeCell ref="DK731:DL731"/>
    <mergeCell ref="DM731:DN731"/>
    <mergeCell ref="DO731:DP731"/>
    <mergeCell ref="DQ731:DR731"/>
    <mergeCell ref="DD731:DE731"/>
    <mergeCell ref="DF731:DG731"/>
    <mergeCell ref="CX731:CY731"/>
    <mergeCell ref="CZ731:DA731"/>
    <mergeCell ref="DB731:DC731"/>
    <mergeCell ref="CO731:CP731"/>
    <mergeCell ref="CQ731:CR731"/>
    <mergeCell ref="CS731:CT731"/>
    <mergeCell ref="CU731:CV731"/>
    <mergeCell ref="CM731:CN731"/>
    <mergeCell ref="CB731:CC731"/>
    <mergeCell ref="CD731:CE731"/>
    <mergeCell ref="CF731:CG731"/>
    <mergeCell ref="CH731:CI731"/>
    <mergeCell ref="CJ731:CK731"/>
    <mergeCell ref="BQ730:BR730"/>
    <mergeCell ref="BS730:BT730"/>
    <mergeCell ref="BF730:BG730"/>
    <mergeCell ref="BH730:BI730"/>
    <mergeCell ref="BJ730:BK730"/>
    <mergeCell ref="BL730:BM730"/>
    <mergeCell ref="BN730:BO730"/>
    <mergeCell ref="BC730:BD730"/>
    <mergeCell ref="Y731:Z731"/>
    <mergeCell ref="C731:M731"/>
    <mergeCell ref="N731:O731"/>
    <mergeCell ref="P731:Q731"/>
    <mergeCell ref="R731:S731"/>
    <mergeCell ref="T731:U731"/>
    <mergeCell ref="V731:W731"/>
    <mergeCell ref="AP731:AQ731"/>
    <mergeCell ref="AR731:AS731"/>
    <mergeCell ref="AJ731:AK731"/>
    <mergeCell ref="AL731:AM731"/>
    <mergeCell ref="AN731:AO731"/>
    <mergeCell ref="AA731:AB731"/>
    <mergeCell ref="AC731:AD731"/>
    <mergeCell ref="AE731:AF731"/>
    <mergeCell ref="V730:W730"/>
    <mergeCell ref="C730:M730"/>
    <mergeCell ref="N730:O730"/>
    <mergeCell ref="P730:Q730"/>
    <mergeCell ref="R730:S730"/>
    <mergeCell ref="T730:U730"/>
    <mergeCell ref="AN730:AO730"/>
    <mergeCell ref="AP730:AQ730"/>
    <mergeCell ref="AR730:AS730"/>
    <mergeCell ref="AJ730:AK730"/>
    <mergeCell ref="AL730:AM730"/>
    <mergeCell ref="Y730:Z730"/>
    <mergeCell ref="AA730:AB730"/>
    <mergeCell ref="AC730:AD730"/>
    <mergeCell ref="AE730:AF730"/>
    <mergeCell ref="DI728:DJ728"/>
    <mergeCell ref="DK728:DL728"/>
    <mergeCell ref="DM728:DN728"/>
    <mergeCell ref="DO728:DP728"/>
    <mergeCell ref="DQ728:DR728"/>
    <mergeCell ref="DF728:DG728"/>
    <mergeCell ref="CX728:CY728"/>
    <mergeCell ref="CZ728:DA728"/>
    <mergeCell ref="DB728:DC728"/>
    <mergeCell ref="DD728:DE728"/>
    <mergeCell ref="CQ728:CR728"/>
    <mergeCell ref="CS728:CT728"/>
    <mergeCell ref="CU728:CV728"/>
    <mergeCell ref="CM728:CN728"/>
    <mergeCell ref="CO728:CP728"/>
    <mergeCell ref="CB728:CC728"/>
    <mergeCell ref="CD728:CE728"/>
    <mergeCell ref="CF728:CG728"/>
    <mergeCell ref="CH728:CI728"/>
    <mergeCell ref="CJ728:CK728"/>
    <mergeCell ref="BY728:BZ728"/>
    <mergeCell ref="BQ728:BR728"/>
    <mergeCell ref="BS728:BT728"/>
    <mergeCell ref="BU728:BV728"/>
    <mergeCell ref="BW728:BX728"/>
    <mergeCell ref="BH729:BI729"/>
    <mergeCell ref="BJ729:BK729"/>
    <mergeCell ref="BL729:BM729"/>
    <mergeCell ref="BN729:BO729"/>
    <mergeCell ref="BF729:BG729"/>
    <mergeCell ref="AU729:AV729"/>
    <mergeCell ref="AW729:AX729"/>
    <mergeCell ref="AY729:AZ729"/>
    <mergeCell ref="BA729:BB729"/>
    <mergeCell ref="BC729:BD729"/>
    <mergeCell ref="AW728:AX728"/>
    <mergeCell ref="AY728:AZ728"/>
    <mergeCell ref="BA728:BB728"/>
    <mergeCell ref="BC728:BD728"/>
    <mergeCell ref="DF729:DG729"/>
    <mergeCell ref="CX729:CY729"/>
    <mergeCell ref="CZ729:DA729"/>
    <mergeCell ref="DB729:DC729"/>
    <mergeCell ref="CO729:CP729"/>
    <mergeCell ref="CQ729:CR729"/>
    <mergeCell ref="CS729:CT729"/>
    <mergeCell ref="CU729:CV729"/>
    <mergeCell ref="CM729:CN729"/>
    <mergeCell ref="CB729:CC729"/>
    <mergeCell ref="CD729:CE729"/>
    <mergeCell ref="CF729:CG729"/>
    <mergeCell ref="CH729:CI729"/>
    <mergeCell ref="CJ729:CK729"/>
    <mergeCell ref="BW729:BX729"/>
    <mergeCell ref="BY729:BZ729"/>
    <mergeCell ref="BQ729:BR729"/>
    <mergeCell ref="BS729:BT729"/>
    <mergeCell ref="BU729:BV729"/>
    <mergeCell ref="AP729:AQ729"/>
    <mergeCell ref="AR729:AS729"/>
    <mergeCell ref="AJ729:AK729"/>
    <mergeCell ref="AL729:AM729"/>
    <mergeCell ref="AN729:AO729"/>
    <mergeCell ref="AA729:AB729"/>
    <mergeCell ref="AC729:AD729"/>
    <mergeCell ref="AE729:AF729"/>
    <mergeCell ref="N728:O728"/>
    <mergeCell ref="P728:Q728"/>
    <mergeCell ref="R728:S728"/>
    <mergeCell ref="T728:U728"/>
    <mergeCell ref="V728:W728"/>
    <mergeCell ref="DI729:DJ729"/>
    <mergeCell ref="DK729:DL729"/>
    <mergeCell ref="DM729:DN729"/>
    <mergeCell ref="DO729:DP729"/>
    <mergeCell ref="DQ729:DR729"/>
    <mergeCell ref="DD729:DE729"/>
    <mergeCell ref="DK727:DL727"/>
    <mergeCell ref="DM727:DN727"/>
    <mergeCell ref="DO727:DP727"/>
    <mergeCell ref="DQ727:DR727"/>
    <mergeCell ref="DI727:DJ727"/>
    <mergeCell ref="CX727:CY727"/>
    <mergeCell ref="CZ727:DA727"/>
    <mergeCell ref="DB727:DC727"/>
    <mergeCell ref="DD727:DE727"/>
    <mergeCell ref="DF727:DG727"/>
    <mergeCell ref="CS727:CT727"/>
    <mergeCell ref="CU727:CV727"/>
    <mergeCell ref="CM727:CN727"/>
    <mergeCell ref="CO727:CP727"/>
    <mergeCell ref="CQ727:CR727"/>
    <mergeCell ref="CD727:CE727"/>
    <mergeCell ref="CF727:CG727"/>
    <mergeCell ref="CH727:CI727"/>
    <mergeCell ref="CJ727:CK727"/>
    <mergeCell ref="CB727:CC727"/>
    <mergeCell ref="BQ727:BR727"/>
    <mergeCell ref="BS727:BT727"/>
    <mergeCell ref="BU727:BV727"/>
    <mergeCell ref="BW727:BX727"/>
    <mergeCell ref="BY727:BZ727"/>
    <mergeCell ref="BJ728:BK728"/>
    <mergeCell ref="BL728:BM728"/>
    <mergeCell ref="BN728:BO728"/>
    <mergeCell ref="BJ727:BK727"/>
    <mergeCell ref="AW727:AX727"/>
    <mergeCell ref="AY727:AZ727"/>
    <mergeCell ref="BA727:BB727"/>
    <mergeCell ref="BC727:BD727"/>
    <mergeCell ref="AU727:AV727"/>
    <mergeCell ref="AJ727:AK727"/>
    <mergeCell ref="AL727:AM727"/>
    <mergeCell ref="AN727:AO727"/>
    <mergeCell ref="AP727:AQ727"/>
    <mergeCell ref="AR727:AS727"/>
    <mergeCell ref="AE727:AF727"/>
    <mergeCell ref="Y728:Z728"/>
    <mergeCell ref="AA728:AB728"/>
    <mergeCell ref="BF728:BG728"/>
    <mergeCell ref="BH728:BI728"/>
    <mergeCell ref="AU728:AV728"/>
    <mergeCell ref="AR728:AS728"/>
    <mergeCell ref="AJ728:AK728"/>
    <mergeCell ref="AL728:AM728"/>
    <mergeCell ref="AN728:AO728"/>
    <mergeCell ref="AP728:AQ728"/>
    <mergeCell ref="AC728:AD728"/>
    <mergeCell ref="AE728:AF728"/>
    <mergeCell ref="AG725:AH725"/>
    <mergeCell ref="BF725:BG725"/>
    <mergeCell ref="AU725:AV725"/>
    <mergeCell ref="AW725:AX725"/>
    <mergeCell ref="AY725:AZ725"/>
    <mergeCell ref="BA725:BB725"/>
    <mergeCell ref="BC725:BD725"/>
    <mergeCell ref="BQ725:BR725"/>
    <mergeCell ref="BS725:BT725"/>
    <mergeCell ref="BU725:BV725"/>
    <mergeCell ref="BH725:BI725"/>
    <mergeCell ref="BJ725:BK725"/>
    <mergeCell ref="BL725:BM725"/>
    <mergeCell ref="BN725:BO725"/>
    <mergeCell ref="C802:X802"/>
    <mergeCell ref="W801:X801"/>
    <mergeCell ref="U801:V801"/>
    <mergeCell ref="S801:T801"/>
    <mergeCell ref="N801:O801"/>
    <mergeCell ref="K801:M801"/>
    <mergeCell ref="H801:J801"/>
    <mergeCell ref="E801:G801"/>
    <mergeCell ref="K799:M799"/>
    <mergeCell ref="S792:T792"/>
    <mergeCell ref="S791:T791"/>
    <mergeCell ref="N797:O797"/>
    <mergeCell ref="K797:M797"/>
    <mergeCell ref="H797:J797"/>
    <mergeCell ref="E797:G797"/>
    <mergeCell ref="S799:T799"/>
    <mergeCell ref="S797:T797"/>
    <mergeCell ref="S796:T796"/>
    <mergeCell ref="S795:T795"/>
    <mergeCell ref="S794:T794"/>
    <mergeCell ref="S793:T793"/>
    <mergeCell ref="C798:X798"/>
    <mergeCell ref="N799:O799"/>
    <mergeCell ref="U797:V797"/>
    <mergeCell ref="U796:V796"/>
    <mergeCell ref="U795:V795"/>
    <mergeCell ref="U794:V794"/>
    <mergeCell ref="U791:V791"/>
    <mergeCell ref="U793:V793"/>
    <mergeCell ref="U792:V792"/>
    <mergeCell ref="H791:J791"/>
    <mergeCell ref="W799:X799"/>
    <mergeCell ref="W797:X797"/>
    <mergeCell ref="W796:X796"/>
    <mergeCell ref="W795:X795"/>
    <mergeCell ref="W794:X794"/>
    <mergeCell ref="W793:X793"/>
    <mergeCell ref="W792:X792"/>
    <mergeCell ref="W791:X791"/>
    <mergeCell ref="K792:M792"/>
    <mergeCell ref="K794:M794"/>
    <mergeCell ref="K795:M795"/>
    <mergeCell ref="K793:M793"/>
    <mergeCell ref="K791:M791"/>
    <mergeCell ref="C790:G790"/>
    <mergeCell ref="E799:G799"/>
    <mergeCell ref="E796:G796"/>
    <mergeCell ref="E795:G795"/>
    <mergeCell ref="E794:G794"/>
    <mergeCell ref="E793:G793"/>
    <mergeCell ref="E792:G792"/>
    <mergeCell ref="E791:G791"/>
    <mergeCell ref="BF783:BG783"/>
    <mergeCell ref="AU783:AV783"/>
    <mergeCell ref="AW783:AX783"/>
    <mergeCell ref="AY783:AZ783"/>
    <mergeCell ref="BA783:BB783"/>
    <mergeCell ref="BC783:BD783"/>
    <mergeCell ref="AP783:AQ783"/>
    <mergeCell ref="AR783:AS783"/>
    <mergeCell ref="AJ783:AK783"/>
    <mergeCell ref="AL783:AM783"/>
    <mergeCell ref="AN783:AO783"/>
    <mergeCell ref="AA783:AB783"/>
    <mergeCell ref="AC783:AD783"/>
    <mergeCell ref="AE783:AF783"/>
    <mergeCell ref="Y783:Z783"/>
    <mergeCell ref="U799:V799"/>
    <mergeCell ref="H799:J799"/>
    <mergeCell ref="H796:J796"/>
    <mergeCell ref="H795:J795"/>
    <mergeCell ref="H794:J794"/>
    <mergeCell ref="H793:J793"/>
    <mergeCell ref="H792:J792"/>
    <mergeCell ref="N792:O792"/>
    <mergeCell ref="N791:O791"/>
    <mergeCell ref="K796:M796"/>
    <mergeCell ref="C783:M783"/>
    <mergeCell ref="C789:X789"/>
    <mergeCell ref="AG783:AH783"/>
    <mergeCell ref="N796:O796"/>
    <mergeCell ref="N795:O795"/>
    <mergeCell ref="N794:O794"/>
    <mergeCell ref="N793:O793"/>
    <mergeCell ref="DI783:DJ783"/>
    <mergeCell ref="DK783:DL783"/>
    <mergeCell ref="DM783:DN783"/>
    <mergeCell ref="DO783:DP783"/>
    <mergeCell ref="DQ783:DR783"/>
    <mergeCell ref="DD783:DE783"/>
    <mergeCell ref="DF783:DG783"/>
    <mergeCell ref="CX783:CY783"/>
    <mergeCell ref="CZ783:DA783"/>
    <mergeCell ref="DB783:DC783"/>
    <mergeCell ref="CO783:CP783"/>
    <mergeCell ref="CQ783:CR783"/>
    <mergeCell ref="CS783:CT783"/>
    <mergeCell ref="CU783:CV783"/>
    <mergeCell ref="CM783:CN783"/>
    <mergeCell ref="CB783:CC783"/>
    <mergeCell ref="CD783:CE783"/>
    <mergeCell ref="CF783:CG783"/>
    <mergeCell ref="CH783:CI783"/>
    <mergeCell ref="CJ783:CK783"/>
    <mergeCell ref="BW783:BX783"/>
    <mergeCell ref="BY783:BZ783"/>
    <mergeCell ref="BQ783:BR783"/>
    <mergeCell ref="BS783:BT783"/>
    <mergeCell ref="BU783:BV783"/>
    <mergeCell ref="BH783:BI783"/>
    <mergeCell ref="BJ783:BK783"/>
    <mergeCell ref="BL783:BM783"/>
    <mergeCell ref="BN783:BO783"/>
    <mergeCell ref="N783:O783"/>
    <mergeCell ref="P783:Q783"/>
    <mergeCell ref="R783:S783"/>
    <mergeCell ref="T783:U783"/>
    <mergeCell ref="V783:W783"/>
    <mergeCell ref="DI781:DJ781"/>
    <mergeCell ref="DK781:DL781"/>
    <mergeCell ref="DM781:DN781"/>
    <mergeCell ref="DO781:DP781"/>
    <mergeCell ref="DQ781:DR781"/>
    <mergeCell ref="DF781:DG781"/>
    <mergeCell ref="CX781:CY781"/>
    <mergeCell ref="CZ781:DA781"/>
    <mergeCell ref="DB781:DC781"/>
    <mergeCell ref="DD781:DE781"/>
    <mergeCell ref="CQ781:CR781"/>
    <mergeCell ref="CS781:CT781"/>
    <mergeCell ref="CU781:CV781"/>
    <mergeCell ref="CM781:CN781"/>
    <mergeCell ref="CO781:CP781"/>
    <mergeCell ref="CB781:CC781"/>
    <mergeCell ref="CD781:CE781"/>
    <mergeCell ref="CF781:CG781"/>
    <mergeCell ref="CH781:CI781"/>
    <mergeCell ref="CJ781:CK781"/>
    <mergeCell ref="BY781:BZ781"/>
    <mergeCell ref="BQ781:BR781"/>
    <mergeCell ref="BS781:BT781"/>
    <mergeCell ref="BU781:BV781"/>
    <mergeCell ref="BW781:BX781"/>
    <mergeCell ref="BJ781:BK781"/>
    <mergeCell ref="BL781:BM781"/>
    <mergeCell ref="BN781:BO781"/>
    <mergeCell ref="AG781:AH781"/>
    <mergeCell ref="Y781:Z781"/>
    <mergeCell ref="AA781:AB781"/>
    <mergeCell ref="N781:O781"/>
    <mergeCell ref="P781:Q781"/>
    <mergeCell ref="R781:S781"/>
    <mergeCell ref="T781:U781"/>
    <mergeCell ref="V781:W781"/>
    <mergeCell ref="BF781:BG781"/>
    <mergeCell ref="BH781:BI781"/>
    <mergeCell ref="AU781:AV781"/>
    <mergeCell ref="AW781:AX781"/>
    <mergeCell ref="AY781:AZ781"/>
    <mergeCell ref="BA781:BB781"/>
    <mergeCell ref="BC781:BD781"/>
    <mergeCell ref="AR781:AS781"/>
    <mergeCell ref="C782:M782"/>
    <mergeCell ref="AG779:AH779"/>
    <mergeCell ref="CZ772:DA772"/>
    <mergeCell ref="DB772:DC772"/>
    <mergeCell ref="DD772:DE772"/>
    <mergeCell ref="CQ772:CR772"/>
    <mergeCell ref="CS772:CT772"/>
    <mergeCell ref="CU772:CV772"/>
    <mergeCell ref="CM772:CN772"/>
    <mergeCell ref="CO772:CP772"/>
    <mergeCell ref="CB772:CC772"/>
    <mergeCell ref="CD772:CE772"/>
    <mergeCell ref="CF772:CG772"/>
    <mergeCell ref="CH772:CI772"/>
    <mergeCell ref="CJ772:CK772"/>
    <mergeCell ref="BY772:BZ772"/>
    <mergeCell ref="BQ772:BR772"/>
    <mergeCell ref="BS772:BT772"/>
    <mergeCell ref="BU772:BV772"/>
    <mergeCell ref="BW772:BX772"/>
    <mergeCell ref="BJ772:BK772"/>
    <mergeCell ref="BL772:BM772"/>
    <mergeCell ref="BN772:BO772"/>
    <mergeCell ref="BJ779:BK779"/>
    <mergeCell ref="BL779:BM779"/>
    <mergeCell ref="BN779:BO779"/>
    <mergeCell ref="BF779:BG779"/>
    <mergeCell ref="AU779:AV779"/>
    <mergeCell ref="AJ781:AK781"/>
    <mergeCell ref="AL781:AM781"/>
    <mergeCell ref="AN781:AO781"/>
    <mergeCell ref="AP781:AQ781"/>
    <mergeCell ref="AC781:AD781"/>
    <mergeCell ref="AE781:AF781"/>
    <mergeCell ref="CX779:CY779"/>
    <mergeCell ref="CZ779:DA779"/>
    <mergeCell ref="DB779:DC779"/>
    <mergeCell ref="CO779:CP779"/>
    <mergeCell ref="CQ779:CR779"/>
    <mergeCell ref="N772:O772"/>
    <mergeCell ref="P772:Q772"/>
    <mergeCell ref="R772:S772"/>
    <mergeCell ref="T772:U772"/>
    <mergeCell ref="V772:W772"/>
    <mergeCell ref="AC777:AD777"/>
    <mergeCell ref="AE777:AF777"/>
    <mergeCell ref="AJ777:AK777"/>
    <mergeCell ref="AL777:AM777"/>
    <mergeCell ref="AN777:AO777"/>
    <mergeCell ref="AP777:AQ777"/>
    <mergeCell ref="BJ774:BK774"/>
    <mergeCell ref="BL774:BM774"/>
    <mergeCell ref="BN774:BO774"/>
    <mergeCell ref="BQ774:BR774"/>
    <mergeCell ref="BS774:BT774"/>
    <mergeCell ref="BU774:BV774"/>
    <mergeCell ref="BW774:BX774"/>
    <mergeCell ref="BY774:BZ774"/>
    <mergeCell ref="CB774:CC774"/>
    <mergeCell ref="CD774:CE774"/>
    <mergeCell ref="CF774:CG774"/>
    <mergeCell ref="CH774:CI774"/>
    <mergeCell ref="AN775:AO775"/>
    <mergeCell ref="AP775:AQ775"/>
    <mergeCell ref="C770:D770"/>
    <mergeCell ref="E770:G770"/>
    <mergeCell ref="H770:J770"/>
    <mergeCell ref="C771:D771"/>
    <mergeCell ref="E771:G771"/>
    <mergeCell ref="H771:J771"/>
    <mergeCell ref="C768:D768"/>
    <mergeCell ref="E768:G768"/>
    <mergeCell ref="H768:J768"/>
    <mergeCell ref="C769:D769"/>
    <mergeCell ref="E769:G769"/>
    <mergeCell ref="H769:J769"/>
    <mergeCell ref="C765:D765"/>
    <mergeCell ref="E765:M765"/>
    <mergeCell ref="C766:D766"/>
    <mergeCell ref="E766:G766"/>
    <mergeCell ref="H766:J766"/>
    <mergeCell ref="C767:D767"/>
    <mergeCell ref="E767:G767"/>
    <mergeCell ref="H767:J767"/>
    <mergeCell ref="N774:O774"/>
    <mergeCell ref="P774:Q774"/>
    <mergeCell ref="R774:S774"/>
    <mergeCell ref="T774:U774"/>
    <mergeCell ref="V774:W774"/>
    <mergeCell ref="Y774:Z774"/>
    <mergeCell ref="AA774:AB774"/>
    <mergeCell ref="AC774:AD774"/>
    <mergeCell ref="BF772:BG772"/>
    <mergeCell ref="BH772:BI772"/>
    <mergeCell ref="AU772:AV772"/>
    <mergeCell ref="AW772:AX772"/>
    <mergeCell ref="AY772:AZ772"/>
    <mergeCell ref="BA772:BB772"/>
    <mergeCell ref="BC772:BD772"/>
    <mergeCell ref="AR772:AS772"/>
    <mergeCell ref="AJ772:AK772"/>
    <mergeCell ref="AL772:AM772"/>
    <mergeCell ref="AN772:AO772"/>
    <mergeCell ref="AP772:AQ772"/>
    <mergeCell ref="AC772:AD772"/>
    <mergeCell ref="AE772:AF772"/>
    <mergeCell ref="Y772:Z772"/>
    <mergeCell ref="AA772:AB772"/>
    <mergeCell ref="BH774:BI774"/>
    <mergeCell ref="DI772:DJ772"/>
    <mergeCell ref="DK772:DL772"/>
    <mergeCell ref="DM772:DN772"/>
    <mergeCell ref="DO772:DP772"/>
    <mergeCell ref="DQ772:DR772"/>
    <mergeCell ref="DF772:DG772"/>
    <mergeCell ref="CX772:CY772"/>
    <mergeCell ref="AN764:AO764"/>
    <mergeCell ref="AP764:AQ764"/>
    <mergeCell ref="AR764:AS764"/>
    <mergeCell ref="AJ764:AK764"/>
    <mergeCell ref="AL764:AM764"/>
    <mergeCell ref="Y764:Z764"/>
    <mergeCell ref="AA764:AB764"/>
    <mergeCell ref="AC764:AD764"/>
    <mergeCell ref="AE764:AF764"/>
    <mergeCell ref="CS779:CT779"/>
    <mergeCell ref="CU779:CV779"/>
    <mergeCell ref="CM779:CN779"/>
    <mergeCell ref="CB779:CC779"/>
    <mergeCell ref="CD779:CE779"/>
    <mergeCell ref="CF779:CG779"/>
    <mergeCell ref="CH779:CI779"/>
    <mergeCell ref="CJ779:CK779"/>
    <mergeCell ref="BW779:BX779"/>
    <mergeCell ref="BY779:BZ779"/>
    <mergeCell ref="AG775:AH775"/>
    <mergeCell ref="AG776:AH776"/>
    <mergeCell ref="AG777:AH777"/>
    <mergeCell ref="AG778:AH778"/>
    <mergeCell ref="AE774:AF774"/>
    <mergeCell ref="AJ774:AK774"/>
    <mergeCell ref="AL774:AM774"/>
    <mergeCell ref="AN774:AO774"/>
    <mergeCell ref="AP774:AQ774"/>
    <mergeCell ref="AR774:AS774"/>
    <mergeCell ref="AU774:AV774"/>
    <mergeCell ref="BN775:BO775"/>
    <mergeCell ref="BQ775:BR775"/>
    <mergeCell ref="BS775:BT775"/>
    <mergeCell ref="BU775:BV775"/>
    <mergeCell ref="BW775:BX775"/>
    <mergeCell ref="BY775:BZ775"/>
    <mergeCell ref="CJ774:CK774"/>
    <mergeCell ref="CM774:CN774"/>
    <mergeCell ref="CO774:CP774"/>
    <mergeCell ref="CQ774:CR774"/>
    <mergeCell ref="AW779:AX779"/>
    <mergeCell ref="CS774:CT774"/>
    <mergeCell ref="CU774:CV774"/>
    <mergeCell ref="CX774:CY774"/>
    <mergeCell ref="CZ774:DA774"/>
    <mergeCell ref="DB774:DC774"/>
    <mergeCell ref="DD774:DE774"/>
    <mergeCell ref="DF774:DG774"/>
    <mergeCell ref="DI774:DJ774"/>
    <mergeCell ref="DK774:DL774"/>
    <mergeCell ref="DM774:DN774"/>
    <mergeCell ref="DO774:DP774"/>
    <mergeCell ref="DQ774:DR774"/>
    <mergeCell ref="AY774:AZ774"/>
    <mergeCell ref="BA774:BB774"/>
    <mergeCell ref="BC774:BD774"/>
    <mergeCell ref="BF774:BG774"/>
    <mergeCell ref="V764:W764"/>
    <mergeCell ref="N764:O764"/>
    <mergeCell ref="P764:Q764"/>
    <mergeCell ref="R764:S764"/>
    <mergeCell ref="T764:U764"/>
    <mergeCell ref="CB764:CC764"/>
    <mergeCell ref="CD764:CE764"/>
    <mergeCell ref="CF764:CG764"/>
    <mergeCell ref="CH764:CI764"/>
    <mergeCell ref="BU764:BV764"/>
    <mergeCell ref="BW764:BX764"/>
    <mergeCell ref="BY764:BZ764"/>
    <mergeCell ref="BQ764:BR764"/>
    <mergeCell ref="BS764:BT764"/>
    <mergeCell ref="BF764:BG764"/>
    <mergeCell ref="BH764:BI764"/>
    <mergeCell ref="BJ764:BK764"/>
    <mergeCell ref="BL764:BM764"/>
    <mergeCell ref="BN764:BO764"/>
    <mergeCell ref="BC764:BD764"/>
    <mergeCell ref="AU764:AV764"/>
    <mergeCell ref="AW764:AX764"/>
    <mergeCell ref="AY764:AZ764"/>
    <mergeCell ref="BA764:BB764"/>
    <mergeCell ref="DQ763:DR763"/>
    <mergeCell ref="DI763:DJ763"/>
    <mergeCell ref="DK763:DL763"/>
    <mergeCell ref="DM763:DN763"/>
    <mergeCell ref="DO763:DP763"/>
    <mergeCell ref="DB763:DC763"/>
    <mergeCell ref="DD763:DE763"/>
    <mergeCell ref="DF763:DG763"/>
    <mergeCell ref="CX763:CY763"/>
    <mergeCell ref="CZ763:DA763"/>
    <mergeCell ref="CM763:CN763"/>
    <mergeCell ref="CO763:CP763"/>
    <mergeCell ref="CQ763:CR763"/>
    <mergeCell ref="CS763:CT763"/>
    <mergeCell ref="CU763:CV763"/>
    <mergeCell ref="CJ763:CK763"/>
    <mergeCell ref="CB763:CC763"/>
    <mergeCell ref="CD763:CE763"/>
    <mergeCell ref="CF763:CG763"/>
    <mergeCell ref="CH763:CI763"/>
    <mergeCell ref="BU763:BV763"/>
    <mergeCell ref="BW763:BX763"/>
    <mergeCell ref="BY763:BZ763"/>
    <mergeCell ref="V763:W763"/>
    <mergeCell ref="DQ764:DR764"/>
    <mergeCell ref="DI764:DJ764"/>
    <mergeCell ref="DK764:DL764"/>
    <mergeCell ref="DM764:DN764"/>
    <mergeCell ref="DO764:DP764"/>
    <mergeCell ref="DB764:DC764"/>
    <mergeCell ref="DD764:DE764"/>
    <mergeCell ref="DF764:DG764"/>
    <mergeCell ref="CX764:CY764"/>
    <mergeCell ref="CZ764:DA764"/>
    <mergeCell ref="CM764:CN764"/>
    <mergeCell ref="CO764:CP764"/>
    <mergeCell ref="CQ764:CR764"/>
    <mergeCell ref="CS764:CT764"/>
    <mergeCell ref="CU764:CV764"/>
    <mergeCell ref="CJ764:CK764"/>
    <mergeCell ref="C763:M763"/>
    <mergeCell ref="N763:O763"/>
    <mergeCell ref="P763:Q763"/>
    <mergeCell ref="R763:S763"/>
    <mergeCell ref="T763:U763"/>
    <mergeCell ref="DI762:DJ762"/>
    <mergeCell ref="DK762:DL762"/>
    <mergeCell ref="DM762:DN762"/>
    <mergeCell ref="DO762:DP762"/>
    <mergeCell ref="DQ762:DR762"/>
    <mergeCell ref="DD762:DE762"/>
    <mergeCell ref="DF762:DG762"/>
    <mergeCell ref="CX762:CY762"/>
    <mergeCell ref="CZ762:DA762"/>
    <mergeCell ref="DB762:DC762"/>
    <mergeCell ref="CO762:CP762"/>
    <mergeCell ref="CQ762:CR762"/>
    <mergeCell ref="CS762:CT762"/>
    <mergeCell ref="CU762:CV762"/>
    <mergeCell ref="CM762:CN762"/>
    <mergeCell ref="CB762:CC762"/>
    <mergeCell ref="CD762:CE762"/>
    <mergeCell ref="CF762:CG762"/>
    <mergeCell ref="CH762:CI762"/>
    <mergeCell ref="CJ762:CK762"/>
    <mergeCell ref="BW762:BX762"/>
    <mergeCell ref="BY762:BZ762"/>
    <mergeCell ref="BQ762:BR762"/>
    <mergeCell ref="BS762:BT762"/>
    <mergeCell ref="BU762:BV762"/>
    <mergeCell ref="BQ763:BR763"/>
    <mergeCell ref="BS763:BT763"/>
    <mergeCell ref="BF763:BG763"/>
    <mergeCell ref="BH763:BI763"/>
    <mergeCell ref="BJ763:BK763"/>
    <mergeCell ref="BL763:BM763"/>
    <mergeCell ref="BN763:BO763"/>
    <mergeCell ref="BC763:BD763"/>
    <mergeCell ref="AU763:AV763"/>
    <mergeCell ref="AW763:AX763"/>
    <mergeCell ref="AY763:AZ763"/>
    <mergeCell ref="BA763:BB763"/>
    <mergeCell ref="AN763:AO763"/>
    <mergeCell ref="AP763:AQ763"/>
    <mergeCell ref="AR763:AS763"/>
    <mergeCell ref="AJ763:AK763"/>
    <mergeCell ref="AL763:AM763"/>
    <mergeCell ref="Y763:Z763"/>
    <mergeCell ref="AA763:AB763"/>
    <mergeCell ref="AC763:AD763"/>
    <mergeCell ref="AE763:AF763"/>
    <mergeCell ref="Y762:Z762"/>
    <mergeCell ref="C762:M762"/>
    <mergeCell ref="N762:O762"/>
    <mergeCell ref="P762:Q762"/>
    <mergeCell ref="R762:S762"/>
    <mergeCell ref="T762:U762"/>
    <mergeCell ref="V762:W762"/>
    <mergeCell ref="AP762:AQ762"/>
    <mergeCell ref="AR762:AS762"/>
    <mergeCell ref="AJ762:AK762"/>
    <mergeCell ref="AL762:AM762"/>
    <mergeCell ref="AN762:AO762"/>
    <mergeCell ref="AA762:AB762"/>
    <mergeCell ref="DQ761:DR761"/>
    <mergeCell ref="DI761:DJ761"/>
    <mergeCell ref="DK761:DL761"/>
    <mergeCell ref="DM761:DN761"/>
    <mergeCell ref="DO761:DP761"/>
    <mergeCell ref="DB761:DC761"/>
    <mergeCell ref="DD761:DE761"/>
    <mergeCell ref="DF761:DG761"/>
    <mergeCell ref="CX761:CY761"/>
    <mergeCell ref="CZ761:DA761"/>
    <mergeCell ref="CM761:CN761"/>
    <mergeCell ref="CO761:CP761"/>
    <mergeCell ref="CQ761:CR761"/>
    <mergeCell ref="CS761:CT761"/>
    <mergeCell ref="CU761:CV761"/>
    <mergeCell ref="CJ761:CK761"/>
    <mergeCell ref="CB761:CC761"/>
    <mergeCell ref="CD761:CE761"/>
    <mergeCell ref="CF761:CG761"/>
    <mergeCell ref="CH761:CI761"/>
    <mergeCell ref="BU761:BV761"/>
    <mergeCell ref="BW761:BX761"/>
    <mergeCell ref="BY761:BZ761"/>
    <mergeCell ref="BH762:BI762"/>
    <mergeCell ref="BJ762:BK762"/>
    <mergeCell ref="BL762:BM762"/>
    <mergeCell ref="BN762:BO762"/>
    <mergeCell ref="BF762:BG762"/>
    <mergeCell ref="AU762:AV762"/>
    <mergeCell ref="AW762:AX762"/>
    <mergeCell ref="AY762:AZ762"/>
    <mergeCell ref="BA762:BB762"/>
    <mergeCell ref="BC762:BD762"/>
    <mergeCell ref="AC762:AD762"/>
    <mergeCell ref="AE762:AF762"/>
    <mergeCell ref="V761:W761"/>
    <mergeCell ref="C761:M761"/>
    <mergeCell ref="N761:O761"/>
    <mergeCell ref="P761:Q761"/>
    <mergeCell ref="R761:S761"/>
    <mergeCell ref="T761:U761"/>
    <mergeCell ref="DI760:DJ760"/>
    <mergeCell ref="DK760:DL760"/>
    <mergeCell ref="DM760:DN760"/>
    <mergeCell ref="DO760:DP760"/>
    <mergeCell ref="DQ760:DR760"/>
    <mergeCell ref="DD760:DE760"/>
    <mergeCell ref="DF760:DG760"/>
    <mergeCell ref="CX760:CY760"/>
    <mergeCell ref="CZ760:DA760"/>
    <mergeCell ref="DB760:DC760"/>
    <mergeCell ref="CO760:CP760"/>
    <mergeCell ref="CQ760:CR760"/>
    <mergeCell ref="CS760:CT760"/>
    <mergeCell ref="CU760:CV760"/>
    <mergeCell ref="CM760:CN760"/>
    <mergeCell ref="CB760:CC760"/>
    <mergeCell ref="CD760:CE760"/>
    <mergeCell ref="CF760:CG760"/>
    <mergeCell ref="CH760:CI760"/>
    <mergeCell ref="CJ760:CK760"/>
    <mergeCell ref="BW760:BX760"/>
    <mergeCell ref="BY760:BZ760"/>
    <mergeCell ref="BQ760:BR760"/>
    <mergeCell ref="BS760:BT760"/>
    <mergeCell ref="BU760:BV760"/>
    <mergeCell ref="BQ761:BR761"/>
    <mergeCell ref="BS761:BT761"/>
    <mergeCell ref="BF761:BG761"/>
    <mergeCell ref="BH761:BI761"/>
    <mergeCell ref="BJ761:BK761"/>
    <mergeCell ref="BL761:BM761"/>
    <mergeCell ref="BN761:BO761"/>
    <mergeCell ref="BC761:BD761"/>
    <mergeCell ref="AU761:AV761"/>
    <mergeCell ref="AW761:AX761"/>
    <mergeCell ref="AY761:AZ761"/>
    <mergeCell ref="BA761:BB761"/>
    <mergeCell ref="AN761:AO761"/>
    <mergeCell ref="AP761:AQ761"/>
    <mergeCell ref="AR761:AS761"/>
    <mergeCell ref="AJ761:AK761"/>
    <mergeCell ref="AL761:AM761"/>
    <mergeCell ref="Y761:Z761"/>
    <mergeCell ref="AA761:AB761"/>
    <mergeCell ref="AC761:AD761"/>
    <mergeCell ref="AE761:AF761"/>
    <mergeCell ref="Y760:Z760"/>
    <mergeCell ref="C760:M760"/>
    <mergeCell ref="N760:O760"/>
    <mergeCell ref="P760:Q760"/>
    <mergeCell ref="R760:S760"/>
    <mergeCell ref="T760:U760"/>
    <mergeCell ref="V760:W760"/>
    <mergeCell ref="AP760:AQ760"/>
    <mergeCell ref="AR760:AS760"/>
    <mergeCell ref="AJ760:AK760"/>
    <mergeCell ref="DQ759:DR759"/>
    <mergeCell ref="DI759:DJ759"/>
    <mergeCell ref="DK759:DL759"/>
    <mergeCell ref="DM759:DN759"/>
    <mergeCell ref="DO759:DP759"/>
    <mergeCell ref="DB759:DC759"/>
    <mergeCell ref="DD759:DE759"/>
    <mergeCell ref="DF759:DG759"/>
    <mergeCell ref="CX759:CY759"/>
    <mergeCell ref="CZ759:DA759"/>
    <mergeCell ref="CM759:CN759"/>
    <mergeCell ref="CO759:CP759"/>
    <mergeCell ref="CQ759:CR759"/>
    <mergeCell ref="CS759:CT759"/>
    <mergeCell ref="CU759:CV759"/>
    <mergeCell ref="CJ759:CK759"/>
    <mergeCell ref="CB759:CC759"/>
    <mergeCell ref="CD759:CE759"/>
    <mergeCell ref="CF759:CG759"/>
    <mergeCell ref="CH759:CI759"/>
    <mergeCell ref="BU759:BV759"/>
    <mergeCell ref="BW759:BX759"/>
    <mergeCell ref="BY759:BZ759"/>
    <mergeCell ref="BH760:BI760"/>
    <mergeCell ref="BJ760:BK760"/>
    <mergeCell ref="BL760:BM760"/>
    <mergeCell ref="BN760:BO760"/>
    <mergeCell ref="BF760:BG760"/>
    <mergeCell ref="AU760:AV760"/>
    <mergeCell ref="AW760:AX760"/>
    <mergeCell ref="AY760:AZ760"/>
    <mergeCell ref="BA760:BB760"/>
    <mergeCell ref="BC760:BD760"/>
    <mergeCell ref="AL760:AM760"/>
    <mergeCell ref="AN760:AO760"/>
    <mergeCell ref="AA760:AB760"/>
    <mergeCell ref="AC760:AD760"/>
    <mergeCell ref="AE760:AF760"/>
    <mergeCell ref="V759:W759"/>
    <mergeCell ref="C759:M759"/>
    <mergeCell ref="N759:O759"/>
    <mergeCell ref="P759:Q759"/>
    <mergeCell ref="R759:S759"/>
    <mergeCell ref="T759:U759"/>
    <mergeCell ref="DI758:DJ758"/>
    <mergeCell ref="DK758:DL758"/>
    <mergeCell ref="DM758:DN758"/>
    <mergeCell ref="DO758:DP758"/>
    <mergeCell ref="DQ758:DR758"/>
    <mergeCell ref="DD758:DE758"/>
    <mergeCell ref="DF758:DG758"/>
    <mergeCell ref="CX758:CY758"/>
    <mergeCell ref="CZ758:DA758"/>
    <mergeCell ref="DB758:DC758"/>
    <mergeCell ref="CO758:CP758"/>
    <mergeCell ref="CQ758:CR758"/>
    <mergeCell ref="CS758:CT758"/>
    <mergeCell ref="CU758:CV758"/>
    <mergeCell ref="CM758:CN758"/>
    <mergeCell ref="CB758:CC758"/>
    <mergeCell ref="CD758:CE758"/>
    <mergeCell ref="CF758:CG758"/>
    <mergeCell ref="CH758:CI758"/>
    <mergeCell ref="CJ758:CK758"/>
    <mergeCell ref="BW758:BX758"/>
    <mergeCell ref="BY758:BZ758"/>
    <mergeCell ref="BQ758:BR758"/>
    <mergeCell ref="BS758:BT758"/>
    <mergeCell ref="BU758:BV758"/>
    <mergeCell ref="BQ759:BR759"/>
    <mergeCell ref="BS759:BT759"/>
    <mergeCell ref="BF759:BG759"/>
    <mergeCell ref="BH759:BI759"/>
    <mergeCell ref="BJ759:BK759"/>
    <mergeCell ref="BL759:BM759"/>
    <mergeCell ref="BN759:BO759"/>
    <mergeCell ref="BC759:BD759"/>
    <mergeCell ref="AU759:AV759"/>
    <mergeCell ref="AW759:AX759"/>
    <mergeCell ref="AY759:AZ759"/>
    <mergeCell ref="BA759:BB759"/>
    <mergeCell ref="AN759:AO759"/>
    <mergeCell ref="AP759:AQ759"/>
    <mergeCell ref="AR759:AS759"/>
    <mergeCell ref="AJ759:AK759"/>
    <mergeCell ref="AL759:AM759"/>
    <mergeCell ref="Y759:Z759"/>
    <mergeCell ref="AA759:AB759"/>
    <mergeCell ref="AC759:AD759"/>
    <mergeCell ref="AE759:AF759"/>
    <mergeCell ref="Y758:Z758"/>
    <mergeCell ref="C758:M758"/>
    <mergeCell ref="N758:O758"/>
    <mergeCell ref="P758:Q758"/>
    <mergeCell ref="R758:S758"/>
    <mergeCell ref="T758:U758"/>
    <mergeCell ref="V758:W758"/>
    <mergeCell ref="DQ757:DR757"/>
    <mergeCell ref="DI757:DJ757"/>
    <mergeCell ref="DK757:DL757"/>
    <mergeCell ref="DM757:DN757"/>
    <mergeCell ref="DO757:DP757"/>
    <mergeCell ref="DB757:DC757"/>
    <mergeCell ref="DD757:DE757"/>
    <mergeCell ref="DF757:DG757"/>
    <mergeCell ref="CX757:CY757"/>
    <mergeCell ref="CZ757:DA757"/>
    <mergeCell ref="CM757:CN757"/>
    <mergeCell ref="CO757:CP757"/>
    <mergeCell ref="CQ757:CR757"/>
    <mergeCell ref="CS757:CT757"/>
    <mergeCell ref="CU757:CV757"/>
    <mergeCell ref="CJ757:CK757"/>
    <mergeCell ref="CB757:CC757"/>
    <mergeCell ref="CD757:CE757"/>
    <mergeCell ref="CF757:CG757"/>
    <mergeCell ref="CH757:CI757"/>
    <mergeCell ref="BU757:BV757"/>
    <mergeCell ref="BW757:BX757"/>
    <mergeCell ref="BY757:BZ757"/>
    <mergeCell ref="BH758:BI758"/>
    <mergeCell ref="BJ758:BK758"/>
    <mergeCell ref="BL758:BM758"/>
    <mergeCell ref="BN758:BO758"/>
    <mergeCell ref="BF758:BG758"/>
    <mergeCell ref="AU758:AV758"/>
    <mergeCell ref="AW758:AX758"/>
    <mergeCell ref="AY758:AZ758"/>
    <mergeCell ref="BA758:BB758"/>
    <mergeCell ref="BC758:BD758"/>
    <mergeCell ref="AP758:AQ758"/>
    <mergeCell ref="AR758:AS758"/>
    <mergeCell ref="AJ758:AK758"/>
    <mergeCell ref="AL758:AM758"/>
    <mergeCell ref="AN758:AO758"/>
    <mergeCell ref="AA758:AB758"/>
    <mergeCell ref="AC758:AD758"/>
    <mergeCell ref="AE758:AF758"/>
    <mergeCell ref="V757:W757"/>
    <mergeCell ref="C757:M757"/>
    <mergeCell ref="N757:O757"/>
    <mergeCell ref="P757:Q757"/>
    <mergeCell ref="R757:S757"/>
    <mergeCell ref="T757:U757"/>
    <mergeCell ref="DI756:DJ756"/>
    <mergeCell ref="DK756:DL756"/>
    <mergeCell ref="DM756:DN756"/>
    <mergeCell ref="DO756:DP756"/>
    <mergeCell ref="DQ756:DR756"/>
    <mergeCell ref="DD756:DE756"/>
    <mergeCell ref="DF756:DG756"/>
    <mergeCell ref="CX756:CY756"/>
    <mergeCell ref="CZ756:DA756"/>
    <mergeCell ref="DB756:DC756"/>
    <mergeCell ref="CO756:CP756"/>
    <mergeCell ref="CQ756:CR756"/>
    <mergeCell ref="CS756:CT756"/>
    <mergeCell ref="CU756:CV756"/>
    <mergeCell ref="CM756:CN756"/>
    <mergeCell ref="CB756:CC756"/>
    <mergeCell ref="CD756:CE756"/>
    <mergeCell ref="CF756:CG756"/>
    <mergeCell ref="CH756:CI756"/>
    <mergeCell ref="CJ756:CK756"/>
    <mergeCell ref="BW756:BX756"/>
    <mergeCell ref="BY756:BZ756"/>
    <mergeCell ref="BQ756:BR756"/>
    <mergeCell ref="BS756:BT756"/>
    <mergeCell ref="BU756:BV756"/>
    <mergeCell ref="BQ757:BR757"/>
    <mergeCell ref="BS757:BT757"/>
    <mergeCell ref="BF757:BG757"/>
    <mergeCell ref="BH757:BI757"/>
    <mergeCell ref="BJ757:BK757"/>
    <mergeCell ref="BL757:BM757"/>
    <mergeCell ref="BN757:BO757"/>
    <mergeCell ref="BC757:BD757"/>
    <mergeCell ref="AU757:AV757"/>
    <mergeCell ref="AW757:AX757"/>
    <mergeCell ref="AY757:AZ757"/>
    <mergeCell ref="BA757:BB757"/>
    <mergeCell ref="AN757:AO757"/>
    <mergeCell ref="AP757:AQ757"/>
    <mergeCell ref="AR757:AS757"/>
    <mergeCell ref="AJ757:AK757"/>
    <mergeCell ref="AL757:AM757"/>
    <mergeCell ref="Y757:Z757"/>
    <mergeCell ref="AA757:AB757"/>
    <mergeCell ref="AC757:AD757"/>
    <mergeCell ref="AE757:AF757"/>
    <mergeCell ref="Y756:Z756"/>
    <mergeCell ref="C756:M756"/>
    <mergeCell ref="N756:O756"/>
    <mergeCell ref="P756:Q756"/>
    <mergeCell ref="R756:S756"/>
    <mergeCell ref="T756:U756"/>
    <mergeCell ref="V756:W756"/>
    <mergeCell ref="DQ755:DR755"/>
    <mergeCell ref="DI755:DJ755"/>
    <mergeCell ref="DK755:DL755"/>
    <mergeCell ref="DM755:DN755"/>
    <mergeCell ref="DO755:DP755"/>
    <mergeCell ref="DB755:DC755"/>
    <mergeCell ref="DD755:DE755"/>
    <mergeCell ref="DF755:DG755"/>
    <mergeCell ref="CX755:CY755"/>
    <mergeCell ref="CZ755:DA755"/>
    <mergeCell ref="CM755:CN755"/>
    <mergeCell ref="CO755:CP755"/>
    <mergeCell ref="CQ755:CR755"/>
    <mergeCell ref="CS755:CT755"/>
    <mergeCell ref="CU755:CV755"/>
    <mergeCell ref="CJ755:CK755"/>
    <mergeCell ref="CB755:CC755"/>
    <mergeCell ref="CD755:CE755"/>
    <mergeCell ref="CF755:CG755"/>
    <mergeCell ref="CH755:CI755"/>
    <mergeCell ref="BU755:BV755"/>
    <mergeCell ref="BW755:BX755"/>
    <mergeCell ref="BY755:BZ755"/>
    <mergeCell ref="BH756:BI756"/>
    <mergeCell ref="BJ756:BK756"/>
    <mergeCell ref="BL756:BM756"/>
    <mergeCell ref="BN756:BO756"/>
    <mergeCell ref="BF756:BG756"/>
    <mergeCell ref="AU756:AV756"/>
    <mergeCell ref="AW756:AX756"/>
    <mergeCell ref="AY756:AZ756"/>
    <mergeCell ref="BA756:BB756"/>
    <mergeCell ref="BC756:BD756"/>
    <mergeCell ref="AP756:AQ756"/>
    <mergeCell ref="AR756:AS756"/>
    <mergeCell ref="AJ756:AK756"/>
    <mergeCell ref="AL756:AM756"/>
    <mergeCell ref="AN756:AO756"/>
    <mergeCell ref="AA756:AB756"/>
    <mergeCell ref="AC756:AD756"/>
    <mergeCell ref="AE756:AF756"/>
    <mergeCell ref="V755:W755"/>
    <mergeCell ref="C755:M755"/>
    <mergeCell ref="N755:O755"/>
    <mergeCell ref="P755:Q755"/>
    <mergeCell ref="R755:S755"/>
    <mergeCell ref="T755:U755"/>
    <mergeCell ref="DI754:DJ754"/>
    <mergeCell ref="DK754:DL754"/>
    <mergeCell ref="DM754:DN754"/>
    <mergeCell ref="DO754:DP754"/>
    <mergeCell ref="DQ754:DR754"/>
    <mergeCell ref="DD754:DE754"/>
    <mergeCell ref="DF754:DG754"/>
    <mergeCell ref="CX754:CY754"/>
    <mergeCell ref="CZ754:DA754"/>
    <mergeCell ref="DB754:DC754"/>
    <mergeCell ref="CO754:CP754"/>
    <mergeCell ref="CQ754:CR754"/>
    <mergeCell ref="CS754:CT754"/>
    <mergeCell ref="CU754:CV754"/>
    <mergeCell ref="CM754:CN754"/>
    <mergeCell ref="CB754:CC754"/>
    <mergeCell ref="CD754:CE754"/>
    <mergeCell ref="CF754:CG754"/>
    <mergeCell ref="CH754:CI754"/>
    <mergeCell ref="CJ754:CK754"/>
    <mergeCell ref="BW754:BX754"/>
    <mergeCell ref="BY754:BZ754"/>
    <mergeCell ref="BQ754:BR754"/>
    <mergeCell ref="BS754:BT754"/>
    <mergeCell ref="BU754:BV754"/>
    <mergeCell ref="BQ755:BR755"/>
    <mergeCell ref="BS755:BT755"/>
    <mergeCell ref="BF755:BG755"/>
    <mergeCell ref="BH755:BI755"/>
    <mergeCell ref="BJ755:BK755"/>
    <mergeCell ref="BL755:BM755"/>
    <mergeCell ref="BN755:BO755"/>
    <mergeCell ref="BC755:BD755"/>
    <mergeCell ref="AU755:AV755"/>
    <mergeCell ref="AW755:AX755"/>
    <mergeCell ref="AY755:AZ755"/>
    <mergeCell ref="BA755:BB755"/>
    <mergeCell ref="AN755:AO755"/>
    <mergeCell ref="AP755:AQ755"/>
    <mergeCell ref="AR755:AS755"/>
    <mergeCell ref="AJ755:AK755"/>
    <mergeCell ref="AL755:AM755"/>
    <mergeCell ref="Y755:Z755"/>
    <mergeCell ref="AA755:AB755"/>
    <mergeCell ref="AC755:AD755"/>
    <mergeCell ref="AE755:AF755"/>
    <mergeCell ref="Y754:Z754"/>
    <mergeCell ref="C754:M754"/>
    <mergeCell ref="N754:O754"/>
    <mergeCell ref="P754:Q754"/>
    <mergeCell ref="R754:S754"/>
    <mergeCell ref="T754:U754"/>
    <mergeCell ref="V754:W754"/>
    <mergeCell ref="AP754:AQ754"/>
    <mergeCell ref="AR754:AS754"/>
    <mergeCell ref="AJ754:AK754"/>
    <mergeCell ref="AL754:AM754"/>
    <mergeCell ref="AN754:AO754"/>
    <mergeCell ref="AA754:AB754"/>
    <mergeCell ref="DQ753:DR753"/>
    <mergeCell ref="DI753:DJ753"/>
    <mergeCell ref="DK753:DL753"/>
    <mergeCell ref="DM753:DN753"/>
    <mergeCell ref="DO753:DP753"/>
    <mergeCell ref="DB753:DC753"/>
    <mergeCell ref="DD753:DE753"/>
    <mergeCell ref="DF753:DG753"/>
    <mergeCell ref="CX753:CY753"/>
    <mergeCell ref="CZ753:DA753"/>
    <mergeCell ref="CM753:CN753"/>
    <mergeCell ref="CO753:CP753"/>
    <mergeCell ref="CQ753:CR753"/>
    <mergeCell ref="CS753:CT753"/>
    <mergeCell ref="CU753:CV753"/>
    <mergeCell ref="CJ753:CK753"/>
    <mergeCell ref="CB753:CC753"/>
    <mergeCell ref="CD753:CE753"/>
    <mergeCell ref="CF753:CG753"/>
    <mergeCell ref="CH753:CI753"/>
    <mergeCell ref="BU753:BV753"/>
    <mergeCell ref="BW753:BX753"/>
    <mergeCell ref="BY753:BZ753"/>
    <mergeCell ref="BH754:BI754"/>
    <mergeCell ref="BJ754:BK754"/>
    <mergeCell ref="BL754:BM754"/>
    <mergeCell ref="BN754:BO754"/>
    <mergeCell ref="BF754:BG754"/>
    <mergeCell ref="AU754:AV754"/>
    <mergeCell ref="AW754:AX754"/>
    <mergeCell ref="AY754:AZ754"/>
    <mergeCell ref="BA754:BB754"/>
    <mergeCell ref="BC754:BD754"/>
    <mergeCell ref="AC754:AD754"/>
    <mergeCell ref="AE754:AF754"/>
    <mergeCell ref="V753:W753"/>
    <mergeCell ref="C753:M753"/>
    <mergeCell ref="N753:O753"/>
    <mergeCell ref="P753:Q753"/>
    <mergeCell ref="R753:S753"/>
    <mergeCell ref="T753:U753"/>
    <mergeCell ref="DI752:DJ752"/>
    <mergeCell ref="DK752:DL752"/>
    <mergeCell ref="DM752:DN752"/>
    <mergeCell ref="DO752:DP752"/>
    <mergeCell ref="DQ752:DR752"/>
    <mergeCell ref="DD752:DE752"/>
    <mergeCell ref="DF752:DG752"/>
    <mergeCell ref="CX752:CY752"/>
    <mergeCell ref="CZ752:DA752"/>
    <mergeCell ref="DB752:DC752"/>
    <mergeCell ref="CO752:CP752"/>
    <mergeCell ref="CQ752:CR752"/>
    <mergeCell ref="CS752:CT752"/>
    <mergeCell ref="CU752:CV752"/>
    <mergeCell ref="CM752:CN752"/>
    <mergeCell ref="CB752:CC752"/>
    <mergeCell ref="CD752:CE752"/>
    <mergeCell ref="CF752:CG752"/>
    <mergeCell ref="CH752:CI752"/>
    <mergeCell ref="CJ752:CK752"/>
    <mergeCell ref="BW752:BX752"/>
    <mergeCell ref="BY752:BZ752"/>
    <mergeCell ref="BQ752:BR752"/>
    <mergeCell ref="BS752:BT752"/>
    <mergeCell ref="BU752:BV752"/>
    <mergeCell ref="BQ753:BR753"/>
    <mergeCell ref="BS753:BT753"/>
    <mergeCell ref="BF753:BG753"/>
    <mergeCell ref="BH753:BI753"/>
    <mergeCell ref="BJ753:BK753"/>
    <mergeCell ref="BL753:BM753"/>
    <mergeCell ref="BN753:BO753"/>
    <mergeCell ref="BC753:BD753"/>
    <mergeCell ref="AU753:AV753"/>
    <mergeCell ref="AW753:AX753"/>
    <mergeCell ref="AY753:AZ753"/>
    <mergeCell ref="BA753:BB753"/>
    <mergeCell ref="AN753:AO753"/>
    <mergeCell ref="AP753:AQ753"/>
    <mergeCell ref="AR753:AS753"/>
    <mergeCell ref="AJ753:AK753"/>
    <mergeCell ref="AL753:AM753"/>
    <mergeCell ref="Y753:Z753"/>
    <mergeCell ref="AA753:AB753"/>
    <mergeCell ref="AC753:AD753"/>
    <mergeCell ref="AE753:AF753"/>
    <mergeCell ref="Y752:Z752"/>
    <mergeCell ref="C752:M752"/>
    <mergeCell ref="N752:O752"/>
    <mergeCell ref="P752:Q752"/>
    <mergeCell ref="R752:S752"/>
    <mergeCell ref="T752:U752"/>
    <mergeCell ref="V752:W752"/>
    <mergeCell ref="AP752:AQ752"/>
    <mergeCell ref="AR752:AS752"/>
    <mergeCell ref="AJ752:AK752"/>
    <mergeCell ref="DQ751:DR751"/>
    <mergeCell ref="DI751:DJ751"/>
    <mergeCell ref="DK751:DL751"/>
    <mergeCell ref="DM751:DN751"/>
    <mergeCell ref="DO751:DP751"/>
    <mergeCell ref="DB751:DC751"/>
    <mergeCell ref="DD751:DE751"/>
    <mergeCell ref="DF751:DG751"/>
    <mergeCell ref="CX751:CY751"/>
    <mergeCell ref="CZ751:DA751"/>
    <mergeCell ref="CM751:CN751"/>
    <mergeCell ref="CO751:CP751"/>
    <mergeCell ref="CQ751:CR751"/>
    <mergeCell ref="CS751:CT751"/>
    <mergeCell ref="CU751:CV751"/>
    <mergeCell ref="CJ751:CK751"/>
    <mergeCell ref="CB751:CC751"/>
    <mergeCell ref="CD751:CE751"/>
    <mergeCell ref="CF751:CG751"/>
    <mergeCell ref="CH751:CI751"/>
    <mergeCell ref="BU751:BV751"/>
    <mergeCell ref="BW751:BX751"/>
    <mergeCell ref="BY751:BZ751"/>
    <mergeCell ref="BH752:BI752"/>
    <mergeCell ref="BJ752:BK752"/>
    <mergeCell ref="BL752:BM752"/>
    <mergeCell ref="BN752:BO752"/>
    <mergeCell ref="BF752:BG752"/>
    <mergeCell ref="AU752:AV752"/>
    <mergeCell ref="AW752:AX752"/>
    <mergeCell ref="AY752:AZ752"/>
    <mergeCell ref="BA752:BB752"/>
    <mergeCell ref="BC752:BD752"/>
    <mergeCell ref="AL752:AM752"/>
    <mergeCell ref="AN752:AO752"/>
    <mergeCell ref="AA752:AB752"/>
    <mergeCell ref="AC752:AD752"/>
    <mergeCell ref="AE752:AF752"/>
    <mergeCell ref="V751:W751"/>
    <mergeCell ref="C751:M751"/>
    <mergeCell ref="N751:O751"/>
    <mergeCell ref="P751:Q751"/>
    <mergeCell ref="R751:S751"/>
    <mergeCell ref="T751:U751"/>
    <mergeCell ref="DI750:DJ750"/>
    <mergeCell ref="DK750:DL750"/>
    <mergeCell ref="DM750:DN750"/>
    <mergeCell ref="DO750:DP750"/>
    <mergeCell ref="DQ750:DR750"/>
    <mergeCell ref="DD750:DE750"/>
    <mergeCell ref="DF750:DG750"/>
    <mergeCell ref="CX750:CY750"/>
    <mergeCell ref="CZ750:DA750"/>
    <mergeCell ref="DB750:DC750"/>
    <mergeCell ref="CO750:CP750"/>
    <mergeCell ref="CQ750:CR750"/>
    <mergeCell ref="CS750:CT750"/>
    <mergeCell ref="CU750:CV750"/>
    <mergeCell ref="CM750:CN750"/>
    <mergeCell ref="CB750:CC750"/>
    <mergeCell ref="CD750:CE750"/>
    <mergeCell ref="CF750:CG750"/>
    <mergeCell ref="CH750:CI750"/>
    <mergeCell ref="CJ750:CK750"/>
    <mergeCell ref="BW750:BX750"/>
    <mergeCell ref="BY750:BZ750"/>
    <mergeCell ref="BQ750:BR750"/>
    <mergeCell ref="BS750:BT750"/>
    <mergeCell ref="BU750:BV750"/>
    <mergeCell ref="BQ751:BR751"/>
    <mergeCell ref="BS751:BT751"/>
    <mergeCell ref="BF751:BG751"/>
    <mergeCell ref="BH751:BI751"/>
    <mergeCell ref="BJ751:BK751"/>
    <mergeCell ref="BL751:BM751"/>
    <mergeCell ref="BN751:BO751"/>
    <mergeCell ref="BC751:BD751"/>
    <mergeCell ref="AU751:AV751"/>
    <mergeCell ref="AW751:AX751"/>
    <mergeCell ref="AY751:AZ751"/>
    <mergeCell ref="BA751:BB751"/>
    <mergeCell ref="AN751:AO751"/>
    <mergeCell ref="AP751:AQ751"/>
    <mergeCell ref="AR751:AS751"/>
    <mergeCell ref="AJ751:AK751"/>
    <mergeCell ref="AL751:AM751"/>
    <mergeCell ref="Y751:Z751"/>
    <mergeCell ref="AA751:AB751"/>
    <mergeCell ref="AC751:AD751"/>
    <mergeCell ref="AE751:AF751"/>
    <mergeCell ref="Y750:Z750"/>
    <mergeCell ref="C750:M750"/>
    <mergeCell ref="N750:O750"/>
    <mergeCell ref="P750:Q750"/>
    <mergeCell ref="R750:S750"/>
    <mergeCell ref="T750:U750"/>
    <mergeCell ref="V750:W750"/>
    <mergeCell ref="DQ749:DR749"/>
    <mergeCell ref="DI749:DJ749"/>
    <mergeCell ref="DK749:DL749"/>
    <mergeCell ref="DM749:DN749"/>
    <mergeCell ref="DO749:DP749"/>
    <mergeCell ref="DB749:DC749"/>
    <mergeCell ref="DD749:DE749"/>
    <mergeCell ref="DF749:DG749"/>
    <mergeCell ref="CX749:CY749"/>
    <mergeCell ref="CZ749:DA749"/>
    <mergeCell ref="CM749:CN749"/>
    <mergeCell ref="CO749:CP749"/>
    <mergeCell ref="CQ749:CR749"/>
    <mergeCell ref="CS749:CT749"/>
    <mergeCell ref="CU749:CV749"/>
    <mergeCell ref="CJ749:CK749"/>
    <mergeCell ref="CB749:CC749"/>
    <mergeCell ref="CD749:CE749"/>
    <mergeCell ref="CF749:CG749"/>
    <mergeCell ref="CH749:CI749"/>
    <mergeCell ref="BU749:BV749"/>
    <mergeCell ref="BW749:BX749"/>
    <mergeCell ref="BY749:BZ749"/>
    <mergeCell ref="BH750:BI750"/>
    <mergeCell ref="BJ750:BK750"/>
    <mergeCell ref="BL750:BM750"/>
    <mergeCell ref="BN750:BO750"/>
    <mergeCell ref="BF750:BG750"/>
    <mergeCell ref="AU750:AV750"/>
    <mergeCell ref="AW750:AX750"/>
    <mergeCell ref="AY750:AZ750"/>
    <mergeCell ref="BA750:BB750"/>
    <mergeCell ref="BC750:BD750"/>
    <mergeCell ref="AP750:AQ750"/>
    <mergeCell ref="AR750:AS750"/>
    <mergeCell ref="AJ750:AK750"/>
    <mergeCell ref="AL750:AM750"/>
    <mergeCell ref="AN750:AO750"/>
    <mergeCell ref="AA750:AB750"/>
    <mergeCell ref="AC750:AD750"/>
    <mergeCell ref="AE750:AF750"/>
    <mergeCell ref="V749:W749"/>
    <mergeCell ref="C749:M749"/>
    <mergeCell ref="N749:O749"/>
    <mergeCell ref="P749:Q749"/>
    <mergeCell ref="R749:S749"/>
    <mergeCell ref="T749:U749"/>
    <mergeCell ref="DI748:DJ748"/>
    <mergeCell ref="DK748:DL748"/>
    <mergeCell ref="DM748:DN748"/>
    <mergeCell ref="DO748:DP748"/>
    <mergeCell ref="DQ748:DR748"/>
    <mergeCell ref="DD748:DE748"/>
    <mergeCell ref="DF748:DG748"/>
    <mergeCell ref="CX748:CY748"/>
    <mergeCell ref="CZ748:DA748"/>
    <mergeCell ref="DB748:DC748"/>
    <mergeCell ref="CO748:CP748"/>
    <mergeCell ref="CQ748:CR748"/>
    <mergeCell ref="CS748:CT748"/>
    <mergeCell ref="CU748:CV748"/>
    <mergeCell ref="CM748:CN748"/>
    <mergeCell ref="CB748:CC748"/>
    <mergeCell ref="CD748:CE748"/>
    <mergeCell ref="CF748:CG748"/>
    <mergeCell ref="CH748:CI748"/>
    <mergeCell ref="CJ748:CK748"/>
    <mergeCell ref="BW748:BX748"/>
    <mergeCell ref="BY748:BZ748"/>
    <mergeCell ref="BQ748:BR748"/>
    <mergeCell ref="BS748:BT748"/>
    <mergeCell ref="BU748:BV748"/>
    <mergeCell ref="BQ749:BR749"/>
    <mergeCell ref="BS749:BT749"/>
    <mergeCell ref="BF749:BG749"/>
    <mergeCell ref="BH749:BI749"/>
    <mergeCell ref="BJ749:BK749"/>
    <mergeCell ref="BL749:BM749"/>
    <mergeCell ref="BN749:BO749"/>
    <mergeCell ref="BC749:BD749"/>
    <mergeCell ref="AU749:AV749"/>
    <mergeCell ref="AW749:AX749"/>
    <mergeCell ref="AY749:AZ749"/>
    <mergeCell ref="BA749:BB749"/>
    <mergeCell ref="AN749:AO749"/>
    <mergeCell ref="AP749:AQ749"/>
    <mergeCell ref="AR749:AS749"/>
    <mergeCell ref="AJ749:AK749"/>
    <mergeCell ref="AL749:AM749"/>
    <mergeCell ref="Y749:Z749"/>
    <mergeCell ref="AA749:AB749"/>
    <mergeCell ref="AC749:AD749"/>
    <mergeCell ref="AE749:AF749"/>
    <mergeCell ref="Y748:Z748"/>
    <mergeCell ref="C748:M748"/>
    <mergeCell ref="N748:O748"/>
    <mergeCell ref="P748:Q748"/>
    <mergeCell ref="R748:S748"/>
    <mergeCell ref="T748:U748"/>
    <mergeCell ref="V748:W748"/>
    <mergeCell ref="DQ747:DR747"/>
    <mergeCell ref="DI747:DJ747"/>
    <mergeCell ref="DK747:DL747"/>
    <mergeCell ref="DM747:DN747"/>
    <mergeCell ref="DO747:DP747"/>
    <mergeCell ref="DB747:DC747"/>
    <mergeCell ref="DD747:DE747"/>
    <mergeCell ref="DF747:DG747"/>
    <mergeCell ref="CX747:CY747"/>
    <mergeCell ref="CZ747:DA747"/>
    <mergeCell ref="CM747:CN747"/>
    <mergeCell ref="CO747:CP747"/>
    <mergeCell ref="CQ747:CR747"/>
    <mergeCell ref="CS747:CT747"/>
    <mergeCell ref="CU747:CV747"/>
    <mergeCell ref="CJ747:CK747"/>
    <mergeCell ref="CB747:CC747"/>
    <mergeCell ref="CD747:CE747"/>
    <mergeCell ref="CF747:CG747"/>
    <mergeCell ref="CH747:CI747"/>
    <mergeCell ref="BU747:BV747"/>
    <mergeCell ref="BW747:BX747"/>
    <mergeCell ref="BY747:BZ747"/>
    <mergeCell ref="BH748:BI748"/>
    <mergeCell ref="BJ748:BK748"/>
    <mergeCell ref="BL748:BM748"/>
    <mergeCell ref="BN748:BO748"/>
    <mergeCell ref="BF748:BG748"/>
    <mergeCell ref="AU748:AV748"/>
    <mergeCell ref="AW748:AX748"/>
    <mergeCell ref="AY748:AZ748"/>
    <mergeCell ref="BA748:BB748"/>
    <mergeCell ref="BC748:BD748"/>
    <mergeCell ref="AP748:AQ748"/>
    <mergeCell ref="AR748:AS748"/>
    <mergeCell ref="AJ748:AK748"/>
    <mergeCell ref="AL748:AM748"/>
    <mergeCell ref="AN748:AO748"/>
    <mergeCell ref="AA748:AB748"/>
    <mergeCell ref="AC748:AD748"/>
    <mergeCell ref="AE748:AF748"/>
    <mergeCell ref="V747:W747"/>
    <mergeCell ref="AG747:AH747"/>
    <mergeCell ref="AG748:AH748"/>
    <mergeCell ref="C747:M747"/>
    <mergeCell ref="N747:O747"/>
    <mergeCell ref="P747:Q747"/>
    <mergeCell ref="R747:S747"/>
    <mergeCell ref="T747:U747"/>
    <mergeCell ref="DI746:DJ746"/>
    <mergeCell ref="DK746:DL746"/>
    <mergeCell ref="DM746:DN746"/>
    <mergeCell ref="DO746:DP746"/>
    <mergeCell ref="DQ746:DR746"/>
    <mergeCell ref="DD746:DE746"/>
    <mergeCell ref="DF746:DG746"/>
    <mergeCell ref="CX746:CY746"/>
    <mergeCell ref="CZ746:DA746"/>
    <mergeCell ref="DB746:DC746"/>
    <mergeCell ref="CO746:CP746"/>
    <mergeCell ref="CQ746:CR746"/>
    <mergeCell ref="CS746:CT746"/>
    <mergeCell ref="CU746:CV746"/>
    <mergeCell ref="CM746:CN746"/>
    <mergeCell ref="CB746:CC746"/>
    <mergeCell ref="CD746:CE746"/>
    <mergeCell ref="CF746:CG746"/>
    <mergeCell ref="CH746:CI746"/>
    <mergeCell ref="CJ746:CK746"/>
    <mergeCell ref="BW746:BX746"/>
    <mergeCell ref="BY746:BZ746"/>
    <mergeCell ref="BQ746:BR746"/>
    <mergeCell ref="BS746:BT746"/>
    <mergeCell ref="BU746:BV746"/>
    <mergeCell ref="BQ747:BR747"/>
    <mergeCell ref="BS747:BT747"/>
    <mergeCell ref="BF747:BG747"/>
    <mergeCell ref="BH747:BI747"/>
    <mergeCell ref="BJ747:BK747"/>
    <mergeCell ref="BL747:BM747"/>
    <mergeCell ref="BN747:BO747"/>
    <mergeCell ref="BC747:BD747"/>
    <mergeCell ref="AU747:AV747"/>
    <mergeCell ref="AW747:AX747"/>
    <mergeCell ref="AY747:AZ747"/>
    <mergeCell ref="BA747:BB747"/>
    <mergeCell ref="AN747:AO747"/>
    <mergeCell ref="AP747:AQ747"/>
    <mergeCell ref="AR747:AS747"/>
    <mergeCell ref="AJ747:AK747"/>
    <mergeCell ref="AL747:AM747"/>
    <mergeCell ref="Y747:Z747"/>
    <mergeCell ref="AA747:AB747"/>
    <mergeCell ref="AC747:AD747"/>
    <mergeCell ref="AE747:AF747"/>
    <mergeCell ref="Y746:Z746"/>
    <mergeCell ref="C746:M746"/>
    <mergeCell ref="N746:O746"/>
    <mergeCell ref="P746:Q746"/>
    <mergeCell ref="R746:S746"/>
    <mergeCell ref="T746:U746"/>
    <mergeCell ref="V746:W746"/>
    <mergeCell ref="D745:M745"/>
    <mergeCell ref="Y727:Z727"/>
    <mergeCell ref="AA727:AB727"/>
    <mergeCell ref="DI725:DJ725"/>
    <mergeCell ref="DK725:DL725"/>
    <mergeCell ref="DM725:DN725"/>
    <mergeCell ref="DO725:DP725"/>
    <mergeCell ref="DQ725:DR725"/>
    <mergeCell ref="DD725:DE725"/>
    <mergeCell ref="DF725:DG725"/>
    <mergeCell ref="CX725:CY725"/>
    <mergeCell ref="CZ725:DA725"/>
    <mergeCell ref="DB725:DC725"/>
    <mergeCell ref="CO725:CP725"/>
    <mergeCell ref="CQ725:CR725"/>
    <mergeCell ref="CS725:CT725"/>
    <mergeCell ref="CU725:CV725"/>
    <mergeCell ref="CM725:CN725"/>
    <mergeCell ref="CB725:CC725"/>
    <mergeCell ref="CD725:CE725"/>
    <mergeCell ref="CF725:CG725"/>
    <mergeCell ref="CH725:CI725"/>
    <mergeCell ref="CJ725:CK725"/>
    <mergeCell ref="BW725:BX725"/>
    <mergeCell ref="BY725:BZ725"/>
    <mergeCell ref="BH746:BI746"/>
    <mergeCell ref="BJ746:BK746"/>
    <mergeCell ref="BL746:BM746"/>
    <mergeCell ref="BN746:BO746"/>
    <mergeCell ref="BF746:BG746"/>
    <mergeCell ref="AU746:AV746"/>
    <mergeCell ref="AW746:AX746"/>
    <mergeCell ref="AY746:AZ746"/>
    <mergeCell ref="BA746:BB746"/>
    <mergeCell ref="BC746:BD746"/>
    <mergeCell ref="AP746:AQ746"/>
    <mergeCell ref="AR746:AS746"/>
    <mergeCell ref="AJ746:AK746"/>
    <mergeCell ref="AL746:AM746"/>
    <mergeCell ref="AN746:AO746"/>
    <mergeCell ref="AA746:AB746"/>
    <mergeCell ref="AC746:AD746"/>
    <mergeCell ref="AE746:AF746"/>
    <mergeCell ref="AP725:AQ725"/>
    <mergeCell ref="AR725:AS725"/>
    <mergeCell ref="BL727:BM727"/>
    <mergeCell ref="BN727:BO727"/>
    <mergeCell ref="BF727:BG727"/>
    <mergeCell ref="BH727:BI727"/>
    <mergeCell ref="C727:M727"/>
    <mergeCell ref="N727:O727"/>
    <mergeCell ref="P727:Q727"/>
    <mergeCell ref="R727:S727"/>
    <mergeCell ref="T727:U727"/>
    <mergeCell ref="V727:W727"/>
    <mergeCell ref="AC727:AD727"/>
    <mergeCell ref="C728:M728"/>
    <mergeCell ref="AJ725:AK725"/>
    <mergeCell ref="AL725:AM725"/>
    <mergeCell ref="AN725:AO725"/>
    <mergeCell ref="AA725:AB725"/>
    <mergeCell ref="AC725:AD725"/>
    <mergeCell ref="AE725:AF725"/>
    <mergeCell ref="Y725:Z725"/>
    <mergeCell ref="N725:O725"/>
    <mergeCell ref="P725:Q725"/>
    <mergeCell ref="R725:S725"/>
    <mergeCell ref="T725:U725"/>
    <mergeCell ref="V725:W725"/>
    <mergeCell ref="DI724:DJ724"/>
    <mergeCell ref="DK724:DL724"/>
    <mergeCell ref="DM724:DN724"/>
    <mergeCell ref="DO724:DP724"/>
    <mergeCell ref="DQ724:DR724"/>
    <mergeCell ref="DD724:DE724"/>
    <mergeCell ref="DF724:DG724"/>
    <mergeCell ref="CX724:CY724"/>
    <mergeCell ref="CZ724:DA724"/>
    <mergeCell ref="DB724:DC724"/>
    <mergeCell ref="CO724:CP724"/>
    <mergeCell ref="CQ724:CR724"/>
    <mergeCell ref="CS724:CT724"/>
    <mergeCell ref="CU724:CV724"/>
    <mergeCell ref="CM724:CN724"/>
    <mergeCell ref="CB724:CC724"/>
    <mergeCell ref="CD724:CE724"/>
    <mergeCell ref="CF724:CG724"/>
    <mergeCell ref="CH724:CI724"/>
    <mergeCell ref="CJ724:CK724"/>
    <mergeCell ref="AJ724:AK724"/>
    <mergeCell ref="AL724:AM724"/>
    <mergeCell ref="AN724:AO724"/>
    <mergeCell ref="AA724:AB724"/>
    <mergeCell ref="AC724:AD724"/>
    <mergeCell ref="AE724:AF724"/>
    <mergeCell ref="Y724:Z724"/>
    <mergeCell ref="D724:M724"/>
    <mergeCell ref="N724:O724"/>
    <mergeCell ref="P724:Q724"/>
    <mergeCell ref="R724:S724"/>
    <mergeCell ref="T724:U724"/>
    <mergeCell ref="V724:W724"/>
    <mergeCell ref="AP724:AQ724"/>
    <mergeCell ref="AR724:AS724"/>
    <mergeCell ref="DQ723:DR723"/>
    <mergeCell ref="DI723:DJ723"/>
    <mergeCell ref="DK723:DL723"/>
    <mergeCell ref="DM723:DN723"/>
    <mergeCell ref="DO723:DP723"/>
    <mergeCell ref="DB723:DC723"/>
    <mergeCell ref="DD723:DE723"/>
    <mergeCell ref="DF723:DG723"/>
    <mergeCell ref="CX723:CY723"/>
    <mergeCell ref="CZ723:DA723"/>
    <mergeCell ref="CM723:CN723"/>
    <mergeCell ref="CO723:CP723"/>
    <mergeCell ref="CQ723:CR723"/>
    <mergeCell ref="CS723:CT723"/>
    <mergeCell ref="CU723:CV723"/>
    <mergeCell ref="CJ723:CK723"/>
    <mergeCell ref="CB723:CC723"/>
    <mergeCell ref="CD723:CE723"/>
    <mergeCell ref="BW724:BX724"/>
    <mergeCell ref="BY724:BZ724"/>
    <mergeCell ref="BQ724:BR724"/>
    <mergeCell ref="BS724:BT724"/>
    <mergeCell ref="BU724:BV724"/>
    <mergeCell ref="BH724:BI724"/>
    <mergeCell ref="BJ724:BK724"/>
    <mergeCell ref="BL724:BM724"/>
    <mergeCell ref="BN724:BO724"/>
    <mergeCell ref="BF724:BG724"/>
    <mergeCell ref="AU724:AV724"/>
    <mergeCell ref="AW724:AX724"/>
    <mergeCell ref="AY724:AZ724"/>
    <mergeCell ref="BA724:BB724"/>
    <mergeCell ref="BC724:BD724"/>
    <mergeCell ref="AJ723:AK723"/>
    <mergeCell ref="AL723:AM723"/>
    <mergeCell ref="Y723:Z723"/>
    <mergeCell ref="AA723:AB723"/>
    <mergeCell ref="AC723:AD723"/>
    <mergeCell ref="AE723:AF723"/>
    <mergeCell ref="V723:W723"/>
    <mergeCell ref="D723:M723"/>
    <mergeCell ref="N723:O723"/>
    <mergeCell ref="P723:Q723"/>
    <mergeCell ref="R723:S723"/>
    <mergeCell ref="T723:U723"/>
    <mergeCell ref="DI722:DJ722"/>
    <mergeCell ref="DK722:DL722"/>
    <mergeCell ref="DM722:DN722"/>
    <mergeCell ref="DO722:DP722"/>
    <mergeCell ref="DQ722:DR722"/>
    <mergeCell ref="DD722:DE722"/>
    <mergeCell ref="DF722:DG722"/>
    <mergeCell ref="CX722:CY722"/>
    <mergeCell ref="CZ722:DA722"/>
    <mergeCell ref="DB722:DC722"/>
    <mergeCell ref="CO722:CP722"/>
    <mergeCell ref="CQ722:CR722"/>
    <mergeCell ref="CS722:CT722"/>
    <mergeCell ref="CU722:CV722"/>
    <mergeCell ref="CM722:CN722"/>
    <mergeCell ref="CB722:CC722"/>
    <mergeCell ref="CD722:CE722"/>
    <mergeCell ref="CF722:CG722"/>
    <mergeCell ref="CH722:CI722"/>
    <mergeCell ref="CJ722:CK722"/>
    <mergeCell ref="CF723:CG723"/>
    <mergeCell ref="CH723:CI723"/>
    <mergeCell ref="BU723:BV723"/>
    <mergeCell ref="BW723:BX723"/>
    <mergeCell ref="BY723:BZ723"/>
    <mergeCell ref="BQ723:BR723"/>
    <mergeCell ref="BS723:BT723"/>
    <mergeCell ref="BF723:BG723"/>
    <mergeCell ref="BH723:BI723"/>
    <mergeCell ref="BJ723:BK723"/>
    <mergeCell ref="BL723:BM723"/>
    <mergeCell ref="BN723:BO723"/>
    <mergeCell ref="BC723:BD723"/>
    <mergeCell ref="AU723:AV723"/>
    <mergeCell ref="AW723:AX723"/>
    <mergeCell ref="AY723:AZ723"/>
    <mergeCell ref="BA723:BB723"/>
    <mergeCell ref="AN723:AO723"/>
    <mergeCell ref="AP723:AQ723"/>
    <mergeCell ref="AR723:AS723"/>
    <mergeCell ref="AJ722:AK722"/>
    <mergeCell ref="AL722:AM722"/>
    <mergeCell ref="AN722:AO722"/>
    <mergeCell ref="AA722:AB722"/>
    <mergeCell ref="AC722:AD722"/>
    <mergeCell ref="AE722:AF722"/>
    <mergeCell ref="Y722:Z722"/>
    <mergeCell ref="D722:M722"/>
    <mergeCell ref="N722:O722"/>
    <mergeCell ref="P722:Q722"/>
    <mergeCell ref="R722:S722"/>
    <mergeCell ref="T722:U722"/>
    <mergeCell ref="V722:W722"/>
    <mergeCell ref="DQ721:DR721"/>
    <mergeCell ref="DI721:DJ721"/>
    <mergeCell ref="DK721:DL721"/>
    <mergeCell ref="DM721:DN721"/>
    <mergeCell ref="DO721:DP721"/>
    <mergeCell ref="DB721:DC721"/>
    <mergeCell ref="DD721:DE721"/>
    <mergeCell ref="DF721:DG721"/>
    <mergeCell ref="CX721:CY721"/>
    <mergeCell ref="CZ721:DA721"/>
    <mergeCell ref="CM721:CN721"/>
    <mergeCell ref="CO721:CP721"/>
    <mergeCell ref="CQ721:CR721"/>
    <mergeCell ref="CS721:CT721"/>
    <mergeCell ref="CU721:CV721"/>
    <mergeCell ref="CJ721:CK721"/>
    <mergeCell ref="CB721:CC721"/>
    <mergeCell ref="CD721:CE721"/>
    <mergeCell ref="BW722:BX722"/>
    <mergeCell ref="BY722:BZ722"/>
    <mergeCell ref="BQ722:BR722"/>
    <mergeCell ref="BS722:BT722"/>
    <mergeCell ref="BU722:BV722"/>
    <mergeCell ref="BH722:BI722"/>
    <mergeCell ref="BJ722:BK722"/>
    <mergeCell ref="BL722:BM722"/>
    <mergeCell ref="BN722:BO722"/>
    <mergeCell ref="BF722:BG722"/>
    <mergeCell ref="AU722:AV722"/>
    <mergeCell ref="AW722:AX722"/>
    <mergeCell ref="AY722:AZ722"/>
    <mergeCell ref="BA722:BB722"/>
    <mergeCell ref="BC722:BD722"/>
    <mergeCell ref="AP722:AQ722"/>
    <mergeCell ref="AR722:AS722"/>
    <mergeCell ref="AJ721:AK721"/>
    <mergeCell ref="AL721:AM721"/>
    <mergeCell ref="Y721:Z721"/>
    <mergeCell ref="AA721:AB721"/>
    <mergeCell ref="AC721:AD721"/>
    <mergeCell ref="AE721:AF721"/>
    <mergeCell ref="V721:W721"/>
    <mergeCell ref="D721:M721"/>
    <mergeCell ref="N721:O721"/>
    <mergeCell ref="P721:Q721"/>
    <mergeCell ref="R721:S721"/>
    <mergeCell ref="T721:U721"/>
    <mergeCell ref="DI720:DJ720"/>
    <mergeCell ref="DK720:DL720"/>
    <mergeCell ref="DM720:DN720"/>
    <mergeCell ref="DO720:DP720"/>
    <mergeCell ref="DQ720:DR720"/>
    <mergeCell ref="DD720:DE720"/>
    <mergeCell ref="DF720:DG720"/>
    <mergeCell ref="CX720:CY720"/>
    <mergeCell ref="CZ720:DA720"/>
    <mergeCell ref="DB720:DC720"/>
    <mergeCell ref="CO720:CP720"/>
    <mergeCell ref="CQ720:CR720"/>
    <mergeCell ref="CS720:CT720"/>
    <mergeCell ref="CU720:CV720"/>
    <mergeCell ref="CM720:CN720"/>
    <mergeCell ref="CB720:CC720"/>
    <mergeCell ref="CD720:CE720"/>
    <mergeCell ref="CF720:CG720"/>
    <mergeCell ref="CH720:CI720"/>
    <mergeCell ref="CJ720:CK720"/>
    <mergeCell ref="CF721:CG721"/>
    <mergeCell ref="CH721:CI721"/>
    <mergeCell ref="BU721:BV721"/>
    <mergeCell ref="BW721:BX721"/>
    <mergeCell ref="BY721:BZ721"/>
    <mergeCell ref="BQ721:BR721"/>
    <mergeCell ref="BS721:BT721"/>
    <mergeCell ref="BF721:BG721"/>
    <mergeCell ref="BH721:BI721"/>
    <mergeCell ref="BJ721:BK721"/>
    <mergeCell ref="BL721:BM721"/>
    <mergeCell ref="BN721:BO721"/>
    <mergeCell ref="BC721:BD721"/>
    <mergeCell ref="AU721:AV721"/>
    <mergeCell ref="AW721:AX721"/>
    <mergeCell ref="AY721:AZ721"/>
    <mergeCell ref="BA721:BB721"/>
    <mergeCell ref="AN721:AO721"/>
    <mergeCell ref="AP721:AQ721"/>
    <mergeCell ref="AR721:AS721"/>
    <mergeCell ref="AJ720:AK720"/>
    <mergeCell ref="AL720:AM720"/>
    <mergeCell ref="AN720:AO720"/>
    <mergeCell ref="AA720:AB720"/>
    <mergeCell ref="AC720:AD720"/>
    <mergeCell ref="AE720:AF720"/>
    <mergeCell ref="Y720:Z720"/>
    <mergeCell ref="D720:M720"/>
    <mergeCell ref="N720:O720"/>
    <mergeCell ref="P720:Q720"/>
    <mergeCell ref="R720:S720"/>
    <mergeCell ref="T720:U720"/>
    <mergeCell ref="V720:W720"/>
    <mergeCell ref="AP720:AQ720"/>
    <mergeCell ref="AR720:AS720"/>
    <mergeCell ref="DQ719:DR719"/>
    <mergeCell ref="DI719:DJ719"/>
    <mergeCell ref="DK719:DL719"/>
    <mergeCell ref="DM719:DN719"/>
    <mergeCell ref="DO719:DP719"/>
    <mergeCell ref="DB719:DC719"/>
    <mergeCell ref="DD719:DE719"/>
    <mergeCell ref="DF719:DG719"/>
    <mergeCell ref="CX719:CY719"/>
    <mergeCell ref="CZ719:DA719"/>
    <mergeCell ref="CM719:CN719"/>
    <mergeCell ref="CO719:CP719"/>
    <mergeCell ref="CQ719:CR719"/>
    <mergeCell ref="CS719:CT719"/>
    <mergeCell ref="CU719:CV719"/>
    <mergeCell ref="CJ719:CK719"/>
    <mergeCell ref="CB719:CC719"/>
    <mergeCell ref="CD719:CE719"/>
    <mergeCell ref="BW720:BX720"/>
    <mergeCell ref="BY720:BZ720"/>
    <mergeCell ref="BQ720:BR720"/>
    <mergeCell ref="BS720:BT720"/>
    <mergeCell ref="BU720:BV720"/>
    <mergeCell ref="BH720:BI720"/>
    <mergeCell ref="BJ720:BK720"/>
    <mergeCell ref="BL720:BM720"/>
    <mergeCell ref="BN720:BO720"/>
    <mergeCell ref="BF720:BG720"/>
    <mergeCell ref="AU720:AV720"/>
    <mergeCell ref="AW720:AX720"/>
    <mergeCell ref="AY720:AZ720"/>
    <mergeCell ref="BA720:BB720"/>
    <mergeCell ref="BC720:BD720"/>
    <mergeCell ref="AJ719:AK719"/>
    <mergeCell ref="AL719:AM719"/>
    <mergeCell ref="Y719:Z719"/>
    <mergeCell ref="AA719:AB719"/>
    <mergeCell ref="AC719:AD719"/>
    <mergeCell ref="AE719:AF719"/>
    <mergeCell ref="V719:W719"/>
    <mergeCell ref="D719:M719"/>
    <mergeCell ref="N719:O719"/>
    <mergeCell ref="P719:Q719"/>
    <mergeCell ref="R719:S719"/>
    <mergeCell ref="T719:U719"/>
    <mergeCell ref="DI718:DJ718"/>
    <mergeCell ref="DK718:DL718"/>
    <mergeCell ref="DM718:DN718"/>
    <mergeCell ref="DO718:DP718"/>
    <mergeCell ref="DQ718:DR718"/>
    <mergeCell ref="DD718:DE718"/>
    <mergeCell ref="DF718:DG718"/>
    <mergeCell ref="CX718:CY718"/>
    <mergeCell ref="CZ718:DA718"/>
    <mergeCell ref="DB718:DC718"/>
    <mergeCell ref="CO718:CP718"/>
    <mergeCell ref="CQ718:CR718"/>
    <mergeCell ref="CS718:CT718"/>
    <mergeCell ref="CU718:CV718"/>
    <mergeCell ref="CM718:CN718"/>
    <mergeCell ref="CB718:CC718"/>
    <mergeCell ref="CD718:CE718"/>
    <mergeCell ref="CF718:CG718"/>
    <mergeCell ref="CH718:CI718"/>
    <mergeCell ref="CJ718:CK718"/>
    <mergeCell ref="CF719:CG719"/>
    <mergeCell ref="CH719:CI719"/>
    <mergeCell ref="BU719:BV719"/>
    <mergeCell ref="BW719:BX719"/>
    <mergeCell ref="BY719:BZ719"/>
    <mergeCell ref="BQ719:BR719"/>
    <mergeCell ref="BS719:BT719"/>
    <mergeCell ref="BF719:BG719"/>
    <mergeCell ref="BH719:BI719"/>
    <mergeCell ref="BJ719:BK719"/>
    <mergeCell ref="BL719:BM719"/>
    <mergeCell ref="BN719:BO719"/>
    <mergeCell ref="BC719:BD719"/>
    <mergeCell ref="AU719:AV719"/>
    <mergeCell ref="AW719:AX719"/>
    <mergeCell ref="AY719:AZ719"/>
    <mergeCell ref="BA719:BB719"/>
    <mergeCell ref="AN719:AO719"/>
    <mergeCell ref="AP719:AQ719"/>
    <mergeCell ref="AR719:AS719"/>
    <mergeCell ref="AJ718:AK718"/>
    <mergeCell ref="AL718:AM718"/>
    <mergeCell ref="AN718:AO718"/>
    <mergeCell ref="AA718:AB718"/>
    <mergeCell ref="AC718:AD718"/>
    <mergeCell ref="AE718:AF718"/>
    <mergeCell ref="Y718:Z718"/>
    <mergeCell ref="D718:M718"/>
    <mergeCell ref="N718:O718"/>
    <mergeCell ref="P718:Q718"/>
    <mergeCell ref="R718:S718"/>
    <mergeCell ref="T718:U718"/>
    <mergeCell ref="V718:W718"/>
    <mergeCell ref="DQ717:DR717"/>
    <mergeCell ref="DI717:DJ717"/>
    <mergeCell ref="DK717:DL717"/>
    <mergeCell ref="DM717:DN717"/>
    <mergeCell ref="DO717:DP717"/>
    <mergeCell ref="DB717:DC717"/>
    <mergeCell ref="DD717:DE717"/>
    <mergeCell ref="DF717:DG717"/>
    <mergeCell ref="CX717:CY717"/>
    <mergeCell ref="CZ717:DA717"/>
    <mergeCell ref="CM717:CN717"/>
    <mergeCell ref="CO717:CP717"/>
    <mergeCell ref="CQ717:CR717"/>
    <mergeCell ref="CS717:CT717"/>
    <mergeCell ref="CU717:CV717"/>
    <mergeCell ref="CJ717:CK717"/>
    <mergeCell ref="CB717:CC717"/>
    <mergeCell ref="CD717:CE717"/>
    <mergeCell ref="BW718:BX718"/>
    <mergeCell ref="BY718:BZ718"/>
    <mergeCell ref="BQ718:BR718"/>
    <mergeCell ref="BS718:BT718"/>
    <mergeCell ref="BU718:BV718"/>
    <mergeCell ref="BH718:BI718"/>
    <mergeCell ref="BJ718:BK718"/>
    <mergeCell ref="BL718:BM718"/>
    <mergeCell ref="BN718:BO718"/>
    <mergeCell ref="BF718:BG718"/>
    <mergeCell ref="AU718:AV718"/>
    <mergeCell ref="AW718:AX718"/>
    <mergeCell ref="AY718:AZ718"/>
    <mergeCell ref="BA718:BB718"/>
    <mergeCell ref="BC718:BD718"/>
    <mergeCell ref="AP718:AQ718"/>
    <mergeCell ref="AR718:AS718"/>
    <mergeCell ref="AJ717:AK717"/>
    <mergeCell ref="AL717:AM717"/>
    <mergeCell ref="Y717:Z717"/>
    <mergeCell ref="AA717:AB717"/>
    <mergeCell ref="AC717:AD717"/>
    <mergeCell ref="AE717:AF717"/>
    <mergeCell ref="V717:W717"/>
    <mergeCell ref="D717:M717"/>
    <mergeCell ref="N717:O717"/>
    <mergeCell ref="P717:Q717"/>
    <mergeCell ref="R717:S717"/>
    <mergeCell ref="T717:U717"/>
    <mergeCell ref="DI716:DJ716"/>
    <mergeCell ref="DK716:DL716"/>
    <mergeCell ref="DM716:DN716"/>
    <mergeCell ref="DO716:DP716"/>
    <mergeCell ref="DQ716:DR716"/>
    <mergeCell ref="DD716:DE716"/>
    <mergeCell ref="DF716:DG716"/>
    <mergeCell ref="CX716:CY716"/>
    <mergeCell ref="CZ716:DA716"/>
    <mergeCell ref="DB716:DC716"/>
    <mergeCell ref="CO716:CP716"/>
    <mergeCell ref="CQ716:CR716"/>
    <mergeCell ref="CS716:CT716"/>
    <mergeCell ref="CU716:CV716"/>
    <mergeCell ref="CM716:CN716"/>
    <mergeCell ref="CB716:CC716"/>
    <mergeCell ref="CD716:CE716"/>
    <mergeCell ref="CF716:CG716"/>
    <mergeCell ref="CH716:CI716"/>
    <mergeCell ref="CJ716:CK716"/>
    <mergeCell ref="CF717:CG717"/>
    <mergeCell ref="CH717:CI717"/>
    <mergeCell ref="BU717:BV717"/>
    <mergeCell ref="BW717:BX717"/>
    <mergeCell ref="BY717:BZ717"/>
    <mergeCell ref="BQ717:BR717"/>
    <mergeCell ref="BS717:BT717"/>
    <mergeCell ref="BF717:BG717"/>
    <mergeCell ref="BH717:BI717"/>
    <mergeCell ref="BJ717:BK717"/>
    <mergeCell ref="BL717:BM717"/>
    <mergeCell ref="BN717:BO717"/>
    <mergeCell ref="BC717:BD717"/>
    <mergeCell ref="AU717:AV717"/>
    <mergeCell ref="AW717:AX717"/>
    <mergeCell ref="AY717:AZ717"/>
    <mergeCell ref="BA717:BB717"/>
    <mergeCell ref="AN717:AO717"/>
    <mergeCell ref="AP717:AQ717"/>
    <mergeCell ref="AR717:AS717"/>
    <mergeCell ref="AJ716:AK716"/>
    <mergeCell ref="AL716:AM716"/>
    <mergeCell ref="AN716:AO716"/>
    <mergeCell ref="AA716:AB716"/>
    <mergeCell ref="AC716:AD716"/>
    <mergeCell ref="AE716:AF716"/>
    <mergeCell ref="Y716:Z716"/>
    <mergeCell ref="D716:M716"/>
    <mergeCell ref="N716:O716"/>
    <mergeCell ref="P716:Q716"/>
    <mergeCell ref="R716:S716"/>
    <mergeCell ref="T716:U716"/>
    <mergeCell ref="V716:W716"/>
    <mergeCell ref="AP716:AQ716"/>
    <mergeCell ref="AR716:AS716"/>
    <mergeCell ref="DQ715:DR715"/>
    <mergeCell ref="DI715:DJ715"/>
    <mergeCell ref="DK715:DL715"/>
    <mergeCell ref="DM715:DN715"/>
    <mergeCell ref="DO715:DP715"/>
    <mergeCell ref="DB715:DC715"/>
    <mergeCell ref="DD715:DE715"/>
    <mergeCell ref="DF715:DG715"/>
    <mergeCell ref="CX715:CY715"/>
    <mergeCell ref="CZ715:DA715"/>
    <mergeCell ref="CM715:CN715"/>
    <mergeCell ref="CO715:CP715"/>
    <mergeCell ref="CQ715:CR715"/>
    <mergeCell ref="CS715:CT715"/>
    <mergeCell ref="CU715:CV715"/>
    <mergeCell ref="CJ715:CK715"/>
    <mergeCell ref="CB715:CC715"/>
    <mergeCell ref="CD715:CE715"/>
    <mergeCell ref="BW716:BX716"/>
    <mergeCell ref="BY716:BZ716"/>
    <mergeCell ref="BQ716:BR716"/>
    <mergeCell ref="BS716:BT716"/>
    <mergeCell ref="BU716:BV716"/>
    <mergeCell ref="BH716:BI716"/>
    <mergeCell ref="BJ716:BK716"/>
    <mergeCell ref="BL716:BM716"/>
    <mergeCell ref="BN716:BO716"/>
    <mergeCell ref="BF716:BG716"/>
    <mergeCell ref="AU716:AV716"/>
    <mergeCell ref="AW716:AX716"/>
    <mergeCell ref="AY716:AZ716"/>
    <mergeCell ref="BA716:BB716"/>
    <mergeCell ref="BC716:BD716"/>
    <mergeCell ref="AJ715:AK715"/>
    <mergeCell ref="AL715:AM715"/>
    <mergeCell ref="Y715:Z715"/>
    <mergeCell ref="AA715:AB715"/>
    <mergeCell ref="AC715:AD715"/>
    <mergeCell ref="AE715:AF715"/>
    <mergeCell ref="V715:W715"/>
    <mergeCell ref="C714:M714"/>
    <mergeCell ref="D715:M715"/>
    <mergeCell ref="N715:O715"/>
    <mergeCell ref="P715:Q715"/>
    <mergeCell ref="R715:S715"/>
    <mergeCell ref="T715:U715"/>
    <mergeCell ref="DI690:DJ690"/>
    <mergeCell ref="DK690:DL690"/>
    <mergeCell ref="DM690:DN690"/>
    <mergeCell ref="DO690:DP690"/>
    <mergeCell ref="DQ690:DR690"/>
    <mergeCell ref="DF690:DG690"/>
    <mergeCell ref="CX690:CY690"/>
    <mergeCell ref="CZ690:DA690"/>
    <mergeCell ref="DB690:DC690"/>
    <mergeCell ref="DD690:DE690"/>
    <mergeCell ref="CQ690:CR690"/>
    <mergeCell ref="CS690:CT690"/>
    <mergeCell ref="CU690:CV690"/>
    <mergeCell ref="CM690:CN690"/>
    <mergeCell ref="CO690:CP690"/>
    <mergeCell ref="CB690:CC690"/>
    <mergeCell ref="CD690:CE690"/>
    <mergeCell ref="CF690:CG690"/>
    <mergeCell ref="CH690:CI690"/>
    <mergeCell ref="CJ690:CK690"/>
    <mergeCell ref="CF715:CG715"/>
    <mergeCell ref="CH715:CI715"/>
    <mergeCell ref="BU715:BV715"/>
    <mergeCell ref="BW715:BX715"/>
    <mergeCell ref="BY715:BZ715"/>
    <mergeCell ref="BQ715:BR715"/>
    <mergeCell ref="BS715:BT715"/>
    <mergeCell ref="BF715:BG715"/>
    <mergeCell ref="BH715:BI715"/>
    <mergeCell ref="BJ715:BK715"/>
    <mergeCell ref="BL715:BM715"/>
    <mergeCell ref="BN715:BO715"/>
    <mergeCell ref="BC715:BD715"/>
    <mergeCell ref="AU715:AV715"/>
    <mergeCell ref="AW715:AX715"/>
    <mergeCell ref="AY715:AZ715"/>
    <mergeCell ref="BA715:BB715"/>
    <mergeCell ref="AN715:AO715"/>
    <mergeCell ref="AP715:AQ715"/>
    <mergeCell ref="AR715:AS715"/>
    <mergeCell ref="AR692:AS692"/>
    <mergeCell ref="AU692:AV692"/>
    <mergeCell ref="AW692:AX692"/>
    <mergeCell ref="AY692:AZ692"/>
    <mergeCell ref="BA692:BB692"/>
    <mergeCell ref="BC692:BD692"/>
    <mergeCell ref="BF692:BG692"/>
    <mergeCell ref="BH692:BI692"/>
    <mergeCell ref="BJ692:BK692"/>
    <mergeCell ref="BL692:BM692"/>
    <mergeCell ref="BN692:BO692"/>
    <mergeCell ref="DQ689:DR689"/>
    <mergeCell ref="DI689:DJ689"/>
    <mergeCell ref="DK689:DL689"/>
    <mergeCell ref="DM689:DN689"/>
    <mergeCell ref="DO689:DP689"/>
    <mergeCell ref="DB689:DC689"/>
    <mergeCell ref="DD689:DE689"/>
    <mergeCell ref="DF689:DG689"/>
    <mergeCell ref="CX689:CY689"/>
    <mergeCell ref="CZ689:DA689"/>
    <mergeCell ref="CM689:CN689"/>
    <mergeCell ref="CO689:CP689"/>
    <mergeCell ref="CQ689:CR689"/>
    <mergeCell ref="CS689:CT689"/>
    <mergeCell ref="CU689:CV689"/>
    <mergeCell ref="CJ689:CK689"/>
    <mergeCell ref="CB689:CC689"/>
    <mergeCell ref="CD689:CE689"/>
    <mergeCell ref="BY690:BZ690"/>
    <mergeCell ref="BQ690:BR690"/>
    <mergeCell ref="BS690:BT690"/>
    <mergeCell ref="BU690:BV690"/>
    <mergeCell ref="BW690:BX690"/>
    <mergeCell ref="BJ690:BK690"/>
    <mergeCell ref="BL690:BM690"/>
    <mergeCell ref="BN690:BO690"/>
    <mergeCell ref="BF690:BG690"/>
    <mergeCell ref="BH690:BI690"/>
    <mergeCell ref="AU690:AV690"/>
    <mergeCell ref="AW690:AX690"/>
    <mergeCell ref="AY690:AZ690"/>
    <mergeCell ref="BA690:BB690"/>
    <mergeCell ref="BC690:BD690"/>
    <mergeCell ref="AR690:AS690"/>
    <mergeCell ref="AJ689:AK689"/>
    <mergeCell ref="AL689:AM689"/>
    <mergeCell ref="Y689:Z689"/>
    <mergeCell ref="AA689:AB689"/>
    <mergeCell ref="AC689:AD689"/>
    <mergeCell ref="AE689:AF689"/>
    <mergeCell ref="V689:W689"/>
    <mergeCell ref="N689:O689"/>
    <mergeCell ref="P689:Q689"/>
    <mergeCell ref="R689:S689"/>
    <mergeCell ref="T689:U689"/>
    <mergeCell ref="DI688:DJ688"/>
    <mergeCell ref="DK688:DL688"/>
    <mergeCell ref="DM688:DN688"/>
    <mergeCell ref="DO688:DP688"/>
    <mergeCell ref="DQ688:DR688"/>
    <mergeCell ref="DD688:DE688"/>
    <mergeCell ref="DF688:DG688"/>
    <mergeCell ref="CX688:CY688"/>
    <mergeCell ref="CZ688:DA688"/>
    <mergeCell ref="DB688:DC688"/>
    <mergeCell ref="CO688:CP688"/>
    <mergeCell ref="CQ688:CR688"/>
    <mergeCell ref="CS688:CT688"/>
    <mergeCell ref="CU688:CV688"/>
    <mergeCell ref="CM688:CN688"/>
    <mergeCell ref="CB688:CC688"/>
    <mergeCell ref="CD688:CE688"/>
    <mergeCell ref="CF688:CG688"/>
    <mergeCell ref="CH688:CI688"/>
    <mergeCell ref="CJ688:CK688"/>
    <mergeCell ref="BW688:BX688"/>
    <mergeCell ref="BY688:BZ688"/>
    <mergeCell ref="CF689:CG689"/>
    <mergeCell ref="CH689:CI689"/>
    <mergeCell ref="BU689:BV689"/>
    <mergeCell ref="BW689:BX689"/>
    <mergeCell ref="BY689:BZ689"/>
    <mergeCell ref="BQ689:BR689"/>
    <mergeCell ref="BS689:BT689"/>
    <mergeCell ref="BF689:BG689"/>
    <mergeCell ref="BH689:BI689"/>
    <mergeCell ref="BJ689:BK689"/>
    <mergeCell ref="BL689:BM689"/>
    <mergeCell ref="BN689:BO689"/>
    <mergeCell ref="BC689:BD689"/>
    <mergeCell ref="AU689:AV689"/>
    <mergeCell ref="AW689:AX689"/>
    <mergeCell ref="AY689:AZ689"/>
    <mergeCell ref="BA689:BB689"/>
    <mergeCell ref="AN689:AO689"/>
    <mergeCell ref="AP689:AQ689"/>
    <mergeCell ref="AR689:AS689"/>
    <mergeCell ref="AJ688:AK688"/>
    <mergeCell ref="AL688:AM688"/>
    <mergeCell ref="AN688:AO688"/>
    <mergeCell ref="AA688:AB688"/>
    <mergeCell ref="AC688:AD688"/>
    <mergeCell ref="AE688:AF688"/>
    <mergeCell ref="Y688:Z688"/>
    <mergeCell ref="N688:O688"/>
    <mergeCell ref="P688:Q688"/>
    <mergeCell ref="R688:S688"/>
    <mergeCell ref="DQ687:DR687"/>
    <mergeCell ref="DI687:DJ687"/>
    <mergeCell ref="DK687:DL687"/>
    <mergeCell ref="DM687:DN687"/>
    <mergeCell ref="DO687:DP687"/>
    <mergeCell ref="DB687:DC687"/>
    <mergeCell ref="DD687:DE687"/>
    <mergeCell ref="DF687:DG687"/>
    <mergeCell ref="CX687:CY687"/>
    <mergeCell ref="CZ687:DA687"/>
    <mergeCell ref="CM687:CN687"/>
    <mergeCell ref="CO687:CP687"/>
    <mergeCell ref="CQ687:CR687"/>
    <mergeCell ref="CS687:CT687"/>
    <mergeCell ref="CU687:CV687"/>
    <mergeCell ref="CJ687:CK687"/>
    <mergeCell ref="CB687:CC687"/>
    <mergeCell ref="CD687:CE687"/>
    <mergeCell ref="CF687:CG687"/>
    <mergeCell ref="CH687:CI687"/>
    <mergeCell ref="BQ688:BR688"/>
    <mergeCell ref="BS688:BT688"/>
    <mergeCell ref="BU688:BV688"/>
    <mergeCell ref="BH688:BI688"/>
    <mergeCell ref="BJ688:BK688"/>
    <mergeCell ref="BL688:BM688"/>
    <mergeCell ref="BN688:BO688"/>
    <mergeCell ref="BF688:BG688"/>
    <mergeCell ref="AU688:AV688"/>
    <mergeCell ref="AW688:AX688"/>
    <mergeCell ref="AY688:AZ688"/>
    <mergeCell ref="BA688:BB688"/>
    <mergeCell ref="BC688:BD688"/>
    <mergeCell ref="AR688:AS688"/>
    <mergeCell ref="AJ687:AK687"/>
    <mergeCell ref="AL687:AM687"/>
    <mergeCell ref="Y687:Z687"/>
    <mergeCell ref="AA687:AB687"/>
    <mergeCell ref="AC687:AD687"/>
    <mergeCell ref="AE687:AF687"/>
    <mergeCell ref="V687:W687"/>
    <mergeCell ref="N687:O687"/>
    <mergeCell ref="P687:Q687"/>
    <mergeCell ref="R687:S687"/>
    <mergeCell ref="T687:U687"/>
    <mergeCell ref="DI686:DJ686"/>
    <mergeCell ref="DK686:DL686"/>
    <mergeCell ref="DM686:DN686"/>
    <mergeCell ref="DO686:DP686"/>
    <mergeCell ref="DQ686:DR686"/>
    <mergeCell ref="DD686:DE686"/>
    <mergeCell ref="DF686:DG686"/>
    <mergeCell ref="CX686:CY686"/>
    <mergeCell ref="CZ686:DA686"/>
    <mergeCell ref="DB686:DC686"/>
    <mergeCell ref="CO686:CP686"/>
    <mergeCell ref="CQ686:CR686"/>
    <mergeCell ref="CS686:CT686"/>
    <mergeCell ref="CU686:CV686"/>
    <mergeCell ref="CM686:CN686"/>
    <mergeCell ref="CB686:CC686"/>
    <mergeCell ref="CD686:CE686"/>
    <mergeCell ref="CF686:CG686"/>
    <mergeCell ref="CH686:CI686"/>
    <mergeCell ref="CJ686:CK686"/>
    <mergeCell ref="BW686:BX686"/>
    <mergeCell ref="BY686:BZ686"/>
    <mergeCell ref="BU687:BV687"/>
    <mergeCell ref="BW687:BX687"/>
    <mergeCell ref="BY687:BZ687"/>
    <mergeCell ref="BQ687:BR687"/>
    <mergeCell ref="BS687:BT687"/>
    <mergeCell ref="BF687:BG687"/>
    <mergeCell ref="BH687:BI687"/>
    <mergeCell ref="BJ687:BK687"/>
    <mergeCell ref="BL687:BM687"/>
    <mergeCell ref="BN687:BO687"/>
    <mergeCell ref="BC687:BD687"/>
    <mergeCell ref="AU687:AV687"/>
    <mergeCell ref="AW687:AX687"/>
    <mergeCell ref="AY687:AZ687"/>
    <mergeCell ref="BA687:BB687"/>
    <mergeCell ref="AN687:AO687"/>
    <mergeCell ref="AP687:AQ687"/>
    <mergeCell ref="AR687:AS687"/>
    <mergeCell ref="AJ686:AK686"/>
    <mergeCell ref="AL686:AM686"/>
    <mergeCell ref="AN686:AO686"/>
    <mergeCell ref="AA686:AB686"/>
    <mergeCell ref="AC686:AD686"/>
    <mergeCell ref="AE686:AF686"/>
    <mergeCell ref="Y686:Z686"/>
    <mergeCell ref="N686:O686"/>
    <mergeCell ref="P686:Q686"/>
    <mergeCell ref="R686:S686"/>
    <mergeCell ref="T686:U686"/>
    <mergeCell ref="V686:W686"/>
    <mergeCell ref="DQ685:DR685"/>
    <mergeCell ref="DI685:DJ685"/>
    <mergeCell ref="DK685:DL685"/>
    <mergeCell ref="DM685:DN685"/>
    <mergeCell ref="DO685:DP685"/>
    <mergeCell ref="DB685:DC685"/>
    <mergeCell ref="DD685:DE685"/>
    <mergeCell ref="DF685:DG685"/>
    <mergeCell ref="CX685:CY685"/>
    <mergeCell ref="CZ685:DA685"/>
    <mergeCell ref="CM685:CN685"/>
    <mergeCell ref="CO685:CP685"/>
    <mergeCell ref="CQ685:CR685"/>
    <mergeCell ref="CS685:CT685"/>
    <mergeCell ref="CU685:CV685"/>
    <mergeCell ref="CJ685:CK685"/>
    <mergeCell ref="CB685:CC685"/>
    <mergeCell ref="CD685:CE685"/>
    <mergeCell ref="CF685:CG685"/>
    <mergeCell ref="CH685:CI685"/>
    <mergeCell ref="BQ686:BR686"/>
    <mergeCell ref="BS686:BT686"/>
    <mergeCell ref="BU686:BV686"/>
    <mergeCell ref="BH686:BI686"/>
    <mergeCell ref="BJ686:BK686"/>
    <mergeCell ref="BL686:BM686"/>
    <mergeCell ref="BN686:BO686"/>
    <mergeCell ref="BF686:BG686"/>
    <mergeCell ref="AU686:AV686"/>
    <mergeCell ref="AW686:AX686"/>
    <mergeCell ref="AY686:AZ686"/>
    <mergeCell ref="BA686:BB686"/>
    <mergeCell ref="BC686:BD686"/>
    <mergeCell ref="AR686:AS686"/>
    <mergeCell ref="AJ685:AK685"/>
    <mergeCell ref="AL685:AM685"/>
    <mergeCell ref="Y685:Z685"/>
    <mergeCell ref="AA685:AB685"/>
    <mergeCell ref="AC685:AD685"/>
    <mergeCell ref="AE685:AF685"/>
    <mergeCell ref="V685:W685"/>
    <mergeCell ref="N685:O685"/>
    <mergeCell ref="P685:Q685"/>
    <mergeCell ref="R685:S685"/>
    <mergeCell ref="T685:U685"/>
    <mergeCell ref="DI684:DJ684"/>
    <mergeCell ref="DK684:DL684"/>
    <mergeCell ref="DM684:DN684"/>
    <mergeCell ref="DO684:DP684"/>
    <mergeCell ref="DQ684:DR684"/>
    <mergeCell ref="DD684:DE684"/>
    <mergeCell ref="DF684:DG684"/>
    <mergeCell ref="CX684:CY684"/>
    <mergeCell ref="CZ684:DA684"/>
    <mergeCell ref="DB684:DC684"/>
    <mergeCell ref="CO684:CP684"/>
    <mergeCell ref="CQ684:CR684"/>
    <mergeCell ref="CS684:CT684"/>
    <mergeCell ref="CU684:CV684"/>
    <mergeCell ref="CM684:CN684"/>
    <mergeCell ref="CB684:CC684"/>
    <mergeCell ref="CD684:CE684"/>
    <mergeCell ref="CF684:CG684"/>
    <mergeCell ref="CH684:CI684"/>
    <mergeCell ref="CJ684:CK684"/>
    <mergeCell ref="BW684:BX684"/>
    <mergeCell ref="BY684:BZ684"/>
    <mergeCell ref="BU685:BV685"/>
    <mergeCell ref="BW685:BX685"/>
    <mergeCell ref="BY685:BZ685"/>
    <mergeCell ref="BQ685:BR685"/>
    <mergeCell ref="BS685:BT685"/>
    <mergeCell ref="BF685:BG685"/>
    <mergeCell ref="BH685:BI685"/>
    <mergeCell ref="BJ685:BK685"/>
    <mergeCell ref="BL685:BM685"/>
    <mergeCell ref="BN685:BO685"/>
    <mergeCell ref="BC685:BD685"/>
    <mergeCell ref="AU685:AV685"/>
    <mergeCell ref="AW685:AX685"/>
    <mergeCell ref="AY685:AZ685"/>
    <mergeCell ref="BA685:BB685"/>
    <mergeCell ref="AN685:AO685"/>
    <mergeCell ref="AP685:AQ685"/>
    <mergeCell ref="AR685:AS685"/>
    <mergeCell ref="AJ684:AK684"/>
    <mergeCell ref="AL684:AM684"/>
    <mergeCell ref="AN684:AO684"/>
    <mergeCell ref="AA684:AB684"/>
    <mergeCell ref="AC684:AD684"/>
    <mergeCell ref="AE684:AF684"/>
    <mergeCell ref="Y684:Z684"/>
    <mergeCell ref="N684:O684"/>
    <mergeCell ref="P684:Q684"/>
    <mergeCell ref="R684:S684"/>
    <mergeCell ref="T684:U684"/>
    <mergeCell ref="V684:W684"/>
    <mergeCell ref="DQ683:DR683"/>
    <mergeCell ref="DI683:DJ683"/>
    <mergeCell ref="DK683:DL683"/>
    <mergeCell ref="DM683:DN683"/>
    <mergeCell ref="DO683:DP683"/>
    <mergeCell ref="DB683:DC683"/>
    <mergeCell ref="DD683:DE683"/>
    <mergeCell ref="DF683:DG683"/>
    <mergeCell ref="CX683:CY683"/>
    <mergeCell ref="CZ683:DA683"/>
    <mergeCell ref="CM683:CN683"/>
    <mergeCell ref="CO683:CP683"/>
    <mergeCell ref="CQ683:CR683"/>
    <mergeCell ref="CS683:CT683"/>
    <mergeCell ref="CU683:CV683"/>
    <mergeCell ref="CJ683:CK683"/>
    <mergeCell ref="CB683:CC683"/>
    <mergeCell ref="CD683:CE683"/>
    <mergeCell ref="CF683:CG683"/>
    <mergeCell ref="CH683:CI683"/>
    <mergeCell ref="BQ684:BR684"/>
    <mergeCell ref="BS684:BT684"/>
    <mergeCell ref="BU684:BV684"/>
    <mergeCell ref="BH684:BI684"/>
    <mergeCell ref="BJ684:BK684"/>
    <mergeCell ref="BL684:BM684"/>
    <mergeCell ref="BN684:BO684"/>
    <mergeCell ref="BF684:BG684"/>
    <mergeCell ref="AU684:AV684"/>
    <mergeCell ref="AW684:AX684"/>
    <mergeCell ref="AY684:AZ684"/>
    <mergeCell ref="BA684:BB684"/>
    <mergeCell ref="BC684:BD684"/>
    <mergeCell ref="AR684:AS684"/>
    <mergeCell ref="AJ683:AK683"/>
    <mergeCell ref="AL683:AM683"/>
    <mergeCell ref="Y683:Z683"/>
    <mergeCell ref="AA683:AB683"/>
    <mergeCell ref="AC683:AD683"/>
    <mergeCell ref="AE683:AF683"/>
    <mergeCell ref="V683:W683"/>
    <mergeCell ref="N683:O683"/>
    <mergeCell ref="P683:Q683"/>
    <mergeCell ref="R683:S683"/>
    <mergeCell ref="T683:U683"/>
    <mergeCell ref="DI682:DJ682"/>
    <mergeCell ref="DK682:DL682"/>
    <mergeCell ref="DM682:DN682"/>
    <mergeCell ref="DO682:DP682"/>
    <mergeCell ref="DQ682:DR682"/>
    <mergeCell ref="DD682:DE682"/>
    <mergeCell ref="DF682:DG682"/>
    <mergeCell ref="CX682:CY682"/>
    <mergeCell ref="CZ682:DA682"/>
    <mergeCell ref="DB682:DC682"/>
    <mergeCell ref="CO682:CP682"/>
    <mergeCell ref="CQ682:CR682"/>
    <mergeCell ref="CS682:CT682"/>
    <mergeCell ref="CU682:CV682"/>
    <mergeCell ref="CM682:CN682"/>
    <mergeCell ref="CB682:CC682"/>
    <mergeCell ref="CD682:CE682"/>
    <mergeCell ref="CF682:CG682"/>
    <mergeCell ref="CH682:CI682"/>
    <mergeCell ref="CJ682:CK682"/>
    <mergeCell ref="BW682:BX682"/>
    <mergeCell ref="BU683:BV683"/>
    <mergeCell ref="BW683:BX683"/>
    <mergeCell ref="BY683:BZ683"/>
    <mergeCell ref="BQ683:BR683"/>
    <mergeCell ref="BS683:BT683"/>
    <mergeCell ref="BF683:BG683"/>
    <mergeCell ref="BH683:BI683"/>
    <mergeCell ref="BJ683:BK683"/>
    <mergeCell ref="BL683:BM683"/>
    <mergeCell ref="BN683:BO683"/>
    <mergeCell ref="BC683:BD683"/>
    <mergeCell ref="AU683:AV683"/>
    <mergeCell ref="AW683:AX683"/>
    <mergeCell ref="AY683:AZ683"/>
    <mergeCell ref="BA683:BB683"/>
    <mergeCell ref="AN683:AO683"/>
    <mergeCell ref="AP683:AQ683"/>
    <mergeCell ref="AR683:AS683"/>
    <mergeCell ref="AJ682:AK682"/>
    <mergeCell ref="AL682:AM682"/>
    <mergeCell ref="AN682:AO682"/>
    <mergeCell ref="AA682:AB682"/>
    <mergeCell ref="AC682:AD682"/>
    <mergeCell ref="AE682:AF682"/>
    <mergeCell ref="Y682:Z682"/>
    <mergeCell ref="N682:O682"/>
    <mergeCell ref="P682:Q682"/>
    <mergeCell ref="R682:S682"/>
    <mergeCell ref="T682:U682"/>
    <mergeCell ref="V682:W682"/>
    <mergeCell ref="AP682:AQ682"/>
    <mergeCell ref="DQ681:DR681"/>
    <mergeCell ref="DI681:DJ681"/>
    <mergeCell ref="DK681:DL681"/>
    <mergeCell ref="DM681:DN681"/>
    <mergeCell ref="DO681:DP681"/>
    <mergeCell ref="DB681:DC681"/>
    <mergeCell ref="DD681:DE681"/>
    <mergeCell ref="DF681:DG681"/>
    <mergeCell ref="CX681:CY681"/>
    <mergeCell ref="CZ681:DA681"/>
    <mergeCell ref="CM681:CN681"/>
    <mergeCell ref="CO681:CP681"/>
    <mergeCell ref="CQ681:CR681"/>
    <mergeCell ref="CS681:CT681"/>
    <mergeCell ref="CU681:CV681"/>
    <mergeCell ref="CJ681:CK681"/>
    <mergeCell ref="CB681:CC681"/>
    <mergeCell ref="CD681:CE681"/>
    <mergeCell ref="CF681:CG681"/>
    <mergeCell ref="BY682:BZ682"/>
    <mergeCell ref="BQ682:BR682"/>
    <mergeCell ref="BS682:BT682"/>
    <mergeCell ref="BU682:BV682"/>
    <mergeCell ref="BH682:BI682"/>
    <mergeCell ref="BJ682:BK682"/>
    <mergeCell ref="BL682:BM682"/>
    <mergeCell ref="BN682:BO682"/>
    <mergeCell ref="BF682:BG682"/>
    <mergeCell ref="AU682:AV682"/>
    <mergeCell ref="AW682:AX682"/>
    <mergeCell ref="AY682:AZ682"/>
    <mergeCell ref="BA682:BB682"/>
    <mergeCell ref="BC682:BD682"/>
    <mergeCell ref="AR682:AS682"/>
    <mergeCell ref="AJ681:AK681"/>
    <mergeCell ref="AL681:AM681"/>
    <mergeCell ref="Y681:Z681"/>
    <mergeCell ref="AA681:AB681"/>
    <mergeCell ref="AC681:AD681"/>
    <mergeCell ref="AE681:AF681"/>
    <mergeCell ref="V681:W681"/>
    <mergeCell ref="N681:O681"/>
    <mergeCell ref="P681:Q681"/>
    <mergeCell ref="R681:S681"/>
    <mergeCell ref="T681:U681"/>
    <mergeCell ref="DI680:DJ680"/>
    <mergeCell ref="DK680:DL680"/>
    <mergeCell ref="DM680:DN680"/>
    <mergeCell ref="DO680:DP680"/>
    <mergeCell ref="DQ680:DR680"/>
    <mergeCell ref="DD680:DE680"/>
    <mergeCell ref="DF680:DG680"/>
    <mergeCell ref="CX680:CY680"/>
    <mergeCell ref="CZ680:DA680"/>
    <mergeCell ref="DB680:DC680"/>
    <mergeCell ref="CO680:CP680"/>
    <mergeCell ref="CQ680:CR680"/>
    <mergeCell ref="CS680:CT680"/>
    <mergeCell ref="CU680:CV680"/>
    <mergeCell ref="CM680:CN680"/>
    <mergeCell ref="CB680:CC680"/>
    <mergeCell ref="CD680:CE680"/>
    <mergeCell ref="CF680:CG680"/>
    <mergeCell ref="CH680:CI680"/>
    <mergeCell ref="CJ680:CK680"/>
    <mergeCell ref="BW680:BX680"/>
    <mergeCell ref="CH681:CI681"/>
    <mergeCell ref="BU681:BV681"/>
    <mergeCell ref="BW681:BX681"/>
    <mergeCell ref="BY681:BZ681"/>
    <mergeCell ref="BQ681:BR681"/>
    <mergeCell ref="BS681:BT681"/>
    <mergeCell ref="BF681:BG681"/>
    <mergeCell ref="BH681:BI681"/>
    <mergeCell ref="BJ681:BK681"/>
    <mergeCell ref="BL681:BM681"/>
    <mergeCell ref="BN681:BO681"/>
    <mergeCell ref="BC681:BD681"/>
    <mergeCell ref="AU681:AV681"/>
    <mergeCell ref="AW681:AX681"/>
    <mergeCell ref="AY681:AZ681"/>
    <mergeCell ref="BA681:BB681"/>
    <mergeCell ref="AN681:AO681"/>
    <mergeCell ref="AP681:AQ681"/>
    <mergeCell ref="AR681:AS681"/>
    <mergeCell ref="AJ680:AK680"/>
    <mergeCell ref="AL680:AM680"/>
    <mergeCell ref="AN680:AO680"/>
    <mergeCell ref="AA680:AB680"/>
    <mergeCell ref="AC680:AD680"/>
    <mergeCell ref="AE680:AF680"/>
    <mergeCell ref="Y680:Z680"/>
    <mergeCell ref="N680:O680"/>
    <mergeCell ref="P680:Q680"/>
    <mergeCell ref="R680:S680"/>
    <mergeCell ref="T680:U680"/>
    <mergeCell ref="V680:W680"/>
    <mergeCell ref="DQ679:DR679"/>
    <mergeCell ref="DI679:DJ679"/>
    <mergeCell ref="DK679:DL679"/>
    <mergeCell ref="DM679:DN679"/>
    <mergeCell ref="DO679:DP679"/>
    <mergeCell ref="DB679:DC679"/>
    <mergeCell ref="DD679:DE679"/>
    <mergeCell ref="DF679:DG679"/>
    <mergeCell ref="CX679:CY679"/>
    <mergeCell ref="CZ679:DA679"/>
    <mergeCell ref="CM679:CN679"/>
    <mergeCell ref="CO679:CP679"/>
    <mergeCell ref="CQ679:CR679"/>
    <mergeCell ref="CS679:CT679"/>
    <mergeCell ref="CU679:CV679"/>
    <mergeCell ref="CJ679:CK679"/>
    <mergeCell ref="CB679:CC679"/>
    <mergeCell ref="CD679:CE679"/>
    <mergeCell ref="CF679:CG679"/>
    <mergeCell ref="BY680:BZ680"/>
    <mergeCell ref="BQ680:BR680"/>
    <mergeCell ref="BS680:BT680"/>
    <mergeCell ref="BU680:BV680"/>
    <mergeCell ref="BH680:BI680"/>
    <mergeCell ref="BJ680:BK680"/>
    <mergeCell ref="BL680:BM680"/>
    <mergeCell ref="BN680:BO680"/>
    <mergeCell ref="BF680:BG680"/>
    <mergeCell ref="AU680:AV680"/>
    <mergeCell ref="AW680:AX680"/>
    <mergeCell ref="AY680:AZ680"/>
    <mergeCell ref="BA680:BB680"/>
    <mergeCell ref="BC680:BD680"/>
    <mergeCell ref="AP680:AQ680"/>
    <mergeCell ref="AR680:AS680"/>
    <mergeCell ref="AJ679:AK679"/>
    <mergeCell ref="AL679:AM679"/>
    <mergeCell ref="Y679:Z679"/>
    <mergeCell ref="AA679:AB679"/>
    <mergeCell ref="AC679:AD679"/>
    <mergeCell ref="AE679:AF679"/>
    <mergeCell ref="V679:W679"/>
    <mergeCell ref="N679:O679"/>
    <mergeCell ref="P679:Q679"/>
    <mergeCell ref="R679:S679"/>
    <mergeCell ref="T679:U679"/>
    <mergeCell ref="DI678:DJ678"/>
    <mergeCell ref="DK678:DL678"/>
    <mergeCell ref="DM678:DN678"/>
    <mergeCell ref="DO678:DP678"/>
    <mergeCell ref="DQ678:DR678"/>
    <mergeCell ref="DD678:DE678"/>
    <mergeCell ref="DF678:DG678"/>
    <mergeCell ref="CX678:CY678"/>
    <mergeCell ref="CZ678:DA678"/>
    <mergeCell ref="DB678:DC678"/>
    <mergeCell ref="CO678:CP678"/>
    <mergeCell ref="CQ678:CR678"/>
    <mergeCell ref="CS678:CT678"/>
    <mergeCell ref="CU678:CV678"/>
    <mergeCell ref="CM678:CN678"/>
    <mergeCell ref="CB678:CC678"/>
    <mergeCell ref="CD678:CE678"/>
    <mergeCell ref="CF678:CG678"/>
    <mergeCell ref="CH678:CI678"/>
    <mergeCell ref="CJ678:CK678"/>
    <mergeCell ref="BW678:BX678"/>
    <mergeCell ref="CH679:CI679"/>
    <mergeCell ref="BU679:BV679"/>
    <mergeCell ref="BW679:BX679"/>
    <mergeCell ref="BY679:BZ679"/>
    <mergeCell ref="BQ679:BR679"/>
    <mergeCell ref="BS679:BT679"/>
    <mergeCell ref="BF679:BG679"/>
    <mergeCell ref="BH679:BI679"/>
    <mergeCell ref="BJ679:BK679"/>
    <mergeCell ref="BL679:BM679"/>
    <mergeCell ref="BN679:BO679"/>
    <mergeCell ref="BC679:BD679"/>
    <mergeCell ref="AU679:AV679"/>
    <mergeCell ref="AW679:AX679"/>
    <mergeCell ref="AY679:AZ679"/>
    <mergeCell ref="BA679:BB679"/>
    <mergeCell ref="AN679:AO679"/>
    <mergeCell ref="AP679:AQ679"/>
    <mergeCell ref="AR679:AS679"/>
    <mergeCell ref="AJ678:AK678"/>
    <mergeCell ref="AL678:AM678"/>
    <mergeCell ref="AN678:AO678"/>
    <mergeCell ref="AA678:AB678"/>
    <mergeCell ref="AC678:AD678"/>
    <mergeCell ref="AE678:AF678"/>
    <mergeCell ref="Y678:Z678"/>
    <mergeCell ref="N678:O678"/>
    <mergeCell ref="P678:Q678"/>
    <mergeCell ref="R678:S678"/>
    <mergeCell ref="T678:U678"/>
    <mergeCell ref="V678:W678"/>
    <mergeCell ref="DQ677:DR677"/>
    <mergeCell ref="DI677:DJ677"/>
    <mergeCell ref="DK677:DL677"/>
    <mergeCell ref="DM677:DN677"/>
    <mergeCell ref="DO677:DP677"/>
    <mergeCell ref="DB677:DC677"/>
    <mergeCell ref="DD677:DE677"/>
    <mergeCell ref="DF677:DG677"/>
    <mergeCell ref="CX677:CY677"/>
    <mergeCell ref="CZ677:DA677"/>
    <mergeCell ref="CM677:CN677"/>
    <mergeCell ref="CO677:CP677"/>
    <mergeCell ref="CQ677:CR677"/>
    <mergeCell ref="CS677:CT677"/>
    <mergeCell ref="CU677:CV677"/>
    <mergeCell ref="CJ677:CK677"/>
    <mergeCell ref="CB677:CC677"/>
    <mergeCell ref="CD677:CE677"/>
    <mergeCell ref="CF677:CG677"/>
    <mergeCell ref="BY678:BZ678"/>
    <mergeCell ref="BQ678:BR678"/>
    <mergeCell ref="BS678:BT678"/>
    <mergeCell ref="BU678:BV678"/>
    <mergeCell ref="BH678:BI678"/>
    <mergeCell ref="BJ678:BK678"/>
    <mergeCell ref="BL678:BM678"/>
    <mergeCell ref="BN678:BO678"/>
    <mergeCell ref="BF678:BG678"/>
    <mergeCell ref="AU678:AV678"/>
    <mergeCell ref="AW678:AX678"/>
    <mergeCell ref="AY678:AZ678"/>
    <mergeCell ref="BA678:BB678"/>
    <mergeCell ref="BC678:BD678"/>
    <mergeCell ref="AP678:AQ678"/>
    <mergeCell ref="AR678:AS678"/>
    <mergeCell ref="AJ677:AK677"/>
    <mergeCell ref="AL677:AM677"/>
    <mergeCell ref="Y677:Z677"/>
    <mergeCell ref="AA677:AB677"/>
    <mergeCell ref="AC677:AD677"/>
    <mergeCell ref="AE677:AF677"/>
    <mergeCell ref="V677:W677"/>
    <mergeCell ref="N677:O677"/>
    <mergeCell ref="P677:Q677"/>
    <mergeCell ref="R677:S677"/>
    <mergeCell ref="T677:U677"/>
    <mergeCell ref="DI676:DJ676"/>
    <mergeCell ref="DK676:DL676"/>
    <mergeCell ref="DM676:DN676"/>
    <mergeCell ref="DO676:DP676"/>
    <mergeCell ref="DQ676:DR676"/>
    <mergeCell ref="DD676:DE676"/>
    <mergeCell ref="DF676:DG676"/>
    <mergeCell ref="CX676:CY676"/>
    <mergeCell ref="CZ676:DA676"/>
    <mergeCell ref="DB676:DC676"/>
    <mergeCell ref="CO676:CP676"/>
    <mergeCell ref="CQ676:CR676"/>
    <mergeCell ref="CS676:CT676"/>
    <mergeCell ref="CU676:CV676"/>
    <mergeCell ref="CM676:CN676"/>
    <mergeCell ref="CB676:CC676"/>
    <mergeCell ref="CD676:CE676"/>
    <mergeCell ref="CF676:CG676"/>
    <mergeCell ref="CH676:CI676"/>
    <mergeCell ref="CJ676:CK676"/>
    <mergeCell ref="BW676:BX676"/>
    <mergeCell ref="CH677:CI677"/>
    <mergeCell ref="BU677:BV677"/>
    <mergeCell ref="BW677:BX677"/>
    <mergeCell ref="BY677:BZ677"/>
    <mergeCell ref="BQ677:BR677"/>
    <mergeCell ref="BS677:BT677"/>
    <mergeCell ref="BF677:BG677"/>
    <mergeCell ref="BH677:BI677"/>
    <mergeCell ref="BJ677:BK677"/>
    <mergeCell ref="BL677:BM677"/>
    <mergeCell ref="BN677:BO677"/>
    <mergeCell ref="BC677:BD677"/>
    <mergeCell ref="AU677:AV677"/>
    <mergeCell ref="AW677:AX677"/>
    <mergeCell ref="AY677:AZ677"/>
    <mergeCell ref="BA677:BB677"/>
    <mergeCell ref="AN677:AO677"/>
    <mergeCell ref="AP677:AQ677"/>
    <mergeCell ref="AR677:AS677"/>
    <mergeCell ref="AJ676:AK676"/>
    <mergeCell ref="AL676:AM676"/>
    <mergeCell ref="AN676:AO676"/>
    <mergeCell ref="AA676:AB676"/>
    <mergeCell ref="AC676:AD676"/>
    <mergeCell ref="AE676:AF676"/>
    <mergeCell ref="Y676:Z676"/>
    <mergeCell ref="N676:O676"/>
    <mergeCell ref="P676:Q676"/>
    <mergeCell ref="R676:S676"/>
    <mergeCell ref="T676:U676"/>
    <mergeCell ref="V676:W676"/>
    <mergeCell ref="AP676:AQ676"/>
    <mergeCell ref="AR676:AS676"/>
    <mergeCell ref="DQ675:DR675"/>
    <mergeCell ref="DI675:DJ675"/>
    <mergeCell ref="DK675:DL675"/>
    <mergeCell ref="DM675:DN675"/>
    <mergeCell ref="DO675:DP675"/>
    <mergeCell ref="DB675:DC675"/>
    <mergeCell ref="DD675:DE675"/>
    <mergeCell ref="DF675:DG675"/>
    <mergeCell ref="CX675:CY675"/>
    <mergeCell ref="CZ675:DA675"/>
    <mergeCell ref="CM675:CN675"/>
    <mergeCell ref="CO675:CP675"/>
    <mergeCell ref="CQ675:CR675"/>
    <mergeCell ref="CS675:CT675"/>
    <mergeCell ref="CU675:CV675"/>
    <mergeCell ref="CJ675:CK675"/>
    <mergeCell ref="CB675:CC675"/>
    <mergeCell ref="CD675:CE675"/>
    <mergeCell ref="CF675:CG675"/>
    <mergeCell ref="BY676:BZ676"/>
    <mergeCell ref="BQ676:BR676"/>
    <mergeCell ref="BS676:BT676"/>
    <mergeCell ref="BU676:BV676"/>
    <mergeCell ref="BH676:BI676"/>
    <mergeCell ref="BJ676:BK676"/>
    <mergeCell ref="BL676:BM676"/>
    <mergeCell ref="BN676:BO676"/>
    <mergeCell ref="BF676:BG676"/>
    <mergeCell ref="AU676:AV676"/>
    <mergeCell ref="AW676:AX676"/>
    <mergeCell ref="AY676:AZ676"/>
    <mergeCell ref="BA676:BB676"/>
    <mergeCell ref="BC676:BD676"/>
    <mergeCell ref="AJ675:AK675"/>
    <mergeCell ref="AL675:AM675"/>
    <mergeCell ref="Y675:Z675"/>
    <mergeCell ref="AA675:AB675"/>
    <mergeCell ref="AC675:AD675"/>
    <mergeCell ref="AE675:AF675"/>
    <mergeCell ref="V675:W675"/>
    <mergeCell ref="N675:O675"/>
    <mergeCell ref="P675:Q675"/>
    <mergeCell ref="R675:S675"/>
    <mergeCell ref="T675:U675"/>
    <mergeCell ref="DI674:DJ674"/>
    <mergeCell ref="DK674:DL674"/>
    <mergeCell ref="DM674:DN674"/>
    <mergeCell ref="DO674:DP674"/>
    <mergeCell ref="DQ674:DR674"/>
    <mergeCell ref="DD674:DE674"/>
    <mergeCell ref="DF674:DG674"/>
    <mergeCell ref="CX674:CY674"/>
    <mergeCell ref="CZ674:DA674"/>
    <mergeCell ref="DB674:DC674"/>
    <mergeCell ref="CO674:CP674"/>
    <mergeCell ref="CQ674:CR674"/>
    <mergeCell ref="CS674:CT674"/>
    <mergeCell ref="CU674:CV674"/>
    <mergeCell ref="CM674:CN674"/>
    <mergeCell ref="CB674:CC674"/>
    <mergeCell ref="CD674:CE674"/>
    <mergeCell ref="CF674:CG674"/>
    <mergeCell ref="CH674:CI674"/>
    <mergeCell ref="CJ674:CK674"/>
    <mergeCell ref="BW674:BX674"/>
    <mergeCell ref="CH675:CI675"/>
    <mergeCell ref="BU675:BV675"/>
    <mergeCell ref="BW675:BX675"/>
    <mergeCell ref="BY675:BZ675"/>
    <mergeCell ref="BQ675:BR675"/>
    <mergeCell ref="BS675:BT675"/>
    <mergeCell ref="BF675:BG675"/>
    <mergeCell ref="BH675:BI675"/>
    <mergeCell ref="BJ675:BK675"/>
    <mergeCell ref="BL675:BM675"/>
    <mergeCell ref="BN675:BO675"/>
    <mergeCell ref="BC675:BD675"/>
    <mergeCell ref="AU675:AV675"/>
    <mergeCell ref="AW675:AX675"/>
    <mergeCell ref="AY675:AZ675"/>
    <mergeCell ref="BA675:BB675"/>
    <mergeCell ref="AN675:AO675"/>
    <mergeCell ref="AP675:AQ675"/>
    <mergeCell ref="AR675:AS675"/>
    <mergeCell ref="AJ674:AK674"/>
    <mergeCell ref="AL674:AM674"/>
    <mergeCell ref="AN674:AO674"/>
    <mergeCell ref="AA674:AB674"/>
    <mergeCell ref="AC674:AD674"/>
    <mergeCell ref="AE674:AF674"/>
    <mergeCell ref="Y674:Z674"/>
    <mergeCell ref="N674:O674"/>
    <mergeCell ref="P674:Q674"/>
    <mergeCell ref="R674:S674"/>
    <mergeCell ref="T674:U674"/>
    <mergeCell ref="V674:W674"/>
    <mergeCell ref="AP674:AQ674"/>
    <mergeCell ref="DQ673:DR673"/>
    <mergeCell ref="DI673:DJ673"/>
    <mergeCell ref="DK673:DL673"/>
    <mergeCell ref="DM673:DN673"/>
    <mergeCell ref="DO673:DP673"/>
    <mergeCell ref="DB673:DC673"/>
    <mergeCell ref="DD673:DE673"/>
    <mergeCell ref="DF673:DG673"/>
    <mergeCell ref="CX673:CY673"/>
    <mergeCell ref="CZ673:DA673"/>
    <mergeCell ref="CM673:CN673"/>
    <mergeCell ref="CO673:CP673"/>
    <mergeCell ref="CQ673:CR673"/>
    <mergeCell ref="CS673:CT673"/>
    <mergeCell ref="CU673:CV673"/>
    <mergeCell ref="CJ673:CK673"/>
    <mergeCell ref="CB673:CC673"/>
    <mergeCell ref="CD673:CE673"/>
    <mergeCell ref="CF673:CG673"/>
    <mergeCell ref="BY674:BZ674"/>
    <mergeCell ref="BQ674:BR674"/>
    <mergeCell ref="BS674:BT674"/>
    <mergeCell ref="BU674:BV674"/>
    <mergeCell ref="BH674:BI674"/>
    <mergeCell ref="BJ674:BK674"/>
    <mergeCell ref="BL674:BM674"/>
    <mergeCell ref="BN674:BO674"/>
    <mergeCell ref="BF674:BG674"/>
    <mergeCell ref="AU674:AV674"/>
    <mergeCell ref="AW674:AX674"/>
    <mergeCell ref="AY674:AZ674"/>
    <mergeCell ref="BA674:BB674"/>
    <mergeCell ref="BC674:BD674"/>
    <mergeCell ref="AR674:AS674"/>
    <mergeCell ref="AJ673:AK673"/>
    <mergeCell ref="AL673:AM673"/>
    <mergeCell ref="Y673:Z673"/>
    <mergeCell ref="AA673:AB673"/>
    <mergeCell ref="AC673:AD673"/>
    <mergeCell ref="AE673:AF673"/>
    <mergeCell ref="V673:W673"/>
    <mergeCell ref="N673:O673"/>
    <mergeCell ref="P673:Q673"/>
    <mergeCell ref="R673:S673"/>
    <mergeCell ref="T673:U673"/>
    <mergeCell ref="DI672:DJ672"/>
    <mergeCell ref="DK672:DL672"/>
    <mergeCell ref="DM672:DN672"/>
    <mergeCell ref="DO672:DP672"/>
    <mergeCell ref="DQ672:DR672"/>
    <mergeCell ref="DD672:DE672"/>
    <mergeCell ref="DF672:DG672"/>
    <mergeCell ref="CX672:CY672"/>
    <mergeCell ref="CZ672:DA672"/>
    <mergeCell ref="DB672:DC672"/>
    <mergeCell ref="CO672:CP672"/>
    <mergeCell ref="CQ672:CR672"/>
    <mergeCell ref="CS672:CT672"/>
    <mergeCell ref="CU672:CV672"/>
    <mergeCell ref="CM672:CN672"/>
    <mergeCell ref="CB672:CC672"/>
    <mergeCell ref="CD672:CE672"/>
    <mergeCell ref="CF672:CG672"/>
    <mergeCell ref="CH672:CI672"/>
    <mergeCell ref="CJ672:CK672"/>
    <mergeCell ref="BW672:BX672"/>
    <mergeCell ref="CH673:CI673"/>
    <mergeCell ref="BU673:BV673"/>
    <mergeCell ref="BW673:BX673"/>
    <mergeCell ref="BY673:BZ673"/>
    <mergeCell ref="BQ673:BR673"/>
    <mergeCell ref="BS673:BT673"/>
    <mergeCell ref="BF673:BG673"/>
    <mergeCell ref="BH673:BI673"/>
    <mergeCell ref="BJ673:BK673"/>
    <mergeCell ref="BL673:BM673"/>
    <mergeCell ref="BN673:BO673"/>
    <mergeCell ref="BC673:BD673"/>
    <mergeCell ref="AU673:AV673"/>
    <mergeCell ref="AW673:AX673"/>
    <mergeCell ref="AY673:AZ673"/>
    <mergeCell ref="BA673:BB673"/>
    <mergeCell ref="AN673:AO673"/>
    <mergeCell ref="AP673:AQ673"/>
    <mergeCell ref="AR673:AS673"/>
    <mergeCell ref="AJ672:AK672"/>
    <mergeCell ref="AL672:AM672"/>
    <mergeCell ref="AN672:AO672"/>
    <mergeCell ref="AA672:AB672"/>
    <mergeCell ref="AC672:AD672"/>
    <mergeCell ref="AE672:AF672"/>
    <mergeCell ref="Y672:Z672"/>
    <mergeCell ref="N672:O672"/>
    <mergeCell ref="P672:Q672"/>
    <mergeCell ref="R672:S672"/>
    <mergeCell ref="T672:U672"/>
    <mergeCell ref="V672:W672"/>
    <mergeCell ref="DQ671:DR671"/>
    <mergeCell ref="DI671:DJ671"/>
    <mergeCell ref="DK671:DL671"/>
    <mergeCell ref="DM671:DN671"/>
    <mergeCell ref="DO671:DP671"/>
    <mergeCell ref="DB671:DC671"/>
    <mergeCell ref="DD671:DE671"/>
    <mergeCell ref="DF671:DG671"/>
    <mergeCell ref="CX671:CY671"/>
    <mergeCell ref="CZ671:DA671"/>
    <mergeCell ref="CM671:CN671"/>
    <mergeCell ref="CO671:CP671"/>
    <mergeCell ref="CQ671:CR671"/>
    <mergeCell ref="CS671:CT671"/>
    <mergeCell ref="CU671:CV671"/>
    <mergeCell ref="CJ671:CK671"/>
    <mergeCell ref="CB671:CC671"/>
    <mergeCell ref="CD671:CE671"/>
    <mergeCell ref="CF671:CG671"/>
    <mergeCell ref="BY672:BZ672"/>
    <mergeCell ref="BQ672:BR672"/>
    <mergeCell ref="BS672:BT672"/>
    <mergeCell ref="BU672:BV672"/>
    <mergeCell ref="BH672:BI672"/>
    <mergeCell ref="BJ672:BK672"/>
    <mergeCell ref="BL672:BM672"/>
    <mergeCell ref="BN672:BO672"/>
    <mergeCell ref="BF672:BG672"/>
    <mergeCell ref="AU672:AV672"/>
    <mergeCell ref="AW672:AX672"/>
    <mergeCell ref="AY672:AZ672"/>
    <mergeCell ref="BA672:BB672"/>
    <mergeCell ref="BC672:BD672"/>
    <mergeCell ref="AP672:AQ672"/>
    <mergeCell ref="AR672:AS672"/>
    <mergeCell ref="AJ671:AK671"/>
    <mergeCell ref="AL671:AM671"/>
    <mergeCell ref="Y671:Z671"/>
    <mergeCell ref="AA671:AB671"/>
    <mergeCell ref="AC671:AD671"/>
    <mergeCell ref="AE671:AF671"/>
    <mergeCell ref="V671:W671"/>
    <mergeCell ref="N671:O671"/>
    <mergeCell ref="P671:Q671"/>
    <mergeCell ref="R671:S671"/>
    <mergeCell ref="T671:U671"/>
    <mergeCell ref="DI670:DJ670"/>
    <mergeCell ref="DK670:DL670"/>
    <mergeCell ref="DM670:DN670"/>
    <mergeCell ref="DO670:DP670"/>
    <mergeCell ref="DQ670:DR670"/>
    <mergeCell ref="DD670:DE670"/>
    <mergeCell ref="DF670:DG670"/>
    <mergeCell ref="CX670:CY670"/>
    <mergeCell ref="CZ670:DA670"/>
    <mergeCell ref="DB670:DC670"/>
    <mergeCell ref="CO670:CP670"/>
    <mergeCell ref="CQ670:CR670"/>
    <mergeCell ref="CS670:CT670"/>
    <mergeCell ref="CU670:CV670"/>
    <mergeCell ref="CM670:CN670"/>
    <mergeCell ref="CB670:CC670"/>
    <mergeCell ref="CD670:CE670"/>
    <mergeCell ref="CF670:CG670"/>
    <mergeCell ref="CH670:CI670"/>
    <mergeCell ref="CJ670:CK670"/>
    <mergeCell ref="BW670:BX670"/>
    <mergeCell ref="CH671:CI671"/>
    <mergeCell ref="BU671:BV671"/>
    <mergeCell ref="BW671:BX671"/>
    <mergeCell ref="BY671:BZ671"/>
    <mergeCell ref="BQ671:BR671"/>
    <mergeCell ref="BS671:BT671"/>
    <mergeCell ref="BF671:BG671"/>
    <mergeCell ref="BH671:BI671"/>
    <mergeCell ref="BJ671:BK671"/>
    <mergeCell ref="BL671:BM671"/>
    <mergeCell ref="BN671:BO671"/>
    <mergeCell ref="BC671:BD671"/>
    <mergeCell ref="AU671:AV671"/>
    <mergeCell ref="AW671:AX671"/>
    <mergeCell ref="AY671:AZ671"/>
    <mergeCell ref="BA671:BB671"/>
    <mergeCell ref="AN671:AO671"/>
    <mergeCell ref="AP671:AQ671"/>
    <mergeCell ref="AR671:AS671"/>
    <mergeCell ref="AJ670:AK670"/>
    <mergeCell ref="AL670:AM670"/>
    <mergeCell ref="AN670:AO670"/>
    <mergeCell ref="AA670:AB670"/>
    <mergeCell ref="AC670:AD670"/>
    <mergeCell ref="AE670:AF670"/>
    <mergeCell ref="Y670:Z670"/>
    <mergeCell ref="N670:O670"/>
    <mergeCell ref="P670:Q670"/>
    <mergeCell ref="R670:S670"/>
    <mergeCell ref="T670:U670"/>
    <mergeCell ref="V670:W670"/>
    <mergeCell ref="DQ669:DR669"/>
    <mergeCell ref="DI669:DJ669"/>
    <mergeCell ref="DK669:DL669"/>
    <mergeCell ref="DM669:DN669"/>
    <mergeCell ref="DO669:DP669"/>
    <mergeCell ref="DB669:DC669"/>
    <mergeCell ref="DD669:DE669"/>
    <mergeCell ref="DF669:DG669"/>
    <mergeCell ref="CX669:CY669"/>
    <mergeCell ref="CZ669:DA669"/>
    <mergeCell ref="CM669:CN669"/>
    <mergeCell ref="CO669:CP669"/>
    <mergeCell ref="CQ669:CR669"/>
    <mergeCell ref="CS669:CT669"/>
    <mergeCell ref="CU669:CV669"/>
    <mergeCell ref="CJ669:CK669"/>
    <mergeCell ref="CB669:CC669"/>
    <mergeCell ref="CD669:CE669"/>
    <mergeCell ref="CF669:CG669"/>
    <mergeCell ref="BY670:BZ670"/>
    <mergeCell ref="BQ670:BR670"/>
    <mergeCell ref="BS670:BT670"/>
    <mergeCell ref="BU670:BV670"/>
    <mergeCell ref="BH670:BI670"/>
    <mergeCell ref="BJ670:BK670"/>
    <mergeCell ref="BL670:BM670"/>
    <mergeCell ref="BN670:BO670"/>
    <mergeCell ref="BF670:BG670"/>
    <mergeCell ref="AU670:AV670"/>
    <mergeCell ref="AW670:AX670"/>
    <mergeCell ref="AY670:AZ670"/>
    <mergeCell ref="BA670:BB670"/>
    <mergeCell ref="BC670:BD670"/>
    <mergeCell ref="AP670:AQ670"/>
    <mergeCell ref="AR670:AS670"/>
    <mergeCell ref="AJ669:AK669"/>
    <mergeCell ref="AL669:AM669"/>
    <mergeCell ref="Y669:Z669"/>
    <mergeCell ref="AA669:AB669"/>
    <mergeCell ref="AC669:AD669"/>
    <mergeCell ref="AE669:AF669"/>
    <mergeCell ref="V669:W669"/>
    <mergeCell ref="DM668:DN668"/>
    <mergeCell ref="DO668:DP668"/>
    <mergeCell ref="DQ668:DR668"/>
    <mergeCell ref="DD668:DE668"/>
    <mergeCell ref="DF668:DG668"/>
    <mergeCell ref="CX668:CY668"/>
    <mergeCell ref="CZ668:DA668"/>
    <mergeCell ref="DB668:DC668"/>
    <mergeCell ref="CO668:CP668"/>
    <mergeCell ref="CQ668:CR668"/>
    <mergeCell ref="CS668:CT668"/>
    <mergeCell ref="CU668:CV668"/>
    <mergeCell ref="CM668:CN668"/>
    <mergeCell ref="CB668:CC668"/>
    <mergeCell ref="CD668:CE668"/>
    <mergeCell ref="CF668:CG668"/>
    <mergeCell ref="CH668:CI668"/>
    <mergeCell ref="CJ668:CK668"/>
    <mergeCell ref="BW668:BX668"/>
    <mergeCell ref="CH669:CI669"/>
    <mergeCell ref="BU669:BV669"/>
    <mergeCell ref="BW669:BX669"/>
    <mergeCell ref="BY669:BZ669"/>
    <mergeCell ref="BQ669:BR669"/>
    <mergeCell ref="BS669:BT669"/>
    <mergeCell ref="BF669:BG669"/>
    <mergeCell ref="BH669:BI669"/>
    <mergeCell ref="BJ669:BK669"/>
    <mergeCell ref="BL669:BM669"/>
    <mergeCell ref="BN669:BO669"/>
    <mergeCell ref="BC669:BD669"/>
    <mergeCell ref="AU669:AV669"/>
    <mergeCell ref="AW669:AX669"/>
    <mergeCell ref="AY669:AZ669"/>
    <mergeCell ref="BA669:BB669"/>
    <mergeCell ref="CS667:CT667"/>
    <mergeCell ref="CU667:CV667"/>
    <mergeCell ref="CM667:CN667"/>
    <mergeCell ref="CO667:CP667"/>
    <mergeCell ref="CB667:CC667"/>
    <mergeCell ref="CD667:CE667"/>
    <mergeCell ref="CF667:CG667"/>
    <mergeCell ref="CH667:CI667"/>
    <mergeCell ref="CJ667:CK667"/>
    <mergeCell ref="BY667:BZ667"/>
    <mergeCell ref="BY668:BZ668"/>
    <mergeCell ref="BQ668:BR668"/>
    <mergeCell ref="BS668:BT668"/>
    <mergeCell ref="BU668:BV668"/>
    <mergeCell ref="BH668:BI668"/>
    <mergeCell ref="BJ668:BK668"/>
    <mergeCell ref="BL668:BM668"/>
    <mergeCell ref="BN668:BO668"/>
    <mergeCell ref="BF668:BG668"/>
    <mergeCell ref="AU668:AV668"/>
    <mergeCell ref="AW668:AX668"/>
    <mergeCell ref="AY668:AZ668"/>
    <mergeCell ref="BA668:BB668"/>
    <mergeCell ref="BC668:BD668"/>
    <mergeCell ref="N669:O669"/>
    <mergeCell ref="P669:Q669"/>
    <mergeCell ref="R669:S669"/>
    <mergeCell ref="T669:U669"/>
    <mergeCell ref="DI668:DJ668"/>
    <mergeCell ref="DK668:DL668"/>
    <mergeCell ref="AN669:AO669"/>
    <mergeCell ref="AP669:AQ669"/>
    <mergeCell ref="AR669:AS669"/>
    <mergeCell ref="AJ668:AK668"/>
    <mergeCell ref="AL668:AM668"/>
    <mergeCell ref="AN668:AO668"/>
    <mergeCell ref="AA668:AB668"/>
    <mergeCell ref="AC668:AD668"/>
    <mergeCell ref="AE668:AF668"/>
    <mergeCell ref="Y668:Z668"/>
    <mergeCell ref="N668:O668"/>
    <mergeCell ref="P668:Q668"/>
    <mergeCell ref="R668:S668"/>
    <mergeCell ref="T668:U668"/>
    <mergeCell ref="V668:W668"/>
    <mergeCell ref="AP668:AQ668"/>
    <mergeCell ref="AR668:AS668"/>
    <mergeCell ref="AJ667:AK667"/>
    <mergeCell ref="AL667:AM667"/>
    <mergeCell ref="AN667:AO667"/>
    <mergeCell ref="AP667:AQ667"/>
    <mergeCell ref="AC667:AD667"/>
    <mergeCell ref="AE667:AF667"/>
    <mergeCell ref="Y667:Z667"/>
    <mergeCell ref="AA667:AB667"/>
    <mergeCell ref="C666:M666"/>
    <mergeCell ref="N667:O667"/>
    <mergeCell ref="P667:Q667"/>
    <mergeCell ref="R667:S667"/>
    <mergeCell ref="T667:U667"/>
    <mergeCell ref="V667:W667"/>
    <mergeCell ref="DM665:DN665"/>
    <mergeCell ref="DO665:DP665"/>
    <mergeCell ref="DQ665:DR665"/>
    <mergeCell ref="DI665:DJ665"/>
    <mergeCell ref="DK665:DL665"/>
    <mergeCell ref="CX665:CY665"/>
    <mergeCell ref="CZ665:DA665"/>
    <mergeCell ref="DB665:DC665"/>
    <mergeCell ref="DD665:DE665"/>
    <mergeCell ref="DF665:DG665"/>
    <mergeCell ref="CU665:CV665"/>
    <mergeCell ref="CM665:CN665"/>
    <mergeCell ref="CO665:CP665"/>
    <mergeCell ref="CQ665:CR665"/>
    <mergeCell ref="CS665:CT665"/>
    <mergeCell ref="CF665:CG665"/>
    <mergeCell ref="CH665:CI665"/>
    <mergeCell ref="CJ665:CK665"/>
    <mergeCell ref="BQ667:BR667"/>
    <mergeCell ref="BS667:BT667"/>
    <mergeCell ref="BU667:BV667"/>
    <mergeCell ref="BW667:BX667"/>
    <mergeCell ref="BJ667:BK667"/>
    <mergeCell ref="BL667:BM667"/>
    <mergeCell ref="BN667:BO667"/>
    <mergeCell ref="BF667:BG667"/>
    <mergeCell ref="BH667:BI667"/>
    <mergeCell ref="AU667:AV667"/>
    <mergeCell ref="AW667:AX667"/>
    <mergeCell ref="AY667:AZ667"/>
    <mergeCell ref="BA667:BB667"/>
    <mergeCell ref="BC667:BD667"/>
    <mergeCell ref="AR667:AS667"/>
    <mergeCell ref="AJ665:AK665"/>
    <mergeCell ref="AL665:AM665"/>
    <mergeCell ref="AN665:AO665"/>
    <mergeCell ref="AP665:AQ665"/>
    <mergeCell ref="AR665:AS665"/>
    <mergeCell ref="Y665:Z665"/>
    <mergeCell ref="AA665:AB665"/>
    <mergeCell ref="AC665:AD665"/>
    <mergeCell ref="AE665:AF665"/>
    <mergeCell ref="DI667:DJ667"/>
    <mergeCell ref="DK667:DL667"/>
    <mergeCell ref="DM667:DN667"/>
    <mergeCell ref="DO667:DP667"/>
    <mergeCell ref="DQ667:DR667"/>
    <mergeCell ref="DF667:DG667"/>
    <mergeCell ref="CX667:CY667"/>
    <mergeCell ref="CZ667:DA667"/>
    <mergeCell ref="N665:O665"/>
    <mergeCell ref="P665:Q665"/>
    <mergeCell ref="R665:S665"/>
    <mergeCell ref="T665:U665"/>
    <mergeCell ref="V665:W665"/>
    <mergeCell ref="DB667:DC667"/>
    <mergeCell ref="DD667:DE667"/>
    <mergeCell ref="CQ667:CR667"/>
    <mergeCell ref="DO664:DP664"/>
    <mergeCell ref="DQ664:DR664"/>
    <mergeCell ref="DI664:DJ664"/>
    <mergeCell ref="DK664:DL664"/>
    <mergeCell ref="DM664:DN664"/>
    <mergeCell ref="CZ664:DA664"/>
    <mergeCell ref="DB664:DC664"/>
    <mergeCell ref="DD664:DE664"/>
    <mergeCell ref="DF664:DG664"/>
    <mergeCell ref="CX664:CY664"/>
    <mergeCell ref="CM664:CN664"/>
    <mergeCell ref="CO664:CP664"/>
    <mergeCell ref="CQ664:CR664"/>
    <mergeCell ref="CS664:CT664"/>
    <mergeCell ref="CU664:CV664"/>
    <mergeCell ref="CH664:CI664"/>
    <mergeCell ref="CB665:CC665"/>
    <mergeCell ref="CD665:CE665"/>
    <mergeCell ref="BQ665:BR665"/>
    <mergeCell ref="BS665:BT665"/>
    <mergeCell ref="BU665:BV665"/>
    <mergeCell ref="BW665:BX665"/>
    <mergeCell ref="BY665:BZ665"/>
    <mergeCell ref="BN665:BO665"/>
    <mergeCell ref="BF665:BG665"/>
    <mergeCell ref="BH665:BI665"/>
    <mergeCell ref="BJ665:BK665"/>
    <mergeCell ref="BL665:BM665"/>
    <mergeCell ref="AY665:AZ665"/>
    <mergeCell ref="BA665:BB665"/>
    <mergeCell ref="BC665:BD665"/>
    <mergeCell ref="AU665:AV665"/>
    <mergeCell ref="AW665:AX665"/>
    <mergeCell ref="AL664:AM664"/>
    <mergeCell ref="AN664:AO664"/>
    <mergeCell ref="AP664:AQ664"/>
    <mergeCell ref="AR664:AS664"/>
    <mergeCell ref="AJ664:AK664"/>
    <mergeCell ref="BQ664:BR664"/>
    <mergeCell ref="T664:U664"/>
    <mergeCell ref="V664:W664"/>
    <mergeCell ref="C664:I664"/>
    <mergeCell ref="J664:M664"/>
    <mergeCell ref="N664:O664"/>
    <mergeCell ref="P664:Q664"/>
    <mergeCell ref="R664:S664"/>
    <mergeCell ref="DI663:DJ663"/>
    <mergeCell ref="DK663:DL663"/>
    <mergeCell ref="DM663:DN663"/>
    <mergeCell ref="DO663:DP663"/>
    <mergeCell ref="DQ663:DR663"/>
    <mergeCell ref="DD663:DE663"/>
    <mergeCell ref="DF663:DG663"/>
    <mergeCell ref="CX663:CY663"/>
    <mergeCell ref="CZ663:DA663"/>
    <mergeCell ref="DB663:DC663"/>
    <mergeCell ref="CO663:CP663"/>
    <mergeCell ref="CQ663:CR663"/>
    <mergeCell ref="CS663:CT663"/>
    <mergeCell ref="CU663:CV663"/>
    <mergeCell ref="CJ664:CK664"/>
    <mergeCell ref="CB664:CC664"/>
    <mergeCell ref="CD664:CE664"/>
    <mergeCell ref="CF664:CG664"/>
    <mergeCell ref="BS664:BT664"/>
    <mergeCell ref="BU664:BV664"/>
    <mergeCell ref="BW664:BX664"/>
    <mergeCell ref="BY664:BZ664"/>
    <mergeCell ref="BQ663:BR663"/>
    <mergeCell ref="BS663:BT663"/>
    <mergeCell ref="BU663:BV663"/>
    <mergeCell ref="BF664:BG664"/>
    <mergeCell ref="BH664:BI664"/>
    <mergeCell ref="BJ664:BK664"/>
    <mergeCell ref="BL664:BM664"/>
    <mergeCell ref="BN664:BO664"/>
    <mergeCell ref="BA664:BB664"/>
    <mergeCell ref="BC664:BD664"/>
    <mergeCell ref="AU664:AV664"/>
    <mergeCell ref="AW664:AX664"/>
    <mergeCell ref="AY664:AZ664"/>
    <mergeCell ref="Y663:Z663"/>
    <mergeCell ref="BF663:BG663"/>
    <mergeCell ref="AU663:AV663"/>
    <mergeCell ref="AW663:AX663"/>
    <mergeCell ref="AY663:AZ663"/>
    <mergeCell ref="BA663:BB663"/>
    <mergeCell ref="BC663:BD663"/>
    <mergeCell ref="AP663:AQ663"/>
    <mergeCell ref="AR663:AS663"/>
    <mergeCell ref="AJ663:AK663"/>
    <mergeCell ref="AL663:AM663"/>
    <mergeCell ref="Y664:Z664"/>
    <mergeCell ref="AA664:AB664"/>
    <mergeCell ref="AC664:AD664"/>
    <mergeCell ref="AE664:AF664"/>
    <mergeCell ref="C663:K663"/>
    <mergeCell ref="N663:O663"/>
    <mergeCell ref="P663:Q663"/>
    <mergeCell ref="R663:S663"/>
    <mergeCell ref="T663:U663"/>
    <mergeCell ref="V663:W663"/>
    <mergeCell ref="CB662:CC662"/>
    <mergeCell ref="CD662:CE662"/>
    <mergeCell ref="CF662:CG662"/>
    <mergeCell ref="CH662:CI662"/>
    <mergeCell ref="BU662:BV662"/>
    <mergeCell ref="BW662:BX662"/>
    <mergeCell ref="BY662:BZ662"/>
    <mergeCell ref="BQ662:BR662"/>
    <mergeCell ref="BS662:BT662"/>
    <mergeCell ref="BF662:BG662"/>
    <mergeCell ref="BH662:BI662"/>
    <mergeCell ref="BJ662:BK662"/>
    <mergeCell ref="BL662:BM662"/>
    <mergeCell ref="BN662:BO662"/>
    <mergeCell ref="BC662:BD662"/>
    <mergeCell ref="AU662:AV662"/>
    <mergeCell ref="AW662:AX662"/>
    <mergeCell ref="AY662:AZ662"/>
    <mergeCell ref="BA662:BB662"/>
    <mergeCell ref="AN662:AO662"/>
    <mergeCell ref="AP662:AQ662"/>
    <mergeCell ref="BH663:BI663"/>
    <mergeCell ref="BJ663:BK663"/>
    <mergeCell ref="BL663:BM663"/>
    <mergeCell ref="BN663:BO663"/>
    <mergeCell ref="CB663:CC663"/>
    <mergeCell ref="C662:K662"/>
    <mergeCell ref="N662:O662"/>
    <mergeCell ref="P662:Q662"/>
    <mergeCell ref="R662:S662"/>
    <mergeCell ref="T662:U662"/>
    <mergeCell ref="CD663:CE663"/>
    <mergeCell ref="CF663:CG663"/>
    <mergeCell ref="CH663:CI663"/>
    <mergeCell ref="BW663:BX663"/>
    <mergeCell ref="BY663:BZ663"/>
    <mergeCell ref="V662:W662"/>
    <mergeCell ref="BF661:BG661"/>
    <mergeCell ref="AU661:AV661"/>
    <mergeCell ref="AW661:AX661"/>
    <mergeCell ref="AY661:AZ661"/>
    <mergeCell ref="BA661:BB661"/>
    <mergeCell ref="BC661:BD661"/>
    <mergeCell ref="AP661:AQ661"/>
    <mergeCell ref="AR661:AS661"/>
    <mergeCell ref="AJ661:AK661"/>
    <mergeCell ref="AL661:AM661"/>
    <mergeCell ref="AN661:AO661"/>
    <mergeCell ref="AA661:AB661"/>
    <mergeCell ref="AC661:AD661"/>
    <mergeCell ref="AE661:AF661"/>
    <mergeCell ref="Y661:Z661"/>
    <mergeCell ref="AR662:AS662"/>
    <mergeCell ref="AJ662:AK662"/>
    <mergeCell ref="AL662:AM662"/>
    <mergeCell ref="Y662:Z662"/>
    <mergeCell ref="AA662:AB662"/>
    <mergeCell ref="AC662:AD662"/>
    <mergeCell ref="AE662:AF662"/>
    <mergeCell ref="DQ662:DR662"/>
    <mergeCell ref="AN663:AO663"/>
    <mergeCell ref="AA663:AB663"/>
    <mergeCell ref="AC663:AD663"/>
    <mergeCell ref="AE663:AF663"/>
    <mergeCell ref="DI662:DJ662"/>
    <mergeCell ref="DK662:DL662"/>
    <mergeCell ref="DM662:DN662"/>
    <mergeCell ref="DO662:DP662"/>
    <mergeCell ref="DB662:DC662"/>
    <mergeCell ref="DD662:DE662"/>
    <mergeCell ref="DF662:DG662"/>
    <mergeCell ref="CX662:CY662"/>
    <mergeCell ref="CZ662:DA662"/>
    <mergeCell ref="CM662:CN662"/>
    <mergeCell ref="CO662:CP662"/>
    <mergeCell ref="CQ662:CR662"/>
    <mergeCell ref="CS662:CT662"/>
    <mergeCell ref="CU662:CV662"/>
    <mergeCell ref="CJ662:CK662"/>
    <mergeCell ref="CM663:CN663"/>
    <mergeCell ref="CJ663:CK663"/>
    <mergeCell ref="C661:K661"/>
    <mergeCell ref="N661:O661"/>
    <mergeCell ref="P661:Q661"/>
    <mergeCell ref="R661:S661"/>
    <mergeCell ref="T661:U661"/>
    <mergeCell ref="V661:W661"/>
    <mergeCell ref="DQ660:DR660"/>
    <mergeCell ref="DI660:DJ660"/>
    <mergeCell ref="DK660:DL660"/>
    <mergeCell ref="DM660:DN660"/>
    <mergeCell ref="DO660:DP660"/>
    <mergeCell ref="DB660:DC660"/>
    <mergeCell ref="DD660:DE660"/>
    <mergeCell ref="DF660:DG660"/>
    <mergeCell ref="CX660:CY660"/>
    <mergeCell ref="CZ660:DA660"/>
    <mergeCell ref="CM660:CN660"/>
    <mergeCell ref="CO660:CP660"/>
    <mergeCell ref="CQ660:CR660"/>
    <mergeCell ref="CS660:CT660"/>
    <mergeCell ref="CU660:CV660"/>
    <mergeCell ref="CJ660:CK660"/>
    <mergeCell ref="CB660:CC660"/>
    <mergeCell ref="CD660:CE660"/>
    <mergeCell ref="CF660:CG660"/>
    <mergeCell ref="CH660:CI660"/>
    <mergeCell ref="BU660:BV660"/>
    <mergeCell ref="BW660:BX660"/>
    <mergeCell ref="BY660:BZ660"/>
    <mergeCell ref="BQ660:BR660"/>
    <mergeCell ref="BS660:BT660"/>
    <mergeCell ref="BF660:BG660"/>
    <mergeCell ref="BH660:BI660"/>
    <mergeCell ref="BJ660:BK660"/>
    <mergeCell ref="BL660:BM660"/>
    <mergeCell ref="DI661:DJ661"/>
    <mergeCell ref="DK661:DL661"/>
    <mergeCell ref="DM661:DN661"/>
    <mergeCell ref="DO661:DP661"/>
    <mergeCell ref="DQ661:DR661"/>
    <mergeCell ref="DD661:DE661"/>
    <mergeCell ref="DF661:DG661"/>
    <mergeCell ref="CX661:CY661"/>
    <mergeCell ref="CZ661:DA661"/>
    <mergeCell ref="DB661:DC661"/>
    <mergeCell ref="CO661:CP661"/>
    <mergeCell ref="CQ661:CR661"/>
    <mergeCell ref="CS661:CT661"/>
    <mergeCell ref="CU661:CV661"/>
    <mergeCell ref="CM661:CN661"/>
    <mergeCell ref="CB661:CC661"/>
    <mergeCell ref="CD661:CE661"/>
    <mergeCell ref="CF661:CG661"/>
    <mergeCell ref="CH661:CI661"/>
    <mergeCell ref="CJ661:CK661"/>
    <mergeCell ref="BW661:BX661"/>
    <mergeCell ref="BY661:BZ661"/>
    <mergeCell ref="BQ661:BR661"/>
    <mergeCell ref="BS661:BT661"/>
    <mergeCell ref="BU661:BV661"/>
    <mergeCell ref="BH661:BI661"/>
    <mergeCell ref="BJ661:BK661"/>
    <mergeCell ref="BL661:BM661"/>
    <mergeCell ref="BN661:BO661"/>
    <mergeCell ref="AA659:AB659"/>
    <mergeCell ref="AC659:AD659"/>
    <mergeCell ref="AE659:AF659"/>
    <mergeCell ref="Y659:Z659"/>
    <mergeCell ref="C660:K660"/>
    <mergeCell ref="N660:O660"/>
    <mergeCell ref="P660:Q660"/>
    <mergeCell ref="R660:S660"/>
    <mergeCell ref="T660:U660"/>
    <mergeCell ref="DI659:DJ659"/>
    <mergeCell ref="DK659:DL659"/>
    <mergeCell ref="DM659:DN659"/>
    <mergeCell ref="DO659:DP659"/>
    <mergeCell ref="DQ659:DR659"/>
    <mergeCell ref="DD659:DE659"/>
    <mergeCell ref="DF659:DG659"/>
    <mergeCell ref="CX659:CY659"/>
    <mergeCell ref="CZ659:DA659"/>
    <mergeCell ref="DB659:DC659"/>
    <mergeCell ref="CO659:CP659"/>
    <mergeCell ref="CQ659:CR659"/>
    <mergeCell ref="CS659:CT659"/>
    <mergeCell ref="CU659:CV659"/>
    <mergeCell ref="CM659:CN659"/>
    <mergeCell ref="CB659:CC659"/>
    <mergeCell ref="CD659:CE659"/>
    <mergeCell ref="CF659:CG659"/>
    <mergeCell ref="CH659:CI659"/>
    <mergeCell ref="CJ659:CK659"/>
    <mergeCell ref="BW659:BX659"/>
    <mergeCell ref="BY659:BZ659"/>
    <mergeCell ref="BQ659:BR659"/>
    <mergeCell ref="BS659:BT659"/>
    <mergeCell ref="BU659:BV659"/>
    <mergeCell ref="BH659:BI659"/>
    <mergeCell ref="BJ659:BK659"/>
    <mergeCell ref="BL659:BM659"/>
    <mergeCell ref="BN659:BO659"/>
    <mergeCell ref="BN660:BO660"/>
    <mergeCell ref="BC660:BD660"/>
    <mergeCell ref="AU660:AV660"/>
    <mergeCell ref="AW660:AX660"/>
    <mergeCell ref="AY660:AZ660"/>
    <mergeCell ref="BA660:BB660"/>
    <mergeCell ref="AN660:AO660"/>
    <mergeCell ref="AP660:AQ660"/>
    <mergeCell ref="AR660:AS660"/>
    <mergeCell ref="AJ660:AK660"/>
    <mergeCell ref="AL660:AM660"/>
    <mergeCell ref="Y660:Z660"/>
    <mergeCell ref="AA660:AB660"/>
    <mergeCell ref="AC660:AD660"/>
    <mergeCell ref="AE660:AF660"/>
    <mergeCell ref="V660:W660"/>
    <mergeCell ref="BL657:BM657"/>
    <mergeCell ref="BN657:BO657"/>
    <mergeCell ref="BN658:BO658"/>
    <mergeCell ref="BC658:BD658"/>
    <mergeCell ref="AU658:AV658"/>
    <mergeCell ref="AW658:AX658"/>
    <mergeCell ref="AY658:AZ658"/>
    <mergeCell ref="BA658:BB658"/>
    <mergeCell ref="AN658:AO658"/>
    <mergeCell ref="AP658:AQ658"/>
    <mergeCell ref="AR658:AS658"/>
    <mergeCell ref="AJ658:AK658"/>
    <mergeCell ref="AL658:AM658"/>
    <mergeCell ref="Y658:Z658"/>
    <mergeCell ref="AA658:AB658"/>
    <mergeCell ref="AC658:AD658"/>
    <mergeCell ref="AE658:AF658"/>
    <mergeCell ref="V658:W658"/>
    <mergeCell ref="C659:K659"/>
    <mergeCell ref="N659:O659"/>
    <mergeCell ref="P659:Q659"/>
    <mergeCell ref="R659:S659"/>
    <mergeCell ref="T659:U659"/>
    <mergeCell ref="V659:W659"/>
    <mergeCell ref="DQ658:DR658"/>
    <mergeCell ref="DI658:DJ658"/>
    <mergeCell ref="DK658:DL658"/>
    <mergeCell ref="DM658:DN658"/>
    <mergeCell ref="DO658:DP658"/>
    <mergeCell ref="DB658:DC658"/>
    <mergeCell ref="DD658:DE658"/>
    <mergeCell ref="DF658:DG658"/>
    <mergeCell ref="CX658:CY658"/>
    <mergeCell ref="CZ658:DA658"/>
    <mergeCell ref="CM658:CN658"/>
    <mergeCell ref="CO658:CP658"/>
    <mergeCell ref="CQ658:CR658"/>
    <mergeCell ref="CS658:CT658"/>
    <mergeCell ref="CU658:CV658"/>
    <mergeCell ref="CJ658:CK658"/>
    <mergeCell ref="CB658:CC658"/>
    <mergeCell ref="CD658:CE658"/>
    <mergeCell ref="CF658:CG658"/>
    <mergeCell ref="CH658:CI658"/>
    <mergeCell ref="BU658:BV658"/>
    <mergeCell ref="BW658:BX658"/>
    <mergeCell ref="BY658:BZ658"/>
    <mergeCell ref="BQ658:BR658"/>
    <mergeCell ref="BS658:BT658"/>
    <mergeCell ref="BF658:BG658"/>
    <mergeCell ref="BH658:BI658"/>
    <mergeCell ref="BJ658:BK658"/>
    <mergeCell ref="BL658:BM658"/>
    <mergeCell ref="BF659:BG659"/>
    <mergeCell ref="AU659:AV659"/>
    <mergeCell ref="AW659:AX659"/>
    <mergeCell ref="AY659:AZ659"/>
    <mergeCell ref="BA659:BB659"/>
    <mergeCell ref="BC659:BD659"/>
    <mergeCell ref="AP659:AQ659"/>
    <mergeCell ref="AR659:AS659"/>
    <mergeCell ref="AJ659:AK659"/>
    <mergeCell ref="AL659:AM659"/>
    <mergeCell ref="AN659:AO659"/>
    <mergeCell ref="CX656:CY656"/>
    <mergeCell ref="CZ656:DA656"/>
    <mergeCell ref="CM656:CN656"/>
    <mergeCell ref="CO656:CP656"/>
    <mergeCell ref="CQ656:CR656"/>
    <mergeCell ref="CS656:CT656"/>
    <mergeCell ref="CU656:CV656"/>
    <mergeCell ref="CJ656:CK656"/>
    <mergeCell ref="BF657:BG657"/>
    <mergeCell ref="AU657:AV657"/>
    <mergeCell ref="AW657:AX657"/>
    <mergeCell ref="AY657:AZ657"/>
    <mergeCell ref="BA657:BB657"/>
    <mergeCell ref="BC657:BD657"/>
    <mergeCell ref="AP657:AQ657"/>
    <mergeCell ref="AR657:AS657"/>
    <mergeCell ref="AJ657:AK657"/>
    <mergeCell ref="AL657:AM657"/>
    <mergeCell ref="AN657:AO657"/>
    <mergeCell ref="AA657:AB657"/>
    <mergeCell ref="AC657:AD657"/>
    <mergeCell ref="AE657:AF657"/>
    <mergeCell ref="DQ656:DR656"/>
    <mergeCell ref="AU656:AV656"/>
    <mergeCell ref="AW656:AX656"/>
    <mergeCell ref="AY656:AZ656"/>
    <mergeCell ref="BA656:BB656"/>
    <mergeCell ref="AN656:AO656"/>
    <mergeCell ref="AP656:AQ656"/>
    <mergeCell ref="AR656:AS656"/>
    <mergeCell ref="AJ656:AK656"/>
    <mergeCell ref="AL656:AM656"/>
    <mergeCell ref="C658:K658"/>
    <mergeCell ref="N658:O658"/>
    <mergeCell ref="P658:Q658"/>
    <mergeCell ref="R658:S658"/>
    <mergeCell ref="T658:U658"/>
    <mergeCell ref="DI657:DJ657"/>
    <mergeCell ref="DK657:DL657"/>
    <mergeCell ref="DM657:DN657"/>
    <mergeCell ref="DO657:DP657"/>
    <mergeCell ref="DQ657:DR657"/>
    <mergeCell ref="DD657:DE657"/>
    <mergeCell ref="DF657:DG657"/>
    <mergeCell ref="CX657:CY657"/>
    <mergeCell ref="CZ657:DA657"/>
    <mergeCell ref="DB657:DC657"/>
    <mergeCell ref="CO657:CP657"/>
    <mergeCell ref="CQ657:CR657"/>
    <mergeCell ref="CS657:CT657"/>
    <mergeCell ref="CU657:CV657"/>
    <mergeCell ref="CM657:CN657"/>
    <mergeCell ref="CB657:CC657"/>
    <mergeCell ref="CD657:CE657"/>
    <mergeCell ref="CF657:CG657"/>
    <mergeCell ref="CH657:CI657"/>
    <mergeCell ref="CJ657:CK657"/>
    <mergeCell ref="BW657:BX657"/>
    <mergeCell ref="BY657:BZ657"/>
    <mergeCell ref="BQ657:BR657"/>
    <mergeCell ref="BS657:BT657"/>
    <mergeCell ref="BU657:BV657"/>
    <mergeCell ref="BH657:BI657"/>
    <mergeCell ref="BJ657:BK657"/>
    <mergeCell ref="V656:W656"/>
    <mergeCell ref="C656:K656"/>
    <mergeCell ref="N656:O656"/>
    <mergeCell ref="P656:Q656"/>
    <mergeCell ref="R656:S656"/>
    <mergeCell ref="T656:U656"/>
    <mergeCell ref="DI655:DJ655"/>
    <mergeCell ref="DK655:DL655"/>
    <mergeCell ref="DM655:DN655"/>
    <mergeCell ref="DO655:DP655"/>
    <mergeCell ref="DQ655:DR655"/>
    <mergeCell ref="DD655:DE655"/>
    <mergeCell ref="DF655:DG655"/>
    <mergeCell ref="CX655:CY655"/>
    <mergeCell ref="CZ655:DA655"/>
    <mergeCell ref="DB655:DC655"/>
    <mergeCell ref="CO655:CP655"/>
    <mergeCell ref="CQ655:CR655"/>
    <mergeCell ref="CS655:CT655"/>
    <mergeCell ref="CU655:CV655"/>
    <mergeCell ref="Y656:Z656"/>
    <mergeCell ref="AA656:AB656"/>
    <mergeCell ref="AC656:AD656"/>
    <mergeCell ref="AE656:AF656"/>
    <mergeCell ref="Y657:Z657"/>
    <mergeCell ref="C657:K657"/>
    <mergeCell ref="N657:O657"/>
    <mergeCell ref="P657:Q657"/>
    <mergeCell ref="R657:S657"/>
    <mergeCell ref="T657:U657"/>
    <mergeCell ref="V657:W657"/>
    <mergeCell ref="CM655:CN655"/>
    <mergeCell ref="CB655:CC655"/>
    <mergeCell ref="CD655:CE655"/>
    <mergeCell ref="CF655:CG655"/>
    <mergeCell ref="CH655:CI655"/>
    <mergeCell ref="CJ655:CK655"/>
    <mergeCell ref="BW655:BX655"/>
    <mergeCell ref="BY655:BZ655"/>
    <mergeCell ref="BQ655:BR655"/>
    <mergeCell ref="BS655:BT655"/>
    <mergeCell ref="BU655:BV655"/>
    <mergeCell ref="BQ656:BR656"/>
    <mergeCell ref="BS656:BT656"/>
    <mergeCell ref="BF656:BG656"/>
    <mergeCell ref="BH656:BI656"/>
    <mergeCell ref="BJ656:BK656"/>
    <mergeCell ref="BL656:BM656"/>
    <mergeCell ref="BN656:BO656"/>
    <mergeCell ref="BC656:BD656"/>
    <mergeCell ref="CB656:CC656"/>
    <mergeCell ref="CD656:CE656"/>
    <mergeCell ref="CF656:CG656"/>
    <mergeCell ref="CH656:CI656"/>
    <mergeCell ref="BU656:BV656"/>
    <mergeCell ref="BW656:BX656"/>
    <mergeCell ref="BY656:BZ656"/>
    <mergeCell ref="DI656:DJ656"/>
    <mergeCell ref="DK656:DL656"/>
    <mergeCell ref="DM656:DN656"/>
    <mergeCell ref="DO656:DP656"/>
    <mergeCell ref="DB656:DC656"/>
    <mergeCell ref="DD656:DE656"/>
    <mergeCell ref="DF656:DG656"/>
    <mergeCell ref="Y655:Z655"/>
    <mergeCell ref="C655:K655"/>
    <mergeCell ref="N655:O655"/>
    <mergeCell ref="P655:Q655"/>
    <mergeCell ref="R655:S655"/>
    <mergeCell ref="T655:U655"/>
    <mergeCell ref="V655:W655"/>
    <mergeCell ref="DQ654:DR654"/>
    <mergeCell ref="CB654:CC654"/>
    <mergeCell ref="CD654:CE654"/>
    <mergeCell ref="CF654:CG654"/>
    <mergeCell ref="CH654:CI654"/>
    <mergeCell ref="BU654:BV654"/>
    <mergeCell ref="BW654:BX654"/>
    <mergeCell ref="BY654:BZ654"/>
    <mergeCell ref="BH655:BI655"/>
    <mergeCell ref="BJ655:BK655"/>
    <mergeCell ref="BL655:BM655"/>
    <mergeCell ref="BN655:BO655"/>
    <mergeCell ref="BF655:BG655"/>
    <mergeCell ref="AU655:AV655"/>
    <mergeCell ref="AW655:AX655"/>
    <mergeCell ref="DI654:DJ654"/>
    <mergeCell ref="DK654:DL654"/>
    <mergeCell ref="DM654:DN654"/>
    <mergeCell ref="DO654:DP654"/>
    <mergeCell ref="DB654:DC654"/>
    <mergeCell ref="DD654:DE654"/>
    <mergeCell ref="DF654:DG654"/>
    <mergeCell ref="CX654:CY654"/>
    <mergeCell ref="CZ654:DA654"/>
    <mergeCell ref="CM654:CN654"/>
    <mergeCell ref="CO654:CP654"/>
    <mergeCell ref="CQ654:CR654"/>
    <mergeCell ref="CS654:CT654"/>
    <mergeCell ref="CU654:CV654"/>
    <mergeCell ref="CJ654:CK654"/>
    <mergeCell ref="AY655:AZ655"/>
    <mergeCell ref="BA655:BB655"/>
    <mergeCell ref="BC655:BD655"/>
    <mergeCell ref="AP655:AQ655"/>
    <mergeCell ref="AR655:AS655"/>
    <mergeCell ref="AJ655:AK655"/>
    <mergeCell ref="AL655:AM655"/>
    <mergeCell ref="AN655:AO655"/>
    <mergeCell ref="AA655:AB655"/>
    <mergeCell ref="AC655:AD655"/>
    <mergeCell ref="AE655:AF655"/>
    <mergeCell ref="DM652:DN652"/>
    <mergeCell ref="DO652:DP652"/>
    <mergeCell ref="DQ652:DR652"/>
    <mergeCell ref="DF652:DG652"/>
    <mergeCell ref="CX652:CY652"/>
    <mergeCell ref="CZ652:DA652"/>
    <mergeCell ref="DB652:DC652"/>
    <mergeCell ref="DD652:DE652"/>
    <mergeCell ref="CQ652:CR652"/>
    <mergeCell ref="CS652:CT652"/>
    <mergeCell ref="CU652:CV652"/>
    <mergeCell ref="CM652:CN652"/>
    <mergeCell ref="CO652:CP652"/>
    <mergeCell ref="CB652:CC652"/>
    <mergeCell ref="CD652:CE652"/>
    <mergeCell ref="CF652:CG652"/>
    <mergeCell ref="CH652:CI652"/>
    <mergeCell ref="CJ652:CK652"/>
    <mergeCell ref="BY652:BZ652"/>
    <mergeCell ref="BQ652:BR652"/>
    <mergeCell ref="BS652:BT652"/>
    <mergeCell ref="BU652:BV652"/>
    <mergeCell ref="BW652:BX652"/>
    <mergeCell ref="BQ654:BR654"/>
    <mergeCell ref="BS654:BT654"/>
    <mergeCell ref="BF654:BG654"/>
    <mergeCell ref="BH654:BI654"/>
    <mergeCell ref="BJ654:BK654"/>
    <mergeCell ref="BL654:BM654"/>
    <mergeCell ref="BN654:BO654"/>
    <mergeCell ref="BC654:BD654"/>
    <mergeCell ref="AU654:AV654"/>
    <mergeCell ref="AW654:AX654"/>
    <mergeCell ref="AY654:AZ654"/>
    <mergeCell ref="BA654:BB654"/>
    <mergeCell ref="BJ652:BK652"/>
    <mergeCell ref="BL652:BM652"/>
    <mergeCell ref="BN652:BO652"/>
    <mergeCell ref="BF652:BG652"/>
    <mergeCell ref="BH652:BI652"/>
    <mergeCell ref="AU652:AV652"/>
    <mergeCell ref="AW652:AX652"/>
    <mergeCell ref="AY652:AZ652"/>
    <mergeCell ref="BA652:BB652"/>
    <mergeCell ref="BC652:BD652"/>
    <mergeCell ref="AR652:AS652"/>
    <mergeCell ref="AJ652:AK652"/>
    <mergeCell ref="AL652:AM652"/>
    <mergeCell ref="AN652:AO652"/>
    <mergeCell ref="AP652:AQ652"/>
    <mergeCell ref="AC652:AD652"/>
    <mergeCell ref="AE652:AF652"/>
    <mergeCell ref="Y652:Z652"/>
    <mergeCell ref="AA652:AB652"/>
    <mergeCell ref="N652:O652"/>
    <mergeCell ref="P652:Q652"/>
    <mergeCell ref="R652:S652"/>
    <mergeCell ref="T652:U652"/>
    <mergeCell ref="V652:W652"/>
    <mergeCell ref="E647:J647"/>
    <mergeCell ref="E648:J648"/>
    <mergeCell ref="E649:J649"/>
    <mergeCell ref="E650:J650"/>
    <mergeCell ref="E651:J651"/>
    <mergeCell ref="C652:I652"/>
    <mergeCell ref="J652:M652"/>
    <mergeCell ref="AJ637:AK637"/>
    <mergeCell ref="AL637:AM637"/>
    <mergeCell ref="AN637:AO637"/>
    <mergeCell ref="V654:W654"/>
    <mergeCell ref="C653:K653"/>
    <mergeCell ref="C654:K654"/>
    <mergeCell ref="N654:O654"/>
    <mergeCell ref="P654:Q654"/>
    <mergeCell ref="R654:S654"/>
    <mergeCell ref="T654:U654"/>
    <mergeCell ref="DI652:DJ652"/>
    <mergeCell ref="DK652:DL652"/>
    <mergeCell ref="AN654:AO654"/>
    <mergeCell ref="AP654:AQ654"/>
    <mergeCell ref="AR654:AS654"/>
    <mergeCell ref="AJ654:AK654"/>
    <mergeCell ref="AL654:AM654"/>
    <mergeCell ref="Y654:Z654"/>
    <mergeCell ref="AA654:AB654"/>
    <mergeCell ref="AC654:AD654"/>
    <mergeCell ref="AE654:AF654"/>
    <mergeCell ref="J639:L639"/>
    <mergeCell ref="C638:M638"/>
    <mergeCell ref="C639:I639"/>
    <mergeCell ref="DF639:DG639"/>
    <mergeCell ref="DD639:DE639"/>
    <mergeCell ref="DB639:DC639"/>
    <mergeCell ref="CZ639:DA639"/>
    <mergeCell ref="DK639:DL639"/>
    <mergeCell ref="DI639:DJ639"/>
    <mergeCell ref="CX639:CY639"/>
    <mergeCell ref="BY639:BZ639"/>
    <mergeCell ref="BW639:BX639"/>
    <mergeCell ref="BU639:BV639"/>
    <mergeCell ref="BS639:BT639"/>
    <mergeCell ref="CF639:CG639"/>
    <mergeCell ref="CD639:CE639"/>
    <mergeCell ref="CB639:CC639"/>
    <mergeCell ref="CJ639:CK639"/>
    <mergeCell ref="CH639:CI639"/>
    <mergeCell ref="CU639:CV639"/>
    <mergeCell ref="CS639:CT639"/>
    <mergeCell ref="CQ639:CR639"/>
    <mergeCell ref="E641:J641"/>
    <mergeCell ref="E642:J642"/>
    <mergeCell ref="E643:J643"/>
    <mergeCell ref="E644:J644"/>
    <mergeCell ref="E645:J645"/>
    <mergeCell ref="E646:J646"/>
    <mergeCell ref="C640:J640"/>
    <mergeCell ref="DI637:DJ637"/>
    <mergeCell ref="DK637:DL637"/>
    <mergeCell ref="DM637:DN637"/>
    <mergeCell ref="DO637:DP637"/>
    <mergeCell ref="DQ637:DR637"/>
    <mergeCell ref="DD637:DE637"/>
    <mergeCell ref="DF637:DG637"/>
    <mergeCell ref="CX637:CY637"/>
    <mergeCell ref="CZ637:DA637"/>
    <mergeCell ref="DB637:DC637"/>
    <mergeCell ref="CO637:CP637"/>
    <mergeCell ref="CQ637:CR637"/>
    <mergeCell ref="CS637:CT637"/>
    <mergeCell ref="CU637:CV637"/>
    <mergeCell ref="CM637:CN637"/>
    <mergeCell ref="AP637:AQ637"/>
    <mergeCell ref="AR637:AS637"/>
    <mergeCell ref="AA637:AB637"/>
    <mergeCell ref="AC637:AD637"/>
    <mergeCell ref="AE637:AF637"/>
    <mergeCell ref="Y637:Z637"/>
    <mergeCell ref="C637:G637"/>
    <mergeCell ref="N637:O637"/>
    <mergeCell ref="P637:Q637"/>
    <mergeCell ref="R637:S637"/>
    <mergeCell ref="T637:U637"/>
    <mergeCell ref="V637:W637"/>
    <mergeCell ref="BQ639:BR639"/>
    <mergeCell ref="DQ639:DR639"/>
    <mergeCell ref="DO639:DP639"/>
    <mergeCell ref="DM639:DN639"/>
    <mergeCell ref="CO639:CP639"/>
    <mergeCell ref="CM639:CN639"/>
    <mergeCell ref="AG637:AH637"/>
    <mergeCell ref="C635:H635"/>
    <mergeCell ref="I635:L635"/>
    <mergeCell ref="DI635:DJ635"/>
    <mergeCell ref="DK635:DL635"/>
    <mergeCell ref="DM635:DN635"/>
    <mergeCell ref="DO635:DP635"/>
    <mergeCell ref="DF633:DG633"/>
    <mergeCell ref="C633:H633"/>
    <mergeCell ref="I633:L633"/>
    <mergeCell ref="CX633:CY633"/>
    <mergeCell ref="CZ633:DA633"/>
    <mergeCell ref="DB633:DC633"/>
    <mergeCell ref="DD633:DE633"/>
    <mergeCell ref="CU631:CV631"/>
    <mergeCell ref="C631:H631"/>
    <mergeCell ref="I631:L631"/>
    <mergeCell ref="CM631:CN631"/>
    <mergeCell ref="CO631:CP631"/>
    <mergeCell ref="CQ631:CR631"/>
    <mergeCell ref="CS631:CT631"/>
    <mergeCell ref="DQ635:DR635"/>
    <mergeCell ref="CF637:CG637"/>
    <mergeCell ref="CH637:CI637"/>
    <mergeCell ref="CJ637:CK637"/>
    <mergeCell ref="BW637:BX637"/>
    <mergeCell ref="BY637:BZ637"/>
    <mergeCell ref="BQ637:BR637"/>
    <mergeCell ref="BS637:BT637"/>
    <mergeCell ref="BU637:BV637"/>
    <mergeCell ref="BH637:BI637"/>
    <mergeCell ref="BJ637:BK637"/>
    <mergeCell ref="BL637:BM637"/>
    <mergeCell ref="BN637:BO637"/>
    <mergeCell ref="BF637:BG637"/>
    <mergeCell ref="AU637:AV637"/>
    <mergeCell ref="AW637:AX637"/>
    <mergeCell ref="AY637:AZ637"/>
    <mergeCell ref="CB637:CC637"/>
    <mergeCell ref="CD637:CE637"/>
    <mergeCell ref="BA637:BB637"/>
    <mergeCell ref="BC637:BD637"/>
    <mergeCell ref="BC623:BD623"/>
    <mergeCell ref="C623:H623"/>
    <mergeCell ref="I623:L623"/>
    <mergeCell ref="AU623:AV623"/>
    <mergeCell ref="AW623:AX623"/>
    <mergeCell ref="AY623:AZ623"/>
    <mergeCell ref="BA623:BB623"/>
    <mergeCell ref="AR621:AS621"/>
    <mergeCell ref="C621:H621"/>
    <mergeCell ref="I621:L621"/>
    <mergeCell ref="AJ621:AK621"/>
    <mergeCell ref="AL621:AM621"/>
    <mergeCell ref="AN621:AO621"/>
    <mergeCell ref="AP621:AQ621"/>
    <mergeCell ref="C619:H619"/>
    <mergeCell ref="I619:L619"/>
    <mergeCell ref="Y619:Z619"/>
    <mergeCell ref="AA619:AB619"/>
    <mergeCell ref="AC619:AD619"/>
    <mergeCell ref="AE619:AF619"/>
    <mergeCell ref="CJ629:CK629"/>
    <mergeCell ref="C629:H629"/>
    <mergeCell ref="I629:L629"/>
    <mergeCell ref="CB629:CC629"/>
    <mergeCell ref="CD629:CE629"/>
    <mergeCell ref="CF629:CG629"/>
    <mergeCell ref="CH629:CI629"/>
    <mergeCell ref="BY627:BZ627"/>
    <mergeCell ref="C627:H627"/>
    <mergeCell ref="I627:L627"/>
    <mergeCell ref="BQ627:BR627"/>
    <mergeCell ref="BS627:BT627"/>
    <mergeCell ref="BU627:BV627"/>
    <mergeCell ref="BW627:BX627"/>
    <mergeCell ref="BN625:BO625"/>
    <mergeCell ref="C625:H625"/>
    <mergeCell ref="I625:L625"/>
    <mergeCell ref="BF625:BG625"/>
    <mergeCell ref="BH625:BI625"/>
    <mergeCell ref="BJ625:BK625"/>
    <mergeCell ref="BL625:BM625"/>
    <mergeCell ref="AG619:AH619"/>
    <mergeCell ref="DQ616:DR616"/>
    <mergeCell ref="CB616:CC616"/>
    <mergeCell ref="CD616:CE616"/>
    <mergeCell ref="CF616:CG616"/>
    <mergeCell ref="CH616:CI616"/>
    <mergeCell ref="BU616:BV616"/>
    <mergeCell ref="BW616:BX616"/>
    <mergeCell ref="BY616:BZ616"/>
    <mergeCell ref="BQ616:BR616"/>
    <mergeCell ref="BS616:BT616"/>
    <mergeCell ref="BF616:BG616"/>
    <mergeCell ref="BH616:BI616"/>
    <mergeCell ref="BJ616:BK616"/>
    <mergeCell ref="BL616:BM616"/>
    <mergeCell ref="BN616:BO616"/>
    <mergeCell ref="BC616:BD616"/>
    <mergeCell ref="CB617:CC617"/>
    <mergeCell ref="CD617:CE617"/>
    <mergeCell ref="CF617:CG617"/>
    <mergeCell ref="CH617:CI617"/>
    <mergeCell ref="BU617:BV617"/>
    <mergeCell ref="BW617:BX617"/>
    <mergeCell ref="BY617:BZ617"/>
    <mergeCell ref="BQ617:BR617"/>
    <mergeCell ref="BS617:BT617"/>
    <mergeCell ref="BF617:BG617"/>
    <mergeCell ref="BH617:BI617"/>
    <mergeCell ref="BJ617:BK617"/>
    <mergeCell ref="BL617:BM617"/>
    <mergeCell ref="BN617:BO617"/>
    <mergeCell ref="BC617:BD617"/>
    <mergeCell ref="AU617:AV617"/>
    <mergeCell ref="AW617:AX617"/>
    <mergeCell ref="AY617:AZ617"/>
    <mergeCell ref="BA617:BB617"/>
    <mergeCell ref="DQ617:DR617"/>
    <mergeCell ref="DI617:DJ617"/>
    <mergeCell ref="DK617:DL617"/>
    <mergeCell ref="DM617:DN617"/>
    <mergeCell ref="DO617:DP617"/>
    <mergeCell ref="DB617:DC617"/>
    <mergeCell ref="DD617:DE617"/>
    <mergeCell ref="DF617:DG617"/>
    <mergeCell ref="CX617:CY617"/>
    <mergeCell ref="CZ617:DA617"/>
    <mergeCell ref="CM617:CN617"/>
    <mergeCell ref="CO617:CP617"/>
    <mergeCell ref="CQ617:CR617"/>
    <mergeCell ref="CS617:CT617"/>
    <mergeCell ref="CU617:CV617"/>
    <mergeCell ref="CJ617:CK617"/>
    <mergeCell ref="AR615:AS615"/>
    <mergeCell ref="AJ615:AK615"/>
    <mergeCell ref="AL615:AM615"/>
    <mergeCell ref="AN615:AO615"/>
    <mergeCell ref="AA615:AB615"/>
    <mergeCell ref="AC615:AD615"/>
    <mergeCell ref="AE615:AF615"/>
    <mergeCell ref="DI616:DJ616"/>
    <mergeCell ref="DK616:DL616"/>
    <mergeCell ref="DM616:DN616"/>
    <mergeCell ref="DO616:DP616"/>
    <mergeCell ref="DB616:DC616"/>
    <mergeCell ref="DD616:DE616"/>
    <mergeCell ref="DF616:DG616"/>
    <mergeCell ref="CX616:CY616"/>
    <mergeCell ref="CZ616:DA616"/>
    <mergeCell ref="CM616:CN616"/>
    <mergeCell ref="CO616:CP616"/>
    <mergeCell ref="CQ616:CR616"/>
    <mergeCell ref="CS616:CT616"/>
    <mergeCell ref="CU616:CV616"/>
    <mergeCell ref="CJ616:CK616"/>
    <mergeCell ref="AN617:AO617"/>
    <mergeCell ref="AP617:AQ617"/>
    <mergeCell ref="AR617:AS617"/>
    <mergeCell ref="AJ617:AK617"/>
    <mergeCell ref="AL617:AM617"/>
    <mergeCell ref="Y617:Z617"/>
    <mergeCell ref="AA617:AB617"/>
    <mergeCell ref="AC617:AD617"/>
    <mergeCell ref="AE617:AF617"/>
    <mergeCell ref="V617:W617"/>
    <mergeCell ref="C617:H617"/>
    <mergeCell ref="I617:L617"/>
    <mergeCell ref="N617:O617"/>
    <mergeCell ref="P617:Q617"/>
    <mergeCell ref="R617:S617"/>
    <mergeCell ref="T617:U617"/>
    <mergeCell ref="AG616:AH616"/>
    <mergeCell ref="AG617:AH617"/>
    <mergeCell ref="AR614:AS614"/>
    <mergeCell ref="AJ614:AK614"/>
    <mergeCell ref="AL614:AM614"/>
    <mergeCell ref="AN614:AO614"/>
    <mergeCell ref="AP614:AQ614"/>
    <mergeCell ref="AC614:AD614"/>
    <mergeCell ref="AE614:AF614"/>
    <mergeCell ref="Y614:Z614"/>
    <mergeCell ref="AA614:AB614"/>
    <mergeCell ref="C616:M616"/>
    <mergeCell ref="N616:O616"/>
    <mergeCell ref="P616:Q616"/>
    <mergeCell ref="R616:S616"/>
    <mergeCell ref="T616:U616"/>
    <mergeCell ref="DI615:DJ615"/>
    <mergeCell ref="DK615:DL615"/>
    <mergeCell ref="DM615:DN615"/>
    <mergeCell ref="DO615:DP615"/>
    <mergeCell ref="DQ615:DR615"/>
    <mergeCell ref="DD615:DE615"/>
    <mergeCell ref="DF615:DG615"/>
    <mergeCell ref="CX615:CY615"/>
    <mergeCell ref="CZ615:DA615"/>
    <mergeCell ref="DB615:DC615"/>
    <mergeCell ref="CO615:CP615"/>
    <mergeCell ref="CQ615:CR615"/>
    <mergeCell ref="CS615:CT615"/>
    <mergeCell ref="CU615:CV615"/>
    <mergeCell ref="CM615:CN615"/>
    <mergeCell ref="CB615:CC615"/>
    <mergeCell ref="CD615:CE615"/>
    <mergeCell ref="CF615:CG615"/>
    <mergeCell ref="CH615:CI615"/>
    <mergeCell ref="CJ615:CK615"/>
    <mergeCell ref="BW615:BX615"/>
    <mergeCell ref="BY615:BZ615"/>
    <mergeCell ref="BQ615:BR615"/>
    <mergeCell ref="BS615:BT615"/>
    <mergeCell ref="BU615:BV615"/>
    <mergeCell ref="BH615:BI615"/>
    <mergeCell ref="BJ615:BK615"/>
    <mergeCell ref="BL615:BM615"/>
    <mergeCell ref="BN615:BO615"/>
    <mergeCell ref="AU616:AV616"/>
    <mergeCell ref="AW616:AX616"/>
    <mergeCell ref="AY616:AZ616"/>
    <mergeCell ref="BA616:BB616"/>
    <mergeCell ref="AN616:AO616"/>
    <mergeCell ref="AP616:AQ616"/>
    <mergeCell ref="AR616:AS616"/>
    <mergeCell ref="AJ616:AK616"/>
    <mergeCell ref="AL616:AM616"/>
    <mergeCell ref="Y616:Z616"/>
    <mergeCell ref="AA616:AB616"/>
    <mergeCell ref="AC616:AD616"/>
    <mergeCell ref="AE616:AF616"/>
    <mergeCell ref="V616:W616"/>
    <mergeCell ref="BF615:BG615"/>
    <mergeCell ref="AU615:AV615"/>
    <mergeCell ref="AW615:AX615"/>
    <mergeCell ref="AY615:AZ615"/>
    <mergeCell ref="BA615:BB615"/>
    <mergeCell ref="BC615:BD615"/>
    <mergeCell ref="AP615:AQ615"/>
    <mergeCell ref="CO613:CP613"/>
    <mergeCell ref="CQ613:CR613"/>
    <mergeCell ref="CD613:CE613"/>
    <mergeCell ref="CF613:CG613"/>
    <mergeCell ref="CH613:CI613"/>
    <mergeCell ref="CJ613:CK613"/>
    <mergeCell ref="CB613:CC613"/>
    <mergeCell ref="BQ613:BR613"/>
    <mergeCell ref="BS613:BT613"/>
    <mergeCell ref="BU613:BV613"/>
    <mergeCell ref="BW613:BX613"/>
    <mergeCell ref="BY613:BZ613"/>
    <mergeCell ref="BL613:BM613"/>
    <mergeCell ref="BN613:BO613"/>
    <mergeCell ref="BF614:BG614"/>
    <mergeCell ref="BH614:BI614"/>
    <mergeCell ref="AU614:AV614"/>
    <mergeCell ref="AW614:AX614"/>
    <mergeCell ref="AY614:AZ614"/>
    <mergeCell ref="BA614:BB614"/>
    <mergeCell ref="BC614:BD614"/>
    <mergeCell ref="Y615:Z615"/>
    <mergeCell ref="C615:M615"/>
    <mergeCell ref="N615:O615"/>
    <mergeCell ref="P615:Q615"/>
    <mergeCell ref="R615:S615"/>
    <mergeCell ref="T615:U615"/>
    <mergeCell ref="V615:W615"/>
    <mergeCell ref="DI614:DJ614"/>
    <mergeCell ref="DK614:DL614"/>
    <mergeCell ref="DM614:DN614"/>
    <mergeCell ref="DO614:DP614"/>
    <mergeCell ref="DQ614:DR614"/>
    <mergeCell ref="DF614:DG614"/>
    <mergeCell ref="CX614:CY614"/>
    <mergeCell ref="CZ614:DA614"/>
    <mergeCell ref="DB614:DC614"/>
    <mergeCell ref="DD614:DE614"/>
    <mergeCell ref="CQ614:CR614"/>
    <mergeCell ref="CS614:CT614"/>
    <mergeCell ref="CU614:CV614"/>
    <mergeCell ref="CM614:CN614"/>
    <mergeCell ref="CO614:CP614"/>
    <mergeCell ref="CB614:CC614"/>
    <mergeCell ref="CD614:CE614"/>
    <mergeCell ref="CF614:CG614"/>
    <mergeCell ref="CH614:CI614"/>
    <mergeCell ref="CJ614:CK614"/>
    <mergeCell ref="BY614:BZ614"/>
    <mergeCell ref="BQ614:BR614"/>
    <mergeCell ref="BS614:BT614"/>
    <mergeCell ref="BU614:BV614"/>
    <mergeCell ref="BW614:BX614"/>
    <mergeCell ref="BJ614:BK614"/>
    <mergeCell ref="BL614:BM614"/>
    <mergeCell ref="BN614:BO614"/>
    <mergeCell ref="AG614:AH614"/>
    <mergeCell ref="AG615:AH615"/>
    <mergeCell ref="C614:M614"/>
    <mergeCell ref="N614:O614"/>
    <mergeCell ref="P614:Q614"/>
    <mergeCell ref="R614:S614"/>
    <mergeCell ref="T614:U614"/>
    <mergeCell ref="V614:W614"/>
    <mergeCell ref="AG613:AH613"/>
    <mergeCell ref="N613:O613"/>
    <mergeCell ref="P613:Q613"/>
    <mergeCell ref="R613:S613"/>
    <mergeCell ref="T613:U613"/>
    <mergeCell ref="V613:W613"/>
    <mergeCell ref="BF613:BG613"/>
    <mergeCell ref="BH613:BI613"/>
    <mergeCell ref="BJ613:BK613"/>
    <mergeCell ref="AW613:AX613"/>
    <mergeCell ref="AY613:AZ613"/>
    <mergeCell ref="BA613:BB613"/>
    <mergeCell ref="BC613:BD613"/>
    <mergeCell ref="AU613:AV613"/>
    <mergeCell ref="AJ613:AK613"/>
    <mergeCell ref="AL613:AM613"/>
    <mergeCell ref="AN613:AO613"/>
    <mergeCell ref="AP613:AQ613"/>
    <mergeCell ref="AR613:AS613"/>
    <mergeCell ref="AE613:AF613"/>
    <mergeCell ref="Y613:Z613"/>
    <mergeCell ref="AA613:AB613"/>
    <mergeCell ref="AC613:AD613"/>
    <mergeCell ref="DK612:DL612"/>
    <mergeCell ref="DM612:DN612"/>
    <mergeCell ref="DO612:DP612"/>
    <mergeCell ref="DQ612:DR612"/>
    <mergeCell ref="DI612:DJ612"/>
    <mergeCell ref="CX612:CY612"/>
    <mergeCell ref="CZ612:DA612"/>
    <mergeCell ref="DB612:DC612"/>
    <mergeCell ref="DD612:DE612"/>
    <mergeCell ref="DF612:DG612"/>
    <mergeCell ref="CS612:CT612"/>
    <mergeCell ref="CU612:CV612"/>
    <mergeCell ref="CM612:CN612"/>
    <mergeCell ref="CO612:CP612"/>
    <mergeCell ref="CQ612:CR612"/>
    <mergeCell ref="CD612:CE612"/>
    <mergeCell ref="CF612:CG612"/>
    <mergeCell ref="CH612:CI612"/>
    <mergeCell ref="CJ612:CK612"/>
    <mergeCell ref="CB612:CC612"/>
    <mergeCell ref="BQ612:BR612"/>
    <mergeCell ref="BS612:BT612"/>
    <mergeCell ref="BU612:BV612"/>
    <mergeCell ref="BW612:BX612"/>
    <mergeCell ref="BY612:BZ612"/>
    <mergeCell ref="BL612:BM612"/>
    <mergeCell ref="BN612:BO612"/>
    <mergeCell ref="AG612:AH612"/>
    <mergeCell ref="DK613:DL613"/>
    <mergeCell ref="DM613:DN613"/>
    <mergeCell ref="DO613:DP613"/>
    <mergeCell ref="DQ613:DR613"/>
    <mergeCell ref="DI613:DJ613"/>
    <mergeCell ref="CX613:CY613"/>
    <mergeCell ref="CZ613:DA613"/>
    <mergeCell ref="DB613:DC613"/>
    <mergeCell ref="DD613:DE613"/>
    <mergeCell ref="DF613:DG613"/>
    <mergeCell ref="CS613:CT613"/>
    <mergeCell ref="CU613:CV613"/>
    <mergeCell ref="CM613:CN613"/>
    <mergeCell ref="C612:D612"/>
    <mergeCell ref="E612:M612"/>
    <mergeCell ref="N612:O612"/>
    <mergeCell ref="P612:Q612"/>
    <mergeCell ref="R612:S612"/>
    <mergeCell ref="T612:U612"/>
    <mergeCell ref="V612:W612"/>
    <mergeCell ref="DO611:DP611"/>
    <mergeCell ref="DQ611:DR611"/>
    <mergeCell ref="DI611:DJ611"/>
    <mergeCell ref="DK611:DL611"/>
    <mergeCell ref="DM611:DN611"/>
    <mergeCell ref="CZ611:DA611"/>
    <mergeCell ref="DB611:DC611"/>
    <mergeCell ref="DD611:DE611"/>
    <mergeCell ref="DF611:DG611"/>
    <mergeCell ref="CX611:CY611"/>
    <mergeCell ref="CM611:CN611"/>
    <mergeCell ref="CO611:CP611"/>
    <mergeCell ref="CQ611:CR611"/>
    <mergeCell ref="CS611:CT611"/>
    <mergeCell ref="CU611:CV611"/>
    <mergeCell ref="CH611:CI611"/>
    <mergeCell ref="CJ611:CK611"/>
    <mergeCell ref="CB611:CC611"/>
    <mergeCell ref="CD611:CE611"/>
    <mergeCell ref="CF611:CG611"/>
    <mergeCell ref="BS611:BT611"/>
    <mergeCell ref="BU611:BV611"/>
    <mergeCell ref="BW611:BX611"/>
    <mergeCell ref="BY611:BZ611"/>
    <mergeCell ref="BQ611:BR611"/>
    <mergeCell ref="BF612:BG612"/>
    <mergeCell ref="BH612:BI612"/>
    <mergeCell ref="BJ612:BK612"/>
    <mergeCell ref="AW612:AX612"/>
    <mergeCell ref="AY612:AZ612"/>
    <mergeCell ref="BA612:BB612"/>
    <mergeCell ref="BC612:BD612"/>
    <mergeCell ref="AU612:AV612"/>
    <mergeCell ref="AJ612:AK612"/>
    <mergeCell ref="AL612:AM612"/>
    <mergeCell ref="AN612:AO612"/>
    <mergeCell ref="AP612:AQ612"/>
    <mergeCell ref="AR612:AS612"/>
    <mergeCell ref="AE612:AF612"/>
    <mergeCell ref="Y612:Z612"/>
    <mergeCell ref="AA612:AB612"/>
    <mergeCell ref="AC612:AD612"/>
    <mergeCell ref="AG611:AH611"/>
    <mergeCell ref="T611:U611"/>
    <mergeCell ref="V611:W611"/>
    <mergeCell ref="C611:D611"/>
    <mergeCell ref="E611:M611"/>
    <mergeCell ref="N611:O611"/>
    <mergeCell ref="P611:Q611"/>
    <mergeCell ref="R611:S611"/>
    <mergeCell ref="AL611:AM611"/>
    <mergeCell ref="AN611:AO611"/>
    <mergeCell ref="AP611:AQ611"/>
    <mergeCell ref="AR611:AS611"/>
    <mergeCell ref="AJ611:AK611"/>
    <mergeCell ref="Y611:Z611"/>
    <mergeCell ref="AA611:AB611"/>
    <mergeCell ref="DI610:DJ610"/>
    <mergeCell ref="DK610:DL610"/>
    <mergeCell ref="DM610:DN610"/>
    <mergeCell ref="DO610:DP610"/>
    <mergeCell ref="DQ610:DR610"/>
    <mergeCell ref="DD610:DE610"/>
    <mergeCell ref="DF610:DG610"/>
    <mergeCell ref="CX610:CY610"/>
    <mergeCell ref="CZ610:DA610"/>
    <mergeCell ref="DB610:DC610"/>
    <mergeCell ref="CO610:CP610"/>
    <mergeCell ref="CQ610:CR610"/>
    <mergeCell ref="CS610:CT610"/>
    <mergeCell ref="CU610:CV610"/>
    <mergeCell ref="CM610:CN610"/>
    <mergeCell ref="CB610:CC610"/>
    <mergeCell ref="CD610:CE610"/>
    <mergeCell ref="CF610:CG610"/>
    <mergeCell ref="CH610:CI610"/>
    <mergeCell ref="CJ610:CK610"/>
    <mergeCell ref="BW610:BX610"/>
    <mergeCell ref="BY610:BZ610"/>
    <mergeCell ref="BQ610:BR610"/>
    <mergeCell ref="BS610:BT610"/>
    <mergeCell ref="BU610:BV610"/>
    <mergeCell ref="BF611:BG611"/>
    <mergeCell ref="BH611:BI611"/>
    <mergeCell ref="BJ611:BK611"/>
    <mergeCell ref="BL611:BM611"/>
    <mergeCell ref="BN611:BO611"/>
    <mergeCell ref="BA611:BB611"/>
    <mergeCell ref="BC611:BD611"/>
    <mergeCell ref="AU611:AV611"/>
    <mergeCell ref="AW611:AX611"/>
    <mergeCell ref="AY611:AZ611"/>
    <mergeCell ref="AC611:AD611"/>
    <mergeCell ref="AE611:AF611"/>
    <mergeCell ref="AG610:AH610"/>
    <mergeCell ref="Y610:Z610"/>
    <mergeCell ref="C610:D610"/>
    <mergeCell ref="E610:M610"/>
    <mergeCell ref="N610:O610"/>
    <mergeCell ref="P610:Q610"/>
    <mergeCell ref="R610:S610"/>
    <mergeCell ref="T610:U610"/>
    <mergeCell ref="V610:W610"/>
    <mergeCell ref="DK609:DL609"/>
    <mergeCell ref="DM609:DN609"/>
    <mergeCell ref="DO609:DP609"/>
    <mergeCell ref="DQ609:DR609"/>
    <mergeCell ref="DI609:DJ609"/>
    <mergeCell ref="CX609:CY609"/>
    <mergeCell ref="CZ609:DA609"/>
    <mergeCell ref="DB609:DC609"/>
    <mergeCell ref="DD609:DE609"/>
    <mergeCell ref="DF609:DG609"/>
    <mergeCell ref="CS609:CT609"/>
    <mergeCell ref="CU609:CV609"/>
    <mergeCell ref="CM609:CN609"/>
    <mergeCell ref="CO609:CP609"/>
    <mergeCell ref="CQ609:CR609"/>
    <mergeCell ref="CD609:CE609"/>
    <mergeCell ref="CF609:CG609"/>
    <mergeCell ref="CH609:CI609"/>
    <mergeCell ref="CJ609:CK609"/>
    <mergeCell ref="CB609:CC609"/>
    <mergeCell ref="BQ609:BR609"/>
    <mergeCell ref="BS609:BT609"/>
    <mergeCell ref="BU609:BV609"/>
    <mergeCell ref="BW609:BX609"/>
    <mergeCell ref="BY609:BZ609"/>
    <mergeCell ref="BH610:BI610"/>
    <mergeCell ref="BJ610:BK610"/>
    <mergeCell ref="BL610:BM610"/>
    <mergeCell ref="BN610:BO610"/>
    <mergeCell ref="BF610:BG610"/>
    <mergeCell ref="AU610:AV610"/>
    <mergeCell ref="AW610:AX610"/>
    <mergeCell ref="AY610:AZ610"/>
    <mergeCell ref="BA610:BB610"/>
    <mergeCell ref="BC610:BD610"/>
    <mergeCell ref="AP610:AQ610"/>
    <mergeCell ref="AR610:AS610"/>
    <mergeCell ref="AJ610:AK610"/>
    <mergeCell ref="AL610:AM610"/>
    <mergeCell ref="AN610:AO610"/>
    <mergeCell ref="AA610:AB610"/>
    <mergeCell ref="AC610:AD610"/>
    <mergeCell ref="AE610:AF610"/>
    <mergeCell ref="AG609:AH609"/>
    <mergeCell ref="Y609:Z609"/>
    <mergeCell ref="AA609:AB609"/>
    <mergeCell ref="AC609:AD609"/>
    <mergeCell ref="C609:D609"/>
    <mergeCell ref="E609:M609"/>
    <mergeCell ref="N609:O609"/>
    <mergeCell ref="P609:Q609"/>
    <mergeCell ref="R609:S609"/>
    <mergeCell ref="T609:U609"/>
    <mergeCell ref="V609:W609"/>
    <mergeCell ref="DO608:DP608"/>
    <mergeCell ref="DQ608:DR608"/>
    <mergeCell ref="DI608:DJ608"/>
    <mergeCell ref="DK608:DL608"/>
    <mergeCell ref="DM608:DN608"/>
    <mergeCell ref="CZ608:DA608"/>
    <mergeCell ref="DB608:DC608"/>
    <mergeCell ref="DD608:DE608"/>
    <mergeCell ref="DF608:DG608"/>
    <mergeCell ref="CX608:CY608"/>
    <mergeCell ref="CM608:CN608"/>
    <mergeCell ref="CO608:CP608"/>
    <mergeCell ref="CQ608:CR608"/>
    <mergeCell ref="CS608:CT608"/>
    <mergeCell ref="CU608:CV608"/>
    <mergeCell ref="CH608:CI608"/>
    <mergeCell ref="CJ608:CK608"/>
    <mergeCell ref="CB608:CC608"/>
    <mergeCell ref="CD608:CE608"/>
    <mergeCell ref="CF608:CG608"/>
    <mergeCell ref="BS608:BT608"/>
    <mergeCell ref="BU608:BV608"/>
    <mergeCell ref="BW608:BX608"/>
    <mergeCell ref="BY608:BZ608"/>
    <mergeCell ref="BL609:BM609"/>
    <mergeCell ref="BN609:BO609"/>
    <mergeCell ref="BF609:BG609"/>
    <mergeCell ref="BH609:BI609"/>
    <mergeCell ref="BJ609:BK609"/>
    <mergeCell ref="AW609:AX609"/>
    <mergeCell ref="AY609:AZ609"/>
    <mergeCell ref="BA609:BB609"/>
    <mergeCell ref="BC609:BD609"/>
    <mergeCell ref="AU609:AV609"/>
    <mergeCell ref="AJ609:AK609"/>
    <mergeCell ref="AL609:AM609"/>
    <mergeCell ref="AN609:AO609"/>
    <mergeCell ref="AP609:AQ609"/>
    <mergeCell ref="AR609:AS609"/>
    <mergeCell ref="AE609:AF609"/>
    <mergeCell ref="AG608:AH608"/>
    <mergeCell ref="Y608:Z608"/>
    <mergeCell ref="AA608:AB608"/>
    <mergeCell ref="AC608:AD608"/>
    <mergeCell ref="AE608:AF608"/>
    <mergeCell ref="T608:U608"/>
    <mergeCell ref="V608:W608"/>
    <mergeCell ref="C608:D608"/>
    <mergeCell ref="E608:M608"/>
    <mergeCell ref="N608:O608"/>
    <mergeCell ref="P608:Q608"/>
    <mergeCell ref="R608:S608"/>
    <mergeCell ref="DI607:DJ607"/>
    <mergeCell ref="DK607:DL607"/>
    <mergeCell ref="DM607:DN607"/>
    <mergeCell ref="DO607:DP607"/>
    <mergeCell ref="DQ607:DR607"/>
    <mergeCell ref="DD607:DE607"/>
    <mergeCell ref="DF607:DG607"/>
    <mergeCell ref="CX607:CY607"/>
    <mergeCell ref="CZ607:DA607"/>
    <mergeCell ref="DB607:DC607"/>
    <mergeCell ref="CO607:CP607"/>
    <mergeCell ref="CQ607:CR607"/>
    <mergeCell ref="CS607:CT607"/>
    <mergeCell ref="CU607:CV607"/>
    <mergeCell ref="CM607:CN607"/>
    <mergeCell ref="CB607:CC607"/>
    <mergeCell ref="CD607:CE607"/>
    <mergeCell ref="CF607:CG607"/>
    <mergeCell ref="CH607:CI607"/>
    <mergeCell ref="CJ607:CK607"/>
    <mergeCell ref="BW607:BX607"/>
    <mergeCell ref="BY607:BZ607"/>
    <mergeCell ref="BQ608:BR608"/>
    <mergeCell ref="BF608:BG608"/>
    <mergeCell ref="BH608:BI608"/>
    <mergeCell ref="BJ608:BK608"/>
    <mergeCell ref="BL608:BM608"/>
    <mergeCell ref="BN608:BO608"/>
    <mergeCell ref="BA608:BB608"/>
    <mergeCell ref="BC608:BD608"/>
    <mergeCell ref="AU608:AV608"/>
    <mergeCell ref="AW608:AX608"/>
    <mergeCell ref="AY608:AZ608"/>
    <mergeCell ref="AL608:AM608"/>
    <mergeCell ref="AN608:AO608"/>
    <mergeCell ref="AP608:AQ608"/>
    <mergeCell ref="AR608:AS608"/>
    <mergeCell ref="AJ608:AK608"/>
    <mergeCell ref="AG607:AH607"/>
    <mergeCell ref="AA607:AB607"/>
    <mergeCell ref="AC607:AD607"/>
    <mergeCell ref="AE607:AF607"/>
    <mergeCell ref="Y607:Z607"/>
    <mergeCell ref="C607:D607"/>
    <mergeCell ref="E607:M607"/>
    <mergeCell ref="N607:O607"/>
    <mergeCell ref="P607:Q607"/>
    <mergeCell ref="R607:S607"/>
    <mergeCell ref="T607:U607"/>
    <mergeCell ref="V607:W607"/>
    <mergeCell ref="AP607:AQ607"/>
    <mergeCell ref="AR607:AS607"/>
    <mergeCell ref="AJ607:AK607"/>
    <mergeCell ref="AL607:AM607"/>
    <mergeCell ref="AN607:AO607"/>
    <mergeCell ref="DK606:DL606"/>
    <mergeCell ref="DM606:DN606"/>
    <mergeCell ref="DO606:DP606"/>
    <mergeCell ref="DQ606:DR606"/>
    <mergeCell ref="DI606:DJ606"/>
    <mergeCell ref="CX606:CY606"/>
    <mergeCell ref="CZ606:DA606"/>
    <mergeCell ref="DB606:DC606"/>
    <mergeCell ref="DD606:DE606"/>
    <mergeCell ref="DF606:DG606"/>
    <mergeCell ref="CS606:CT606"/>
    <mergeCell ref="CU606:CV606"/>
    <mergeCell ref="CM606:CN606"/>
    <mergeCell ref="CO606:CP606"/>
    <mergeCell ref="CQ606:CR606"/>
    <mergeCell ref="CD606:CE606"/>
    <mergeCell ref="CF606:CG606"/>
    <mergeCell ref="CH606:CI606"/>
    <mergeCell ref="CJ606:CK606"/>
    <mergeCell ref="CB606:CC606"/>
    <mergeCell ref="BQ607:BR607"/>
    <mergeCell ref="BS607:BT607"/>
    <mergeCell ref="BU607:BV607"/>
    <mergeCell ref="BH607:BI607"/>
    <mergeCell ref="BJ607:BK607"/>
    <mergeCell ref="BL607:BM607"/>
    <mergeCell ref="BN607:BO607"/>
    <mergeCell ref="BF607:BG607"/>
    <mergeCell ref="AU607:AV607"/>
    <mergeCell ref="AW607:AX607"/>
    <mergeCell ref="AY607:AZ607"/>
    <mergeCell ref="BA607:BB607"/>
    <mergeCell ref="BC607:BD607"/>
    <mergeCell ref="AG606:AH606"/>
    <mergeCell ref="AE606:AF606"/>
    <mergeCell ref="Y606:Z606"/>
    <mergeCell ref="AA606:AB606"/>
    <mergeCell ref="AC606:AD606"/>
    <mergeCell ref="C606:D606"/>
    <mergeCell ref="E606:M606"/>
    <mergeCell ref="N606:O606"/>
    <mergeCell ref="P606:Q606"/>
    <mergeCell ref="R606:S606"/>
    <mergeCell ref="T606:U606"/>
    <mergeCell ref="V606:W606"/>
    <mergeCell ref="DO605:DP605"/>
    <mergeCell ref="DQ605:DR605"/>
    <mergeCell ref="DI605:DJ605"/>
    <mergeCell ref="DK605:DL605"/>
    <mergeCell ref="DM605:DN605"/>
    <mergeCell ref="CZ605:DA605"/>
    <mergeCell ref="DB605:DC605"/>
    <mergeCell ref="DD605:DE605"/>
    <mergeCell ref="DF605:DG605"/>
    <mergeCell ref="CX605:CY605"/>
    <mergeCell ref="CM605:CN605"/>
    <mergeCell ref="CO605:CP605"/>
    <mergeCell ref="CQ605:CR605"/>
    <mergeCell ref="CS605:CT605"/>
    <mergeCell ref="CU605:CV605"/>
    <mergeCell ref="CH605:CI605"/>
    <mergeCell ref="CJ605:CK605"/>
    <mergeCell ref="CB605:CC605"/>
    <mergeCell ref="CD605:CE605"/>
    <mergeCell ref="CF605:CG605"/>
    <mergeCell ref="BQ606:BR606"/>
    <mergeCell ref="BS606:BT606"/>
    <mergeCell ref="BU606:BV606"/>
    <mergeCell ref="BW606:BX606"/>
    <mergeCell ref="BY606:BZ606"/>
    <mergeCell ref="BL606:BM606"/>
    <mergeCell ref="BN606:BO606"/>
    <mergeCell ref="BF606:BG606"/>
    <mergeCell ref="BH606:BI606"/>
    <mergeCell ref="BJ606:BK606"/>
    <mergeCell ref="AW606:AX606"/>
    <mergeCell ref="AY606:AZ606"/>
    <mergeCell ref="BA606:BB606"/>
    <mergeCell ref="BC606:BD606"/>
    <mergeCell ref="AU606:AV606"/>
    <mergeCell ref="AJ606:AK606"/>
    <mergeCell ref="AL606:AM606"/>
    <mergeCell ref="AN606:AO606"/>
    <mergeCell ref="AP606:AQ606"/>
    <mergeCell ref="AR606:AS606"/>
    <mergeCell ref="AG605:AH605"/>
    <mergeCell ref="AJ605:AK605"/>
    <mergeCell ref="Y605:Z605"/>
    <mergeCell ref="AA605:AB605"/>
    <mergeCell ref="AC605:AD605"/>
    <mergeCell ref="AE605:AF605"/>
    <mergeCell ref="T605:U605"/>
    <mergeCell ref="V605:W605"/>
    <mergeCell ref="C605:D605"/>
    <mergeCell ref="E605:M605"/>
    <mergeCell ref="N605:O605"/>
    <mergeCell ref="P605:Q605"/>
    <mergeCell ref="R605:S605"/>
    <mergeCell ref="DI604:DJ604"/>
    <mergeCell ref="DK604:DL604"/>
    <mergeCell ref="DM604:DN604"/>
    <mergeCell ref="DO604:DP604"/>
    <mergeCell ref="DQ604:DR604"/>
    <mergeCell ref="DD604:DE604"/>
    <mergeCell ref="DF604:DG604"/>
    <mergeCell ref="CX604:CY604"/>
    <mergeCell ref="CZ604:DA604"/>
    <mergeCell ref="DB604:DC604"/>
    <mergeCell ref="CO604:CP604"/>
    <mergeCell ref="CQ604:CR604"/>
    <mergeCell ref="CS604:CT604"/>
    <mergeCell ref="CU604:CV604"/>
    <mergeCell ref="CM604:CN604"/>
    <mergeCell ref="CB604:CC604"/>
    <mergeCell ref="CD604:CE604"/>
    <mergeCell ref="CF604:CG604"/>
    <mergeCell ref="CH604:CI604"/>
    <mergeCell ref="CJ604:CK604"/>
    <mergeCell ref="BS605:BT605"/>
    <mergeCell ref="BU605:BV605"/>
    <mergeCell ref="BW605:BX605"/>
    <mergeCell ref="BY605:BZ605"/>
    <mergeCell ref="BQ605:BR605"/>
    <mergeCell ref="BF605:BG605"/>
    <mergeCell ref="BH605:BI605"/>
    <mergeCell ref="BJ605:BK605"/>
    <mergeCell ref="BL605:BM605"/>
    <mergeCell ref="BN605:BO605"/>
    <mergeCell ref="BA605:BB605"/>
    <mergeCell ref="BC605:BD605"/>
    <mergeCell ref="AU605:AV605"/>
    <mergeCell ref="AW605:AX605"/>
    <mergeCell ref="AY605:AZ605"/>
    <mergeCell ref="AL605:AM605"/>
    <mergeCell ref="AN605:AO605"/>
    <mergeCell ref="AP605:AQ605"/>
    <mergeCell ref="AR605:AS605"/>
    <mergeCell ref="AG604:AH604"/>
    <mergeCell ref="AJ604:AK604"/>
    <mergeCell ref="AL604:AM604"/>
    <mergeCell ref="AN604:AO604"/>
    <mergeCell ref="AA604:AB604"/>
    <mergeCell ref="AC604:AD604"/>
    <mergeCell ref="AE604:AF604"/>
    <mergeCell ref="Y604:Z604"/>
    <mergeCell ref="C604:D604"/>
    <mergeCell ref="E604:M604"/>
    <mergeCell ref="N604:O604"/>
    <mergeCell ref="P604:Q604"/>
    <mergeCell ref="R604:S604"/>
    <mergeCell ref="T604:U604"/>
    <mergeCell ref="V604:W604"/>
    <mergeCell ref="DK603:DL603"/>
    <mergeCell ref="DM603:DN603"/>
    <mergeCell ref="DO603:DP603"/>
    <mergeCell ref="DQ603:DR603"/>
    <mergeCell ref="DI603:DJ603"/>
    <mergeCell ref="CX603:CY603"/>
    <mergeCell ref="CZ603:DA603"/>
    <mergeCell ref="DB603:DC603"/>
    <mergeCell ref="DD603:DE603"/>
    <mergeCell ref="DF603:DG603"/>
    <mergeCell ref="CS603:CT603"/>
    <mergeCell ref="CU603:CV603"/>
    <mergeCell ref="CM603:CN603"/>
    <mergeCell ref="CO603:CP603"/>
    <mergeCell ref="CQ603:CR603"/>
    <mergeCell ref="CD603:CE603"/>
    <mergeCell ref="CF603:CG603"/>
    <mergeCell ref="CH603:CI603"/>
    <mergeCell ref="CJ603:CK603"/>
    <mergeCell ref="BW604:BX604"/>
    <mergeCell ref="BY604:BZ604"/>
    <mergeCell ref="BQ604:BR604"/>
    <mergeCell ref="BS604:BT604"/>
    <mergeCell ref="BU604:BV604"/>
    <mergeCell ref="BH604:BI604"/>
    <mergeCell ref="BJ604:BK604"/>
    <mergeCell ref="BL604:BM604"/>
    <mergeCell ref="BN604:BO604"/>
    <mergeCell ref="BF604:BG604"/>
    <mergeCell ref="AU604:AV604"/>
    <mergeCell ref="AW604:AX604"/>
    <mergeCell ref="AY604:AZ604"/>
    <mergeCell ref="BA604:BB604"/>
    <mergeCell ref="BC604:BD604"/>
    <mergeCell ref="AP604:AQ604"/>
    <mergeCell ref="AR604:AS604"/>
    <mergeCell ref="AG603:AH603"/>
    <mergeCell ref="AJ603:AK603"/>
    <mergeCell ref="AL603:AM603"/>
    <mergeCell ref="AN603:AO603"/>
    <mergeCell ref="AP603:AQ603"/>
    <mergeCell ref="AR603:AS603"/>
    <mergeCell ref="AE603:AF603"/>
    <mergeCell ref="Y603:Z603"/>
    <mergeCell ref="AA603:AB603"/>
    <mergeCell ref="AC603:AD603"/>
    <mergeCell ref="C603:D603"/>
    <mergeCell ref="E603:M603"/>
    <mergeCell ref="N603:O603"/>
    <mergeCell ref="P603:Q603"/>
    <mergeCell ref="R603:S603"/>
    <mergeCell ref="T603:U603"/>
    <mergeCell ref="V603:W603"/>
    <mergeCell ref="DO602:DP602"/>
    <mergeCell ref="DQ602:DR602"/>
    <mergeCell ref="DI602:DJ602"/>
    <mergeCell ref="DK602:DL602"/>
    <mergeCell ref="DM602:DN602"/>
    <mergeCell ref="CZ602:DA602"/>
    <mergeCell ref="DB602:DC602"/>
    <mergeCell ref="DD602:DE602"/>
    <mergeCell ref="DF602:DG602"/>
    <mergeCell ref="CX602:CY602"/>
    <mergeCell ref="CM602:CN602"/>
    <mergeCell ref="CO602:CP602"/>
    <mergeCell ref="CQ602:CR602"/>
    <mergeCell ref="CS602:CT602"/>
    <mergeCell ref="CU602:CV602"/>
    <mergeCell ref="CH602:CI602"/>
    <mergeCell ref="CJ602:CK602"/>
    <mergeCell ref="CB603:CC603"/>
    <mergeCell ref="BQ603:BR603"/>
    <mergeCell ref="BS603:BT603"/>
    <mergeCell ref="BU603:BV603"/>
    <mergeCell ref="BW603:BX603"/>
    <mergeCell ref="BY603:BZ603"/>
    <mergeCell ref="BL603:BM603"/>
    <mergeCell ref="BN603:BO603"/>
    <mergeCell ref="BF603:BG603"/>
    <mergeCell ref="BH603:BI603"/>
    <mergeCell ref="BJ603:BK603"/>
    <mergeCell ref="AW603:AX603"/>
    <mergeCell ref="AY603:AZ603"/>
    <mergeCell ref="BA603:BB603"/>
    <mergeCell ref="BC603:BD603"/>
    <mergeCell ref="AU603:AV603"/>
    <mergeCell ref="AG602:AH602"/>
    <mergeCell ref="AL602:AM602"/>
    <mergeCell ref="AN602:AO602"/>
    <mergeCell ref="AP602:AQ602"/>
    <mergeCell ref="AR602:AS602"/>
    <mergeCell ref="AJ602:AK602"/>
    <mergeCell ref="Y602:Z602"/>
    <mergeCell ref="AA602:AB602"/>
    <mergeCell ref="AC602:AD602"/>
    <mergeCell ref="AE602:AF602"/>
    <mergeCell ref="T602:U602"/>
    <mergeCell ref="V602:W602"/>
    <mergeCell ref="C602:D602"/>
    <mergeCell ref="E602:M602"/>
    <mergeCell ref="N602:O602"/>
    <mergeCell ref="P602:Q602"/>
    <mergeCell ref="R602:S602"/>
    <mergeCell ref="DI601:DJ601"/>
    <mergeCell ref="DK601:DL601"/>
    <mergeCell ref="DM601:DN601"/>
    <mergeCell ref="DO601:DP601"/>
    <mergeCell ref="DQ601:DR601"/>
    <mergeCell ref="DD601:DE601"/>
    <mergeCell ref="DF601:DG601"/>
    <mergeCell ref="CX601:CY601"/>
    <mergeCell ref="CZ601:DA601"/>
    <mergeCell ref="DB601:DC601"/>
    <mergeCell ref="CO601:CP601"/>
    <mergeCell ref="CQ601:CR601"/>
    <mergeCell ref="CS601:CT601"/>
    <mergeCell ref="CU601:CV601"/>
    <mergeCell ref="CM601:CN601"/>
    <mergeCell ref="CB602:CC602"/>
    <mergeCell ref="CD602:CE602"/>
    <mergeCell ref="CF602:CG602"/>
    <mergeCell ref="BS602:BT602"/>
    <mergeCell ref="BU602:BV602"/>
    <mergeCell ref="BW602:BX602"/>
    <mergeCell ref="BY602:BZ602"/>
    <mergeCell ref="BQ602:BR602"/>
    <mergeCell ref="BF602:BG602"/>
    <mergeCell ref="BH602:BI602"/>
    <mergeCell ref="BJ602:BK602"/>
    <mergeCell ref="BL602:BM602"/>
    <mergeCell ref="BN602:BO602"/>
    <mergeCell ref="BA602:BB602"/>
    <mergeCell ref="BC602:BD602"/>
    <mergeCell ref="AU602:AV602"/>
    <mergeCell ref="AW602:AX602"/>
    <mergeCell ref="AY602:AZ602"/>
    <mergeCell ref="AG601:AH601"/>
    <mergeCell ref="AP601:AQ601"/>
    <mergeCell ref="AR601:AS601"/>
    <mergeCell ref="AJ601:AK601"/>
    <mergeCell ref="AL601:AM601"/>
    <mergeCell ref="AN601:AO601"/>
    <mergeCell ref="AA601:AB601"/>
    <mergeCell ref="AC601:AD601"/>
    <mergeCell ref="AE601:AF601"/>
    <mergeCell ref="Y601:Z601"/>
    <mergeCell ref="C601:D601"/>
    <mergeCell ref="E601:M601"/>
    <mergeCell ref="N601:O601"/>
    <mergeCell ref="P601:Q601"/>
    <mergeCell ref="R601:S601"/>
    <mergeCell ref="T601:U601"/>
    <mergeCell ref="V601:W601"/>
    <mergeCell ref="DK600:DL600"/>
    <mergeCell ref="DM600:DN600"/>
    <mergeCell ref="DO600:DP600"/>
    <mergeCell ref="DQ600:DR600"/>
    <mergeCell ref="DI600:DJ600"/>
    <mergeCell ref="CX600:CY600"/>
    <mergeCell ref="CZ600:DA600"/>
    <mergeCell ref="DB600:DC600"/>
    <mergeCell ref="DD600:DE600"/>
    <mergeCell ref="DF600:DG600"/>
    <mergeCell ref="CS600:CT600"/>
    <mergeCell ref="CU600:CV600"/>
    <mergeCell ref="CM600:CN600"/>
    <mergeCell ref="CO600:CP600"/>
    <mergeCell ref="CQ600:CR600"/>
    <mergeCell ref="CB601:CC601"/>
    <mergeCell ref="CD601:CE601"/>
    <mergeCell ref="CF601:CG601"/>
    <mergeCell ref="CH601:CI601"/>
    <mergeCell ref="CJ601:CK601"/>
    <mergeCell ref="BW601:BX601"/>
    <mergeCell ref="BY601:BZ601"/>
    <mergeCell ref="BQ601:BR601"/>
    <mergeCell ref="BS601:BT601"/>
    <mergeCell ref="BU601:BV601"/>
    <mergeCell ref="BH601:BI601"/>
    <mergeCell ref="BJ601:BK601"/>
    <mergeCell ref="BL601:BM601"/>
    <mergeCell ref="BN601:BO601"/>
    <mergeCell ref="BF601:BG601"/>
    <mergeCell ref="AU601:AV601"/>
    <mergeCell ref="AW601:AX601"/>
    <mergeCell ref="AY601:AZ601"/>
    <mergeCell ref="BA601:BB601"/>
    <mergeCell ref="BC601:BD601"/>
    <mergeCell ref="AG600:AH600"/>
    <mergeCell ref="AU600:AV600"/>
    <mergeCell ref="AJ600:AK600"/>
    <mergeCell ref="AL600:AM600"/>
    <mergeCell ref="AN600:AO600"/>
    <mergeCell ref="AP600:AQ600"/>
    <mergeCell ref="AR600:AS600"/>
    <mergeCell ref="AE600:AF600"/>
    <mergeCell ref="Y600:Z600"/>
    <mergeCell ref="AA600:AB600"/>
    <mergeCell ref="AC600:AD600"/>
    <mergeCell ref="DK599:DL599"/>
    <mergeCell ref="DM599:DN599"/>
    <mergeCell ref="CZ599:DA599"/>
    <mergeCell ref="DB599:DC599"/>
    <mergeCell ref="DD599:DE599"/>
    <mergeCell ref="DF599:DG599"/>
    <mergeCell ref="CX599:CY599"/>
    <mergeCell ref="CM599:CN599"/>
    <mergeCell ref="CO599:CP599"/>
    <mergeCell ref="CQ599:CR599"/>
    <mergeCell ref="CS599:CT599"/>
    <mergeCell ref="CU599:CV599"/>
    <mergeCell ref="CD600:CE600"/>
    <mergeCell ref="CF600:CG600"/>
    <mergeCell ref="CH600:CI600"/>
    <mergeCell ref="CJ600:CK600"/>
    <mergeCell ref="CB600:CC600"/>
    <mergeCell ref="BQ600:BR600"/>
    <mergeCell ref="BS600:BT600"/>
    <mergeCell ref="BU600:BV600"/>
    <mergeCell ref="BW600:BX600"/>
    <mergeCell ref="BY600:BZ600"/>
    <mergeCell ref="BL600:BM600"/>
    <mergeCell ref="BN600:BO600"/>
    <mergeCell ref="BF600:BG600"/>
    <mergeCell ref="BH600:BI600"/>
    <mergeCell ref="BJ600:BK600"/>
    <mergeCell ref="AW600:AX600"/>
    <mergeCell ref="AY600:AZ600"/>
    <mergeCell ref="BA600:BB600"/>
    <mergeCell ref="BC600:BD600"/>
    <mergeCell ref="CB599:CC599"/>
    <mergeCell ref="CD599:CE599"/>
    <mergeCell ref="CF599:CG599"/>
    <mergeCell ref="BS599:BT599"/>
    <mergeCell ref="BU599:BV599"/>
    <mergeCell ref="BW599:BX599"/>
    <mergeCell ref="BY599:BZ599"/>
    <mergeCell ref="BQ599:BR599"/>
    <mergeCell ref="BF599:BG599"/>
    <mergeCell ref="BH599:BI599"/>
    <mergeCell ref="BJ599:BK599"/>
    <mergeCell ref="BL599:BM599"/>
    <mergeCell ref="BN599:BO599"/>
    <mergeCell ref="BA599:BB599"/>
    <mergeCell ref="BC599:BD599"/>
    <mergeCell ref="C600:D600"/>
    <mergeCell ref="E600:M600"/>
    <mergeCell ref="N600:O600"/>
    <mergeCell ref="P600:Q600"/>
    <mergeCell ref="R600:S600"/>
    <mergeCell ref="T600:U600"/>
    <mergeCell ref="V600:W600"/>
    <mergeCell ref="DO599:DP599"/>
    <mergeCell ref="AG599:AH599"/>
    <mergeCell ref="C599:D599"/>
    <mergeCell ref="E599:M599"/>
    <mergeCell ref="N599:O599"/>
    <mergeCell ref="P599:Q599"/>
    <mergeCell ref="R599:S599"/>
    <mergeCell ref="DI598:DJ598"/>
    <mergeCell ref="DK598:DL598"/>
    <mergeCell ref="DM598:DN598"/>
    <mergeCell ref="DO598:DP598"/>
    <mergeCell ref="DQ598:DR598"/>
    <mergeCell ref="DD598:DE598"/>
    <mergeCell ref="DF598:DG598"/>
    <mergeCell ref="CX598:CY598"/>
    <mergeCell ref="CZ598:DA598"/>
    <mergeCell ref="DB598:DC598"/>
    <mergeCell ref="CO598:CP598"/>
    <mergeCell ref="CQ598:CR598"/>
    <mergeCell ref="CS598:CT598"/>
    <mergeCell ref="CU598:CV598"/>
    <mergeCell ref="CM598:CN598"/>
    <mergeCell ref="CB598:CC598"/>
    <mergeCell ref="CD598:CE598"/>
    <mergeCell ref="CF598:CG598"/>
    <mergeCell ref="CH598:CI598"/>
    <mergeCell ref="CJ598:CK598"/>
    <mergeCell ref="BW598:BX598"/>
    <mergeCell ref="BY598:BZ598"/>
    <mergeCell ref="BQ598:BR598"/>
    <mergeCell ref="BS598:BT598"/>
    <mergeCell ref="BU598:BV598"/>
    <mergeCell ref="BH598:BI598"/>
    <mergeCell ref="BJ598:BK598"/>
    <mergeCell ref="BL598:BM598"/>
    <mergeCell ref="BN598:BO598"/>
    <mergeCell ref="AU599:AV599"/>
    <mergeCell ref="AW599:AX599"/>
    <mergeCell ref="AY599:AZ599"/>
    <mergeCell ref="AL599:AM599"/>
    <mergeCell ref="AN599:AO599"/>
    <mergeCell ref="AP599:AQ599"/>
    <mergeCell ref="AR599:AS599"/>
    <mergeCell ref="AJ599:AK599"/>
    <mergeCell ref="Y599:Z599"/>
    <mergeCell ref="AA599:AB599"/>
    <mergeCell ref="AC599:AD599"/>
    <mergeCell ref="AE599:AF599"/>
    <mergeCell ref="T599:U599"/>
    <mergeCell ref="V599:W599"/>
    <mergeCell ref="BF598:BG598"/>
    <mergeCell ref="AU598:AV598"/>
    <mergeCell ref="AW598:AX598"/>
    <mergeCell ref="AY598:AZ598"/>
    <mergeCell ref="BA598:BB598"/>
    <mergeCell ref="BC598:BD598"/>
    <mergeCell ref="AP598:AQ598"/>
    <mergeCell ref="AR598:AS598"/>
    <mergeCell ref="AJ598:AK598"/>
    <mergeCell ref="AL598:AM598"/>
    <mergeCell ref="AN598:AO598"/>
    <mergeCell ref="AA598:AB598"/>
    <mergeCell ref="AC598:AD598"/>
    <mergeCell ref="AE598:AF598"/>
    <mergeCell ref="CH599:CI599"/>
    <mergeCell ref="CJ599:CK599"/>
    <mergeCell ref="Y598:Z598"/>
    <mergeCell ref="C598:D598"/>
    <mergeCell ref="E598:M598"/>
    <mergeCell ref="N598:O598"/>
    <mergeCell ref="P598:Q598"/>
    <mergeCell ref="R598:S598"/>
    <mergeCell ref="T598:U598"/>
    <mergeCell ref="V598:W598"/>
    <mergeCell ref="DK597:DL597"/>
    <mergeCell ref="DM597:DN597"/>
    <mergeCell ref="DO597:DP597"/>
    <mergeCell ref="DQ597:DR597"/>
    <mergeCell ref="DI597:DJ597"/>
    <mergeCell ref="CX597:CY597"/>
    <mergeCell ref="CZ597:DA597"/>
    <mergeCell ref="DB597:DC597"/>
    <mergeCell ref="DD597:DE597"/>
    <mergeCell ref="DF597:DG597"/>
    <mergeCell ref="CS597:CT597"/>
    <mergeCell ref="CU597:CV597"/>
    <mergeCell ref="CM597:CN597"/>
    <mergeCell ref="CO597:CP597"/>
    <mergeCell ref="CQ597:CR597"/>
    <mergeCell ref="CD597:CE597"/>
    <mergeCell ref="CF597:CG597"/>
    <mergeCell ref="CH597:CI597"/>
    <mergeCell ref="CJ597:CK597"/>
    <mergeCell ref="CB597:CC597"/>
    <mergeCell ref="BQ597:BR597"/>
    <mergeCell ref="BS597:BT597"/>
    <mergeCell ref="BU597:BV597"/>
    <mergeCell ref="BW597:BX597"/>
    <mergeCell ref="BY597:BZ597"/>
    <mergeCell ref="BL597:BM597"/>
    <mergeCell ref="BN597:BO597"/>
    <mergeCell ref="AG597:AH597"/>
    <mergeCell ref="AG598:AH598"/>
    <mergeCell ref="C597:D597"/>
    <mergeCell ref="E597:M597"/>
    <mergeCell ref="N597:O597"/>
    <mergeCell ref="P597:Q597"/>
    <mergeCell ref="R597:S597"/>
    <mergeCell ref="T597:U597"/>
    <mergeCell ref="V597:W597"/>
    <mergeCell ref="AJ597:AK597"/>
    <mergeCell ref="AL597:AM597"/>
    <mergeCell ref="AN597:AO597"/>
    <mergeCell ref="AP597:AQ597"/>
    <mergeCell ref="AR597:AS597"/>
    <mergeCell ref="AE597:AF597"/>
    <mergeCell ref="Y597:Z597"/>
    <mergeCell ref="AA597:AB597"/>
    <mergeCell ref="AC597:AD597"/>
    <mergeCell ref="DQ599:DR599"/>
    <mergeCell ref="DI599:DJ599"/>
    <mergeCell ref="DO596:DP596"/>
    <mergeCell ref="DQ596:DR596"/>
    <mergeCell ref="DI596:DJ596"/>
    <mergeCell ref="DK596:DL596"/>
    <mergeCell ref="DM596:DN596"/>
    <mergeCell ref="CZ596:DA596"/>
    <mergeCell ref="DB596:DC596"/>
    <mergeCell ref="DD596:DE596"/>
    <mergeCell ref="DF596:DG596"/>
    <mergeCell ref="CX596:CY596"/>
    <mergeCell ref="CM596:CN596"/>
    <mergeCell ref="CO596:CP596"/>
    <mergeCell ref="CQ596:CR596"/>
    <mergeCell ref="CS596:CT596"/>
    <mergeCell ref="CU596:CV596"/>
    <mergeCell ref="CH596:CI596"/>
    <mergeCell ref="CJ596:CK596"/>
    <mergeCell ref="CB596:CC596"/>
    <mergeCell ref="CD596:CE596"/>
    <mergeCell ref="CF596:CG596"/>
    <mergeCell ref="BS596:BT596"/>
    <mergeCell ref="BU596:BV596"/>
    <mergeCell ref="BW596:BX596"/>
    <mergeCell ref="BY596:BZ596"/>
    <mergeCell ref="BQ596:BR596"/>
    <mergeCell ref="BF597:BG597"/>
    <mergeCell ref="BH597:BI597"/>
    <mergeCell ref="BJ597:BK597"/>
    <mergeCell ref="AW597:AX597"/>
    <mergeCell ref="AY597:AZ597"/>
    <mergeCell ref="BA597:BB597"/>
    <mergeCell ref="BC597:BD597"/>
    <mergeCell ref="AU597:AV597"/>
    <mergeCell ref="AG596:AH596"/>
    <mergeCell ref="T596:U596"/>
    <mergeCell ref="V596:W596"/>
    <mergeCell ref="C596:D596"/>
    <mergeCell ref="E596:M596"/>
    <mergeCell ref="N596:O596"/>
    <mergeCell ref="P596:Q596"/>
    <mergeCell ref="R596:S596"/>
    <mergeCell ref="DI595:DJ595"/>
    <mergeCell ref="DK595:DL595"/>
    <mergeCell ref="DM595:DN595"/>
    <mergeCell ref="DO595:DP595"/>
    <mergeCell ref="DQ595:DR595"/>
    <mergeCell ref="DD595:DE595"/>
    <mergeCell ref="DF595:DG595"/>
    <mergeCell ref="CX595:CY595"/>
    <mergeCell ref="CZ595:DA595"/>
    <mergeCell ref="DB595:DC595"/>
    <mergeCell ref="CO595:CP595"/>
    <mergeCell ref="CQ595:CR595"/>
    <mergeCell ref="CS595:CT595"/>
    <mergeCell ref="CU595:CV595"/>
    <mergeCell ref="CM595:CN595"/>
    <mergeCell ref="CB595:CC595"/>
    <mergeCell ref="CD595:CE595"/>
    <mergeCell ref="CF595:CG595"/>
    <mergeCell ref="CH595:CI595"/>
    <mergeCell ref="CJ595:CK595"/>
    <mergeCell ref="BW595:BX595"/>
    <mergeCell ref="BY595:BZ595"/>
    <mergeCell ref="BQ595:BR595"/>
    <mergeCell ref="BS595:BT595"/>
    <mergeCell ref="BU595:BV595"/>
    <mergeCell ref="BF596:BG596"/>
    <mergeCell ref="BH596:BI596"/>
    <mergeCell ref="BJ596:BK596"/>
    <mergeCell ref="BL596:BM596"/>
    <mergeCell ref="BN596:BO596"/>
    <mergeCell ref="BA596:BB596"/>
    <mergeCell ref="BC596:BD596"/>
    <mergeCell ref="AU596:AV596"/>
    <mergeCell ref="AW596:AX596"/>
    <mergeCell ref="AY596:AZ596"/>
    <mergeCell ref="AL596:AM596"/>
    <mergeCell ref="AN596:AO596"/>
    <mergeCell ref="AP596:AQ596"/>
    <mergeCell ref="AR596:AS596"/>
    <mergeCell ref="AJ596:AK596"/>
    <mergeCell ref="Y596:Z596"/>
    <mergeCell ref="AA596:AB596"/>
    <mergeCell ref="AC596:AD596"/>
    <mergeCell ref="AE596:AF596"/>
    <mergeCell ref="AG595:AH595"/>
    <mergeCell ref="Y595:Z595"/>
    <mergeCell ref="C595:D595"/>
    <mergeCell ref="E595:M595"/>
    <mergeCell ref="N595:O595"/>
    <mergeCell ref="P595:Q595"/>
    <mergeCell ref="R595:S595"/>
    <mergeCell ref="T595:U595"/>
    <mergeCell ref="V595:W595"/>
    <mergeCell ref="AP595:AQ595"/>
    <mergeCell ref="AR595:AS595"/>
    <mergeCell ref="AJ595:AK595"/>
    <mergeCell ref="DK594:DL594"/>
    <mergeCell ref="DM594:DN594"/>
    <mergeCell ref="DO594:DP594"/>
    <mergeCell ref="DQ594:DR594"/>
    <mergeCell ref="DI594:DJ594"/>
    <mergeCell ref="CX594:CY594"/>
    <mergeCell ref="CZ594:DA594"/>
    <mergeCell ref="DB594:DC594"/>
    <mergeCell ref="DD594:DE594"/>
    <mergeCell ref="DF594:DG594"/>
    <mergeCell ref="CS594:CT594"/>
    <mergeCell ref="CU594:CV594"/>
    <mergeCell ref="CM594:CN594"/>
    <mergeCell ref="CO594:CP594"/>
    <mergeCell ref="CQ594:CR594"/>
    <mergeCell ref="CD594:CE594"/>
    <mergeCell ref="CF594:CG594"/>
    <mergeCell ref="CH594:CI594"/>
    <mergeCell ref="CJ594:CK594"/>
    <mergeCell ref="CB594:CC594"/>
    <mergeCell ref="BQ594:BR594"/>
    <mergeCell ref="BS594:BT594"/>
    <mergeCell ref="BU594:BV594"/>
    <mergeCell ref="BW594:BX594"/>
    <mergeCell ref="BY594:BZ594"/>
    <mergeCell ref="BH595:BI595"/>
    <mergeCell ref="BJ595:BK595"/>
    <mergeCell ref="BL595:BM595"/>
    <mergeCell ref="BN595:BO595"/>
    <mergeCell ref="BF595:BG595"/>
    <mergeCell ref="AU595:AV595"/>
    <mergeCell ref="AW595:AX595"/>
    <mergeCell ref="AY595:AZ595"/>
    <mergeCell ref="BA595:BB595"/>
    <mergeCell ref="BC595:BD595"/>
    <mergeCell ref="AL595:AM595"/>
    <mergeCell ref="AN595:AO595"/>
    <mergeCell ref="AA595:AB595"/>
    <mergeCell ref="AC595:AD595"/>
    <mergeCell ref="AE595:AF595"/>
    <mergeCell ref="AG594:AH594"/>
    <mergeCell ref="Y594:Z594"/>
    <mergeCell ref="AA594:AB594"/>
    <mergeCell ref="AC594:AD594"/>
    <mergeCell ref="C594:D594"/>
    <mergeCell ref="E594:M594"/>
    <mergeCell ref="N594:O594"/>
    <mergeCell ref="P594:Q594"/>
    <mergeCell ref="R594:S594"/>
    <mergeCell ref="T594:U594"/>
    <mergeCell ref="V594:W594"/>
    <mergeCell ref="DO593:DP593"/>
    <mergeCell ref="DQ593:DR593"/>
    <mergeCell ref="DI593:DJ593"/>
    <mergeCell ref="DK593:DL593"/>
    <mergeCell ref="DM593:DN593"/>
    <mergeCell ref="CZ593:DA593"/>
    <mergeCell ref="DB593:DC593"/>
    <mergeCell ref="DD593:DE593"/>
    <mergeCell ref="DF593:DG593"/>
    <mergeCell ref="CX593:CY593"/>
    <mergeCell ref="CM593:CN593"/>
    <mergeCell ref="CO593:CP593"/>
    <mergeCell ref="CQ593:CR593"/>
    <mergeCell ref="CS593:CT593"/>
    <mergeCell ref="CU593:CV593"/>
    <mergeCell ref="CH593:CI593"/>
    <mergeCell ref="CJ593:CK593"/>
    <mergeCell ref="CB593:CC593"/>
    <mergeCell ref="CD593:CE593"/>
    <mergeCell ref="CF593:CG593"/>
    <mergeCell ref="BS593:BT593"/>
    <mergeCell ref="BU593:BV593"/>
    <mergeCell ref="BW593:BX593"/>
    <mergeCell ref="BY593:BZ593"/>
    <mergeCell ref="BL594:BM594"/>
    <mergeCell ref="BN594:BO594"/>
    <mergeCell ref="BF594:BG594"/>
    <mergeCell ref="BH594:BI594"/>
    <mergeCell ref="BJ594:BK594"/>
    <mergeCell ref="AW594:AX594"/>
    <mergeCell ref="AY594:AZ594"/>
    <mergeCell ref="BA594:BB594"/>
    <mergeCell ref="BC594:BD594"/>
    <mergeCell ref="AU594:AV594"/>
    <mergeCell ref="AJ594:AK594"/>
    <mergeCell ref="AL594:AM594"/>
    <mergeCell ref="AN594:AO594"/>
    <mergeCell ref="AP594:AQ594"/>
    <mergeCell ref="AR594:AS594"/>
    <mergeCell ref="AE594:AF594"/>
    <mergeCell ref="AG593:AH593"/>
    <mergeCell ref="Y593:Z593"/>
    <mergeCell ref="AA593:AB593"/>
    <mergeCell ref="AC593:AD593"/>
    <mergeCell ref="AE593:AF593"/>
    <mergeCell ref="T593:U593"/>
    <mergeCell ref="V593:W593"/>
    <mergeCell ref="C593:D593"/>
    <mergeCell ref="E593:M593"/>
    <mergeCell ref="N593:O593"/>
    <mergeCell ref="P593:Q593"/>
    <mergeCell ref="R593:S593"/>
    <mergeCell ref="DI592:DJ592"/>
    <mergeCell ref="DK592:DL592"/>
    <mergeCell ref="DM592:DN592"/>
    <mergeCell ref="DO592:DP592"/>
    <mergeCell ref="DQ592:DR592"/>
    <mergeCell ref="DD592:DE592"/>
    <mergeCell ref="DF592:DG592"/>
    <mergeCell ref="CX592:CY592"/>
    <mergeCell ref="CZ592:DA592"/>
    <mergeCell ref="DB592:DC592"/>
    <mergeCell ref="CO592:CP592"/>
    <mergeCell ref="CQ592:CR592"/>
    <mergeCell ref="CS592:CT592"/>
    <mergeCell ref="CU592:CV592"/>
    <mergeCell ref="CM592:CN592"/>
    <mergeCell ref="CB592:CC592"/>
    <mergeCell ref="CD592:CE592"/>
    <mergeCell ref="CF592:CG592"/>
    <mergeCell ref="CH592:CI592"/>
    <mergeCell ref="CJ592:CK592"/>
    <mergeCell ref="BW592:BX592"/>
    <mergeCell ref="BY592:BZ592"/>
    <mergeCell ref="BQ593:BR593"/>
    <mergeCell ref="BF593:BG593"/>
    <mergeCell ref="BH593:BI593"/>
    <mergeCell ref="BJ593:BK593"/>
    <mergeCell ref="BL593:BM593"/>
    <mergeCell ref="BN593:BO593"/>
    <mergeCell ref="BA593:BB593"/>
    <mergeCell ref="BC593:BD593"/>
    <mergeCell ref="AU593:AV593"/>
    <mergeCell ref="AW593:AX593"/>
    <mergeCell ref="AY593:AZ593"/>
    <mergeCell ref="AL593:AM593"/>
    <mergeCell ref="AN593:AO593"/>
    <mergeCell ref="AP593:AQ593"/>
    <mergeCell ref="AR593:AS593"/>
    <mergeCell ref="AJ593:AK593"/>
    <mergeCell ref="AG592:AH592"/>
    <mergeCell ref="AA592:AB592"/>
    <mergeCell ref="AC592:AD592"/>
    <mergeCell ref="AE592:AF592"/>
    <mergeCell ref="Y592:Z592"/>
    <mergeCell ref="C592:D592"/>
    <mergeCell ref="E592:M592"/>
    <mergeCell ref="N592:O592"/>
    <mergeCell ref="P592:Q592"/>
    <mergeCell ref="R592:S592"/>
    <mergeCell ref="T592:U592"/>
    <mergeCell ref="V592:W592"/>
    <mergeCell ref="DK591:DL591"/>
    <mergeCell ref="DM591:DN591"/>
    <mergeCell ref="DO591:DP591"/>
    <mergeCell ref="DQ591:DR591"/>
    <mergeCell ref="DI591:DJ591"/>
    <mergeCell ref="CX591:CY591"/>
    <mergeCell ref="CZ591:DA591"/>
    <mergeCell ref="DB591:DC591"/>
    <mergeCell ref="DD591:DE591"/>
    <mergeCell ref="DF591:DG591"/>
    <mergeCell ref="CS591:CT591"/>
    <mergeCell ref="CU591:CV591"/>
    <mergeCell ref="CM591:CN591"/>
    <mergeCell ref="CO591:CP591"/>
    <mergeCell ref="CQ591:CR591"/>
    <mergeCell ref="CD591:CE591"/>
    <mergeCell ref="CF591:CG591"/>
    <mergeCell ref="CH591:CI591"/>
    <mergeCell ref="CJ591:CK591"/>
    <mergeCell ref="CB591:CC591"/>
    <mergeCell ref="BQ592:BR592"/>
    <mergeCell ref="BS592:BT592"/>
    <mergeCell ref="BU592:BV592"/>
    <mergeCell ref="BH592:BI592"/>
    <mergeCell ref="BJ592:BK592"/>
    <mergeCell ref="BL592:BM592"/>
    <mergeCell ref="BN592:BO592"/>
    <mergeCell ref="BF592:BG592"/>
    <mergeCell ref="AU592:AV592"/>
    <mergeCell ref="AW592:AX592"/>
    <mergeCell ref="AY592:AZ592"/>
    <mergeCell ref="BA592:BB592"/>
    <mergeCell ref="BC592:BD592"/>
    <mergeCell ref="AP592:AQ592"/>
    <mergeCell ref="AR592:AS592"/>
    <mergeCell ref="AJ592:AK592"/>
    <mergeCell ref="AL592:AM592"/>
    <mergeCell ref="AN592:AO592"/>
    <mergeCell ref="AG591:AH591"/>
    <mergeCell ref="AE591:AF591"/>
    <mergeCell ref="Y591:Z591"/>
    <mergeCell ref="AA591:AB591"/>
    <mergeCell ref="AC591:AD591"/>
    <mergeCell ref="C591:D591"/>
    <mergeCell ref="E591:M591"/>
    <mergeCell ref="N591:O591"/>
    <mergeCell ref="P591:Q591"/>
    <mergeCell ref="R591:S591"/>
    <mergeCell ref="T591:U591"/>
    <mergeCell ref="V591:W591"/>
    <mergeCell ref="AU591:AV591"/>
    <mergeCell ref="AJ591:AK591"/>
    <mergeCell ref="AL591:AM591"/>
    <mergeCell ref="AN591:AO591"/>
    <mergeCell ref="AP591:AQ591"/>
    <mergeCell ref="AR591:AS591"/>
    <mergeCell ref="DO590:DP590"/>
    <mergeCell ref="DQ590:DR590"/>
    <mergeCell ref="DI590:DJ590"/>
    <mergeCell ref="DK590:DL590"/>
    <mergeCell ref="DM590:DN590"/>
    <mergeCell ref="CZ590:DA590"/>
    <mergeCell ref="DB590:DC590"/>
    <mergeCell ref="DD590:DE590"/>
    <mergeCell ref="DF590:DG590"/>
    <mergeCell ref="CX590:CY590"/>
    <mergeCell ref="CM590:CN590"/>
    <mergeCell ref="CO590:CP590"/>
    <mergeCell ref="CQ590:CR590"/>
    <mergeCell ref="CS590:CT590"/>
    <mergeCell ref="CU590:CV590"/>
    <mergeCell ref="CH590:CI590"/>
    <mergeCell ref="CJ590:CK590"/>
    <mergeCell ref="CB590:CC590"/>
    <mergeCell ref="CD590:CE590"/>
    <mergeCell ref="CF590:CG590"/>
    <mergeCell ref="BQ591:BR591"/>
    <mergeCell ref="BS591:BT591"/>
    <mergeCell ref="BU591:BV591"/>
    <mergeCell ref="BW591:BX591"/>
    <mergeCell ref="BY591:BZ591"/>
    <mergeCell ref="BL591:BM591"/>
    <mergeCell ref="BN591:BO591"/>
    <mergeCell ref="BF591:BG591"/>
    <mergeCell ref="BH591:BI591"/>
    <mergeCell ref="BJ591:BK591"/>
    <mergeCell ref="AW591:AX591"/>
    <mergeCell ref="AY591:AZ591"/>
    <mergeCell ref="BA591:BB591"/>
    <mergeCell ref="BC591:BD591"/>
    <mergeCell ref="AG590:AH590"/>
    <mergeCell ref="AJ590:AK590"/>
    <mergeCell ref="Y590:Z590"/>
    <mergeCell ref="AA590:AB590"/>
    <mergeCell ref="AC590:AD590"/>
    <mergeCell ref="AE590:AF590"/>
    <mergeCell ref="T590:U590"/>
    <mergeCell ref="V590:W590"/>
    <mergeCell ref="C590:D590"/>
    <mergeCell ref="E590:M590"/>
    <mergeCell ref="N590:O590"/>
    <mergeCell ref="P590:Q590"/>
    <mergeCell ref="R590:S590"/>
    <mergeCell ref="DI589:DJ589"/>
    <mergeCell ref="DK589:DL589"/>
    <mergeCell ref="DM589:DN589"/>
    <mergeCell ref="DO589:DP589"/>
    <mergeCell ref="DQ589:DR589"/>
    <mergeCell ref="DD589:DE589"/>
    <mergeCell ref="DF589:DG589"/>
    <mergeCell ref="CX589:CY589"/>
    <mergeCell ref="CZ589:DA589"/>
    <mergeCell ref="DB589:DC589"/>
    <mergeCell ref="CO589:CP589"/>
    <mergeCell ref="CQ589:CR589"/>
    <mergeCell ref="CS589:CT589"/>
    <mergeCell ref="CU589:CV589"/>
    <mergeCell ref="CM589:CN589"/>
    <mergeCell ref="CB589:CC589"/>
    <mergeCell ref="CD589:CE589"/>
    <mergeCell ref="CF589:CG589"/>
    <mergeCell ref="CH589:CI589"/>
    <mergeCell ref="CJ589:CK589"/>
    <mergeCell ref="BS590:BT590"/>
    <mergeCell ref="BU590:BV590"/>
    <mergeCell ref="BW590:BX590"/>
    <mergeCell ref="BY590:BZ590"/>
    <mergeCell ref="BQ590:BR590"/>
    <mergeCell ref="BF590:BG590"/>
    <mergeCell ref="BH590:BI590"/>
    <mergeCell ref="BJ590:BK590"/>
    <mergeCell ref="BL590:BM590"/>
    <mergeCell ref="BN590:BO590"/>
    <mergeCell ref="BA590:BB590"/>
    <mergeCell ref="BC590:BD590"/>
    <mergeCell ref="AU590:AV590"/>
    <mergeCell ref="AW590:AX590"/>
    <mergeCell ref="AY590:AZ590"/>
    <mergeCell ref="AL590:AM590"/>
    <mergeCell ref="AN590:AO590"/>
    <mergeCell ref="AP590:AQ590"/>
    <mergeCell ref="AR590:AS590"/>
    <mergeCell ref="AG589:AH589"/>
    <mergeCell ref="AJ589:AK589"/>
    <mergeCell ref="AL589:AM589"/>
    <mergeCell ref="AN589:AO589"/>
    <mergeCell ref="AA589:AB589"/>
    <mergeCell ref="AC589:AD589"/>
    <mergeCell ref="AE589:AF589"/>
    <mergeCell ref="Y589:Z589"/>
    <mergeCell ref="C589:D589"/>
    <mergeCell ref="E589:M589"/>
    <mergeCell ref="N589:O589"/>
    <mergeCell ref="P589:Q589"/>
    <mergeCell ref="R589:S589"/>
    <mergeCell ref="T589:U589"/>
    <mergeCell ref="V589:W589"/>
    <mergeCell ref="DK588:DL588"/>
    <mergeCell ref="DM588:DN588"/>
    <mergeCell ref="DO588:DP588"/>
    <mergeCell ref="DQ588:DR588"/>
    <mergeCell ref="DI588:DJ588"/>
    <mergeCell ref="CX588:CY588"/>
    <mergeCell ref="CZ588:DA588"/>
    <mergeCell ref="DB588:DC588"/>
    <mergeCell ref="DD588:DE588"/>
    <mergeCell ref="DF588:DG588"/>
    <mergeCell ref="CS588:CT588"/>
    <mergeCell ref="CU588:CV588"/>
    <mergeCell ref="CM588:CN588"/>
    <mergeCell ref="CO588:CP588"/>
    <mergeCell ref="CQ588:CR588"/>
    <mergeCell ref="CD588:CE588"/>
    <mergeCell ref="CF588:CG588"/>
    <mergeCell ref="CH588:CI588"/>
    <mergeCell ref="CJ588:CK588"/>
    <mergeCell ref="BW589:BX589"/>
    <mergeCell ref="BY589:BZ589"/>
    <mergeCell ref="BQ589:BR589"/>
    <mergeCell ref="BS589:BT589"/>
    <mergeCell ref="BU589:BV589"/>
    <mergeCell ref="BH589:BI589"/>
    <mergeCell ref="BJ589:BK589"/>
    <mergeCell ref="BL589:BM589"/>
    <mergeCell ref="BN589:BO589"/>
    <mergeCell ref="BF589:BG589"/>
    <mergeCell ref="AU589:AV589"/>
    <mergeCell ref="AW589:AX589"/>
    <mergeCell ref="AY589:AZ589"/>
    <mergeCell ref="BA589:BB589"/>
    <mergeCell ref="BC589:BD589"/>
    <mergeCell ref="AP589:AQ589"/>
    <mergeCell ref="AR589:AS589"/>
    <mergeCell ref="AG588:AH588"/>
    <mergeCell ref="AJ588:AK588"/>
    <mergeCell ref="AL588:AM588"/>
    <mergeCell ref="AN588:AO588"/>
    <mergeCell ref="AP588:AQ588"/>
    <mergeCell ref="AR588:AS588"/>
    <mergeCell ref="AE588:AF588"/>
    <mergeCell ref="Y588:Z588"/>
    <mergeCell ref="AA588:AB588"/>
    <mergeCell ref="AC588:AD588"/>
    <mergeCell ref="C588:D588"/>
    <mergeCell ref="E588:M588"/>
    <mergeCell ref="N588:O588"/>
    <mergeCell ref="P588:Q588"/>
    <mergeCell ref="R588:S588"/>
    <mergeCell ref="T588:U588"/>
    <mergeCell ref="V588:W588"/>
    <mergeCell ref="DO587:DP587"/>
    <mergeCell ref="DQ587:DR587"/>
    <mergeCell ref="DI587:DJ587"/>
    <mergeCell ref="DK587:DL587"/>
    <mergeCell ref="DM587:DN587"/>
    <mergeCell ref="CZ587:DA587"/>
    <mergeCell ref="DB587:DC587"/>
    <mergeCell ref="DD587:DE587"/>
    <mergeCell ref="DF587:DG587"/>
    <mergeCell ref="CX587:CY587"/>
    <mergeCell ref="CM587:CN587"/>
    <mergeCell ref="CO587:CP587"/>
    <mergeCell ref="CQ587:CR587"/>
    <mergeCell ref="CS587:CT587"/>
    <mergeCell ref="CU587:CV587"/>
    <mergeCell ref="CH587:CI587"/>
    <mergeCell ref="CJ587:CK587"/>
    <mergeCell ref="CB588:CC588"/>
    <mergeCell ref="BQ588:BR588"/>
    <mergeCell ref="BS588:BT588"/>
    <mergeCell ref="BU588:BV588"/>
    <mergeCell ref="BW588:BX588"/>
    <mergeCell ref="BY588:BZ588"/>
    <mergeCell ref="BL588:BM588"/>
    <mergeCell ref="BN588:BO588"/>
    <mergeCell ref="BF588:BG588"/>
    <mergeCell ref="BH588:BI588"/>
    <mergeCell ref="BJ588:BK588"/>
    <mergeCell ref="AW588:AX588"/>
    <mergeCell ref="AY588:AZ588"/>
    <mergeCell ref="BA588:BB588"/>
    <mergeCell ref="BC588:BD588"/>
    <mergeCell ref="AU588:AV588"/>
    <mergeCell ref="AG587:AH587"/>
    <mergeCell ref="AL587:AM587"/>
    <mergeCell ref="AN587:AO587"/>
    <mergeCell ref="AP587:AQ587"/>
    <mergeCell ref="AR587:AS587"/>
    <mergeCell ref="AJ587:AK587"/>
    <mergeCell ref="Y587:Z587"/>
    <mergeCell ref="AA587:AB587"/>
    <mergeCell ref="AC587:AD587"/>
    <mergeCell ref="AE587:AF587"/>
    <mergeCell ref="T587:U587"/>
    <mergeCell ref="V587:W587"/>
    <mergeCell ref="C587:D587"/>
    <mergeCell ref="E587:M587"/>
    <mergeCell ref="N587:O587"/>
    <mergeCell ref="P587:Q587"/>
    <mergeCell ref="R587:S587"/>
    <mergeCell ref="DI586:DJ586"/>
    <mergeCell ref="DK586:DL586"/>
    <mergeCell ref="DM586:DN586"/>
    <mergeCell ref="DO586:DP586"/>
    <mergeCell ref="DQ586:DR586"/>
    <mergeCell ref="DD586:DE586"/>
    <mergeCell ref="DF586:DG586"/>
    <mergeCell ref="CX586:CY586"/>
    <mergeCell ref="CZ586:DA586"/>
    <mergeCell ref="DB586:DC586"/>
    <mergeCell ref="CO586:CP586"/>
    <mergeCell ref="CQ586:CR586"/>
    <mergeCell ref="CS586:CT586"/>
    <mergeCell ref="CU586:CV586"/>
    <mergeCell ref="CM586:CN586"/>
    <mergeCell ref="CB587:CC587"/>
    <mergeCell ref="CD587:CE587"/>
    <mergeCell ref="CF587:CG587"/>
    <mergeCell ref="BS587:BT587"/>
    <mergeCell ref="BU587:BV587"/>
    <mergeCell ref="BW587:BX587"/>
    <mergeCell ref="BY587:BZ587"/>
    <mergeCell ref="BQ587:BR587"/>
    <mergeCell ref="BF587:BG587"/>
    <mergeCell ref="BH587:BI587"/>
    <mergeCell ref="BJ587:BK587"/>
    <mergeCell ref="BL587:BM587"/>
    <mergeCell ref="BN587:BO587"/>
    <mergeCell ref="BA587:BB587"/>
    <mergeCell ref="BC587:BD587"/>
    <mergeCell ref="AU587:AV587"/>
    <mergeCell ref="AW587:AX587"/>
    <mergeCell ref="AY587:AZ587"/>
    <mergeCell ref="AG586:AH586"/>
    <mergeCell ref="AP586:AQ586"/>
    <mergeCell ref="AR586:AS586"/>
    <mergeCell ref="AJ586:AK586"/>
    <mergeCell ref="AL586:AM586"/>
    <mergeCell ref="AN586:AO586"/>
    <mergeCell ref="AA586:AB586"/>
    <mergeCell ref="AC586:AD586"/>
    <mergeCell ref="AE586:AF586"/>
    <mergeCell ref="Y586:Z586"/>
    <mergeCell ref="C586:D586"/>
    <mergeCell ref="E586:M586"/>
    <mergeCell ref="N586:O586"/>
    <mergeCell ref="P586:Q586"/>
    <mergeCell ref="R586:S586"/>
    <mergeCell ref="T586:U586"/>
    <mergeCell ref="V586:W586"/>
    <mergeCell ref="DK585:DL585"/>
    <mergeCell ref="DM585:DN585"/>
    <mergeCell ref="DO585:DP585"/>
    <mergeCell ref="DQ585:DR585"/>
    <mergeCell ref="DI585:DJ585"/>
    <mergeCell ref="CX585:CY585"/>
    <mergeCell ref="CZ585:DA585"/>
    <mergeCell ref="DB585:DC585"/>
    <mergeCell ref="DD585:DE585"/>
    <mergeCell ref="DF585:DG585"/>
    <mergeCell ref="CS585:CT585"/>
    <mergeCell ref="CU585:CV585"/>
    <mergeCell ref="CM585:CN585"/>
    <mergeCell ref="CO585:CP585"/>
    <mergeCell ref="CQ585:CR585"/>
    <mergeCell ref="CB586:CC586"/>
    <mergeCell ref="CD586:CE586"/>
    <mergeCell ref="CF586:CG586"/>
    <mergeCell ref="CH586:CI586"/>
    <mergeCell ref="CJ586:CK586"/>
    <mergeCell ref="BW586:BX586"/>
    <mergeCell ref="BY586:BZ586"/>
    <mergeCell ref="BQ586:BR586"/>
    <mergeCell ref="BS586:BT586"/>
    <mergeCell ref="BU586:BV586"/>
    <mergeCell ref="BH586:BI586"/>
    <mergeCell ref="BJ586:BK586"/>
    <mergeCell ref="BL586:BM586"/>
    <mergeCell ref="BN586:BO586"/>
    <mergeCell ref="BF586:BG586"/>
    <mergeCell ref="AU586:AV586"/>
    <mergeCell ref="AW586:AX586"/>
    <mergeCell ref="AY586:AZ586"/>
    <mergeCell ref="BA586:BB586"/>
    <mergeCell ref="BC586:BD586"/>
    <mergeCell ref="AG585:AH585"/>
    <mergeCell ref="AU585:AV585"/>
    <mergeCell ref="AJ585:AK585"/>
    <mergeCell ref="AL585:AM585"/>
    <mergeCell ref="AN585:AO585"/>
    <mergeCell ref="AP585:AQ585"/>
    <mergeCell ref="AR585:AS585"/>
    <mergeCell ref="AE585:AF585"/>
    <mergeCell ref="Y585:Z585"/>
    <mergeCell ref="AA585:AB585"/>
    <mergeCell ref="AC585:AD585"/>
    <mergeCell ref="C585:D585"/>
    <mergeCell ref="DM584:DN584"/>
    <mergeCell ref="CZ584:DA584"/>
    <mergeCell ref="DB584:DC584"/>
    <mergeCell ref="DD584:DE584"/>
    <mergeCell ref="DF584:DG584"/>
    <mergeCell ref="CX584:CY584"/>
    <mergeCell ref="CM584:CN584"/>
    <mergeCell ref="CO584:CP584"/>
    <mergeCell ref="CQ584:CR584"/>
    <mergeCell ref="CS584:CT584"/>
    <mergeCell ref="CU584:CV584"/>
    <mergeCell ref="CD585:CE585"/>
    <mergeCell ref="CF585:CG585"/>
    <mergeCell ref="CH585:CI585"/>
    <mergeCell ref="CJ585:CK585"/>
    <mergeCell ref="CB585:CC585"/>
    <mergeCell ref="BQ585:BR585"/>
    <mergeCell ref="BS585:BT585"/>
    <mergeCell ref="BU585:BV585"/>
    <mergeCell ref="BW585:BX585"/>
    <mergeCell ref="BY585:BZ585"/>
    <mergeCell ref="BL585:BM585"/>
    <mergeCell ref="BN585:BO585"/>
    <mergeCell ref="BF585:BG585"/>
    <mergeCell ref="BH585:BI585"/>
    <mergeCell ref="BJ585:BK585"/>
    <mergeCell ref="AW585:AX585"/>
    <mergeCell ref="AY585:AZ585"/>
    <mergeCell ref="BA585:BB585"/>
    <mergeCell ref="BC585:BD585"/>
    <mergeCell ref="CB584:CC584"/>
    <mergeCell ref="CD584:CE584"/>
    <mergeCell ref="CF584:CG584"/>
    <mergeCell ref="BS584:BT584"/>
    <mergeCell ref="BU584:BV584"/>
    <mergeCell ref="BW584:BX584"/>
    <mergeCell ref="BY584:BZ584"/>
    <mergeCell ref="BQ584:BR584"/>
    <mergeCell ref="BF584:BG584"/>
    <mergeCell ref="BH584:BI584"/>
    <mergeCell ref="BJ584:BK584"/>
    <mergeCell ref="BL584:BM584"/>
    <mergeCell ref="BN584:BO584"/>
    <mergeCell ref="BA584:BB584"/>
    <mergeCell ref="BC584:BD584"/>
    <mergeCell ref="E585:M585"/>
    <mergeCell ref="N585:O585"/>
    <mergeCell ref="P585:Q585"/>
    <mergeCell ref="R585:S585"/>
    <mergeCell ref="T585:U585"/>
    <mergeCell ref="V585:W585"/>
    <mergeCell ref="DO584:DP584"/>
    <mergeCell ref="AG584:AH584"/>
    <mergeCell ref="C584:D584"/>
    <mergeCell ref="E584:M584"/>
    <mergeCell ref="N584:O584"/>
    <mergeCell ref="P584:Q584"/>
    <mergeCell ref="R584:S584"/>
    <mergeCell ref="DI583:DJ583"/>
    <mergeCell ref="DK583:DL583"/>
    <mergeCell ref="DM583:DN583"/>
    <mergeCell ref="DO583:DP583"/>
    <mergeCell ref="DQ583:DR583"/>
    <mergeCell ref="DD583:DE583"/>
    <mergeCell ref="DF583:DG583"/>
    <mergeCell ref="CX583:CY583"/>
    <mergeCell ref="CZ583:DA583"/>
    <mergeCell ref="DB583:DC583"/>
    <mergeCell ref="CO583:CP583"/>
    <mergeCell ref="CQ583:CR583"/>
    <mergeCell ref="CS583:CT583"/>
    <mergeCell ref="CU583:CV583"/>
    <mergeCell ref="CM583:CN583"/>
    <mergeCell ref="CB583:CC583"/>
    <mergeCell ref="CD583:CE583"/>
    <mergeCell ref="CF583:CG583"/>
    <mergeCell ref="CH583:CI583"/>
    <mergeCell ref="CJ583:CK583"/>
    <mergeCell ref="BW583:BX583"/>
    <mergeCell ref="BY583:BZ583"/>
    <mergeCell ref="BQ583:BR583"/>
    <mergeCell ref="BS583:BT583"/>
    <mergeCell ref="BU583:BV583"/>
    <mergeCell ref="BH583:BI583"/>
    <mergeCell ref="BJ583:BK583"/>
    <mergeCell ref="BL583:BM583"/>
    <mergeCell ref="BN583:BO583"/>
    <mergeCell ref="AU584:AV584"/>
    <mergeCell ref="AW584:AX584"/>
    <mergeCell ref="AY584:AZ584"/>
    <mergeCell ref="AL584:AM584"/>
    <mergeCell ref="AN584:AO584"/>
    <mergeCell ref="AP584:AQ584"/>
    <mergeCell ref="AR584:AS584"/>
    <mergeCell ref="AJ584:AK584"/>
    <mergeCell ref="Y584:Z584"/>
    <mergeCell ref="AA584:AB584"/>
    <mergeCell ref="AC584:AD584"/>
    <mergeCell ref="AE584:AF584"/>
    <mergeCell ref="T584:U584"/>
    <mergeCell ref="V584:W584"/>
    <mergeCell ref="BF583:BG583"/>
    <mergeCell ref="AU583:AV583"/>
    <mergeCell ref="AW583:AX583"/>
    <mergeCell ref="AY583:AZ583"/>
    <mergeCell ref="BA583:BB583"/>
    <mergeCell ref="BC583:BD583"/>
    <mergeCell ref="AP583:AQ583"/>
    <mergeCell ref="AR583:AS583"/>
    <mergeCell ref="AJ583:AK583"/>
    <mergeCell ref="AL583:AM583"/>
    <mergeCell ref="AN583:AO583"/>
    <mergeCell ref="AA583:AB583"/>
    <mergeCell ref="AC583:AD583"/>
    <mergeCell ref="AE583:AF583"/>
    <mergeCell ref="CH584:CI584"/>
    <mergeCell ref="CJ584:CK584"/>
    <mergeCell ref="Y583:Z583"/>
    <mergeCell ref="C582:D582"/>
    <mergeCell ref="E582:M582"/>
    <mergeCell ref="C583:D583"/>
    <mergeCell ref="E583:M583"/>
    <mergeCell ref="N583:O583"/>
    <mergeCell ref="P583:Q583"/>
    <mergeCell ref="R583:S583"/>
    <mergeCell ref="T583:U583"/>
    <mergeCell ref="V583:W583"/>
    <mergeCell ref="DO581:DP581"/>
    <mergeCell ref="DQ581:DR581"/>
    <mergeCell ref="DI581:DJ581"/>
    <mergeCell ref="DK581:DL581"/>
    <mergeCell ref="DM581:DN581"/>
    <mergeCell ref="CZ581:DA581"/>
    <mergeCell ref="DB581:DC581"/>
    <mergeCell ref="DD581:DE581"/>
    <mergeCell ref="DF581:DG581"/>
    <mergeCell ref="CX581:CY581"/>
    <mergeCell ref="CM581:CN581"/>
    <mergeCell ref="CO581:CP581"/>
    <mergeCell ref="CQ581:CR581"/>
    <mergeCell ref="CS581:CT581"/>
    <mergeCell ref="CU581:CV581"/>
    <mergeCell ref="CH581:CI581"/>
    <mergeCell ref="CJ581:CK581"/>
    <mergeCell ref="CB581:CC581"/>
    <mergeCell ref="CD581:CE581"/>
    <mergeCell ref="CF581:CG581"/>
    <mergeCell ref="BS581:BT581"/>
    <mergeCell ref="BU581:BV581"/>
    <mergeCell ref="BW581:BX581"/>
    <mergeCell ref="BY581:BZ581"/>
    <mergeCell ref="AG581:AH581"/>
    <mergeCell ref="AG583:AH583"/>
    <mergeCell ref="N581:O581"/>
    <mergeCell ref="P581:Q581"/>
    <mergeCell ref="R581:S581"/>
    <mergeCell ref="T581:U581"/>
    <mergeCell ref="V581:W581"/>
    <mergeCell ref="AU581:AV581"/>
    <mergeCell ref="AW581:AX581"/>
    <mergeCell ref="AY581:AZ581"/>
    <mergeCell ref="AL581:AM581"/>
    <mergeCell ref="AN581:AO581"/>
    <mergeCell ref="AP581:AQ581"/>
    <mergeCell ref="AR581:AS581"/>
    <mergeCell ref="AJ581:AK581"/>
    <mergeCell ref="Y581:Z581"/>
    <mergeCell ref="AA581:AB581"/>
    <mergeCell ref="AC581:AD581"/>
    <mergeCell ref="AE581:AF581"/>
    <mergeCell ref="DQ584:DR584"/>
    <mergeCell ref="DI584:DJ584"/>
    <mergeCell ref="DK584:DL584"/>
    <mergeCell ref="DO580:DP580"/>
    <mergeCell ref="DQ580:DR580"/>
    <mergeCell ref="DI580:DJ580"/>
    <mergeCell ref="DK580:DL580"/>
    <mergeCell ref="DM580:DN580"/>
    <mergeCell ref="CZ580:DA580"/>
    <mergeCell ref="DB580:DC580"/>
    <mergeCell ref="DD580:DE580"/>
    <mergeCell ref="DF580:DG580"/>
    <mergeCell ref="CX580:CY580"/>
    <mergeCell ref="CM580:CN580"/>
    <mergeCell ref="CO580:CP580"/>
    <mergeCell ref="CQ580:CR580"/>
    <mergeCell ref="CS580:CT580"/>
    <mergeCell ref="CU580:CV580"/>
    <mergeCell ref="CH580:CI580"/>
    <mergeCell ref="CJ580:CK580"/>
    <mergeCell ref="CB580:CC580"/>
    <mergeCell ref="CD580:CE580"/>
    <mergeCell ref="CF580:CG580"/>
    <mergeCell ref="BS580:BT580"/>
    <mergeCell ref="BU580:BV580"/>
    <mergeCell ref="BW580:BX580"/>
    <mergeCell ref="BY580:BZ580"/>
    <mergeCell ref="BQ580:BR580"/>
    <mergeCell ref="BQ581:BR581"/>
    <mergeCell ref="BF581:BG581"/>
    <mergeCell ref="BH581:BI581"/>
    <mergeCell ref="BJ581:BK581"/>
    <mergeCell ref="BL581:BM581"/>
    <mergeCell ref="BN581:BO581"/>
    <mergeCell ref="BA581:BB581"/>
    <mergeCell ref="BC581:BD581"/>
    <mergeCell ref="AG580:AH580"/>
    <mergeCell ref="T580:U580"/>
    <mergeCell ref="V580:W580"/>
    <mergeCell ref="C580:D580"/>
    <mergeCell ref="E580:I580"/>
    <mergeCell ref="J580:M580"/>
    <mergeCell ref="N580:O580"/>
    <mergeCell ref="P580:Q580"/>
    <mergeCell ref="R580:S580"/>
    <mergeCell ref="BF580:BG580"/>
    <mergeCell ref="BH580:BI580"/>
    <mergeCell ref="BJ580:BK580"/>
    <mergeCell ref="BL580:BM580"/>
    <mergeCell ref="BN580:BO580"/>
    <mergeCell ref="BA580:BB580"/>
    <mergeCell ref="BC580:BD580"/>
    <mergeCell ref="AU580:AV580"/>
    <mergeCell ref="AW580:AX580"/>
    <mergeCell ref="AY580:AZ580"/>
    <mergeCell ref="AL580:AM580"/>
    <mergeCell ref="AN580:AO580"/>
    <mergeCell ref="AP580:AQ580"/>
    <mergeCell ref="AR580:AS580"/>
    <mergeCell ref="AJ580:AK580"/>
    <mergeCell ref="Y580:Z580"/>
    <mergeCell ref="AA580:AB580"/>
    <mergeCell ref="AC580:AD580"/>
    <mergeCell ref="AE580:AF580"/>
    <mergeCell ref="DQ579:DR579"/>
    <mergeCell ref="DI579:DJ579"/>
    <mergeCell ref="DK579:DL579"/>
    <mergeCell ref="DM579:DN579"/>
    <mergeCell ref="DO579:DP579"/>
    <mergeCell ref="DB579:DC579"/>
    <mergeCell ref="DD579:DE579"/>
    <mergeCell ref="DF579:DG579"/>
    <mergeCell ref="CX579:CY579"/>
    <mergeCell ref="CZ579:DA579"/>
    <mergeCell ref="CM579:CN579"/>
    <mergeCell ref="CO579:CP579"/>
    <mergeCell ref="CQ579:CR579"/>
    <mergeCell ref="CS579:CT579"/>
    <mergeCell ref="CU579:CV579"/>
    <mergeCell ref="CJ579:CK579"/>
    <mergeCell ref="CB579:CC579"/>
    <mergeCell ref="CD579:CE579"/>
    <mergeCell ref="CF579:CG579"/>
    <mergeCell ref="CH579:CI579"/>
    <mergeCell ref="BU579:BV579"/>
    <mergeCell ref="BW579:BX579"/>
    <mergeCell ref="BY579:BZ579"/>
    <mergeCell ref="AG579:AH579"/>
    <mergeCell ref="V579:W579"/>
    <mergeCell ref="C579:D579"/>
    <mergeCell ref="E579:M579"/>
    <mergeCell ref="N579:O579"/>
    <mergeCell ref="P579:Q579"/>
    <mergeCell ref="R579:S579"/>
    <mergeCell ref="T579:U579"/>
    <mergeCell ref="AN579:AO579"/>
    <mergeCell ref="AP579:AQ579"/>
    <mergeCell ref="AR579:AS579"/>
    <mergeCell ref="AJ579:AK579"/>
    <mergeCell ref="AL579:AM579"/>
    <mergeCell ref="DQ578:DR578"/>
    <mergeCell ref="DI578:DJ578"/>
    <mergeCell ref="DK578:DL578"/>
    <mergeCell ref="DM578:DN578"/>
    <mergeCell ref="DO578:DP578"/>
    <mergeCell ref="DB578:DC578"/>
    <mergeCell ref="DD578:DE578"/>
    <mergeCell ref="DF578:DG578"/>
    <mergeCell ref="CX578:CY578"/>
    <mergeCell ref="CZ578:DA578"/>
    <mergeCell ref="CM578:CN578"/>
    <mergeCell ref="CO578:CP578"/>
    <mergeCell ref="CQ578:CR578"/>
    <mergeCell ref="CS578:CT578"/>
    <mergeCell ref="CU578:CV578"/>
    <mergeCell ref="CJ578:CK578"/>
    <mergeCell ref="CB578:CC578"/>
    <mergeCell ref="CD578:CE578"/>
    <mergeCell ref="CF578:CG578"/>
    <mergeCell ref="CH578:CI578"/>
    <mergeCell ref="BU578:BV578"/>
    <mergeCell ref="BW578:BX578"/>
    <mergeCell ref="BY578:BZ578"/>
    <mergeCell ref="BQ579:BR579"/>
    <mergeCell ref="BS579:BT579"/>
    <mergeCell ref="BF579:BG579"/>
    <mergeCell ref="BH579:BI579"/>
    <mergeCell ref="BJ579:BK579"/>
    <mergeCell ref="BL579:BM579"/>
    <mergeCell ref="BN579:BO579"/>
    <mergeCell ref="BC579:BD579"/>
    <mergeCell ref="AU579:AV579"/>
    <mergeCell ref="AW579:AX579"/>
    <mergeCell ref="AY579:AZ579"/>
    <mergeCell ref="BA579:BB579"/>
    <mergeCell ref="Y579:Z579"/>
    <mergeCell ref="AA579:AB579"/>
    <mergeCell ref="AC579:AD579"/>
    <mergeCell ref="AE579:AF579"/>
    <mergeCell ref="AG578:AH578"/>
    <mergeCell ref="V578:W578"/>
    <mergeCell ref="C578:D578"/>
    <mergeCell ref="E578:M578"/>
    <mergeCell ref="N578:O578"/>
    <mergeCell ref="P578:Q578"/>
    <mergeCell ref="R578:S578"/>
    <mergeCell ref="T578:U578"/>
    <mergeCell ref="DQ577:DR577"/>
    <mergeCell ref="DI577:DJ577"/>
    <mergeCell ref="DK577:DL577"/>
    <mergeCell ref="DM577:DN577"/>
    <mergeCell ref="DO577:DP577"/>
    <mergeCell ref="DB577:DC577"/>
    <mergeCell ref="DD577:DE577"/>
    <mergeCell ref="DF577:DG577"/>
    <mergeCell ref="CX577:CY577"/>
    <mergeCell ref="CZ577:DA577"/>
    <mergeCell ref="CM577:CN577"/>
    <mergeCell ref="CO577:CP577"/>
    <mergeCell ref="CQ577:CR577"/>
    <mergeCell ref="CS577:CT577"/>
    <mergeCell ref="CU577:CV577"/>
    <mergeCell ref="CJ577:CK577"/>
    <mergeCell ref="CB577:CC577"/>
    <mergeCell ref="CD577:CE577"/>
    <mergeCell ref="CF577:CG577"/>
    <mergeCell ref="CH577:CI577"/>
    <mergeCell ref="BU577:BV577"/>
    <mergeCell ref="BW577:BX577"/>
    <mergeCell ref="BY577:BZ577"/>
    <mergeCell ref="BQ578:BR578"/>
    <mergeCell ref="BS578:BT578"/>
    <mergeCell ref="BF578:BG578"/>
    <mergeCell ref="BH578:BI578"/>
    <mergeCell ref="BJ578:BK578"/>
    <mergeCell ref="BL578:BM578"/>
    <mergeCell ref="BN578:BO578"/>
    <mergeCell ref="BC578:BD578"/>
    <mergeCell ref="AU578:AV578"/>
    <mergeCell ref="AW578:AX578"/>
    <mergeCell ref="AY578:AZ578"/>
    <mergeCell ref="BA578:BB578"/>
    <mergeCell ref="AN578:AO578"/>
    <mergeCell ref="AP578:AQ578"/>
    <mergeCell ref="AR578:AS578"/>
    <mergeCell ref="AJ578:AK578"/>
    <mergeCell ref="AL578:AM578"/>
    <mergeCell ref="Y578:Z578"/>
    <mergeCell ref="AA578:AB578"/>
    <mergeCell ref="AC578:AD578"/>
    <mergeCell ref="AE578:AF578"/>
    <mergeCell ref="AG577:AH577"/>
    <mergeCell ref="V577:W577"/>
    <mergeCell ref="C577:D577"/>
    <mergeCell ref="E577:M577"/>
    <mergeCell ref="N577:O577"/>
    <mergeCell ref="P577:Q577"/>
    <mergeCell ref="R577:S577"/>
    <mergeCell ref="T577:U577"/>
    <mergeCell ref="DQ576:DR576"/>
    <mergeCell ref="DI576:DJ576"/>
    <mergeCell ref="DK576:DL576"/>
    <mergeCell ref="DM576:DN576"/>
    <mergeCell ref="DO576:DP576"/>
    <mergeCell ref="DB576:DC576"/>
    <mergeCell ref="DD576:DE576"/>
    <mergeCell ref="DF576:DG576"/>
    <mergeCell ref="CX576:CY576"/>
    <mergeCell ref="CZ576:DA576"/>
    <mergeCell ref="CM576:CN576"/>
    <mergeCell ref="CO576:CP576"/>
    <mergeCell ref="CQ576:CR576"/>
    <mergeCell ref="CS576:CT576"/>
    <mergeCell ref="CU576:CV576"/>
    <mergeCell ref="CJ576:CK576"/>
    <mergeCell ref="CB576:CC576"/>
    <mergeCell ref="CD576:CE576"/>
    <mergeCell ref="CF576:CG576"/>
    <mergeCell ref="CH576:CI576"/>
    <mergeCell ref="BU576:BV576"/>
    <mergeCell ref="BW576:BX576"/>
    <mergeCell ref="BY576:BZ576"/>
    <mergeCell ref="BQ577:BR577"/>
    <mergeCell ref="BS577:BT577"/>
    <mergeCell ref="BF577:BG577"/>
    <mergeCell ref="BH577:BI577"/>
    <mergeCell ref="BJ577:BK577"/>
    <mergeCell ref="BL577:BM577"/>
    <mergeCell ref="BN577:BO577"/>
    <mergeCell ref="BC577:BD577"/>
    <mergeCell ref="AU577:AV577"/>
    <mergeCell ref="AW577:AX577"/>
    <mergeCell ref="AY577:AZ577"/>
    <mergeCell ref="BA577:BB577"/>
    <mergeCell ref="AN577:AO577"/>
    <mergeCell ref="AP577:AQ577"/>
    <mergeCell ref="AR577:AS577"/>
    <mergeCell ref="AJ577:AK577"/>
    <mergeCell ref="AL577:AM577"/>
    <mergeCell ref="Y577:Z577"/>
    <mergeCell ref="AA577:AB577"/>
    <mergeCell ref="AC577:AD577"/>
    <mergeCell ref="AE577:AF577"/>
    <mergeCell ref="AG576:AH576"/>
    <mergeCell ref="V576:W576"/>
    <mergeCell ref="C576:D576"/>
    <mergeCell ref="E576:M576"/>
    <mergeCell ref="N576:O576"/>
    <mergeCell ref="P576:Q576"/>
    <mergeCell ref="R576:S576"/>
    <mergeCell ref="T576:U576"/>
    <mergeCell ref="DQ575:DR575"/>
    <mergeCell ref="DI575:DJ575"/>
    <mergeCell ref="DK575:DL575"/>
    <mergeCell ref="DM575:DN575"/>
    <mergeCell ref="DO575:DP575"/>
    <mergeCell ref="DB575:DC575"/>
    <mergeCell ref="DD575:DE575"/>
    <mergeCell ref="DF575:DG575"/>
    <mergeCell ref="CX575:CY575"/>
    <mergeCell ref="CZ575:DA575"/>
    <mergeCell ref="CM575:CN575"/>
    <mergeCell ref="CO575:CP575"/>
    <mergeCell ref="CQ575:CR575"/>
    <mergeCell ref="CS575:CT575"/>
    <mergeCell ref="CU575:CV575"/>
    <mergeCell ref="CJ575:CK575"/>
    <mergeCell ref="CB575:CC575"/>
    <mergeCell ref="CD575:CE575"/>
    <mergeCell ref="CF575:CG575"/>
    <mergeCell ref="CH575:CI575"/>
    <mergeCell ref="BU575:BV575"/>
    <mergeCell ref="BW575:BX575"/>
    <mergeCell ref="BY575:BZ575"/>
    <mergeCell ref="BQ576:BR576"/>
    <mergeCell ref="BS576:BT576"/>
    <mergeCell ref="BF576:BG576"/>
    <mergeCell ref="BH576:BI576"/>
    <mergeCell ref="BJ576:BK576"/>
    <mergeCell ref="BL576:BM576"/>
    <mergeCell ref="BN576:BO576"/>
    <mergeCell ref="BC576:BD576"/>
    <mergeCell ref="AU576:AV576"/>
    <mergeCell ref="AW576:AX576"/>
    <mergeCell ref="AY576:AZ576"/>
    <mergeCell ref="BA576:BB576"/>
    <mergeCell ref="AN576:AO576"/>
    <mergeCell ref="AP576:AQ576"/>
    <mergeCell ref="AR576:AS576"/>
    <mergeCell ref="AJ576:AK576"/>
    <mergeCell ref="AL576:AM576"/>
    <mergeCell ref="Y576:Z576"/>
    <mergeCell ref="AA576:AB576"/>
    <mergeCell ref="AC576:AD576"/>
    <mergeCell ref="AE576:AF576"/>
    <mergeCell ref="AG575:AH575"/>
    <mergeCell ref="V575:W575"/>
    <mergeCell ref="C575:D575"/>
    <mergeCell ref="E575:M575"/>
    <mergeCell ref="N575:O575"/>
    <mergeCell ref="P575:Q575"/>
    <mergeCell ref="R575:S575"/>
    <mergeCell ref="T575:U575"/>
    <mergeCell ref="DQ574:DR574"/>
    <mergeCell ref="DI574:DJ574"/>
    <mergeCell ref="DK574:DL574"/>
    <mergeCell ref="DM574:DN574"/>
    <mergeCell ref="DO574:DP574"/>
    <mergeCell ref="DB574:DC574"/>
    <mergeCell ref="DD574:DE574"/>
    <mergeCell ref="DF574:DG574"/>
    <mergeCell ref="CX574:CY574"/>
    <mergeCell ref="CZ574:DA574"/>
    <mergeCell ref="CM574:CN574"/>
    <mergeCell ref="CO574:CP574"/>
    <mergeCell ref="CQ574:CR574"/>
    <mergeCell ref="CS574:CT574"/>
    <mergeCell ref="CU574:CV574"/>
    <mergeCell ref="CJ574:CK574"/>
    <mergeCell ref="CB574:CC574"/>
    <mergeCell ref="CD574:CE574"/>
    <mergeCell ref="CF574:CG574"/>
    <mergeCell ref="CH574:CI574"/>
    <mergeCell ref="BU574:BV574"/>
    <mergeCell ref="BW574:BX574"/>
    <mergeCell ref="BY574:BZ574"/>
    <mergeCell ref="BQ575:BR575"/>
    <mergeCell ref="BS575:BT575"/>
    <mergeCell ref="BF575:BG575"/>
    <mergeCell ref="BH575:BI575"/>
    <mergeCell ref="BJ575:BK575"/>
    <mergeCell ref="BL575:BM575"/>
    <mergeCell ref="BN575:BO575"/>
    <mergeCell ref="BC575:BD575"/>
    <mergeCell ref="AU575:AV575"/>
    <mergeCell ref="AW575:AX575"/>
    <mergeCell ref="AY575:AZ575"/>
    <mergeCell ref="BA575:BB575"/>
    <mergeCell ref="AN575:AO575"/>
    <mergeCell ref="AP575:AQ575"/>
    <mergeCell ref="AR575:AS575"/>
    <mergeCell ref="AJ575:AK575"/>
    <mergeCell ref="AL575:AM575"/>
    <mergeCell ref="Y575:Z575"/>
    <mergeCell ref="AA575:AB575"/>
    <mergeCell ref="AC575:AD575"/>
    <mergeCell ref="AE575:AF575"/>
    <mergeCell ref="AG574:AH574"/>
    <mergeCell ref="V574:W574"/>
    <mergeCell ref="C574:D574"/>
    <mergeCell ref="E574:M574"/>
    <mergeCell ref="N574:O574"/>
    <mergeCell ref="P574:Q574"/>
    <mergeCell ref="R574:S574"/>
    <mergeCell ref="T574:U574"/>
    <mergeCell ref="DQ573:DR573"/>
    <mergeCell ref="DI573:DJ573"/>
    <mergeCell ref="DK573:DL573"/>
    <mergeCell ref="DM573:DN573"/>
    <mergeCell ref="DO573:DP573"/>
    <mergeCell ref="DB573:DC573"/>
    <mergeCell ref="DD573:DE573"/>
    <mergeCell ref="DF573:DG573"/>
    <mergeCell ref="CX573:CY573"/>
    <mergeCell ref="CZ573:DA573"/>
    <mergeCell ref="CM573:CN573"/>
    <mergeCell ref="CO573:CP573"/>
    <mergeCell ref="CQ573:CR573"/>
    <mergeCell ref="CS573:CT573"/>
    <mergeCell ref="CU573:CV573"/>
    <mergeCell ref="CJ573:CK573"/>
    <mergeCell ref="CB573:CC573"/>
    <mergeCell ref="CD573:CE573"/>
    <mergeCell ref="CF573:CG573"/>
    <mergeCell ref="CH573:CI573"/>
    <mergeCell ref="BU573:BV573"/>
    <mergeCell ref="BW573:BX573"/>
    <mergeCell ref="BY573:BZ573"/>
    <mergeCell ref="BQ574:BR574"/>
    <mergeCell ref="BS574:BT574"/>
    <mergeCell ref="BF574:BG574"/>
    <mergeCell ref="BH574:BI574"/>
    <mergeCell ref="BJ574:BK574"/>
    <mergeCell ref="BL574:BM574"/>
    <mergeCell ref="BN574:BO574"/>
    <mergeCell ref="BC574:BD574"/>
    <mergeCell ref="AU574:AV574"/>
    <mergeCell ref="AW574:AX574"/>
    <mergeCell ref="AY574:AZ574"/>
    <mergeCell ref="BA574:BB574"/>
    <mergeCell ref="AN574:AO574"/>
    <mergeCell ref="AP574:AQ574"/>
    <mergeCell ref="AR574:AS574"/>
    <mergeCell ref="AJ574:AK574"/>
    <mergeCell ref="AL574:AM574"/>
    <mergeCell ref="Y574:Z574"/>
    <mergeCell ref="AA574:AB574"/>
    <mergeCell ref="AC574:AD574"/>
    <mergeCell ref="AE574:AF574"/>
    <mergeCell ref="AG573:AH573"/>
    <mergeCell ref="V573:W573"/>
    <mergeCell ref="C573:D573"/>
    <mergeCell ref="E573:M573"/>
    <mergeCell ref="N573:O573"/>
    <mergeCell ref="P573:Q573"/>
    <mergeCell ref="R573:S573"/>
    <mergeCell ref="T573:U573"/>
    <mergeCell ref="AN573:AO573"/>
    <mergeCell ref="AP573:AQ573"/>
    <mergeCell ref="AR573:AS573"/>
    <mergeCell ref="AJ573:AK573"/>
    <mergeCell ref="AL573:AM573"/>
    <mergeCell ref="Y573:Z573"/>
    <mergeCell ref="DQ572:DR572"/>
    <mergeCell ref="DI572:DJ572"/>
    <mergeCell ref="DK572:DL572"/>
    <mergeCell ref="DM572:DN572"/>
    <mergeCell ref="DO572:DP572"/>
    <mergeCell ref="DB572:DC572"/>
    <mergeCell ref="DD572:DE572"/>
    <mergeCell ref="DF572:DG572"/>
    <mergeCell ref="CX572:CY572"/>
    <mergeCell ref="CZ572:DA572"/>
    <mergeCell ref="CM572:CN572"/>
    <mergeCell ref="CO572:CP572"/>
    <mergeCell ref="CQ572:CR572"/>
    <mergeCell ref="CS572:CT572"/>
    <mergeCell ref="CU572:CV572"/>
    <mergeCell ref="CJ572:CK572"/>
    <mergeCell ref="CB572:CC572"/>
    <mergeCell ref="CD572:CE572"/>
    <mergeCell ref="CF572:CG572"/>
    <mergeCell ref="CH572:CI572"/>
    <mergeCell ref="BU572:BV572"/>
    <mergeCell ref="BW572:BX572"/>
    <mergeCell ref="BY572:BZ572"/>
    <mergeCell ref="BQ573:BR573"/>
    <mergeCell ref="BS573:BT573"/>
    <mergeCell ref="BF573:BG573"/>
    <mergeCell ref="BH573:BI573"/>
    <mergeCell ref="BJ573:BK573"/>
    <mergeCell ref="BL573:BM573"/>
    <mergeCell ref="BN573:BO573"/>
    <mergeCell ref="BC573:BD573"/>
    <mergeCell ref="AU573:AV573"/>
    <mergeCell ref="AW573:AX573"/>
    <mergeCell ref="AY573:AZ573"/>
    <mergeCell ref="BA573:BB573"/>
    <mergeCell ref="AA573:AB573"/>
    <mergeCell ref="AC573:AD573"/>
    <mergeCell ref="AE573:AF573"/>
    <mergeCell ref="AG572:AH572"/>
    <mergeCell ref="V572:W572"/>
    <mergeCell ref="C572:D572"/>
    <mergeCell ref="E572:M572"/>
    <mergeCell ref="N572:O572"/>
    <mergeCell ref="P572:Q572"/>
    <mergeCell ref="R572:S572"/>
    <mergeCell ref="T572:U572"/>
    <mergeCell ref="DQ571:DR571"/>
    <mergeCell ref="DI571:DJ571"/>
    <mergeCell ref="DK571:DL571"/>
    <mergeCell ref="DM571:DN571"/>
    <mergeCell ref="DO571:DP571"/>
    <mergeCell ref="DB571:DC571"/>
    <mergeCell ref="DD571:DE571"/>
    <mergeCell ref="DF571:DG571"/>
    <mergeCell ref="CX571:CY571"/>
    <mergeCell ref="CZ571:DA571"/>
    <mergeCell ref="CM571:CN571"/>
    <mergeCell ref="CO571:CP571"/>
    <mergeCell ref="CQ571:CR571"/>
    <mergeCell ref="CS571:CT571"/>
    <mergeCell ref="CU571:CV571"/>
    <mergeCell ref="CJ571:CK571"/>
    <mergeCell ref="CB571:CC571"/>
    <mergeCell ref="CD571:CE571"/>
    <mergeCell ref="CF571:CG571"/>
    <mergeCell ref="CH571:CI571"/>
    <mergeCell ref="BU571:BV571"/>
    <mergeCell ref="BW571:BX571"/>
    <mergeCell ref="BY571:BZ571"/>
    <mergeCell ref="BQ572:BR572"/>
    <mergeCell ref="BS572:BT572"/>
    <mergeCell ref="BF572:BG572"/>
    <mergeCell ref="BH572:BI572"/>
    <mergeCell ref="BJ572:BK572"/>
    <mergeCell ref="BL572:BM572"/>
    <mergeCell ref="BN572:BO572"/>
    <mergeCell ref="BC572:BD572"/>
    <mergeCell ref="AU572:AV572"/>
    <mergeCell ref="AW572:AX572"/>
    <mergeCell ref="AY572:AZ572"/>
    <mergeCell ref="BA572:BB572"/>
    <mergeCell ref="AN572:AO572"/>
    <mergeCell ref="AP572:AQ572"/>
    <mergeCell ref="AR572:AS572"/>
    <mergeCell ref="AJ572:AK572"/>
    <mergeCell ref="AL572:AM572"/>
    <mergeCell ref="Y572:Z572"/>
    <mergeCell ref="AA572:AB572"/>
    <mergeCell ref="AC572:AD572"/>
    <mergeCell ref="AE572:AF572"/>
    <mergeCell ref="AG571:AH571"/>
    <mergeCell ref="V571:W571"/>
    <mergeCell ref="C571:D571"/>
    <mergeCell ref="E571:M571"/>
    <mergeCell ref="N571:O571"/>
    <mergeCell ref="P571:Q571"/>
    <mergeCell ref="R571:S571"/>
    <mergeCell ref="T571:U571"/>
    <mergeCell ref="AN571:AO571"/>
    <mergeCell ref="DQ570:DR570"/>
    <mergeCell ref="DI570:DJ570"/>
    <mergeCell ref="DK570:DL570"/>
    <mergeCell ref="DM570:DN570"/>
    <mergeCell ref="DO570:DP570"/>
    <mergeCell ref="DB570:DC570"/>
    <mergeCell ref="DD570:DE570"/>
    <mergeCell ref="DF570:DG570"/>
    <mergeCell ref="CX570:CY570"/>
    <mergeCell ref="CZ570:DA570"/>
    <mergeCell ref="CM570:CN570"/>
    <mergeCell ref="CO570:CP570"/>
    <mergeCell ref="CQ570:CR570"/>
    <mergeCell ref="CS570:CT570"/>
    <mergeCell ref="CU570:CV570"/>
    <mergeCell ref="CJ570:CK570"/>
    <mergeCell ref="CB570:CC570"/>
    <mergeCell ref="CD570:CE570"/>
    <mergeCell ref="CF570:CG570"/>
    <mergeCell ref="CH570:CI570"/>
    <mergeCell ref="BU570:BV570"/>
    <mergeCell ref="BW570:BX570"/>
    <mergeCell ref="BY570:BZ570"/>
    <mergeCell ref="BQ571:BR571"/>
    <mergeCell ref="BS571:BT571"/>
    <mergeCell ref="BF571:BG571"/>
    <mergeCell ref="BH571:BI571"/>
    <mergeCell ref="BJ571:BK571"/>
    <mergeCell ref="BL571:BM571"/>
    <mergeCell ref="BN571:BO571"/>
    <mergeCell ref="BC571:BD571"/>
    <mergeCell ref="AU571:AV571"/>
    <mergeCell ref="AW571:AX571"/>
    <mergeCell ref="AY571:AZ571"/>
    <mergeCell ref="BA571:BB571"/>
    <mergeCell ref="AP571:AQ571"/>
    <mergeCell ref="AR571:AS571"/>
    <mergeCell ref="AJ571:AK571"/>
    <mergeCell ref="AL571:AM571"/>
    <mergeCell ref="Y571:Z571"/>
    <mergeCell ref="AA571:AB571"/>
    <mergeCell ref="AC571:AD571"/>
    <mergeCell ref="AE571:AF571"/>
    <mergeCell ref="AG570:AH570"/>
    <mergeCell ref="V570:W570"/>
    <mergeCell ref="C570:D570"/>
    <mergeCell ref="E570:M570"/>
    <mergeCell ref="N570:O570"/>
    <mergeCell ref="P570:Q570"/>
    <mergeCell ref="R570:S570"/>
    <mergeCell ref="T570:U570"/>
    <mergeCell ref="C569:D569"/>
    <mergeCell ref="E569:M569"/>
    <mergeCell ref="DM568:DN568"/>
    <mergeCell ref="DO568:DP568"/>
    <mergeCell ref="DQ568:DR568"/>
    <mergeCell ref="DI568:DJ568"/>
    <mergeCell ref="DK568:DL568"/>
    <mergeCell ref="CX568:CY568"/>
    <mergeCell ref="CZ568:DA568"/>
    <mergeCell ref="DB568:DC568"/>
    <mergeCell ref="DD568:DE568"/>
    <mergeCell ref="DF568:DG568"/>
    <mergeCell ref="CU568:CV568"/>
    <mergeCell ref="CM568:CN568"/>
    <mergeCell ref="CO568:CP568"/>
    <mergeCell ref="CQ568:CR568"/>
    <mergeCell ref="CS568:CT568"/>
    <mergeCell ref="CF568:CG568"/>
    <mergeCell ref="CH568:CI568"/>
    <mergeCell ref="CJ568:CK568"/>
    <mergeCell ref="CB568:CC568"/>
    <mergeCell ref="CD568:CE568"/>
    <mergeCell ref="BQ568:BR568"/>
    <mergeCell ref="BS568:BT568"/>
    <mergeCell ref="BU568:BV568"/>
    <mergeCell ref="BW568:BX568"/>
    <mergeCell ref="BY568:BZ568"/>
    <mergeCell ref="BQ570:BR570"/>
    <mergeCell ref="BS570:BT570"/>
    <mergeCell ref="BF570:BG570"/>
    <mergeCell ref="BH570:BI570"/>
    <mergeCell ref="BJ570:BK570"/>
    <mergeCell ref="BL570:BM570"/>
    <mergeCell ref="BN570:BO570"/>
    <mergeCell ref="BC570:BD570"/>
    <mergeCell ref="AU570:AV570"/>
    <mergeCell ref="AW570:AX570"/>
    <mergeCell ref="AY570:AZ570"/>
    <mergeCell ref="BA570:BB570"/>
    <mergeCell ref="AN570:AO570"/>
    <mergeCell ref="AP570:AQ570"/>
    <mergeCell ref="AR570:AS570"/>
    <mergeCell ref="AJ570:AK570"/>
    <mergeCell ref="AL570:AM570"/>
    <mergeCell ref="Y570:Z570"/>
    <mergeCell ref="AA570:AB570"/>
    <mergeCell ref="AC570:AD570"/>
    <mergeCell ref="AE570:AF570"/>
    <mergeCell ref="AG568:AH568"/>
    <mergeCell ref="Y568:Z568"/>
    <mergeCell ref="AA568:AB568"/>
    <mergeCell ref="AC568:AD568"/>
    <mergeCell ref="AE568:AF568"/>
    <mergeCell ref="R568:S568"/>
    <mergeCell ref="T568:U568"/>
    <mergeCell ref="V568:W568"/>
    <mergeCell ref="A568:A569"/>
    <mergeCell ref="C568:D568"/>
    <mergeCell ref="E568:I568"/>
    <mergeCell ref="J568:M568"/>
    <mergeCell ref="N568:O568"/>
    <mergeCell ref="P568:Q568"/>
    <mergeCell ref="BN568:BO568"/>
    <mergeCell ref="BF568:BG568"/>
    <mergeCell ref="BH568:BI568"/>
    <mergeCell ref="BJ568:BK568"/>
    <mergeCell ref="BL568:BM568"/>
    <mergeCell ref="AY568:AZ568"/>
    <mergeCell ref="BA568:BB568"/>
    <mergeCell ref="BC568:BD568"/>
    <mergeCell ref="AU568:AV568"/>
    <mergeCell ref="AW568:AX568"/>
    <mergeCell ref="AJ568:AK568"/>
    <mergeCell ref="AL568:AM568"/>
    <mergeCell ref="AN568:AO568"/>
    <mergeCell ref="AP568:AQ568"/>
    <mergeCell ref="AR568:AS568"/>
    <mergeCell ref="DQ567:DR567"/>
    <mergeCell ref="DI567:DJ567"/>
    <mergeCell ref="DK567:DL567"/>
    <mergeCell ref="DM567:DN567"/>
    <mergeCell ref="DO567:DP567"/>
    <mergeCell ref="DB567:DC567"/>
    <mergeCell ref="DD567:DE567"/>
    <mergeCell ref="DF567:DG567"/>
    <mergeCell ref="CX567:CY567"/>
    <mergeCell ref="CZ567:DA567"/>
    <mergeCell ref="CM567:CN567"/>
    <mergeCell ref="CO567:CP567"/>
    <mergeCell ref="CQ567:CR567"/>
    <mergeCell ref="CS567:CT567"/>
    <mergeCell ref="CU567:CV567"/>
    <mergeCell ref="CJ567:CK567"/>
    <mergeCell ref="CB567:CC567"/>
    <mergeCell ref="CD567:CE567"/>
    <mergeCell ref="CF567:CG567"/>
    <mergeCell ref="CH567:CI567"/>
    <mergeCell ref="BU567:BV567"/>
    <mergeCell ref="BW567:BX567"/>
    <mergeCell ref="BY567:BZ567"/>
    <mergeCell ref="AG567:AH567"/>
    <mergeCell ref="Y567:Z567"/>
    <mergeCell ref="AA567:AB567"/>
    <mergeCell ref="AC567:AD567"/>
    <mergeCell ref="AE567:AF567"/>
    <mergeCell ref="V567:W567"/>
    <mergeCell ref="C567:D567"/>
    <mergeCell ref="E567:M567"/>
    <mergeCell ref="N567:O567"/>
    <mergeCell ref="P567:Q567"/>
    <mergeCell ref="R567:S567"/>
    <mergeCell ref="T567:U567"/>
    <mergeCell ref="DQ566:DR566"/>
    <mergeCell ref="DI566:DJ566"/>
    <mergeCell ref="DK566:DL566"/>
    <mergeCell ref="DM566:DN566"/>
    <mergeCell ref="DO566:DP566"/>
    <mergeCell ref="DB566:DC566"/>
    <mergeCell ref="DD566:DE566"/>
    <mergeCell ref="DF566:DG566"/>
    <mergeCell ref="CX566:CY566"/>
    <mergeCell ref="CZ566:DA566"/>
    <mergeCell ref="CM566:CN566"/>
    <mergeCell ref="CO566:CP566"/>
    <mergeCell ref="CQ566:CR566"/>
    <mergeCell ref="CS566:CT566"/>
    <mergeCell ref="CU566:CV566"/>
    <mergeCell ref="CJ566:CK566"/>
    <mergeCell ref="CB566:CC566"/>
    <mergeCell ref="CD566:CE566"/>
    <mergeCell ref="CF566:CG566"/>
    <mergeCell ref="CH566:CI566"/>
    <mergeCell ref="BU566:BV566"/>
    <mergeCell ref="BW566:BX566"/>
    <mergeCell ref="BY566:BZ566"/>
    <mergeCell ref="BQ567:BR567"/>
    <mergeCell ref="BS567:BT567"/>
    <mergeCell ref="BF567:BG567"/>
    <mergeCell ref="BH567:BI567"/>
    <mergeCell ref="BJ567:BK567"/>
    <mergeCell ref="BL567:BM567"/>
    <mergeCell ref="BN567:BO567"/>
    <mergeCell ref="BC567:BD567"/>
    <mergeCell ref="AU567:AV567"/>
    <mergeCell ref="AW567:AX567"/>
    <mergeCell ref="AY567:AZ567"/>
    <mergeCell ref="BA567:BB567"/>
    <mergeCell ref="AN567:AO567"/>
    <mergeCell ref="AP567:AQ567"/>
    <mergeCell ref="AR567:AS567"/>
    <mergeCell ref="AJ567:AK567"/>
    <mergeCell ref="AL567:AM567"/>
    <mergeCell ref="AG566:AH566"/>
    <mergeCell ref="Y566:Z566"/>
    <mergeCell ref="AA566:AB566"/>
    <mergeCell ref="AC566:AD566"/>
    <mergeCell ref="AE566:AF566"/>
    <mergeCell ref="V566:W566"/>
    <mergeCell ref="C566:D566"/>
    <mergeCell ref="E566:M566"/>
    <mergeCell ref="N566:O566"/>
    <mergeCell ref="P566:Q566"/>
    <mergeCell ref="R566:S566"/>
    <mergeCell ref="T566:U566"/>
    <mergeCell ref="DQ565:DR565"/>
    <mergeCell ref="DI565:DJ565"/>
    <mergeCell ref="DK565:DL565"/>
    <mergeCell ref="DM565:DN565"/>
    <mergeCell ref="DO565:DP565"/>
    <mergeCell ref="DB565:DC565"/>
    <mergeCell ref="DD565:DE565"/>
    <mergeCell ref="DF565:DG565"/>
    <mergeCell ref="CX565:CY565"/>
    <mergeCell ref="CZ565:DA565"/>
    <mergeCell ref="CM565:CN565"/>
    <mergeCell ref="CO565:CP565"/>
    <mergeCell ref="CQ565:CR565"/>
    <mergeCell ref="CS565:CT565"/>
    <mergeCell ref="CU565:CV565"/>
    <mergeCell ref="CJ565:CK565"/>
    <mergeCell ref="CB565:CC565"/>
    <mergeCell ref="CD565:CE565"/>
    <mergeCell ref="CF565:CG565"/>
    <mergeCell ref="CH565:CI565"/>
    <mergeCell ref="BU565:BV565"/>
    <mergeCell ref="BW565:BX565"/>
    <mergeCell ref="BY565:BZ565"/>
    <mergeCell ref="BQ566:BR566"/>
    <mergeCell ref="BS566:BT566"/>
    <mergeCell ref="BF566:BG566"/>
    <mergeCell ref="BH566:BI566"/>
    <mergeCell ref="BJ566:BK566"/>
    <mergeCell ref="BL566:BM566"/>
    <mergeCell ref="BN566:BO566"/>
    <mergeCell ref="BC566:BD566"/>
    <mergeCell ref="AU566:AV566"/>
    <mergeCell ref="AW566:AX566"/>
    <mergeCell ref="AY566:AZ566"/>
    <mergeCell ref="BA566:BB566"/>
    <mergeCell ref="AN566:AO566"/>
    <mergeCell ref="AP566:AQ566"/>
    <mergeCell ref="AR566:AS566"/>
    <mergeCell ref="AJ566:AK566"/>
    <mergeCell ref="AL566:AM566"/>
    <mergeCell ref="AG565:AH565"/>
    <mergeCell ref="Y565:Z565"/>
    <mergeCell ref="AA565:AB565"/>
    <mergeCell ref="AC565:AD565"/>
    <mergeCell ref="AE565:AF565"/>
    <mergeCell ref="V565:W565"/>
    <mergeCell ref="C565:D565"/>
    <mergeCell ref="E565:M565"/>
    <mergeCell ref="N565:O565"/>
    <mergeCell ref="P565:Q565"/>
    <mergeCell ref="R565:S565"/>
    <mergeCell ref="T565:U565"/>
    <mergeCell ref="DQ564:DR564"/>
    <mergeCell ref="DI564:DJ564"/>
    <mergeCell ref="DK564:DL564"/>
    <mergeCell ref="DM564:DN564"/>
    <mergeCell ref="DO564:DP564"/>
    <mergeCell ref="DB564:DC564"/>
    <mergeCell ref="DD564:DE564"/>
    <mergeCell ref="DF564:DG564"/>
    <mergeCell ref="CX564:CY564"/>
    <mergeCell ref="CZ564:DA564"/>
    <mergeCell ref="CM564:CN564"/>
    <mergeCell ref="CO564:CP564"/>
    <mergeCell ref="CQ564:CR564"/>
    <mergeCell ref="CS564:CT564"/>
    <mergeCell ref="CU564:CV564"/>
    <mergeCell ref="CJ564:CK564"/>
    <mergeCell ref="CB564:CC564"/>
    <mergeCell ref="CD564:CE564"/>
    <mergeCell ref="CF564:CG564"/>
    <mergeCell ref="CH564:CI564"/>
    <mergeCell ref="BU564:BV564"/>
    <mergeCell ref="BW564:BX564"/>
    <mergeCell ref="BY564:BZ564"/>
    <mergeCell ref="BQ565:BR565"/>
    <mergeCell ref="BS565:BT565"/>
    <mergeCell ref="BF565:BG565"/>
    <mergeCell ref="BH565:BI565"/>
    <mergeCell ref="BJ565:BK565"/>
    <mergeCell ref="BL565:BM565"/>
    <mergeCell ref="BN565:BO565"/>
    <mergeCell ref="BC565:BD565"/>
    <mergeCell ref="AU565:AV565"/>
    <mergeCell ref="AW565:AX565"/>
    <mergeCell ref="AY565:AZ565"/>
    <mergeCell ref="BA565:BB565"/>
    <mergeCell ref="AN565:AO565"/>
    <mergeCell ref="AP565:AQ565"/>
    <mergeCell ref="AR565:AS565"/>
    <mergeCell ref="AJ565:AK565"/>
    <mergeCell ref="AL565:AM565"/>
    <mergeCell ref="AG564:AH564"/>
    <mergeCell ref="Y564:Z564"/>
    <mergeCell ref="AA564:AB564"/>
    <mergeCell ref="AC564:AD564"/>
    <mergeCell ref="AE564:AF564"/>
    <mergeCell ref="V564:W564"/>
    <mergeCell ref="C564:D564"/>
    <mergeCell ref="E564:M564"/>
    <mergeCell ref="N564:O564"/>
    <mergeCell ref="P564:Q564"/>
    <mergeCell ref="R564:S564"/>
    <mergeCell ref="T564:U564"/>
    <mergeCell ref="DQ563:DR563"/>
    <mergeCell ref="DI563:DJ563"/>
    <mergeCell ref="DK563:DL563"/>
    <mergeCell ref="DM563:DN563"/>
    <mergeCell ref="DO563:DP563"/>
    <mergeCell ref="DB563:DC563"/>
    <mergeCell ref="DD563:DE563"/>
    <mergeCell ref="DF563:DG563"/>
    <mergeCell ref="CX563:CY563"/>
    <mergeCell ref="CZ563:DA563"/>
    <mergeCell ref="CM563:CN563"/>
    <mergeCell ref="CO563:CP563"/>
    <mergeCell ref="CQ563:CR563"/>
    <mergeCell ref="CS563:CT563"/>
    <mergeCell ref="CU563:CV563"/>
    <mergeCell ref="CJ563:CK563"/>
    <mergeCell ref="CB563:CC563"/>
    <mergeCell ref="CD563:CE563"/>
    <mergeCell ref="CF563:CG563"/>
    <mergeCell ref="CH563:CI563"/>
    <mergeCell ref="BU563:BV563"/>
    <mergeCell ref="BW563:BX563"/>
    <mergeCell ref="BY563:BZ563"/>
    <mergeCell ref="BQ564:BR564"/>
    <mergeCell ref="BS564:BT564"/>
    <mergeCell ref="BF564:BG564"/>
    <mergeCell ref="BH564:BI564"/>
    <mergeCell ref="BJ564:BK564"/>
    <mergeCell ref="BL564:BM564"/>
    <mergeCell ref="BN564:BO564"/>
    <mergeCell ref="BC564:BD564"/>
    <mergeCell ref="AU564:AV564"/>
    <mergeCell ref="AW564:AX564"/>
    <mergeCell ref="AY564:AZ564"/>
    <mergeCell ref="BA564:BB564"/>
    <mergeCell ref="AN564:AO564"/>
    <mergeCell ref="AP564:AQ564"/>
    <mergeCell ref="AR564:AS564"/>
    <mergeCell ref="AJ564:AK564"/>
    <mergeCell ref="AL564:AM564"/>
    <mergeCell ref="AG563:AH563"/>
    <mergeCell ref="Y563:Z563"/>
    <mergeCell ref="AA563:AB563"/>
    <mergeCell ref="AC563:AD563"/>
    <mergeCell ref="AE563:AF563"/>
    <mergeCell ref="V563:W563"/>
    <mergeCell ref="C563:D563"/>
    <mergeCell ref="E563:M563"/>
    <mergeCell ref="N563:O563"/>
    <mergeCell ref="P563:Q563"/>
    <mergeCell ref="R563:S563"/>
    <mergeCell ref="T563:U563"/>
    <mergeCell ref="AN563:AO563"/>
    <mergeCell ref="AP563:AQ563"/>
    <mergeCell ref="AR563:AS563"/>
    <mergeCell ref="AJ563:AK563"/>
    <mergeCell ref="AL563:AM563"/>
    <mergeCell ref="DQ562:DR562"/>
    <mergeCell ref="DI562:DJ562"/>
    <mergeCell ref="DK562:DL562"/>
    <mergeCell ref="DM562:DN562"/>
    <mergeCell ref="DO562:DP562"/>
    <mergeCell ref="DB562:DC562"/>
    <mergeCell ref="DD562:DE562"/>
    <mergeCell ref="DF562:DG562"/>
    <mergeCell ref="CX562:CY562"/>
    <mergeCell ref="CZ562:DA562"/>
    <mergeCell ref="CM562:CN562"/>
    <mergeCell ref="CO562:CP562"/>
    <mergeCell ref="CQ562:CR562"/>
    <mergeCell ref="CS562:CT562"/>
    <mergeCell ref="CU562:CV562"/>
    <mergeCell ref="CJ562:CK562"/>
    <mergeCell ref="CB562:CC562"/>
    <mergeCell ref="CD562:CE562"/>
    <mergeCell ref="CF562:CG562"/>
    <mergeCell ref="CH562:CI562"/>
    <mergeCell ref="BU562:BV562"/>
    <mergeCell ref="BW562:BX562"/>
    <mergeCell ref="BY562:BZ562"/>
    <mergeCell ref="BQ563:BR563"/>
    <mergeCell ref="BS563:BT563"/>
    <mergeCell ref="BF563:BG563"/>
    <mergeCell ref="BH563:BI563"/>
    <mergeCell ref="BJ563:BK563"/>
    <mergeCell ref="BL563:BM563"/>
    <mergeCell ref="BN563:BO563"/>
    <mergeCell ref="BC563:BD563"/>
    <mergeCell ref="AU563:AV563"/>
    <mergeCell ref="AW563:AX563"/>
    <mergeCell ref="AY563:AZ563"/>
    <mergeCell ref="BA563:BB563"/>
    <mergeCell ref="AG562:AH562"/>
    <mergeCell ref="Y562:Z562"/>
    <mergeCell ref="AA562:AB562"/>
    <mergeCell ref="AC562:AD562"/>
    <mergeCell ref="AE562:AF562"/>
    <mergeCell ref="V562:W562"/>
    <mergeCell ref="C562:D562"/>
    <mergeCell ref="E562:M562"/>
    <mergeCell ref="N562:O562"/>
    <mergeCell ref="P562:Q562"/>
    <mergeCell ref="R562:S562"/>
    <mergeCell ref="T562:U562"/>
    <mergeCell ref="DQ561:DR561"/>
    <mergeCell ref="DI561:DJ561"/>
    <mergeCell ref="DK561:DL561"/>
    <mergeCell ref="DM561:DN561"/>
    <mergeCell ref="DO561:DP561"/>
    <mergeCell ref="DB561:DC561"/>
    <mergeCell ref="DD561:DE561"/>
    <mergeCell ref="DF561:DG561"/>
    <mergeCell ref="CX561:CY561"/>
    <mergeCell ref="CZ561:DA561"/>
    <mergeCell ref="CM561:CN561"/>
    <mergeCell ref="CO561:CP561"/>
    <mergeCell ref="CQ561:CR561"/>
    <mergeCell ref="CS561:CT561"/>
    <mergeCell ref="CU561:CV561"/>
    <mergeCell ref="CJ561:CK561"/>
    <mergeCell ref="CB561:CC561"/>
    <mergeCell ref="CD561:CE561"/>
    <mergeCell ref="CF561:CG561"/>
    <mergeCell ref="CH561:CI561"/>
    <mergeCell ref="BU561:BV561"/>
    <mergeCell ref="BW561:BX561"/>
    <mergeCell ref="BY561:BZ561"/>
    <mergeCell ref="BQ562:BR562"/>
    <mergeCell ref="BS562:BT562"/>
    <mergeCell ref="BF562:BG562"/>
    <mergeCell ref="BH562:BI562"/>
    <mergeCell ref="BJ562:BK562"/>
    <mergeCell ref="BL562:BM562"/>
    <mergeCell ref="BN562:BO562"/>
    <mergeCell ref="BC562:BD562"/>
    <mergeCell ref="AU562:AV562"/>
    <mergeCell ref="AW562:AX562"/>
    <mergeCell ref="AY562:AZ562"/>
    <mergeCell ref="BA562:BB562"/>
    <mergeCell ref="AN562:AO562"/>
    <mergeCell ref="AP562:AQ562"/>
    <mergeCell ref="AR562:AS562"/>
    <mergeCell ref="AJ562:AK562"/>
    <mergeCell ref="AL562:AM562"/>
    <mergeCell ref="AG561:AH561"/>
    <mergeCell ref="Y561:Z561"/>
    <mergeCell ref="AA561:AB561"/>
    <mergeCell ref="AC561:AD561"/>
    <mergeCell ref="AE561:AF561"/>
    <mergeCell ref="V561:W561"/>
    <mergeCell ref="C561:D561"/>
    <mergeCell ref="E561:M561"/>
    <mergeCell ref="N561:O561"/>
    <mergeCell ref="P561:Q561"/>
    <mergeCell ref="R561:S561"/>
    <mergeCell ref="T561:U561"/>
    <mergeCell ref="DQ560:DR560"/>
    <mergeCell ref="DI560:DJ560"/>
    <mergeCell ref="DK560:DL560"/>
    <mergeCell ref="DM560:DN560"/>
    <mergeCell ref="DO560:DP560"/>
    <mergeCell ref="DB560:DC560"/>
    <mergeCell ref="DD560:DE560"/>
    <mergeCell ref="DF560:DG560"/>
    <mergeCell ref="CX560:CY560"/>
    <mergeCell ref="CZ560:DA560"/>
    <mergeCell ref="CM560:CN560"/>
    <mergeCell ref="CO560:CP560"/>
    <mergeCell ref="CQ560:CR560"/>
    <mergeCell ref="CS560:CT560"/>
    <mergeCell ref="CU560:CV560"/>
    <mergeCell ref="CJ560:CK560"/>
    <mergeCell ref="CB560:CC560"/>
    <mergeCell ref="CD560:CE560"/>
    <mergeCell ref="CF560:CG560"/>
    <mergeCell ref="CH560:CI560"/>
    <mergeCell ref="BU560:BV560"/>
    <mergeCell ref="BW560:BX560"/>
    <mergeCell ref="BY560:BZ560"/>
    <mergeCell ref="BQ561:BR561"/>
    <mergeCell ref="BS561:BT561"/>
    <mergeCell ref="BF561:BG561"/>
    <mergeCell ref="BH561:BI561"/>
    <mergeCell ref="BJ561:BK561"/>
    <mergeCell ref="BL561:BM561"/>
    <mergeCell ref="BN561:BO561"/>
    <mergeCell ref="BC561:BD561"/>
    <mergeCell ref="AU561:AV561"/>
    <mergeCell ref="AW561:AX561"/>
    <mergeCell ref="AY561:AZ561"/>
    <mergeCell ref="BA561:BB561"/>
    <mergeCell ref="AN561:AO561"/>
    <mergeCell ref="AP561:AQ561"/>
    <mergeCell ref="AR561:AS561"/>
    <mergeCell ref="AJ561:AK561"/>
    <mergeCell ref="AL561:AM561"/>
    <mergeCell ref="AG560:AH560"/>
    <mergeCell ref="Y560:Z560"/>
    <mergeCell ref="AA560:AB560"/>
    <mergeCell ref="AC560:AD560"/>
    <mergeCell ref="AE560:AF560"/>
    <mergeCell ref="V560:W560"/>
    <mergeCell ref="C560:D560"/>
    <mergeCell ref="E560:M560"/>
    <mergeCell ref="N560:O560"/>
    <mergeCell ref="P560:Q560"/>
    <mergeCell ref="R560:S560"/>
    <mergeCell ref="T560:U560"/>
    <mergeCell ref="DQ559:DR559"/>
    <mergeCell ref="DI559:DJ559"/>
    <mergeCell ref="DK559:DL559"/>
    <mergeCell ref="DM559:DN559"/>
    <mergeCell ref="DO559:DP559"/>
    <mergeCell ref="DB559:DC559"/>
    <mergeCell ref="DD559:DE559"/>
    <mergeCell ref="DF559:DG559"/>
    <mergeCell ref="CX559:CY559"/>
    <mergeCell ref="CZ559:DA559"/>
    <mergeCell ref="CM559:CN559"/>
    <mergeCell ref="CO559:CP559"/>
    <mergeCell ref="CQ559:CR559"/>
    <mergeCell ref="CS559:CT559"/>
    <mergeCell ref="CU559:CV559"/>
    <mergeCell ref="CJ559:CK559"/>
    <mergeCell ref="CB559:CC559"/>
    <mergeCell ref="CD559:CE559"/>
    <mergeCell ref="CF559:CG559"/>
    <mergeCell ref="CH559:CI559"/>
    <mergeCell ref="BU559:BV559"/>
    <mergeCell ref="BW559:BX559"/>
    <mergeCell ref="BY559:BZ559"/>
    <mergeCell ref="BQ560:BR560"/>
    <mergeCell ref="BS560:BT560"/>
    <mergeCell ref="BF560:BG560"/>
    <mergeCell ref="BH560:BI560"/>
    <mergeCell ref="BJ560:BK560"/>
    <mergeCell ref="BL560:BM560"/>
    <mergeCell ref="BN560:BO560"/>
    <mergeCell ref="BC560:BD560"/>
    <mergeCell ref="AU560:AV560"/>
    <mergeCell ref="AW560:AX560"/>
    <mergeCell ref="AY560:AZ560"/>
    <mergeCell ref="BA560:BB560"/>
    <mergeCell ref="AN560:AO560"/>
    <mergeCell ref="AP560:AQ560"/>
    <mergeCell ref="AR560:AS560"/>
    <mergeCell ref="AJ560:AK560"/>
    <mergeCell ref="AL560:AM560"/>
    <mergeCell ref="AG559:AH559"/>
    <mergeCell ref="Y559:Z559"/>
    <mergeCell ref="AA559:AB559"/>
    <mergeCell ref="AC559:AD559"/>
    <mergeCell ref="AE559:AF559"/>
    <mergeCell ref="V559:W559"/>
    <mergeCell ref="C559:D559"/>
    <mergeCell ref="E559:M559"/>
    <mergeCell ref="N559:O559"/>
    <mergeCell ref="P559:Q559"/>
    <mergeCell ref="R559:S559"/>
    <mergeCell ref="T559:U559"/>
    <mergeCell ref="DQ558:DR558"/>
    <mergeCell ref="DI558:DJ558"/>
    <mergeCell ref="DK558:DL558"/>
    <mergeCell ref="DM558:DN558"/>
    <mergeCell ref="DO558:DP558"/>
    <mergeCell ref="DB558:DC558"/>
    <mergeCell ref="DD558:DE558"/>
    <mergeCell ref="DF558:DG558"/>
    <mergeCell ref="CX558:CY558"/>
    <mergeCell ref="CZ558:DA558"/>
    <mergeCell ref="CM558:CN558"/>
    <mergeCell ref="CO558:CP558"/>
    <mergeCell ref="CQ558:CR558"/>
    <mergeCell ref="CS558:CT558"/>
    <mergeCell ref="CU558:CV558"/>
    <mergeCell ref="CJ558:CK558"/>
    <mergeCell ref="CB558:CC558"/>
    <mergeCell ref="CD558:CE558"/>
    <mergeCell ref="CF558:CG558"/>
    <mergeCell ref="CH558:CI558"/>
    <mergeCell ref="BU558:BV558"/>
    <mergeCell ref="BW558:BX558"/>
    <mergeCell ref="BY558:BZ558"/>
    <mergeCell ref="BQ559:BR559"/>
    <mergeCell ref="BS559:BT559"/>
    <mergeCell ref="BF559:BG559"/>
    <mergeCell ref="BH559:BI559"/>
    <mergeCell ref="BJ559:BK559"/>
    <mergeCell ref="BL559:BM559"/>
    <mergeCell ref="BN559:BO559"/>
    <mergeCell ref="BC559:BD559"/>
    <mergeCell ref="AU559:AV559"/>
    <mergeCell ref="AW559:AX559"/>
    <mergeCell ref="AY559:AZ559"/>
    <mergeCell ref="BA559:BB559"/>
    <mergeCell ref="AN559:AO559"/>
    <mergeCell ref="AP559:AQ559"/>
    <mergeCell ref="AR559:AS559"/>
    <mergeCell ref="AJ559:AK559"/>
    <mergeCell ref="AL559:AM559"/>
    <mergeCell ref="AG558:AH558"/>
    <mergeCell ref="Y558:Z558"/>
    <mergeCell ref="AA558:AB558"/>
    <mergeCell ref="AC558:AD558"/>
    <mergeCell ref="AE558:AF558"/>
    <mergeCell ref="V558:W558"/>
    <mergeCell ref="C558:D558"/>
    <mergeCell ref="E558:M558"/>
    <mergeCell ref="N558:O558"/>
    <mergeCell ref="P558:Q558"/>
    <mergeCell ref="R558:S558"/>
    <mergeCell ref="T558:U558"/>
    <mergeCell ref="DQ557:DR557"/>
    <mergeCell ref="DI557:DJ557"/>
    <mergeCell ref="DK557:DL557"/>
    <mergeCell ref="DM557:DN557"/>
    <mergeCell ref="DO557:DP557"/>
    <mergeCell ref="DB557:DC557"/>
    <mergeCell ref="DD557:DE557"/>
    <mergeCell ref="DF557:DG557"/>
    <mergeCell ref="CX557:CY557"/>
    <mergeCell ref="CZ557:DA557"/>
    <mergeCell ref="CM557:CN557"/>
    <mergeCell ref="CO557:CP557"/>
    <mergeCell ref="CQ557:CR557"/>
    <mergeCell ref="CS557:CT557"/>
    <mergeCell ref="CU557:CV557"/>
    <mergeCell ref="CJ557:CK557"/>
    <mergeCell ref="CB557:CC557"/>
    <mergeCell ref="CD557:CE557"/>
    <mergeCell ref="CF557:CG557"/>
    <mergeCell ref="CH557:CI557"/>
    <mergeCell ref="BU557:BV557"/>
    <mergeCell ref="BW557:BX557"/>
    <mergeCell ref="BY557:BZ557"/>
    <mergeCell ref="BQ558:BR558"/>
    <mergeCell ref="BS558:BT558"/>
    <mergeCell ref="BF558:BG558"/>
    <mergeCell ref="BH558:BI558"/>
    <mergeCell ref="BJ558:BK558"/>
    <mergeCell ref="BL558:BM558"/>
    <mergeCell ref="BN558:BO558"/>
    <mergeCell ref="BC558:BD558"/>
    <mergeCell ref="AU558:AV558"/>
    <mergeCell ref="AW558:AX558"/>
    <mergeCell ref="AY558:AZ558"/>
    <mergeCell ref="BA558:BB558"/>
    <mergeCell ref="AN558:AO558"/>
    <mergeCell ref="AP558:AQ558"/>
    <mergeCell ref="AR558:AS558"/>
    <mergeCell ref="AJ558:AK558"/>
    <mergeCell ref="AL558:AM558"/>
    <mergeCell ref="AG557:AH557"/>
    <mergeCell ref="Y557:Z557"/>
    <mergeCell ref="AA557:AB557"/>
    <mergeCell ref="AC557:AD557"/>
    <mergeCell ref="AE557:AF557"/>
    <mergeCell ref="V557:W557"/>
    <mergeCell ref="C557:D557"/>
    <mergeCell ref="E557:M557"/>
    <mergeCell ref="N557:O557"/>
    <mergeCell ref="P557:Q557"/>
    <mergeCell ref="R557:S557"/>
    <mergeCell ref="T557:U557"/>
    <mergeCell ref="AN557:AO557"/>
    <mergeCell ref="AP557:AQ557"/>
    <mergeCell ref="AR557:AS557"/>
    <mergeCell ref="AJ557:AK557"/>
    <mergeCell ref="AL557:AM557"/>
    <mergeCell ref="DQ556:DR556"/>
    <mergeCell ref="DI556:DJ556"/>
    <mergeCell ref="DK556:DL556"/>
    <mergeCell ref="DM556:DN556"/>
    <mergeCell ref="DO556:DP556"/>
    <mergeCell ref="DB556:DC556"/>
    <mergeCell ref="DD556:DE556"/>
    <mergeCell ref="DF556:DG556"/>
    <mergeCell ref="CX556:CY556"/>
    <mergeCell ref="CZ556:DA556"/>
    <mergeCell ref="CM556:CN556"/>
    <mergeCell ref="CO556:CP556"/>
    <mergeCell ref="CQ556:CR556"/>
    <mergeCell ref="CS556:CT556"/>
    <mergeCell ref="CU556:CV556"/>
    <mergeCell ref="CJ556:CK556"/>
    <mergeCell ref="CB556:CC556"/>
    <mergeCell ref="CD556:CE556"/>
    <mergeCell ref="CF556:CG556"/>
    <mergeCell ref="CH556:CI556"/>
    <mergeCell ref="BU556:BV556"/>
    <mergeCell ref="BW556:BX556"/>
    <mergeCell ref="BY556:BZ556"/>
    <mergeCell ref="BQ557:BR557"/>
    <mergeCell ref="BS557:BT557"/>
    <mergeCell ref="BF557:BG557"/>
    <mergeCell ref="BH557:BI557"/>
    <mergeCell ref="BJ557:BK557"/>
    <mergeCell ref="BL557:BM557"/>
    <mergeCell ref="BN557:BO557"/>
    <mergeCell ref="BC557:BD557"/>
    <mergeCell ref="AU557:AV557"/>
    <mergeCell ref="AW557:AX557"/>
    <mergeCell ref="AY557:AZ557"/>
    <mergeCell ref="BA557:BB557"/>
    <mergeCell ref="AG556:AH556"/>
    <mergeCell ref="Y556:Z556"/>
    <mergeCell ref="AA556:AB556"/>
    <mergeCell ref="AC556:AD556"/>
    <mergeCell ref="AE556:AF556"/>
    <mergeCell ref="V556:W556"/>
    <mergeCell ref="C556:D556"/>
    <mergeCell ref="E556:M556"/>
    <mergeCell ref="N556:O556"/>
    <mergeCell ref="P556:Q556"/>
    <mergeCell ref="R556:S556"/>
    <mergeCell ref="T556:U556"/>
    <mergeCell ref="DQ555:DR555"/>
    <mergeCell ref="DI555:DJ555"/>
    <mergeCell ref="DK555:DL555"/>
    <mergeCell ref="DM555:DN555"/>
    <mergeCell ref="DO555:DP555"/>
    <mergeCell ref="DB555:DC555"/>
    <mergeCell ref="DD555:DE555"/>
    <mergeCell ref="DF555:DG555"/>
    <mergeCell ref="CX555:CY555"/>
    <mergeCell ref="CZ555:DA555"/>
    <mergeCell ref="CM555:CN555"/>
    <mergeCell ref="CO555:CP555"/>
    <mergeCell ref="CQ555:CR555"/>
    <mergeCell ref="CS555:CT555"/>
    <mergeCell ref="CU555:CV555"/>
    <mergeCell ref="CJ555:CK555"/>
    <mergeCell ref="CB555:CC555"/>
    <mergeCell ref="CD555:CE555"/>
    <mergeCell ref="CF555:CG555"/>
    <mergeCell ref="CH555:CI555"/>
    <mergeCell ref="BU555:BV555"/>
    <mergeCell ref="BW555:BX555"/>
    <mergeCell ref="BY555:BZ555"/>
    <mergeCell ref="BQ556:BR556"/>
    <mergeCell ref="BS556:BT556"/>
    <mergeCell ref="BF556:BG556"/>
    <mergeCell ref="BH556:BI556"/>
    <mergeCell ref="BJ556:BK556"/>
    <mergeCell ref="BL556:BM556"/>
    <mergeCell ref="BN556:BO556"/>
    <mergeCell ref="BC556:BD556"/>
    <mergeCell ref="AU556:AV556"/>
    <mergeCell ref="AW556:AX556"/>
    <mergeCell ref="AY556:AZ556"/>
    <mergeCell ref="BA556:BB556"/>
    <mergeCell ref="AN556:AO556"/>
    <mergeCell ref="AP556:AQ556"/>
    <mergeCell ref="AR556:AS556"/>
    <mergeCell ref="AJ556:AK556"/>
    <mergeCell ref="AL556:AM556"/>
    <mergeCell ref="AG555:AH555"/>
    <mergeCell ref="Y555:Z555"/>
    <mergeCell ref="AA555:AB555"/>
    <mergeCell ref="AC555:AD555"/>
    <mergeCell ref="AE555:AF555"/>
    <mergeCell ref="V555:W555"/>
    <mergeCell ref="C555:D555"/>
    <mergeCell ref="E555:M555"/>
    <mergeCell ref="N555:O555"/>
    <mergeCell ref="P555:Q555"/>
    <mergeCell ref="R555:S555"/>
    <mergeCell ref="T555:U555"/>
    <mergeCell ref="DQ554:DR554"/>
    <mergeCell ref="DI554:DJ554"/>
    <mergeCell ref="DK554:DL554"/>
    <mergeCell ref="DM554:DN554"/>
    <mergeCell ref="DO554:DP554"/>
    <mergeCell ref="DB554:DC554"/>
    <mergeCell ref="DD554:DE554"/>
    <mergeCell ref="DF554:DG554"/>
    <mergeCell ref="CX554:CY554"/>
    <mergeCell ref="CZ554:DA554"/>
    <mergeCell ref="CM554:CN554"/>
    <mergeCell ref="CO554:CP554"/>
    <mergeCell ref="CQ554:CR554"/>
    <mergeCell ref="CS554:CT554"/>
    <mergeCell ref="CU554:CV554"/>
    <mergeCell ref="CJ554:CK554"/>
    <mergeCell ref="CB554:CC554"/>
    <mergeCell ref="CD554:CE554"/>
    <mergeCell ref="CF554:CG554"/>
    <mergeCell ref="CH554:CI554"/>
    <mergeCell ref="BU554:BV554"/>
    <mergeCell ref="BW554:BX554"/>
    <mergeCell ref="BY554:BZ554"/>
    <mergeCell ref="BQ555:BR555"/>
    <mergeCell ref="BS555:BT555"/>
    <mergeCell ref="BF555:BG555"/>
    <mergeCell ref="BH555:BI555"/>
    <mergeCell ref="BJ555:BK555"/>
    <mergeCell ref="BL555:BM555"/>
    <mergeCell ref="BN555:BO555"/>
    <mergeCell ref="BC555:BD555"/>
    <mergeCell ref="AU555:AV555"/>
    <mergeCell ref="AW555:AX555"/>
    <mergeCell ref="AY555:AZ555"/>
    <mergeCell ref="BA555:BB555"/>
    <mergeCell ref="AN555:AO555"/>
    <mergeCell ref="AP555:AQ555"/>
    <mergeCell ref="AR555:AS555"/>
    <mergeCell ref="AJ555:AK555"/>
    <mergeCell ref="AL555:AM555"/>
    <mergeCell ref="AG554:AH554"/>
    <mergeCell ref="Y554:Z554"/>
    <mergeCell ref="AA554:AB554"/>
    <mergeCell ref="AC554:AD554"/>
    <mergeCell ref="AE554:AF554"/>
    <mergeCell ref="V554:W554"/>
    <mergeCell ref="C554:D554"/>
    <mergeCell ref="E554:M554"/>
    <mergeCell ref="N554:O554"/>
    <mergeCell ref="P554:Q554"/>
    <mergeCell ref="R554:S554"/>
    <mergeCell ref="T554:U554"/>
    <mergeCell ref="DQ553:DR553"/>
    <mergeCell ref="DI553:DJ553"/>
    <mergeCell ref="DK553:DL553"/>
    <mergeCell ref="DM553:DN553"/>
    <mergeCell ref="DO553:DP553"/>
    <mergeCell ref="DB553:DC553"/>
    <mergeCell ref="DD553:DE553"/>
    <mergeCell ref="DF553:DG553"/>
    <mergeCell ref="CX553:CY553"/>
    <mergeCell ref="CZ553:DA553"/>
    <mergeCell ref="CM553:CN553"/>
    <mergeCell ref="CO553:CP553"/>
    <mergeCell ref="CQ553:CR553"/>
    <mergeCell ref="CS553:CT553"/>
    <mergeCell ref="CU553:CV553"/>
    <mergeCell ref="CJ553:CK553"/>
    <mergeCell ref="CB553:CC553"/>
    <mergeCell ref="CD553:CE553"/>
    <mergeCell ref="CF553:CG553"/>
    <mergeCell ref="CH553:CI553"/>
    <mergeCell ref="BU553:BV553"/>
    <mergeCell ref="BW553:BX553"/>
    <mergeCell ref="BY553:BZ553"/>
    <mergeCell ref="BQ554:BR554"/>
    <mergeCell ref="BS554:BT554"/>
    <mergeCell ref="BF554:BG554"/>
    <mergeCell ref="BH554:BI554"/>
    <mergeCell ref="BJ554:BK554"/>
    <mergeCell ref="BL554:BM554"/>
    <mergeCell ref="BN554:BO554"/>
    <mergeCell ref="BC554:BD554"/>
    <mergeCell ref="AU554:AV554"/>
    <mergeCell ref="AW554:AX554"/>
    <mergeCell ref="AY554:AZ554"/>
    <mergeCell ref="BA554:BB554"/>
    <mergeCell ref="AN554:AO554"/>
    <mergeCell ref="AP554:AQ554"/>
    <mergeCell ref="AR554:AS554"/>
    <mergeCell ref="AJ554:AK554"/>
    <mergeCell ref="AL554:AM554"/>
    <mergeCell ref="AG553:AH553"/>
    <mergeCell ref="Y553:Z553"/>
    <mergeCell ref="AA553:AB553"/>
    <mergeCell ref="AC553:AD553"/>
    <mergeCell ref="AE553:AF553"/>
    <mergeCell ref="V553:W553"/>
    <mergeCell ref="C553:D553"/>
    <mergeCell ref="E553:M553"/>
    <mergeCell ref="N553:O553"/>
    <mergeCell ref="P553:Q553"/>
    <mergeCell ref="R553:S553"/>
    <mergeCell ref="T553:U553"/>
    <mergeCell ref="DQ552:DR552"/>
    <mergeCell ref="DI552:DJ552"/>
    <mergeCell ref="DK552:DL552"/>
    <mergeCell ref="DM552:DN552"/>
    <mergeCell ref="DO552:DP552"/>
    <mergeCell ref="DB552:DC552"/>
    <mergeCell ref="DD552:DE552"/>
    <mergeCell ref="DF552:DG552"/>
    <mergeCell ref="CX552:CY552"/>
    <mergeCell ref="CZ552:DA552"/>
    <mergeCell ref="CM552:CN552"/>
    <mergeCell ref="CO552:CP552"/>
    <mergeCell ref="CQ552:CR552"/>
    <mergeCell ref="CS552:CT552"/>
    <mergeCell ref="CU552:CV552"/>
    <mergeCell ref="CJ552:CK552"/>
    <mergeCell ref="CB552:CC552"/>
    <mergeCell ref="CD552:CE552"/>
    <mergeCell ref="CF552:CG552"/>
    <mergeCell ref="CH552:CI552"/>
    <mergeCell ref="BU552:BV552"/>
    <mergeCell ref="BW552:BX552"/>
    <mergeCell ref="BY552:BZ552"/>
    <mergeCell ref="BQ553:BR553"/>
    <mergeCell ref="BS553:BT553"/>
    <mergeCell ref="BF553:BG553"/>
    <mergeCell ref="BH553:BI553"/>
    <mergeCell ref="BJ553:BK553"/>
    <mergeCell ref="BL553:BM553"/>
    <mergeCell ref="BN553:BO553"/>
    <mergeCell ref="BC553:BD553"/>
    <mergeCell ref="AU553:AV553"/>
    <mergeCell ref="AW553:AX553"/>
    <mergeCell ref="AY553:AZ553"/>
    <mergeCell ref="BA553:BB553"/>
    <mergeCell ref="AN553:AO553"/>
    <mergeCell ref="AP553:AQ553"/>
    <mergeCell ref="AR553:AS553"/>
    <mergeCell ref="AJ553:AK553"/>
    <mergeCell ref="AL553:AM553"/>
    <mergeCell ref="AG552:AH552"/>
    <mergeCell ref="Y552:Z552"/>
    <mergeCell ref="AA552:AB552"/>
    <mergeCell ref="AC552:AD552"/>
    <mergeCell ref="AE552:AF552"/>
    <mergeCell ref="V552:W552"/>
    <mergeCell ref="C552:D552"/>
    <mergeCell ref="E552:M552"/>
    <mergeCell ref="N552:O552"/>
    <mergeCell ref="P552:Q552"/>
    <mergeCell ref="R552:S552"/>
    <mergeCell ref="T552:U552"/>
    <mergeCell ref="DQ551:DR551"/>
    <mergeCell ref="DI551:DJ551"/>
    <mergeCell ref="DK551:DL551"/>
    <mergeCell ref="DM551:DN551"/>
    <mergeCell ref="DO551:DP551"/>
    <mergeCell ref="DB551:DC551"/>
    <mergeCell ref="DD551:DE551"/>
    <mergeCell ref="DF551:DG551"/>
    <mergeCell ref="CX551:CY551"/>
    <mergeCell ref="CZ551:DA551"/>
    <mergeCell ref="CM551:CN551"/>
    <mergeCell ref="CO551:CP551"/>
    <mergeCell ref="CQ551:CR551"/>
    <mergeCell ref="CS551:CT551"/>
    <mergeCell ref="CU551:CV551"/>
    <mergeCell ref="CJ551:CK551"/>
    <mergeCell ref="CB551:CC551"/>
    <mergeCell ref="CD551:CE551"/>
    <mergeCell ref="CF551:CG551"/>
    <mergeCell ref="CH551:CI551"/>
    <mergeCell ref="BU551:BV551"/>
    <mergeCell ref="BW551:BX551"/>
    <mergeCell ref="BY551:BZ551"/>
    <mergeCell ref="BQ552:BR552"/>
    <mergeCell ref="BS552:BT552"/>
    <mergeCell ref="BF552:BG552"/>
    <mergeCell ref="BH552:BI552"/>
    <mergeCell ref="BJ552:BK552"/>
    <mergeCell ref="BL552:BM552"/>
    <mergeCell ref="BN552:BO552"/>
    <mergeCell ref="BC552:BD552"/>
    <mergeCell ref="AU552:AV552"/>
    <mergeCell ref="AW552:AX552"/>
    <mergeCell ref="AY552:AZ552"/>
    <mergeCell ref="BA552:BB552"/>
    <mergeCell ref="AN552:AO552"/>
    <mergeCell ref="AP552:AQ552"/>
    <mergeCell ref="AR552:AS552"/>
    <mergeCell ref="AJ552:AK552"/>
    <mergeCell ref="AL552:AM552"/>
    <mergeCell ref="AG551:AH551"/>
    <mergeCell ref="Y551:Z551"/>
    <mergeCell ref="AA551:AB551"/>
    <mergeCell ref="AC551:AD551"/>
    <mergeCell ref="AE551:AF551"/>
    <mergeCell ref="V551:W551"/>
    <mergeCell ref="C551:D551"/>
    <mergeCell ref="E551:M551"/>
    <mergeCell ref="N551:O551"/>
    <mergeCell ref="P551:Q551"/>
    <mergeCell ref="R551:S551"/>
    <mergeCell ref="T551:U551"/>
    <mergeCell ref="AN551:AO551"/>
    <mergeCell ref="AP551:AQ551"/>
    <mergeCell ref="AR551:AS551"/>
    <mergeCell ref="AJ551:AK551"/>
    <mergeCell ref="AL551:AM551"/>
    <mergeCell ref="DQ550:DR550"/>
    <mergeCell ref="DI550:DJ550"/>
    <mergeCell ref="DK550:DL550"/>
    <mergeCell ref="DM550:DN550"/>
    <mergeCell ref="DO550:DP550"/>
    <mergeCell ref="DB550:DC550"/>
    <mergeCell ref="DD550:DE550"/>
    <mergeCell ref="DF550:DG550"/>
    <mergeCell ref="CX550:CY550"/>
    <mergeCell ref="CZ550:DA550"/>
    <mergeCell ref="CM550:CN550"/>
    <mergeCell ref="CO550:CP550"/>
    <mergeCell ref="CQ550:CR550"/>
    <mergeCell ref="CS550:CT550"/>
    <mergeCell ref="CU550:CV550"/>
    <mergeCell ref="CJ550:CK550"/>
    <mergeCell ref="CB550:CC550"/>
    <mergeCell ref="CD550:CE550"/>
    <mergeCell ref="CF550:CG550"/>
    <mergeCell ref="CH550:CI550"/>
    <mergeCell ref="BU550:BV550"/>
    <mergeCell ref="BW550:BX550"/>
    <mergeCell ref="BY550:BZ550"/>
    <mergeCell ref="BQ551:BR551"/>
    <mergeCell ref="BS551:BT551"/>
    <mergeCell ref="BF551:BG551"/>
    <mergeCell ref="BH551:BI551"/>
    <mergeCell ref="BJ551:BK551"/>
    <mergeCell ref="BL551:BM551"/>
    <mergeCell ref="BN551:BO551"/>
    <mergeCell ref="BC551:BD551"/>
    <mergeCell ref="AU551:AV551"/>
    <mergeCell ref="AW551:AX551"/>
    <mergeCell ref="AY551:AZ551"/>
    <mergeCell ref="BA551:BB551"/>
    <mergeCell ref="AG550:AH550"/>
    <mergeCell ref="Y550:Z550"/>
    <mergeCell ref="AA550:AB550"/>
    <mergeCell ref="AC550:AD550"/>
    <mergeCell ref="AE550:AF550"/>
    <mergeCell ref="V550:W550"/>
    <mergeCell ref="C550:D550"/>
    <mergeCell ref="E550:M550"/>
    <mergeCell ref="N550:O550"/>
    <mergeCell ref="P550:Q550"/>
    <mergeCell ref="R550:S550"/>
    <mergeCell ref="T550:U550"/>
    <mergeCell ref="DQ549:DR549"/>
    <mergeCell ref="DI549:DJ549"/>
    <mergeCell ref="DK549:DL549"/>
    <mergeCell ref="DM549:DN549"/>
    <mergeCell ref="DO549:DP549"/>
    <mergeCell ref="DB549:DC549"/>
    <mergeCell ref="DD549:DE549"/>
    <mergeCell ref="DF549:DG549"/>
    <mergeCell ref="CX549:CY549"/>
    <mergeCell ref="CZ549:DA549"/>
    <mergeCell ref="CM549:CN549"/>
    <mergeCell ref="CO549:CP549"/>
    <mergeCell ref="CQ549:CR549"/>
    <mergeCell ref="CS549:CT549"/>
    <mergeCell ref="CU549:CV549"/>
    <mergeCell ref="CJ549:CK549"/>
    <mergeCell ref="CB549:CC549"/>
    <mergeCell ref="CD549:CE549"/>
    <mergeCell ref="CF549:CG549"/>
    <mergeCell ref="CH549:CI549"/>
    <mergeCell ref="BU549:BV549"/>
    <mergeCell ref="BW549:BX549"/>
    <mergeCell ref="BY549:BZ549"/>
    <mergeCell ref="BQ550:BR550"/>
    <mergeCell ref="BS550:BT550"/>
    <mergeCell ref="BF550:BG550"/>
    <mergeCell ref="BH550:BI550"/>
    <mergeCell ref="BJ550:BK550"/>
    <mergeCell ref="BL550:BM550"/>
    <mergeCell ref="BN550:BO550"/>
    <mergeCell ref="BC550:BD550"/>
    <mergeCell ref="AU550:AV550"/>
    <mergeCell ref="AW550:AX550"/>
    <mergeCell ref="AY550:AZ550"/>
    <mergeCell ref="BA550:BB550"/>
    <mergeCell ref="AN550:AO550"/>
    <mergeCell ref="AP550:AQ550"/>
    <mergeCell ref="AR550:AS550"/>
    <mergeCell ref="AJ550:AK550"/>
    <mergeCell ref="AL550:AM550"/>
    <mergeCell ref="AG549:AH549"/>
    <mergeCell ref="Y549:Z549"/>
    <mergeCell ref="AA549:AB549"/>
    <mergeCell ref="AC549:AD549"/>
    <mergeCell ref="AE549:AF549"/>
    <mergeCell ref="V549:W549"/>
    <mergeCell ref="C549:D549"/>
    <mergeCell ref="E549:M549"/>
    <mergeCell ref="N549:O549"/>
    <mergeCell ref="P549:Q549"/>
    <mergeCell ref="R549:S549"/>
    <mergeCell ref="T549:U549"/>
    <mergeCell ref="DQ548:DR548"/>
    <mergeCell ref="DI548:DJ548"/>
    <mergeCell ref="DK548:DL548"/>
    <mergeCell ref="DM548:DN548"/>
    <mergeCell ref="DO548:DP548"/>
    <mergeCell ref="DB548:DC548"/>
    <mergeCell ref="DD548:DE548"/>
    <mergeCell ref="DF548:DG548"/>
    <mergeCell ref="CX548:CY548"/>
    <mergeCell ref="CZ548:DA548"/>
    <mergeCell ref="CM548:CN548"/>
    <mergeCell ref="CO548:CP548"/>
    <mergeCell ref="CQ548:CR548"/>
    <mergeCell ref="CS548:CT548"/>
    <mergeCell ref="CU548:CV548"/>
    <mergeCell ref="CJ548:CK548"/>
    <mergeCell ref="CB548:CC548"/>
    <mergeCell ref="CD548:CE548"/>
    <mergeCell ref="CF548:CG548"/>
    <mergeCell ref="CH548:CI548"/>
    <mergeCell ref="BU548:BV548"/>
    <mergeCell ref="BW548:BX548"/>
    <mergeCell ref="BY548:BZ548"/>
    <mergeCell ref="BQ549:BR549"/>
    <mergeCell ref="BS549:BT549"/>
    <mergeCell ref="BF549:BG549"/>
    <mergeCell ref="BH549:BI549"/>
    <mergeCell ref="BJ549:BK549"/>
    <mergeCell ref="BL549:BM549"/>
    <mergeCell ref="BN549:BO549"/>
    <mergeCell ref="BC549:BD549"/>
    <mergeCell ref="AU549:AV549"/>
    <mergeCell ref="AW549:AX549"/>
    <mergeCell ref="AY549:AZ549"/>
    <mergeCell ref="BA549:BB549"/>
    <mergeCell ref="AN549:AO549"/>
    <mergeCell ref="AP549:AQ549"/>
    <mergeCell ref="AR549:AS549"/>
    <mergeCell ref="AJ549:AK549"/>
    <mergeCell ref="AL549:AM549"/>
    <mergeCell ref="AG548:AH548"/>
    <mergeCell ref="Y548:Z548"/>
    <mergeCell ref="AA548:AB548"/>
    <mergeCell ref="AC548:AD548"/>
    <mergeCell ref="AE548:AF548"/>
    <mergeCell ref="V548:W548"/>
    <mergeCell ref="C548:D548"/>
    <mergeCell ref="E548:M548"/>
    <mergeCell ref="N548:O548"/>
    <mergeCell ref="P548:Q548"/>
    <mergeCell ref="R548:S548"/>
    <mergeCell ref="T548:U548"/>
    <mergeCell ref="DQ547:DR547"/>
    <mergeCell ref="DI547:DJ547"/>
    <mergeCell ref="DK547:DL547"/>
    <mergeCell ref="DM547:DN547"/>
    <mergeCell ref="DO547:DP547"/>
    <mergeCell ref="DB547:DC547"/>
    <mergeCell ref="DD547:DE547"/>
    <mergeCell ref="DF547:DG547"/>
    <mergeCell ref="CX547:CY547"/>
    <mergeCell ref="CZ547:DA547"/>
    <mergeCell ref="CM547:CN547"/>
    <mergeCell ref="CO547:CP547"/>
    <mergeCell ref="CQ547:CR547"/>
    <mergeCell ref="CS547:CT547"/>
    <mergeCell ref="CU547:CV547"/>
    <mergeCell ref="CJ547:CK547"/>
    <mergeCell ref="CB547:CC547"/>
    <mergeCell ref="CD547:CE547"/>
    <mergeCell ref="CF547:CG547"/>
    <mergeCell ref="CH547:CI547"/>
    <mergeCell ref="BU547:BV547"/>
    <mergeCell ref="BW547:BX547"/>
    <mergeCell ref="BY547:BZ547"/>
    <mergeCell ref="BQ548:BR548"/>
    <mergeCell ref="BS548:BT548"/>
    <mergeCell ref="BF548:BG548"/>
    <mergeCell ref="BH548:BI548"/>
    <mergeCell ref="BJ548:BK548"/>
    <mergeCell ref="BL548:BM548"/>
    <mergeCell ref="BN548:BO548"/>
    <mergeCell ref="BC548:BD548"/>
    <mergeCell ref="AU548:AV548"/>
    <mergeCell ref="AW548:AX548"/>
    <mergeCell ref="AY548:AZ548"/>
    <mergeCell ref="BA548:BB548"/>
    <mergeCell ref="AN548:AO548"/>
    <mergeCell ref="AP548:AQ548"/>
    <mergeCell ref="AR548:AS548"/>
    <mergeCell ref="AJ548:AK548"/>
    <mergeCell ref="AL548:AM548"/>
    <mergeCell ref="AG547:AH547"/>
    <mergeCell ref="Y547:Z547"/>
    <mergeCell ref="AA547:AB547"/>
    <mergeCell ref="AC547:AD547"/>
    <mergeCell ref="AE547:AF547"/>
    <mergeCell ref="V547:W547"/>
    <mergeCell ref="C547:D547"/>
    <mergeCell ref="E547:M547"/>
    <mergeCell ref="N547:O547"/>
    <mergeCell ref="P547:Q547"/>
    <mergeCell ref="R547:S547"/>
    <mergeCell ref="T547:U547"/>
    <mergeCell ref="DQ546:DR546"/>
    <mergeCell ref="DI546:DJ546"/>
    <mergeCell ref="DK546:DL546"/>
    <mergeCell ref="DM546:DN546"/>
    <mergeCell ref="DO546:DP546"/>
    <mergeCell ref="DB546:DC546"/>
    <mergeCell ref="DD546:DE546"/>
    <mergeCell ref="DF546:DG546"/>
    <mergeCell ref="CX546:CY546"/>
    <mergeCell ref="CZ546:DA546"/>
    <mergeCell ref="CM546:CN546"/>
    <mergeCell ref="CO546:CP546"/>
    <mergeCell ref="CQ546:CR546"/>
    <mergeCell ref="CS546:CT546"/>
    <mergeCell ref="CU546:CV546"/>
    <mergeCell ref="CJ546:CK546"/>
    <mergeCell ref="CB546:CC546"/>
    <mergeCell ref="CD546:CE546"/>
    <mergeCell ref="CF546:CG546"/>
    <mergeCell ref="CH546:CI546"/>
    <mergeCell ref="BU546:BV546"/>
    <mergeCell ref="BW546:BX546"/>
    <mergeCell ref="BY546:BZ546"/>
    <mergeCell ref="BQ547:BR547"/>
    <mergeCell ref="BS547:BT547"/>
    <mergeCell ref="BF547:BG547"/>
    <mergeCell ref="BH547:BI547"/>
    <mergeCell ref="BJ547:BK547"/>
    <mergeCell ref="BL547:BM547"/>
    <mergeCell ref="BN547:BO547"/>
    <mergeCell ref="BC547:BD547"/>
    <mergeCell ref="AU547:AV547"/>
    <mergeCell ref="AW547:AX547"/>
    <mergeCell ref="AY547:AZ547"/>
    <mergeCell ref="BA547:BB547"/>
    <mergeCell ref="AN547:AO547"/>
    <mergeCell ref="AP547:AQ547"/>
    <mergeCell ref="AR547:AS547"/>
    <mergeCell ref="AJ547:AK547"/>
    <mergeCell ref="AL547:AM547"/>
    <mergeCell ref="AG546:AH546"/>
    <mergeCell ref="Y546:Z546"/>
    <mergeCell ref="AA546:AB546"/>
    <mergeCell ref="AC546:AD546"/>
    <mergeCell ref="AE546:AF546"/>
    <mergeCell ref="V546:W546"/>
    <mergeCell ref="C546:D546"/>
    <mergeCell ref="E546:M546"/>
    <mergeCell ref="N546:O546"/>
    <mergeCell ref="P546:Q546"/>
    <mergeCell ref="R546:S546"/>
    <mergeCell ref="T546:U546"/>
    <mergeCell ref="DQ545:DR545"/>
    <mergeCell ref="DI545:DJ545"/>
    <mergeCell ref="DK545:DL545"/>
    <mergeCell ref="DM545:DN545"/>
    <mergeCell ref="DO545:DP545"/>
    <mergeCell ref="DB545:DC545"/>
    <mergeCell ref="DD545:DE545"/>
    <mergeCell ref="DF545:DG545"/>
    <mergeCell ref="CX545:CY545"/>
    <mergeCell ref="CZ545:DA545"/>
    <mergeCell ref="CM545:CN545"/>
    <mergeCell ref="CO545:CP545"/>
    <mergeCell ref="CQ545:CR545"/>
    <mergeCell ref="CS545:CT545"/>
    <mergeCell ref="CU545:CV545"/>
    <mergeCell ref="CJ545:CK545"/>
    <mergeCell ref="CB545:CC545"/>
    <mergeCell ref="CD545:CE545"/>
    <mergeCell ref="CF545:CG545"/>
    <mergeCell ref="CH545:CI545"/>
    <mergeCell ref="BU545:BV545"/>
    <mergeCell ref="BW545:BX545"/>
    <mergeCell ref="BY545:BZ545"/>
    <mergeCell ref="BQ546:BR546"/>
    <mergeCell ref="BS546:BT546"/>
    <mergeCell ref="BF546:BG546"/>
    <mergeCell ref="BH546:BI546"/>
    <mergeCell ref="BJ546:BK546"/>
    <mergeCell ref="BL546:BM546"/>
    <mergeCell ref="BN546:BO546"/>
    <mergeCell ref="BC546:BD546"/>
    <mergeCell ref="AU546:AV546"/>
    <mergeCell ref="AW546:AX546"/>
    <mergeCell ref="AY546:AZ546"/>
    <mergeCell ref="BA546:BB546"/>
    <mergeCell ref="AN546:AO546"/>
    <mergeCell ref="AP546:AQ546"/>
    <mergeCell ref="AR546:AS546"/>
    <mergeCell ref="AJ546:AK546"/>
    <mergeCell ref="AL546:AM546"/>
    <mergeCell ref="AG545:AH545"/>
    <mergeCell ref="Y545:Z545"/>
    <mergeCell ref="AA545:AB545"/>
    <mergeCell ref="AC545:AD545"/>
    <mergeCell ref="AE545:AF545"/>
    <mergeCell ref="V545:W545"/>
    <mergeCell ref="C545:D545"/>
    <mergeCell ref="E545:M545"/>
    <mergeCell ref="N545:O545"/>
    <mergeCell ref="P545:Q545"/>
    <mergeCell ref="R545:S545"/>
    <mergeCell ref="T545:U545"/>
    <mergeCell ref="AN545:AO545"/>
    <mergeCell ref="AP545:AQ545"/>
    <mergeCell ref="AR545:AS545"/>
    <mergeCell ref="AJ545:AK545"/>
    <mergeCell ref="AL545:AM545"/>
    <mergeCell ref="DQ544:DR544"/>
    <mergeCell ref="DI544:DJ544"/>
    <mergeCell ref="DK544:DL544"/>
    <mergeCell ref="DM544:DN544"/>
    <mergeCell ref="DO544:DP544"/>
    <mergeCell ref="DB544:DC544"/>
    <mergeCell ref="DD544:DE544"/>
    <mergeCell ref="DF544:DG544"/>
    <mergeCell ref="CX544:CY544"/>
    <mergeCell ref="CZ544:DA544"/>
    <mergeCell ref="CM544:CN544"/>
    <mergeCell ref="CO544:CP544"/>
    <mergeCell ref="CQ544:CR544"/>
    <mergeCell ref="CS544:CT544"/>
    <mergeCell ref="CU544:CV544"/>
    <mergeCell ref="CJ544:CK544"/>
    <mergeCell ref="CB544:CC544"/>
    <mergeCell ref="CD544:CE544"/>
    <mergeCell ref="CF544:CG544"/>
    <mergeCell ref="CH544:CI544"/>
    <mergeCell ref="BU544:BV544"/>
    <mergeCell ref="BW544:BX544"/>
    <mergeCell ref="BY544:BZ544"/>
    <mergeCell ref="BQ545:BR545"/>
    <mergeCell ref="BS545:BT545"/>
    <mergeCell ref="BF545:BG545"/>
    <mergeCell ref="BH545:BI545"/>
    <mergeCell ref="BJ545:BK545"/>
    <mergeCell ref="BL545:BM545"/>
    <mergeCell ref="BN545:BO545"/>
    <mergeCell ref="BC545:BD545"/>
    <mergeCell ref="AU545:AV545"/>
    <mergeCell ref="AW545:AX545"/>
    <mergeCell ref="AY545:AZ545"/>
    <mergeCell ref="BA545:BB545"/>
    <mergeCell ref="AG544:AH544"/>
    <mergeCell ref="Y544:Z544"/>
    <mergeCell ref="AA544:AB544"/>
    <mergeCell ref="AC544:AD544"/>
    <mergeCell ref="AE544:AF544"/>
    <mergeCell ref="V544:W544"/>
    <mergeCell ref="C544:D544"/>
    <mergeCell ref="E544:M544"/>
    <mergeCell ref="N544:O544"/>
    <mergeCell ref="P544:Q544"/>
    <mergeCell ref="R544:S544"/>
    <mergeCell ref="T544:U544"/>
    <mergeCell ref="DQ543:DR543"/>
    <mergeCell ref="DI543:DJ543"/>
    <mergeCell ref="DK543:DL543"/>
    <mergeCell ref="DM543:DN543"/>
    <mergeCell ref="DO543:DP543"/>
    <mergeCell ref="DB543:DC543"/>
    <mergeCell ref="DD543:DE543"/>
    <mergeCell ref="DF543:DG543"/>
    <mergeCell ref="CX543:CY543"/>
    <mergeCell ref="CZ543:DA543"/>
    <mergeCell ref="CM543:CN543"/>
    <mergeCell ref="CO543:CP543"/>
    <mergeCell ref="CQ543:CR543"/>
    <mergeCell ref="CS543:CT543"/>
    <mergeCell ref="CU543:CV543"/>
    <mergeCell ref="CJ543:CK543"/>
    <mergeCell ref="CB543:CC543"/>
    <mergeCell ref="CD543:CE543"/>
    <mergeCell ref="CF543:CG543"/>
    <mergeCell ref="CH543:CI543"/>
    <mergeCell ref="BU543:BV543"/>
    <mergeCell ref="BW543:BX543"/>
    <mergeCell ref="BY543:BZ543"/>
    <mergeCell ref="BQ544:BR544"/>
    <mergeCell ref="BS544:BT544"/>
    <mergeCell ref="BF544:BG544"/>
    <mergeCell ref="BH544:BI544"/>
    <mergeCell ref="BJ544:BK544"/>
    <mergeCell ref="BL544:BM544"/>
    <mergeCell ref="BN544:BO544"/>
    <mergeCell ref="BC544:BD544"/>
    <mergeCell ref="AU544:AV544"/>
    <mergeCell ref="AW544:AX544"/>
    <mergeCell ref="AY544:AZ544"/>
    <mergeCell ref="BA544:BB544"/>
    <mergeCell ref="AN544:AO544"/>
    <mergeCell ref="AP544:AQ544"/>
    <mergeCell ref="AR544:AS544"/>
    <mergeCell ref="AJ544:AK544"/>
    <mergeCell ref="AL544:AM544"/>
    <mergeCell ref="AG543:AH543"/>
    <mergeCell ref="Y543:Z543"/>
    <mergeCell ref="AA543:AB543"/>
    <mergeCell ref="AC543:AD543"/>
    <mergeCell ref="AE543:AF543"/>
    <mergeCell ref="V543:W543"/>
    <mergeCell ref="C543:D543"/>
    <mergeCell ref="E543:M543"/>
    <mergeCell ref="N543:O543"/>
    <mergeCell ref="P543:Q543"/>
    <mergeCell ref="R543:S543"/>
    <mergeCell ref="T543:U543"/>
    <mergeCell ref="DQ542:DR542"/>
    <mergeCell ref="DI542:DJ542"/>
    <mergeCell ref="DK542:DL542"/>
    <mergeCell ref="DM542:DN542"/>
    <mergeCell ref="DO542:DP542"/>
    <mergeCell ref="DB542:DC542"/>
    <mergeCell ref="DD542:DE542"/>
    <mergeCell ref="DF542:DG542"/>
    <mergeCell ref="CX542:CY542"/>
    <mergeCell ref="CZ542:DA542"/>
    <mergeCell ref="CM542:CN542"/>
    <mergeCell ref="CO542:CP542"/>
    <mergeCell ref="CQ542:CR542"/>
    <mergeCell ref="CS542:CT542"/>
    <mergeCell ref="CU542:CV542"/>
    <mergeCell ref="CJ542:CK542"/>
    <mergeCell ref="CB542:CC542"/>
    <mergeCell ref="CD542:CE542"/>
    <mergeCell ref="CF542:CG542"/>
    <mergeCell ref="CH542:CI542"/>
    <mergeCell ref="BU542:BV542"/>
    <mergeCell ref="BW542:BX542"/>
    <mergeCell ref="BY542:BZ542"/>
    <mergeCell ref="BQ543:BR543"/>
    <mergeCell ref="BS543:BT543"/>
    <mergeCell ref="BF543:BG543"/>
    <mergeCell ref="BH543:BI543"/>
    <mergeCell ref="BJ543:BK543"/>
    <mergeCell ref="BL543:BM543"/>
    <mergeCell ref="BN543:BO543"/>
    <mergeCell ref="BC543:BD543"/>
    <mergeCell ref="AU543:AV543"/>
    <mergeCell ref="AW543:AX543"/>
    <mergeCell ref="AY543:AZ543"/>
    <mergeCell ref="BA543:BB543"/>
    <mergeCell ref="AN543:AO543"/>
    <mergeCell ref="AP543:AQ543"/>
    <mergeCell ref="AR543:AS543"/>
    <mergeCell ref="AJ543:AK543"/>
    <mergeCell ref="AL543:AM543"/>
    <mergeCell ref="AG542:AH542"/>
    <mergeCell ref="Y542:Z542"/>
    <mergeCell ref="AA542:AB542"/>
    <mergeCell ref="AC542:AD542"/>
    <mergeCell ref="AE542:AF542"/>
    <mergeCell ref="V542:W542"/>
    <mergeCell ref="C542:D542"/>
    <mergeCell ref="E542:M542"/>
    <mergeCell ref="N542:O542"/>
    <mergeCell ref="P542:Q542"/>
    <mergeCell ref="R542:S542"/>
    <mergeCell ref="T542:U542"/>
    <mergeCell ref="DQ541:DR541"/>
    <mergeCell ref="DI541:DJ541"/>
    <mergeCell ref="DK541:DL541"/>
    <mergeCell ref="DM541:DN541"/>
    <mergeCell ref="DO541:DP541"/>
    <mergeCell ref="DB541:DC541"/>
    <mergeCell ref="DD541:DE541"/>
    <mergeCell ref="DF541:DG541"/>
    <mergeCell ref="CX541:CY541"/>
    <mergeCell ref="CZ541:DA541"/>
    <mergeCell ref="CM541:CN541"/>
    <mergeCell ref="CO541:CP541"/>
    <mergeCell ref="CQ541:CR541"/>
    <mergeCell ref="CS541:CT541"/>
    <mergeCell ref="CU541:CV541"/>
    <mergeCell ref="CJ541:CK541"/>
    <mergeCell ref="CB541:CC541"/>
    <mergeCell ref="CD541:CE541"/>
    <mergeCell ref="CF541:CG541"/>
    <mergeCell ref="CH541:CI541"/>
    <mergeCell ref="BU541:BV541"/>
    <mergeCell ref="BW541:BX541"/>
    <mergeCell ref="BY541:BZ541"/>
    <mergeCell ref="BQ542:BR542"/>
    <mergeCell ref="BS542:BT542"/>
    <mergeCell ref="BF542:BG542"/>
    <mergeCell ref="BH542:BI542"/>
    <mergeCell ref="BJ542:BK542"/>
    <mergeCell ref="BL542:BM542"/>
    <mergeCell ref="BN542:BO542"/>
    <mergeCell ref="BC542:BD542"/>
    <mergeCell ref="AU542:AV542"/>
    <mergeCell ref="AW542:AX542"/>
    <mergeCell ref="AY542:AZ542"/>
    <mergeCell ref="BA542:BB542"/>
    <mergeCell ref="AN542:AO542"/>
    <mergeCell ref="AP542:AQ542"/>
    <mergeCell ref="AR542:AS542"/>
    <mergeCell ref="AJ542:AK542"/>
    <mergeCell ref="AL542:AM542"/>
    <mergeCell ref="AG541:AH541"/>
    <mergeCell ref="Y541:Z541"/>
    <mergeCell ref="AA541:AB541"/>
    <mergeCell ref="AC541:AD541"/>
    <mergeCell ref="AE541:AF541"/>
    <mergeCell ref="V541:W541"/>
    <mergeCell ref="C541:D541"/>
    <mergeCell ref="E541:M541"/>
    <mergeCell ref="N541:O541"/>
    <mergeCell ref="P541:Q541"/>
    <mergeCell ref="R541:S541"/>
    <mergeCell ref="T541:U541"/>
    <mergeCell ref="DQ540:DR540"/>
    <mergeCell ref="DI540:DJ540"/>
    <mergeCell ref="DK540:DL540"/>
    <mergeCell ref="DM540:DN540"/>
    <mergeCell ref="DO540:DP540"/>
    <mergeCell ref="DB540:DC540"/>
    <mergeCell ref="DD540:DE540"/>
    <mergeCell ref="DF540:DG540"/>
    <mergeCell ref="CX540:CY540"/>
    <mergeCell ref="CZ540:DA540"/>
    <mergeCell ref="CM540:CN540"/>
    <mergeCell ref="CO540:CP540"/>
    <mergeCell ref="CQ540:CR540"/>
    <mergeCell ref="CS540:CT540"/>
    <mergeCell ref="CU540:CV540"/>
    <mergeCell ref="CJ540:CK540"/>
    <mergeCell ref="CB540:CC540"/>
    <mergeCell ref="CD540:CE540"/>
    <mergeCell ref="CF540:CG540"/>
    <mergeCell ref="CH540:CI540"/>
    <mergeCell ref="BU540:BV540"/>
    <mergeCell ref="BW540:BX540"/>
    <mergeCell ref="BY540:BZ540"/>
    <mergeCell ref="BQ541:BR541"/>
    <mergeCell ref="BS541:BT541"/>
    <mergeCell ref="BF541:BG541"/>
    <mergeCell ref="BH541:BI541"/>
    <mergeCell ref="BJ541:BK541"/>
    <mergeCell ref="BL541:BM541"/>
    <mergeCell ref="BN541:BO541"/>
    <mergeCell ref="BC541:BD541"/>
    <mergeCell ref="AU541:AV541"/>
    <mergeCell ref="AW541:AX541"/>
    <mergeCell ref="AY541:AZ541"/>
    <mergeCell ref="BA541:BB541"/>
    <mergeCell ref="AN541:AO541"/>
    <mergeCell ref="AP541:AQ541"/>
    <mergeCell ref="AR541:AS541"/>
    <mergeCell ref="AJ541:AK541"/>
    <mergeCell ref="AL541:AM541"/>
    <mergeCell ref="AG540:AH540"/>
    <mergeCell ref="Y540:Z540"/>
    <mergeCell ref="AA540:AB540"/>
    <mergeCell ref="AC540:AD540"/>
    <mergeCell ref="AE540:AF540"/>
    <mergeCell ref="V540:W540"/>
    <mergeCell ref="C540:D540"/>
    <mergeCell ref="E540:M540"/>
    <mergeCell ref="N540:O540"/>
    <mergeCell ref="P540:Q540"/>
    <mergeCell ref="R540:S540"/>
    <mergeCell ref="T540:U540"/>
    <mergeCell ref="DI539:DJ539"/>
    <mergeCell ref="DK539:DL539"/>
    <mergeCell ref="DM539:DN539"/>
    <mergeCell ref="DO539:DP539"/>
    <mergeCell ref="DQ539:DR539"/>
    <mergeCell ref="DF539:DG539"/>
    <mergeCell ref="CX539:CY539"/>
    <mergeCell ref="CZ539:DA539"/>
    <mergeCell ref="DB539:DC539"/>
    <mergeCell ref="DD539:DE539"/>
    <mergeCell ref="CQ539:CR539"/>
    <mergeCell ref="CS539:CT539"/>
    <mergeCell ref="CU539:CV539"/>
    <mergeCell ref="CM539:CN539"/>
    <mergeCell ref="CO539:CP539"/>
    <mergeCell ref="CB539:CC539"/>
    <mergeCell ref="CD539:CE539"/>
    <mergeCell ref="CF539:CG539"/>
    <mergeCell ref="CH539:CI539"/>
    <mergeCell ref="CJ539:CK539"/>
    <mergeCell ref="BY539:BZ539"/>
    <mergeCell ref="BQ540:BR540"/>
    <mergeCell ref="BS540:BT540"/>
    <mergeCell ref="BF540:BG540"/>
    <mergeCell ref="BH540:BI540"/>
    <mergeCell ref="BJ540:BK540"/>
    <mergeCell ref="BL540:BM540"/>
    <mergeCell ref="BN540:BO540"/>
    <mergeCell ref="BC540:BD540"/>
    <mergeCell ref="AU540:AV540"/>
    <mergeCell ref="AW540:AX540"/>
    <mergeCell ref="AY540:AZ540"/>
    <mergeCell ref="BA540:BB540"/>
    <mergeCell ref="AN540:AO540"/>
    <mergeCell ref="AP540:AQ540"/>
    <mergeCell ref="AR540:AS540"/>
    <mergeCell ref="AJ540:AK540"/>
    <mergeCell ref="AL540:AM540"/>
    <mergeCell ref="AG539:AH539"/>
    <mergeCell ref="AC539:AD539"/>
    <mergeCell ref="AE539:AF539"/>
    <mergeCell ref="Y539:Z539"/>
    <mergeCell ref="AA539:AB539"/>
    <mergeCell ref="C539:D539"/>
    <mergeCell ref="E539:M539"/>
    <mergeCell ref="N539:O539"/>
    <mergeCell ref="P539:Q539"/>
    <mergeCell ref="R539:S539"/>
    <mergeCell ref="T539:U539"/>
    <mergeCell ref="V539:W539"/>
    <mergeCell ref="AR539:AS539"/>
    <mergeCell ref="AJ539:AK539"/>
    <mergeCell ref="AL539:AM539"/>
    <mergeCell ref="AN539:AO539"/>
    <mergeCell ref="AP539:AQ539"/>
    <mergeCell ref="DM538:DN538"/>
    <mergeCell ref="DO538:DP538"/>
    <mergeCell ref="DQ538:DR538"/>
    <mergeCell ref="DI538:DJ538"/>
    <mergeCell ref="DK538:DL538"/>
    <mergeCell ref="CX538:CY538"/>
    <mergeCell ref="CZ538:DA538"/>
    <mergeCell ref="DB538:DC538"/>
    <mergeCell ref="DD538:DE538"/>
    <mergeCell ref="DF538:DG538"/>
    <mergeCell ref="CU538:CV538"/>
    <mergeCell ref="CM538:CN538"/>
    <mergeCell ref="CO538:CP538"/>
    <mergeCell ref="CQ538:CR538"/>
    <mergeCell ref="CS538:CT538"/>
    <mergeCell ref="CF538:CG538"/>
    <mergeCell ref="CH538:CI538"/>
    <mergeCell ref="CJ538:CK538"/>
    <mergeCell ref="CB538:CC538"/>
    <mergeCell ref="CD538:CE538"/>
    <mergeCell ref="BQ539:BR539"/>
    <mergeCell ref="BS539:BT539"/>
    <mergeCell ref="BU539:BV539"/>
    <mergeCell ref="BW539:BX539"/>
    <mergeCell ref="BJ539:BK539"/>
    <mergeCell ref="BL539:BM539"/>
    <mergeCell ref="BN539:BO539"/>
    <mergeCell ref="BF539:BG539"/>
    <mergeCell ref="BH539:BI539"/>
    <mergeCell ref="AU539:AV539"/>
    <mergeCell ref="AW539:AX539"/>
    <mergeCell ref="AY539:AZ539"/>
    <mergeCell ref="BA539:BB539"/>
    <mergeCell ref="BC539:BD539"/>
    <mergeCell ref="AG538:AH538"/>
    <mergeCell ref="Y538:Z538"/>
    <mergeCell ref="AA538:AB538"/>
    <mergeCell ref="AC538:AD538"/>
    <mergeCell ref="AE538:AF538"/>
    <mergeCell ref="R538:S538"/>
    <mergeCell ref="T538:U538"/>
    <mergeCell ref="V538:W538"/>
    <mergeCell ref="C537:D537"/>
    <mergeCell ref="E537:M537"/>
    <mergeCell ref="C538:D538"/>
    <mergeCell ref="E538:M538"/>
    <mergeCell ref="N538:O538"/>
    <mergeCell ref="P538:Q538"/>
    <mergeCell ref="DQ536:DR536"/>
    <mergeCell ref="DI536:DJ536"/>
    <mergeCell ref="DK536:DL536"/>
    <mergeCell ref="DM536:DN536"/>
    <mergeCell ref="DO536:DP536"/>
    <mergeCell ref="DB536:DC536"/>
    <mergeCell ref="DD536:DE536"/>
    <mergeCell ref="DF536:DG536"/>
    <mergeCell ref="CX536:CY536"/>
    <mergeCell ref="CZ536:DA536"/>
    <mergeCell ref="CM536:CN536"/>
    <mergeCell ref="CO536:CP536"/>
    <mergeCell ref="CQ536:CR536"/>
    <mergeCell ref="CS536:CT536"/>
    <mergeCell ref="CU536:CV536"/>
    <mergeCell ref="CJ536:CK536"/>
    <mergeCell ref="CB536:CC536"/>
    <mergeCell ref="CD536:CE536"/>
    <mergeCell ref="BQ538:BR538"/>
    <mergeCell ref="BS538:BT538"/>
    <mergeCell ref="BU538:BV538"/>
    <mergeCell ref="BW538:BX538"/>
    <mergeCell ref="BY538:BZ538"/>
    <mergeCell ref="BN538:BO538"/>
    <mergeCell ref="BF538:BG538"/>
    <mergeCell ref="BH538:BI538"/>
    <mergeCell ref="BJ538:BK538"/>
    <mergeCell ref="BL538:BM538"/>
    <mergeCell ref="AY538:AZ538"/>
    <mergeCell ref="BA538:BB538"/>
    <mergeCell ref="BC538:BD538"/>
    <mergeCell ref="AU538:AV538"/>
    <mergeCell ref="AW538:AX538"/>
    <mergeCell ref="AJ538:AK538"/>
    <mergeCell ref="AL538:AM538"/>
    <mergeCell ref="AN538:AO538"/>
    <mergeCell ref="AP538:AQ538"/>
    <mergeCell ref="AR538:AS538"/>
    <mergeCell ref="AG536:AH536"/>
    <mergeCell ref="AJ536:AK536"/>
    <mergeCell ref="AL536:AM536"/>
    <mergeCell ref="Y536:Z536"/>
    <mergeCell ref="AA536:AB536"/>
    <mergeCell ref="AC536:AD536"/>
    <mergeCell ref="AE536:AF536"/>
    <mergeCell ref="V536:W536"/>
    <mergeCell ref="C536:M536"/>
    <mergeCell ref="N536:O536"/>
    <mergeCell ref="P536:Q536"/>
    <mergeCell ref="R536:S536"/>
    <mergeCell ref="DQ535:DR535"/>
    <mergeCell ref="DD535:DE535"/>
    <mergeCell ref="DF535:DG535"/>
    <mergeCell ref="CX535:CY535"/>
    <mergeCell ref="CZ535:DA535"/>
    <mergeCell ref="DB535:DC535"/>
    <mergeCell ref="CO535:CP535"/>
    <mergeCell ref="CQ535:CR535"/>
    <mergeCell ref="CS535:CT535"/>
    <mergeCell ref="CU535:CV535"/>
    <mergeCell ref="CM535:CN535"/>
    <mergeCell ref="CB535:CC535"/>
    <mergeCell ref="CD535:CE535"/>
    <mergeCell ref="CF535:CG535"/>
    <mergeCell ref="CH535:CI535"/>
    <mergeCell ref="CJ535:CK535"/>
    <mergeCell ref="CF536:CG536"/>
    <mergeCell ref="CH536:CI536"/>
    <mergeCell ref="BU536:BV536"/>
    <mergeCell ref="BW536:BX536"/>
    <mergeCell ref="BY536:BZ536"/>
    <mergeCell ref="BQ536:BR536"/>
    <mergeCell ref="BS536:BT536"/>
    <mergeCell ref="BF536:BG536"/>
    <mergeCell ref="BH536:BI536"/>
    <mergeCell ref="BJ536:BK536"/>
    <mergeCell ref="BL536:BM536"/>
    <mergeCell ref="BN536:BO536"/>
    <mergeCell ref="BC536:BD536"/>
    <mergeCell ref="AU536:AV536"/>
    <mergeCell ref="AW536:AX536"/>
    <mergeCell ref="AY536:AZ536"/>
    <mergeCell ref="BA536:BB536"/>
    <mergeCell ref="BF535:BG535"/>
    <mergeCell ref="AU535:AV535"/>
    <mergeCell ref="AW535:AX535"/>
    <mergeCell ref="AY535:AZ535"/>
    <mergeCell ref="BA535:BB535"/>
    <mergeCell ref="BC535:BD535"/>
    <mergeCell ref="AP535:AQ535"/>
    <mergeCell ref="AR535:AS535"/>
    <mergeCell ref="AG534:AH534"/>
    <mergeCell ref="AJ534:AK534"/>
    <mergeCell ref="AL534:AM534"/>
    <mergeCell ref="Y534:Z534"/>
    <mergeCell ref="AA534:AB534"/>
    <mergeCell ref="AC534:AD534"/>
    <mergeCell ref="AE534:AF534"/>
    <mergeCell ref="V534:W534"/>
    <mergeCell ref="C534:M534"/>
    <mergeCell ref="N534:O534"/>
    <mergeCell ref="P534:Q534"/>
    <mergeCell ref="R534:S534"/>
    <mergeCell ref="T534:U534"/>
    <mergeCell ref="AU534:AV534"/>
    <mergeCell ref="AW534:AX534"/>
    <mergeCell ref="AY534:AZ534"/>
    <mergeCell ref="BA534:BB534"/>
    <mergeCell ref="AN534:AO534"/>
    <mergeCell ref="AP534:AQ534"/>
    <mergeCell ref="AR534:AS534"/>
    <mergeCell ref="T536:U536"/>
    <mergeCell ref="DI535:DJ535"/>
    <mergeCell ref="DK535:DL535"/>
    <mergeCell ref="DM535:DN535"/>
    <mergeCell ref="DO535:DP535"/>
    <mergeCell ref="AN536:AO536"/>
    <mergeCell ref="AP536:AQ536"/>
    <mergeCell ref="AR536:AS536"/>
    <mergeCell ref="AG535:AH535"/>
    <mergeCell ref="AJ535:AK535"/>
    <mergeCell ref="AL535:AM535"/>
    <mergeCell ref="AN535:AO535"/>
    <mergeCell ref="AA535:AB535"/>
    <mergeCell ref="AC535:AD535"/>
    <mergeCell ref="AE535:AF535"/>
    <mergeCell ref="Y535:Z535"/>
    <mergeCell ref="DM533:DN533"/>
    <mergeCell ref="DO533:DP533"/>
    <mergeCell ref="DQ533:DR533"/>
    <mergeCell ref="DD533:DE533"/>
    <mergeCell ref="DF533:DG533"/>
    <mergeCell ref="CX533:CY533"/>
    <mergeCell ref="CZ533:DA533"/>
    <mergeCell ref="DB533:DC533"/>
    <mergeCell ref="CO533:CP533"/>
    <mergeCell ref="CQ533:CR533"/>
    <mergeCell ref="CS533:CT533"/>
    <mergeCell ref="CU533:CV533"/>
    <mergeCell ref="CM533:CN533"/>
    <mergeCell ref="CB533:CC533"/>
    <mergeCell ref="CD533:CE533"/>
    <mergeCell ref="CF533:CG533"/>
    <mergeCell ref="CH533:CI533"/>
    <mergeCell ref="CJ533:CK533"/>
    <mergeCell ref="CF534:CG534"/>
    <mergeCell ref="CH534:CI534"/>
    <mergeCell ref="BU534:BV534"/>
    <mergeCell ref="BW534:BX534"/>
    <mergeCell ref="BY534:BZ534"/>
    <mergeCell ref="BQ534:BR534"/>
    <mergeCell ref="BS534:BT534"/>
    <mergeCell ref="BF534:BG534"/>
    <mergeCell ref="BH534:BI534"/>
    <mergeCell ref="BJ534:BK534"/>
    <mergeCell ref="BL534:BM534"/>
    <mergeCell ref="BN534:BO534"/>
    <mergeCell ref="BC534:BD534"/>
    <mergeCell ref="C535:M535"/>
    <mergeCell ref="N535:O535"/>
    <mergeCell ref="P535:Q535"/>
    <mergeCell ref="R535:S535"/>
    <mergeCell ref="T535:U535"/>
    <mergeCell ref="V535:W535"/>
    <mergeCell ref="DQ534:DR534"/>
    <mergeCell ref="DI534:DJ534"/>
    <mergeCell ref="DK534:DL534"/>
    <mergeCell ref="DM534:DN534"/>
    <mergeCell ref="DO534:DP534"/>
    <mergeCell ref="DB534:DC534"/>
    <mergeCell ref="DD534:DE534"/>
    <mergeCell ref="DF534:DG534"/>
    <mergeCell ref="CX534:CY534"/>
    <mergeCell ref="CZ534:DA534"/>
    <mergeCell ref="CM534:CN534"/>
    <mergeCell ref="CO534:CP534"/>
    <mergeCell ref="CQ534:CR534"/>
    <mergeCell ref="CS534:CT534"/>
    <mergeCell ref="CU534:CV534"/>
    <mergeCell ref="CJ534:CK534"/>
    <mergeCell ref="CB534:CC534"/>
    <mergeCell ref="CD534:CE534"/>
    <mergeCell ref="BW535:BX535"/>
    <mergeCell ref="BY535:BZ535"/>
    <mergeCell ref="BQ535:BR535"/>
    <mergeCell ref="BS535:BT535"/>
    <mergeCell ref="BU535:BV535"/>
    <mergeCell ref="BH535:BI535"/>
    <mergeCell ref="BJ535:BK535"/>
    <mergeCell ref="BL535:BM535"/>
    <mergeCell ref="BN535:BO535"/>
    <mergeCell ref="AG533:AH533"/>
    <mergeCell ref="AJ533:AK533"/>
    <mergeCell ref="AL533:AM533"/>
    <mergeCell ref="AN533:AO533"/>
    <mergeCell ref="AA533:AB533"/>
    <mergeCell ref="AC533:AD533"/>
    <mergeCell ref="AE533:AF533"/>
    <mergeCell ref="Y533:Z533"/>
    <mergeCell ref="J533:M533"/>
    <mergeCell ref="N533:O533"/>
    <mergeCell ref="P533:Q533"/>
    <mergeCell ref="R533:S533"/>
    <mergeCell ref="T533:U533"/>
    <mergeCell ref="V533:W533"/>
    <mergeCell ref="BW533:BX533"/>
    <mergeCell ref="BY533:BZ533"/>
    <mergeCell ref="BQ533:BR533"/>
    <mergeCell ref="BS533:BT533"/>
    <mergeCell ref="BU533:BV533"/>
    <mergeCell ref="BH533:BI533"/>
    <mergeCell ref="BJ533:BK533"/>
    <mergeCell ref="BL533:BM533"/>
    <mergeCell ref="BN533:BO533"/>
    <mergeCell ref="BF533:BG533"/>
    <mergeCell ref="AU533:AV533"/>
    <mergeCell ref="AW533:AX533"/>
    <mergeCell ref="AY533:AZ533"/>
    <mergeCell ref="BA533:BB533"/>
    <mergeCell ref="BC533:BD533"/>
    <mergeCell ref="AP533:AQ533"/>
    <mergeCell ref="AR533:AS533"/>
    <mergeCell ref="DI532:DJ532"/>
    <mergeCell ref="DK532:DL532"/>
    <mergeCell ref="AY532:AZ532"/>
    <mergeCell ref="BA532:BB532"/>
    <mergeCell ref="BC532:BD532"/>
    <mergeCell ref="AR532:AS532"/>
    <mergeCell ref="DI533:DJ533"/>
    <mergeCell ref="DK533:DL533"/>
    <mergeCell ref="DM532:DN532"/>
    <mergeCell ref="DO532:DP532"/>
    <mergeCell ref="DQ532:DR532"/>
    <mergeCell ref="DF532:DG532"/>
    <mergeCell ref="CX532:CY532"/>
    <mergeCell ref="CZ532:DA532"/>
    <mergeCell ref="DB532:DC532"/>
    <mergeCell ref="DD532:DE532"/>
    <mergeCell ref="CQ532:CR532"/>
    <mergeCell ref="CS532:CT532"/>
    <mergeCell ref="CU532:CV532"/>
    <mergeCell ref="CM532:CN532"/>
    <mergeCell ref="CO532:CP532"/>
    <mergeCell ref="CB532:CC532"/>
    <mergeCell ref="CD532:CE532"/>
    <mergeCell ref="CF532:CG532"/>
    <mergeCell ref="CH532:CI532"/>
    <mergeCell ref="CJ532:CK532"/>
    <mergeCell ref="AG532:AH532"/>
    <mergeCell ref="AJ532:AK532"/>
    <mergeCell ref="AL532:AM532"/>
    <mergeCell ref="AN532:AO532"/>
    <mergeCell ref="AP532:AQ532"/>
    <mergeCell ref="AC532:AD532"/>
    <mergeCell ref="AE532:AF532"/>
    <mergeCell ref="Y532:Z532"/>
    <mergeCell ref="AA532:AB532"/>
    <mergeCell ref="N532:O532"/>
    <mergeCell ref="P532:Q532"/>
    <mergeCell ref="R532:S532"/>
    <mergeCell ref="T532:U532"/>
    <mergeCell ref="V532:W532"/>
    <mergeCell ref="DI531:DJ531"/>
    <mergeCell ref="DK531:DL531"/>
    <mergeCell ref="DM531:DN531"/>
    <mergeCell ref="DO531:DP531"/>
    <mergeCell ref="DQ531:DR531"/>
    <mergeCell ref="DF531:DG531"/>
    <mergeCell ref="CX531:CY531"/>
    <mergeCell ref="CZ531:DA531"/>
    <mergeCell ref="DB531:DC531"/>
    <mergeCell ref="DD531:DE531"/>
    <mergeCell ref="CQ531:CR531"/>
    <mergeCell ref="CS531:CT531"/>
    <mergeCell ref="CU531:CV531"/>
    <mergeCell ref="CM531:CN531"/>
    <mergeCell ref="CO531:CP531"/>
    <mergeCell ref="CB531:CC531"/>
    <mergeCell ref="CD531:CE531"/>
    <mergeCell ref="CF531:CG531"/>
    <mergeCell ref="CH531:CI531"/>
    <mergeCell ref="CJ531:CK531"/>
    <mergeCell ref="BY532:BZ532"/>
    <mergeCell ref="BQ532:BR532"/>
    <mergeCell ref="BS532:BT532"/>
    <mergeCell ref="BU532:BV532"/>
    <mergeCell ref="BW532:BX532"/>
    <mergeCell ref="BJ532:BK532"/>
    <mergeCell ref="BL532:BM532"/>
    <mergeCell ref="BN532:BO532"/>
    <mergeCell ref="BF532:BG532"/>
    <mergeCell ref="BH532:BI532"/>
    <mergeCell ref="AU532:AV532"/>
    <mergeCell ref="AW532:AX532"/>
    <mergeCell ref="AG531:AH531"/>
    <mergeCell ref="AJ531:AK531"/>
    <mergeCell ref="AL531:AM531"/>
    <mergeCell ref="AN531:AO531"/>
    <mergeCell ref="AP531:AQ531"/>
    <mergeCell ref="AC531:AD531"/>
    <mergeCell ref="AE531:AF531"/>
    <mergeCell ref="Y531:Z531"/>
    <mergeCell ref="AA531:AB531"/>
    <mergeCell ref="N531:O531"/>
    <mergeCell ref="P531:Q531"/>
    <mergeCell ref="R531:S531"/>
    <mergeCell ref="T531:U531"/>
    <mergeCell ref="V531:W531"/>
    <mergeCell ref="DI530:DJ530"/>
    <mergeCell ref="DK530:DL530"/>
    <mergeCell ref="DM530:DN530"/>
    <mergeCell ref="DO530:DP530"/>
    <mergeCell ref="DQ530:DR530"/>
    <mergeCell ref="DF530:DG530"/>
    <mergeCell ref="CX530:CY530"/>
    <mergeCell ref="CZ530:DA530"/>
    <mergeCell ref="DB530:DC530"/>
    <mergeCell ref="DD530:DE530"/>
    <mergeCell ref="CQ530:CR530"/>
    <mergeCell ref="CS530:CT530"/>
    <mergeCell ref="CU530:CV530"/>
    <mergeCell ref="CM530:CN530"/>
    <mergeCell ref="CO530:CP530"/>
    <mergeCell ref="CB530:CC530"/>
    <mergeCell ref="CD530:CE530"/>
    <mergeCell ref="CF530:CG530"/>
    <mergeCell ref="CH530:CI530"/>
    <mergeCell ref="CJ530:CK530"/>
    <mergeCell ref="BY531:BZ531"/>
    <mergeCell ref="BQ531:BR531"/>
    <mergeCell ref="BS531:BT531"/>
    <mergeCell ref="BU531:BV531"/>
    <mergeCell ref="BW531:BX531"/>
    <mergeCell ref="BJ531:BK531"/>
    <mergeCell ref="BL531:BM531"/>
    <mergeCell ref="BN531:BO531"/>
    <mergeCell ref="BF531:BG531"/>
    <mergeCell ref="BH531:BI531"/>
    <mergeCell ref="AU531:AV531"/>
    <mergeCell ref="AW531:AX531"/>
    <mergeCell ref="AY531:AZ531"/>
    <mergeCell ref="BA531:BB531"/>
    <mergeCell ref="BC531:BD531"/>
    <mergeCell ref="AR531:AS531"/>
    <mergeCell ref="AG530:AH530"/>
    <mergeCell ref="AJ530:AK530"/>
    <mergeCell ref="AL530:AM530"/>
    <mergeCell ref="AN530:AO530"/>
    <mergeCell ref="AP530:AQ530"/>
    <mergeCell ref="AC530:AD530"/>
    <mergeCell ref="AE530:AF530"/>
    <mergeCell ref="Y530:Z530"/>
    <mergeCell ref="AA530:AB530"/>
    <mergeCell ref="N530:O530"/>
    <mergeCell ref="P530:Q530"/>
    <mergeCell ref="R530:S530"/>
    <mergeCell ref="T530:U530"/>
    <mergeCell ref="V530:W530"/>
    <mergeCell ref="DI529:DJ529"/>
    <mergeCell ref="DK529:DL529"/>
    <mergeCell ref="DM529:DN529"/>
    <mergeCell ref="DO529:DP529"/>
    <mergeCell ref="DQ529:DR529"/>
    <mergeCell ref="DF529:DG529"/>
    <mergeCell ref="CX529:CY529"/>
    <mergeCell ref="CZ529:DA529"/>
    <mergeCell ref="DB529:DC529"/>
    <mergeCell ref="DD529:DE529"/>
    <mergeCell ref="CQ529:CR529"/>
    <mergeCell ref="CS529:CT529"/>
    <mergeCell ref="CU529:CV529"/>
    <mergeCell ref="CM529:CN529"/>
    <mergeCell ref="CO529:CP529"/>
    <mergeCell ref="CB529:CC529"/>
    <mergeCell ref="CD529:CE529"/>
    <mergeCell ref="CF529:CG529"/>
    <mergeCell ref="CH529:CI529"/>
    <mergeCell ref="CJ529:CK529"/>
    <mergeCell ref="BY530:BZ530"/>
    <mergeCell ref="BQ530:BR530"/>
    <mergeCell ref="BS530:BT530"/>
    <mergeCell ref="BU530:BV530"/>
    <mergeCell ref="BW530:BX530"/>
    <mergeCell ref="BJ530:BK530"/>
    <mergeCell ref="BL530:BM530"/>
    <mergeCell ref="BN530:BO530"/>
    <mergeCell ref="BF530:BG530"/>
    <mergeCell ref="BH530:BI530"/>
    <mergeCell ref="AU530:AV530"/>
    <mergeCell ref="AW530:AX530"/>
    <mergeCell ref="AY530:AZ530"/>
    <mergeCell ref="BA530:BB530"/>
    <mergeCell ref="BC530:BD530"/>
    <mergeCell ref="AR530:AS530"/>
    <mergeCell ref="AG529:AH529"/>
    <mergeCell ref="AJ529:AK529"/>
    <mergeCell ref="AL529:AM529"/>
    <mergeCell ref="AN529:AO529"/>
    <mergeCell ref="AP529:AQ529"/>
    <mergeCell ref="AC529:AD529"/>
    <mergeCell ref="AE529:AF529"/>
    <mergeCell ref="Y529:Z529"/>
    <mergeCell ref="AA529:AB529"/>
    <mergeCell ref="N529:O529"/>
    <mergeCell ref="P529:Q529"/>
    <mergeCell ref="R529:S529"/>
    <mergeCell ref="T529:U529"/>
    <mergeCell ref="V529:W529"/>
    <mergeCell ref="DI528:DJ528"/>
    <mergeCell ref="DK528:DL528"/>
    <mergeCell ref="DM528:DN528"/>
    <mergeCell ref="DO528:DP528"/>
    <mergeCell ref="DQ528:DR528"/>
    <mergeCell ref="DF528:DG528"/>
    <mergeCell ref="CX528:CY528"/>
    <mergeCell ref="CZ528:DA528"/>
    <mergeCell ref="DB528:DC528"/>
    <mergeCell ref="DD528:DE528"/>
    <mergeCell ref="CQ528:CR528"/>
    <mergeCell ref="CS528:CT528"/>
    <mergeCell ref="CU528:CV528"/>
    <mergeCell ref="CM528:CN528"/>
    <mergeCell ref="CO528:CP528"/>
    <mergeCell ref="CB528:CC528"/>
    <mergeCell ref="CD528:CE528"/>
    <mergeCell ref="CF528:CG528"/>
    <mergeCell ref="CH528:CI528"/>
    <mergeCell ref="CJ528:CK528"/>
    <mergeCell ref="BY529:BZ529"/>
    <mergeCell ref="BQ529:BR529"/>
    <mergeCell ref="BS529:BT529"/>
    <mergeCell ref="BU529:BV529"/>
    <mergeCell ref="BW529:BX529"/>
    <mergeCell ref="BJ529:BK529"/>
    <mergeCell ref="BL529:BM529"/>
    <mergeCell ref="BN529:BO529"/>
    <mergeCell ref="BF529:BG529"/>
    <mergeCell ref="BH529:BI529"/>
    <mergeCell ref="AU529:AV529"/>
    <mergeCell ref="AW529:AX529"/>
    <mergeCell ref="AY529:AZ529"/>
    <mergeCell ref="BA529:BB529"/>
    <mergeCell ref="BC529:BD529"/>
    <mergeCell ref="AR529:AS529"/>
    <mergeCell ref="AG528:AH528"/>
    <mergeCell ref="AJ528:AK528"/>
    <mergeCell ref="AL528:AM528"/>
    <mergeCell ref="AN528:AO528"/>
    <mergeCell ref="AP528:AQ528"/>
    <mergeCell ref="AC528:AD528"/>
    <mergeCell ref="AE528:AF528"/>
    <mergeCell ref="Y528:Z528"/>
    <mergeCell ref="AA528:AB528"/>
    <mergeCell ref="N528:O528"/>
    <mergeCell ref="P528:Q528"/>
    <mergeCell ref="R528:S528"/>
    <mergeCell ref="T528:U528"/>
    <mergeCell ref="V528:W528"/>
    <mergeCell ref="DI527:DJ527"/>
    <mergeCell ref="DK527:DL527"/>
    <mergeCell ref="DM527:DN527"/>
    <mergeCell ref="DO527:DP527"/>
    <mergeCell ref="DQ527:DR527"/>
    <mergeCell ref="DF527:DG527"/>
    <mergeCell ref="CX527:CY527"/>
    <mergeCell ref="CZ527:DA527"/>
    <mergeCell ref="DB527:DC527"/>
    <mergeCell ref="DD527:DE527"/>
    <mergeCell ref="CQ527:CR527"/>
    <mergeCell ref="CS527:CT527"/>
    <mergeCell ref="CU527:CV527"/>
    <mergeCell ref="CM527:CN527"/>
    <mergeCell ref="CO527:CP527"/>
    <mergeCell ref="CB527:CC527"/>
    <mergeCell ref="CD527:CE527"/>
    <mergeCell ref="CF527:CG527"/>
    <mergeCell ref="CH527:CI527"/>
    <mergeCell ref="CJ527:CK527"/>
    <mergeCell ref="BY528:BZ528"/>
    <mergeCell ref="BQ528:BR528"/>
    <mergeCell ref="BS528:BT528"/>
    <mergeCell ref="BU528:BV528"/>
    <mergeCell ref="BW528:BX528"/>
    <mergeCell ref="BJ528:BK528"/>
    <mergeCell ref="BL528:BM528"/>
    <mergeCell ref="BN528:BO528"/>
    <mergeCell ref="BF528:BG528"/>
    <mergeCell ref="BH528:BI528"/>
    <mergeCell ref="AU528:AV528"/>
    <mergeCell ref="AW528:AX528"/>
    <mergeCell ref="AY528:AZ528"/>
    <mergeCell ref="BA528:BB528"/>
    <mergeCell ref="BC528:BD528"/>
    <mergeCell ref="AR528:AS528"/>
    <mergeCell ref="AG527:AH527"/>
    <mergeCell ref="AJ527:AK527"/>
    <mergeCell ref="AL527:AM527"/>
    <mergeCell ref="AN527:AO527"/>
    <mergeCell ref="AP527:AQ527"/>
    <mergeCell ref="AC527:AD527"/>
    <mergeCell ref="AE527:AF527"/>
    <mergeCell ref="Y527:Z527"/>
    <mergeCell ref="AA527:AB527"/>
    <mergeCell ref="N527:O527"/>
    <mergeCell ref="P527:Q527"/>
    <mergeCell ref="R527:S527"/>
    <mergeCell ref="T527:U527"/>
    <mergeCell ref="V527:W527"/>
    <mergeCell ref="DI526:DJ526"/>
    <mergeCell ref="DK526:DL526"/>
    <mergeCell ref="DM526:DN526"/>
    <mergeCell ref="DO526:DP526"/>
    <mergeCell ref="DQ526:DR526"/>
    <mergeCell ref="DF526:DG526"/>
    <mergeCell ref="CX526:CY526"/>
    <mergeCell ref="CZ526:DA526"/>
    <mergeCell ref="DB526:DC526"/>
    <mergeCell ref="DD526:DE526"/>
    <mergeCell ref="CQ526:CR526"/>
    <mergeCell ref="CS526:CT526"/>
    <mergeCell ref="CU526:CV526"/>
    <mergeCell ref="CM526:CN526"/>
    <mergeCell ref="CO526:CP526"/>
    <mergeCell ref="CB526:CC526"/>
    <mergeCell ref="CD526:CE526"/>
    <mergeCell ref="CF526:CG526"/>
    <mergeCell ref="CH526:CI526"/>
    <mergeCell ref="CJ526:CK526"/>
    <mergeCell ref="BY527:BZ527"/>
    <mergeCell ref="BQ527:BR527"/>
    <mergeCell ref="BS527:BT527"/>
    <mergeCell ref="BU527:BV527"/>
    <mergeCell ref="BW527:BX527"/>
    <mergeCell ref="BJ527:BK527"/>
    <mergeCell ref="BL527:BM527"/>
    <mergeCell ref="BN527:BO527"/>
    <mergeCell ref="BF527:BG527"/>
    <mergeCell ref="BH527:BI527"/>
    <mergeCell ref="AU527:AV527"/>
    <mergeCell ref="AW527:AX527"/>
    <mergeCell ref="AY527:AZ527"/>
    <mergeCell ref="BA527:BB527"/>
    <mergeCell ref="BC527:BD527"/>
    <mergeCell ref="AR527:AS527"/>
    <mergeCell ref="AG526:AH526"/>
    <mergeCell ref="AJ526:AK526"/>
    <mergeCell ref="AL526:AM526"/>
    <mergeCell ref="AN526:AO526"/>
    <mergeCell ref="AP526:AQ526"/>
    <mergeCell ref="AC526:AD526"/>
    <mergeCell ref="AE526:AF526"/>
    <mergeCell ref="Y526:Z526"/>
    <mergeCell ref="AA526:AB526"/>
    <mergeCell ref="N526:O526"/>
    <mergeCell ref="P526:Q526"/>
    <mergeCell ref="R526:S526"/>
    <mergeCell ref="T526:U526"/>
    <mergeCell ref="V526:W526"/>
    <mergeCell ref="AR526:AS526"/>
    <mergeCell ref="DI525:DJ525"/>
    <mergeCell ref="DK525:DL525"/>
    <mergeCell ref="DM525:DN525"/>
    <mergeCell ref="DO525:DP525"/>
    <mergeCell ref="DQ525:DR525"/>
    <mergeCell ref="DF525:DG525"/>
    <mergeCell ref="CX525:CY525"/>
    <mergeCell ref="CZ525:DA525"/>
    <mergeCell ref="DB525:DC525"/>
    <mergeCell ref="DD525:DE525"/>
    <mergeCell ref="CQ525:CR525"/>
    <mergeCell ref="CS525:CT525"/>
    <mergeCell ref="CU525:CV525"/>
    <mergeCell ref="CM525:CN525"/>
    <mergeCell ref="CO525:CP525"/>
    <mergeCell ref="CB525:CC525"/>
    <mergeCell ref="CD525:CE525"/>
    <mergeCell ref="CF525:CG525"/>
    <mergeCell ref="CH525:CI525"/>
    <mergeCell ref="CJ525:CK525"/>
    <mergeCell ref="BY526:BZ526"/>
    <mergeCell ref="BQ526:BR526"/>
    <mergeCell ref="BS526:BT526"/>
    <mergeCell ref="BU526:BV526"/>
    <mergeCell ref="BW526:BX526"/>
    <mergeCell ref="BJ526:BK526"/>
    <mergeCell ref="BL526:BM526"/>
    <mergeCell ref="BN526:BO526"/>
    <mergeCell ref="BF526:BG526"/>
    <mergeCell ref="BH526:BI526"/>
    <mergeCell ref="AU526:AV526"/>
    <mergeCell ref="AW526:AX526"/>
    <mergeCell ref="AY526:AZ526"/>
    <mergeCell ref="BA526:BB526"/>
    <mergeCell ref="BC526:BD526"/>
    <mergeCell ref="AG525:AH525"/>
    <mergeCell ref="AJ525:AK525"/>
    <mergeCell ref="AL525:AM525"/>
    <mergeCell ref="AN525:AO525"/>
    <mergeCell ref="AP525:AQ525"/>
    <mergeCell ref="AC525:AD525"/>
    <mergeCell ref="AE525:AF525"/>
    <mergeCell ref="Y525:Z525"/>
    <mergeCell ref="AA525:AB525"/>
    <mergeCell ref="N525:O525"/>
    <mergeCell ref="P525:Q525"/>
    <mergeCell ref="R525:S525"/>
    <mergeCell ref="T525:U525"/>
    <mergeCell ref="V525:W525"/>
    <mergeCell ref="DI524:DJ524"/>
    <mergeCell ref="DK524:DL524"/>
    <mergeCell ref="DM524:DN524"/>
    <mergeCell ref="DO524:DP524"/>
    <mergeCell ref="DQ524:DR524"/>
    <mergeCell ref="DF524:DG524"/>
    <mergeCell ref="CX524:CY524"/>
    <mergeCell ref="CZ524:DA524"/>
    <mergeCell ref="DB524:DC524"/>
    <mergeCell ref="DD524:DE524"/>
    <mergeCell ref="CQ524:CR524"/>
    <mergeCell ref="CS524:CT524"/>
    <mergeCell ref="CU524:CV524"/>
    <mergeCell ref="CM524:CN524"/>
    <mergeCell ref="CO524:CP524"/>
    <mergeCell ref="CB524:CC524"/>
    <mergeCell ref="CD524:CE524"/>
    <mergeCell ref="CF524:CG524"/>
    <mergeCell ref="CH524:CI524"/>
    <mergeCell ref="CJ524:CK524"/>
    <mergeCell ref="BY525:BZ525"/>
    <mergeCell ref="BQ525:BR525"/>
    <mergeCell ref="BS525:BT525"/>
    <mergeCell ref="BU525:BV525"/>
    <mergeCell ref="BW525:BX525"/>
    <mergeCell ref="BJ525:BK525"/>
    <mergeCell ref="BL525:BM525"/>
    <mergeCell ref="BN525:BO525"/>
    <mergeCell ref="BF525:BG525"/>
    <mergeCell ref="BH525:BI525"/>
    <mergeCell ref="AU525:AV525"/>
    <mergeCell ref="AW525:AX525"/>
    <mergeCell ref="AY525:AZ525"/>
    <mergeCell ref="BA525:BB525"/>
    <mergeCell ref="BC525:BD525"/>
    <mergeCell ref="AR525:AS525"/>
    <mergeCell ref="AG524:AH524"/>
    <mergeCell ref="AJ524:AK524"/>
    <mergeCell ref="AL524:AM524"/>
    <mergeCell ref="AN524:AO524"/>
    <mergeCell ref="AP524:AQ524"/>
    <mergeCell ref="AC524:AD524"/>
    <mergeCell ref="AE524:AF524"/>
    <mergeCell ref="Y524:Z524"/>
    <mergeCell ref="AA524:AB524"/>
    <mergeCell ref="N524:O524"/>
    <mergeCell ref="P524:Q524"/>
    <mergeCell ref="R524:S524"/>
    <mergeCell ref="T524:U524"/>
    <mergeCell ref="V524:W524"/>
    <mergeCell ref="DI523:DJ523"/>
    <mergeCell ref="DK523:DL523"/>
    <mergeCell ref="DM523:DN523"/>
    <mergeCell ref="DO523:DP523"/>
    <mergeCell ref="DQ523:DR523"/>
    <mergeCell ref="DF523:DG523"/>
    <mergeCell ref="CX523:CY523"/>
    <mergeCell ref="CZ523:DA523"/>
    <mergeCell ref="DB523:DC523"/>
    <mergeCell ref="DD523:DE523"/>
    <mergeCell ref="CQ523:CR523"/>
    <mergeCell ref="CS523:CT523"/>
    <mergeCell ref="CU523:CV523"/>
    <mergeCell ref="CM523:CN523"/>
    <mergeCell ref="CO523:CP523"/>
    <mergeCell ref="CB523:CC523"/>
    <mergeCell ref="CD523:CE523"/>
    <mergeCell ref="CF523:CG523"/>
    <mergeCell ref="CH523:CI523"/>
    <mergeCell ref="CJ523:CK523"/>
    <mergeCell ref="BY524:BZ524"/>
    <mergeCell ref="BQ524:BR524"/>
    <mergeCell ref="BS524:BT524"/>
    <mergeCell ref="BU524:BV524"/>
    <mergeCell ref="BW524:BX524"/>
    <mergeCell ref="BJ524:BK524"/>
    <mergeCell ref="BL524:BM524"/>
    <mergeCell ref="BN524:BO524"/>
    <mergeCell ref="BF524:BG524"/>
    <mergeCell ref="BH524:BI524"/>
    <mergeCell ref="AU524:AV524"/>
    <mergeCell ref="AW524:AX524"/>
    <mergeCell ref="AY524:AZ524"/>
    <mergeCell ref="BA524:BB524"/>
    <mergeCell ref="BC524:BD524"/>
    <mergeCell ref="AR524:AS524"/>
    <mergeCell ref="AG523:AH523"/>
    <mergeCell ref="AJ523:AK523"/>
    <mergeCell ref="AL523:AM523"/>
    <mergeCell ref="AN523:AO523"/>
    <mergeCell ref="AP523:AQ523"/>
    <mergeCell ref="AC523:AD523"/>
    <mergeCell ref="AE523:AF523"/>
    <mergeCell ref="Y523:Z523"/>
    <mergeCell ref="AA523:AB523"/>
    <mergeCell ref="N523:O523"/>
    <mergeCell ref="P523:Q523"/>
    <mergeCell ref="R523:S523"/>
    <mergeCell ref="T523:U523"/>
    <mergeCell ref="V523:W523"/>
    <mergeCell ref="DI522:DJ522"/>
    <mergeCell ref="DK522:DL522"/>
    <mergeCell ref="DM522:DN522"/>
    <mergeCell ref="DO522:DP522"/>
    <mergeCell ref="DQ522:DR522"/>
    <mergeCell ref="DF522:DG522"/>
    <mergeCell ref="CX522:CY522"/>
    <mergeCell ref="CZ522:DA522"/>
    <mergeCell ref="DB522:DC522"/>
    <mergeCell ref="DD522:DE522"/>
    <mergeCell ref="CQ522:CR522"/>
    <mergeCell ref="CS522:CT522"/>
    <mergeCell ref="CU522:CV522"/>
    <mergeCell ref="CM522:CN522"/>
    <mergeCell ref="CO522:CP522"/>
    <mergeCell ref="CB522:CC522"/>
    <mergeCell ref="CD522:CE522"/>
    <mergeCell ref="CF522:CG522"/>
    <mergeCell ref="CH522:CI522"/>
    <mergeCell ref="CJ522:CK522"/>
    <mergeCell ref="BY523:BZ523"/>
    <mergeCell ref="BQ523:BR523"/>
    <mergeCell ref="BS523:BT523"/>
    <mergeCell ref="BU523:BV523"/>
    <mergeCell ref="BW523:BX523"/>
    <mergeCell ref="BJ523:BK523"/>
    <mergeCell ref="BL523:BM523"/>
    <mergeCell ref="BN523:BO523"/>
    <mergeCell ref="BF523:BG523"/>
    <mergeCell ref="BH523:BI523"/>
    <mergeCell ref="AU523:AV523"/>
    <mergeCell ref="AW523:AX523"/>
    <mergeCell ref="AY523:AZ523"/>
    <mergeCell ref="BA523:BB523"/>
    <mergeCell ref="BC523:BD523"/>
    <mergeCell ref="AR523:AS523"/>
    <mergeCell ref="AG522:AH522"/>
    <mergeCell ref="AJ522:AK522"/>
    <mergeCell ref="AL522:AM522"/>
    <mergeCell ref="AN522:AO522"/>
    <mergeCell ref="AP522:AQ522"/>
    <mergeCell ref="AC522:AD522"/>
    <mergeCell ref="AE522:AF522"/>
    <mergeCell ref="Y522:Z522"/>
    <mergeCell ref="AA522:AB522"/>
    <mergeCell ref="N522:O522"/>
    <mergeCell ref="P522:Q522"/>
    <mergeCell ref="R522:S522"/>
    <mergeCell ref="T522:U522"/>
    <mergeCell ref="V522:W522"/>
    <mergeCell ref="DI521:DJ521"/>
    <mergeCell ref="DK521:DL521"/>
    <mergeCell ref="DM521:DN521"/>
    <mergeCell ref="DO521:DP521"/>
    <mergeCell ref="DQ521:DR521"/>
    <mergeCell ref="DF521:DG521"/>
    <mergeCell ref="CX521:CY521"/>
    <mergeCell ref="CZ521:DA521"/>
    <mergeCell ref="DB521:DC521"/>
    <mergeCell ref="DD521:DE521"/>
    <mergeCell ref="CQ521:CR521"/>
    <mergeCell ref="CS521:CT521"/>
    <mergeCell ref="CU521:CV521"/>
    <mergeCell ref="CM521:CN521"/>
    <mergeCell ref="CO521:CP521"/>
    <mergeCell ref="CB521:CC521"/>
    <mergeCell ref="CD521:CE521"/>
    <mergeCell ref="CF521:CG521"/>
    <mergeCell ref="CH521:CI521"/>
    <mergeCell ref="CJ521:CK521"/>
    <mergeCell ref="BY522:BZ522"/>
    <mergeCell ref="BQ522:BR522"/>
    <mergeCell ref="BS522:BT522"/>
    <mergeCell ref="BU522:BV522"/>
    <mergeCell ref="BW522:BX522"/>
    <mergeCell ref="BJ522:BK522"/>
    <mergeCell ref="BL522:BM522"/>
    <mergeCell ref="BN522:BO522"/>
    <mergeCell ref="BF522:BG522"/>
    <mergeCell ref="BH522:BI522"/>
    <mergeCell ref="AU522:AV522"/>
    <mergeCell ref="AW522:AX522"/>
    <mergeCell ref="AY522:AZ522"/>
    <mergeCell ref="BA522:BB522"/>
    <mergeCell ref="BC522:BD522"/>
    <mergeCell ref="AR522:AS522"/>
    <mergeCell ref="AG521:AH521"/>
    <mergeCell ref="AJ521:AK521"/>
    <mergeCell ref="AL521:AM521"/>
    <mergeCell ref="AN521:AO521"/>
    <mergeCell ref="AP521:AQ521"/>
    <mergeCell ref="AC521:AD521"/>
    <mergeCell ref="AE521:AF521"/>
    <mergeCell ref="Y521:Z521"/>
    <mergeCell ref="AA521:AB521"/>
    <mergeCell ref="N521:O521"/>
    <mergeCell ref="P521:Q521"/>
    <mergeCell ref="R521:S521"/>
    <mergeCell ref="T521:U521"/>
    <mergeCell ref="V521:W521"/>
    <mergeCell ref="E519:I519"/>
    <mergeCell ref="DI518:DJ518"/>
    <mergeCell ref="DK518:DL518"/>
    <mergeCell ref="DM518:DN518"/>
    <mergeCell ref="DO518:DP518"/>
    <mergeCell ref="DQ518:DR518"/>
    <mergeCell ref="DD518:DE518"/>
    <mergeCell ref="DF518:DG518"/>
    <mergeCell ref="CX518:CY518"/>
    <mergeCell ref="CZ518:DA518"/>
    <mergeCell ref="DB518:DC518"/>
    <mergeCell ref="CO518:CP518"/>
    <mergeCell ref="CQ518:CR518"/>
    <mergeCell ref="CS518:CT518"/>
    <mergeCell ref="CU518:CV518"/>
    <mergeCell ref="CM518:CN518"/>
    <mergeCell ref="CB518:CC518"/>
    <mergeCell ref="CD518:CE518"/>
    <mergeCell ref="CF518:CG518"/>
    <mergeCell ref="BY521:BZ521"/>
    <mergeCell ref="BQ521:BR521"/>
    <mergeCell ref="BS521:BT521"/>
    <mergeCell ref="BU521:BV521"/>
    <mergeCell ref="BW521:BX521"/>
    <mergeCell ref="BJ521:BK521"/>
    <mergeCell ref="BL521:BM521"/>
    <mergeCell ref="BN521:BO521"/>
    <mergeCell ref="BF521:BG521"/>
    <mergeCell ref="BH521:BI521"/>
    <mergeCell ref="AU521:AV521"/>
    <mergeCell ref="AW521:AX521"/>
    <mergeCell ref="AY521:AZ521"/>
    <mergeCell ref="BA521:BB521"/>
    <mergeCell ref="BC521:BD521"/>
    <mergeCell ref="AR521:AS521"/>
    <mergeCell ref="AG518:AH518"/>
    <mergeCell ref="AJ518:AK518"/>
    <mergeCell ref="AL518:AM518"/>
    <mergeCell ref="AN518:AO518"/>
    <mergeCell ref="AA518:AB518"/>
    <mergeCell ref="AC518:AD518"/>
    <mergeCell ref="AE518:AF518"/>
    <mergeCell ref="Y518:Z518"/>
    <mergeCell ref="J518:M518"/>
    <mergeCell ref="N518:O518"/>
    <mergeCell ref="P518:Q518"/>
    <mergeCell ref="R518:S518"/>
    <mergeCell ref="T518:U518"/>
    <mergeCell ref="V518:W518"/>
    <mergeCell ref="CH518:CI518"/>
    <mergeCell ref="CJ518:CK518"/>
    <mergeCell ref="BW518:BX518"/>
    <mergeCell ref="BY518:BZ518"/>
    <mergeCell ref="BQ518:BR518"/>
    <mergeCell ref="BS518:BT518"/>
    <mergeCell ref="BU518:BV518"/>
    <mergeCell ref="BH518:BI518"/>
    <mergeCell ref="BJ518:BK518"/>
    <mergeCell ref="BL518:BM518"/>
    <mergeCell ref="BN518:BO518"/>
    <mergeCell ref="BF518:BG518"/>
    <mergeCell ref="AU518:AV518"/>
    <mergeCell ref="AW518:AX518"/>
    <mergeCell ref="AY518:AZ518"/>
    <mergeCell ref="BA518:BB518"/>
    <mergeCell ref="BC518:BD518"/>
    <mergeCell ref="AP518:AQ518"/>
    <mergeCell ref="AR518:AS518"/>
    <mergeCell ref="DI517:DJ517"/>
    <mergeCell ref="DK517:DL517"/>
    <mergeCell ref="DM517:DN517"/>
    <mergeCell ref="DO517:DP517"/>
    <mergeCell ref="DQ517:DR517"/>
    <mergeCell ref="DF517:DG517"/>
    <mergeCell ref="CX517:CY517"/>
    <mergeCell ref="CZ517:DA517"/>
    <mergeCell ref="DB517:DC517"/>
    <mergeCell ref="DD517:DE517"/>
    <mergeCell ref="CQ517:CR517"/>
    <mergeCell ref="CS517:CT517"/>
    <mergeCell ref="CU517:CV517"/>
    <mergeCell ref="CM517:CN517"/>
    <mergeCell ref="CO517:CP517"/>
    <mergeCell ref="CB517:CC517"/>
    <mergeCell ref="CD517:CE517"/>
    <mergeCell ref="CF517:CG517"/>
    <mergeCell ref="CH517:CI517"/>
    <mergeCell ref="CJ517:CK517"/>
    <mergeCell ref="AG517:AH517"/>
    <mergeCell ref="AJ517:AK517"/>
    <mergeCell ref="AL517:AM517"/>
    <mergeCell ref="AN517:AO517"/>
    <mergeCell ref="AP517:AQ517"/>
    <mergeCell ref="AC517:AD517"/>
    <mergeCell ref="AE517:AF517"/>
    <mergeCell ref="Y517:Z517"/>
    <mergeCell ref="AA517:AB517"/>
    <mergeCell ref="N517:O517"/>
    <mergeCell ref="P517:Q517"/>
    <mergeCell ref="R517:S517"/>
    <mergeCell ref="T517:U517"/>
    <mergeCell ref="V517:W517"/>
    <mergeCell ref="DI516:DJ516"/>
    <mergeCell ref="DK516:DL516"/>
    <mergeCell ref="DM516:DN516"/>
    <mergeCell ref="DO516:DP516"/>
    <mergeCell ref="DQ516:DR516"/>
    <mergeCell ref="DF516:DG516"/>
    <mergeCell ref="CX516:CY516"/>
    <mergeCell ref="CZ516:DA516"/>
    <mergeCell ref="DB516:DC516"/>
    <mergeCell ref="DD516:DE516"/>
    <mergeCell ref="CQ516:CR516"/>
    <mergeCell ref="CS516:CT516"/>
    <mergeCell ref="CU516:CV516"/>
    <mergeCell ref="CM516:CN516"/>
    <mergeCell ref="CO516:CP516"/>
    <mergeCell ref="CB516:CC516"/>
    <mergeCell ref="CD516:CE516"/>
    <mergeCell ref="CF516:CG516"/>
    <mergeCell ref="CH516:CI516"/>
    <mergeCell ref="CJ516:CK516"/>
    <mergeCell ref="BY517:BZ517"/>
    <mergeCell ref="BQ517:BR517"/>
    <mergeCell ref="BS517:BT517"/>
    <mergeCell ref="BU517:BV517"/>
    <mergeCell ref="BW517:BX517"/>
    <mergeCell ref="BJ517:BK517"/>
    <mergeCell ref="BL517:BM517"/>
    <mergeCell ref="BN517:BO517"/>
    <mergeCell ref="BF517:BG517"/>
    <mergeCell ref="BH517:BI517"/>
    <mergeCell ref="AU517:AV517"/>
    <mergeCell ref="AW517:AX517"/>
    <mergeCell ref="AY517:AZ517"/>
    <mergeCell ref="BA517:BB517"/>
    <mergeCell ref="BC517:BD517"/>
    <mergeCell ref="AR517:AS517"/>
    <mergeCell ref="AG516:AH516"/>
    <mergeCell ref="AJ516:AK516"/>
    <mergeCell ref="AL516:AM516"/>
    <mergeCell ref="AN516:AO516"/>
    <mergeCell ref="AP516:AQ516"/>
    <mergeCell ref="AC516:AD516"/>
    <mergeCell ref="AE516:AF516"/>
    <mergeCell ref="Y516:Z516"/>
    <mergeCell ref="AA516:AB516"/>
    <mergeCell ref="N516:O516"/>
    <mergeCell ref="P516:Q516"/>
    <mergeCell ref="R516:S516"/>
    <mergeCell ref="T516:U516"/>
    <mergeCell ref="V516:W516"/>
    <mergeCell ref="AR516:AS516"/>
    <mergeCell ref="DI515:DJ515"/>
    <mergeCell ref="DK515:DL515"/>
    <mergeCell ref="DM515:DN515"/>
    <mergeCell ref="DO515:DP515"/>
    <mergeCell ref="DQ515:DR515"/>
    <mergeCell ref="DF515:DG515"/>
    <mergeCell ref="CX515:CY515"/>
    <mergeCell ref="CZ515:DA515"/>
    <mergeCell ref="DB515:DC515"/>
    <mergeCell ref="DD515:DE515"/>
    <mergeCell ref="CQ515:CR515"/>
    <mergeCell ref="CS515:CT515"/>
    <mergeCell ref="CU515:CV515"/>
    <mergeCell ref="CM515:CN515"/>
    <mergeCell ref="CO515:CP515"/>
    <mergeCell ref="CB515:CC515"/>
    <mergeCell ref="CD515:CE515"/>
    <mergeCell ref="CF515:CG515"/>
    <mergeCell ref="CH515:CI515"/>
    <mergeCell ref="CJ515:CK515"/>
    <mergeCell ref="BY516:BZ516"/>
    <mergeCell ref="BQ516:BR516"/>
    <mergeCell ref="BS516:BT516"/>
    <mergeCell ref="BU516:BV516"/>
    <mergeCell ref="BW516:BX516"/>
    <mergeCell ref="BJ516:BK516"/>
    <mergeCell ref="BL516:BM516"/>
    <mergeCell ref="BN516:BO516"/>
    <mergeCell ref="BF516:BG516"/>
    <mergeCell ref="BH516:BI516"/>
    <mergeCell ref="AU516:AV516"/>
    <mergeCell ref="AW516:AX516"/>
    <mergeCell ref="AY516:AZ516"/>
    <mergeCell ref="BA516:BB516"/>
    <mergeCell ref="BC516:BD516"/>
    <mergeCell ref="AG515:AH515"/>
    <mergeCell ref="AJ515:AK515"/>
    <mergeCell ref="AL515:AM515"/>
    <mergeCell ref="AN515:AO515"/>
    <mergeCell ref="AP515:AQ515"/>
    <mergeCell ref="AC515:AD515"/>
    <mergeCell ref="AE515:AF515"/>
    <mergeCell ref="Y515:Z515"/>
    <mergeCell ref="AA515:AB515"/>
    <mergeCell ref="N515:O515"/>
    <mergeCell ref="P515:Q515"/>
    <mergeCell ref="R515:S515"/>
    <mergeCell ref="T515:U515"/>
    <mergeCell ref="V515:W515"/>
    <mergeCell ref="DI514:DJ514"/>
    <mergeCell ref="DK514:DL514"/>
    <mergeCell ref="DM514:DN514"/>
    <mergeCell ref="DO514:DP514"/>
    <mergeCell ref="DQ514:DR514"/>
    <mergeCell ref="DF514:DG514"/>
    <mergeCell ref="CX514:CY514"/>
    <mergeCell ref="CZ514:DA514"/>
    <mergeCell ref="DB514:DC514"/>
    <mergeCell ref="DD514:DE514"/>
    <mergeCell ref="CQ514:CR514"/>
    <mergeCell ref="CS514:CT514"/>
    <mergeCell ref="CU514:CV514"/>
    <mergeCell ref="CM514:CN514"/>
    <mergeCell ref="CO514:CP514"/>
    <mergeCell ref="CB514:CC514"/>
    <mergeCell ref="CD514:CE514"/>
    <mergeCell ref="CF514:CG514"/>
    <mergeCell ref="CH514:CI514"/>
    <mergeCell ref="CJ514:CK514"/>
    <mergeCell ref="BY515:BZ515"/>
    <mergeCell ref="BQ515:BR515"/>
    <mergeCell ref="BS515:BT515"/>
    <mergeCell ref="BU515:BV515"/>
    <mergeCell ref="BW515:BX515"/>
    <mergeCell ref="BJ515:BK515"/>
    <mergeCell ref="BL515:BM515"/>
    <mergeCell ref="BN515:BO515"/>
    <mergeCell ref="BF515:BG515"/>
    <mergeCell ref="BH515:BI515"/>
    <mergeCell ref="AU515:AV515"/>
    <mergeCell ref="AW515:AX515"/>
    <mergeCell ref="AY515:AZ515"/>
    <mergeCell ref="BA515:BB515"/>
    <mergeCell ref="BC515:BD515"/>
    <mergeCell ref="AR515:AS515"/>
    <mergeCell ref="AG514:AH514"/>
    <mergeCell ref="AJ514:AK514"/>
    <mergeCell ref="AL514:AM514"/>
    <mergeCell ref="AN514:AO514"/>
    <mergeCell ref="AP514:AQ514"/>
    <mergeCell ref="AC514:AD514"/>
    <mergeCell ref="AE514:AF514"/>
    <mergeCell ref="Y514:Z514"/>
    <mergeCell ref="AA514:AB514"/>
    <mergeCell ref="N514:O514"/>
    <mergeCell ref="P514:Q514"/>
    <mergeCell ref="R514:S514"/>
    <mergeCell ref="T514:U514"/>
    <mergeCell ref="V514:W514"/>
    <mergeCell ref="DI513:DJ513"/>
    <mergeCell ref="DK513:DL513"/>
    <mergeCell ref="DM513:DN513"/>
    <mergeCell ref="DO513:DP513"/>
    <mergeCell ref="DQ513:DR513"/>
    <mergeCell ref="DF513:DG513"/>
    <mergeCell ref="CX513:CY513"/>
    <mergeCell ref="CZ513:DA513"/>
    <mergeCell ref="DB513:DC513"/>
    <mergeCell ref="DD513:DE513"/>
    <mergeCell ref="CQ513:CR513"/>
    <mergeCell ref="CS513:CT513"/>
    <mergeCell ref="CU513:CV513"/>
    <mergeCell ref="CM513:CN513"/>
    <mergeCell ref="CO513:CP513"/>
    <mergeCell ref="CB513:CC513"/>
    <mergeCell ref="CD513:CE513"/>
    <mergeCell ref="CF513:CG513"/>
    <mergeCell ref="CH513:CI513"/>
    <mergeCell ref="CJ513:CK513"/>
    <mergeCell ref="BY514:BZ514"/>
    <mergeCell ref="BQ514:BR514"/>
    <mergeCell ref="BS514:BT514"/>
    <mergeCell ref="BU514:BV514"/>
    <mergeCell ref="BW514:BX514"/>
    <mergeCell ref="BJ514:BK514"/>
    <mergeCell ref="BL514:BM514"/>
    <mergeCell ref="BN514:BO514"/>
    <mergeCell ref="BF514:BG514"/>
    <mergeCell ref="BH514:BI514"/>
    <mergeCell ref="AU514:AV514"/>
    <mergeCell ref="AW514:AX514"/>
    <mergeCell ref="AY514:AZ514"/>
    <mergeCell ref="BA514:BB514"/>
    <mergeCell ref="BC514:BD514"/>
    <mergeCell ref="AR514:AS514"/>
    <mergeCell ref="AG513:AH513"/>
    <mergeCell ref="AJ513:AK513"/>
    <mergeCell ref="AL513:AM513"/>
    <mergeCell ref="AN513:AO513"/>
    <mergeCell ref="AP513:AQ513"/>
    <mergeCell ref="AC513:AD513"/>
    <mergeCell ref="AE513:AF513"/>
    <mergeCell ref="Y513:Z513"/>
    <mergeCell ref="AA513:AB513"/>
    <mergeCell ref="N513:O513"/>
    <mergeCell ref="P513:Q513"/>
    <mergeCell ref="R513:S513"/>
    <mergeCell ref="T513:U513"/>
    <mergeCell ref="V513:W513"/>
    <mergeCell ref="DI512:DJ512"/>
    <mergeCell ref="DK512:DL512"/>
    <mergeCell ref="DM512:DN512"/>
    <mergeCell ref="DO512:DP512"/>
    <mergeCell ref="DQ512:DR512"/>
    <mergeCell ref="DF512:DG512"/>
    <mergeCell ref="CX512:CY512"/>
    <mergeCell ref="CZ512:DA512"/>
    <mergeCell ref="DB512:DC512"/>
    <mergeCell ref="DD512:DE512"/>
    <mergeCell ref="CQ512:CR512"/>
    <mergeCell ref="CS512:CT512"/>
    <mergeCell ref="CU512:CV512"/>
    <mergeCell ref="CM512:CN512"/>
    <mergeCell ref="CO512:CP512"/>
    <mergeCell ref="CB512:CC512"/>
    <mergeCell ref="CD512:CE512"/>
    <mergeCell ref="CF512:CG512"/>
    <mergeCell ref="CH512:CI512"/>
    <mergeCell ref="CJ512:CK512"/>
    <mergeCell ref="BY513:BZ513"/>
    <mergeCell ref="BQ513:BR513"/>
    <mergeCell ref="BS513:BT513"/>
    <mergeCell ref="BU513:BV513"/>
    <mergeCell ref="BW513:BX513"/>
    <mergeCell ref="BJ513:BK513"/>
    <mergeCell ref="BL513:BM513"/>
    <mergeCell ref="BN513:BO513"/>
    <mergeCell ref="BF513:BG513"/>
    <mergeCell ref="BH513:BI513"/>
    <mergeCell ref="AU513:AV513"/>
    <mergeCell ref="AW513:AX513"/>
    <mergeCell ref="AY513:AZ513"/>
    <mergeCell ref="BA513:BB513"/>
    <mergeCell ref="BC513:BD513"/>
    <mergeCell ref="AR513:AS513"/>
    <mergeCell ref="AG512:AH512"/>
    <mergeCell ref="AJ512:AK512"/>
    <mergeCell ref="AL512:AM512"/>
    <mergeCell ref="AN512:AO512"/>
    <mergeCell ref="AP512:AQ512"/>
    <mergeCell ref="AC512:AD512"/>
    <mergeCell ref="AE512:AF512"/>
    <mergeCell ref="Y512:Z512"/>
    <mergeCell ref="AA512:AB512"/>
    <mergeCell ref="N512:O512"/>
    <mergeCell ref="P512:Q512"/>
    <mergeCell ref="R512:S512"/>
    <mergeCell ref="T512:U512"/>
    <mergeCell ref="V512:W512"/>
    <mergeCell ref="DI511:DJ511"/>
    <mergeCell ref="DK511:DL511"/>
    <mergeCell ref="DM511:DN511"/>
    <mergeCell ref="DO511:DP511"/>
    <mergeCell ref="DQ511:DR511"/>
    <mergeCell ref="DF511:DG511"/>
    <mergeCell ref="CX511:CY511"/>
    <mergeCell ref="CZ511:DA511"/>
    <mergeCell ref="DB511:DC511"/>
    <mergeCell ref="DD511:DE511"/>
    <mergeCell ref="CQ511:CR511"/>
    <mergeCell ref="CS511:CT511"/>
    <mergeCell ref="CU511:CV511"/>
    <mergeCell ref="CM511:CN511"/>
    <mergeCell ref="CO511:CP511"/>
    <mergeCell ref="CB511:CC511"/>
    <mergeCell ref="CD511:CE511"/>
    <mergeCell ref="CF511:CG511"/>
    <mergeCell ref="CH511:CI511"/>
    <mergeCell ref="CJ511:CK511"/>
    <mergeCell ref="BY512:BZ512"/>
    <mergeCell ref="BQ512:BR512"/>
    <mergeCell ref="BS512:BT512"/>
    <mergeCell ref="BU512:BV512"/>
    <mergeCell ref="BW512:BX512"/>
    <mergeCell ref="BJ512:BK512"/>
    <mergeCell ref="BL512:BM512"/>
    <mergeCell ref="BN512:BO512"/>
    <mergeCell ref="BF512:BG512"/>
    <mergeCell ref="BH512:BI512"/>
    <mergeCell ref="AU512:AV512"/>
    <mergeCell ref="AW512:AX512"/>
    <mergeCell ref="AY512:AZ512"/>
    <mergeCell ref="BA512:BB512"/>
    <mergeCell ref="BC512:BD512"/>
    <mergeCell ref="AR512:AS512"/>
    <mergeCell ref="AG511:AH511"/>
    <mergeCell ref="AJ511:AK511"/>
    <mergeCell ref="AL511:AM511"/>
    <mergeCell ref="AN511:AO511"/>
    <mergeCell ref="AP511:AQ511"/>
    <mergeCell ref="AC511:AD511"/>
    <mergeCell ref="AE511:AF511"/>
    <mergeCell ref="Y511:Z511"/>
    <mergeCell ref="AA511:AB511"/>
    <mergeCell ref="N511:O511"/>
    <mergeCell ref="P511:Q511"/>
    <mergeCell ref="R511:S511"/>
    <mergeCell ref="T511:U511"/>
    <mergeCell ref="V511:W511"/>
    <mergeCell ref="DI510:DJ510"/>
    <mergeCell ref="DK510:DL510"/>
    <mergeCell ref="DM510:DN510"/>
    <mergeCell ref="DO510:DP510"/>
    <mergeCell ref="DQ510:DR510"/>
    <mergeCell ref="DF510:DG510"/>
    <mergeCell ref="CX510:CY510"/>
    <mergeCell ref="CZ510:DA510"/>
    <mergeCell ref="DB510:DC510"/>
    <mergeCell ref="DD510:DE510"/>
    <mergeCell ref="CQ510:CR510"/>
    <mergeCell ref="CS510:CT510"/>
    <mergeCell ref="CU510:CV510"/>
    <mergeCell ref="CM510:CN510"/>
    <mergeCell ref="CO510:CP510"/>
    <mergeCell ref="CB510:CC510"/>
    <mergeCell ref="CD510:CE510"/>
    <mergeCell ref="CF510:CG510"/>
    <mergeCell ref="CH510:CI510"/>
    <mergeCell ref="CJ510:CK510"/>
    <mergeCell ref="BY511:BZ511"/>
    <mergeCell ref="BQ511:BR511"/>
    <mergeCell ref="BS511:BT511"/>
    <mergeCell ref="BU511:BV511"/>
    <mergeCell ref="BW511:BX511"/>
    <mergeCell ref="BJ511:BK511"/>
    <mergeCell ref="BL511:BM511"/>
    <mergeCell ref="BN511:BO511"/>
    <mergeCell ref="BF511:BG511"/>
    <mergeCell ref="BH511:BI511"/>
    <mergeCell ref="AU511:AV511"/>
    <mergeCell ref="AW511:AX511"/>
    <mergeCell ref="AY511:AZ511"/>
    <mergeCell ref="BA511:BB511"/>
    <mergeCell ref="BC511:BD511"/>
    <mergeCell ref="AR511:AS511"/>
    <mergeCell ref="AG510:AH510"/>
    <mergeCell ref="AJ510:AK510"/>
    <mergeCell ref="AL510:AM510"/>
    <mergeCell ref="AN510:AO510"/>
    <mergeCell ref="AP510:AQ510"/>
    <mergeCell ref="AC510:AD510"/>
    <mergeCell ref="AE510:AF510"/>
    <mergeCell ref="Y510:Z510"/>
    <mergeCell ref="AA510:AB510"/>
    <mergeCell ref="N510:O510"/>
    <mergeCell ref="P510:Q510"/>
    <mergeCell ref="R510:S510"/>
    <mergeCell ref="T510:U510"/>
    <mergeCell ref="V510:W510"/>
    <mergeCell ref="AR510:AS510"/>
    <mergeCell ref="DI509:DJ509"/>
    <mergeCell ref="DK509:DL509"/>
    <mergeCell ref="DM509:DN509"/>
    <mergeCell ref="DO509:DP509"/>
    <mergeCell ref="DQ509:DR509"/>
    <mergeCell ref="DF509:DG509"/>
    <mergeCell ref="CX509:CY509"/>
    <mergeCell ref="CZ509:DA509"/>
    <mergeCell ref="DB509:DC509"/>
    <mergeCell ref="DD509:DE509"/>
    <mergeCell ref="CQ509:CR509"/>
    <mergeCell ref="CS509:CT509"/>
    <mergeCell ref="CU509:CV509"/>
    <mergeCell ref="CM509:CN509"/>
    <mergeCell ref="CO509:CP509"/>
    <mergeCell ref="CB509:CC509"/>
    <mergeCell ref="CD509:CE509"/>
    <mergeCell ref="CF509:CG509"/>
    <mergeCell ref="CH509:CI509"/>
    <mergeCell ref="CJ509:CK509"/>
    <mergeCell ref="BY510:BZ510"/>
    <mergeCell ref="BQ510:BR510"/>
    <mergeCell ref="BS510:BT510"/>
    <mergeCell ref="BU510:BV510"/>
    <mergeCell ref="BW510:BX510"/>
    <mergeCell ref="BJ510:BK510"/>
    <mergeCell ref="BL510:BM510"/>
    <mergeCell ref="BN510:BO510"/>
    <mergeCell ref="BF510:BG510"/>
    <mergeCell ref="BH510:BI510"/>
    <mergeCell ref="AU510:AV510"/>
    <mergeCell ref="AW510:AX510"/>
    <mergeCell ref="AY510:AZ510"/>
    <mergeCell ref="BA510:BB510"/>
    <mergeCell ref="BC510:BD510"/>
    <mergeCell ref="AG509:AH509"/>
    <mergeCell ref="AJ509:AK509"/>
    <mergeCell ref="AL509:AM509"/>
    <mergeCell ref="AN509:AO509"/>
    <mergeCell ref="AP509:AQ509"/>
    <mergeCell ref="AC509:AD509"/>
    <mergeCell ref="AE509:AF509"/>
    <mergeCell ref="Y509:Z509"/>
    <mergeCell ref="AA509:AB509"/>
    <mergeCell ref="N509:O509"/>
    <mergeCell ref="P509:Q509"/>
    <mergeCell ref="R509:S509"/>
    <mergeCell ref="T509:U509"/>
    <mergeCell ref="V509:W509"/>
    <mergeCell ref="DI508:DJ508"/>
    <mergeCell ref="DK508:DL508"/>
    <mergeCell ref="DM508:DN508"/>
    <mergeCell ref="DO508:DP508"/>
    <mergeCell ref="DQ508:DR508"/>
    <mergeCell ref="DF508:DG508"/>
    <mergeCell ref="CX508:CY508"/>
    <mergeCell ref="CZ508:DA508"/>
    <mergeCell ref="DB508:DC508"/>
    <mergeCell ref="DD508:DE508"/>
    <mergeCell ref="CQ508:CR508"/>
    <mergeCell ref="CS508:CT508"/>
    <mergeCell ref="CU508:CV508"/>
    <mergeCell ref="CM508:CN508"/>
    <mergeCell ref="CO508:CP508"/>
    <mergeCell ref="CB508:CC508"/>
    <mergeCell ref="CD508:CE508"/>
    <mergeCell ref="CF508:CG508"/>
    <mergeCell ref="CH508:CI508"/>
    <mergeCell ref="CJ508:CK508"/>
    <mergeCell ref="BY509:BZ509"/>
    <mergeCell ref="BQ509:BR509"/>
    <mergeCell ref="BS509:BT509"/>
    <mergeCell ref="BU509:BV509"/>
    <mergeCell ref="BW509:BX509"/>
    <mergeCell ref="BJ509:BK509"/>
    <mergeCell ref="BL509:BM509"/>
    <mergeCell ref="BN509:BO509"/>
    <mergeCell ref="BF509:BG509"/>
    <mergeCell ref="BH509:BI509"/>
    <mergeCell ref="AU509:AV509"/>
    <mergeCell ref="AW509:AX509"/>
    <mergeCell ref="AY509:AZ509"/>
    <mergeCell ref="BA509:BB509"/>
    <mergeCell ref="BC509:BD509"/>
    <mergeCell ref="AR509:AS509"/>
    <mergeCell ref="AG508:AH508"/>
    <mergeCell ref="AJ508:AK508"/>
    <mergeCell ref="AL508:AM508"/>
    <mergeCell ref="AN508:AO508"/>
    <mergeCell ref="AP508:AQ508"/>
    <mergeCell ref="AC508:AD508"/>
    <mergeCell ref="AE508:AF508"/>
    <mergeCell ref="Y508:Z508"/>
    <mergeCell ref="AA508:AB508"/>
    <mergeCell ref="N508:O508"/>
    <mergeCell ref="P508:Q508"/>
    <mergeCell ref="R508:S508"/>
    <mergeCell ref="T508:U508"/>
    <mergeCell ref="V508:W508"/>
    <mergeCell ref="DI507:DJ507"/>
    <mergeCell ref="DK507:DL507"/>
    <mergeCell ref="DM507:DN507"/>
    <mergeCell ref="DO507:DP507"/>
    <mergeCell ref="DQ507:DR507"/>
    <mergeCell ref="DF507:DG507"/>
    <mergeCell ref="CX507:CY507"/>
    <mergeCell ref="CZ507:DA507"/>
    <mergeCell ref="DB507:DC507"/>
    <mergeCell ref="DD507:DE507"/>
    <mergeCell ref="CQ507:CR507"/>
    <mergeCell ref="CS507:CT507"/>
    <mergeCell ref="CU507:CV507"/>
    <mergeCell ref="CM507:CN507"/>
    <mergeCell ref="CO507:CP507"/>
    <mergeCell ref="CB507:CC507"/>
    <mergeCell ref="CD507:CE507"/>
    <mergeCell ref="CF507:CG507"/>
    <mergeCell ref="CH507:CI507"/>
    <mergeCell ref="CJ507:CK507"/>
    <mergeCell ref="BY508:BZ508"/>
    <mergeCell ref="BQ508:BR508"/>
    <mergeCell ref="BS508:BT508"/>
    <mergeCell ref="BU508:BV508"/>
    <mergeCell ref="BW508:BX508"/>
    <mergeCell ref="BJ508:BK508"/>
    <mergeCell ref="BL508:BM508"/>
    <mergeCell ref="BN508:BO508"/>
    <mergeCell ref="BF508:BG508"/>
    <mergeCell ref="BH508:BI508"/>
    <mergeCell ref="AU508:AV508"/>
    <mergeCell ref="AW508:AX508"/>
    <mergeCell ref="AY508:AZ508"/>
    <mergeCell ref="BA508:BB508"/>
    <mergeCell ref="BC508:BD508"/>
    <mergeCell ref="AR508:AS508"/>
    <mergeCell ref="AG507:AH507"/>
    <mergeCell ref="AJ507:AK507"/>
    <mergeCell ref="AL507:AM507"/>
    <mergeCell ref="AN507:AO507"/>
    <mergeCell ref="AP507:AQ507"/>
    <mergeCell ref="AC507:AD507"/>
    <mergeCell ref="AE507:AF507"/>
    <mergeCell ref="Y507:Z507"/>
    <mergeCell ref="AA507:AB507"/>
    <mergeCell ref="N507:O507"/>
    <mergeCell ref="P507:Q507"/>
    <mergeCell ref="R507:S507"/>
    <mergeCell ref="T507:U507"/>
    <mergeCell ref="V507:W507"/>
    <mergeCell ref="DI506:DJ506"/>
    <mergeCell ref="DK506:DL506"/>
    <mergeCell ref="DM506:DN506"/>
    <mergeCell ref="DO506:DP506"/>
    <mergeCell ref="DQ506:DR506"/>
    <mergeCell ref="DF506:DG506"/>
    <mergeCell ref="CX506:CY506"/>
    <mergeCell ref="CZ506:DA506"/>
    <mergeCell ref="DB506:DC506"/>
    <mergeCell ref="DD506:DE506"/>
    <mergeCell ref="CQ506:CR506"/>
    <mergeCell ref="CS506:CT506"/>
    <mergeCell ref="CU506:CV506"/>
    <mergeCell ref="CM506:CN506"/>
    <mergeCell ref="CO506:CP506"/>
    <mergeCell ref="CB506:CC506"/>
    <mergeCell ref="CD506:CE506"/>
    <mergeCell ref="CF506:CG506"/>
    <mergeCell ref="CH506:CI506"/>
    <mergeCell ref="CJ506:CK506"/>
    <mergeCell ref="BY507:BZ507"/>
    <mergeCell ref="BQ507:BR507"/>
    <mergeCell ref="BS507:BT507"/>
    <mergeCell ref="BU507:BV507"/>
    <mergeCell ref="BW507:BX507"/>
    <mergeCell ref="BJ507:BK507"/>
    <mergeCell ref="BL507:BM507"/>
    <mergeCell ref="BN507:BO507"/>
    <mergeCell ref="BF507:BG507"/>
    <mergeCell ref="BH507:BI507"/>
    <mergeCell ref="AU507:AV507"/>
    <mergeCell ref="AW507:AX507"/>
    <mergeCell ref="AY507:AZ507"/>
    <mergeCell ref="BA507:BB507"/>
    <mergeCell ref="BC507:BD507"/>
    <mergeCell ref="AR507:AS507"/>
    <mergeCell ref="AG506:AH506"/>
    <mergeCell ref="AJ506:AK506"/>
    <mergeCell ref="AL506:AM506"/>
    <mergeCell ref="AN506:AO506"/>
    <mergeCell ref="AP506:AQ506"/>
    <mergeCell ref="AC506:AD506"/>
    <mergeCell ref="AE506:AF506"/>
    <mergeCell ref="Y506:Z506"/>
    <mergeCell ref="AA506:AB506"/>
    <mergeCell ref="N506:O506"/>
    <mergeCell ref="P506:Q506"/>
    <mergeCell ref="R506:S506"/>
    <mergeCell ref="T506:U506"/>
    <mergeCell ref="V506:W506"/>
    <mergeCell ref="DI505:DJ505"/>
    <mergeCell ref="DK505:DL505"/>
    <mergeCell ref="DM505:DN505"/>
    <mergeCell ref="DO505:DP505"/>
    <mergeCell ref="DQ505:DR505"/>
    <mergeCell ref="DF505:DG505"/>
    <mergeCell ref="CX505:CY505"/>
    <mergeCell ref="CZ505:DA505"/>
    <mergeCell ref="DB505:DC505"/>
    <mergeCell ref="DD505:DE505"/>
    <mergeCell ref="CQ505:CR505"/>
    <mergeCell ref="CS505:CT505"/>
    <mergeCell ref="CU505:CV505"/>
    <mergeCell ref="CM505:CN505"/>
    <mergeCell ref="CO505:CP505"/>
    <mergeCell ref="CB505:CC505"/>
    <mergeCell ref="CD505:CE505"/>
    <mergeCell ref="CF505:CG505"/>
    <mergeCell ref="CH505:CI505"/>
    <mergeCell ref="CJ505:CK505"/>
    <mergeCell ref="BY506:BZ506"/>
    <mergeCell ref="BQ506:BR506"/>
    <mergeCell ref="BS506:BT506"/>
    <mergeCell ref="BU506:BV506"/>
    <mergeCell ref="BW506:BX506"/>
    <mergeCell ref="BJ506:BK506"/>
    <mergeCell ref="BL506:BM506"/>
    <mergeCell ref="BN506:BO506"/>
    <mergeCell ref="BF506:BG506"/>
    <mergeCell ref="BH506:BI506"/>
    <mergeCell ref="AU506:AV506"/>
    <mergeCell ref="AW506:AX506"/>
    <mergeCell ref="AY506:AZ506"/>
    <mergeCell ref="BA506:BB506"/>
    <mergeCell ref="BC506:BD506"/>
    <mergeCell ref="AR506:AS506"/>
    <mergeCell ref="AG505:AH505"/>
    <mergeCell ref="AJ505:AK505"/>
    <mergeCell ref="AL505:AM505"/>
    <mergeCell ref="AN505:AO505"/>
    <mergeCell ref="AP505:AQ505"/>
    <mergeCell ref="AC505:AD505"/>
    <mergeCell ref="AE505:AF505"/>
    <mergeCell ref="Y505:Z505"/>
    <mergeCell ref="AA505:AB505"/>
    <mergeCell ref="N505:O505"/>
    <mergeCell ref="P505:Q505"/>
    <mergeCell ref="R505:S505"/>
    <mergeCell ref="T505:U505"/>
    <mergeCell ref="V505:W505"/>
    <mergeCell ref="DI504:DJ504"/>
    <mergeCell ref="DK504:DL504"/>
    <mergeCell ref="DM504:DN504"/>
    <mergeCell ref="DO504:DP504"/>
    <mergeCell ref="DQ504:DR504"/>
    <mergeCell ref="DF504:DG504"/>
    <mergeCell ref="CX504:CY504"/>
    <mergeCell ref="CZ504:DA504"/>
    <mergeCell ref="DB504:DC504"/>
    <mergeCell ref="DD504:DE504"/>
    <mergeCell ref="CQ504:CR504"/>
    <mergeCell ref="CS504:CT504"/>
    <mergeCell ref="CU504:CV504"/>
    <mergeCell ref="CM504:CN504"/>
    <mergeCell ref="CO504:CP504"/>
    <mergeCell ref="CB504:CC504"/>
    <mergeCell ref="CD504:CE504"/>
    <mergeCell ref="CF504:CG504"/>
    <mergeCell ref="CH504:CI504"/>
    <mergeCell ref="CJ504:CK504"/>
    <mergeCell ref="BY505:BZ505"/>
    <mergeCell ref="BQ505:BR505"/>
    <mergeCell ref="BS505:BT505"/>
    <mergeCell ref="BU505:BV505"/>
    <mergeCell ref="BW505:BX505"/>
    <mergeCell ref="BJ505:BK505"/>
    <mergeCell ref="BL505:BM505"/>
    <mergeCell ref="BN505:BO505"/>
    <mergeCell ref="BF505:BG505"/>
    <mergeCell ref="BH505:BI505"/>
    <mergeCell ref="AU505:AV505"/>
    <mergeCell ref="AW505:AX505"/>
    <mergeCell ref="AY505:AZ505"/>
    <mergeCell ref="BA505:BB505"/>
    <mergeCell ref="BC505:BD505"/>
    <mergeCell ref="AR505:AS505"/>
    <mergeCell ref="AG504:AH504"/>
    <mergeCell ref="AJ504:AK504"/>
    <mergeCell ref="AL504:AM504"/>
    <mergeCell ref="AN504:AO504"/>
    <mergeCell ref="AP504:AQ504"/>
    <mergeCell ref="AC504:AD504"/>
    <mergeCell ref="AE504:AF504"/>
    <mergeCell ref="Y504:Z504"/>
    <mergeCell ref="AA504:AB504"/>
    <mergeCell ref="N504:O504"/>
    <mergeCell ref="P504:Q504"/>
    <mergeCell ref="R504:S504"/>
    <mergeCell ref="T504:U504"/>
    <mergeCell ref="V504:W504"/>
    <mergeCell ref="AR504:AS504"/>
    <mergeCell ref="DI503:DJ503"/>
    <mergeCell ref="DK503:DL503"/>
    <mergeCell ref="DM503:DN503"/>
    <mergeCell ref="DO503:DP503"/>
    <mergeCell ref="DQ503:DR503"/>
    <mergeCell ref="DF503:DG503"/>
    <mergeCell ref="CX503:CY503"/>
    <mergeCell ref="CZ503:DA503"/>
    <mergeCell ref="DB503:DC503"/>
    <mergeCell ref="DD503:DE503"/>
    <mergeCell ref="CQ503:CR503"/>
    <mergeCell ref="CS503:CT503"/>
    <mergeCell ref="CU503:CV503"/>
    <mergeCell ref="CM503:CN503"/>
    <mergeCell ref="CO503:CP503"/>
    <mergeCell ref="CB503:CC503"/>
    <mergeCell ref="CD503:CE503"/>
    <mergeCell ref="CF503:CG503"/>
    <mergeCell ref="CH503:CI503"/>
    <mergeCell ref="CJ503:CK503"/>
    <mergeCell ref="BY504:BZ504"/>
    <mergeCell ref="BQ504:BR504"/>
    <mergeCell ref="BS504:BT504"/>
    <mergeCell ref="BU504:BV504"/>
    <mergeCell ref="BW504:BX504"/>
    <mergeCell ref="BJ504:BK504"/>
    <mergeCell ref="BL504:BM504"/>
    <mergeCell ref="BN504:BO504"/>
    <mergeCell ref="BF504:BG504"/>
    <mergeCell ref="BH504:BI504"/>
    <mergeCell ref="AU504:AV504"/>
    <mergeCell ref="AW504:AX504"/>
    <mergeCell ref="AY504:AZ504"/>
    <mergeCell ref="BA504:BB504"/>
    <mergeCell ref="BC504:BD504"/>
    <mergeCell ref="AG503:AH503"/>
    <mergeCell ref="AJ503:AK503"/>
    <mergeCell ref="AL503:AM503"/>
    <mergeCell ref="AN503:AO503"/>
    <mergeCell ref="AP503:AQ503"/>
    <mergeCell ref="AC503:AD503"/>
    <mergeCell ref="AE503:AF503"/>
    <mergeCell ref="Y503:Z503"/>
    <mergeCell ref="AA503:AB503"/>
    <mergeCell ref="N503:O503"/>
    <mergeCell ref="P503:Q503"/>
    <mergeCell ref="R503:S503"/>
    <mergeCell ref="T503:U503"/>
    <mergeCell ref="V503:W503"/>
    <mergeCell ref="DI502:DJ502"/>
    <mergeCell ref="DK502:DL502"/>
    <mergeCell ref="DM502:DN502"/>
    <mergeCell ref="DO502:DP502"/>
    <mergeCell ref="DQ502:DR502"/>
    <mergeCell ref="DF502:DG502"/>
    <mergeCell ref="CX502:CY502"/>
    <mergeCell ref="CZ502:DA502"/>
    <mergeCell ref="DB502:DC502"/>
    <mergeCell ref="DD502:DE502"/>
    <mergeCell ref="CQ502:CR502"/>
    <mergeCell ref="CS502:CT502"/>
    <mergeCell ref="CU502:CV502"/>
    <mergeCell ref="CM502:CN502"/>
    <mergeCell ref="CO502:CP502"/>
    <mergeCell ref="CB502:CC502"/>
    <mergeCell ref="CD502:CE502"/>
    <mergeCell ref="CF502:CG502"/>
    <mergeCell ref="CH502:CI502"/>
    <mergeCell ref="CJ502:CK502"/>
    <mergeCell ref="BY503:BZ503"/>
    <mergeCell ref="BQ503:BR503"/>
    <mergeCell ref="BS503:BT503"/>
    <mergeCell ref="BU503:BV503"/>
    <mergeCell ref="BW503:BX503"/>
    <mergeCell ref="BJ503:BK503"/>
    <mergeCell ref="BL503:BM503"/>
    <mergeCell ref="BN503:BO503"/>
    <mergeCell ref="BF503:BG503"/>
    <mergeCell ref="BH503:BI503"/>
    <mergeCell ref="AU503:AV503"/>
    <mergeCell ref="AW503:AX503"/>
    <mergeCell ref="AY503:AZ503"/>
    <mergeCell ref="BA503:BB503"/>
    <mergeCell ref="BC503:BD503"/>
    <mergeCell ref="AR503:AS503"/>
    <mergeCell ref="AG502:AH502"/>
    <mergeCell ref="AJ502:AK502"/>
    <mergeCell ref="AL502:AM502"/>
    <mergeCell ref="AN502:AO502"/>
    <mergeCell ref="AP502:AQ502"/>
    <mergeCell ref="AC502:AD502"/>
    <mergeCell ref="AE502:AF502"/>
    <mergeCell ref="Y502:Z502"/>
    <mergeCell ref="AA502:AB502"/>
    <mergeCell ref="N502:O502"/>
    <mergeCell ref="P502:Q502"/>
    <mergeCell ref="R502:S502"/>
    <mergeCell ref="T502:U502"/>
    <mergeCell ref="V502:W502"/>
    <mergeCell ref="DI501:DJ501"/>
    <mergeCell ref="DK501:DL501"/>
    <mergeCell ref="DM501:DN501"/>
    <mergeCell ref="DO501:DP501"/>
    <mergeCell ref="DQ501:DR501"/>
    <mergeCell ref="DF501:DG501"/>
    <mergeCell ref="CX501:CY501"/>
    <mergeCell ref="CZ501:DA501"/>
    <mergeCell ref="DB501:DC501"/>
    <mergeCell ref="DD501:DE501"/>
    <mergeCell ref="CQ501:CR501"/>
    <mergeCell ref="CS501:CT501"/>
    <mergeCell ref="CU501:CV501"/>
    <mergeCell ref="CM501:CN501"/>
    <mergeCell ref="CO501:CP501"/>
    <mergeCell ref="CB501:CC501"/>
    <mergeCell ref="CD501:CE501"/>
    <mergeCell ref="CF501:CG501"/>
    <mergeCell ref="CH501:CI501"/>
    <mergeCell ref="CJ501:CK501"/>
    <mergeCell ref="BY502:BZ502"/>
    <mergeCell ref="BQ502:BR502"/>
    <mergeCell ref="BS502:BT502"/>
    <mergeCell ref="BU502:BV502"/>
    <mergeCell ref="BW502:BX502"/>
    <mergeCell ref="BJ502:BK502"/>
    <mergeCell ref="BL502:BM502"/>
    <mergeCell ref="BN502:BO502"/>
    <mergeCell ref="BF502:BG502"/>
    <mergeCell ref="BH502:BI502"/>
    <mergeCell ref="AU502:AV502"/>
    <mergeCell ref="AW502:AX502"/>
    <mergeCell ref="AY502:AZ502"/>
    <mergeCell ref="BA502:BB502"/>
    <mergeCell ref="BC502:BD502"/>
    <mergeCell ref="AR502:AS502"/>
    <mergeCell ref="AG501:AH501"/>
    <mergeCell ref="AJ501:AK501"/>
    <mergeCell ref="AL501:AM501"/>
    <mergeCell ref="AN501:AO501"/>
    <mergeCell ref="AP501:AQ501"/>
    <mergeCell ref="AC501:AD501"/>
    <mergeCell ref="AE501:AF501"/>
    <mergeCell ref="Y501:Z501"/>
    <mergeCell ref="AA501:AB501"/>
    <mergeCell ref="N501:O501"/>
    <mergeCell ref="P501:Q501"/>
    <mergeCell ref="R501:S501"/>
    <mergeCell ref="T501:U501"/>
    <mergeCell ref="V501:W501"/>
    <mergeCell ref="DI500:DJ500"/>
    <mergeCell ref="DK500:DL500"/>
    <mergeCell ref="DM500:DN500"/>
    <mergeCell ref="DO500:DP500"/>
    <mergeCell ref="DQ500:DR500"/>
    <mergeCell ref="DF500:DG500"/>
    <mergeCell ref="CX500:CY500"/>
    <mergeCell ref="CZ500:DA500"/>
    <mergeCell ref="DB500:DC500"/>
    <mergeCell ref="DD500:DE500"/>
    <mergeCell ref="CQ500:CR500"/>
    <mergeCell ref="CS500:CT500"/>
    <mergeCell ref="CU500:CV500"/>
    <mergeCell ref="CM500:CN500"/>
    <mergeCell ref="CO500:CP500"/>
    <mergeCell ref="CB500:CC500"/>
    <mergeCell ref="CD500:CE500"/>
    <mergeCell ref="CF500:CG500"/>
    <mergeCell ref="CH500:CI500"/>
    <mergeCell ref="CJ500:CK500"/>
    <mergeCell ref="BY501:BZ501"/>
    <mergeCell ref="BQ501:BR501"/>
    <mergeCell ref="BS501:BT501"/>
    <mergeCell ref="BU501:BV501"/>
    <mergeCell ref="BW501:BX501"/>
    <mergeCell ref="BJ501:BK501"/>
    <mergeCell ref="BL501:BM501"/>
    <mergeCell ref="BN501:BO501"/>
    <mergeCell ref="BF501:BG501"/>
    <mergeCell ref="BH501:BI501"/>
    <mergeCell ref="AU501:AV501"/>
    <mergeCell ref="AW501:AX501"/>
    <mergeCell ref="AY501:AZ501"/>
    <mergeCell ref="BA501:BB501"/>
    <mergeCell ref="BC501:BD501"/>
    <mergeCell ref="AR501:AS501"/>
    <mergeCell ref="AG500:AH500"/>
    <mergeCell ref="AJ500:AK500"/>
    <mergeCell ref="AL500:AM500"/>
    <mergeCell ref="AN500:AO500"/>
    <mergeCell ref="AP500:AQ500"/>
    <mergeCell ref="AC500:AD500"/>
    <mergeCell ref="AE500:AF500"/>
    <mergeCell ref="Y500:Z500"/>
    <mergeCell ref="AA500:AB500"/>
    <mergeCell ref="N500:O500"/>
    <mergeCell ref="P500:Q500"/>
    <mergeCell ref="R500:S500"/>
    <mergeCell ref="T500:U500"/>
    <mergeCell ref="V500:W500"/>
    <mergeCell ref="DI499:DJ499"/>
    <mergeCell ref="DK499:DL499"/>
    <mergeCell ref="DM499:DN499"/>
    <mergeCell ref="DO499:DP499"/>
    <mergeCell ref="DQ499:DR499"/>
    <mergeCell ref="DF499:DG499"/>
    <mergeCell ref="CX499:CY499"/>
    <mergeCell ref="CZ499:DA499"/>
    <mergeCell ref="DB499:DC499"/>
    <mergeCell ref="DD499:DE499"/>
    <mergeCell ref="CQ499:CR499"/>
    <mergeCell ref="CS499:CT499"/>
    <mergeCell ref="CU499:CV499"/>
    <mergeCell ref="CM499:CN499"/>
    <mergeCell ref="CO499:CP499"/>
    <mergeCell ref="CB499:CC499"/>
    <mergeCell ref="CD499:CE499"/>
    <mergeCell ref="CF499:CG499"/>
    <mergeCell ref="CH499:CI499"/>
    <mergeCell ref="CJ499:CK499"/>
    <mergeCell ref="BY500:BZ500"/>
    <mergeCell ref="BQ500:BR500"/>
    <mergeCell ref="BS500:BT500"/>
    <mergeCell ref="BU500:BV500"/>
    <mergeCell ref="BW500:BX500"/>
    <mergeCell ref="BJ500:BK500"/>
    <mergeCell ref="BL500:BM500"/>
    <mergeCell ref="BN500:BO500"/>
    <mergeCell ref="BF500:BG500"/>
    <mergeCell ref="BH500:BI500"/>
    <mergeCell ref="AU500:AV500"/>
    <mergeCell ref="AW500:AX500"/>
    <mergeCell ref="AY500:AZ500"/>
    <mergeCell ref="BA500:BB500"/>
    <mergeCell ref="BC500:BD500"/>
    <mergeCell ref="AR500:AS500"/>
    <mergeCell ref="AG499:AH499"/>
    <mergeCell ref="AJ499:AK499"/>
    <mergeCell ref="AL499:AM499"/>
    <mergeCell ref="AN499:AO499"/>
    <mergeCell ref="AP499:AQ499"/>
    <mergeCell ref="AC499:AD499"/>
    <mergeCell ref="AE499:AF499"/>
    <mergeCell ref="Y499:Z499"/>
    <mergeCell ref="AA499:AB499"/>
    <mergeCell ref="N499:O499"/>
    <mergeCell ref="P499:Q499"/>
    <mergeCell ref="R499:S499"/>
    <mergeCell ref="T499:U499"/>
    <mergeCell ref="V499:W499"/>
    <mergeCell ref="DI498:DJ498"/>
    <mergeCell ref="DK498:DL498"/>
    <mergeCell ref="DM498:DN498"/>
    <mergeCell ref="DO498:DP498"/>
    <mergeCell ref="DQ498:DR498"/>
    <mergeCell ref="DF498:DG498"/>
    <mergeCell ref="CX498:CY498"/>
    <mergeCell ref="CZ498:DA498"/>
    <mergeCell ref="DB498:DC498"/>
    <mergeCell ref="DD498:DE498"/>
    <mergeCell ref="CQ498:CR498"/>
    <mergeCell ref="CS498:CT498"/>
    <mergeCell ref="CU498:CV498"/>
    <mergeCell ref="CM498:CN498"/>
    <mergeCell ref="CO498:CP498"/>
    <mergeCell ref="CB498:CC498"/>
    <mergeCell ref="CD498:CE498"/>
    <mergeCell ref="CF498:CG498"/>
    <mergeCell ref="CH498:CI498"/>
    <mergeCell ref="CJ498:CK498"/>
    <mergeCell ref="BY499:BZ499"/>
    <mergeCell ref="BQ499:BR499"/>
    <mergeCell ref="BS499:BT499"/>
    <mergeCell ref="BU499:BV499"/>
    <mergeCell ref="BW499:BX499"/>
    <mergeCell ref="BJ499:BK499"/>
    <mergeCell ref="BL499:BM499"/>
    <mergeCell ref="BN499:BO499"/>
    <mergeCell ref="BF499:BG499"/>
    <mergeCell ref="BH499:BI499"/>
    <mergeCell ref="AU499:AV499"/>
    <mergeCell ref="AW499:AX499"/>
    <mergeCell ref="AY499:AZ499"/>
    <mergeCell ref="BA499:BB499"/>
    <mergeCell ref="BC499:BD499"/>
    <mergeCell ref="AR499:AS499"/>
    <mergeCell ref="AG498:AH498"/>
    <mergeCell ref="AJ498:AK498"/>
    <mergeCell ref="AL498:AM498"/>
    <mergeCell ref="AN498:AO498"/>
    <mergeCell ref="AP498:AQ498"/>
    <mergeCell ref="AC498:AD498"/>
    <mergeCell ref="AE498:AF498"/>
    <mergeCell ref="Y498:Z498"/>
    <mergeCell ref="AA498:AB498"/>
    <mergeCell ref="N498:O498"/>
    <mergeCell ref="P498:Q498"/>
    <mergeCell ref="R498:S498"/>
    <mergeCell ref="T498:U498"/>
    <mergeCell ref="V498:W498"/>
    <mergeCell ref="C496:D496"/>
    <mergeCell ref="E496:I496"/>
    <mergeCell ref="DI495:DJ495"/>
    <mergeCell ref="DK495:DL495"/>
    <mergeCell ref="DM495:DN495"/>
    <mergeCell ref="DO495:DP495"/>
    <mergeCell ref="DQ495:DR495"/>
    <mergeCell ref="DD495:DE495"/>
    <mergeCell ref="DF495:DG495"/>
    <mergeCell ref="CX495:CY495"/>
    <mergeCell ref="CZ495:DA495"/>
    <mergeCell ref="DB495:DC495"/>
    <mergeCell ref="CO495:CP495"/>
    <mergeCell ref="CQ495:CR495"/>
    <mergeCell ref="CS495:CT495"/>
    <mergeCell ref="CU495:CV495"/>
    <mergeCell ref="CM495:CN495"/>
    <mergeCell ref="CB495:CC495"/>
    <mergeCell ref="CD495:CE495"/>
    <mergeCell ref="BY498:BZ498"/>
    <mergeCell ref="BQ498:BR498"/>
    <mergeCell ref="BS498:BT498"/>
    <mergeCell ref="BU498:BV498"/>
    <mergeCell ref="BW498:BX498"/>
    <mergeCell ref="BJ498:BK498"/>
    <mergeCell ref="BL498:BM498"/>
    <mergeCell ref="BN498:BO498"/>
    <mergeCell ref="BF498:BG498"/>
    <mergeCell ref="BH498:BI498"/>
    <mergeCell ref="AU498:AV498"/>
    <mergeCell ref="AW498:AX498"/>
    <mergeCell ref="AY498:AZ498"/>
    <mergeCell ref="BA498:BB498"/>
    <mergeCell ref="BC498:BD498"/>
    <mergeCell ref="AR498:AS498"/>
    <mergeCell ref="AG495:AH495"/>
    <mergeCell ref="AP495:AQ495"/>
    <mergeCell ref="AR495:AS495"/>
    <mergeCell ref="AJ495:AK495"/>
    <mergeCell ref="AL495:AM495"/>
    <mergeCell ref="AN495:AO495"/>
    <mergeCell ref="AA495:AB495"/>
    <mergeCell ref="AC495:AD495"/>
    <mergeCell ref="AE495:AF495"/>
    <mergeCell ref="Y495:Z495"/>
    <mergeCell ref="J495:M495"/>
    <mergeCell ref="N495:O495"/>
    <mergeCell ref="P495:Q495"/>
    <mergeCell ref="R495:S495"/>
    <mergeCell ref="T495:U495"/>
    <mergeCell ref="V495:W495"/>
    <mergeCell ref="CF495:CG495"/>
    <mergeCell ref="CH495:CI495"/>
    <mergeCell ref="CJ495:CK495"/>
    <mergeCell ref="BW495:BX495"/>
    <mergeCell ref="BY495:BZ495"/>
    <mergeCell ref="BQ495:BR495"/>
    <mergeCell ref="BS495:BT495"/>
    <mergeCell ref="BU495:BV495"/>
    <mergeCell ref="BH495:BI495"/>
    <mergeCell ref="BJ495:BK495"/>
    <mergeCell ref="BL495:BM495"/>
    <mergeCell ref="BN495:BO495"/>
    <mergeCell ref="BF495:BG495"/>
    <mergeCell ref="AU495:AV495"/>
    <mergeCell ref="AW495:AX495"/>
    <mergeCell ref="AY495:AZ495"/>
    <mergeCell ref="BA495:BB495"/>
    <mergeCell ref="BC495:BD495"/>
    <mergeCell ref="DI494:DJ494"/>
    <mergeCell ref="DK494:DL494"/>
    <mergeCell ref="DM494:DN494"/>
    <mergeCell ref="DO494:DP494"/>
    <mergeCell ref="DQ494:DR494"/>
    <mergeCell ref="DF494:DG494"/>
    <mergeCell ref="CX494:CY494"/>
    <mergeCell ref="CZ494:DA494"/>
    <mergeCell ref="DB494:DC494"/>
    <mergeCell ref="DD494:DE494"/>
    <mergeCell ref="CQ494:CR494"/>
    <mergeCell ref="CS494:CT494"/>
    <mergeCell ref="CU494:CV494"/>
    <mergeCell ref="CM494:CN494"/>
    <mergeCell ref="CO494:CP494"/>
    <mergeCell ref="AG494:AH494"/>
    <mergeCell ref="AR494:AS494"/>
    <mergeCell ref="AJ494:AK494"/>
    <mergeCell ref="AL494:AM494"/>
    <mergeCell ref="AN494:AO494"/>
    <mergeCell ref="AP494:AQ494"/>
    <mergeCell ref="AC494:AD494"/>
    <mergeCell ref="AE494:AF494"/>
    <mergeCell ref="Y494:Z494"/>
    <mergeCell ref="AA494:AB494"/>
    <mergeCell ref="N494:O494"/>
    <mergeCell ref="P494:Q494"/>
    <mergeCell ref="R494:S494"/>
    <mergeCell ref="T494:U494"/>
    <mergeCell ref="V494:W494"/>
    <mergeCell ref="DI493:DJ493"/>
    <mergeCell ref="DK493:DL493"/>
    <mergeCell ref="DM493:DN493"/>
    <mergeCell ref="DO493:DP493"/>
    <mergeCell ref="DQ493:DR493"/>
    <mergeCell ref="DF493:DG493"/>
    <mergeCell ref="CX493:CY493"/>
    <mergeCell ref="CZ493:DA493"/>
    <mergeCell ref="DB493:DC493"/>
    <mergeCell ref="DD493:DE493"/>
    <mergeCell ref="CQ493:CR493"/>
    <mergeCell ref="CS493:CT493"/>
    <mergeCell ref="CU493:CV493"/>
    <mergeCell ref="CM493:CN493"/>
    <mergeCell ref="CO493:CP493"/>
    <mergeCell ref="CB494:CC494"/>
    <mergeCell ref="CD494:CE494"/>
    <mergeCell ref="CF494:CG494"/>
    <mergeCell ref="CH494:CI494"/>
    <mergeCell ref="CJ494:CK494"/>
    <mergeCell ref="BY494:BZ494"/>
    <mergeCell ref="BQ494:BR494"/>
    <mergeCell ref="BS494:BT494"/>
    <mergeCell ref="BU494:BV494"/>
    <mergeCell ref="BW494:BX494"/>
    <mergeCell ref="BJ494:BK494"/>
    <mergeCell ref="BL494:BM494"/>
    <mergeCell ref="BN494:BO494"/>
    <mergeCell ref="BF494:BG494"/>
    <mergeCell ref="BH494:BI494"/>
    <mergeCell ref="AU494:AV494"/>
    <mergeCell ref="AW494:AX494"/>
    <mergeCell ref="AY494:AZ494"/>
    <mergeCell ref="BA494:BB494"/>
    <mergeCell ref="BC494:BD494"/>
    <mergeCell ref="AG493:AH493"/>
    <mergeCell ref="AR493:AS493"/>
    <mergeCell ref="AJ493:AK493"/>
    <mergeCell ref="AL493:AM493"/>
    <mergeCell ref="AN493:AO493"/>
    <mergeCell ref="AP493:AQ493"/>
    <mergeCell ref="AC493:AD493"/>
    <mergeCell ref="AE493:AF493"/>
    <mergeCell ref="Y493:Z493"/>
    <mergeCell ref="AA493:AB493"/>
    <mergeCell ref="N493:O493"/>
    <mergeCell ref="P493:Q493"/>
    <mergeCell ref="R493:S493"/>
    <mergeCell ref="T493:U493"/>
    <mergeCell ref="V493:W493"/>
    <mergeCell ref="DI492:DJ492"/>
    <mergeCell ref="DK492:DL492"/>
    <mergeCell ref="DM492:DN492"/>
    <mergeCell ref="DO492:DP492"/>
    <mergeCell ref="DQ492:DR492"/>
    <mergeCell ref="DF492:DG492"/>
    <mergeCell ref="CX492:CY492"/>
    <mergeCell ref="CZ492:DA492"/>
    <mergeCell ref="DB492:DC492"/>
    <mergeCell ref="DD492:DE492"/>
    <mergeCell ref="CQ492:CR492"/>
    <mergeCell ref="CS492:CT492"/>
    <mergeCell ref="CU492:CV492"/>
    <mergeCell ref="CM492:CN492"/>
    <mergeCell ref="CO492:CP492"/>
    <mergeCell ref="CB493:CC493"/>
    <mergeCell ref="CD493:CE493"/>
    <mergeCell ref="CF493:CG493"/>
    <mergeCell ref="CH493:CI493"/>
    <mergeCell ref="CJ493:CK493"/>
    <mergeCell ref="BY493:BZ493"/>
    <mergeCell ref="BQ493:BR493"/>
    <mergeCell ref="BS493:BT493"/>
    <mergeCell ref="BU493:BV493"/>
    <mergeCell ref="BW493:BX493"/>
    <mergeCell ref="BJ493:BK493"/>
    <mergeCell ref="BL493:BM493"/>
    <mergeCell ref="BN493:BO493"/>
    <mergeCell ref="BF493:BG493"/>
    <mergeCell ref="BH493:BI493"/>
    <mergeCell ref="AU493:AV493"/>
    <mergeCell ref="AW493:AX493"/>
    <mergeCell ref="AY493:AZ493"/>
    <mergeCell ref="BA493:BB493"/>
    <mergeCell ref="BC493:BD493"/>
    <mergeCell ref="AG492:AH492"/>
    <mergeCell ref="AR492:AS492"/>
    <mergeCell ref="AJ492:AK492"/>
    <mergeCell ref="AL492:AM492"/>
    <mergeCell ref="AN492:AO492"/>
    <mergeCell ref="AP492:AQ492"/>
    <mergeCell ref="AC492:AD492"/>
    <mergeCell ref="AE492:AF492"/>
    <mergeCell ref="Y492:Z492"/>
    <mergeCell ref="AA492:AB492"/>
    <mergeCell ref="N492:O492"/>
    <mergeCell ref="P492:Q492"/>
    <mergeCell ref="R492:S492"/>
    <mergeCell ref="T492:U492"/>
    <mergeCell ref="V492:W492"/>
    <mergeCell ref="DI491:DJ491"/>
    <mergeCell ref="DK491:DL491"/>
    <mergeCell ref="DM491:DN491"/>
    <mergeCell ref="DO491:DP491"/>
    <mergeCell ref="DQ491:DR491"/>
    <mergeCell ref="DF491:DG491"/>
    <mergeCell ref="CX491:CY491"/>
    <mergeCell ref="CZ491:DA491"/>
    <mergeCell ref="DB491:DC491"/>
    <mergeCell ref="DD491:DE491"/>
    <mergeCell ref="CQ491:CR491"/>
    <mergeCell ref="CS491:CT491"/>
    <mergeCell ref="CU491:CV491"/>
    <mergeCell ref="CM491:CN491"/>
    <mergeCell ref="CO491:CP491"/>
    <mergeCell ref="CB492:CC492"/>
    <mergeCell ref="CD492:CE492"/>
    <mergeCell ref="CF492:CG492"/>
    <mergeCell ref="CH492:CI492"/>
    <mergeCell ref="CJ492:CK492"/>
    <mergeCell ref="BY492:BZ492"/>
    <mergeCell ref="BQ492:BR492"/>
    <mergeCell ref="BS492:BT492"/>
    <mergeCell ref="BU492:BV492"/>
    <mergeCell ref="BW492:BX492"/>
    <mergeCell ref="BJ492:BK492"/>
    <mergeCell ref="BL492:BM492"/>
    <mergeCell ref="BN492:BO492"/>
    <mergeCell ref="BF492:BG492"/>
    <mergeCell ref="BH492:BI492"/>
    <mergeCell ref="AU492:AV492"/>
    <mergeCell ref="AW492:AX492"/>
    <mergeCell ref="AY492:AZ492"/>
    <mergeCell ref="BA492:BB492"/>
    <mergeCell ref="BC492:BD492"/>
    <mergeCell ref="AG491:AH491"/>
    <mergeCell ref="AR491:AS491"/>
    <mergeCell ref="AJ491:AK491"/>
    <mergeCell ref="AL491:AM491"/>
    <mergeCell ref="AN491:AO491"/>
    <mergeCell ref="AP491:AQ491"/>
    <mergeCell ref="AC491:AD491"/>
    <mergeCell ref="AE491:AF491"/>
    <mergeCell ref="Y491:Z491"/>
    <mergeCell ref="AA491:AB491"/>
    <mergeCell ref="N491:O491"/>
    <mergeCell ref="P491:Q491"/>
    <mergeCell ref="R491:S491"/>
    <mergeCell ref="T491:U491"/>
    <mergeCell ref="V491:W491"/>
    <mergeCell ref="DI490:DJ490"/>
    <mergeCell ref="DK490:DL490"/>
    <mergeCell ref="DM490:DN490"/>
    <mergeCell ref="DO490:DP490"/>
    <mergeCell ref="DQ490:DR490"/>
    <mergeCell ref="DF490:DG490"/>
    <mergeCell ref="CX490:CY490"/>
    <mergeCell ref="CZ490:DA490"/>
    <mergeCell ref="DB490:DC490"/>
    <mergeCell ref="DD490:DE490"/>
    <mergeCell ref="CQ490:CR490"/>
    <mergeCell ref="CS490:CT490"/>
    <mergeCell ref="CU490:CV490"/>
    <mergeCell ref="CM490:CN490"/>
    <mergeCell ref="CO490:CP490"/>
    <mergeCell ref="CB491:CC491"/>
    <mergeCell ref="CD491:CE491"/>
    <mergeCell ref="CF491:CG491"/>
    <mergeCell ref="CH491:CI491"/>
    <mergeCell ref="CJ491:CK491"/>
    <mergeCell ref="BY491:BZ491"/>
    <mergeCell ref="BQ491:BR491"/>
    <mergeCell ref="BS491:BT491"/>
    <mergeCell ref="BU491:BV491"/>
    <mergeCell ref="BW491:BX491"/>
    <mergeCell ref="BJ491:BK491"/>
    <mergeCell ref="BL491:BM491"/>
    <mergeCell ref="BN491:BO491"/>
    <mergeCell ref="BF491:BG491"/>
    <mergeCell ref="BH491:BI491"/>
    <mergeCell ref="AU491:AV491"/>
    <mergeCell ref="AW491:AX491"/>
    <mergeCell ref="AY491:AZ491"/>
    <mergeCell ref="BA491:BB491"/>
    <mergeCell ref="BC491:BD491"/>
    <mergeCell ref="AG490:AH490"/>
    <mergeCell ref="AR490:AS490"/>
    <mergeCell ref="AJ490:AK490"/>
    <mergeCell ref="AL490:AM490"/>
    <mergeCell ref="AN490:AO490"/>
    <mergeCell ref="AP490:AQ490"/>
    <mergeCell ref="AC490:AD490"/>
    <mergeCell ref="AE490:AF490"/>
    <mergeCell ref="Y490:Z490"/>
    <mergeCell ref="AA490:AB490"/>
    <mergeCell ref="N490:O490"/>
    <mergeCell ref="P490:Q490"/>
    <mergeCell ref="R490:S490"/>
    <mergeCell ref="T490:U490"/>
    <mergeCell ref="V490:W490"/>
    <mergeCell ref="N488:O488"/>
    <mergeCell ref="P488:Q488"/>
    <mergeCell ref="R488:S488"/>
    <mergeCell ref="T488:U488"/>
    <mergeCell ref="DI489:DJ489"/>
    <mergeCell ref="DK489:DL489"/>
    <mergeCell ref="DM489:DN489"/>
    <mergeCell ref="DO489:DP489"/>
    <mergeCell ref="DQ489:DR489"/>
    <mergeCell ref="DF489:DG489"/>
    <mergeCell ref="CX489:CY489"/>
    <mergeCell ref="CZ489:DA489"/>
    <mergeCell ref="DB489:DC489"/>
    <mergeCell ref="DD489:DE489"/>
    <mergeCell ref="CQ489:CR489"/>
    <mergeCell ref="CS489:CT489"/>
    <mergeCell ref="CU489:CV489"/>
    <mergeCell ref="CM489:CN489"/>
    <mergeCell ref="CO489:CP489"/>
    <mergeCell ref="CB490:CC490"/>
    <mergeCell ref="CD490:CE490"/>
    <mergeCell ref="CF490:CG490"/>
    <mergeCell ref="CH490:CI490"/>
    <mergeCell ref="CJ490:CK490"/>
    <mergeCell ref="BY490:BZ490"/>
    <mergeCell ref="BQ490:BR490"/>
    <mergeCell ref="BS490:BT490"/>
    <mergeCell ref="BU490:BV490"/>
    <mergeCell ref="BW490:BX490"/>
    <mergeCell ref="BJ490:BK490"/>
    <mergeCell ref="BL490:BM490"/>
    <mergeCell ref="BN490:BO490"/>
    <mergeCell ref="BF490:BG490"/>
    <mergeCell ref="BH490:BI490"/>
    <mergeCell ref="AU490:AV490"/>
    <mergeCell ref="AW490:AX490"/>
    <mergeCell ref="AY490:AZ490"/>
    <mergeCell ref="BA490:BB490"/>
    <mergeCell ref="BC490:BD490"/>
    <mergeCell ref="V488:W488"/>
    <mergeCell ref="CH486:CI486"/>
    <mergeCell ref="CJ486:CK486"/>
    <mergeCell ref="BY486:BZ486"/>
    <mergeCell ref="BQ486:BR486"/>
    <mergeCell ref="BS486:BT486"/>
    <mergeCell ref="BU486:BV486"/>
    <mergeCell ref="BW486:BX486"/>
    <mergeCell ref="BJ486:BK486"/>
    <mergeCell ref="BL486:BM486"/>
    <mergeCell ref="BN486:BO486"/>
    <mergeCell ref="BF486:BG486"/>
    <mergeCell ref="AG489:AH489"/>
    <mergeCell ref="AR489:AS489"/>
    <mergeCell ref="AJ489:AK489"/>
    <mergeCell ref="AL489:AM489"/>
    <mergeCell ref="AN489:AO489"/>
    <mergeCell ref="AP489:AQ489"/>
    <mergeCell ref="AC489:AD489"/>
    <mergeCell ref="AE489:AF489"/>
    <mergeCell ref="Y489:Z489"/>
    <mergeCell ref="AA489:AB489"/>
    <mergeCell ref="N489:O489"/>
    <mergeCell ref="P489:Q489"/>
    <mergeCell ref="R489:S489"/>
    <mergeCell ref="T489:U489"/>
    <mergeCell ref="V489:W489"/>
    <mergeCell ref="DI488:DJ488"/>
    <mergeCell ref="DK488:DL488"/>
    <mergeCell ref="DM488:DN488"/>
    <mergeCell ref="DO488:DP488"/>
    <mergeCell ref="DQ488:DR488"/>
    <mergeCell ref="DF488:DG488"/>
    <mergeCell ref="CX488:CY488"/>
    <mergeCell ref="CZ488:DA488"/>
    <mergeCell ref="DB488:DC488"/>
    <mergeCell ref="DD488:DE488"/>
    <mergeCell ref="CQ488:CR488"/>
    <mergeCell ref="CS488:CT488"/>
    <mergeCell ref="CU488:CV488"/>
    <mergeCell ref="CM488:CN488"/>
    <mergeCell ref="CO488:CP488"/>
    <mergeCell ref="CB489:CC489"/>
    <mergeCell ref="CD489:CE489"/>
    <mergeCell ref="CF489:CG489"/>
    <mergeCell ref="CH489:CI489"/>
    <mergeCell ref="CJ489:CK489"/>
    <mergeCell ref="BY489:BZ489"/>
    <mergeCell ref="BQ489:BR489"/>
    <mergeCell ref="BS489:BT489"/>
    <mergeCell ref="BU489:BV489"/>
    <mergeCell ref="BW489:BX489"/>
    <mergeCell ref="BJ489:BK489"/>
    <mergeCell ref="BL489:BM489"/>
    <mergeCell ref="BN489:BO489"/>
    <mergeCell ref="BF489:BG489"/>
    <mergeCell ref="BH489:BI489"/>
    <mergeCell ref="AU489:AV489"/>
    <mergeCell ref="AW489:AX489"/>
    <mergeCell ref="AY489:AZ489"/>
    <mergeCell ref="BA489:BB489"/>
    <mergeCell ref="BC489:BD489"/>
    <mergeCell ref="AG488:AH488"/>
    <mergeCell ref="AR488:AS488"/>
    <mergeCell ref="AJ488:AK488"/>
    <mergeCell ref="DI487:DJ487"/>
    <mergeCell ref="DK487:DL487"/>
    <mergeCell ref="DM487:DN487"/>
    <mergeCell ref="DO487:DP487"/>
    <mergeCell ref="DQ487:DR487"/>
    <mergeCell ref="DF487:DG487"/>
    <mergeCell ref="CX487:CY487"/>
    <mergeCell ref="CZ487:DA487"/>
    <mergeCell ref="DB487:DC487"/>
    <mergeCell ref="DD487:DE487"/>
    <mergeCell ref="CQ487:CR487"/>
    <mergeCell ref="CS487:CT487"/>
    <mergeCell ref="CU487:CV487"/>
    <mergeCell ref="CM487:CN487"/>
    <mergeCell ref="CO487:CP487"/>
    <mergeCell ref="CB488:CC488"/>
    <mergeCell ref="CD488:CE488"/>
    <mergeCell ref="CF488:CG488"/>
    <mergeCell ref="CH488:CI488"/>
    <mergeCell ref="CJ488:CK488"/>
    <mergeCell ref="BY488:BZ488"/>
    <mergeCell ref="BQ488:BR488"/>
    <mergeCell ref="BS488:BT488"/>
    <mergeCell ref="BU488:BV488"/>
    <mergeCell ref="BW488:BX488"/>
    <mergeCell ref="BJ488:BK488"/>
    <mergeCell ref="BL488:BM488"/>
    <mergeCell ref="BN488:BO488"/>
    <mergeCell ref="BF488:BG488"/>
    <mergeCell ref="BH488:BI488"/>
    <mergeCell ref="AU488:AV488"/>
    <mergeCell ref="AW488:AX488"/>
    <mergeCell ref="AY488:AZ488"/>
    <mergeCell ref="BA488:BB488"/>
    <mergeCell ref="BC488:BD488"/>
    <mergeCell ref="AG487:AH487"/>
    <mergeCell ref="AR487:AS487"/>
    <mergeCell ref="AJ487:AK487"/>
    <mergeCell ref="AL487:AM487"/>
    <mergeCell ref="AN487:AO487"/>
    <mergeCell ref="AP487:AQ487"/>
    <mergeCell ref="AC487:AD487"/>
    <mergeCell ref="AE487:AF487"/>
    <mergeCell ref="Y487:Z487"/>
    <mergeCell ref="AA487:AB487"/>
    <mergeCell ref="AL488:AM488"/>
    <mergeCell ref="AN488:AO488"/>
    <mergeCell ref="AP488:AQ488"/>
    <mergeCell ref="AC488:AD488"/>
    <mergeCell ref="AE488:AF488"/>
    <mergeCell ref="Y488:Z488"/>
    <mergeCell ref="AA488:AB488"/>
    <mergeCell ref="BH486:BI486"/>
    <mergeCell ref="AU486:AV486"/>
    <mergeCell ref="AW486:AX486"/>
    <mergeCell ref="AY486:AZ486"/>
    <mergeCell ref="BA486:BB486"/>
    <mergeCell ref="BC486:BD486"/>
    <mergeCell ref="N487:O487"/>
    <mergeCell ref="P487:Q487"/>
    <mergeCell ref="R487:S487"/>
    <mergeCell ref="T487:U487"/>
    <mergeCell ref="V487:W487"/>
    <mergeCell ref="DI486:DJ486"/>
    <mergeCell ref="DK486:DL486"/>
    <mergeCell ref="DM486:DN486"/>
    <mergeCell ref="DO486:DP486"/>
    <mergeCell ref="DQ486:DR486"/>
    <mergeCell ref="DF486:DG486"/>
    <mergeCell ref="CX486:CY486"/>
    <mergeCell ref="CZ486:DA486"/>
    <mergeCell ref="DB486:DC486"/>
    <mergeCell ref="DD486:DE486"/>
    <mergeCell ref="CQ486:CR486"/>
    <mergeCell ref="CS486:CT486"/>
    <mergeCell ref="CU486:CV486"/>
    <mergeCell ref="CM486:CN486"/>
    <mergeCell ref="CO486:CP486"/>
    <mergeCell ref="CB487:CC487"/>
    <mergeCell ref="CD487:CE487"/>
    <mergeCell ref="CF487:CG487"/>
    <mergeCell ref="CH487:CI487"/>
    <mergeCell ref="CJ487:CK487"/>
    <mergeCell ref="BY487:BZ487"/>
    <mergeCell ref="BQ487:BR487"/>
    <mergeCell ref="BS487:BT487"/>
    <mergeCell ref="BU487:BV487"/>
    <mergeCell ref="BW487:BX487"/>
    <mergeCell ref="BJ487:BK487"/>
    <mergeCell ref="BL487:BM487"/>
    <mergeCell ref="BN487:BO487"/>
    <mergeCell ref="BF487:BG487"/>
    <mergeCell ref="BH487:BI487"/>
    <mergeCell ref="AU487:AV487"/>
    <mergeCell ref="AW487:AX487"/>
    <mergeCell ref="AY487:AZ487"/>
    <mergeCell ref="BA487:BB487"/>
    <mergeCell ref="BC487:BD487"/>
    <mergeCell ref="AG486:AH486"/>
    <mergeCell ref="AR486:AS486"/>
    <mergeCell ref="AJ486:AK486"/>
    <mergeCell ref="AL486:AM486"/>
    <mergeCell ref="AN486:AO486"/>
    <mergeCell ref="AP486:AQ486"/>
    <mergeCell ref="AC486:AD486"/>
    <mergeCell ref="AE486:AF486"/>
    <mergeCell ref="Y486:Z486"/>
    <mergeCell ref="AA486:AB486"/>
    <mergeCell ref="N486:O486"/>
    <mergeCell ref="P486:Q486"/>
    <mergeCell ref="R486:S486"/>
    <mergeCell ref="T486:U486"/>
    <mergeCell ref="V486:W486"/>
    <mergeCell ref="CB486:CC486"/>
    <mergeCell ref="CD486:CE486"/>
    <mergeCell ref="CF486:CG486"/>
    <mergeCell ref="AG485:AH485"/>
    <mergeCell ref="AC485:AD485"/>
    <mergeCell ref="AE485:AF485"/>
    <mergeCell ref="Y485:Z485"/>
    <mergeCell ref="AA485:AB485"/>
    <mergeCell ref="N485:O485"/>
    <mergeCell ref="P485:Q485"/>
    <mergeCell ref="R485:S485"/>
    <mergeCell ref="T485:U485"/>
    <mergeCell ref="V485:W485"/>
    <mergeCell ref="DI484:DJ484"/>
    <mergeCell ref="DK484:DL484"/>
    <mergeCell ref="DM484:DN484"/>
    <mergeCell ref="DO484:DP484"/>
    <mergeCell ref="DQ484:DR484"/>
    <mergeCell ref="DF484:DG484"/>
    <mergeCell ref="CX484:CY484"/>
    <mergeCell ref="CZ484:DA484"/>
    <mergeCell ref="DB484:DC484"/>
    <mergeCell ref="DD484:DE484"/>
    <mergeCell ref="CQ484:CR484"/>
    <mergeCell ref="CS484:CT484"/>
    <mergeCell ref="CU484:CV484"/>
    <mergeCell ref="CM484:CN484"/>
    <mergeCell ref="CO484:CP484"/>
    <mergeCell ref="CB485:CC485"/>
    <mergeCell ref="CD485:CE485"/>
    <mergeCell ref="CF485:CG485"/>
    <mergeCell ref="CH485:CI485"/>
    <mergeCell ref="CJ485:CK485"/>
    <mergeCell ref="BY485:BZ485"/>
    <mergeCell ref="BQ485:BR485"/>
    <mergeCell ref="BS485:BT485"/>
    <mergeCell ref="BU485:BV485"/>
    <mergeCell ref="BW485:BX485"/>
    <mergeCell ref="BJ485:BK485"/>
    <mergeCell ref="BL485:BM485"/>
    <mergeCell ref="BN485:BO485"/>
    <mergeCell ref="BF485:BG485"/>
    <mergeCell ref="BH485:BI485"/>
    <mergeCell ref="AU485:AV485"/>
    <mergeCell ref="AW485:AX485"/>
    <mergeCell ref="AY485:AZ485"/>
    <mergeCell ref="BA485:BB485"/>
    <mergeCell ref="BC485:BD485"/>
    <mergeCell ref="AG484:AH484"/>
    <mergeCell ref="AC484:AD484"/>
    <mergeCell ref="AE484:AF484"/>
    <mergeCell ref="Y484:Z484"/>
    <mergeCell ref="AA484:AB484"/>
    <mergeCell ref="N484:O484"/>
    <mergeCell ref="P484:Q484"/>
    <mergeCell ref="R484:S484"/>
    <mergeCell ref="T484:U484"/>
    <mergeCell ref="V484:W484"/>
    <mergeCell ref="DI485:DJ485"/>
    <mergeCell ref="DK485:DL485"/>
    <mergeCell ref="DM485:DN485"/>
    <mergeCell ref="DO485:DP485"/>
    <mergeCell ref="DQ485:DR485"/>
    <mergeCell ref="DF485:DG485"/>
    <mergeCell ref="CX485:CY485"/>
    <mergeCell ref="CZ485:DA485"/>
    <mergeCell ref="DB485:DC485"/>
    <mergeCell ref="AR485:AS485"/>
    <mergeCell ref="AJ485:AK485"/>
    <mergeCell ref="AL485:AM485"/>
    <mergeCell ref="AN485:AO485"/>
    <mergeCell ref="AP485:AQ485"/>
    <mergeCell ref="BY483:BZ483"/>
    <mergeCell ref="BQ483:BR483"/>
    <mergeCell ref="BS483:BT483"/>
    <mergeCell ref="BU483:BV483"/>
    <mergeCell ref="BW483:BX483"/>
    <mergeCell ref="BJ483:BK483"/>
    <mergeCell ref="BL483:BM483"/>
    <mergeCell ref="BN483:BO483"/>
    <mergeCell ref="BF483:BG483"/>
    <mergeCell ref="BH483:BI483"/>
    <mergeCell ref="AU483:AV483"/>
    <mergeCell ref="AW483:AX483"/>
    <mergeCell ref="AY483:AZ483"/>
    <mergeCell ref="BA483:BB483"/>
    <mergeCell ref="BC483:BD483"/>
    <mergeCell ref="AR484:AS484"/>
    <mergeCell ref="AJ484:AK484"/>
    <mergeCell ref="AL484:AM484"/>
    <mergeCell ref="AN484:AO484"/>
    <mergeCell ref="AP484:AQ484"/>
    <mergeCell ref="DI483:DJ483"/>
    <mergeCell ref="DK483:DL483"/>
    <mergeCell ref="DM483:DN483"/>
    <mergeCell ref="DO483:DP483"/>
    <mergeCell ref="CJ483:CK483"/>
    <mergeCell ref="DD485:DE485"/>
    <mergeCell ref="CQ485:CR485"/>
    <mergeCell ref="CS485:CT485"/>
    <mergeCell ref="CU485:CV485"/>
    <mergeCell ref="CM485:CN485"/>
    <mergeCell ref="CO485:CP485"/>
    <mergeCell ref="CB483:CC483"/>
    <mergeCell ref="CD483:CE483"/>
    <mergeCell ref="CF483:CG483"/>
    <mergeCell ref="CH483:CI483"/>
    <mergeCell ref="DQ483:DR483"/>
    <mergeCell ref="DF483:DG483"/>
    <mergeCell ref="CX483:CY483"/>
    <mergeCell ref="CZ483:DA483"/>
    <mergeCell ref="DB483:DC483"/>
    <mergeCell ref="DD483:DE483"/>
    <mergeCell ref="CQ483:CR483"/>
    <mergeCell ref="CS483:CT483"/>
    <mergeCell ref="CU483:CV483"/>
    <mergeCell ref="CM483:CN483"/>
    <mergeCell ref="CO483:CP483"/>
    <mergeCell ref="CB484:CC484"/>
    <mergeCell ref="CD484:CE484"/>
    <mergeCell ref="CF484:CG484"/>
    <mergeCell ref="CH484:CI484"/>
    <mergeCell ref="CJ484:CK484"/>
    <mergeCell ref="BY484:BZ484"/>
    <mergeCell ref="BQ484:BR484"/>
    <mergeCell ref="BS484:BT484"/>
    <mergeCell ref="BU484:BV484"/>
    <mergeCell ref="BW484:BX484"/>
    <mergeCell ref="BJ484:BK484"/>
    <mergeCell ref="BL484:BM484"/>
    <mergeCell ref="BN484:BO484"/>
    <mergeCell ref="BF484:BG484"/>
    <mergeCell ref="BH484:BI484"/>
    <mergeCell ref="AU484:AV484"/>
    <mergeCell ref="AW484:AX484"/>
    <mergeCell ref="AY484:AZ484"/>
    <mergeCell ref="BA484:BB484"/>
    <mergeCell ref="BC484:BD484"/>
    <mergeCell ref="DK478:DL478"/>
    <mergeCell ref="DM478:DN478"/>
    <mergeCell ref="DO478:DP478"/>
    <mergeCell ref="DQ478:DR478"/>
    <mergeCell ref="DF478:DG478"/>
    <mergeCell ref="CX478:CY478"/>
    <mergeCell ref="DI479:DJ479"/>
    <mergeCell ref="DK479:DL479"/>
    <mergeCell ref="DM479:DN479"/>
    <mergeCell ref="DO479:DP479"/>
    <mergeCell ref="DQ479:DR479"/>
    <mergeCell ref="DF479:DG479"/>
    <mergeCell ref="CX479:CY479"/>
    <mergeCell ref="CZ479:DA479"/>
    <mergeCell ref="DB479:DC479"/>
    <mergeCell ref="DD479:DE479"/>
    <mergeCell ref="CQ479:CR479"/>
    <mergeCell ref="CS479:CT479"/>
    <mergeCell ref="CU479:CV479"/>
    <mergeCell ref="CM479:CN479"/>
    <mergeCell ref="CO479:CP479"/>
    <mergeCell ref="CB479:CC479"/>
    <mergeCell ref="CD479:CE479"/>
    <mergeCell ref="CF479:CG479"/>
    <mergeCell ref="CH479:CI479"/>
    <mergeCell ref="CJ479:CK479"/>
    <mergeCell ref="BY479:BZ479"/>
    <mergeCell ref="BQ479:BR479"/>
    <mergeCell ref="BS479:BT479"/>
    <mergeCell ref="BU479:BV479"/>
    <mergeCell ref="BW479:BX479"/>
    <mergeCell ref="BJ479:BK479"/>
    <mergeCell ref="BL479:BM479"/>
    <mergeCell ref="BN479:BO479"/>
    <mergeCell ref="BF479:BG479"/>
    <mergeCell ref="BH479:BI479"/>
    <mergeCell ref="AU479:AV479"/>
    <mergeCell ref="AW479:AX479"/>
    <mergeCell ref="AY479:AZ479"/>
    <mergeCell ref="BA479:BB479"/>
    <mergeCell ref="AG483:AH483"/>
    <mergeCell ref="E481:I481"/>
    <mergeCell ref="DI480:DJ480"/>
    <mergeCell ref="DK480:DL480"/>
    <mergeCell ref="DM480:DN480"/>
    <mergeCell ref="DO480:DP480"/>
    <mergeCell ref="DQ480:DR480"/>
    <mergeCell ref="DD480:DE480"/>
    <mergeCell ref="DF480:DG480"/>
    <mergeCell ref="CX480:CY480"/>
    <mergeCell ref="CZ480:DA480"/>
    <mergeCell ref="DB480:DC480"/>
    <mergeCell ref="CO480:CP480"/>
    <mergeCell ref="CQ480:CR480"/>
    <mergeCell ref="CS480:CT480"/>
    <mergeCell ref="CU480:CV480"/>
    <mergeCell ref="CM480:CN480"/>
    <mergeCell ref="CB480:CC480"/>
    <mergeCell ref="CD480:CE480"/>
    <mergeCell ref="CF480:CG480"/>
    <mergeCell ref="CH480:CI480"/>
    <mergeCell ref="CJ480:CK480"/>
    <mergeCell ref="BW480:BX480"/>
    <mergeCell ref="BY480:BZ480"/>
    <mergeCell ref="BQ480:BR480"/>
    <mergeCell ref="BS480:BT480"/>
    <mergeCell ref="BU480:BV480"/>
    <mergeCell ref="BH480:BI480"/>
    <mergeCell ref="BJ480:BK480"/>
    <mergeCell ref="BL480:BM480"/>
    <mergeCell ref="BN480:BO480"/>
    <mergeCell ref="BF480:BG480"/>
    <mergeCell ref="AR483:AS483"/>
    <mergeCell ref="AJ483:AK483"/>
    <mergeCell ref="AL483:AM483"/>
    <mergeCell ref="AN483:AO483"/>
    <mergeCell ref="AP483:AQ483"/>
    <mergeCell ref="AC483:AD483"/>
    <mergeCell ref="AE483:AF483"/>
    <mergeCell ref="Y483:Z483"/>
    <mergeCell ref="AA483:AB483"/>
    <mergeCell ref="N483:O483"/>
    <mergeCell ref="P483:Q483"/>
    <mergeCell ref="R483:S483"/>
    <mergeCell ref="T483:U483"/>
    <mergeCell ref="V483:W483"/>
    <mergeCell ref="AU480:AV480"/>
    <mergeCell ref="AW480:AX480"/>
    <mergeCell ref="AY480:AZ480"/>
    <mergeCell ref="BA480:BB480"/>
    <mergeCell ref="BC480:BD480"/>
    <mergeCell ref="AP480:AQ480"/>
    <mergeCell ref="AR480:AS480"/>
    <mergeCell ref="AJ480:AK480"/>
    <mergeCell ref="AL480:AM480"/>
    <mergeCell ref="AN480:AO480"/>
    <mergeCell ref="AA480:AB480"/>
    <mergeCell ref="AC480:AD480"/>
    <mergeCell ref="N480:O480"/>
    <mergeCell ref="P480:Q480"/>
    <mergeCell ref="R480:S480"/>
    <mergeCell ref="T480:U480"/>
    <mergeCell ref="V480:W480"/>
    <mergeCell ref="AG480:AH480"/>
    <mergeCell ref="AG479:AH479"/>
    <mergeCell ref="N479:O479"/>
    <mergeCell ref="P479:Q479"/>
    <mergeCell ref="R479:S479"/>
    <mergeCell ref="T479:U479"/>
    <mergeCell ref="V479:W479"/>
    <mergeCell ref="AR479:AS479"/>
    <mergeCell ref="AJ479:AK479"/>
    <mergeCell ref="AL479:AM479"/>
    <mergeCell ref="AN479:AO479"/>
    <mergeCell ref="AP479:AQ479"/>
    <mergeCell ref="AC479:AD479"/>
    <mergeCell ref="AE479:AF479"/>
    <mergeCell ref="Y479:Z479"/>
    <mergeCell ref="AA479:AB479"/>
    <mergeCell ref="AE480:AF480"/>
    <mergeCell ref="Y480:Z480"/>
    <mergeCell ref="N478:O478"/>
    <mergeCell ref="P478:Q478"/>
    <mergeCell ref="R478:S478"/>
    <mergeCell ref="T478:U478"/>
    <mergeCell ref="V478:W478"/>
    <mergeCell ref="AR478:AS478"/>
    <mergeCell ref="AJ478:AK478"/>
    <mergeCell ref="AL478:AM478"/>
    <mergeCell ref="AN478:AO478"/>
    <mergeCell ref="AP478:AQ478"/>
    <mergeCell ref="AC478:AD478"/>
    <mergeCell ref="AE478:AF478"/>
    <mergeCell ref="Y478:Z478"/>
    <mergeCell ref="AA478:AB478"/>
    <mergeCell ref="AG477:AH477"/>
    <mergeCell ref="N477:O477"/>
    <mergeCell ref="P477:Q477"/>
    <mergeCell ref="R477:S477"/>
    <mergeCell ref="T477:U477"/>
    <mergeCell ref="V477:W477"/>
    <mergeCell ref="AR477:AS477"/>
    <mergeCell ref="AA477:AB477"/>
    <mergeCell ref="AJ477:AK477"/>
    <mergeCell ref="AL477:AM477"/>
    <mergeCell ref="AN477:AO477"/>
    <mergeCell ref="AP477:AQ477"/>
    <mergeCell ref="AC477:AD477"/>
    <mergeCell ref="AE477:AF477"/>
    <mergeCell ref="Y477:Z477"/>
    <mergeCell ref="AG478:AH478"/>
    <mergeCell ref="BC479:BD479"/>
    <mergeCell ref="DI477:DJ477"/>
    <mergeCell ref="DK477:DL477"/>
    <mergeCell ref="DM477:DN477"/>
    <mergeCell ref="DO477:DP477"/>
    <mergeCell ref="DQ477:DR477"/>
    <mergeCell ref="DF477:DG477"/>
    <mergeCell ref="CX477:CY477"/>
    <mergeCell ref="CZ477:DA477"/>
    <mergeCell ref="DB477:DC477"/>
    <mergeCell ref="DD477:DE477"/>
    <mergeCell ref="CQ477:CR477"/>
    <mergeCell ref="CS477:CT477"/>
    <mergeCell ref="CU477:CV477"/>
    <mergeCell ref="CM477:CN477"/>
    <mergeCell ref="CO477:CP477"/>
    <mergeCell ref="CB477:CC477"/>
    <mergeCell ref="CD477:CE477"/>
    <mergeCell ref="CF477:CG477"/>
    <mergeCell ref="CH477:CI477"/>
    <mergeCell ref="CJ477:CK477"/>
    <mergeCell ref="BY477:BZ477"/>
    <mergeCell ref="BQ477:BR477"/>
    <mergeCell ref="BS477:BT477"/>
    <mergeCell ref="BU477:BV477"/>
    <mergeCell ref="BW477:BX477"/>
    <mergeCell ref="BJ477:BK477"/>
    <mergeCell ref="BL477:BM477"/>
    <mergeCell ref="BN477:BO477"/>
    <mergeCell ref="BF478:BG478"/>
    <mergeCell ref="BH478:BI478"/>
    <mergeCell ref="AU478:AV478"/>
    <mergeCell ref="AW478:AX478"/>
    <mergeCell ref="AY478:AZ478"/>
    <mergeCell ref="BA478:BB478"/>
    <mergeCell ref="BC478:BD478"/>
    <mergeCell ref="CZ478:DA478"/>
    <mergeCell ref="DB478:DC478"/>
    <mergeCell ref="DD478:DE478"/>
    <mergeCell ref="CQ478:CR478"/>
    <mergeCell ref="CS478:CT478"/>
    <mergeCell ref="CU478:CV478"/>
    <mergeCell ref="CM478:CN478"/>
    <mergeCell ref="CO478:CP478"/>
    <mergeCell ref="CB478:CC478"/>
    <mergeCell ref="CD478:CE478"/>
    <mergeCell ref="CF478:CG478"/>
    <mergeCell ref="CH478:CI478"/>
    <mergeCell ref="CJ478:CK478"/>
    <mergeCell ref="BY478:BZ478"/>
    <mergeCell ref="BQ478:BR478"/>
    <mergeCell ref="BS478:BT478"/>
    <mergeCell ref="BU478:BV478"/>
    <mergeCell ref="BW478:BX478"/>
    <mergeCell ref="BJ478:BK478"/>
    <mergeCell ref="BL478:BM478"/>
    <mergeCell ref="BN478:BO478"/>
    <mergeCell ref="BF477:BG477"/>
    <mergeCell ref="BH477:BI477"/>
    <mergeCell ref="AU477:AV477"/>
    <mergeCell ref="AW477:AX477"/>
    <mergeCell ref="AY477:AZ477"/>
    <mergeCell ref="BA477:BB477"/>
    <mergeCell ref="BC477:BD477"/>
    <mergeCell ref="DI478:DJ478"/>
    <mergeCell ref="AE475:AF475"/>
    <mergeCell ref="DI476:DJ476"/>
    <mergeCell ref="DK476:DL476"/>
    <mergeCell ref="DM476:DN476"/>
    <mergeCell ref="DO476:DP476"/>
    <mergeCell ref="DQ476:DR476"/>
    <mergeCell ref="DF476:DG476"/>
    <mergeCell ref="CX476:CY476"/>
    <mergeCell ref="CZ476:DA476"/>
    <mergeCell ref="DB476:DC476"/>
    <mergeCell ref="DD476:DE476"/>
    <mergeCell ref="CQ476:CR476"/>
    <mergeCell ref="CS476:CT476"/>
    <mergeCell ref="CU476:CV476"/>
    <mergeCell ref="CM476:CN476"/>
    <mergeCell ref="CO476:CP476"/>
    <mergeCell ref="CB476:CC476"/>
    <mergeCell ref="CD476:CE476"/>
    <mergeCell ref="CF476:CG476"/>
    <mergeCell ref="CH476:CI476"/>
    <mergeCell ref="CJ476:CK476"/>
    <mergeCell ref="BY476:BZ476"/>
    <mergeCell ref="BQ476:BR476"/>
    <mergeCell ref="BS476:BT476"/>
    <mergeCell ref="BU476:BV476"/>
    <mergeCell ref="BW476:BX476"/>
    <mergeCell ref="BJ476:BK476"/>
    <mergeCell ref="BL476:BM476"/>
    <mergeCell ref="BN476:BO476"/>
    <mergeCell ref="BF475:BG475"/>
    <mergeCell ref="BH475:BI475"/>
    <mergeCell ref="AU475:AV475"/>
    <mergeCell ref="AW475:AX475"/>
    <mergeCell ref="AY475:AZ475"/>
    <mergeCell ref="BA475:BB475"/>
    <mergeCell ref="BC475:BD475"/>
    <mergeCell ref="AG476:AH476"/>
    <mergeCell ref="AG474:AH474"/>
    <mergeCell ref="N476:O476"/>
    <mergeCell ref="P476:Q476"/>
    <mergeCell ref="R476:S476"/>
    <mergeCell ref="T476:U476"/>
    <mergeCell ref="V476:W476"/>
    <mergeCell ref="DI475:DJ475"/>
    <mergeCell ref="DK475:DL475"/>
    <mergeCell ref="DM475:DN475"/>
    <mergeCell ref="DO475:DP475"/>
    <mergeCell ref="DQ475:DR475"/>
    <mergeCell ref="DF475:DG475"/>
    <mergeCell ref="CX475:CY475"/>
    <mergeCell ref="CZ475:DA475"/>
    <mergeCell ref="DB475:DC475"/>
    <mergeCell ref="DD475:DE475"/>
    <mergeCell ref="CQ475:CR475"/>
    <mergeCell ref="CS475:CT475"/>
    <mergeCell ref="CU475:CV475"/>
    <mergeCell ref="CM475:CN475"/>
    <mergeCell ref="CO475:CP475"/>
    <mergeCell ref="CB475:CC475"/>
    <mergeCell ref="CD475:CE475"/>
    <mergeCell ref="CF475:CG475"/>
    <mergeCell ref="CH475:CI475"/>
    <mergeCell ref="CJ475:CK475"/>
    <mergeCell ref="BY475:BZ475"/>
    <mergeCell ref="BQ475:BR475"/>
    <mergeCell ref="BS475:BT475"/>
    <mergeCell ref="BU475:BV475"/>
    <mergeCell ref="BW475:BX475"/>
    <mergeCell ref="BJ475:BK475"/>
    <mergeCell ref="BL475:BM475"/>
    <mergeCell ref="BN475:BO475"/>
    <mergeCell ref="BF476:BG476"/>
    <mergeCell ref="BH476:BI476"/>
    <mergeCell ref="AU476:AV476"/>
    <mergeCell ref="AW476:AX476"/>
    <mergeCell ref="AY476:AZ476"/>
    <mergeCell ref="BA476:BB476"/>
    <mergeCell ref="BC476:BD476"/>
    <mergeCell ref="AR476:AS476"/>
    <mergeCell ref="AJ476:AK476"/>
    <mergeCell ref="AL476:AM476"/>
    <mergeCell ref="AN476:AO476"/>
    <mergeCell ref="AP476:AQ476"/>
    <mergeCell ref="AC476:AD476"/>
    <mergeCell ref="AE476:AF476"/>
    <mergeCell ref="Y476:Z476"/>
    <mergeCell ref="AA476:AB476"/>
    <mergeCell ref="AG475:AH475"/>
    <mergeCell ref="N475:O475"/>
    <mergeCell ref="P475:Q475"/>
    <mergeCell ref="R475:S475"/>
    <mergeCell ref="T475:U475"/>
    <mergeCell ref="V475:W475"/>
    <mergeCell ref="Y475:Z475"/>
    <mergeCell ref="AA475:AB475"/>
    <mergeCell ref="AR475:AS475"/>
    <mergeCell ref="AJ475:AK475"/>
    <mergeCell ref="AL475:AM475"/>
    <mergeCell ref="AN475:AO475"/>
    <mergeCell ref="AP475:AQ475"/>
    <mergeCell ref="AC475:AD475"/>
    <mergeCell ref="DK474:DL474"/>
    <mergeCell ref="DM474:DN474"/>
    <mergeCell ref="DO474:DP474"/>
    <mergeCell ref="DQ474:DR474"/>
    <mergeCell ref="DF474:DG474"/>
    <mergeCell ref="CX474:CY474"/>
    <mergeCell ref="CZ474:DA474"/>
    <mergeCell ref="DB474:DC474"/>
    <mergeCell ref="DD474:DE474"/>
    <mergeCell ref="CQ474:CR474"/>
    <mergeCell ref="CS474:CT474"/>
    <mergeCell ref="CU474:CV474"/>
    <mergeCell ref="CM474:CN474"/>
    <mergeCell ref="CO474:CP474"/>
    <mergeCell ref="CB474:CC474"/>
    <mergeCell ref="CD474:CE474"/>
    <mergeCell ref="CF474:CG474"/>
    <mergeCell ref="CH474:CI474"/>
    <mergeCell ref="CJ474:CK474"/>
    <mergeCell ref="BY474:BZ474"/>
    <mergeCell ref="BQ474:BR474"/>
    <mergeCell ref="BS474:BT474"/>
    <mergeCell ref="BU474:BV474"/>
    <mergeCell ref="BW474:BX474"/>
    <mergeCell ref="BJ474:BK474"/>
    <mergeCell ref="BL474:BM474"/>
    <mergeCell ref="BN474:BO474"/>
    <mergeCell ref="BF473:BG473"/>
    <mergeCell ref="BH473:BI473"/>
    <mergeCell ref="AU473:AV473"/>
    <mergeCell ref="AW473:AX473"/>
    <mergeCell ref="AY473:AZ473"/>
    <mergeCell ref="BA473:BB473"/>
    <mergeCell ref="BC473:BD473"/>
    <mergeCell ref="N474:O474"/>
    <mergeCell ref="P474:Q474"/>
    <mergeCell ref="R474:S474"/>
    <mergeCell ref="T474:U474"/>
    <mergeCell ref="V474:W474"/>
    <mergeCell ref="DI473:DJ473"/>
    <mergeCell ref="DK473:DL473"/>
    <mergeCell ref="DM473:DN473"/>
    <mergeCell ref="DO473:DP473"/>
    <mergeCell ref="DQ473:DR473"/>
    <mergeCell ref="DF473:DG473"/>
    <mergeCell ref="CX473:CY473"/>
    <mergeCell ref="CZ473:DA473"/>
    <mergeCell ref="DB473:DC473"/>
    <mergeCell ref="DD473:DE473"/>
    <mergeCell ref="CQ473:CR473"/>
    <mergeCell ref="CS473:CT473"/>
    <mergeCell ref="CU473:CV473"/>
    <mergeCell ref="CM473:CN473"/>
    <mergeCell ref="CO473:CP473"/>
    <mergeCell ref="CB473:CC473"/>
    <mergeCell ref="CD473:CE473"/>
    <mergeCell ref="CF473:CG473"/>
    <mergeCell ref="CH473:CI473"/>
    <mergeCell ref="CJ473:CK473"/>
    <mergeCell ref="BY473:BZ473"/>
    <mergeCell ref="BQ473:BR473"/>
    <mergeCell ref="BS473:BT473"/>
    <mergeCell ref="BU473:BV473"/>
    <mergeCell ref="BW473:BX473"/>
    <mergeCell ref="BJ473:BK473"/>
    <mergeCell ref="BL473:BM473"/>
    <mergeCell ref="BN473:BO473"/>
    <mergeCell ref="BF474:BG474"/>
    <mergeCell ref="BH474:BI474"/>
    <mergeCell ref="AU474:AV474"/>
    <mergeCell ref="AW474:AX474"/>
    <mergeCell ref="AY474:AZ474"/>
    <mergeCell ref="BA474:BB474"/>
    <mergeCell ref="BC474:BD474"/>
    <mergeCell ref="AR474:AS474"/>
    <mergeCell ref="AJ474:AK474"/>
    <mergeCell ref="AL474:AM474"/>
    <mergeCell ref="AN474:AO474"/>
    <mergeCell ref="AP474:AQ474"/>
    <mergeCell ref="AC474:AD474"/>
    <mergeCell ref="AE474:AF474"/>
    <mergeCell ref="Y474:Z474"/>
    <mergeCell ref="AA474:AB474"/>
    <mergeCell ref="N473:O473"/>
    <mergeCell ref="P473:Q473"/>
    <mergeCell ref="R473:S473"/>
    <mergeCell ref="T473:U473"/>
    <mergeCell ref="V473:W473"/>
    <mergeCell ref="Y473:Z473"/>
    <mergeCell ref="AA473:AB473"/>
    <mergeCell ref="AR473:AS473"/>
    <mergeCell ref="AJ473:AK473"/>
    <mergeCell ref="AL473:AM473"/>
    <mergeCell ref="AN473:AO473"/>
    <mergeCell ref="AP473:AQ473"/>
    <mergeCell ref="AC473:AD473"/>
    <mergeCell ref="AE473:AF473"/>
    <mergeCell ref="DI474:DJ474"/>
    <mergeCell ref="DK472:DL472"/>
    <mergeCell ref="DM472:DN472"/>
    <mergeCell ref="DO472:DP472"/>
    <mergeCell ref="DQ472:DR472"/>
    <mergeCell ref="DF472:DG472"/>
    <mergeCell ref="CX472:CY472"/>
    <mergeCell ref="CZ472:DA472"/>
    <mergeCell ref="DB472:DC472"/>
    <mergeCell ref="DD472:DE472"/>
    <mergeCell ref="CQ472:CR472"/>
    <mergeCell ref="CS472:CT472"/>
    <mergeCell ref="CU472:CV472"/>
    <mergeCell ref="CM472:CN472"/>
    <mergeCell ref="CO472:CP472"/>
    <mergeCell ref="CB472:CC472"/>
    <mergeCell ref="CD472:CE472"/>
    <mergeCell ref="CF472:CG472"/>
    <mergeCell ref="CH472:CI472"/>
    <mergeCell ref="CJ472:CK472"/>
    <mergeCell ref="BY472:BZ472"/>
    <mergeCell ref="BQ472:BR472"/>
    <mergeCell ref="BS472:BT472"/>
    <mergeCell ref="BU472:BV472"/>
    <mergeCell ref="BW472:BX472"/>
    <mergeCell ref="BJ472:BK472"/>
    <mergeCell ref="BL472:BM472"/>
    <mergeCell ref="BN472:BO472"/>
    <mergeCell ref="BF471:BG471"/>
    <mergeCell ref="BH471:BI471"/>
    <mergeCell ref="AU471:AV471"/>
    <mergeCell ref="AW471:AX471"/>
    <mergeCell ref="AY471:AZ471"/>
    <mergeCell ref="BA471:BB471"/>
    <mergeCell ref="BC471:BD471"/>
    <mergeCell ref="N472:O472"/>
    <mergeCell ref="P472:Q472"/>
    <mergeCell ref="R472:S472"/>
    <mergeCell ref="T472:U472"/>
    <mergeCell ref="V472:W472"/>
    <mergeCell ref="DI471:DJ471"/>
    <mergeCell ref="DK471:DL471"/>
    <mergeCell ref="DM471:DN471"/>
    <mergeCell ref="DO471:DP471"/>
    <mergeCell ref="DQ471:DR471"/>
    <mergeCell ref="DF471:DG471"/>
    <mergeCell ref="CX471:CY471"/>
    <mergeCell ref="CZ471:DA471"/>
    <mergeCell ref="DB471:DC471"/>
    <mergeCell ref="DD471:DE471"/>
    <mergeCell ref="CQ471:CR471"/>
    <mergeCell ref="CS471:CT471"/>
    <mergeCell ref="CU471:CV471"/>
    <mergeCell ref="CM471:CN471"/>
    <mergeCell ref="CO471:CP471"/>
    <mergeCell ref="CB471:CC471"/>
    <mergeCell ref="CD471:CE471"/>
    <mergeCell ref="CF471:CG471"/>
    <mergeCell ref="CH471:CI471"/>
    <mergeCell ref="CJ471:CK471"/>
    <mergeCell ref="BY471:BZ471"/>
    <mergeCell ref="BQ471:BR471"/>
    <mergeCell ref="BS471:BT471"/>
    <mergeCell ref="BU471:BV471"/>
    <mergeCell ref="BW471:BX471"/>
    <mergeCell ref="BJ471:BK471"/>
    <mergeCell ref="BL471:BM471"/>
    <mergeCell ref="BN471:BO471"/>
    <mergeCell ref="BF472:BG472"/>
    <mergeCell ref="BH472:BI472"/>
    <mergeCell ref="AU472:AV472"/>
    <mergeCell ref="AW472:AX472"/>
    <mergeCell ref="AY472:AZ472"/>
    <mergeCell ref="BA472:BB472"/>
    <mergeCell ref="BC472:BD472"/>
    <mergeCell ref="AR472:AS472"/>
    <mergeCell ref="AJ472:AK472"/>
    <mergeCell ref="AL472:AM472"/>
    <mergeCell ref="AN472:AO472"/>
    <mergeCell ref="AP472:AQ472"/>
    <mergeCell ref="AC472:AD472"/>
    <mergeCell ref="AE472:AF472"/>
    <mergeCell ref="Y472:Z472"/>
    <mergeCell ref="AA472:AB472"/>
    <mergeCell ref="N471:O471"/>
    <mergeCell ref="P471:Q471"/>
    <mergeCell ref="R471:S471"/>
    <mergeCell ref="T471:U471"/>
    <mergeCell ref="V471:W471"/>
    <mergeCell ref="AR471:AS471"/>
    <mergeCell ref="AA471:AB471"/>
    <mergeCell ref="AJ471:AK471"/>
    <mergeCell ref="AL471:AM471"/>
    <mergeCell ref="AN471:AO471"/>
    <mergeCell ref="AP471:AQ471"/>
    <mergeCell ref="AC471:AD471"/>
    <mergeCell ref="AE471:AF471"/>
    <mergeCell ref="Y471:Z471"/>
    <mergeCell ref="DI472:DJ472"/>
    <mergeCell ref="DK470:DL470"/>
    <mergeCell ref="DM470:DN470"/>
    <mergeCell ref="DO470:DP470"/>
    <mergeCell ref="DQ470:DR470"/>
    <mergeCell ref="DF470:DG470"/>
    <mergeCell ref="CX470:CY470"/>
    <mergeCell ref="CZ470:DA470"/>
    <mergeCell ref="DB470:DC470"/>
    <mergeCell ref="DD470:DE470"/>
    <mergeCell ref="CQ470:CR470"/>
    <mergeCell ref="CS470:CT470"/>
    <mergeCell ref="CU470:CV470"/>
    <mergeCell ref="CM470:CN470"/>
    <mergeCell ref="CO470:CP470"/>
    <mergeCell ref="CB470:CC470"/>
    <mergeCell ref="CD470:CE470"/>
    <mergeCell ref="CF470:CG470"/>
    <mergeCell ref="CH470:CI470"/>
    <mergeCell ref="CJ470:CK470"/>
    <mergeCell ref="BY470:BZ470"/>
    <mergeCell ref="BQ470:BR470"/>
    <mergeCell ref="BS470:BT470"/>
    <mergeCell ref="BU470:BV470"/>
    <mergeCell ref="BW470:BX470"/>
    <mergeCell ref="BJ470:BK470"/>
    <mergeCell ref="BL470:BM470"/>
    <mergeCell ref="BN470:BO470"/>
    <mergeCell ref="BF469:BG469"/>
    <mergeCell ref="BH469:BI469"/>
    <mergeCell ref="AU469:AV469"/>
    <mergeCell ref="AW469:AX469"/>
    <mergeCell ref="AY469:AZ469"/>
    <mergeCell ref="BA469:BB469"/>
    <mergeCell ref="BC469:BD469"/>
    <mergeCell ref="N470:O470"/>
    <mergeCell ref="P470:Q470"/>
    <mergeCell ref="R470:S470"/>
    <mergeCell ref="T470:U470"/>
    <mergeCell ref="V470:W470"/>
    <mergeCell ref="DI469:DJ469"/>
    <mergeCell ref="DK469:DL469"/>
    <mergeCell ref="DM469:DN469"/>
    <mergeCell ref="DO469:DP469"/>
    <mergeCell ref="DQ469:DR469"/>
    <mergeCell ref="DF469:DG469"/>
    <mergeCell ref="CX469:CY469"/>
    <mergeCell ref="CZ469:DA469"/>
    <mergeCell ref="DB469:DC469"/>
    <mergeCell ref="DD469:DE469"/>
    <mergeCell ref="CQ469:CR469"/>
    <mergeCell ref="CS469:CT469"/>
    <mergeCell ref="CU469:CV469"/>
    <mergeCell ref="CM469:CN469"/>
    <mergeCell ref="CO469:CP469"/>
    <mergeCell ref="CB469:CC469"/>
    <mergeCell ref="CD469:CE469"/>
    <mergeCell ref="CF469:CG469"/>
    <mergeCell ref="CH469:CI469"/>
    <mergeCell ref="CJ469:CK469"/>
    <mergeCell ref="BY469:BZ469"/>
    <mergeCell ref="BQ469:BR469"/>
    <mergeCell ref="BS469:BT469"/>
    <mergeCell ref="BU469:BV469"/>
    <mergeCell ref="BW469:BX469"/>
    <mergeCell ref="BJ469:BK469"/>
    <mergeCell ref="BL469:BM469"/>
    <mergeCell ref="BN469:BO469"/>
    <mergeCell ref="BF470:BG470"/>
    <mergeCell ref="BH470:BI470"/>
    <mergeCell ref="AU470:AV470"/>
    <mergeCell ref="AW470:AX470"/>
    <mergeCell ref="AY470:AZ470"/>
    <mergeCell ref="BA470:BB470"/>
    <mergeCell ref="BC470:BD470"/>
    <mergeCell ref="AR470:AS470"/>
    <mergeCell ref="AJ470:AK470"/>
    <mergeCell ref="AL470:AM470"/>
    <mergeCell ref="AN470:AO470"/>
    <mergeCell ref="AP470:AQ470"/>
    <mergeCell ref="AC470:AD470"/>
    <mergeCell ref="AE470:AF470"/>
    <mergeCell ref="Y470:Z470"/>
    <mergeCell ref="AA470:AB470"/>
    <mergeCell ref="N469:O469"/>
    <mergeCell ref="P469:Q469"/>
    <mergeCell ref="R469:S469"/>
    <mergeCell ref="T469:U469"/>
    <mergeCell ref="V469:W469"/>
    <mergeCell ref="AR469:AS469"/>
    <mergeCell ref="AJ469:AK469"/>
    <mergeCell ref="AL469:AM469"/>
    <mergeCell ref="AN469:AO469"/>
    <mergeCell ref="AP469:AQ469"/>
    <mergeCell ref="AC469:AD469"/>
    <mergeCell ref="AE469:AF469"/>
    <mergeCell ref="Y469:Z469"/>
    <mergeCell ref="AA469:AB469"/>
    <mergeCell ref="DI470:DJ470"/>
    <mergeCell ref="DK468:DL468"/>
    <mergeCell ref="DM468:DN468"/>
    <mergeCell ref="DO468:DP468"/>
    <mergeCell ref="DQ468:DR468"/>
    <mergeCell ref="DF468:DG468"/>
    <mergeCell ref="CX468:CY468"/>
    <mergeCell ref="CZ468:DA468"/>
    <mergeCell ref="DB468:DC468"/>
    <mergeCell ref="DD468:DE468"/>
    <mergeCell ref="CQ468:CR468"/>
    <mergeCell ref="CS468:CT468"/>
    <mergeCell ref="CU468:CV468"/>
    <mergeCell ref="CM468:CN468"/>
    <mergeCell ref="CO468:CP468"/>
    <mergeCell ref="CB468:CC468"/>
    <mergeCell ref="CD468:CE468"/>
    <mergeCell ref="CF468:CG468"/>
    <mergeCell ref="CH468:CI468"/>
    <mergeCell ref="CJ468:CK468"/>
    <mergeCell ref="BY468:BZ468"/>
    <mergeCell ref="BQ468:BR468"/>
    <mergeCell ref="BS468:BT468"/>
    <mergeCell ref="BU468:BV468"/>
    <mergeCell ref="BW468:BX468"/>
    <mergeCell ref="BJ468:BK468"/>
    <mergeCell ref="BL468:BM468"/>
    <mergeCell ref="BN468:BO468"/>
    <mergeCell ref="BF467:BG467"/>
    <mergeCell ref="BH467:BI467"/>
    <mergeCell ref="AU467:AV467"/>
    <mergeCell ref="AW467:AX467"/>
    <mergeCell ref="AY467:AZ467"/>
    <mergeCell ref="BA467:BB467"/>
    <mergeCell ref="BC467:BD467"/>
    <mergeCell ref="N468:O468"/>
    <mergeCell ref="P468:Q468"/>
    <mergeCell ref="R468:S468"/>
    <mergeCell ref="T468:U468"/>
    <mergeCell ref="V468:W468"/>
    <mergeCell ref="DI467:DJ467"/>
    <mergeCell ref="DK467:DL467"/>
    <mergeCell ref="DM467:DN467"/>
    <mergeCell ref="DO467:DP467"/>
    <mergeCell ref="DQ467:DR467"/>
    <mergeCell ref="DF467:DG467"/>
    <mergeCell ref="CX467:CY467"/>
    <mergeCell ref="CZ467:DA467"/>
    <mergeCell ref="DB467:DC467"/>
    <mergeCell ref="DD467:DE467"/>
    <mergeCell ref="CQ467:CR467"/>
    <mergeCell ref="CS467:CT467"/>
    <mergeCell ref="CU467:CV467"/>
    <mergeCell ref="CM467:CN467"/>
    <mergeCell ref="CO467:CP467"/>
    <mergeCell ref="CB467:CC467"/>
    <mergeCell ref="CD467:CE467"/>
    <mergeCell ref="CF467:CG467"/>
    <mergeCell ref="CH467:CI467"/>
    <mergeCell ref="CJ467:CK467"/>
    <mergeCell ref="BY467:BZ467"/>
    <mergeCell ref="BQ467:BR467"/>
    <mergeCell ref="BS467:BT467"/>
    <mergeCell ref="BU467:BV467"/>
    <mergeCell ref="BW467:BX467"/>
    <mergeCell ref="BJ467:BK467"/>
    <mergeCell ref="BL467:BM467"/>
    <mergeCell ref="BN467:BO467"/>
    <mergeCell ref="BF468:BG468"/>
    <mergeCell ref="BH468:BI468"/>
    <mergeCell ref="AU468:AV468"/>
    <mergeCell ref="AW468:AX468"/>
    <mergeCell ref="AY468:AZ468"/>
    <mergeCell ref="BA468:BB468"/>
    <mergeCell ref="BC468:BD468"/>
    <mergeCell ref="AR468:AS468"/>
    <mergeCell ref="AJ468:AK468"/>
    <mergeCell ref="AL468:AM468"/>
    <mergeCell ref="AN468:AO468"/>
    <mergeCell ref="AP468:AQ468"/>
    <mergeCell ref="AC468:AD468"/>
    <mergeCell ref="AE468:AF468"/>
    <mergeCell ref="Y468:Z468"/>
    <mergeCell ref="AA468:AB468"/>
    <mergeCell ref="N467:O467"/>
    <mergeCell ref="P467:Q467"/>
    <mergeCell ref="R467:S467"/>
    <mergeCell ref="T467:U467"/>
    <mergeCell ref="V467:W467"/>
    <mergeCell ref="AR467:AS467"/>
    <mergeCell ref="AJ467:AK467"/>
    <mergeCell ref="AL467:AM467"/>
    <mergeCell ref="AN467:AO467"/>
    <mergeCell ref="AP467:AQ467"/>
    <mergeCell ref="AC467:AD467"/>
    <mergeCell ref="AE467:AF467"/>
    <mergeCell ref="Y467:Z467"/>
    <mergeCell ref="AA467:AB467"/>
    <mergeCell ref="DI468:DJ468"/>
    <mergeCell ref="DK466:DL466"/>
    <mergeCell ref="DM466:DN466"/>
    <mergeCell ref="DO466:DP466"/>
    <mergeCell ref="DQ466:DR466"/>
    <mergeCell ref="DF466:DG466"/>
    <mergeCell ref="CX466:CY466"/>
    <mergeCell ref="CZ466:DA466"/>
    <mergeCell ref="DB466:DC466"/>
    <mergeCell ref="DD466:DE466"/>
    <mergeCell ref="CQ466:CR466"/>
    <mergeCell ref="CS466:CT466"/>
    <mergeCell ref="CU466:CV466"/>
    <mergeCell ref="CM466:CN466"/>
    <mergeCell ref="CO466:CP466"/>
    <mergeCell ref="CB466:CC466"/>
    <mergeCell ref="CD466:CE466"/>
    <mergeCell ref="CF466:CG466"/>
    <mergeCell ref="CH466:CI466"/>
    <mergeCell ref="CJ466:CK466"/>
    <mergeCell ref="BY466:BZ466"/>
    <mergeCell ref="BQ466:BR466"/>
    <mergeCell ref="BS466:BT466"/>
    <mergeCell ref="BU466:BV466"/>
    <mergeCell ref="BW466:BX466"/>
    <mergeCell ref="BJ466:BK466"/>
    <mergeCell ref="BL466:BM466"/>
    <mergeCell ref="BN466:BO466"/>
    <mergeCell ref="BF465:BG465"/>
    <mergeCell ref="BH465:BI465"/>
    <mergeCell ref="AU465:AV465"/>
    <mergeCell ref="AW465:AX465"/>
    <mergeCell ref="AY465:AZ465"/>
    <mergeCell ref="BA465:BB465"/>
    <mergeCell ref="BC465:BD465"/>
    <mergeCell ref="N466:O466"/>
    <mergeCell ref="P466:Q466"/>
    <mergeCell ref="R466:S466"/>
    <mergeCell ref="T466:U466"/>
    <mergeCell ref="V466:W466"/>
    <mergeCell ref="DI465:DJ465"/>
    <mergeCell ref="DK465:DL465"/>
    <mergeCell ref="DM465:DN465"/>
    <mergeCell ref="DO465:DP465"/>
    <mergeCell ref="DQ465:DR465"/>
    <mergeCell ref="DF465:DG465"/>
    <mergeCell ref="CX465:CY465"/>
    <mergeCell ref="CZ465:DA465"/>
    <mergeCell ref="DB465:DC465"/>
    <mergeCell ref="DD465:DE465"/>
    <mergeCell ref="CQ465:CR465"/>
    <mergeCell ref="CS465:CT465"/>
    <mergeCell ref="CU465:CV465"/>
    <mergeCell ref="CM465:CN465"/>
    <mergeCell ref="CO465:CP465"/>
    <mergeCell ref="CB465:CC465"/>
    <mergeCell ref="CD465:CE465"/>
    <mergeCell ref="CF465:CG465"/>
    <mergeCell ref="CH465:CI465"/>
    <mergeCell ref="CJ465:CK465"/>
    <mergeCell ref="BY465:BZ465"/>
    <mergeCell ref="BQ465:BR465"/>
    <mergeCell ref="BS465:BT465"/>
    <mergeCell ref="BU465:BV465"/>
    <mergeCell ref="BW465:BX465"/>
    <mergeCell ref="BJ465:BK465"/>
    <mergeCell ref="BL465:BM465"/>
    <mergeCell ref="BN465:BO465"/>
    <mergeCell ref="BF466:BG466"/>
    <mergeCell ref="BH466:BI466"/>
    <mergeCell ref="AU466:AV466"/>
    <mergeCell ref="AW466:AX466"/>
    <mergeCell ref="AY466:AZ466"/>
    <mergeCell ref="BA466:BB466"/>
    <mergeCell ref="BC466:BD466"/>
    <mergeCell ref="AR466:AS466"/>
    <mergeCell ref="AJ466:AK466"/>
    <mergeCell ref="AL466:AM466"/>
    <mergeCell ref="AN466:AO466"/>
    <mergeCell ref="AP466:AQ466"/>
    <mergeCell ref="AC466:AD466"/>
    <mergeCell ref="AE466:AF466"/>
    <mergeCell ref="Y466:Z466"/>
    <mergeCell ref="AA466:AB466"/>
    <mergeCell ref="N465:O465"/>
    <mergeCell ref="P465:Q465"/>
    <mergeCell ref="R465:S465"/>
    <mergeCell ref="T465:U465"/>
    <mergeCell ref="V465:W465"/>
    <mergeCell ref="AR465:AS465"/>
    <mergeCell ref="AJ465:AK465"/>
    <mergeCell ref="AL465:AM465"/>
    <mergeCell ref="AN465:AO465"/>
    <mergeCell ref="AP465:AQ465"/>
    <mergeCell ref="AC465:AD465"/>
    <mergeCell ref="AE465:AF465"/>
    <mergeCell ref="Y465:Z465"/>
    <mergeCell ref="AA465:AB465"/>
    <mergeCell ref="DI466:DJ466"/>
    <mergeCell ref="DK464:DL464"/>
    <mergeCell ref="DM464:DN464"/>
    <mergeCell ref="DO464:DP464"/>
    <mergeCell ref="DQ464:DR464"/>
    <mergeCell ref="DF464:DG464"/>
    <mergeCell ref="CX464:CY464"/>
    <mergeCell ref="CZ464:DA464"/>
    <mergeCell ref="DB464:DC464"/>
    <mergeCell ref="DD464:DE464"/>
    <mergeCell ref="CQ464:CR464"/>
    <mergeCell ref="CS464:CT464"/>
    <mergeCell ref="CU464:CV464"/>
    <mergeCell ref="CM464:CN464"/>
    <mergeCell ref="CO464:CP464"/>
    <mergeCell ref="CB464:CC464"/>
    <mergeCell ref="CD464:CE464"/>
    <mergeCell ref="CF464:CG464"/>
    <mergeCell ref="CH464:CI464"/>
    <mergeCell ref="CJ464:CK464"/>
    <mergeCell ref="BY464:BZ464"/>
    <mergeCell ref="BQ464:BR464"/>
    <mergeCell ref="BS464:BT464"/>
    <mergeCell ref="BU464:BV464"/>
    <mergeCell ref="BW464:BX464"/>
    <mergeCell ref="BJ464:BK464"/>
    <mergeCell ref="BL464:BM464"/>
    <mergeCell ref="BN464:BO464"/>
    <mergeCell ref="BF463:BG463"/>
    <mergeCell ref="BH463:BI463"/>
    <mergeCell ref="AU463:AV463"/>
    <mergeCell ref="AW463:AX463"/>
    <mergeCell ref="AY463:AZ463"/>
    <mergeCell ref="BA463:BB463"/>
    <mergeCell ref="BC463:BD463"/>
    <mergeCell ref="N464:O464"/>
    <mergeCell ref="P464:Q464"/>
    <mergeCell ref="R464:S464"/>
    <mergeCell ref="T464:U464"/>
    <mergeCell ref="V464:W464"/>
    <mergeCell ref="DI463:DJ463"/>
    <mergeCell ref="DK463:DL463"/>
    <mergeCell ref="DM463:DN463"/>
    <mergeCell ref="DO463:DP463"/>
    <mergeCell ref="DQ463:DR463"/>
    <mergeCell ref="DF463:DG463"/>
    <mergeCell ref="CX463:CY463"/>
    <mergeCell ref="CZ463:DA463"/>
    <mergeCell ref="DB463:DC463"/>
    <mergeCell ref="DD463:DE463"/>
    <mergeCell ref="CQ463:CR463"/>
    <mergeCell ref="CS463:CT463"/>
    <mergeCell ref="CU463:CV463"/>
    <mergeCell ref="CM463:CN463"/>
    <mergeCell ref="CO463:CP463"/>
    <mergeCell ref="CB463:CC463"/>
    <mergeCell ref="CD463:CE463"/>
    <mergeCell ref="CF463:CG463"/>
    <mergeCell ref="CH463:CI463"/>
    <mergeCell ref="CJ463:CK463"/>
    <mergeCell ref="BY463:BZ463"/>
    <mergeCell ref="BQ463:BR463"/>
    <mergeCell ref="BS463:BT463"/>
    <mergeCell ref="BU463:BV463"/>
    <mergeCell ref="BW463:BX463"/>
    <mergeCell ref="BJ463:BK463"/>
    <mergeCell ref="BL463:BM463"/>
    <mergeCell ref="BN463:BO463"/>
    <mergeCell ref="BF464:BG464"/>
    <mergeCell ref="BH464:BI464"/>
    <mergeCell ref="AU464:AV464"/>
    <mergeCell ref="AW464:AX464"/>
    <mergeCell ref="AY464:AZ464"/>
    <mergeCell ref="BA464:BB464"/>
    <mergeCell ref="BC464:BD464"/>
    <mergeCell ref="AR464:AS464"/>
    <mergeCell ref="AJ464:AK464"/>
    <mergeCell ref="AL464:AM464"/>
    <mergeCell ref="AN464:AO464"/>
    <mergeCell ref="AP464:AQ464"/>
    <mergeCell ref="AC464:AD464"/>
    <mergeCell ref="AE464:AF464"/>
    <mergeCell ref="Y464:Z464"/>
    <mergeCell ref="AA464:AB464"/>
    <mergeCell ref="N463:O463"/>
    <mergeCell ref="P463:Q463"/>
    <mergeCell ref="R463:S463"/>
    <mergeCell ref="T463:U463"/>
    <mergeCell ref="V463:W463"/>
    <mergeCell ref="AR463:AS463"/>
    <mergeCell ref="AJ463:AK463"/>
    <mergeCell ref="AL463:AM463"/>
    <mergeCell ref="AN463:AO463"/>
    <mergeCell ref="AP463:AQ463"/>
    <mergeCell ref="AC463:AD463"/>
    <mergeCell ref="AE463:AF463"/>
    <mergeCell ref="Y463:Z463"/>
    <mergeCell ref="AA463:AB463"/>
    <mergeCell ref="DI464:DJ464"/>
    <mergeCell ref="DK462:DL462"/>
    <mergeCell ref="DM462:DN462"/>
    <mergeCell ref="DO462:DP462"/>
    <mergeCell ref="DQ462:DR462"/>
    <mergeCell ref="DF462:DG462"/>
    <mergeCell ref="CX462:CY462"/>
    <mergeCell ref="CZ462:DA462"/>
    <mergeCell ref="DB462:DC462"/>
    <mergeCell ref="DD462:DE462"/>
    <mergeCell ref="CQ462:CR462"/>
    <mergeCell ref="CS462:CT462"/>
    <mergeCell ref="CU462:CV462"/>
    <mergeCell ref="CM462:CN462"/>
    <mergeCell ref="CO462:CP462"/>
    <mergeCell ref="CB462:CC462"/>
    <mergeCell ref="CD462:CE462"/>
    <mergeCell ref="CF462:CG462"/>
    <mergeCell ref="CH462:CI462"/>
    <mergeCell ref="CJ462:CK462"/>
    <mergeCell ref="BY462:BZ462"/>
    <mergeCell ref="BQ462:BR462"/>
    <mergeCell ref="BS462:BT462"/>
    <mergeCell ref="BU462:BV462"/>
    <mergeCell ref="BW462:BX462"/>
    <mergeCell ref="BJ462:BK462"/>
    <mergeCell ref="BL462:BM462"/>
    <mergeCell ref="BN462:BO462"/>
    <mergeCell ref="BF461:BG461"/>
    <mergeCell ref="BH461:BI461"/>
    <mergeCell ref="AU461:AV461"/>
    <mergeCell ref="AW461:AX461"/>
    <mergeCell ref="AY461:AZ461"/>
    <mergeCell ref="BA461:BB461"/>
    <mergeCell ref="BC461:BD461"/>
    <mergeCell ref="N462:O462"/>
    <mergeCell ref="P462:Q462"/>
    <mergeCell ref="R462:S462"/>
    <mergeCell ref="T462:U462"/>
    <mergeCell ref="V462:W462"/>
    <mergeCell ref="DI461:DJ461"/>
    <mergeCell ref="DK461:DL461"/>
    <mergeCell ref="DM461:DN461"/>
    <mergeCell ref="DO461:DP461"/>
    <mergeCell ref="DQ461:DR461"/>
    <mergeCell ref="DF461:DG461"/>
    <mergeCell ref="CX461:CY461"/>
    <mergeCell ref="CZ461:DA461"/>
    <mergeCell ref="DB461:DC461"/>
    <mergeCell ref="DD461:DE461"/>
    <mergeCell ref="CQ461:CR461"/>
    <mergeCell ref="CS461:CT461"/>
    <mergeCell ref="CU461:CV461"/>
    <mergeCell ref="CM461:CN461"/>
    <mergeCell ref="CO461:CP461"/>
    <mergeCell ref="CB461:CC461"/>
    <mergeCell ref="CD461:CE461"/>
    <mergeCell ref="CF461:CG461"/>
    <mergeCell ref="CH461:CI461"/>
    <mergeCell ref="CJ461:CK461"/>
    <mergeCell ref="BY461:BZ461"/>
    <mergeCell ref="BQ461:BR461"/>
    <mergeCell ref="BS461:BT461"/>
    <mergeCell ref="BU461:BV461"/>
    <mergeCell ref="BW461:BX461"/>
    <mergeCell ref="BJ461:BK461"/>
    <mergeCell ref="BL461:BM461"/>
    <mergeCell ref="BN461:BO461"/>
    <mergeCell ref="BF462:BG462"/>
    <mergeCell ref="BH462:BI462"/>
    <mergeCell ref="AU462:AV462"/>
    <mergeCell ref="AW462:AX462"/>
    <mergeCell ref="AY462:AZ462"/>
    <mergeCell ref="BA462:BB462"/>
    <mergeCell ref="BC462:BD462"/>
    <mergeCell ref="AR462:AS462"/>
    <mergeCell ref="AJ462:AK462"/>
    <mergeCell ref="AL462:AM462"/>
    <mergeCell ref="AN462:AO462"/>
    <mergeCell ref="AP462:AQ462"/>
    <mergeCell ref="AC462:AD462"/>
    <mergeCell ref="AE462:AF462"/>
    <mergeCell ref="Y462:Z462"/>
    <mergeCell ref="AA462:AB462"/>
    <mergeCell ref="N461:O461"/>
    <mergeCell ref="P461:Q461"/>
    <mergeCell ref="R461:S461"/>
    <mergeCell ref="T461:U461"/>
    <mergeCell ref="V461:W461"/>
    <mergeCell ref="AR461:AS461"/>
    <mergeCell ref="AJ461:AK461"/>
    <mergeCell ref="AL461:AM461"/>
    <mergeCell ref="AN461:AO461"/>
    <mergeCell ref="AP461:AQ461"/>
    <mergeCell ref="AC461:AD461"/>
    <mergeCell ref="AE461:AF461"/>
    <mergeCell ref="Y461:Z461"/>
    <mergeCell ref="AA461:AB461"/>
    <mergeCell ref="DI462:DJ462"/>
    <mergeCell ref="AY460:AZ460"/>
    <mergeCell ref="BA460:BB460"/>
    <mergeCell ref="BC460:BD460"/>
    <mergeCell ref="AR460:AS460"/>
    <mergeCell ref="AJ460:AK460"/>
    <mergeCell ref="AL460:AM460"/>
    <mergeCell ref="AN460:AO460"/>
    <mergeCell ref="AP460:AQ460"/>
    <mergeCell ref="AC460:AD460"/>
    <mergeCell ref="AE460:AF460"/>
    <mergeCell ref="Y460:Z460"/>
    <mergeCell ref="AA460:AB460"/>
    <mergeCell ref="Y457:Z457"/>
    <mergeCell ref="J457:M457"/>
    <mergeCell ref="N457:O457"/>
    <mergeCell ref="P457:Q457"/>
    <mergeCell ref="R457:S457"/>
    <mergeCell ref="T457:U457"/>
    <mergeCell ref="V457:W457"/>
    <mergeCell ref="BN457:BO457"/>
    <mergeCell ref="BF457:BG457"/>
    <mergeCell ref="AU457:AV457"/>
    <mergeCell ref="AW457:AX457"/>
    <mergeCell ref="AY457:AZ457"/>
    <mergeCell ref="BA457:BB457"/>
    <mergeCell ref="DI460:DJ460"/>
    <mergeCell ref="DK460:DL460"/>
    <mergeCell ref="DM460:DN460"/>
    <mergeCell ref="DO460:DP460"/>
    <mergeCell ref="DQ460:DR460"/>
    <mergeCell ref="DF460:DG460"/>
    <mergeCell ref="CX460:CY460"/>
    <mergeCell ref="CZ460:DA460"/>
    <mergeCell ref="DB460:DC460"/>
    <mergeCell ref="DD460:DE460"/>
    <mergeCell ref="CQ460:CR460"/>
    <mergeCell ref="CS460:CT460"/>
    <mergeCell ref="CU460:CV460"/>
    <mergeCell ref="CM460:CN460"/>
    <mergeCell ref="CO460:CP460"/>
    <mergeCell ref="CB460:CC460"/>
    <mergeCell ref="CD460:CE460"/>
    <mergeCell ref="CF460:CG460"/>
    <mergeCell ref="CH460:CI460"/>
    <mergeCell ref="CJ460:CK460"/>
    <mergeCell ref="BY460:BZ460"/>
    <mergeCell ref="BQ460:BR460"/>
    <mergeCell ref="BS460:BT460"/>
    <mergeCell ref="BU460:BV460"/>
    <mergeCell ref="BW460:BX460"/>
    <mergeCell ref="BJ460:BK460"/>
    <mergeCell ref="BL460:BM460"/>
    <mergeCell ref="BN460:BO460"/>
    <mergeCell ref="AE457:AF457"/>
    <mergeCell ref="DI456:DJ456"/>
    <mergeCell ref="DK456:DL456"/>
    <mergeCell ref="DM456:DN456"/>
    <mergeCell ref="DO456:DP456"/>
    <mergeCell ref="DQ456:DR456"/>
    <mergeCell ref="DF456:DG456"/>
    <mergeCell ref="CX456:CY456"/>
    <mergeCell ref="CZ456:DA456"/>
    <mergeCell ref="DB456:DC456"/>
    <mergeCell ref="DD456:DE456"/>
    <mergeCell ref="CQ456:CR456"/>
    <mergeCell ref="CS456:CT456"/>
    <mergeCell ref="CU456:CV456"/>
    <mergeCell ref="CM456:CN456"/>
    <mergeCell ref="CO456:CP456"/>
    <mergeCell ref="CB456:CC456"/>
    <mergeCell ref="CD456:CE456"/>
    <mergeCell ref="CF456:CG456"/>
    <mergeCell ref="CH456:CI456"/>
    <mergeCell ref="CJ456:CK456"/>
    <mergeCell ref="BY456:BZ456"/>
    <mergeCell ref="BQ456:BR456"/>
    <mergeCell ref="BS456:BT456"/>
    <mergeCell ref="BU456:BV456"/>
    <mergeCell ref="BW456:BX456"/>
    <mergeCell ref="N460:O460"/>
    <mergeCell ref="P460:Q460"/>
    <mergeCell ref="R460:S460"/>
    <mergeCell ref="T460:U460"/>
    <mergeCell ref="V460:W460"/>
    <mergeCell ref="C458:D458"/>
    <mergeCell ref="E458:I458"/>
    <mergeCell ref="DI457:DJ457"/>
    <mergeCell ref="DK457:DL457"/>
    <mergeCell ref="DM457:DN457"/>
    <mergeCell ref="DO457:DP457"/>
    <mergeCell ref="DQ457:DR457"/>
    <mergeCell ref="DD457:DE457"/>
    <mergeCell ref="DF457:DG457"/>
    <mergeCell ref="CX457:CY457"/>
    <mergeCell ref="CZ457:DA457"/>
    <mergeCell ref="DB457:DC457"/>
    <mergeCell ref="CO457:CP457"/>
    <mergeCell ref="CQ457:CR457"/>
    <mergeCell ref="CS457:CT457"/>
    <mergeCell ref="CU457:CV457"/>
    <mergeCell ref="CM457:CN457"/>
    <mergeCell ref="CB457:CC457"/>
    <mergeCell ref="CD457:CE457"/>
    <mergeCell ref="CF457:CG457"/>
    <mergeCell ref="CH457:CI457"/>
    <mergeCell ref="CJ457:CK457"/>
    <mergeCell ref="BW457:BX457"/>
    <mergeCell ref="BY457:BZ457"/>
    <mergeCell ref="BQ457:BR457"/>
    <mergeCell ref="BS457:BT457"/>
    <mergeCell ref="BU457:BV457"/>
    <mergeCell ref="BH457:BI457"/>
    <mergeCell ref="BJ457:BK457"/>
    <mergeCell ref="BL457:BM457"/>
    <mergeCell ref="BF460:BG460"/>
    <mergeCell ref="BH460:BI460"/>
    <mergeCell ref="AU460:AV460"/>
    <mergeCell ref="AW460:AX460"/>
    <mergeCell ref="BN455:BO455"/>
    <mergeCell ref="BF455:BG455"/>
    <mergeCell ref="BH455:BI455"/>
    <mergeCell ref="AU455:AV455"/>
    <mergeCell ref="AW455:AX455"/>
    <mergeCell ref="AY455:AZ455"/>
    <mergeCell ref="BA455:BB455"/>
    <mergeCell ref="BC455:BD455"/>
    <mergeCell ref="Y456:Z456"/>
    <mergeCell ref="AA456:AB456"/>
    <mergeCell ref="N456:O456"/>
    <mergeCell ref="P456:Q456"/>
    <mergeCell ref="R456:S456"/>
    <mergeCell ref="T456:U456"/>
    <mergeCell ref="V456:W456"/>
    <mergeCell ref="DI455:DJ455"/>
    <mergeCell ref="DK455:DL455"/>
    <mergeCell ref="DM455:DN455"/>
    <mergeCell ref="DO455:DP455"/>
    <mergeCell ref="DQ455:DR455"/>
    <mergeCell ref="DF455:DG455"/>
    <mergeCell ref="CX455:CY455"/>
    <mergeCell ref="CZ455:DA455"/>
    <mergeCell ref="DB455:DC455"/>
    <mergeCell ref="DD455:DE455"/>
    <mergeCell ref="CQ455:CR455"/>
    <mergeCell ref="CS455:CT455"/>
    <mergeCell ref="CU455:CV455"/>
    <mergeCell ref="CM455:CN455"/>
    <mergeCell ref="CO455:CP455"/>
    <mergeCell ref="CB455:CC455"/>
    <mergeCell ref="CD455:CE455"/>
    <mergeCell ref="CF455:CG455"/>
    <mergeCell ref="CH455:CI455"/>
    <mergeCell ref="CJ455:CK455"/>
    <mergeCell ref="BY455:BZ455"/>
    <mergeCell ref="BQ455:BR455"/>
    <mergeCell ref="BS455:BT455"/>
    <mergeCell ref="BU455:BV455"/>
    <mergeCell ref="BW455:BX455"/>
    <mergeCell ref="BJ456:BK456"/>
    <mergeCell ref="BL456:BM456"/>
    <mergeCell ref="BN456:BO456"/>
    <mergeCell ref="BF456:BG456"/>
    <mergeCell ref="BH456:BI456"/>
    <mergeCell ref="AU456:AV456"/>
    <mergeCell ref="AW456:AX456"/>
    <mergeCell ref="AY456:AZ456"/>
    <mergeCell ref="BA456:BB456"/>
    <mergeCell ref="BC456:BD456"/>
    <mergeCell ref="AR456:AS456"/>
    <mergeCell ref="AJ456:AK456"/>
    <mergeCell ref="AL456:AM456"/>
    <mergeCell ref="AN456:AO456"/>
    <mergeCell ref="AP456:AQ456"/>
    <mergeCell ref="AC456:AD456"/>
    <mergeCell ref="AE456:AF456"/>
    <mergeCell ref="Y455:Z455"/>
    <mergeCell ref="AA455:AB455"/>
    <mergeCell ref="N455:O455"/>
    <mergeCell ref="P455:Q455"/>
    <mergeCell ref="R455:S455"/>
    <mergeCell ref="T455:U455"/>
    <mergeCell ref="V455:W455"/>
    <mergeCell ref="BN454:BO454"/>
    <mergeCell ref="BF454:BG454"/>
    <mergeCell ref="BH454:BI454"/>
    <mergeCell ref="AU454:AV454"/>
    <mergeCell ref="AW454:AX454"/>
    <mergeCell ref="AY454:AZ454"/>
    <mergeCell ref="BA454:BB454"/>
    <mergeCell ref="BC454:BD454"/>
    <mergeCell ref="AR454:AS454"/>
    <mergeCell ref="AJ454:AK454"/>
    <mergeCell ref="AL454:AM454"/>
    <mergeCell ref="AN454:AO454"/>
    <mergeCell ref="AP454:AQ454"/>
    <mergeCell ref="AC454:AD454"/>
    <mergeCell ref="AE454:AF454"/>
    <mergeCell ref="DI454:DJ454"/>
    <mergeCell ref="DK454:DL454"/>
    <mergeCell ref="DM454:DN454"/>
    <mergeCell ref="DO454:DP454"/>
    <mergeCell ref="DQ454:DR454"/>
    <mergeCell ref="DF454:DG454"/>
    <mergeCell ref="CX454:CY454"/>
    <mergeCell ref="CZ454:DA454"/>
    <mergeCell ref="DB454:DC454"/>
    <mergeCell ref="DD454:DE454"/>
    <mergeCell ref="CQ454:CR454"/>
    <mergeCell ref="CS454:CT454"/>
    <mergeCell ref="CU454:CV454"/>
    <mergeCell ref="CM454:CN454"/>
    <mergeCell ref="CO454:CP454"/>
    <mergeCell ref="CB454:CC454"/>
    <mergeCell ref="CD454:CE454"/>
    <mergeCell ref="CF454:CG454"/>
    <mergeCell ref="CH454:CI454"/>
    <mergeCell ref="CJ454:CK454"/>
    <mergeCell ref="BY454:BZ454"/>
    <mergeCell ref="BQ454:BR454"/>
    <mergeCell ref="BS454:BT454"/>
    <mergeCell ref="BU454:BV454"/>
    <mergeCell ref="BW454:BX454"/>
    <mergeCell ref="DM452:DN452"/>
    <mergeCell ref="DO452:DP452"/>
    <mergeCell ref="DQ452:DR452"/>
    <mergeCell ref="DF452:DG452"/>
    <mergeCell ref="CX452:CY452"/>
    <mergeCell ref="CZ452:DA452"/>
    <mergeCell ref="DB452:DC452"/>
    <mergeCell ref="DD452:DE452"/>
    <mergeCell ref="CQ452:CR452"/>
    <mergeCell ref="CS452:CT452"/>
    <mergeCell ref="CU452:CV452"/>
    <mergeCell ref="CM452:CN452"/>
    <mergeCell ref="CO452:CP452"/>
    <mergeCell ref="CB452:CC452"/>
    <mergeCell ref="CD452:CE452"/>
    <mergeCell ref="CF452:CG452"/>
    <mergeCell ref="CH452:CI452"/>
    <mergeCell ref="CJ452:CK452"/>
    <mergeCell ref="BY452:BZ452"/>
    <mergeCell ref="BQ452:BR452"/>
    <mergeCell ref="BS452:BT452"/>
    <mergeCell ref="BU452:BV452"/>
    <mergeCell ref="BW452:BX452"/>
    <mergeCell ref="BJ453:BK453"/>
    <mergeCell ref="BL453:BM453"/>
    <mergeCell ref="BN453:BO453"/>
    <mergeCell ref="BF453:BG453"/>
    <mergeCell ref="BH453:BI453"/>
    <mergeCell ref="AU453:AV453"/>
    <mergeCell ref="AW453:AX453"/>
    <mergeCell ref="AY453:AZ453"/>
    <mergeCell ref="BA453:BB453"/>
    <mergeCell ref="BC453:BD453"/>
    <mergeCell ref="DI453:DJ453"/>
    <mergeCell ref="DK453:DL453"/>
    <mergeCell ref="DM453:DN453"/>
    <mergeCell ref="DO453:DP453"/>
    <mergeCell ref="DQ453:DR453"/>
    <mergeCell ref="DF453:DG453"/>
    <mergeCell ref="CX453:CY453"/>
    <mergeCell ref="CZ453:DA453"/>
    <mergeCell ref="DB453:DC453"/>
    <mergeCell ref="DD453:DE453"/>
    <mergeCell ref="CQ453:CR453"/>
    <mergeCell ref="CS453:CT453"/>
    <mergeCell ref="CU453:CV453"/>
    <mergeCell ref="CM453:CN453"/>
    <mergeCell ref="CO453:CP453"/>
    <mergeCell ref="CB453:CC453"/>
    <mergeCell ref="CD453:CE453"/>
    <mergeCell ref="CF453:CG453"/>
    <mergeCell ref="CH453:CI453"/>
    <mergeCell ref="CJ453:CK453"/>
    <mergeCell ref="BY453:BZ453"/>
    <mergeCell ref="BQ453:BR453"/>
    <mergeCell ref="BS453:BT453"/>
    <mergeCell ref="BU453:BV453"/>
    <mergeCell ref="BW453:BX453"/>
    <mergeCell ref="BN451:BO451"/>
    <mergeCell ref="BF451:BG451"/>
    <mergeCell ref="BH451:BI451"/>
    <mergeCell ref="AU451:AV451"/>
    <mergeCell ref="AW451:AX451"/>
    <mergeCell ref="AY451:AZ451"/>
    <mergeCell ref="BA451:BB451"/>
    <mergeCell ref="BC451:BD451"/>
    <mergeCell ref="AR451:AS451"/>
    <mergeCell ref="AJ451:AK451"/>
    <mergeCell ref="AL451:AM451"/>
    <mergeCell ref="AN451:AO451"/>
    <mergeCell ref="AP451:AQ451"/>
    <mergeCell ref="AC451:AD451"/>
    <mergeCell ref="AE451:AF451"/>
    <mergeCell ref="Y452:Z452"/>
    <mergeCell ref="AA452:AB452"/>
    <mergeCell ref="N452:O452"/>
    <mergeCell ref="P452:Q452"/>
    <mergeCell ref="R452:S452"/>
    <mergeCell ref="T452:U452"/>
    <mergeCell ref="V452:W452"/>
    <mergeCell ref="DI451:DJ451"/>
    <mergeCell ref="DK451:DL451"/>
    <mergeCell ref="DM451:DN451"/>
    <mergeCell ref="DO451:DP451"/>
    <mergeCell ref="DQ451:DR451"/>
    <mergeCell ref="DF451:DG451"/>
    <mergeCell ref="CX451:CY451"/>
    <mergeCell ref="CZ451:DA451"/>
    <mergeCell ref="DB451:DC451"/>
    <mergeCell ref="DD451:DE451"/>
    <mergeCell ref="CQ451:CR451"/>
    <mergeCell ref="CS451:CT451"/>
    <mergeCell ref="CU451:CV451"/>
    <mergeCell ref="CM451:CN451"/>
    <mergeCell ref="CO451:CP451"/>
    <mergeCell ref="CB451:CC451"/>
    <mergeCell ref="CD451:CE451"/>
    <mergeCell ref="CF451:CG451"/>
    <mergeCell ref="CH451:CI451"/>
    <mergeCell ref="CJ451:CK451"/>
    <mergeCell ref="BY451:BZ451"/>
    <mergeCell ref="BQ451:BR451"/>
    <mergeCell ref="BS451:BT451"/>
    <mergeCell ref="BU451:BV451"/>
    <mergeCell ref="BW451:BX451"/>
    <mergeCell ref="BJ452:BK452"/>
    <mergeCell ref="BL452:BM452"/>
    <mergeCell ref="BN452:BO452"/>
    <mergeCell ref="BF452:BG452"/>
    <mergeCell ref="BH452:BI452"/>
    <mergeCell ref="AU452:AV452"/>
    <mergeCell ref="AW452:AX452"/>
    <mergeCell ref="AY452:AZ452"/>
    <mergeCell ref="BA452:BB452"/>
    <mergeCell ref="BC452:BD452"/>
    <mergeCell ref="AR452:AS452"/>
    <mergeCell ref="AJ452:AK452"/>
    <mergeCell ref="AL452:AM452"/>
    <mergeCell ref="AN452:AO452"/>
    <mergeCell ref="AP452:AQ452"/>
    <mergeCell ref="DI452:DJ452"/>
    <mergeCell ref="DK452:DL452"/>
    <mergeCell ref="DI449:DJ449"/>
    <mergeCell ref="DK449:DL449"/>
    <mergeCell ref="DM449:DN449"/>
    <mergeCell ref="DO449:DP449"/>
    <mergeCell ref="DQ449:DR449"/>
    <mergeCell ref="DF449:DG449"/>
    <mergeCell ref="CX449:CY449"/>
    <mergeCell ref="CZ449:DA449"/>
    <mergeCell ref="DB449:DC449"/>
    <mergeCell ref="DD449:DE449"/>
    <mergeCell ref="CQ449:CR449"/>
    <mergeCell ref="CS449:CT449"/>
    <mergeCell ref="CU449:CV449"/>
    <mergeCell ref="CM449:CN449"/>
    <mergeCell ref="CO449:CP449"/>
    <mergeCell ref="CB449:CC449"/>
    <mergeCell ref="CD449:CE449"/>
    <mergeCell ref="CF449:CG449"/>
    <mergeCell ref="CH449:CI449"/>
    <mergeCell ref="CJ449:CK449"/>
    <mergeCell ref="BY449:BZ449"/>
    <mergeCell ref="BQ449:BR449"/>
    <mergeCell ref="BS449:BT449"/>
    <mergeCell ref="BU449:BV449"/>
    <mergeCell ref="BW449:BX449"/>
    <mergeCell ref="BJ450:BK450"/>
    <mergeCell ref="BL450:BM450"/>
    <mergeCell ref="BN450:BO450"/>
    <mergeCell ref="BF450:BG450"/>
    <mergeCell ref="BH450:BI450"/>
    <mergeCell ref="AU450:AV450"/>
    <mergeCell ref="AW450:AX450"/>
    <mergeCell ref="AY450:AZ450"/>
    <mergeCell ref="BA450:BB450"/>
    <mergeCell ref="BC450:BD450"/>
    <mergeCell ref="DI450:DJ450"/>
    <mergeCell ref="DK450:DL450"/>
    <mergeCell ref="DM450:DN450"/>
    <mergeCell ref="DO450:DP450"/>
    <mergeCell ref="DQ450:DR450"/>
    <mergeCell ref="DF450:DG450"/>
    <mergeCell ref="CX450:CY450"/>
    <mergeCell ref="CZ450:DA450"/>
    <mergeCell ref="DB450:DC450"/>
    <mergeCell ref="DD450:DE450"/>
    <mergeCell ref="CQ450:CR450"/>
    <mergeCell ref="CS450:CT450"/>
    <mergeCell ref="CU450:CV450"/>
    <mergeCell ref="CM450:CN450"/>
    <mergeCell ref="CO450:CP450"/>
    <mergeCell ref="CB450:CC450"/>
    <mergeCell ref="CD450:CE450"/>
    <mergeCell ref="CF450:CG450"/>
    <mergeCell ref="CH450:CI450"/>
    <mergeCell ref="CJ450:CK450"/>
    <mergeCell ref="BY450:BZ450"/>
    <mergeCell ref="BQ450:BR450"/>
    <mergeCell ref="BS450:BT450"/>
    <mergeCell ref="BU450:BV450"/>
    <mergeCell ref="BW450:BX450"/>
    <mergeCell ref="BN449:BO449"/>
    <mergeCell ref="BF449:BG449"/>
    <mergeCell ref="BH449:BI449"/>
    <mergeCell ref="AU449:AV449"/>
    <mergeCell ref="AW449:AX449"/>
    <mergeCell ref="AY449:AZ449"/>
    <mergeCell ref="BA449:BB449"/>
    <mergeCell ref="BC449:BD449"/>
    <mergeCell ref="AR449:AS449"/>
    <mergeCell ref="AJ449:AK449"/>
    <mergeCell ref="AL449:AM449"/>
    <mergeCell ref="AN449:AO449"/>
    <mergeCell ref="AP449:AQ449"/>
    <mergeCell ref="AC449:AD449"/>
    <mergeCell ref="AE449:AF449"/>
    <mergeCell ref="Y450:Z450"/>
    <mergeCell ref="AA450:AB450"/>
    <mergeCell ref="N450:O450"/>
    <mergeCell ref="P450:Q450"/>
    <mergeCell ref="R450:S450"/>
    <mergeCell ref="T450:U450"/>
    <mergeCell ref="V450:W450"/>
    <mergeCell ref="AR450:AS450"/>
    <mergeCell ref="AJ450:AK450"/>
    <mergeCell ref="AL450:AM450"/>
    <mergeCell ref="AN450:AO450"/>
    <mergeCell ref="AP450:AQ450"/>
    <mergeCell ref="AC450:AD450"/>
    <mergeCell ref="AE450:AF450"/>
    <mergeCell ref="AG448:AH448"/>
    <mergeCell ref="AG449:AH449"/>
    <mergeCell ref="AG450:AH450"/>
    <mergeCell ref="Y448:Z448"/>
    <mergeCell ref="AA448:AB448"/>
    <mergeCell ref="N448:O448"/>
    <mergeCell ref="P448:Q448"/>
    <mergeCell ref="R448:S448"/>
    <mergeCell ref="T448:U448"/>
    <mergeCell ref="V448:W448"/>
    <mergeCell ref="AR448:AS448"/>
    <mergeCell ref="AJ448:AK448"/>
    <mergeCell ref="AL448:AM448"/>
    <mergeCell ref="AN448:AO448"/>
    <mergeCell ref="AP448:AQ448"/>
    <mergeCell ref="AC448:AD448"/>
    <mergeCell ref="AE448:AF448"/>
    <mergeCell ref="Y449:Z449"/>
    <mergeCell ref="AA449:AB449"/>
    <mergeCell ref="N449:O449"/>
    <mergeCell ref="P449:Q449"/>
    <mergeCell ref="R449:S449"/>
    <mergeCell ref="T449:U449"/>
    <mergeCell ref="V449:W449"/>
    <mergeCell ref="DI447:DJ447"/>
    <mergeCell ref="DK447:DL447"/>
    <mergeCell ref="DM447:DN447"/>
    <mergeCell ref="DO447:DP447"/>
    <mergeCell ref="DQ447:DR447"/>
    <mergeCell ref="DF447:DG447"/>
    <mergeCell ref="CX447:CY447"/>
    <mergeCell ref="CZ447:DA447"/>
    <mergeCell ref="DB447:DC447"/>
    <mergeCell ref="DD447:DE447"/>
    <mergeCell ref="CQ447:CR447"/>
    <mergeCell ref="CS447:CT447"/>
    <mergeCell ref="CU447:CV447"/>
    <mergeCell ref="CM447:CN447"/>
    <mergeCell ref="CO447:CP447"/>
    <mergeCell ref="CB447:CC447"/>
    <mergeCell ref="CD447:CE447"/>
    <mergeCell ref="CF447:CG447"/>
    <mergeCell ref="CH447:CI447"/>
    <mergeCell ref="CJ447:CK447"/>
    <mergeCell ref="BY447:BZ447"/>
    <mergeCell ref="BQ447:BR447"/>
    <mergeCell ref="BS447:BT447"/>
    <mergeCell ref="BU447:BV447"/>
    <mergeCell ref="BW447:BX447"/>
    <mergeCell ref="BJ448:BK448"/>
    <mergeCell ref="BL448:BM448"/>
    <mergeCell ref="BN448:BO448"/>
    <mergeCell ref="BF448:BG448"/>
    <mergeCell ref="BH448:BI448"/>
    <mergeCell ref="AU448:AV448"/>
    <mergeCell ref="AW448:AX448"/>
    <mergeCell ref="AY448:AZ448"/>
    <mergeCell ref="BA448:BB448"/>
    <mergeCell ref="BC448:BD448"/>
    <mergeCell ref="DI448:DJ448"/>
    <mergeCell ref="DK448:DL448"/>
    <mergeCell ref="DM448:DN448"/>
    <mergeCell ref="DO448:DP448"/>
    <mergeCell ref="DQ448:DR448"/>
    <mergeCell ref="DF448:DG448"/>
    <mergeCell ref="CX448:CY448"/>
    <mergeCell ref="CZ448:DA448"/>
    <mergeCell ref="DB448:DC448"/>
    <mergeCell ref="DD448:DE448"/>
    <mergeCell ref="CQ448:CR448"/>
    <mergeCell ref="CS448:CT448"/>
    <mergeCell ref="CU448:CV448"/>
    <mergeCell ref="CM448:CN448"/>
    <mergeCell ref="CO448:CP448"/>
    <mergeCell ref="CB448:CC448"/>
    <mergeCell ref="CD448:CE448"/>
    <mergeCell ref="CF448:CG448"/>
    <mergeCell ref="CH448:CI448"/>
    <mergeCell ref="CJ448:CK448"/>
    <mergeCell ref="BY448:BZ448"/>
    <mergeCell ref="BQ448:BR448"/>
    <mergeCell ref="BS448:BT448"/>
    <mergeCell ref="BU448:BV448"/>
    <mergeCell ref="BW448:BX448"/>
    <mergeCell ref="Y447:Z447"/>
    <mergeCell ref="AA447:AB447"/>
    <mergeCell ref="N447:O447"/>
    <mergeCell ref="P447:Q447"/>
    <mergeCell ref="R447:S447"/>
    <mergeCell ref="T447:U447"/>
    <mergeCell ref="V447:W447"/>
    <mergeCell ref="DI446:DJ446"/>
    <mergeCell ref="DK446:DL446"/>
    <mergeCell ref="DM446:DN446"/>
    <mergeCell ref="DO446:DP446"/>
    <mergeCell ref="DQ446:DR446"/>
    <mergeCell ref="DF446:DG446"/>
    <mergeCell ref="CX446:CY446"/>
    <mergeCell ref="CZ446:DA446"/>
    <mergeCell ref="DB446:DC446"/>
    <mergeCell ref="DD446:DE446"/>
    <mergeCell ref="CQ446:CR446"/>
    <mergeCell ref="CS446:CT446"/>
    <mergeCell ref="CU446:CV446"/>
    <mergeCell ref="CM446:CN446"/>
    <mergeCell ref="CO446:CP446"/>
    <mergeCell ref="CB446:CC446"/>
    <mergeCell ref="CD446:CE446"/>
    <mergeCell ref="CF446:CG446"/>
    <mergeCell ref="CH446:CI446"/>
    <mergeCell ref="CJ446:CK446"/>
    <mergeCell ref="BY446:BZ446"/>
    <mergeCell ref="BQ446:BR446"/>
    <mergeCell ref="BS446:BT446"/>
    <mergeCell ref="BU446:BV446"/>
    <mergeCell ref="BW446:BX446"/>
    <mergeCell ref="BJ447:BK447"/>
    <mergeCell ref="BL447:BM447"/>
    <mergeCell ref="BN447:BO447"/>
    <mergeCell ref="BF447:BG447"/>
    <mergeCell ref="BH447:BI447"/>
    <mergeCell ref="AU447:AV447"/>
    <mergeCell ref="AW447:AX447"/>
    <mergeCell ref="AY447:AZ447"/>
    <mergeCell ref="BA447:BB447"/>
    <mergeCell ref="BC447:BD447"/>
    <mergeCell ref="AR447:AS447"/>
    <mergeCell ref="AJ447:AK447"/>
    <mergeCell ref="AL447:AM447"/>
    <mergeCell ref="AN447:AO447"/>
    <mergeCell ref="AP447:AQ447"/>
    <mergeCell ref="AC447:AD447"/>
    <mergeCell ref="AE447:AF447"/>
    <mergeCell ref="AG446:AH446"/>
    <mergeCell ref="AG447:AH447"/>
    <mergeCell ref="Y446:Z446"/>
    <mergeCell ref="AA446:AB446"/>
    <mergeCell ref="N446:O446"/>
    <mergeCell ref="P446:Q446"/>
    <mergeCell ref="R446:S446"/>
    <mergeCell ref="T446:U446"/>
    <mergeCell ref="V446:W446"/>
    <mergeCell ref="AR446:AS446"/>
    <mergeCell ref="AJ446:AK446"/>
    <mergeCell ref="AL446:AM446"/>
    <mergeCell ref="AN446:AO446"/>
    <mergeCell ref="AP446:AQ446"/>
    <mergeCell ref="AC446:AD446"/>
    <mergeCell ref="DI445:DJ445"/>
    <mergeCell ref="DK445:DL445"/>
    <mergeCell ref="DM445:DN445"/>
    <mergeCell ref="DO445:DP445"/>
    <mergeCell ref="DQ445:DR445"/>
    <mergeCell ref="DF445:DG445"/>
    <mergeCell ref="CX445:CY445"/>
    <mergeCell ref="CZ445:DA445"/>
    <mergeCell ref="DB445:DC445"/>
    <mergeCell ref="DD445:DE445"/>
    <mergeCell ref="CQ445:CR445"/>
    <mergeCell ref="CS445:CT445"/>
    <mergeCell ref="CU445:CV445"/>
    <mergeCell ref="CM445:CN445"/>
    <mergeCell ref="CO445:CP445"/>
    <mergeCell ref="CB445:CC445"/>
    <mergeCell ref="CD445:CE445"/>
    <mergeCell ref="CF445:CG445"/>
    <mergeCell ref="CH445:CI445"/>
    <mergeCell ref="CJ445:CK445"/>
    <mergeCell ref="BY445:BZ445"/>
    <mergeCell ref="BQ445:BR445"/>
    <mergeCell ref="BS445:BT445"/>
    <mergeCell ref="BU445:BV445"/>
    <mergeCell ref="BW445:BX445"/>
    <mergeCell ref="BJ446:BK446"/>
    <mergeCell ref="BL446:BM446"/>
    <mergeCell ref="BN446:BO446"/>
    <mergeCell ref="BF446:BG446"/>
    <mergeCell ref="BH446:BI446"/>
    <mergeCell ref="AU446:AV446"/>
    <mergeCell ref="AW446:AX446"/>
    <mergeCell ref="AY446:AZ446"/>
    <mergeCell ref="BA446:BB446"/>
    <mergeCell ref="BC446:BD446"/>
    <mergeCell ref="AE446:AF446"/>
    <mergeCell ref="AG445:AH445"/>
    <mergeCell ref="Y445:Z445"/>
    <mergeCell ref="AA445:AB445"/>
    <mergeCell ref="N445:O445"/>
    <mergeCell ref="P445:Q445"/>
    <mergeCell ref="R445:S445"/>
    <mergeCell ref="T445:U445"/>
    <mergeCell ref="V445:W445"/>
    <mergeCell ref="E443:I443"/>
    <mergeCell ref="DI442:DJ442"/>
    <mergeCell ref="DK442:DL442"/>
    <mergeCell ref="DM442:DN442"/>
    <mergeCell ref="DO442:DP442"/>
    <mergeCell ref="DQ442:DR442"/>
    <mergeCell ref="DD442:DE442"/>
    <mergeCell ref="DF442:DG442"/>
    <mergeCell ref="CX442:CY442"/>
    <mergeCell ref="CZ442:DA442"/>
    <mergeCell ref="DB442:DC442"/>
    <mergeCell ref="CO442:CP442"/>
    <mergeCell ref="CQ442:CR442"/>
    <mergeCell ref="CS442:CT442"/>
    <mergeCell ref="CU442:CV442"/>
    <mergeCell ref="CM442:CN442"/>
    <mergeCell ref="CB442:CC442"/>
    <mergeCell ref="CD442:CE442"/>
    <mergeCell ref="CF442:CG442"/>
    <mergeCell ref="CH442:CI442"/>
    <mergeCell ref="CJ442:CK442"/>
    <mergeCell ref="BW442:BX442"/>
    <mergeCell ref="BY442:BZ442"/>
    <mergeCell ref="BQ442:BR442"/>
    <mergeCell ref="BJ445:BK445"/>
    <mergeCell ref="BL445:BM445"/>
    <mergeCell ref="BN445:BO445"/>
    <mergeCell ref="BF445:BG445"/>
    <mergeCell ref="BH445:BI445"/>
    <mergeCell ref="AU445:AV445"/>
    <mergeCell ref="AW445:AX445"/>
    <mergeCell ref="AY445:AZ445"/>
    <mergeCell ref="BA445:BB445"/>
    <mergeCell ref="BC445:BD445"/>
    <mergeCell ref="AR445:AS445"/>
    <mergeCell ref="AJ445:AK445"/>
    <mergeCell ref="AL445:AM445"/>
    <mergeCell ref="AN445:AO445"/>
    <mergeCell ref="AP445:AQ445"/>
    <mergeCell ref="AC445:AD445"/>
    <mergeCell ref="AE445:AF445"/>
    <mergeCell ref="AG442:AH442"/>
    <mergeCell ref="Y442:Z442"/>
    <mergeCell ref="J442:M442"/>
    <mergeCell ref="N442:O442"/>
    <mergeCell ref="P442:Q442"/>
    <mergeCell ref="R442:S442"/>
    <mergeCell ref="T442:U442"/>
    <mergeCell ref="V442:W442"/>
    <mergeCell ref="BS442:BT442"/>
    <mergeCell ref="BU442:BV442"/>
    <mergeCell ref="BH442:BI442"/>
    <mergeCell ref="BJ442:BK442"/>
    <mergeCell ref="BL442:BM442"/>
    <mergeCell ref="BN442:BO442"/>
    <mergeCell ref="BF442:BG442"/>
    <mergeCell ref="AU442:AV442"/>
    <mergeCell ref="AW442:AX442"/>
    <mergeCell ref="AY442:AZ442"/>
    <mergeCell ref="BA442:BB442"/>
    <mergeCell ref="BC442:BD442"/>
    <mergeCell ref="AP442:AQ442"/>
    <mergeCell ref="AR442:AS442"/>
    <mergeCell ref="AJ442:AK442"/>
    <mergeCell ref="AL442:AM442"/>
    <mergeCell ref="AN442:AO442"/>
    <mergeCell ref="AA442:AB442"/>
    <mergeCell ref="AC442:AD442"/>
    <mergeCell ref="AE442:AF442"/>
    <mergeCell ref="DI441:DJ441"/>
    <mergeCell ref="DK441:DL441"/>
    <mergeCell ref="DM441:DN441"/>
    <mergeCell ref="DO441:DP441"/>
    <mergeCell ref="DQ441:DR441"/>
    <mergeCell ref="DF441:DG441"/>
    <mergeCell ref="CX441:CY441"/>
    <mergeCell ref="CZ441:DA441"/>
    <mergeCell ref="DB441:DC441"/>
    <mergeCell ref="DD441:DE441"/>
    <mergeCell ref="CQ441:CR441"/>
    <mergeCell ref="CS441:CT441"/>
    <mergeCell ref="CU441:CV441"/>
    <mergeCell ref="CM441:CN441"/>
    <mergeCell ref="CO441:CP441"/>
    <mergeCell ref="CB441:CC441"/>
    <mergeCell ref="CD441:CE441"/>
    <mergeCell ref="CF441:CG441"/>
    <mergeCell ref="CH441:CI441"/>
    <mergeCell ref="CJ441:CK441"/>
    <mergeCell ref="BY441:BZ441"/>
    <mergeCell ref="BQ441:BR441"/>
    <mergeCell ref="BS441:BT441"/>
    <mergeCell ref="BU441:BV441"/>
    <mergeCell ref="BW441:BX441"/>
    <mergeCell ref="AG441:AH441"/>
    <mergeCell ref="Y441:Z441"/>
    <mergeCell ref="AA441:AB441"/>
    <mergeCell ref="N441:O441"/>
    <mergeCell ref="P441:Q441"/>
    <mergeCell ref="R441:S441"/>
    <mergeCell ref="T441:U441"/>
    <mergeCell ref="V441:W441"/>
    <mergeCell ref="DI440:DJ440"/>
    <mergeCell ref="DK440:DL440"/>
    <mergeCell ref="DM440:DN440"/>
    <mergeCell ref="DO440:DP440"/>
    <mergeCell ref="DQ440:DR440"/>
    <mergeCell ref="DF440:DG440"/>
    <mergeCell ref="CX440:CY440"/>
    <mergeCell ref="CZ440:DA440"/>
    <mergeCell ref="DB440:DC440"/>
    <mergeCell ref="DD440:DE440"/>
    <mergeCell ref="CQ440:CR440"/>
    <mergeCell ref="CS440:CT440"/>
    <mergeCell ref="CU440:CV440"/>
    <mergeCell ref="CM440:CN440"/>
    <mergeCell ref="CO440:CP440"/>
    <mergeCell ref="CB440:CC440"/>
    <mergeCell ref="CD440:CE440"/>
    <mergeCell ref="CF440:CG440"/>
    <mergeCell ref="CH440:CI440"/>
    <mergeCell ref="CJ440:CK440"/>
    <mergeCell ref="BY440:BZ440"/>
    <mergeCell ref="BQ440:BR440"/>
    <mergeCell ref="BS440:BT440"/>
    <mergeCell ref="BU440:BV440"/>
    <mergeCell ref="BW440:BX440"/>
    <mergeCell ref="BJ441:BK441"/>
    <mergeCell ref="BL441:BM441"/>
    <mergeCell ref="BN441:BO441"/>
    <mergeCell ref="BF441:BG441"/>
    <mergeCell ref="BH441:BI441"/>
    <mergeCell ref="AU441:AV441"/>
    <mergeCell ref="AW441:AX441"/>
    <mergeCell ref="AY441:AZ441"/>
    <mergeCell ref="BA441:BB441"/>
    <mergeCell ref="BC441:BD441"/>
    <mergeCell ref="AR441:AS441"/>
    <mergeCell ref="AJ441:AK441"/>
    <mergeCell ref="AL441:AM441"/>
    <mergeCell ref="AN441:AO441"/>
    <mergeCell ref="AP441:AQ441"/>
    <mergeCell ref="AC441:AD441"/>
    <mergeCell ref="AE441:AF441"/>
    <mergeCell ref="AG440:AH440"/>
    <mergeCell ref="Y440:Z440"/>
    <mergeCell ref="AA440:AB440"/>
    <mergeCell ref="N440:O440"/>
    <mergeCell ref="P440:Q440"/>
    <mergeCell ref="R440:S440"/>
    <mergeCell ref="T440:U440"/>
    <mergeCell ref="V440:W440"/>
    <mergeCell ref="AR440:AS440"/>
    <mergeCell ref="AJ440:AK440"/>
    <mergeCell ref="AL440:AM440"/>
    <mergeCell ref="AN440:AO440"/>
    <mergeCell ref="AP440:AQ440"/>
    <mergeCell ref="AC440:AD440"/>
    <mergeCell ref="AE440:AF440"/>
    <mergeCell ref="DI439:DJ439"/>
    <mergeCell ref="DK439:DL439"/>
    <mergeCell ref="DM439:DN439"/>
    <mergeCell ref="DO439:DP439"/>
    <mergeCell ref="DQ439:DR439"/>
    <mergeCell ref="DF439:DG439"/>
    <mergeCell ref="CX439:CY439"/>
    <mergeCell ref="CZ439:DA439"/>
    <mergeCell ref="DB439:DC439"/>
    <mergeCell ref="DD439:DE439"/>
    <mergeCell ref="CQ439:CR439"/>
    <mergeCell ref="CS439:CT439"/>
    <mergeCell ref="CU439:CV439"/>
    <mergeCell ref="CM439:CN439"/>
    <mergeCell ref="CO439:CP439"/>
    <mergeCell ref="CB439:CC439"/>
    <mergeCell ref="CD439:CE439"/>
    <mergeCell ref="CF439:CG439"/>
    <mergeCell ref="CH439:CI439"/>
    <mergeCell ref="CJ439:CK439"/>
    <mergeCell ref="BY439:BZ439"/>
    <mergeCell ref="BQ439:BR439"/>
    <mergeCell ref="BS439:BT439"/>
    <mergeCell ref="BU439:BV439"/>
    <mergeCell ref="BW439:BX439"/>
    <mergeCell ref="BJ440:BK440"/>
    <mergeCell ref="BL440:BM440"/>
    <mergeCell ref="BN440:BO440"/>
    <mergeCell ref="BF440:BG440"/>
    <mergeCell ref="BH440:BI440"/>
    <mergeCell ref="AU440:AV440"/>
    <mergeCell ref="AW440:AX440"/>
    <mergeCell ref="AY440:AZ440"/>
    <mergeCell ref="BA440:BB440"/>
    <mergeCell ref="BC440:BD440"/>
    <mergeCell ref="AG439:AH439"/>
    <mergeCell ref="Y439:Z439"/>
    <mergeCell ref="AA439:AB439"/>
    <mergeCell ref="N439:O439"/>
    <mergeCell ref="P439:Q439"/>
    <mergeCell ref="R439:S439"/>
    <mergeCell ref="T439:U439"/>
    <mergeCell ref="V439:W439"/>
    <mergeCell ref="DI438:DJ438"/>
    <mergeCell ref="DK438:DL438"/>
    <mergeCell ref="DM438:DN438"/>
    <mergeCell ref="DO438:DP438"/>
    <mergeCell ref="DQ438:DR438"/>
    <mergeCell ref="DF438:DG438"/>
    <mergeCell ref="CX438:CY438"/>
    <mergeCell ref="CZ438:DA438"/>
    <mergeCell ref="DB438:DC438"/>
    <mergeCell ref="DD438:DE438"/>
    <mergeCell ref="CQ438:CR438"/>
    <mergeCell ref="CS438:CT438"/>
    <mergeCell ref="CU438:CV438"/>
    <mergeCell ref="CM438:CN438"/>
    <mergeCell ref="CO438:CP438"/>
    <mergeCell ref="CB438:CC438"/>
    <mergeCell ref="CD438:CE438"/>
    <mergeCell ref="CF438:CG438"/>
    <mergeCell ref="CH438:CI438"/>
    <mergeCell ref="CJ438:CK438"/>
    <mergeCell ref="BY438:BZ438"/>
    <mergeCell ref="BQ438:BR438"/>
    <mergeCell ref="BS438:BT438"/>
    <mergeCell ref="BU438:BV438"/>
    <mergeCell ref="BW438:BX438"/>
    <mergeCell ref="BJ439:BK439"/>
    <mergeCell ref="BL439:BM439"/>
    <mergeCell ref="BN439:BO439"/>
    <mergeCell ref="BF439:BG439"/>
    <mergeCell ref="BH439:BI439"/>
    <mergeCell ref="AU439:AV439"/>
    <mergeCell ref="AW439:AX439"/>
    <mergeCell ref="AY439:AZ439"/>
    <mergeCell ref="BA439:BB439"/>
    <mergeCell ref="BC439:BD439"/>
    <mergeCell ref="AR439:AS439"/>
    <mergeCell ref="AJ439:AK439"/>
    <mergeCell ref="AL439:AM439"/>
    <mergeCell ref="AN439:AO439"/>
    <mergeCell ref="AP439:AQ439"/>
    <mergeCell ref="AC439:AD439"/>
    <mergeCell ref="AE439:AF439"/>
    <mergeCell ref="AG438:AH438"/>
    <mergeCell ref="Y438:Z438"/>
    <mergeCell ref="AA438:AB438"/>
    <mergeCell ref="N438:O438"/>
    <mergeCell ref="P438:Q438"/>
    <mergeCell ref="R438:S438"/>
    <mergeCell ref="T438:U438"/>
    <mergeCell ref="V438:W438"/>
    <mergeCell ref="AR438:AS438"/>
    <mergeCell ref="AJ438:AK438"/>
    <mergeCell ref="AL438:AM438"/>
    <mergeCell ref="AN438:AO438"/>
    <mergeCell ref="AP438:AQ438"/>
    <mergeCell ref="AC438:AD438"/>
    <mergeCell ref="DI437:DJ437"/>
    <mergeCell ref="DK437:DL437"/>
    <mergeCell ref="DM437:DN437"/>
    <mergeCell ref="DO437:DP437"/>
    <mergeCell ref="DQ437:DR437"/>
    <mergeCell ref="DF437:DG437"/>
    <mergeCell ref="CX437:CY437"/>
    <mergeCell ref="CZ437:DA437"/>
    <mergeCell ref="DB437:DC437"/>
    <mergeCell ref="DD437:DE437"/>
    <mergeCell ref="CQ437:CR437"/>
    <mergeCell ref="CS437:CT437"/>
    <mergeCell ref="CU437:CV437"/>
    <mergeCell ref="CM437:CN437"/>
    <mergeCell ref="CO437:CP437"/>
    <mergeCell ref="CB437:CC437"/>
    <mergeCell ref="CD437:CE437"/>
    <mergeCell ref="CF437:CG437"/>
    <mergeCell ref="CH437:CI437"/>
    <mergeCell ref="CJ437:CK437"/>
    <mergeCell ref="BY437:BZ437"/>
    <mergeCell ref="BQ437:BR437"/>
    <mergeCell ref="BS437:BT437"/>
    <mergeCell ref="BU437:BV437"/>
    <mergeCell ref="BW437:BX437"/>
    <mergeCell ref="BJ438:BK438"/>
    <mergeCell ref="BL438:BM438"/>
    <mergeCell ref="BN438:BO438"/>
    <mergeCell ref="BF438:BG438"/>
    <mergeCell ref="BH438:BI438"/>
    <mergeCell ref="AU438:AV438"/>
    <mergeCell ref="AW438:AX438"/>
    <mergeCell ref="AY438:AZ438"/>
    <mergeCell ref="BA438:BB438"/>
    <mergeCell ref="BC438:BD438"/>
    <mergeCell ref="AE438:AF438"/>
    <mergeCell ref="AG437:AH437"/>
    <mergeCell ref="Y437:Z437"/>
    <mergeCell ref="AA437:AB437"/>
    <mergeCell ref="N437:O437"/>
    <mergeCell ref="P437:Q437"/>
    <mergeCell ref="R437:S437"/>
    <mergeCell ref="T437:U437"/>
    <mergeCell ref="V437:W437"/>
    <mergeCell ref="DI436:DJ436"/>
    <mergeCell ref="DK436:DL436"/>
    <mergeCell ref="DM436:DN436"/>
    <mergeCell ref="DO436:DP436"/>
    <mergeCell ref="DQ436:DR436"/>
    <mergeCell ref="DF436:DG436"/>
    <mergeCell ref="CX436:CY436"/>
    <mergeCell ref="CZ436:DA436"/>
    <mergeCell ref="DB436:DC436"/>
    <mergeCell ref="DD436:DE436"/>
    <mergeCell ref="CQ436:CR436"/>
    <mergeCell ref="CS436:CT436"/>
    <mergeCell ref="CU436:CV436"/>
    <mergeCell ref="CM436:CN436"/>
    <mergeCell ref="CO436:CP436"/>
    <mergeCell ref="CB436:CC436"/>
    <mergeCell ref="CD436:CE436"/>
    <mergeCell ref="CF436:CG436"/>
    <mergeCell ref="CH436:CI436"/>
    <mergeCell ref="CJ436:CK436"/>
    <mergeCell ref="BY436:BZ436"/>
    <mergeCell ref="BQ436:BR436"/>
    <mergeCell ref="BS436:BT436"/>
    <mergeCell ref="BU436:BV436"/>
    <mergeCell ref="BW436:BX436"/>
    <mergeCell ref="BJ437:BK437"/>
    <mergeCell ref="BL437:BM437"/>
    <mergeCell ref="BN437:BO437"/>
    <mergeCell ref="BF437:BG437"/>
    <mergeCell ref="BH437:BI437"/>
    <mergeCell ref="AU437:AV437"/>
    <mergeCell ref="AW437:AX437"/>
    <mergeCell ref="AY437:AZ437"/>
    <mergeCell ref="BA437:BB437"/>
    <mergeCell ref="BC437:BD437"/>
    <mergeCell ref="AR437:AS437"/>
    <mergeCell ref="AJ437:AK437"/>
    <mergeCell ref="AL437:AM437"/>
    <mergeCell ref="AN437:AO437"/>
    <mergeCell ref="AP437:AQ437"/>
    <mergeCell ref="AC437:AD437"/>
    <mergeCell ref="AE437:AF437"/>
    <mergeCell ref="AG436:AH436"/>
    <mergeCell ref="Y436:Z436"/>
    <mergeCell ref="AA436:AB436"/>
    <mergeCell ref="N436:O436"/>
    <mergeCell ref="P436:Q436"/>
    <mergeCell ref="R436:S436"/>
    <mergeCell ref="T436:U436"/>
    <mergeCell ref="V436:W436"/>
    <mergeCell ref="AR436:AS436"/>
    <mergeCell ref="AJ436:AK436"/>
    <mergeCell ref="AL436:AM436"/>
    <mergeCell ref="AN436:AO436"/>
    <mergeCell ref="AP436:AQ436"/>
    <mergeCell ref="DI435:DJ435"/>
    <mergeCell ref="DK435:DL435"/>
    <mergeCell ref="DM435:DN435"/>
    <mergeCell ref="DO435:DP435"/>
    <mergeCell ref="DQ435:DR435"/>
    <mergeCell ref="DF435:DG435"/>
    <mergeCell ref="CX435:CY435"/>
    <mergeCell ref="CZ435:DA435"/>
    <mergeCell ref="DB435:DC435"/>
    <mergeCell ref="DD435:DE435"/>
    <mergeCell ref="CQ435:CR435"/>
    <mergeCell ref="CS435:CT435"/>
    <mergeCell ref="CU435:CV435"/>
    <mergeCell ref="CM435:CN435"/>
    <mergeCell ref="CO435:CP435"/>
    <mergeCell ref="CB435:CC435"/>
    <mergeCell ref="CD435:CE435"/>
    <mergeCell ref="CF435:CG435"/>
    <mergeCell ref="CH435:CI435"/>
    <mergeCell ref="CJ435:CK435"/>
    <mergeCell ref="BY435:BZ435"/>
    <mergeCell ref="BQ435:BR435"/>
    <mergeCell ref="BS435:BT435"/>
    <mergeCell ref="BU435:BV435"/>
    <mergeCell ref="BW435:BX435"/>
    <mergeCell ref="BJ436:BK436"/>
    <mergeCell ref="BL436:BM436"/>
    <mergeCell ref="BN436:BO436"/>
    <mergeCell ref="BF436:BG436"/>
    <mergeCell ref="BH436:BI436"/>
    <mergeCell ref="AU436:AV436"/>
    <mergeCell ref="AW436:AX436"/>
    <mergeCell ref="AY436:AZ436"/>
    <mergeCell ref="BA436:BB436"/>
    <mergeCell ref="BC436:BD436"/>
    <mergeCell ref="AC436:AD436"/>
    <mergeCell ref="AE436:AF436"/>
    <mergeCell ref="AG435:AH435"/>
    <mergeCell ref="Y435:Z435"/>
    <mergeCell ref="AA435:AB435"/>
    <mergeCell ref="N435:O435"/>
    <mergeCell ref="P435:Q435"/>
    <mergeCell ref="R435:S435"/>
    <mergeCell ref="T435:U435"/>
    <mergeCell ref="V435:W435"/>
    <mergeCell ref="DI434:DJ434"/>
    <mergeCell ref="DK434:DL434"/>
    <mergeCell ref="DM434:DN434"/>
    <mergeCell ref="DO434:DP434"/>
    <mergeCell ref="DQ434:DR434"/>
    <mergeCell ref="DF434:DG434"/>
    <mergeCell ref="CX434:CY434"/>
    <mergeCell ref="CZ434:DA434"/>
    <mergeCell ref="DB434:DC434"/>
    <mergeCell ref="DD434:DE434"/>
    <mergeCell ref="CQ434:CR434"/>
    <mergeCell ref="CS434:CT434"/>
    <mergeCell ref="CU434:CV434"/>
    <mergeCell ref="CM434:CN434"/>
    <mergeCell ref="CO434:CP434"/>
    <mergeCell ref="CB434:CC434"/>
    <mergeCell ref="CD434:CE434"/>
    <mergeCell ref="CF434:CG434"/>
    <mergeCell ref="CH434:CI434"/>
    <mergeCell ref="CJ434:CK434"/>
    <mergeCell ref="BY434:BZ434"/>
    <mergeCell ref="BQ434:BR434"/>
    <mergeCell ref="BS434:BT434"/>
    <mergeCell ref="BU434:BV434"/>
    <mergeCell ref="BW434:BX434"/>
    <mergeCell ref="BJ435:BK435"/>
    <mergeCell ref="BL435:BM435"/>
    <mergeCell ref="BN435:BO435"/>
    <mergeCell ref="BF435:BG435"/>
    <mergeCell ref="BH435:BI435"/>
    <mergeCell ref="AU435:AV435"/>
    <mergeCell ref="AW435:AX435"/>
    <mergeCell ref="AY435:AZ435"/>
    <mergeCell ref="BA435:BB435"/>
    <mergeCell ref="BC435:BD435"/>
    <mergeCell ref="AR435:AS435"/>
    <mergeCell ref="AJ435:AK435"/>
    <mergeCell ref="AL435:AM435"/>
    <mergeCell ref="AN435:AO435"/>
    <mergeCell ref="AP435:AQ435"/>
    <mergeCell ref="AC435:AD435"/>
    <mergeCell ref="AE435:AF435"/>
    <mergeCell ref="AG434:AH434"/>
    <mergeCell ref="Y434:Z434"/>
    <mergeCell ref="AA434:AB434"/>
    <mergeCell ref="N434:O434"/>
    <mergeCell ref="P434:Q434"/>
    <mergeCell ref="R434:S434"/>
    <mergeCell ref="T434:U434"/>
    <mergeCell ref="V434:W434"/>
    <mergeCell ref="AR434:AS434"/>
    <mergeCell ref="AJ434:AK434"/>
    <mergeCell ref="AL434:AM434"/>
    <mergeCell ref="AN434:AO434"/>
    <mergeCell ref="DI433:DJ433"/>
    <mergeCell ref="DK433:DL433"/>
    <mergeCell ref="DM433:DN433"/>
    <mergeCell ref="DO433:DP433"/>
    <mergeCell ref="DQ433:DR433"/>
    <mergeCell ref="DF433:DG433"/>
    <mergeCell ref="CX433:CY433"/>
    <mergeCell ref="CZ433:DA433"/>
    <mergeCell ref="DB433:DC433"/>
    <mergeCell ref="DD433:DE433"/>
    <mergeCell ref="CQ433:CR433"/>
    <mergeCell ref="CS433:CT433"/>
    <mergeCell ref="CU433:CV433"/>
    <mergeCell ref="CM433:CN433"/>
    <mergeCell ref="CO433:CP433"/>
    <mergeCell ref="CB433:CC433"/>
    <mergeCell ref="CD433:CE433"/>
    <mergeCell ref="CF433:CG433"/>
    <mergeCell ref="CH433:CI433"/>
    <mergeCell ref="CJ433:CK433"/>
    <mergeCell ref="BY433:BZ433"/>
    <mergeCell ref="BQ433:BR433"/>
    <mergeCell ref="BS433:BT433"/>
    <mergeCell ref="BU433:BV433"/>
    <mergeCell ref="BW433:BX433"/>
    <mergeCell ref="BJ434:BK434"/>
    <mergeCell ref="BL434:BM434"/>
    <mergeCell ref="BN434:BO434"/>
    <mergeCell ref="BF434:BG434"/>
    <mergeCell ref="BH434:BI434"/>
    <mergeCell ref="AU434:AV434"/>
    <mergeCell ref="AW434:AX434"/>
    <mergeCell ref="AY434:AZ434"/>
    <mergeCell ref="BA434:BB434"/>
    <mergeCell ref="BC434:BD434"/>
    <mergeCell ref="AP434:AQ434"/>
    <mergeCell ref="AC434:AD434"/>
    <mergeCell ref="AE434:AF434"/>
    <mergeCell ref="AG433:AH433"/>
    <mergeCell ref="Y433:Z433"/>
    <mergeCell ref="AA433:AB433"/>
    <mergeCell ref="N433:O433"/>
    <mergeCell ref="P433:Q433"/>
    <mergeCell ref="R433:S433"/>
    <mergeCell ref="T433:U433"/>
    <mergeCell ref="V433:W433"/>
    <mergeCell ref="DI432:DJ432"/>
    <mergeCell ref="DK432:DL432"/>
    <mergeCell ref="DM432:DN432"/>
    <mergeCell ref="DO432:DP432"/>
    <mergeCell ref="DQ432:DR432"/>
    <mergeCell ref="DF432:DG432"/>
    <mergeCell ref="CX432:CY432"/>
    <mergeCell ref="CZ432:DA432"/>
    <mergeCell ref="DB432:DC432"/>
    <mergeCell ref="DD432:DE432"/>
    <mergeCell ref="CQ432:CR432"/>
    <mergeCell ref="CS432:CT432"/>
    <mergeCell ref="CU432:CV432"/>
    <mergeCell ref="CM432:CN432"/>
    <mergeCell ref="CO432:CP432"/>
    <mergeCell ref="CB432:CC432"/>
    <mergeCell ref="CD432:CE432"/>
    <mergeCell ref="CF432:CG432"/>
    <mergeCell ref="CH432:CI432"/>
    <mergeCell ref="CJ432:CK432"/>
    <mergeCell ref="BY432:BZ432"/>
    <mergeCell ref="BQ432:BR432"/>
    <mergeCell ref="BS432:BT432"/>
    <mergeCell ref="BU432:BV432"/>
    <mergeCell ref="BW432:BX432"/>
    <mergeCell ref="BJ433:BK433"/>
    <mergeCell ref="BL433:BM433"/>
    <mergeCell ref="BN433:BO433"/>
    <mergeCell ref="BF433:BG433"/>
    <mergeCell ref="BH433:BI433"/>
    <mergeCell ref="AU433:AV433"/>
    <mergeCell ref="AW433:AX433"/>
    <mergeCell ref="AY433:AZ433"/>
    <mergeCell ref="BA433:BB433"/>
    <mergeCell ref="BC433:BD433"/>
    <mergeCell ref="AR433:AS433"/>
    <mergeCell ref="AJ433:AK433"/>
    <mergeCell ref="AL433:AM433"/>
    <mergeCell ref="AN433:AO433"/>
    <mergeCell ref="AP433:AQ433"/>
    <mergeCell ref="AC433:AD433"/>
    <mergeCell ref="AE433:AF433"/>
    <mergeCell ref="AG432:AH432"/>
    <mergeCell ref="Y432:Z432"/>
    <mergeCell ref="AA432:AB432"/>
    <mergeCell ref="N432:O432"/>
    <mergeCell ref="P432:Q432"/>
    <mergeCell ref="R432:S432"/>
    <mergeCell ref="T432:U432"/>
    <mergeCell ref="V432:W432"/>
    <mergeCell ref="AR432:AS432"/>
    <mergeCell ref="AJ432:AK432"/>
    <mergeCell ref="AL432:AM432"/>
    <mergeCell ref="DI431:DJ431"/>
    <mergeCell ref="DK431:DL431"/>
    <mergeCell ref="DM431:DN431"/>
    <mergeCell ref="DO431:DP431"/>
    <mergeCell ref="DQ431:DR431"/>
    <mergeCell ref="DF431:DG431"/>
    <mergeCell ref="CX431:CY431"/>
    <mergeCell ref="CZ431:DA431"/>
    <mergeCell ref="DB431:DC431"/>
    <mergeCell ref="DD431:DE431"/>
    <mergeCell ref="CQ431:CR431"/>
    <mergeCell ref="CS431:CT431"/>
    <mergeCell ref="CU431:CV431"/>
    <mergeCell ref="CM431:CN431"/>
    <mergeCell ref="CO431:CP431"/>
    <mergeCell ref="CB431:CC431"/>
    <mergeCell ref="CD431:CE431"/>
    <mergeCell ref="CF431:CG431"/>
    <mergeCell ref="CH431:CI431"/>
    <mergeCell ref="CJ431:CK431"/>
    <mergeCell ref="BY431:BZ431"/>
    <mergeCell ref="BQ431:BR431"/>
    <mergeCell ref="BS431:BT431"/>
    <mergeCell ref="BU431:BV431"/>
    <mergeCell ref="BW431:BX431"/>
    <mergeCell ref="BJ432:BK432"/>
    <mergeCell ref="BL432:BM432"/>
    <mergeCell ref="BN432:BO432"/>
    <mergeCell ref="BF432:BG432"/>
    <mergeCell ref="BH432:BI432"/>
    <mergeCell ref="AU432:AV432"/>
    <mergeCell ref="AW432:AX432"/>
    <mergeCell ref="AY432:AZ432"/>
    <mergeCell ref="BA432:BB432"/>
    <mergeCell ref="BC432:BD432"/>
    <mergeCell ref="AN432:AO432"/>
    <mergeCell ref="AP432:AQ432"/>
    <mergeCell ref="AC432:AD432"/>
    <mergeCell ref="AE432:AF432"/>
    <mergeCell ref="AG431:AH431"/>
    <mergeCell ref="Y431:Z431"/>
    <mergeCell ref="AA431:AB431"/>
    <mergeCell ref="N431:O431"/>
    <mergeCell ref="P431:Q431"/>
    <mergeCell ref="R431:S431"/>
    <mergeCell ref="T431:U431"/>
    <mergeCell ref="V431:W431"/>
    <mergeCell ref="DI430:DJ430"/>
    <mergeCell ref="DK430:DL430"/>
    <mergeCell ref="DM430:DN430"/>
    <mergeCell ref="DO430:DP430"/>
    <mergeCell ref="DQ430:DR430"/>
    <mergeCell ref="DF430:DG430"/>
    <mergeCell ref="CX430:CY430"/>
    <mergeCell ref="CZ430:DA430"/>
    <mergeCell ref="DB430:DC430"/>
    <mergeCell ref="DD430:DE430"/>
    <mergeCell ref="CQ430:CR430"/>
    <mergeCell ref="CS430:CT430"/>
    <mergeCell ref="CU430:CV430"/>
    <mergeCell ref="CM430:CN430"/>
    <mergeCell ref="CO430:CP430"/>
    <mergeCell ref="CB430:CC430"/>
    <mergeCell ref="CD430:CE430"/>
    <mergeCell ref="CF430:CG430"/>
    <mergeCell ref="CH430:CI430"/>
    <mergeCell ref="CJ430:CK430"/>
    <mergeCell ref="BY430:BZ430"/>
    <mergeCell ref="BQ430:BR430"/>
    <mergeCell ref="BS430:BT430"/>
    <mergeCell ref="BU430:BV430"/>
    <mergeCell ref="BW430:BX430"/>
    <mergeCell ref="BJ431:BK431"/>
    <mergeCell ref="BL431:BM431"/>
    <mergeCell ref="BN431:BO431"/>
    <mergeCell ref="BF431:BG431"/>
    <mergeCell ref="BH431:BI431"/>
    <mergeCell ref="AU431:AV431"/>
    <mergeCell ref="AW431:AX431"/>
    <mergeCell ref="AY431:AZ431"/>
    <mergeCell ref="BA431:BB431"/>
    <mergeCell ref="BC431:BD431"/>
    <mergeCell ref="AR431:AS431"/>
    <mergeCell ref="AJ431:AK431"/>
    <mergeCell ref="AL431:AM431"/>
    <mergeCell ref="AN431:AO431"/>
    <mergeCell ref="AP431:AQ431"/>
    <mergeCell ref="AC431:AD431"/>
    <mergeCell ref="AE431:AF431"/>
    <mergeCell ref="AG430:AH430"/>
    <mergeCell ref="Y430:Z430"/>
    <mergeCell ref="AA430:AB430"/>
    <mergeCell ref="N430:O430"/>
    <mergeCell ref="P430:Q430"/>
    <mergeCell ref="R430:S430"/>
    <mergeCell ref="T430:U430"/>
    <mergeCell ref="V430:W430"/>
    <mergeCell ref="AR430:AS430"/>
    <mergeCell ref="AJ430:AK430"/>
    <mergeCell ref="DI429:DJ429"/>
    <mergeCell ref="DK429:DL429"/>
    <mergeCell ref="DM429:DN429"/>
    <mergeCell ref="DO429:DP429"/>
    <mergeCell ref="DQ429:DR429"/>
    <mergeCell ref="DF429:DG429"/>
    <mergeCell ref="CX429:CY429"/>
    <mergeCell ref="CZ429:DA429"/>
    <mergeCell ref="DB429:DC429"/>
    <mergeCell ref="DD429:DE429"/>
    <mergeCell ref="CQ429:CR429"/>
    <mergeCell ref="CS429:CT429"/>
    <mergeCell ref="CU429:CV429"/>
    <mergeCell ref="CM429:CN429"/>
    <mergeCell ref="CO429:CP429"/>
    <mergeCell ref="CB429:CC429"/>
    <mergeCell ref="CD429:CE429"/>
    <mergeCell ref="CF429:CG429"/>
    <mergeCell ref="CH429:CI429"/>
    <mergeCell ref="CJ429:CK429"/>
    <mergeCell ref="BY429:BZ429"/>
    <mergeCell ref="BQ429:BR429"/>
    <mergeCell ref="BS429:BT429"/>
    <mergeCell ref="BU429:BV429"/>
    <mergeCell ref="BW429:BX429"/>
    <mergeCell ref="BJ430:BK430"/>
    <mergeCell ref="BL430:BM430"/>
    <mergeCell ref="BN430:BO430"/>
    <mergeCell ref="BF430:BG430"/>
    <mergeCell ref="BH430:BI430"/>
    <mergeCell ref="AU430:AV430"/>
    <mergeCell ref="AW430:AX430"/>
    <mergeCell ref="AY430:AZ430"/>
    <mergeCell ref="BA430:BB430"/>
    <mergeCell ref="BC430:BD430"/>
    <mergeCell ref="AL430:AM430"/>
    <mergeCell ref="AN430:AO430"/>
    <mergeCell ref="AP430:AQ430"/>
    <mergeCell ref="AC430:AD430"/>
    <mergeCell ref="AE430:AF430"/>
    <mergeCell ref="AG429:AH429"/>
    <mergeCell ref="Y429:Z429"/>
    <mergeCell ref="AA429:AB429"/>
    <mergeCell ref="N429:O429"/>
    <mergeCell ref="P429:Q429"/>
    <mergeCell ref="R429:S429"/>
    <mergeCell ref="T429:U429"/>
    <mergeCell ref="V429:W429"/>
    <mergeCell ref="DI428:DJ428"/>
    <mergeCell ref="DK428:DL428"/>
    <mergeCell ref="DM428:DN428"/>
    <mergeCell ref="DO428:DP428"/>
    <mergeCell ref="DQ428:DR428"/>
    <mergeCell ref="DF428:DG428"/>
    <mergeCell ref="CX428:CY428"/>
    <mergeCell ref="CZ428:DA428"/>
    <mergeCell ref="DB428:DC428"/>
    <mergeCell ref="DD428:DE428"/>
    <mergeCell ref="CQ428:CR428"/>
    <mergeCell ref="CS428:CT428"/>
    <mergeCell ref="CU428:CV428"/>
    <mergeCell ref="CM428:CN428"/>
    <mergeCell ref="CO428:CP428"/>
    <mergeCell ref="CB428:CC428"/>
    <mergeCell ref="CD428:CE428"/>
    <mergeCell ref="CF428:CG428"/>
    <mergeCell ref="CH428:CI428"/>
    <mergeCell ref="CJ428:CK428"/>
    <mergeCell ref="BY428:BZ428"/>
    <mergeCell ref="BQ428:BR428"/>
    <mergeCell ref="BS428:BT428"/>
    <mergeCell ref="BU428:BV428"/>
    <mergeCell ref="BW428:BX428"/>
    <mergeCell ref="BJ429:BK429"/>
    <mergeCell ref="BL429:BM429"/>
    <mergeCell ref="BN429:BO429"/>
    <mergeCell ref="BF429:BG429"/>
    <mergeCell ref="BH429:BI429"/>
    <mergeCell ref="AU429:AV429"/>
    <mergeCell ref="AW429:AX429"/>
    <mergeCell ref="AY429:AZ429"/>
    <mergeCell ref="BA429:BB429"/>
    <mergeCell ref="BC429:BD429"/>
    <mergeCell ref="AR429:AS429"/>
    <mergeCell ref="AJ429:AK429"/>
    <mergeCell ref="AL429:AM429"/>
    <mergeCell ref="AN429:AO429"/>
    <mergeCell ref="AP429:AQ429"/>
    <mergeCell ref="AC429:AD429"/>
    <mergeCell ref="AE429:AF429"/>
    <mergeCell ref="AG428:AH428"/>
    <mergeCell ref="Y428:Z428"/>
    <mergeCell ref="AA428:AB428"/>
    <mergeCell ref="N428:O428"/>
    <mergeCell ref="P428:Q428"/>
    <mergeCell ref="R428:S428"/>
    <mergeCell ref="T428:U428"/>
    <mergeCell ref="V428:W428"/>
    <mergeCell ref="AR428:AS428"/>
    <mergeCell ref="DI427:DJ427"/>
    <mergeCell ref="DK427:DL427"/>
    <mergeCell ref="DM427:DN427"/>
    <mergeCell ref="DO427:DP427"/>
    <mergeCell ref="DQ427:DR427"/>
    <mergeCell ref="DF427:DG427"/>
    <mergeCell ref="CX427:CY427"/>
    <mergeCell ref="CZ427:DA427"/>
    <mergeCell ref="DB427:DC427"/>
    <mergeCell ref="DD427:DE427"/>
    <mergeCell ref="CQ427:CR427"/>
    <mergeCell ref="CS427:CT427"/>
    <mergeCell ref="CU427:CV427"/>
    <mergeCell ref="CM427:CN427"/>
    <mergeCell ref="CO427:CP427"/>
    <mergeCell ref="CB427:CC427"/>
    <mergeCell ref="CD427:CE427"/>
    <mergeCell ref="CF427:CG427"/>
    <mergeCell ref="CH427:CI427"/>
    <mergeCell ref="CJ427:CK427"/>
    <mergeCell ref="BY427:BZ427"/>
    <mergeCell ref="BQ427:BR427"/>
    <mergeCell ref="BS427:BT427"/>
    <mergeCell ref="BU427:BV427"/>
    <mergeCell ref="BW427:BX427"/>
    <mergeCell ref="BJ428:BK428"/>
    <mergeCell ref="BL428:BM428"/>
    <mergeCell ref="BN428:BO428"/>
    <mergeCell ref="BF428:BG428"/>
    <mergeCell ref="BH428:BI428"/>
    <mergeCell ref="AU428:AV428"/>
    <mergeCell ref="AW428:AX428"/>
    <mergeCell ref="AY428:AZ428"/>
    <mergeCell ref="BA428:BB428"/>
    <mergeCell ref="BC428:BD428"/>
    <mergeCell ref="AJ428:AK428"/>
    <mergeCell ref="AL428:AM428"/>
    <mergeCell ref="AN428:AO428"/>
    <mergeCell ref="AP428:AQ428"/>
    <mergeCell ref="AC428:AD428"/>
    <mergeCell ref="AE428:AF428"/>
    <mergeCell ref="AG427:AH427"/>
    <mergeCell ref="Y427:Z427"/>
    <mergeCell ref="AA427:AB427"/>
    <mergeCell ref="N427:O427"/>
    <mergeCell ref="P427:Q427"/>
    <mergeCell ref="R427:S427"/>
    <mergeCell ref="T427:U427"/>
    <mergeCell ref="V427:W427"/>
    <mergeCell ref="DI426:DJ426"/>
    <mergeCell ref="DK426:DL426"/>
    <mergeCell ref="DM426:DN426"/>
    <mergeCell ref="DO426:DP426"/>
    <mergeCell ref="DQ426:DR426"/>
    <mergeCell ref="DF426:DG426"/>
    <mergeCell ref="CX426:CY426"/>
    <mergeCell ref="CZ426:DA426"/>
    <mergeCell ref="DB426:DC426"/>
    <mergeCell ref="DD426:DE426"/>
    <mergeCell ref="CQ426:CR426"/>
    <mergeCell ref="CS426:CT426"/>
    <mergeCell ref="CU426:CV426"/>
    <mergeCell ref="CM426:CN426"/>
    <mergeCell ref="CO426:CP426"/>
    <mergeCell ref="CB426:CC426"/>
    <mergeCell ref="CD426:CE426"/>
    <mergeCell ref="CF426:CG426"/>
    <mergeCell ref="CH426:CI426"/>
    <mergeCell ref="CJ426:CK426"/>
    <mergeCell ref="BY426:BZ426"/>
    <mergeCell ref="BQ426:BR426"/>
    <mergeCell ref="BS426:BT426"/>
    <mergeCell ref="BU426:BV426"/>
    <mergeCell ref="BW426:BX426"/>
    <mergeCell ref="BJ427:BK427"/>
    <mergeCell ref="BL427:BM427"/>
    <mergeCell ref="BN427:BO427"/>
    <mergeCell ref="BF427:BG427"/>
    <mergeCell ref="BH427:BI427"/>
    <mergeCell ref="AU427:AV427"/>
    <mergeCell ref="AW427:AX427"/>
    <mergeCell ref="AY427:AZ427"/>
    <mergeCell ref="BA427:BB427"/>
    <mergeCell ref="BC427:BD427"/>
    <mergeCell ref="AR427:AS427"/>
    <mergeCell ref="AJ427:AK427"/>
    <mergeCell ref="AL427:AM427"/>
    <mergeCell ref="AN427:AO427"/>
    <mergeCell ref="AP427:AQ427"/>
    <mergeCell ref="AC427:AD427"/>
    <mergeCell ref="AE427:AF427"/>
    <mergeCell ref="AG426:AH426"/>
    <mergeCell ref="Y426:Z426"/>
    <mergeCell ref="AA426:AB426"/>
    <mergeCell ref="N426:O426"/>
    <mergeCell ref="P426:Q426"/>
    <mergeCell ref="R426:S426"/>
    <mergeCell ref="T426:U426"/>
    <mergeCell ref="V426:W426"/>
    <mergeCell ref="DI425:DJ425"/>
    <mergeCell ref="DK425:DL425"/>
    <mergeCell ref="DM425:DN425"/>
    <mergeCell ref="DO425:DP425"/>
    <mergeCell ref="DQ425:DR425"/>
    <mergeCell ref="DF425:DG425"/>
    <mergeCell ref="CX425:CY425"/>
    <mergeCell ref="CZ425:DA425"/>
    <mergeCell ref="DB425:DC425"/>
    <mergeCell ref="DD425:DE425"/>
    <mergeCell ref="CQ425:CR425"/>
    <mergeCell ref="CS425:CT425"/>
    <mergeCell ref="CU425:CV425"/>
    <mergeCell ref="CM425:CN425"/>
    <mergeCell ref="CO425:CP425"/>
    <mergeCell ref="CB425:CC425"/>
    <mergeCell ref="CD425:CE425"/>
    <mergeCell ref="CF425:CG425"/>
    <mergeCell ref="CH425:CI425"/>
    <mergeCell ref="CJ425:CK425"/>
    <mergeCell ref="BY425:BZ425"/>
    <mergeCell ref="BQ425:BR425"/>
    <mergeCell ref="BS425:BT425"/>
    <mergeCell ref="BU425:BV425"/>
    <mergeCell ref="BW425:BX425"/>
    <mergeCell ref="BJ426:BK426"/>
    <mergeCell ref="BL426:BM426"/>
    <mergeCell ref="BN426:BO426"/>
    <mergeCell ref="BF426:BG426"/>
    <mergeCell ref="BH426:BI426"/>
    <mergeCell ref="AU426:AV426"/>
    <mergeCell ref="AW426:AX426"/>
    <mergeCell ref="AY426:AZ426"/>
    <mergeCell ref="BA426:BB426"/>
    <mergeCell ref="BC426:BD426"/>
    <mergeCell ref="AR426:AS426"/>
    <mergeCell ref="AJ426:AK426"/>
    <mergeCell ref="AL426:AM426"/>
    <mergeCell ref="AN426:AO426"/>
    <mergeCell ref="AP426:AQ426"/>
    <mergeCell ref="AC426:AD426"/>
    <mergeCell ref="AE426:AF426"/>
    <mergeCell ref="AG425:AH425"/>
    <mergeCell ref="Y425:Z425"/>
    <mergeCell ref="AA425:AB425"/>
    <mergeCell ref="N425:O425"/>
    <mergeCell ref="P425:Q425"/>
    <mergeCell ref="R425:S425"/>
    <mergeCell ref="T425:U425"/>
    <mergeCell ref="V425:W425"/>
    <mergeCell ref="DI424:DJ424"/>
    <mergeCell ref="DK424:DL424"/>
    <mergeCell ref="DM424:DN424"/>
    <mergeCell ref="DO424:DP424"/>
    <mergeCell ref="DQ424:DR424"/>
    <mergeCell ref="DF424:DG424"/>
    <mergeCell ref="CX424:CY424"/>
    <mergeCell ref="CZ424:DA424"/>
    <mergeCell ref="DB424:DC424"/>
    <mergeCell ref="DD424:DE424"/>
    <mergeCell ref="CQ424:CR424"/>
    <mergeCell ref="CS424:CT424"/>
    <mergeCell ref="CU424:CV424"/>
    <mergeCell ref="CM424:CN424"/>
    <mergeCell ref="CO424:CP424"/>
    <mergeCell ref="CB424:CC424"/>
    <mergeCell ref="CD424:CE424"/>
    <mergeCell ref="CF424:CG424"/>
    <mergeCell ref="CH424:CI424"/>
    <mergeCell ref="CJ424:CK424"/>
    <mergeCell ref="BY424:BZ424"/>
    <mergeCell ref="BQ424:BR424"/>
    <mergeCell ref="BS424:BT424"/>
    <mergeCell ref="BU424:BV424"/>
    <mergeCell ref="BW424:BX424"/>
    <mergeCell ref="BJ425:BK425"/>
    <mergeCell ref="BL425:BM425"/>
    <mergeCell ref="BN425:BO425"/>
    <mergeCell ref="BF425:BG425"/>
    <mergeCell ref="BH425:BI425"/>
    <mergeCell ref="AU425:AV425"/>
    <mergeCell ref="AW425:AX425"/>
    <mergeCell ref="AY425:AZ425"/>
    <mergeCell ref="BA425:BB425"/>
    <mergeCell ref="BC425:BD425"/>
    <mergeCell ref="AR425:AS425"/>
    <mergeCell ref="AJ425:AK425"/>
    <mergeCell ref="AL425:AM425"/>
    <mergeCell ref="AN425:AO425"/>
    <mergeCell ref="AP425:AQ425"/>
    <mergeCell ref="AC425:AD425"/>
    <mergeCell ref="AE425:AF425"/>
    <mergeCell ref="AG424:AH424"/>
    <mergeCell ref="Y424:Z424"/>
    <mergeCell ref="AA424:AB424"/>
    <mergeCell ref="N424:O424"/>
    <mergeCell ref="P424:Q424"/>
    <mergeCell ref="R424:S424"/>
    <mergeCell ref="T424:U424"/>
    <mergeCell ref="DM423:DN423"/>
    <mergeCell ref="DO423:DP423"/>
    <mergeCell ref="DQ423:DR423"/>
    <mergeCell ref="DF423:DG423"/>
    <mergeCell ref="CX423:CY423"/>
    <mergeCell ref="CZ423:DA423"/>
    <mergeCell ref="DB423:DC423"/>
    <mergeCell ref="DD423:DE423"/>
    <mergeCell ref="CQ423:CR423"/>
    <mergeCell ref="CS423:CT423"/>
    <mergeCell ref="CU423:CV423"/>
    <mergeCell ref="CM423:CN423"/>
    <mergeCell ref="CO423:CP423"/>
    <mergeCell ref="CB423:CC423"/>
    <mergeCell ref="CD423:CE423"/>
    <mergeCell ref="CF423:CG423"/>
    <mergeCell ref="CH423:CI423"/>
    <mergeCell ref="CJ423:CK423"/>
    <mergeCell ref="BY423:BZ423"/>
    <mergeCell ref="BQ423:BR423"/>
    <mergeCell ref="BS423:BT423"/>
    <mergeCell ref="BU423:BV423"/>
    <mergeCell ref="BW423:BX423"/>
    <mergeCell ref="BJ424:BK424"/>
    <mergeCell ref="BL424:BM424"/>
    <mergeCell ref="BN424:BO424"/>
    <mergeCell ref="BF424:BG424"/>
    <mergeCell ref="BH424:BI424"/>
    <mergeCell ref="AU424:AV424"/>
    <mergeCell ref="AW424:AX424"/>
    <mergeCell ref="AY424:AZ424"/>
    <mergeCell ref="BA424:BB424"/>
    <mergeCell ref="BC424:BD424"/>
    <mergeCell ref="BN423:BO423"/>
    <mergeCell ref="BF423:BG423"/>
    <mergeCell ref="BH423:BI423"/>
    <mergeCell ref="AU423:AV423"/>
    <mergeCell ref="AW423:AX423"/>
    <mergeCell ref="AY423:AZ423"/>
    <mergeCell ref="BA423:BB423"/>
    <mergeCell ref="BC423:BD423"/>
    <mergeCell ref="AR423:AS423"/>
    <mergeCell ref="AJ423:AK423"/>
    <mergeCell ref="AL423:AM423"/>
    <mergeCell ref="AN423:AO423"/>
    <mergeCell ref="AP423:AQ423"/>
    <mergeCell ref="AC423:AD423"/>
    <mergeCell ref="AE423:AF423"/>
    <mergeCell ref="AG422:AH422"/>
    <mergeCell ref="Y422:Z422"/>
    <mergeCell ref="AA422:AB422"/>
    <mergeCell ref="N422:O422"/>
    <mergeCell ref="P422:Q422"/>
    <mergeCell ref="R422:S422"/>
    <mergeCell ref="T422:U422"/>
    <mergeCell ref="V422:W422"/>
    <mergeCell ref="AR422:AS422"/>
    <mergeCell ref="AJ422:AK422"/>
    <mergeCell ref="AL422:AM422"/>
    <mergeCell ref="AN422:AO422"/>
    <mergeCell ref="AP422:AQ422"/>
    <mergeCell ref="AC422:AD422"/>
    <mergeCell ref="AE422:AF422"/>
    <mergeCell ref="V424:W424"/>
    <mergeCell ref="DI423:DJ423"/>
    <mergeCell ref="DK423:DL423"/>
    <mergeCell ref="AR424:AS424"/>
    <mergeCell ref="AJ424:AK424"/>
    <mergeCell ref="AL424:AM424"/>
    <mergeCell ref="AN424:AO424"/>
    <mergeCell ref="AP424:AQ424"/>
    <mergeCell ref="AC424:AD424"/>
    <mergeCell ref="AE424:AF424"/>
    <mergeCell ref="AG423:AH423"/>
    <mergeCell ref="Y423:Z423"/>
    <mergeCell ref="AA423:AB423"/>
    <mergeCell ref="DO421:DP421"/>
    <mergeCell ref="DQ421:DR421"/>
    <mergeCell ref="DF421:DG421"/>
    <mergeCell ref="CX421:CY421"/>
    <mergeCell ref="CZ421:DA421"/>
    <mergeCell ref="DB421:DC421"/>
    <mergeCell ref="DD421:DE421"/>
    <mergeCell ref="CQ421:CR421"/>
    <mergeCell ref="CS421:CT421"/>
    <mergeCell ref="CU421:CV421"/>
    <mergeCell ref="CM421:CN421"/>
    <mergeCell ref="CO421:CP421"/>
    <mergeCell ref="CB421:CC421"/>
    <mergeCell ref="CD421:CE421"/>
    <mergeCell ref="CF421:CG421"/>
    <mergeCell ref="CH421:CI421"/>
    <mergeCell ref="CJ421:CK421"/>
    <mergeCell ref="BY421:BZ421"/>
    <mergeCell ref="BQ421:BR421"/>
    <mergeCell ref="BS421:BT421"/>
    <mergeCell ref="BU421:BV421"/>
    <mergeCell ref="BW421:BX421"/>
    <mergeCell ref="BJ422:BK422"/>
    <mergeCell ref="BL422:BM422"/>
    <mergeCell ref="BN422:BO422"/>
    <mergeCell ref="BF422:BG422"/>
    <mergeCell ref="BH422:BI422"/>
    <mergeCell ref="AU422:AV422"/>
    <mergeCell ref="AW422:AX422"/>
    <mergeCell ref="AY422:AZ422"/>
    <mergeCell ref="BA422:BB422"/>
    <mergeCell ref="BC422:BD422"/>
    <mergeCell ref="N423:O423"/>
    <mergeCell ref="P423:Q423"/>
    <mergeCell ref="R423:S423"/>
    <mergeCell ref="T423:U423"/>
    <mergeCell ref="V423:W423"/>
    <mergeCell ref="DI422:DJ422"/>
    <mergeCell ref="DK422:DL422"/>
    <mergeCell ref="DM422:DN422"/>
    <mergeCell ref="DO422:DP422"/>
    <mergeCell ref="DQ422:DR422"/>
    <mergeCell ref="DF422:DG422"/>
    <mergeCell ref="CX422:CY422"/>
    <mergeCell ref="CZ422:DA422"/>
    <mergeCell ref="DB422:DC422"/>
    <mergeCell ref="DD422:DE422"/>
    <mergeCell ref="CQ422:CR422"/>
    <mergeCell ref="CS422:CT422"/>
    <mergeCell ref="CU422:CV422"/>
    <mergeCell ref="CM422:CN422"/>
    <mergeCell ref="CO422:CP422"/>
    <mergeCell ref="CB422:CC422"/>
    <mergeCell ref="CD422:CE422"/>
    <mergeCell ref="CF422:CG422"/>
    <mergeCell ref="CH422:CI422"/>
    <mergeCell ref="CJ422:CK422"/>
    <mergeCell ref="BY422:BZ422"/>
    <mergeCell ref="BQ422:BR422"/>
    <mergeCell ref="BS422:BT422"/>
    <mergeCell ref="BU422:BV422"/>
    <mergeCell ref="BW422:BX422"/>
    <mergeCell ref="BJ423:BK423"/>
    <mergeCell ref="BL423:BM423"/>
    <mergeCell ref="N421:O421"/>
    <mergeCell ref="P421:Q421"/>
    <mergeCell ref="R421:S421"/>
    <mergeCell ref="T421:U421"/>
    <mergeCell ref="V421:W421"/>
    <mergeCell ref="DI420:DJ420"/>
    <mergeCell ref="DK420:DL420"/>
    <mergeCell ref="DM420:DN420"/>
    <mergeCell ref="DO420:DP420"/>
    <mergeCell ref="DQ420:DR420"/>
    <mergeCell ref="DF420:DG420"/>
    <mergeCell ref="CX420:CY420"/>
    <mergeCell ref="CZ420:DA420"/>
    <mergeCell ref="DB420:DC420"/>
    <mergeCell ref="DD420:DE420"/>
    <mergeCell ref="CQ420:CR420"/>
    <mergeCell ref="CS420:CT420"/>
    <mergeCell ref="CU420:CV420"/>
    <mergeCell ref="CM420:CN420"/>
    <mergeCell ref="CO420:CP420"/>
    <mergeCell ref="CB420:CC420"/>
    <mergeCell ref="CD420:CE420"/>
    <mergeCell ref="CF420:CG420"/>
    <mergeCell ref="CH420:CI420"/>
    <mergeCell ref="CJ420:CK420"/>
    <mergeCell ref="BY420:BZ420"/>
    <mergeCell ref="BQ420:BR420"/>
    <mergeCell ref="BS420:BT420"/>
    <mergeCell ref="BU420:BV420"/>
    <mergeCell ref="BW420:BX420"/>
    <mergeCell ref="BJ421:BK421"/>
    <mergeCell ref="BL421:BM421"/>
    <mergeCell ref="BN421:BO421"/>
    <mergeCell ref="BF421:BG421"/>
    <mergeCell ref="BH421:BI421"/>
    <mergeCell ref="AU421:AV421"/>
    <mergeCell ref="AW421:AX421"/>
    <mergeCell ref="AY421:AZ421"/>
    <mergeCell ref="BA421:BB421"/>
    <mergeCell ref="BC421:BD421"/>
    <mergeCell ref="AR421:AS421"/>
    <mergeCell ref="AJ421:AK421"/>
    <mergeCell ref="AL421:AM421"/>
    <mergeCell ref="AN421:AO421"/>
    <mergeCell ref="AP421:AQ421"/>
    <mergeCell ref="AC421:AD421"/>
    <mergeCell ref="AE421:AF421"/>
    <mergeCell ref="AG420:AH420"/>
    <mergeCell ref="Y420:Z420"/>
    <mergeCell ref="AA420:AB420"/>
    <mergeCell ref="N420:O420"/>
    <mergeCell ref="P420:Q420"/>
    <mergeCell ref="R420:S420"/>
    <mergeCell ref="T420:U420"/>
    <mergeCell ref="V420:W420"/>
    <mergeCell ref="AR420:AS420"/>
    <mergeCell ref="AJ420:AK420"/>
    <mergeCell ref="AL420:AM420"/>
    <mergeCell ref="AN420:AO420"/>
    <mergeCell ref="AP420:AQ420"/>
    <mergeCell ref="AC420:AD420"/>
    <mergeCell ref="DI421:DJ421"/>
    <mergeCell ref="DK421:DL421"/>
    <mergeCell ref="DM421:DN421"/>
    <mergeCell ref="DD419:DE419"/>
    <mergeCell ref="CQ419:CR419"/>
    <mergeCell ref="CS419:CT419"/>
    <mergeCell ref="CU419:CV419"/>
    <mergeCell ref="CM419:CN419"/>
    <mergeCell ref="CO419:CP419"/>
    <mergeCell ref="CB419:CC419"/>
    <mergeCell ref="CD419:CE419"/>
    <mergeCell ref="CF419:CG419"/>
    <mergeCell ref="CH419:CI419"/>
    <mergeCell ref="CJ419:CK419"/>
    <mergeCell ref="BY419:BZ419"/>
    <mergeCell ref="BQ419:BR419"/>
    <mergeCell ref="BS419:BT419"/>
    <mergeCell ref="BU419:BV419"/>
    <mergeCell ref="BW419:BX419"/>
    <mergeCell ref="BJ420:BK420"/>
    <mergeCell ref="BL420:BM420"/>
    <mergeCell ref="BN420:BO420"/>
    <mergeCell ref="BF420:BG420"/>
    <mergeCell ref="BH420:BI420"/>
    <mergeCell ref="AU420:AV420"/>
    <mergeCell ref="AW420:AX420"/>
    <mergeCell ref="AY420:AZ420"/>
    <mergeCell ref="BA420:BB420"/>
    <mergeCell ref="BC420:BD420"/>
    <mergeCell ref="AG421:AH421"/>
    <mergeCell ref="Y421:Z421"/>
    <mergeCell ref="AA421:AB421"/>
    <mergeCell ref="AE420:AF420"/>
    <mergeCell ref="AG419:AH419"/>
    <mergeCell ref="Y419:Z419"/>
    <mergeCell ref="AA419:AB419"/>
    <mergeCell ref="N419:O419"/>
    <mergeCell ref="P419:Q419"/>
    <mergeCell ref="R419:S419"/>
    <mergeCell ref="T419:U419"/>
    <mergeCell ref="V419:W419"/>
    <mergeCell ref="DI418:DJ418"/>
    <mergeCell ref="DK418:DL418"/>
    <mergeCell ref="DM418:DN418"/>
    <mergeCell ref="DO418:DP418"/>
    <mergeCell ref="DQ418:DR418"/>
    <mergeCell ref="DF418:DG418"/>
    <mergeCell ref="CX418:CY418"/>
    <mergeCell ref="CZ418:DA418"/>
    <mergeCell ref="DB418:DC418"/>
    <mergeCell ref="DD418:DE418"/>
    <mergeCell ref="CQ418:CR418"/>
    <mergeCell ref="CS418:CT418"/>
    <mergeCell ref="CU418:CV418"/>
    <mergeCell ref="CM418:CN418"/>
    <mergeCell ref="CO418:CP418"/>
    <mergeCell ref="CB418:CC418"/>
    <mergeCell ref="CD418:CE418"/>
    <mergeCell ref="CF418:CG418"/>
    <mergeCell ref="CH418:CI418"/>
    <mergeCell ref="CJ418:CK418"/>
    <mergeCell ref="BY418:BZ418"/>
    <mergeCell ref="BQ418:BR418"/>
    <mergeCell ref="BS418:BT418"/>
    <mergeCell ref="BU418:BV418"/>
    <mergeCell ref="BW418:BX418"/>
    <mergeCell ref="BJ419:BK419"/>
    <mergeCell ref="BL419:BM419"/>
    <mergeCell ref="BN419:BO419"/>
    <mergeCell ref="BF419:BG419"/>
    <mergeCell ref="BH419:BI419"/>
    <mergeCell ref="AU419:AV419"/>
    <mergeCell ref="AW419:AX419"/>
    <mergeCell ref="AY419:AZ419"/>
    <mergeCell ref="BA419:BB419"/>
    <mergeCell ref="BC419:BD419"/>
    <mergeCell ref="AR419:AS419"/>
    <mergeCell ref="AJ419:AK419"/>
    <mergeCell ref="AL419:AM419"/>
    <mergeCell ref="AN419:AO419"/>
    <mergeCell ref="AP419:AQ419"/>
    <mergeCell ref="AC419:AD419"/>
    <mergeCell ref="AE419:AF419"/>
    <mergeCell ref="AG418:AH418"/>
    <mergeCell ref="Y418:Z418"/>
    <mergeCell ref="AA418:AB418"/>
    <mergeCell ref="N418:O418"/>
    <mergeCell ref="P418:Q418"/>
    <mergeCell ref="R418:S418"/>
    <mergeCell ref="T418:U418"/>
    <mergeCell ref="V418:W418"/>
    <mergeCell ref="DI419:DJ419"/>
    <mergeCell ref="DK419:DL419"/>
    <mergeCell ref="DM419:DN419"/>
    <mergeCell ref="DO419:DP419"/>
    <mergeCell ref="DQ419:DR419"/>
    <mergeCell ref="DF419:DG419"/>
    <mergeCell ref="CX419:CY419"/>
    <mergeCell ref="CZ419:DA419"/>
    <mergeCell ref="DB419:DC419"/>
    <mergeCell ref="E416:I416"/>
    <mergeCell ref="DI415:DJ415"/>
    <mergeCell ref="DK415:DL415"/>
    <mergeCell ref="DM415:DN415"/>
    <mergeCell ref="DO415:DP415"/>
    <mergeCell ref="DQ415:DR415"/>
    <mergeCell ref="DD415:DE415"/>
    <mergeCell ref="DF415:DG415"/>
    <mergeCell ref="CX415:CY415"/>
    <mergeCell ref="CZ415:DA415"/>
    <mergeCell ref="DB415:DC415"/>
    <mergeCell ref="CO415:CP415"/>
    <mergeCell ref="CQ415:CR415"/>
    <mergeCell ref="CS415:CT415"/>
    <mergeCell ref="CU415:CV415"/>
    <mergeCell ref="CM415:CN415"/>
    <mergeCell ref="CB415:CC415"/>
    <mergeCell ref="CD415:CE415"/>
    <mergeCell ref="CF415:CG415"/>
    <mergeCell ref="CH415:CI415"/>
    <mergeCell ref="CJ415:CK415"/>
    <mergeCell ref="BW415:BX415"/>
    <mergeCell ref="BY415:BZ415"/>
    <mergeCell ref="BJ418:BK418"/>
    <mergeCell ref="BL418:BM418"/>
    <mergeCell ref="BN418:BO418"/>
    <mergeCell ref="BF418:BG418"/>
    <mergeCell ref="BH418:BI418"/>
    <mergeCell ref="AU418:AV418"/>
    <mergeCell ref="AW418:AX418"/>
    <mergeCell ref="AY418:AZ418"/>
    <mergeCell ref="BA418:BB418"/>
    <mergeCell ref="BC418:BD418"/>
    <mergeCell ref="AR418:AS418"/>
    <mergeCell ref="AJ418:AK418"/>
    <mergeCell ref="AL418:AM418"/>
    <mergeCell ref="AN418:AO418"/>
    <mergeCell ref="AP418:AQ418"/>
    <mergeCell ref="AC418:AD418"/>
    <mergeCell ref="AE418:AF418"/>
    <mergeCell ref="AG415:AH415"/>
    <mergeCell ref="AA415:AB415"/>
    <mergeCell ref="AC415:AD415"/>
    <mergeCell ref="AE415:AF415"/>
    <mergeCell ref="Y415:Z415"/>
    <mergeCell ref="J415:M415"/>
    <mergeCell ref="N415:O415"/>
    <mergeCell ref="P415:Q415"/>
    <mergeCell ref="R415:S415"/>
    <mergeCell ref="T415:U415"/>
    <mergeCell ref="V415:W415"/>
    <mergeCell ref="BQ415:BR415"/>
    <mergeCell ref="BS415:BT415"/>
    <mergeCell ref="BU415:BV415"/>
    <mergeCell ref="BH415:BI415"/>
    <mergeCell ref="BJ415:BK415"/>
    <mergeCell ref="BL415:BM415"/>
    <mergeCell ref="BN415:BO415"/>
    <mergeCell ref="BF415:BG415"/>
    <mergeCell ref="AU415:AV415"/>
    <mergeCell ref="AW415:AX415"/>
    <mergeCell ref="AY415:AZ415"/>
    <mergeCell ref="BA415:BB415"/>
    <mergeCell ref="BC415:BD415"/>
    <mergeCell ref="AP415:AQ415"/>
    <mergeCell ref="AR415:AS415"/>
    <mergeCell ref="AJ415:AK415"/>
    <mergeCell ref="AL415:AM415"/>
    <mergeCell ref="AN415:AO415"/>
    <mergeCell ref="DI414:DJ414"/>
    <mergeCell ref="DK414:DL414"/>
    <mergeCell ref="DM414:DN414"/>
    <mergeCell ref="DO414:DP414"/>
    <mergeCell ref="DQ414:DR414"/>
    <mergeCell ref="DF414:DG414"/>
    <mergeCell ref="CX414:CY414"/>
    <mergeCell ref="CZ414:DA414"/>
    <mergeCell ref="DB414:DC414"/>
    <mergeCell ref="DD414:DE414"/>
    <mergeCell ref="CQ414:CR414"/>
    <mergeCell ref="CS414:CT414"/>
    <mergeCell ref="CU414:CV414"/>
    <mergeCell ref="CM414:CN414"/>
    <mergeCell ref="CO414:CP414"/>
    <mergeCell ref="CB414:CC414"/>
    <mergeCell ref="CD414:CE414"/>
    <mergeCell ref="CF414:CG414"/>
    <mergeCell ref="CH414:CI414"/>
    <mergeCell ref="CJ414:CK414"/>
    <mergeCell ref="BY414:BZ414"/>
    <mergeCell ref="AG414:AH414"/>
    <mergeCell ref="AC414:AD414"/>
    <mergeCell ref="AE414:AF414"/>
    <mergeCell ref="Y414:Z414"/>
    <mergeCell ref="AA414:AB414"/>
    <mergeCell ref="N414:O414"/>
    <mergeCell ref="P414:Q414"/>
    <mergeCell ref="R414:S414"/>
    <mergeCell ref="T414:U414"/>
    <mergeCell ref="V414:W414"/>
    <mergeCell ref="AR414:AS414"/>
    <mergeCell ref="AJ414:AK414"/>
    <mergeCell ref="AL414:AM414"/>
    <mergeCell ref="AN414:AO414"/>
    <mergeCell ref="AP414:AQ414"/>
    <mergeCell ref="DI413:DJ413"/>
    <mergeCell ref="DK413:DL413"/>
    <mergeCell ref="DM413:DN413"/>
    <mergeCell ref="DO413:DP413"/>
    <mergeCell ref="DQ413:DR413"/>
    <mergeCell ref="DF413:DG413"/>
    <mergeCell ref="CX413:CY413"/>
    <mergeCell ref="CZ413:DA413"/>
    <mergeCell ref="DB413:DC413"/>
    <mergeCell ref="DD413:DE413"/>
    <mergeCell ref="CQ413:CR413"/>
    <mergeCell ref="CS413:CT413"/>
    <mergeCell ref="CU413:CV413"/>
    <mergeCell ref="CM413:CN413"/>
    <mergeCell ref="CO413:CP413"/>
    <mergeCell ref="CB413:CC413"/>
    <mergeCell ref="CD413:CE413"/>
    <mergeCell ref="CF413:CG413"/>
    <mergeCell ref="CH413:CI413"/>
    <mergeCell ref="CJ413:CK413"/>
    <mergeCell ref="BY413:BZ413"/>
    <mergeCell ref="BQ414:BR414"/>
    <mergeCell ref="BS414:BT414"/>
    <mergeCell ref="BU414:BV414"/>
    <mergeCell ref="BW414:BX414"/>
    <mergeCell ref="BJ414:BK414"/>
    <mergeCell ref="BL414:BM414"/>
    <mergeCell ref="BN414:BO414"/>
    <mergeCell ref="BF414:BG414"/>
    <mergeCell ref="BH414:BI414"/>
    <mergeCell ref="AU414:AV414"/>
    <mergeCell ref="AW414:AX414"/>
    <mergeCell ref="AY414:AZ414"/>
    <mergeCell ref="BA414:BB414"/>
    <mergeCell ref="BC414:BD414"/>
    <mergeCell ref="AG413:AH413"/>
    <mergeCell ref="AC413:AD413"/>
    <mergeCell ref="AE413:AF413"/>
    <mergeCell ref="Y413:Z413"/>
    <mergeCell ref="AA413:AB413"/>
    <mergeCell ref="N413:O413"/>
    <mergeCell ref="P413:Q413"/>
    <mergeCell ref="R413:S413"/>
    <mergeCell ref="T413:U413"/>
    <mergeCell ref="V413:W413"/>
    <mergeCell ref="DI412:DJ412"/>
    <mergeCell ref="DK412:DL412"/>
    <mergeCell ref="DM412:DN412"/>
    <mergeCell ref="DO412:DP412"/>
    <mergeCell ref="DQ412:DR412"/>
    <mergeCell ref="DF412:DG412"/>
    <mergeCell ref="CX412:CY412"/>
    <mergeCell ref="CZ412:DA412"/>
    <mergeCell ref="DB412:DC412"/>
    <mergeCell ref="DD412:DE412"/>
    <mergeCell ref="CQ412:CR412"/>
    <mergeCell ref="CS412:CT412"/>
    <mergeCell ref="CU412:CV412"/>
    <mergeCell ref="CM412:CN412"/>
    <mergeCell ref="CO412:CP412"/>
    <mergeCell ref="CB412:CC412"/>
    <mergeCell ref="CD412:CE412"/>
    <mergeCell ref="CF412:CG412"/>
    <mergeCell ref="CH412:CI412"/>
    <mergeCell ref="CJ412:CK412"/>
    <mergeCell ref="BY412:BZ412"/>
    <mergeCell ref="BQ413:BR413"/>
    <mergeCell ref="BS413:BT413"/>
    <mergeCell ref="BU413:BV413"/>
    <mergeCell ref="BW413:BX413"/>
    <mergeCell ref="BJ413:BK413"/>
    <mergeCell ref="BL413:BM413"/>
    <mergeCell ref="BN413:BO413"/>
    <mergeCell ref="BF413:BG413"/>
    <mergeCell ref="BH413:BI413"/>
    <mergeCell ref="AU413:AV413"/>
    <mergeCell ref="AW413:AX413"/>
    <mergeCell ref="AY413:AZ413"/>
    <mergeCell ref="BA413:BB413"/>
    <mergeCell ref="BC413:BD413"/>
    <mergeCell ref="AR413:AS413"/>
    <mergeCell ref="AJ413:AK413"/>
    <mergeCell ref="AL413:AM413"/>
    <mergeCell ref="AN413:AO413"/>
    <mergeCell ref="AP413:AQ413"/>
    <mergeCell ref="AG412:AH412"/>
    <mergeCell ref="AC412:AD412"/>
    <mergeCell ref="AE412:AF412"/>
    <mergeCell ref="Y412:Z412"/>
    <mergeCell ref="AA412:AB412"/>
    <mergeCell ref="N412:O412"/>
    <mergeCell ref="P412:Q412"/>
    <mergeCell ref="R412:S412"/>
    <mergeCell ref="T412:U412"/>
    <mergeCell ref="V412:W412"/>
    <mergeCell ref="AR412:AS412"/>
    <mergeCell ref="AJ412:AK412"/>
    <mergeCell ref="AL412:AM412"/>
    <mergeCell ref="AN412:AO412"/>
    <mergeCell ref="DI411:DJ411"/>
    <mergeCell ref="DK411:DL411"/>
    <mergeCell ref="DM411:DN411"/>
    <mergeCell ref="DO411:DP411"/>
    <mergeCell ref="DQ411:DR411"/>
    <mergeCell ref="DF411:DG411"/>
    <mergeCell ref="CX411:CY411"/>
    <mergeCell ref="CZ411:DA411"/>
    <mergeCell ref="DB411:DC411"/>
    <mergeCell ref="DD411:DE411"/>
    <mergeCell ref="CQ411:CR411"/>
    <mergeCell ref="CS411:CT411"/>
    <mergeCell ref="CU411:CV411"/>
    <mergeCell ref="CM411:CN411"/>
    <mergeCell ref="CO411:CP411"/>
    <mergeCell ref="CB411:CC411"/>
    <mergeCell ref="CD411:CE411"/>
    <mergeCell ref="CF411:CG411"/>
    <mergeCell ref="CH411:CI411"/>
    <mergeCell ref="CJ411:CK411"/>
    <mergeCell ref="BY411:BZ411"/>
    <mergeCell ref="BQ412:BR412"/>
    <mergeCell ref="BS412:BT412"/>
    <mergeCell ref="BU412:BV412"/>
    <mergeCell ref="BW412:BX412"/>
    <mergeCell ref="BJ412:BK412"/>
    <mergeCell ref="BL412:BM412"/>
    <mergeCell ref="BN412:BO412"/>
    <mergeCell ref="BF412:BG412"/>
    <mergeCell ref="BH412:BI412"/>
    <mergeCell ref="AU412:AV412"/>
    <mergeCell ref="AW412:AX412"/>
    <mergeCell ref="AY412:AZ412"/>
    <mergeCell ref="BA412:BB412"/>
    <mergeCell ref="BC412:BD412"/>
    <mergeCell ref="AP412:AQ412"/>
    <mergeCell ref="AG411:AH411"/>
    <mergeCell ref="AC411:AD411"/>
    <mergeCell ref="AE411:AF411"/>
    <mergeCell ref="Y411:Z411"/>
    <mergeCell ref="AA411:AB411"/>
    <mergeCell ref="N411:O411"/>
    <mergeCell ref="P411:Q411"/>
    <mergeCell ref="R411:S411"/>
    <mergeCell ref="T411:U411"/>
    <mergeCell ref="V411:W411"/>
    <mergeCell ref="DI410:DJ410"/>
    <mergeCell ref="DK410:DL410"/>
    <mergeCell ref="DM410:DN410"/>
    <mergeCell ref="DO410:DP410"/>
    <mergeCell ref="DQ410:DR410"/>
    <mergeCell ref="DF410:DG410"/>
    <mergeCell ref="CX410:CY410"/>
    <mergeCell ref="CZ410:DA410"/>
    <mergeCell ref="DB410:DC410"/>
    <mergeCell ref="DD410:DE410"/>
    <mergeCell ref="CQ410:CR410"/>
    <mergeCell ref="CS410:CT410"/>
    <mergeCell ref="CU410:CV410"/>
    <mergeCell ref="CM410:CN410"/>
    <mergeCell ref="CO410:CP410"/>
    <mergeCell ref="CB410:CC410"/>
    <mergeCell ref="CD410:CE410"/>
    <mergeCell ref="CF410:CG410"/>
    <mergeCell ref="CH410:CI410"/>
    <mergeCell ref="CJ410:CK410"/>
    <mergeCell ref="BY410:BZ410"/>
    <mergeCell ref="BQ411:BR411"/>
    <mergeCell ref="BS411:BT411"/>
    <mergeCell ref="BU411:BV411"/>
    <mergeCell ref="BW411:BX411"/>
    <mergeCell ref="BJ411:BK411"/>
    <mergeCell ref="BL411:BM411"/>
    <mergeCell ref="BN411:BO411"/>
    <mergeCell ref="BF411:BG411"/>
    <mergeCell ref="BH411:BI411"/>
    <mergeCell ref="AU411:AV411"/>
    <mergeCell ref="AW411:AX411"/>
    <mergeCell ref="AY411:AZ411"/>
    <mergeCell ref="BA411:BB411"/>
    <mergeCell ref="BC411:BD411"/>
    <mergeCell ref="AR411:AS411"/>
    <mergeCell ref="AJ411:AK411"/>
    <mergeCell ref="AL411:AM411"/>
    <mergeCell ref="AN411:AO411"/>
    <mergeCell ref="AP411:AQ411"/>
    <mergeCell ref="AG410:AH410"/>
    <mergeCell ref="AC410:AD410"/>
    <mergeCell ref="AE410:AF410"/>
    <mergeCell ref="Y410:Z410"/>
    <mergeCell ref="AA410:AB410"/>
    <mergeCell ref="N410:O410"/>
    <mergeCell ref="P410:Q410"/>
    <mergeCell ref="R410:S410"/>
    <mergeCell ref="T410:U410"/>
    <mergeCell ref="V410:W410"/>
    <mergeCell ref="AR410:AS410"/>
    <mergeCell ref="AJ410:AK410"/>
    <mergeCell ref="AL410:AM410"/>
    <mergeCell ref="DI409:DJ409"/>
    <mergeCell ref="DK409:DL409"/>
    <mergeCell ref="DM409:DN409"/>
    <mergeCell ref="DO409:DP409"/>
    <mergeCell ref="DQ409:DR409"/>
    <mergeCell ref="DF409:DG409"/>
    <mergeCell ref="CX409:CY409"/>
    <mergeCell ref="CZ409:DA409"/>
    <mergeCell ref="DB409:DC409"/>
    <mergeCell ref="DD409:DE409"/>
    <mergeCell ref="CQ409:CR409"/>
    <mergeCell ref="CS409:CT409"/>
    <mergeCell ref="CU409:CV409"/>
    <mergeCell ref="CM409:CN409"/>
    <mergeCell ref="CO409:CP409"/>
    <mergeCell ref="CB409:CC409"/>
    <mergeCell ref="CD409:CE409"/>
    <mergeCell ref="CF409:CG409"/>
    <mergeCell ref="CH409:CI409"/>
    <mergeCell ref="CJ409:CK409"/>
    <mergeCell ref="BY409:BZ409"/>
    <mergeCell ref="BQ410:BR410"/>
    <mergeCell ref="BS410:BT410"/>
    <mergeCell ref="BU410:BV410"/>
    <mergeCell ref="BW410:BX410"/>
    <mergeCell ref="BJ410:BK410"/>
    <mergeCell ref="BL410:BM410"/>
    <mergeCell ref="BN410:BO410"/>
    <mergeCell ref="BF410:BG410"/>
    <mergeCell ref="BH410:BI410"/>
    <mergeCell ref="AU410:AV410"/>
    <mergeCell ref="AW410:AX410"/>
    <mergeCell ref="AY410:AZ410"/>
    <mergeCell ref="BA410:BB410"/>
    <mergeCell ref="BC410:BD410"/>
    <mergeCell ref="AN410:AO410"/>
    <mergeCell ref="AP410:AQ410"/>
    <mergeCell ref="AG409:AH409"/>
    <mergeCell ref="AC409:AD409"/>
    <mergeCell ref="AE409:AF409"/>
    <mergeCell ref="Y409:Z409"/>
    <mergeCell ref="AA409:AB409"/>
    <mergeCell ref="N409:O409"/>
    <mergeCell ref="P409:Q409"/>
    <mergeCell ref="R409:S409"/>
    <mergeCell ref="T409:U409"/>
    <mergeCell ref="V409:W409"/>
    <mergeCell ref="DI408:DJ408"/>
    <mergeCell ref="DK408:DL408"/>
    <mergeCell ref="DM408:DN408"/>
    <mergeCell ref="DO408:DP408"/>
    <mergeCell ref="DQ408:DR408"/>
    <mergeCell ref="DF408:DG408"/>
    <mergeCell ref="CX408:CY408"/>
    <mergeCell ref="CZ408:DA408"/>
    <mergeCell ref="DB408:DC408"/>
    <mergeCell ref="DD408:DE408"/>
    <mergeCell ref="CQ408:CR408"/>
    <mergeCell ref="CS408:CT408"/>
    <mergeCell ref="CU408:CV408"/>
    <mergeCell ref="CM408:CN408"/>
    <mergeCell ref="CO408:CP408"/>
    <mergeCell ref="CB408:CC408"/>
    <mergeCell ref="CD408:CE408"/>
    <mergeCell ref="CF408:CG408"/>
    <mergeCell ref="CH408:CI408"/>
    <mergeCell ref="CJ408:CK408"/>
    <mergeCell ref="BY408:BZ408"/>
    <mergeCell ref="BQ409:BR409"/>
    <mergeCell ref="BS409:BT409"/>
    <mergeCell ref="BU409:BV409"/>
    <mergeCell ref="BW409:BX409"/>
    <mergeCell ref="BJ409:BK409"/>
    <mergeCell ref="BL409:BM409"/>
    <mergeCell ref="BN409:BO409"/>
    <mergeCell ref="BF409:BG409"/>
    <mergeCell ref="BH409:BI409"/>
    <mergeCell ref="AU409:AV409"/>
    <mergeCell ref="AW409:AX409"/>
    <mergeCell ref="AY409:AZ409"/>
    <mergeCell ref="BA409:BB409"/>
    <mergeCell ref="BC409:BD409"/>
    <mergeCell ref="AR409:AS409"/>
    <mergeCell ref="AJ409:AK409"/>
    <mergeCell ref="AL409:AM409"/>
    <mergeCell ref="AN409:AO409"/>
    <mergeCell ref="AP409:AQ409"/>
    <mergeCell ref="AG408:AH408"/>
    <mergeCell ref="AC408:AD408"/>
    <mergeCell ref="AE408:AF408"/>
    <mergeCell ref="Y408:Z408"/>
    <mergeCell ref="AA408:AB408"/>
    <mergeCell ref="N408:O408"/>
    <mergeCell ref="P408:Q408"/>
    <mergeCell ref="R408:S408"/>
    <mergeCell ref="T408:U408"/>
    <mergeCell ref="V408:W408"/>
    <mergeCell ref="AR408:AS408"/>
    <mergeCell ref="AJ408:AK408"/>
    <mergeCell ref="DI407:DJ407"/>
    <mergeCell ref="DK407:DL407"/>
    <mergeCell ref="DM407:DN407"/>
    <mergeCell ref="DO407:DP407"/>
    <mergeCell ref="DQ407:DR407"/>
    <mergeCell ref="DF407:DG407"/>
    <mergeCell ref="CX407:CY407"/>
    <mergeCell ref="CZ407:DA407"/>
    <mergeCell ref="DB407:DC407"/>
    <mergeCell ref="DD407:DE407"/>
    <mergeCell ref="CQ407:CR407"/>
    <mergeCell ref="CS407:CT407"/>
    <mergeCell ref="CU407:CV407"/>
    <mergeCell ref="CM407:CN407"/>
    <mergeCell ref="CO407:CP407"/>
    <mergeCell ref="CB407:CC407"/>
    <mergeCell ref="CD407:CE407"/>
    <mergeCell ref="CF407:CG407"/>
    <mergeCell ref="CH407:CI407"/>
    <mergeCell ref="CJ407:CK407"/>
    <mergeCell ref="BY407:BZ407"/>
    <mergeCell ref="BQ408:BR408"/>
    <mergeCell ref="BS408:BT408"/>
    <mergeCell ref="BU408:BV408"/>
    <mergeCell ref="BW408:BX408"/>
    <mergeCell ref="BJ408:BK408"/>
    <mergeCell ref="BL408:BM408"/>
    <mergeCell ref="BN408:BO408"/>
    <mergeCell ref="BF408:BG408"/>
    <mergeCell ref="BH408:BI408"/>
    <mergeCell ref="AU408:AV408"/>
    <mergeCell ref="AW408:AX408"/>
    <mergeCell ref="AY408:AZ408"/>
    <mergeCell ref="BA408:BB408"/>
    <mergeCell ref="BC408:BD408"/>
    <mergeCell ref="AL408:AM408"/>
    <mergeCell ref="AN408:AO408"/>
    <mergeCell ref="AP408:AQ408"/>
    <mergeCell ref="AG407:AH407"/>
    <mergeCell ref="AC407:AD407"/>
    <mergeCell ref="AE407:AF407"/>
    <mergeCell ref="Y407:Z407"/>
    <mergeCell ref="AA407:AB407"/>
    <mergeCell ref="N407:O407"/>
    <mergeCell ref="P407:Q407"/>
    <mergeCell ref="R407:S407"/>
    <mergeCell ref="T407:U407"/>
    <mergeCell ref="V407:W407"/>
    <mergeCell ref="DI406:DJ406"/>
    <mergeCell ref="DK406:DL406"/>
    <mergeCell ref="DM406:DN406"/>
    <mergeCell ref="DO406:DP406"/>
    <mergeCell ref="DQ406:DR406"/>
    <mergeCell ref="DF406:DG406"/>
    <mergeCell ref="CX406:CY406"/>
    <mergeCell ref="CZ406:DA406"/>
    <mergeCell ref="DB406:DC406"/>
    <mergeCell ref="DD406:DE406"/>
    <mergeCell ref="CQ406:CR406"/>
    <mergeCell ref="CS406:CT406"/>
    <mergeCell ref="CU406:CV406"/>
    <mergeCell ref="CM406:CN406"/>
    <mergeCell ref="CO406:CP406"/>
    <mergeCell ref="CB406:CC406"/>
    <mergeCell ref="CD406:CE406"/>
    <mergeCell ref="CF406:CG406"/>
    <mergeCell ref="CH406:CI406"/>
    <mergeCell ref="CJ406:CK406"/>
    <mergeCell ref="BY406:BZ406"/>
    <mergeCell ref="BQ407:BR407"/>
    <mergeCell ref="BS407:BT407"/>
    <mergeCell ref="BU407:BV407"/>
    <mergeCell ref="BW407:BX407"/>
    <mergeCell ref="BJ407:BK407"/>
    <mergeCell ref="BL407:BM407"/>
    <mergeCell ref="BN407:BO407"/>
    <mergeCell ref="BF407:BG407"/>
    <mergeCell ref="BH407:BI407"/>
    <mergeCell ref="AU407:AV407"/>
    <mergeCell ref="AW407:AX407"/>
    <mergeCell ref="AY407:AZ407"/>
    <mergeCell ref="BA407:BB407"/>
    <mergeCell ref="BC407:BD407"/>
    <mergeCell ref="AR407:AS407"/>
    <mergeCell ref="AJ407:AK407"/>
    <mergeCell ref="AL407:AM407"/>
    <mergeCell ref="AN407:AO407"/>
    <mergeCell ref="AP407:AQ407"/>
    <mergeCell ref="AG406:AH406"/>
    <mergeCell ref="AC406:AD406"/>
    <mergeCell ref="AE406:AF406"/>
    <mergeCell ref="Y406:Z406"/>
    <mergeCell ref="AA406:AB406"/>
    <mergeCell ref="N406:O406"/>
    <mergeCell ref="P406:Q406"/>
    <mergeCell ref="R406:S406"/>
    <mergeCell ref="T406:U406"/>
    <mergeCell ref="V406:W406"/>
    <mergeCell ref="AR406:AS406"/>
    <mergeCell ref="DI405:DJ405"/>
    <mergeCell ref="DK405:DL405"/>
    <mergeCell ref="DM405:DN405"/>
    <mergeCell ref="DO405:DP405"/>
    <mergeCell ref="DQ405:DR405"/>
    <mergeCell ref="DF405:DG405"/>
    <mergeCell ref="CX405:CY405"/>
    <mergeCell ref="CZ405:DA405"/>
    <mergeCell ref="DB405:DC405"/>
    <mergeCell ref="DD405:DE405"/>
    <mergeCell ref="CQ405:CR405"/>
    <mergeCell ref="CS405:CT405"/>
    <mergeCell ref="CU405:CV405"/>
    <mergeCell ref="CM405:CN405"/>
    <mergeCell ref="CO405:CP405"/>
    <mergeCell ref="CB405:CC405"/>
    <mergeCell ref="CD405:CE405"/>
    <mergeCell ref="CF405:CG405"/>
    <mergeCell ref="CH405:CI405"/>
    <mergeCell ref="CJ405:CK405"/>
    <mergeCell ref="BY405:BZ405"/>
    <mergeCell ref="BQ406:BR406"/>
    <mergeCell ref="BS406:BT406"/>
    <mergeCell ref="BU406:BV406"/>
    <mergeCell ref="BW406:BX406"/>
    <mergeCell ref="BJ406:BK406"/>
    <mergeCell ref="BL406:BM406"/>
    <mergeCell ref="BN406:BO406"/>
    <mergeCell ref="BF406:BG406"/>
    <mergeCell ref="BH406:BI406"/>
    <mergeCell ref="AU406:AV406"/>
    <mergeCell ref="AW406:AX406"/>
    <mergeCell ref="AY406:AZ406"/>
    <mergeCell ref="BA406:BB406"/>
    <mergeCell ref="BC406:BD406"/>
    <mergeCell ref="AJ406:AK406"/>
    <mergeCell ref="AL406:AM406"/>
    <mergeCell ref="AN406:AO406"/>
    <mergeCell ref="AP406:AQ406"/>
    <mergeCell ref="AG405:AH405"/>
    <mergeCell ref="AC405:AD405"/>
    <mergeCell ref="AE405:AF405"/>
    <mergeCell ref="Y405:Z405"/>
    <mergeCell ref="AA405:AB405"/>
    <mergeCell ref="N405:O405"/>
    <mergeCell ref="P405:Q405"/>
    <mergeCell ref="R405:S405"/>
    <mergeCell ref="T405:U405"/>
    <mergeCell ref="V405:W405"/>
    <mergeCell ref="DI404:DJ404"/>
    <mergeCell ref="DK404:DL404"/>
    <mergeCell ref="DM404:DN404"/>
    <mergeCell ref="DO404:DP404"/>
    <mergeCell ref="DQ404:DR404"/>
    <mergeCell ref="DF404:DG404"/>
    <mergeCell ref="CX404:CY404"/>
    <mergeCell ref="CZ404:DA404"/>
    <mergeCell ref="DB404:DC404"/>
    <mergeCell ref="DD404:DE404"/>
    <mergeCell ref="CQ404:CR404"/>
    <mergeCell ref="CS404:CT404"/>
    <mergeCell ref="CU404:CV404"/>
    <mergeCell ref="CM404:CN404"/>
    <mergeCell ref="CO404:CP404"/>
    <mergeCell ref="CB404:CC404"/>
    <mergeCell ref="CD404:CE404"/>
    <mergeCell ref="CF404:CG404"/>
    <mergeCell ref="CH404:CI404"/>
    <mergeCell ref="CJ404:CK404"/>
    <mergeCell ref="BY404:BZ404"/>
    <mergeCell ref="BQ405:BR405"/>
    <mergeCell ref="BS405:BT405"/>
    <mergeCell ref="BU405:BV405"/>
    <mergeCell ref="BW405:BX405"/>
    <mergeCell ref="BJ405:BK405"/>
    <mergeCell ref="BL405:BM405"/>
    <mergeCell ref="BN405:BO405"/>
    <mergeCell ref="BF405:BG405"/>
    <mergeCell ref="BH405:BI405"/>
    <mergeCell ref="AU405:AV405"/>
    <mergeCell ref="AW405:AX405"/>
    <mergeCell ref="AY405:AZ405"/>
    <mergeCell ref="BA405:BB405"/>
    <mergeCell ref="BC405:BD405"/>
    <mergeCell ref="AR405:AS405"/>
    <mergeCell ref="AJ405:AK405"/>
    <mergeCell ref="AL405:AM405"/>
    <mergeCell ref="AN405:AO405"/>
    <mergeCell ref="AP405:AQ405"/>
    <mergeCell ref="AG404:AH404"/>
    <mergeCell ref="AC404:AD404"/>
    <mergeCell ref="AE404:AF404"/>
    <mergeCell ref="Y404:Z404"/>
    <mergeCell ref="AA404:AB404"/>
    <mergeCell ref="N404:O404"/>
    <mergeCell ref="P404:Q404"/>
    <mergeCell ref="R404:S404"/>
    <mergeCell ref="T404:U404"/>
    <mergeCell ref="V404:W404"/>
    <mergeCell ref="DI403:DJ403"/>
    <mergeCell ref="DK403:DL403"/>
    <mergeCell ref="DM403:DN403"/>
    <mergeCell ref="DO403:DP403"/>
    <mergeCell ref="DQ403:DR403"/>
    <mergeCell ref="DF403:DG403"/>
    <mergeCell ref="CX403:CY403"/>
    <mergeCell ref="CZ403:DA403"/>
    <mergeCell ref="DB403:DC403"/>
    <mergeCell ref="DD403:DE403"/>
    <mergeCell ref="CQ403:CR403"/>
    <mergeCell ref="CS403:CT403"/>
    <mergeCell ref="CU403:CV403"/>
    <mergeCell ref="CM403:CN403"/>
    <mergeCell ref="CO403:CP403"/>
    <mergeCell ref="CB403:CC403"/>
    <mergeCell ref="CD403:CE403"/>
    <mergeCell ref="CF403:CG403"/>
    <mergeCell ref="CH403:CI403"/>
    <mergeCell ref="CJ403:CK403"/>
    <mergeCell ref="BY403:BZ403"/>
    <mergeCell ref="BQ404:BR404"/>
    <mergeCell ref="BS404:BT404"/>
    <mergeCell ref="BU404:BV404"/>
    <mergeCell ref="BW404:BX404"/>
    <mergeCell ref="BJ404:BK404"/>
    <mergeCell ref="BL404:BM404"/>
    <mergeCell ref="BN404:BO404"/>
    <mergeCell ref="BF404:BG404"/>
    <mergeCell ref="BH404:BI404"/>
    <mergeCell ref="AU404:AV404"/>
    <mergeCell ref="AW404:AX404"/>
    <mergeCell ref="AY404:AZ404"/>
    <mergeCell ref="BA404:BB404"/>
    <mergeCell ref="BC404:BD404"/>
    <mergeCell ref="AR404:AS404"/>
    <mergeCell ref="AJ404:AK404"/>
    <mergeCell ref="AL404:AM404"/>
    <mergeCell ref="AN404:AO404"/>
    <mergeCell ref="AP404:AQ404"/>
    <mergeCell ref="AG403:AH403"/>
    <mergeCell ref="AC403:AD403"/>
    <mergeCell ref="AE403:AF403"/>
    <mergeCell ref="Y403:Z403"/>
    <mergeCell ref="AA403:AB403"/>
    <mergeCell ref="N403:O403"/>
    <mergeCell ref="P403:Q403"/>
    <mergeCell ref="R403:S403"/>
    <mergeCell ref="T403:U403"/>
    <mergeCell ref="V403:W403"/>
    <mergeCell ref="E401:I401"/>
    <mergeCell ref="DI400:DJ400"/>
    <mergeCell ref="DK400:DL400"/>
    <mergeCell ref="DM400:DN400"/>
    <mergeCell ref="DO400:DP400"/>
    <mergeCell ref="DQ400:DR400"/>
    <mergeCell ref="DD400:DE400"/>
    <mergeCell ref="DF400:DG400"/>
    <mergeCell ref="CX400:CY400"/>
    <mergeCell ref="CZ400:DA400"/>
    <mergeCell ref="DB400:DC400"/>
    <mergeCell ref="CO400:CP400"/>
    <mergeCell ref="CQ400:CR400"/>
    <mergeCell ref="CS400:CT400"/>
    <mergeCell ref="CU400:CV400"/>
    <mergeCell ref="CM400:CN400"/>
    <mergeCell ref="CB400:CC400"/>
    <mergeCell ref="CD400:CE400"/>
    <mergeCell ref="CF400:CG400"/>
    <mergeCell ref="CH400:CI400"/>
    <mergeCell ref="CJ400:CK400"/>
    <mergeCell ref="BW400:BX400"/>
    <mergeCell ref="BY400:BZ400"/>
    <mergeCell ref="BQ403:BR403"/>
    <mergeCell ref="BS403:BT403"/>
    <mergeCell ref="BU403:BV403"/>
    <mergeCell ref="BW403:BX403"/>
    <mergeCell ref="BJ403:BK403"/>
    <mergeCell ref="BL403:BM403"/>
    <mergeCell ref="BN403:BO403"/>
    <mergeCell ref="BF403:BG403"/>
    <mergeCell ref="BH403:BI403"/>
    <mergeCell ref="AU403:AV403"/>
    <mergeCell ref="AW403:AX403"/>
    <mergeCell ref="AY403:AZ403"/>
    <mergeCell ref="BA403:BB403"/>
    <mergeCell ref="BC403:BD403"/>
    <mergeCell ref="AR403:AS403"/>
    <mergeCell ref="AJ403:AK403"/>
    <mergeCell ref="AL403:AM403"/>
    <mergeCell ref="AN403:AO403"/>
    <mergeCell ref="AP403:AQ403"/>
    <mergeCell ref="AG400:AH400"/>
    <mergeCell ref="AA400:AB400"/>
    <mergeCell ref="AC400:AD400"/>
    <mergeCell ref="AE400:AF400"/>
    <mergeCell ref="Y400:Z400"/>
    <mergeCell ref="J400:M400"/>
    <mergeCell ref="N400:O400"/>
    <mergeCell ref="P400:Q400"/>
    <mergeCell ref="R400:S400"/>
    <mergeCell ref="T400:U400"/>
    <mergeCell ref="V400:W400"/>
    <mergeCell ref="BQ400:BR400"/>
    <mergeCell ref="BS400:BT400"/>
    <mergeCell ref="BU400:BV400"/>
    <mergeCell ref="BH400:BI400"/>
    <mergeCell ref="BJ400:BK400"/>
    <mergeCell ref="BL400:BM400"/>
    <mergeCell ref="BN400:BO400"/>
    <mergeCell ref="BF400:BG400"/>
    <mergeCell ref="AU400:AV400"/>
    <mergeCell ref="AW400:AX400"/>
    <mergeCell ref="AY400:AZ400"/>
    <mergeCell ref="BA400:BB400"/>
    <mergeCell ref="BC400:BD400"/>
    <mergeCell ref="AP400:AQ400"/>
    <mergeCell ref="AR400:AS400"/>
    <mergeCell ref="AJ400:AK400"/>
    <mergeCell ref="AL400:AM400"/>
    <mergeCell ref="AN400:AO400"/>
    <mergeCell ref="DI399:DJ399"/>
    <mergeCell ref="DK399:DL399"/>
    <mergeCell ref="DM399:DN399"/>
    <mergeCell ref="DO399:DP399"/>
    <mergeCell ref="DQ399:DR399"/>
    <mergeCell ref="DF399:DG399"/>
    <mergeCell ref="CX399:CY399"/>
    <mergeCell ref="CZ399:DA399"/>
    <mergeCell ref="DB399:DC399"/>
    <mergeCell ref="DD399:DE399"/>
    <mergeCell ref="CQ399:CR399"/>
    <mergeCell ref="CS399:CT399"/>
    <mergeCell ref="CU399:CV399"/>
    <mergeCell ref="CM399:CN399"/>
    <mergeCell ref="CO399:CP399"/>
    <mergeCell ref="CB399:CC399"/>
    <mergeCell ref="CD399:CE399"/>
    <mergeCell ref="CF399:CG399"/>
    <mergeCell ref="CH399:CI399"/>
    <mergeCell ref="CJ399:CK399"/>
    <mergeCell ref="BY399:BZ399"/>
    <mergeCell ref="AG399:AH399"/>
    <mergeCell ref="AC399:AD399"/>
    <mergeCell ref="AE399:AF399"/>
    <mergeCell ref="Y399:Z399"/>
    <mergeCell ref="AA399:AB399"/>
    <mergeCell ref="N399:O399"/>
    <mergeCell ref="P399:Q399"/>
    <mergeCell ref="R399:S399"/>
    <mergeCell ref="T399:U399"/>
    <mergeCell ref="V399:W399"/>
    <mergeCell ref="DI398:DJ398"/>
    <mergeCell ref="DK398:DL398"/>
    <mergeCell ref="DM398:DN398"/>
    <mergeCell ref="DO398:DP398"/>
    <mergeCell ref="DQ398:DR398"/>
    <mergeCell ref="DF398:DG398"/>
    <mergeCell ref="CX398:CY398"/>
    <mergeCell ref="CZ398:DA398"/>
    <mergeCell ref="DB398:DC398"/>
    <mergeCell ref="DD398:DE398"/>
    <mergeCell ref="CQ398:CR398"/>
    <mergeCell ref="CS398:CT398"/>
    <mergeCell ref="CU398:CV398"/>
    <mergeCell ref="CM398:CN398"/>
    <mergeCell ref="CO398:CP398"/>
    <mergeCell ref="CB398:CC398"/>
    <mergeCell ref="CD398:CE398"/>
    <mergeCell ref="CF398:CG398"/>
    <mergeCell ref="CH398:CI398"/>
    <mergeCell ref="CJ398:CK398"/>
    <mergeCell ref="BY398:BZ398"/>
    <mergeCell ref="BQ399:BR399"/>
    <mergeCell ref="BS399:BT399"/>
    <mergeCell ref="BU399:BV399"/>
    <mergeCell ref="BW399:BX399"/>
    <mergeCell ref="BJ399:BK399"/>
    <mergeCell ref="BL399:BM399"/>
    <mergeCell ref="BN399:BO399"/>
    <mergeCell ref="BF399:BG399"/>
    <mergeCell ref="BH399:BI399"/>
    <mergeCell ref="AU399:AV399"/>
    <mergeCell ref="AW399:AX399"/>
    <mergeCell ref="AY399:AZ399"/>
    <mergeCell ref="BA399:BB399"/>
    <mergeCell ref="BC399:BD399"/>
    <mergeCell ref="AR399:AS399"/>
    <mergeCell ref="AJ399:AK399"/>
    <mergeCell ref="AL399:AM399"/>
    <mergeCell ref="AN399:AO399"/>
    <mergeCell ref="AP399:AQ399"/>
    <mergeCell ref="AG398:AH398"/>
    <mergeCell ref="AC398:AD398"/>
    <mergeCell ref="AE398:AF398"/>
    <mergeCell ref="Y398:Z398"/>
    <mergeCell ref="AA398:AB398"/>
    <mergeCell ref="N398:O398"/>
    <mergeCell ref="P398:Q398"/>
    <mergeCell ref="R398:S398"/>
    <mergeCell ref="T398:U398"/>
    <mergeCell ref="V398:W398"/>
    <mergeCell ref="AR398:AS398"/>
    <mergeCell ref="AJ398:AK398"/>
    <mergeCell ref="AL398:AM398"/>
    <mergeCell ref="AN398:AO398"/>
    <mergeCell ref="AP398:AQ398"/>
    <mergeCell ref="DI397:DJ397"/>
    <mergeCell ref="DK397:DL397"/>
    <mergeCell ref="DM397:DN397"/>
    <mergeCell ref="DO397:DP397"/>
    <mergeCell ref="DQ397:DR397"/>
    <mergeCell ref="DF397:DG397"/>
    <mergeCell ref="CX397:CY397"/>
    <mergeCell ref="CZ397:DA397"/>
    <mergeCell ref="DB397:DC397"/>
    <mergeCell ref="DD397:DE397"/>
    <mergeCell ref="CQ397:CR397"/>
    <mergeCell ref="CS397:CT397"/>
    <mergeCell ref="CU397:CV397"/>
    <mergeCell ref="CM397:CN397"/>
    <mergeCell ref="CO397:CP397"/>
    <mergeCell ref="CB397:CC397"/>
    <mergeCell ref="CD397:CE397"/>
    <mergeCell ref="CF397:CG397"/>
    <mergeCell ref="CH397:CI397"/>
    <mergeCell ref="CJ397:CK397"/>
    <mergeCell ref="BY397:BZ397"/>
    <mergeCell ref="BQ398:BR398"/>
    <mergeCell ref="BS398:BT398"/>
    <mergeCell ref="BU398:BV398"/>
    <mergeCell ref="BW398:BX398"/>
    <mergeCell ref="BJ398:BK398"/>
    <mergeCell ref="BL398:BM398"/>
    <mergeCell ref="BN398:BO398"/>
    <mergeCell ref="BF398:BG398"/>
    <mergeCell ref="BH398:BI398"/>
    <mergeCell ref="AU398:AV398"/>
    <mergeCell ref="AW398:AX398"/>
    <mergeCell ref="AY398:AZ398"/>
    <mergeCell ref="BA398:BB398"/>
    <mergeCell ref="BC398:BD398"/>
    <mergeCell ref="AG397:AH397"/>
    <mergeCell ref="AC397:AD397"/>
    <mergeCell ref="AE397:AF397"/>
    <mergeCell ref="Y397:Z397"/>
    <mergeCell ref="AA397:AB397"/>
    <mergeCell ref="N397:O397"/>
    <mergeCell ref="P397:Q397"/>
    <mergeCell ref="R397:S397"/>
    <mergeCell ref="T397:U397"/>
    <mergeCell ref="V397:W397"/>
    <mergeCell ref="DI396:DJ396"/>
    <mergeCell ref="DK396:DL396"/>
    <mergeCell ref="DM396:DN396"/>
    <mergeCell ref="DO396:DP396"/>
    <mergeCell ref="DQ396:DR396"/>
    <mergeCell ref="DF396:DG396"/>
    <mergeCell ref="CX396:CY396"/>
    <mergeCell ref="CZ396:DA396"/>
    <mergeCell ref="DB396:DC396"/>
    <mergeCell ref="DD396:DE396"/>
    <mergeCell ref="CQ396:CR396"/>
    <mergeCell ref="CS396:CT396"/>
    <mergeCell ref="CU396:CV396"/>
    <mergeCell ref="CM396:CN396"/>
    <mergeCell ref="CO396:CP396"/>
    <mergeCell ref="CB396:CC396"/>
    <mergeCell ref="CD396:CE396"/>
    <mergeCell ref="CF396:CG396"/>
    <mergeCell ref="CH396:CI396"/>
    <mergeCell ref="CJ396:CK396"/>
    <mergeCell ref="BY396:BZ396"/>
    <mergeCell ref="BQ397:BR397"/>
    <mergeCell ref="BS397:BT397"/>
    <mergeCell ref="BU397:BV397"/>
    <mergeCell ref="BW397:BX397"/>
    <mergeCell ref="BJ397:BK397"/>
    <mergeCell ref="BL397:BM397"/>
    <mergeCell ref="BN397:BO397"/>
    <mergeCell ref="BF397:BG397"/>
    <mergeCell ref="BH397:BI397"/>
    <mergeCell ref="AU397:AV397"/>
    <mergeCell ref="AW397:AX397"/>
    <mergeCell ref="AY397:AZ397"/>
    <mergeCell ref="BA397:BB397"/>
    <mergeCell ref="BC397:BD397"/>
    <mergeCell ref="AR397:AS397"/>
    <mergeCell ref="AJ397:AK397"/>
    <mergeCell ref="AL397:AM397"/>
    <mergeCell ref="AN397:AO397"/>
    <mergeCell ref="AP397:AQ397"/>
    <mergeCell ref="AG396:AH396"/>
    <mergeCell ref="AC396:AD396"/>
    <mergeCell ref="AE396:AF396"/>
    <mergeCell ref="Y396:Z396"/>
    <mergeCell ref="AA396:AB396"/>
    <mergeCell ref="N396:O396"/>
    <mergeCell ref="P396:Q396"/>
    <mergeCell ref="R396:S396"/>
    <mergeCell ref="T396:U396"/>
    <mergeCell ref="V396:W396"/>
    <mergeCell ref="AR396:AS396"/>
    <mergeCell ref="AJ396:AK396"/>
    <mergeCell ref="AL396:AM396"/>
    <mergeCell ref="AN396:AO396"/>
    <mergeCell ref="DI395:DJ395"/>
    <mergeCell ref="DK395:DL395"/>
    <mergeCell ref="DM395:DN395"/>
    <mergeCell ref="DO395:DP395"/>
    <mergeCell ref="DQ395:DR395"/>
    <mergeCell ref="DF395:DG395"/>
    <mergeCell ref="CX395:CY395"/>
    <mergeCell ref="CZ395:DA395"/>
    <mergeCell ref="DB395:DC395"/>
    <mergeCell ref="DD395:DE395"/>
    <mergeCell ref="CQ395:CR395"/>
    <mergeCell ref="CS395:CT395"/>
    <mergeCell ref="CU395:CV395"/>
    <mergeCell ref="CM395:CN395"/>
    <mergeCell ref="CO395:CP395"/>
    <mergeCell ref="CB395:CC395"/>
    <mergeCell ref="CD395:CE395"/>
    <mergeCell ref="CF395:CG395"/>
    <mergeCell ref="CH395:CI395"/>
    <mergeCell ref="CJ395:CK395"/>
    <mergeCell ref="BY395:BZ395"/>
    <mergeCell ref="BQ396:BR396"/>
    <mergeCell ref="BS396:BT396"/>
    <mergeCell ref="BU396:BV396"/>
    <mergeCell ref="BW396:BX396"/>
    <mergeCell ref="BJ396:BK396"/>
    <mergeCell ref="BL396:BM396"/>
    <mergeCell ref="BN396:BO396"/>
    <mergeCell ref="BF396:BG396"/>
    <mergeCell ref="BH396:BI396"/>
    <mergeCell ref="AU396:AV396"/>
    <mergeCell ref="AW396:AX396"/>
    <mergeCell ref="AY396:AZ396"/>
    <mergeCell ref="BA396:BB396"/>
    <mergeCell ref="BC396:BD396"/>
    <mergeCell ref="AP396:AQ396"/>
    <mergeCell ref="AG395:AH395"/>
    <mergeCell ref="AC395:AD395"/>
    <mergeCell ref="AE395:AF395"/>
    <mergeCell ref="Y395:Z395"/>
    <mergeCell ref="AA395:AB395"/>
    <mergeCell ref="N395:O395"/>
    <mergeCell ref="P395:Q395"/>
    <mergeCell ref="R395:S395"/>
    <mergeCell ref="T395:U395"/>
    <mergeCell ref="V395:W395"/>
    <mergeCell ref="DI394:DJ394"/>
    <mergeCell ref="DK394:DL394"/>
    <mergeCell ref="DM394:DN394"/>
    <mergeCell ref="DO394:DP394"/>
    <mergeCell ref="DQ394:DR394"/>
    <mergeCell ref="DF394:DG394"/>
    <mergeCell ref="CX394:CY394"/>
    <mergeCell ref="CZ394:DA394"/>
    <mergeCell ref="DB394:DC394"/>
    <mergeCell ref="DD394:DE394"/>
    <mergeCell ref="CQ394:CR394"/>
    <mergeCell ref="CS394:CT394"/>
    <mergeCell ref="CU394:CV394"/>
    <mergeCell ref="CM394:CN394"/>
    <mergeCell ref="CO394:CP394"/>
    <mergeCell ref="CB394:CC394"/>
    <mergeCell ref="CD394:CE394"/>
    <mergeCell ref="CF394:CG394"/>
    <mergeCell ref="CH394:CI394"/>
    <mergeCell ref="CJ394:CK394"/>
    <mergeCell ref="BY394:BZ394"/>
    <mergeCell ref="BQ395:BR395"/>
    <mergeCell ref="BS395:BT395"/>
    <mergeCell ref="BU395:BV395"/>
    <mergeCell ref="BW395:BX395"/>
    <mergeCell ref="BJ395:BK395"/>
    <mergeCell ref="BL395:BM395"/>
    <mergeCell ref="BN395:BO395"/>
    <mergeCell ref="BF395:BG395"/>
    <mergeCell ref="BH395:BI395"/>
    <mergeCell ref="AU395:AV395"/>
    <mergeCell ref="AW395:AX395"/>
    <mergeCell ref="AY395:AZ395"/>
    <mergeCell ref="BA395:BB395"/>
    <mergeCell ref="BC395:BD395"/>
    <mergeCell ref="AR395:AS395"/>
    <mergeCell ref="AJ395:AK395"/>
    <mergeCell ref="AL395:AM395"/>
    <mergeCell ref="AN395:AO395"/>
    <mergeCell ref="AP395:AQ395"/>
    <mergeCell ref="AG394:AH394"/>
    <mergeCell ref="AC394:AD394"/>
    <mergeCell ref="AE394:AF394"/>
    <mergeCell ref="Y394:Z394"/>
    <mergeCell ref="AA394:AB394"/>
    <mergeCell ref="N394:O394"/>
    <mergeCell ref="P394:Q394"/>
    <mergeCell ref="R394:S394"/>
    <mergeCell ref="T394:U394"/>
    <mergeCell ref="V394:W394"/>
    <mergeCell ref="AR394:AS394"/>
    <mergeCell ref="AJ394:AK394"/>
    <mergeCell ref="AL394:AM394"/>
    <mergeCell ref="DI393:DJ393"/>
    <mergeCell ref="DK393:DL393"/>
    <mergeCell ref="DM393:DN393"/>
    <mergeCell ref="DO393:DP393"/>
    <mergeCell ref="DQ393:DR393"/>
    <mergeCell ref="DF393:DG393"/>
    <mergeCell ref="CX393:CY393"/>
    <mergeCell ref="CZ393:DA393"/>
    <mergeCell ref="DB393:DC393"/>
    <mergeCell ref="DD393:DE393"/>
    <mergeCell ref="CQ393:CR393"/>
    <mergeCell ref="CS393:CT393"/>
    <mergeCell ref="CU393:CV393"/>
    <mergeCell ref="CM393:CN393"/>
    <mergeCell ref="CO393:CP393"/>
    <mergeCell ref="CB393:CC393"/>
    <mergeCell ref="CD393:CE393"/>
    <mergeCell ref="CF393:CG393"/>
    <mergeCell ref="CH393:CI393"/>
    <mergeCell ref="CJ393:CK393"/>
    <mergeCell ref="BY393:BZ393"/>
    <mergeCell ref="BQ394:BR394"/>
    <mergeCell ref="BS394:BT394"/>
    <mergeCell ref="BU394:BV394"/>
    <mergeCell ref="BW394:BX394"/>
    <mergeCell ref="BJ394:BK394"/>
    <mergeCell ref="BL394:BM394"/>
    <mergeCell ref="BN394:BO394"/>
    <mergeCell ref="BF394:BG394"/>
    <mergeCell ref="BH394:BI394"/>
    <mergeCell ref="AU394:AV394"/>
    <mergeCell ref="AW394:AX394"/>
    <mergeCell ref="AY394:AZ394"/>
    <mergeCell ref="BA394:BB394"/>
    <mergeCell ref="BC394:BD394"/>
    <mergeCell ref="AN394:AO394"/>
    <mergeCell ref="AP394:AQ394"/>
    <mergeCell ref="AG393:AH393"/>
    <mergeCell ref="AC393:AD393"/>
    <mergeCell ref="AE393:AF393"/>
    <mergeCell ref="Y393:Z393"/>
    <mergeCell ref="AA393:AB393"/>
    <mergeCell ref="N393:O393"/>
    <mergeCell ref="P393:Q393"/>
    <mergeCell ref="R393:S393"/>
    <mergeCell ref="T393:U393"/>
    <mergeCell ref="V393:W393"/>
    <mergeCell ref="DI392:DJ392"/>
    <mergeCell ref="DK392:DL392"/>
    <mergeCell ref="DM392:DN392"/>
    <mergeCell ref="DO392:DP392"/>
    <mergeCell ref="DQ392:DR392"/>
    <mergeCell ref="DF392:DG392"/>
    <mergeCell ref="CX392:CY392"/>
    <mergeCell ref="CZ392:DA392"/>
    <mergeCell ref="DB392:DC392"/>
    <mergeCell ref="DD392:DE392"/>
    <mergeCell ref="CQ392:CR392"/>
    <mergeCell ref="CS392:CT392"/>
    <mergeCell ref="CU392:CV392"/>
    <mergeCell ref="CM392:CN392"/>
    <mergeCell ref="CO392:CP392"/>
    <mergeCell ref="CB392:CC392"/>
    <mergeCell ref="CD392:CE392"/>
    <mergeCell ref="CF392:CG392"/>
    <mergeCell ref="CH392:CI392"/>
    <mergeCell ref="CJ392:CK392"/>
    <mergeCell ref="BY392:BZ392"/>
    <mergeCell ref="BQ393:BR393"/>
    <mergeCell ref="BS393:BT393"/>
    <mergeCell ref="BU393:BV393"/>
    <mergeCell ref="BW393:BX393"/>
    <mergeCell ref="BJ393:BK393"/>
    <mergeCell ref="BL393:BM393"/>
    <mergeCell ref="BN393:BO393"/>
    <mergeCell ref="BF393:BG393"/>
    <mergeCell ref="BH393:BI393"/>
    <mergeCell ref="AU393:AV393"/>
    <mergeCell ref="AW393:AX393"/>
    <mergeCell ref="AY393:AZ393"/>
    <mergeCell ref="BA393:BB393"/>
    <mergeCell ref="BC393:BD393"/>
    <mergeCell ref="AR393:AS393"/>
    <mergeCell ref="AJ393:AK393"/>
    <mergeCell ref="AL393:AM393"/>
    <mergeCell ref="AN393:AO393"/>
    <mergeCell ref="AP393:AQ393"/>
    <mergeCell ref="AG392:AH392"/>
    <mergeCell ref="AC392:AD392"/>
    <mergeCell ref="AE392:AF392"/>
    <mergeCell ref="Y392:Z392"/>
    <mergeCell ref="AA392:AB392"/>
    <mergeCell ref="N392:O392"/>
    <mergeCell ref="P392:Q392"/>
    <mergeCell ref="R392:S392"/>
    <mergeCell ref="T392:U392"/>
    <mergeCell ref="V392:W392"/>
    <mergeCell ref="AR392:AS392"/>
    <mergeCell ref="AJ392:AK392"/>
    <mergeCell ref="DI391:DJ391"/>
    <mergeCell ref="DK391:DL391"/>
    <mergeCell ref="DM391:DN391"/>
    <mergeCell ref="DO391:DP391"/>
    <mergeCell ref="DQ391:DR391"/>
    <mergeCell ref="DF391:DG391"/>
    <mergeCell ref="CX391:CY391"/>
    <mergeCell ref="CZ391:DA391"/>
    <mergeCell ref="DB391:DC391"/>
    <mergeCell ref="DD391:DE391"/>
    <mergeCell ref="CQ391:CR391"/>
    <mergeCell ref="CS391:CT391"/>
    <mergeCell ref="CU391:CV391"/>
    <mergeCell ref="CM391:CN391"/>
    <mergeCell ref="CO391:CP391"/>
    <mergeCell ref="CB391:CC391"/>
    <mergeCell ref="CD391:CE391"/>
    <mergeCell ref="CF391:CG391"/>
    <mergeCell ref="CH391:CI391"/>
    <mergeCell ref="CJ391:CK391"/>
    <mergeCell ref="BY391:BZ391"/>
    <mergeCell ref="BQ392:BR392"/>
    <mergeCell ref="BS392:BT392"/>
    <mergeCell ref="BU392:BV392"/>
    <mergeCell ref="BW392:BX392"/>
    <mergeCell ref="BJ392:BK392"/>
    <mergeCell ref="BL392:BM392"/>
    <mergeCell ref="BN392:BO392"/>
    <mergeCell ref="BF392:BG392"/>
    <mergeCell ref="BH392:BI392"/>
    <mergeCell ref="AU392:AV392"/>
    <mergeCell ref="AW392:AX392"/>
    <mergeCell ref="AY392:AZ392"/>
    <mergeCell ref="BA392:BB392"/>
    <mergeCell ref="BC392:BD392"/>
    <mergeCell ref="AL392:AM392"/>
    <mergeCell ref="AN392:AO392"/>
    <mergeCell ref="AP392:AQ392"/>
    <mergeCell ref="AG391:AH391"/>
    <mergeCell ref="AC391:AD391"/>
    <mergeCell ref="AE391:AF391"/>
    <mergeCell ref="Y391:Z391"/>
    <mergeCell ref="AA391:AB391"/>
    <mergeCell ref="N391:O391"/>
    <mergeCell ref="P391:Q391"/>
    <mergeCell ref="R391:S391"/>
    <mergeCell ref="T391:U391"/>
    <mergeCell ref="V391:W391"/>
    <mergeCell ref="DI390:DJ390"/>
    <mergeCell ref="DK390:DL390"/>
    <mergeCell ref="DM390:DN390"/>
    <mergeCell ref="DO390:DP390"/>
    <mergeCell ref="DQ390:DR390"/>
    <mergeCell ref="DF390:DG390"/>
    <mergeCell ref="CX390:CY390"/>
    <mergeCell ref="CZ390:DA390"/>
    <mergeCell ref="DB390:DC390"/>
    <mergeCell ref="DD390:DE390"/>
    <mergeCell ref="CQ390:CR390"/>
    <mergeCell ref="CS390:CT390"/>
    <mergeCell ref="CU390:CV390"/>
    <mergeCell ref="CM390:CN390"/>
    <mergeCell ref="CO390:CP390"/>
    <mergeCell ref="CB390:CC390"/>
    <mergeCell ref="CD390:CE390"/>
    <mergeCell ref="CF390:CG390"/>
    <mergeCell ref="CH390:CI390"/>
    <mergeCell ref="CJ390:CK390"/>
    <mergeCell ref="BY390:BZ390"/>
    <mergeCell ref="BQ391:BR391"/>
    <mergeCell ref="BS391:BT391"/>
    <mergeCell ref="BU391:BV391"/>
    <mergeCell ref="BW391:BX391"/>
    <mergeCell ref="BJ391:BK391"/>
    <mergeCell ref="BL391:BM391"/>
    <mergeCell ref="BN391:BO391"/>
    <mergeCell ref="BF391:BG391"/>
    <mergeCell ref="BH391:BI391"/>
    <mergeCell ref="AU391:AV391"/>
    <mergeCell ref="AW391:AX391"/>
    <mergeCell ref="AY391:AZ391"/>
    <mergeCell ref="BA391:BB391"/>
    <mergeCell ref="BC391:BD391"/>
    <mergeCell ref="AR391:AS391"/>
    <mergeCell ref="AJ391:AK391"/>
    <mergeCell ref="AL391:AM391"/>
    <mergeCell ref="AN391:AO391"/>
    <mergeCell ref="AP391:AQ391"/>
    <mergeCell ref="AG390:AH390"/>
    <mergeCell ref="AC390:AD390"/>
    <mergeCell ref="AE390:AF390"/>
    <mergeCell ref="Y390:Z390"/>
    <mergeCell ref="AA390:AB390"/>
    <mergeCell ref="N390:O390"/>
    <mergeCell ref="P390:Q390"/>
    <mergeCell ref="R390:S390"/>
    <mergeCell ref="T390:U390"/>
    <mergeCell ref="V390:W390"/>
    <mergeCell ref="AR390:AS390"/>
    <mergeCell ref="DI389:DJ389"/>
    <mergeCell ref="DK389:DL389"/>
    <mergeCell ref="DM389:DN389"/>
    <mergeCell ref="DO389:DP389"/>
    <mergeCell ref="DQ389:DR389"/>
    <mergeCell ref="DF389:DG389"/>
    <mergeCell ref="CX389:CY389"/>
    <mergeCell ref="CZ389:DA389"/>
    <mergeCell ref="DB389:DC389"/>
    <mergeCell ref="DD389:DE389"/>
    <mergeCell ref="CQ389:CR389"/>
    <mergeCell ref="CS389:CT389"/>
    <mergeCell ref="CU389:CV389"/>
    <mergeCell ref="CM389:CN389"/>
    <mergeCell ref="CO389:CP389"/>
    <mergeCell ref="CB389:CC389"/>
    <mergeCell ref="CD389:CE389"/>
    <mergeCell ref="CF389:CG389"/>
    <mergeCell ref="CH389:CI389"/>
    <mergeCell ref="CJ389:CK389"/>
    <mergeCell ref="BY389:BZ389"/>
    <mergeCell ref="BQ390:BR390"/>
    <mergeCell ref="BS390:BT390"/>
    <mergeCell ref="BU390:BV390"/>
    <mergeCell ref="BW390:BX390"/>
    <mergeCell ref="BJ390:BK390"/>
    <mergeCell ref="BL390:BM390"/>
    <mergeCell ref="BN390:BO390"/>
    <mergeCell ref="BF390:BG390"/>
    <mergeCell ref="BH390:BI390"/>
    <mergeCell ref="AU390:AV390"/>
    <mergeCell ref="AW390:AX390"/>
    <mergeCell ref="AY390:AZ390"/>
    <mergeCell ref="BA390:BB390"/>
    <mergeCell ref="BC390:BD390"/>
    <mergeCell ref="AJ390:AK390"/>
    <mergeCell ref="AL390:AM390"/>
    <mergeCell ref="AN390:AO390"/>
    <mergeCell ref="AP390:AQ390"/>
    <mergeCell ref="AG389:AH389"/>
    <mergeCell ref="AC389:AD389"/>
    <mergeCell ref="AE389:AF389"/>
    <mergeCell ref="Y389:Z389"/>
    <mergeCell ref="AA389:AB389"/>
    <mergeCell ref="N389:O389"/>
    <mergeCell ref="P389:Q389"/>
    <mergeCell ref="R389:S389"/>
    <mergeCell ref="T389:U389"/>
    <mergeCell ref="V389:W389"/>
    <mergeCell ref="DI388:DJ388"/>
    <mergeCell ref="DK388:DL388"/>
    <mergeCell ref="DM388:DN388"/>
    <mergeCell ref="DO388:DP388"/>
    <mergeCell ref="DQ388:DR388"/>
    <mergeCell ref="DF388:DG388"/>
    <mergeCell ref="CX388:CY388"/>
    <mergeCell ref="CZ388:DA388"/>
    <mergeCell ref="DB388:DC388"/>
    <mergeCell ref="DD388:DE388"/>
    <mergeCell ref="CQ388:CR388"/>
    <mergeCell ref="CS388:CT388"/>
    <mergeCell ref="CU388:CV388"/>
    <mergeCell ref="CM388:CN388"/>
    <mergeCell ref="CO388:CP388"/>
    <mergeCell ref="CB388:CC388"/>
    <mergeCell ref="CD388:CE388"/>
    <mergeCell ref="CF388:CG388"/>
    <mergeCell ref="CH388:CI388"/>
    <mergeCell ref="CJ388:CK388"/>
    <mergeCell ref="BY388:BZ388"/>
    <mergeCell ref="BQ389:BR389"/>
    <mergeCell ref="BS389:BT389"/>
    <mergeCell ref="BU389:BV389"/>
    <mergeCell ref="BW389:BX389"/>
    <mergeCell ref="BJ389:BK389"/>
    <mergeCell ref="BL389:BM389"/>
    <mergeCell ref="BN389:BO389"/>
    <mergeCell ref="BF389:BG389"/>
    <mergeCell ref="BH389:BI389"/>
    <mergeCell ref="AU389:AV389"/>
    <mergeCell ref="AW389:AX389"/>
    <mergeCell ref="AY389:AZ389"/>
    <mergeCell ref="BA389:BB389"/>
    <mergeCell ref="BC389:BD389"/>
    <mergeCell ref="AR389:AS389"/>
    <mergeCell ref="AJ389:AK389"/>
    <mergeCell ref="AL389:AM389"/>
    <mergeCell ref="AN389:AO389"/>
    <mergeCell ref="AP389:AQ389"/>
    <mergeCell ref="AG388:AH388"/>
    <mergeCell ref="AC388:AD388"/>
    <mergeCell ref="AE388:AF388"/>
    <mergeCell ref="Y388:Z388"/>
    <mergeCell ref="AA388:AB388"/>
    <mergeCell ref="N388:O388"/>
    <mergeCell ref="P388:Q388"/>
    <mergeCell ref="R388:S388"/>
    <mergeCell ref="T388:U388"/>
    <mergeCell ref="V388:W388"/>
    <mergeCell ref="Y386:Z386"/>
    <mergeCell ref="AA386:AB386"/>
    <mergeCell ref="N386:O386"/>
    <mergeCell ref="P386:Q386"/>
    <mergeCell ref="R386:S386"/>
    <mergeCell ref="T386:U386"/>
    <mergeCell ref="DI387:DJ387"/>
    <mergeCell ref="DK387:DL387"/>
    <mergeCell ref="DM387:DN387"/>
    <mergeCell ref="DO387:DP387"/>
    <mergeCell ref="DQ387:DR387"/>
    <mergeCell ref="DF387:DG387"/>
    <mergeCell ref="CX387:CY387"/>
    <mergeCell ref="CZ387:DA387"/>
    <mergeCell ref="DB387:DC387"/>
    <mergeCell ref="DD387:DE387"/>
    <mergeCell ref="CQ387:CR387"/>
    <mergeCell ref="CS387:CT387"/>
    <mergeCell ref="CU387:CV387"/>
    <mergeCell ref="CM387:CN387"/>
    <mergeCell ref="CO387:CP387"/>
    <mergeCell ref="CB387:CC387"/>
    <mergeCell ref="CD387:CE387"/>
    <mergeCell ref="CF387:CG387"/>
    <mergeCell ref="CH387:CI387"/>
    <mergeCell ref="CJ387:CK387"/>
    <mergeCell ref="BY387:BZ387"/>
    <mergeCell ref="BQ388:BR388"/>
    <mergeCell ref="BS388:BT388"/>
    <mergeCell ref="BU388:BV388"/>
    <mergeCell ref="BW388:BX388"/>
    <mergeCell ref="BJ388:BK388"/>
    <mergeCell ref="BL388:BM388"/>
    <mergeCell ref="BN388:BO388"/>
    <mergeCell ref="BF388:BG388"/>
    <mergeCell ref="BH388:BI388"/>
    <mergeCell ref="AU388:AV388"/>
    <mergeCell ref="AW388:AX388"/>
    <mergeCell ref="AY388:AZ388"/>
    <mergeCell ref="BA388:BB388"/>
    <mergeCell ref="BC388:BD388"/>
    <mergeCell ref="BU384:BV384"/>
    <mergeCell ref="BW384:BX384"/>
    <mergeCell ref="BJ384:BK384"/>
    <mergeCell ref="BL384:BM384"/>
    <mergeCell ref="BN384:BO384"/>
    <mergeCell ref="BF384:BG384"/>
    <mergeCell ref="AR388:AS388"/>
    <mergeCell ref="AJ388:AK388"/>
    <mergeCell ref="AL388:AM388"/>
    <mergeCell ref="AN388:AO388"/>
    <mergeCell ref="AP388:AQ388"/>
    <mergeCell ref="AG387:AH387"/>
    <mergeCell ref="AC387:AD387"/>
    <mergeCell ref="AE387:AF387"/>
    <mergeCell ref="Y387:Z387"/>
    <mergeCell ref="AA387:AB387"/>
    <mergeCell ref="N387:O387"/>
    <mergeCell ref="P387:Q387"/>
    <mergeCell ref="R387:S387"/>
    <mergeCell ref="T387:U387"/>
    <mergeCell ref="V387:W387"/>
    <mergeCell ref="DI386:DJ386"/>
    <mergeCell ref="DK386:DL386"/>
    <mergeCell ref="DM386:DN386"/>
    <mergeCell ref="DO386:DP386"/>
    <mergeCell ref="DQ386:DR386"/>
    <mergeCell ref="DF386:DG386"/>
    <mergeCell ref="CX386:CY386"/>
    <mergeCell ref="CZ386:DA386"/>
    <mergeCell ref="DB386:DC386"/>
    <mergeCell ref="DD386:DE386"/>
    <mergeCell ref="CQ386:CR386"/>
    <mergeCell ref="CS386:CT386"/>
    <mergeCell ref="CU386:CV386"/>
    <mergeCell ref="CM386:CN386"/>
    <mergeCell ref="CO386:CP386"/>
    <mergeCell ref="CB386:CC386"/>
    <mergeCell ref="CD386:CE386"/>
    <mergeCell ref="CF386:CG386"/>
    <mergeCell ref="CH386:CI386"/>
    <mergeCell ref="CJ386:CK386"/>
    <mergeCell ref="BY386:BZ386"/>
    <mergeCell ref="BQ387:BR387"/>
    <mergeCell ref="BS387:BT387"/>
    <mergeCell ref="BU387:BV387"/>
    <mergeCell ref="BW387:BX387"/>
    <mergeCell ref="BJ387:BK387"/>
    <mergeCell ref="BL387:BM387"/>
    <mergeCell ref="BN387:BO387"/>
    <mergeCell ref="BF387:BG387"/>
    <mergeCell ref="BH387:BI387"/>
    <mergeCell ref="AU387:AV387"/>
    <mergeCell ref="AW387:AX387"/>
    <mergeCell ref="AY387:AZ387"/>
    <mergeCell ref="BA387:BB387"/>
    <mergeCell ref="BC387:BD387"/>
    <mergeCell ref="AR387:AS387"/>
    <mergeCell ref="AJ387:AK387"/>
    <mergeCell ref="AL387:AM387"/>
    <mergeCell ref="AN387:AO387"/>
    <mergeCell ref="AP387:AQ387"/>
    <mergeCell ref="AG386:AH386"/>
    <mergeCell ref="AC386:AD386"/>
    <mergeCell ref="AE386:AF386"/>
    <mergeCell ref="AP385:AQ385"/>
    <mergeCell ref="AG384:AH384"/>
    <mergeCell ref="AC384:AD384"/>
    <mergeCell ref="AE384:AF384"/>
    <mergeCell ref="Y384:Z384"/>
    <mergeCell ref="AA384:AB384"/>
    <mergeCell ref="N384:O384"/>
    <mergeCell ref="P384:Q384"/>
    <mergeCell ref="R384:S384"/>
    <mergeCell ref="T384:U384"/>
    <mergeCell ref="V384:W384"/>
    <mergeCell ref="AR384:AS384"/>
    <mergeCell ref="AJ384:AK384"/>
    <mergeCell ref="AL384:AM384"/>
    <mergeCell ref="AN384:AO384"/>
    <mergeCell ref="AP384:AQ384"/>
    <mergeCell ref="V386:W386"/>
    <mergeCell ref="DI385:DJ385"/>
    <mergeCell ref="DK385:DL385"/>
    <mergeCell ref="DM385:DN385"/>
    <mergeCell ref="DO385:DP385"/>
    <mergeCell ref="DQ385:DR385"/>
    <mergeCell ref="DF385:DG385"/>
    <mergeCell ref="CX385:CY385"/>
    <mergeCell ref="CZ385:DA385"/>
    <mergeCell ref="DB385:DC385"/>
    <mergeCell ref="DD385:DE385"/>
    <mergeCell ref="CQ385:CR385"/>
    <mergeCell ref="CS385:CT385"/>
    <mergeCell ref="CU385:CV385"/>
    <mergeCell ref="CM385:CN385"/>
    <mergeCell ref="CO385:CP385"/>
    <mergeCell ref="CB385:CC385"/>
    <mergeCell ref="CD385:CE385"/>
    <mergeCell ref="CF385:CG385"/>
    <mergeCell ref="CH385:CI385"/>
    <mergeCell ref="CJ385:CK385"/>
    <mergeCell ref="BY385:BZ385"/>
    <mergeCell ref="BQ386:BR386"/>
    <mergeCell ref="BS386:BT386"/>
    <mergeCell ref="BU386:BV386"/>
    <mergeCell ref="BW386:BX386"/>
    <mergeCell ref="BJ386:BK386"/>
    <mergeCell ref="BL386:BM386"/>
    <mergeCell ref="BN386:BO386"/>
    <mergeCell ref="BF386:BG386"/>
    <mergeCell ref="BH386:BI386"/>
    <mergeCell ref="AU386:AV386"/>
    <mergeCell ref="AW386:AX386"/>
    <mergeCell ref="AY386:AZ386"/>
    <mergeCell ref="BA386:BB386"/>
    <mergeCell ref="BC386:BD386"/>
    <mergeCell ref="AR386:AS386"/>
    <mergeCell ref="AJ386:AK386"/>
    <mergeCell ref="AL386:AM386"/>
    <mergeCell ref="AN386:AO386"/>
    <mergeCell ref="AP386:AQ386"/>
    <mergeCell ref="AG385:AH385"/>
    <mergeCell ref="AC385:AD385"/>
    <mergeCell ref="AE385:AF385"/>
    <mergeCell ref="Y385:Z385"/>
    <mergeCell ref="AA385:AB385"/>
    <mergeCell ref="BQ384:BR384"/>
    <mergeCell ref="BS384:BT384"/>
    <mergeCell ref="AC382:AD382"/>
    <mergeCell ref="AE382:AF382"/>
    <mergeCell ref="Y382:Z382"/>
    <mergeCell ref="AA382:AB382"/>
    <mergeCell ref="N382:O382"/>
    <mergeCell ref="P382:Q382"/>
    <mergeCell ref="R382:S382"/>
    <mergeCell ref="T382:U382"/>
    <mergeCell ref="V382:W382"/>
    <mergeCell ref="AR382:AS382"/>
    <mergeCell ref="AJ382:AK382"/>
    <mergeCell ref="AL382:AM382"/>
    <mergeCell ref="AN382:AO382"/>
    <mergeCell ref="DI383:DJ383"/>
    <mergeCell ref="BH384:BI384"/>
    <mergeCell ref="AU384:AV384"/>
    <mergeCell ref="AW384:AX384"/>
    <mergeCell ref="AY384:AZ384"/>
    <mergeCell ref="BA384:BB384"/>
    <mergeCell ref="BC384:BD384"/>
    <mergeCell ref="N385:O385"/>
    <mergeCell ref="P385:Q385"/>
    <mergeCell ref="R385:S385"/>
    <mergeCell ref="T385:U385"/>
    <mergeCell ref="V385:W385"/>
    <mergeCell ref="DI384:DJ384"/>
    <mergeCell ref="DK384:DL384"/>
    <mergeCell ref="DM384:DN384"/>
    <mergeCell ref="DO384:DP384"/>
    <mergeCell ref="DQ384:DR384"/>
    <mergeCell ref="DF384:DG384"/>
    <mergeCell ref="CX384:CY384"/>
    <mergeCell ref="CZ384:DA384"/>
    <mergeCell ref="DB384:DC384"/>
    <mergeCell ref="DD384:DE384"/>
    <mergeCell ref="CQ384:CR384"/>
    <mergeCell ref="CS384:CT384"/>
    <mergeCell ref="CU384:CV384"/>
    <mergeCell ref="CM384:CN384"/>
    <mergeCell ref="CO384:CP384"/>
    <mergeCell ref="CB384:CC384"/>
    <mergeCell ref="CD384:CE384"/>
    <mergeCell ref="CF384:CG384"/>
    <mergeCell ref="CH384:CI384"/>
    <mergeCell ref="CJ384:CK384"/>
    <mergeCell ref="BY384:BZ384"/>
    <mergeCell ref="BQ385:BR385"/>
    <mergeCell ref="BS385:BT385"/>
    <mergeCell ref="BU385:BV385"/>
    <mergeCell ref="BW385:BX385"/>
    <mergeCell ref="BJ385:BK385"/>
    <mergeCell ref="BL385:BM385"/>
    <mergeCell ref="BN385:BO385"/>
    <mergeCell ref="BF385:BG385"/>
    <mergeCell ref="BH385:BI385"/>
    <mergeCell ref="AU385:AV385"/>
    <mergeCell ref="AW385:AX385"/>
    <mergeCell ref="AY385:AZ385"/>
    <mergeCell ref="BA385:BB385"/>
    <mergeCell ref="BC385:BD385"/>
    <mergeCell ref="AR385:AS385"/>
    <mergeCell ref="AJ385:AK385"/>
    <mergeCell ref="AL385:AM385"/>
    <mergeCell ref="AN385:AO385"/>
    <mergeCell ref="DO383:DP383"/>
    <mergeCell ref="DQ383:DR383"/>
    <mergeCell ref="DF383:DG383"/>
    <mergeCell ref="CX383:CY383"/>
    <mergeCell ref="CZ383:DA383"/>
    <mergeCell ref="DB383:DC383"/>
    <mergeCell ref="DD383:DE383"/>
    <mergeCell ref="CQ383:CR383"/>
    <mergeCell ref="CS383:CT383"/>
    <mergeCell ref="CU383:CV383"/>
    <mergeCell ref="CM383:CN383"/>
    <mergeCell ref="CO383:CP383"/>
    <mergeCell ref="CB383:CC383"/>
    <mergeCell ref="CD383:CE383"/>
    <mergeCell ref="CF383:CG383"/>
    <mergeCell ref="CH383:CI383"/>
    <mergeCell ref="CJ383:CK383"/>
    <mergeCell ref="BY383:BZ383"/>
    <mergeCell ref="AP382:AQ382"/>
    <mergeCell ref="AG381:AH381"/>
    <mergeCell ref="AC383:AD383"/>
    <mergeCell ref="AE383:AF383"/>
    <mergeCell ref="Y383:Z383"/>
    <mergeCell ref="AA383:AB383"/>
    <mergeCell ref="N383:O383"/>
    <mergeCell ref="P383:Q383"/>
    <mergeCell ref="R383:S383"/>
    <mergeCell ref="T383:U383"/>
    <mergeCell ref="V383:W383"/>
    <mergeCell ref="DI382:DJ382"/>
    <mergeCell ref="DK382:DL382"/>
    <mergeCell ref="DM382:DN382"/>
    <mergeCell ref="DO382:DP382"/>
    <mergeCell ref="DQ382:DR382"/>
    <mergeCell ref="DF382:DG382"/>
    <mergeCell ref="CX382:CY382"/>
    <mergeCell ref="CZ382:DA382"/>
    <mergeCell ref="DB382:DC382"/>
    <mergeCell ref="DD382:DE382"/>
    <mergeCell ref="CQ382:CR382"/>
    <mergeCell ref="CS382:CT382"/>
    <mergeCell ref="CU382:CV382"/>
    <mergeCell ref="CM382:CN382"/>
    <mergeCell ref="CO382:CP382"/>
    <mergeCell ref="CB382:CC382"/>
    <mergeCell ref="CD382:CE382"/>
    <mergeCell ref="CF382:CG382"/>
    <mergeCell ref="CH382:CI382"/>
    <mergeCell ref="CJ382:CK382"/>
    <mergeCell ref="BY382:BZ382"/>
    <mergeCell ref="BQ383:BR383"/>
    <mergeCell ref="BS383:BT383"/>
    <mergeCell ref="BU383:BV383"/>
    <mergeCell ref="BW383:BX383"/>
    <mergeCell ref="BJ383:BK383"/>
    <mergeCell ref="BL383:BM383"/>
    <mergeCell ref="BN383:BO383"/>
    <mergeCell ref="BF383:BG383"/>
    <mergeCell ref="BH383:BI383"/>
    <mergeCell ref="AU383:AV383"/>
    <mergeCell ref="AW383:AX383"/>
    <mergeCell ref="AY383:AZ383"/>
    <mergeCell ref="BA383:BB383"/>
    <mergeCell ref="BC383:BD383"/>
    <mergeCell ref="DF381:DG381"/>
    <mergeCell ref="CX381:CY381"/>
    <mergeCell ref="CZ381:DA381"/>
    <mergeCell ref="DB381:DC381"/>
    <mergeCell ref="DD381:DE381"/>
    <mergeCell ref="CQ381:CR381"/>
    <mergeCell ref="CS381:CT381"/>
    <mergeCell ref="CU381:CV381"/>
    <mergeCell ref="CM381:CN381"/>
    <mergeCell ref="CO381:CP381"/>
    <mergeCell ref="CB381:CC381"/>
    <mergeCell ref="CD381:CE381"/>
    <mergeCell ref="CF381:CG381"/>
    <mergeCell ref="CH381:CI381"/>
    <mergeCell ref="CJ381:CK381"/>
    <mergeCell ref="BY381:BZ381"/>
    <mergeCell ref="BQ382:BR382"/>
    <mergeCell ref="BS382:BT382"/>
    <mergeCell ref="BU382:BV382"/>
    <mergeCell ref="BW382:BX382"/>
    <mergeCell ref="BJ382:BK382"/>
    <mergeCell ref="BL382:BM382"/>
    <mergeCell ref="BN382:BO382"/>
    <mergeCell ref="BF382:BG382"/>
    <mergeCell ref="BH382:BI382"/>
    <mergeCell ref="AU382:AV382"/>
    <mergeCell ref="AW382:AX382"/>
    <mergeCell ref="AY382:AZ382"/>
    <mergeCell ref="BA382:BB382"/>
    <mergeCell ref="BC382:BD382"/>
    <mergeCell ref="AG383:AH383"/>
    <mergeCell ref="DK383:DL383"/>
    <mergeCell ref="DM383:DN383"/>
    <mergeCell ref="AR383:AS383"/>
    <mergeCell ref="AJ383:AK383"/>
    <mergeCell ref="AL383:AM383"/>
    <mergeCell ref="AN383:AO383"/>
    <mergeCell ref="AP383:AQ383"/>
    <mergeCell ref="AG382:AH382"/>
    <mergeCell ref="AC381:AD381"/>
    <mergeCell ref="AE381:AF381"/>
    <mergeCell ref="Y381:Z381"/>
    <mergeCell ref="AA381:AB381"/>
    <mergeCell ref="N381:O381"/>
    <mergeCell ref="P381:Q381"/>
    <mergeCell ref="R381:S381"/>
    <mergeCell ref="T381:U381"/>
    <mergeCell ref="V381:W381"/>
    <mergeCell ref="DI380:DJ380"/>
    <mergeCell ref="DK380:DL380"/>
    <mergeCell ref="DM380:DN380"/>
    <mergeCell ref="DO380:DP380"/>
    <mergeCell ref="DQ380:DR380"/>
    <mergeCell ref="DF380:DG380"/>
    <mergeCell ref="CX380:CY380"/>
    <mergeCell ref="CZ380:DA380"/>
    <mergeCell ref="DB380:DC380"/>
    <mergeCell ref="DD380:DE380"/>
    <mergeCell ref="CQ380:CR380"/>
    <mergeCell ref="CS380:CT380"/>
    <mergeCell ref="CU380:CV380"/>
    <mergeCell ref="CM380:CN380"/>
    <mergeCell ref="CO380:CP380"/>
    <mergeCell ref="CB380:CC380"/>
    <mergeCell ref="CD380:CE380"/>
    <mergeCell ref="CF380:CG380"/>
    <mergeCell ref="CH380:CI380"/>
    <mergeCell ref="CJ380:CK380"/>
    <mergeCell ref="BY380:BZ380"/>
    <mergeCell ref="BQ381:BR381"/>
    <mergeCell ref="BS381:BT381"/>
    <mergeCell ref="BU381:BV381"/>
    <mergeCell ref="BW381:BX381"/>
    <mergeCell ref="BJ381:BK381"/>
    <mergeCell ref="BL381:BM381"/>
    <mergeCell ref="BN381:BO381"/>
    <mergeCell ref="BF381:BG381"/>
    <mergeCell ref="BH381:BI381"/>
    <mergeCell ref="AU381:AV381"/>
    <mergeCell ref="AW381:AX381"/>
    <mergeCell ref="AY381:AZ381"/>
    <mergeCell ref="BA381:BB381"/>
    <mergeCell ref="BC381:BD381"/>
    <mergeCell ref="AR381:AS381"/>
    <mergeCell ref="AJ381:AK381"/>
    <mergeCell ref="AL381:AM381"/>
    <mergeCell ref="AN381:AO381"/>
    <mergeCell ref="AP381:AQ381"/>
    <mergeCell ref="AG380:AH380"/>
    <mergeCell ref="AC380:AD380"/>
    <mergeCell ref="AE380:AF380"/>
    <mergeCell ref="Y380:Z380"/>
    <mergeCell ref="AA380:AB380"/>
    <mergeCell ref="N380:O380"/>
    <mergeCell ref="P380:Q380"/>
    <mergeCell ref="R380:S380"/>
    <mergeCell ref="T380:U380"/>
    <mergeCell ref="V380:W380"/>
    <mergeCell ref="DI381:DJ381"/>
    <mergeCell ref="DK381:DL381"/>
    <mergeCell ref="DM381:DN381"/>
    <mergeCell ref="DO381:DP381"/>
    <mergeCell ref="DQ381:DR381"/>
    <mergeCell ref="E378:I378"/>
    <mergeCell ref="DI377:DJ377"/>
    <mergeCell ref="DK377:DL377"/>
    <mergeCell ref="DM377:DN377"/>
    <mergeCell ref="DO377:DP377"/>
    <mergeCell ref="DQ377:DR377"/>
    <mergeCell ref="DD377:DE377"/>
    <mergeCell ref="DF377:DG377"/>
    <mergeCell ref="CX377:CY377"/>
    <mergeCell ref="CZ377:DA377"/>
    <mergeCell ref="DB377:DC377"/>
    <mergeCell ref="CO377:CP377"/>
    <mergeCell ref="CQ377:CR377"/>
    <mergeCell ref="CS377:CT377"/>
    <mergeCell ref="CU377:CV377"/>
    <mergeCell ref="CM377:CN377"/>
    <mergeCell ref="CB377:CC377"/>
    <mergeCell ref="CD377:CE377"/>
    <mergeCell ref="CF377:CG377"/>
    <mergeCell ref="CH377:CI377"/>
    <mergeCell ref="CJ377:CK377"/>
    <mergeCell ref="BW377:BX377"/>
    <mergeCell ref="BY377:BZ377"/>
    <mergeCell ref="BQ380:BR380"/>
    <mergeCell ref="BS380:BT380"/>
    <mergeCell ref="BU380:BV380"/>
    <mergeCell ref="BW380:BX380"/>
    <mergeCell ref="BJ380:BK380"/>
    <mergeCell ref="BL380:BM380"/>
    <mergeCell ref="BN380:BO380"/>
    <mergeCell ref="BF380:BG380"/>
    <mergeCell ref="BH380:BI380"/>
    <mergeCell ref="AU380:AV380"/>
    <mergeCell ref="AW380:AX380"/>
    <mergeCell ref="AY380:AZ380"/>
    <mergeCell ref="BA380:BB380"/>
    <mergeCell ref="BC380:BD380"/>
    <mergeCell ref="AR380:AS380"/>
    <mergeCell ref="AJ380:AK380"/>
    <mergeCell ref="AL380:AM380"/>
    <mergeCell ref="AN380:AO380"/>
    <mergeCell ref="AP380:AQ380"/>
    <mergeCell ref="AG377:AH377"/>
    <mergeCell ref="AJ377:AK377"/>
    <mergeCell ref="AL377:AM377"/>
    <mergeCell ref="AN377:AO377"/>
    <mergeCell ref="AA377:AB377"/>
    <mergeCell ref="AC377:AD377"/>
    <mergeCell ref="AE377:AF377"/>
    <mergeCell ref="Y377:Z377"/>
    <mergeCell ref="J377:M377"/>
    <mergeCell ref="N377:O377"/>
    <mergeCell ref="P377:Q377"/>
    <mergeCell ref="R377:S377"/>
    <mergeCell ref="T377:U377"/>
    <mergeCell ref="V377:W377"/>
    <mergeCell ref="BQ377:BR377"/>
    <mergeCell ref="BS377:BT377"/>
    <mergeCell ref="BU377:BV377"/>
    <mergeCell ref="BH377:BI377"/>
    <mergeCell ref="BJ377:BK377"/>
    <mergeCell ref="BL377:BM377"/>
    <mergeCell ref="BN377:BO377"/>
    <mergeCell ref="BF377:BG377"/>
    <mergeCell ref="AU377:AV377"/>
    <mergeCell ref="AW377:AX377"/>
    <mergeCell ref="AY377:AZ377"/>
    <mergeCell ref="BA377:BB377"/>
    <mergeCell ref="BC377:BD377"/>
    <mergeCell ref="AP377:AQ377"/>
    <mergeCell ref="AR377:AS377"/>
    <mergeCell ref="DI376:DJ376"/>
    <mergeCell ref="DK376:DL376"/>
    <mergeCell ref="DM376:DN376"/>
    <mergeCell ref="DO376:DP376"/>
    <mergeCell ref="DQ376:DR376"/>
    <mergeCell ref="DF376:DG376"/>
    <mergeCell ref="CX376:CY376"/>
    <mergeCell ref="CZ376:DA376"/>
    <mergeCell ref="DB376:DC376"/>
    <mergeCell ref="DD376:DE376"/>
    <mergeCell ref="CQ376:CR376"/>
    <mergeCell ref="CS376:CT376"/>
    <mergeCell ref="CU376:CV376"/>
    <mergeCell ref="CM376:CN376"/>
    <mergeCell ref="CO376:CP376"/>
    <mergeCell ref="CB376:CC376"/>
    <mergeCell ref="CD376:CE376"/>
    <mergeCell ref="CF376:CG376"/>
    <mergeCell ref="CH376:CI376"/>
    <mergeCell ref="CJ376:CK376"/>
    <mergeCell ref="AG376:AH376"/>
    <mergeCell ref="AJ376:AK376"/>
    <mergeCell ref="AL376:AM376"/>
    <mergeCell ref="AN376:AO376"/>
    <mergeCell ref="AP376:AQ376"/>
    <mergeCell ref="AC376:AD376"/>
    <mergeCell ref="AE376:AF376"/>
    <mergeCell ref="Y376:Z376"/>
    <mergeCell ref="AA376:AB376"/>
    <mergeCell ref="N376:O376"/>
    <mergeCell ref="P376:Q376"/>
    <mergeCell ref="R376:S376"/>
    <mergeCell ref="T376:U376"/>
    <mergeCell ref="V376:W376"/>
    <mergeCell ref="DI375:DJ375"/>
    <mergeCell ref="DK375:DL375"/>
    <mergeCell ref="DM375:DN375"/>
    <mergeCell ref="DO375:DP375"/>
    <mergeCell ref="DQ375:DR375"/>
    <mergeCell ref="DF375:DG375"/>
    <mergeCell ref="CX375:CY375"/>
    <mergeCell ref="CZ375:DA375"/>
    <mergeCell ref="DB375:DC375"/>
    <mergeCell ref="DD375:DE375"/>
    <mergeCell ref="CQ375:CR375"/>
    <mergeCell ref="CS375:CT375"/>
    <mergeCell ref="CU375:CV375"/>
    <mergeCell ref="CM375:CN375"/>
    <mergeCell ref="CO375:CP375"/>
    <mergeCell ref="CB375:CC375"/>
    <mergeCell ref="CD375:CE375"/>
    <mergeCell ref="CF375:CG375"/>
    <mergeCell ref="CH375:CI375"/>
    <mergeCell ref="CJ375:CK375"/>
    <mergeCell ref="BY376:BZ376"/>
    <mergeCell ref="BQ376:BR376"/>
    <mergeCell ref="BS376:BT376"/>
    <mergeCell ref="BU376:BV376"/>
    <mergeCell ref="BW376:BX376"/>
    <mergeCell ref="BJ376:BK376"/>
    <mergeCell ref="BL376:BM376"/>
    <mergeCell ref="BN376:BO376"/>
    <mergeCell ref="BF376:BG376"/>
    <mergeCell ref="BH376:BI376"/>
    <mergeCell ref="AU376:AV376"/>
    <mergeCell ref="AW376:AX376"/>
    <mergeCell ref="AY376:AZ376"/>
    <mergeCell ref="BA376:BB376"/>
    <mergeCell ref="BC376:BD376"/>
    <mergeCell ref="AR376:AS376"/>
    <mergeCell ref="AG375:AH375"/>
    <mergeCell ref="AJ375:AK375"/>
    <mergeCell ref="AL375:AM375"/>
    <mergeCell ref="AN375:AO375"/>
    <mergeCell ref="AP375:AQ375"/>
    <mergeCell ref="AC375:AD375"/>
    <mergeCell ref="AE375:AF375"/>
    <mergeCell ref="Y375:Z375"/>
    <mergeCell ref="AA375:AB375"/>
    <mergeCell ref="N375:O375"/>
    <mergeCell ref="P375:Q375"/>
    <mergeCell ref="R375:S375"/>
    <mergeCell ref="T375:U375"/>
    <mergeCell ref="V375:W375"/>
    <mergeCell ref="AR375:AS375"/>
    <mergeCell ref="DI374:DJ374"/>
    <mergeCell ref="DK374:DL374"/>
    <mergeCell ref="DM374:DN374"/>
    <mergeCell ref="DO374:DP374"/>
    <mergeCell ref="DQ374:DR374"/>
    <mergeCell ref="DF374:DG374"/>
    <mergeCell ref="CX374:CY374"/>
    <mergeCell ref="CZ374:DA374"/>
    <mergeCell ref="DB374:DC374"/>
    <mergeCell ref="DD374:DE374"/>
    <mergeCell ref="CQ374:CR374"/>
    <mergeCell ref="CS374:CT374"/>
    <mergeCell ref="CU374:CV374"/>
    <mergeCell ref="CM374:CN374"/>
    <mergeCell ref="CO374:CP374"/>
    <mergeCell ref="CB374:CC374"/>
    <mergeCell ref="CD374:CE374"/>
    <mergeCell ref="CF374:CG374"/>
    <mergeCell ref="CH374:CI374"/>
    <mergeCell ref="CJ374:CK374"/>
    <mergeCell ref="BY375:BZ375"/>
    <mergeCell ref="BQ375:BR375"/>
    <mergeCell ref="BS375:BT375"/>
    <mergeCell ref="BU375:BV375"/>
    <mergeCell ref="BW375:BX375"/>
    <mergeCell ref="BJ375:BK375"/>
    <mergeCell ref="BL375:BM375"/>
    <mergeCell ref="BN375:BO375"/>
    <mergeCell ref="BF375:BG375"/>
    <mergeCell ref="BH375:BI375"/>
    <mergeCell ref="AU375:AV375"/>
    <mergeCell ref="AW375:AX375"/>
    <mergeCell ref="AY375:AZ375"/>
    <mergeCell ref="BA375:BB375"/>
    <mergeCell ref="BC375:BD375"/>
    <mergeCell ref="AG374:AH374"/>
    <mergeCell ref="AJ374:AK374"/>
    <mergeCell ref="AL374:AM374"/>
    <mergeCell ref="AN374:AO374"/>
    <mergeCell ref="AP374:AQ374"/>
    <mergeCell ref="AC374:AD374"/>
    <mergeCell ref="AE374:AF374"/>
    <mergeCell ref="Y374:Z374"/>
    <mergeCell ref="AA374:AB374"/>
    <mergeCell ref="N374:O374"/>
    <mergeCell ref="P374:Q374"/>
    <mergeCell ref="R374:S374"/>
    <mergeCell ref="T374:U374"/>
    <mergeCell ref="V374:W374"/>
    <mergeCell ref="DI373:DJ373"/>
    <mergeCell ref="DK373:DL373"/>
    <mergeCell ref="DM373:DN373"/>
    <mergeCell ref="DO373:DP373"/>
    <mergeCell ref="DQ373:DR373"/>
    <mergeCell ref="DF373:DG373"/>
    <mergeCell ref="CX373:CY373"/>
    <mergeCell ref="CZ373:DA373"/>
    <mergeCell ref="DB373:DC373"/>
    <mergeCell ref="DD373:DE373"/>
    <mergeCell ref="CQ373:CR373"/>
    <mergeCell ref="CS373:CT373"/>
    <mergeCell ref="CU373:CV373"/>
    <mergeCell ref="CM373:CN373"/>
    <mergeCell ref="CO373:CP373"/>
    <mergeCell ref="CB373:CC373"/>
    <mergeCell ref="CD373:CE373"/>
    <mergeCell ref="CF373:CG373"/>
    <mergeCell ref="CH373:CI373"/>
    <mergeCell ref="CJ373:CK373"/>
    <mergeCell ref="BY374:BZ374"/>
    <mergeCell ref="BQ374:BR374"/>
    <mergeCell ref="BS374:BT374"/>
    <mergeCell ref="BU374:BV374"/>
    <mergeCell ref="BW374:BX374"/>
    <mergeCell ref="BJ374:BK374"/>
    <mergeCell ref="BL374:BM374"/>
    <mergeCell ref="BN374:BO374"/>
    <mergeCell ref="BF374:BG374"/>
    <mergeCell ref="BH374:BI374"/>
    <mergeCell ref="AU374:AV374"/>
    <mergeCell ref="AW374:AX374"/>
    <mergeCell ref="AY374:AZ374"/>
    <mergeCell ref="BA374:BB374"/>
    <mergeCell ref="BC374:BD374"/>
    <mergeCell ref="AR374:AS374"/>
    <mergeCell ref="AG373:AH373"/>
    <mergeCell ref="AJ373:AK373"/>
    <mergeCell ref="AL373:AM373"/>
    <mergeCell ref="AN373:AO373"/>
    <mergeCell ref="AP373:AQ373"/>
    <mergeCell ref="AC373:AD373"/>
    <mergeCell ref="AE373:AF373"/>
    <mergeCell ref="Y373:Z373"/>
    <mergeCell ref="AA373:AB373"/>
    <mergeCell ref="N373:O373"/>
    <mergeCell ref="P373:Q373"/>
    <mergeCell ref="R373:S373"/>
    <mergeCell ref="T373:U373"/>
    <mergeCell ref="V373:W373"/>
    <mergeCell ref="DI372:DJ372"/>
    <mergeCell ref="DK372:DL372"/>
    <mergeCell ref="DM372:DN372"/>
    <mergeCell ref="DO372:DP372"/>
    <mergeCell ref="DQ372:DR372"/>
    <mergeCell ref="DF372:DG372"/>
    <mergeCell ref="CX372:CY372"/>
    <mergeCell ref="CZ372:DA372"/>
    <mergeCell ref="DB372:DC372"/>
    <mergeCell ref="DD372:DE372"/>
    <mergeCell ref="CQ372:CR372"/>
    <mergeCell ref="CS372:CT372"/>
    <mergeCell ref="CU372:CV372"/>
    <mergeCell ref="CM372:CN372"/>
    <mergeCell ref="CO372:CP372"/>
    <mergeCell ref="CB372:CC372"/>
    <mergeCell ref="CD372:CE372"/>
    <mergeCell ref="CF372:CG372"/>
    <mergeCell ref="CH372:CI372"/>
    <mergeCell ref="CJ372:CK372"/>
    <mergeCell ref="BY373:BZ373"/>
    <mergeCell ref="BQ373:BR373"/>
    <mergeCell ref="BS373:BT373"/>
    <mergeCell ref="BU373:BV373"/>
    <mergeCell ref="BW373:BX373"/>
    <mergeCell ref="BJ373:BK373"/>
    <mergeCell ref="BL373:BM373"/>
    <mergeCell ref="BN373:BO373"/>
    <mergeCell ref="BF373:BG373"/>
    <mergeCell ref="BH373:BI373"/>
    <mergeCell ref="AU373:AV373"/>
    <mergeCell ref="AW373:AX373"/>
    <mergeCell ref="AY373:AZ373"/>
    <mergeCell ref="BA373:BB373"/>
    <mergeCell ref="BC373:BD373"/>
    <mergeCell ref="AR373:AS373"/>
    <mergeCell ref="AG372:AH372"/>
    <mergeCell ref="AJ372:AK372"/>
    <mergeCell ref="AL372:AM372"/>
    <mergeCell ref="AN372:AO372"/>
    <mergeCell ref="AP372:AQ372"/>
    <mergeCell ref="AC372:AD372"/>
    <mergeCell ref="AE372:AF372"/>
    <mergeCell ref="Y372:Z372"/>
    <mergeCell ref="AA372:AB372"/>
    <mergeCell ref="N372:O372"/>
    <mergeCell ref="P372:Q372"/>
    <mergeCell ref="R372:S372"/>
    <mergeCell ref="T372:U372"/>
    <mergeCell ref="V372:W372"/>
    <mergeCell ref="DI371:DJ371"/>
    <mergeCell ref="DK371:DL371"/>
    <mergeCell ref="DM371:DN371"/>
    <mergeCell ref="DO371:DP371"/>
    <mergeCell ref="DQ371:DR371"/>
    <mergeCell ref="DF371:DG371"/>
    <mergeCell ref="CX371:CY371"/>
    <mergeCell ref="CZ371:DA371"/>
    <mergeCell ref="DB371:DC371"/>
    <mergeCell ref="DD371:DE371"/>
    <mergeCell ref="CQ371:CR371"/>
    <mergeCell ref="CS371:CT371"/>
    <mergeCell ref="CU371:CV371"/>
    <mergeCell ref="CM371:CN371"/>
    <mergeCell ref="CO371:CP371"/>
    <mergeCell ref="CB371:CC371"/>
    <mergeCell ref="CD371:CE371"/>
    <mergeCell ref="CF371:CG371"/>
    <mergeCell ref="CH371:CI371"/>
    <mergeCell ref="CJ371:CK371"/>
    <mergeCell ref="BY372:BZ372"/>
    <mergeCell ref="BQ372:BR372"/>
    <mergeCell ref="BS372:BT372"/>
    <mergeCell ref="BU372:BV372"/>
    <mergeCell ref="BW372:BX372"/>
    <mergeCell ref="BJ372:BK372"/>
    <mergeCell ref="BL372:BM372"/>
    <mergeCell ref="BN372:BO372"/>
    <mergeCell ref="BF372:BG372"/>
    <mergeCell ref="BH372:BI372"/>
    <mergeCell ref="AU372:AV372"/>
    <mergeCell ref="AW372:AX372"/>
    <mergeCell ref="AY372:AZ372"/>
    <mergeCell ref="BA372:BB372"/>
    <mergeCell ref="BC372:BD372"/>
    <mergeCell ref="AR372:AS372"/>
    <mergeCell ref="AG371:AH371"/>
    <mergeCell ref="AJ371:AK371"/>
    <mergeCell ref="AL371:AM371"/>
    <mergeCell ref="AN371:AO371"/>
    <mergeCell ref="AP371:AQ371"/>
    <mergeCell ref="AC371:AD371"/>
    <mergeCell ref="AE371:AF371"/>
    <mergeCell ref="Y371:Z371"/>
    <mergeCell ref="AA371:AB371"/>
    <mergeCell ref="N371:O371"/>
    <mergeCell ref="P371:Q371"/>
    <mergeCell ref="R371:S371"/>
    <mergeCell ref="T371:U371"/>
    <mergeCell ref="V371:W371"/>
    <mergeCell ref="DI370:DJ370"/>
    <mergeCell ref="DK370:DL370"/>
    <mergeCell ref="DM370:DN370"/>
    <mergeCell ref="DO370:DP370"/>
    <mergeCell ref="DQ370:DR370"/>
    <mergeCell ref="DF370:DG370"/>
    <mergeCell ref="CX370:CY370"/>
    <mergeCell ref="CZ370:DA370"/>
    <mergeCell ref="DB370:DC370"/>
    <mergeCell ref="DD370:DE370"/>
    <mergeCell ref="CQ370:CR370"/>
    <mergeCell ref="CS370:CT370"/>
    <mergeCell ref="CU370:CV370"/>
    <mergeCell ref="CM370:CN370"/>
    <mergeCell ref="CO370:CP370"/>
    <mergeCell ref="CB370:CC370"/>
    <mergeCell ref="CD370:CE370"/>
    <mergeCell ref="CF370:CG370"/>
    <mergeCell ref="CH370:CI370"/>
    <mergeCell ref="CJ370:CK370"/>
    <mergeCell ref="BY371:BZ371"/>
    <mergeCell ref="BQ371:BR371"/>
    <mergeCell ref="BS371:BT371"/>
    <mergeCell ref="BU371:BV371"/>
    <mergeCell ref="BW371:BX371"/>
    <mergeCell ref="BJ371:BK371"/>
    <mergeCell ref="BL371:BM371"/>
    <mergeCell ref="BN371:BO371"/>
    <mergeCell ref="BF371:BG371"/>
    <mergeCell ref="BH371:BI371"/>
    <mergeCell ref="AU371:AV371"/>
    <mergeCell ref="AW371:AX371"/>
    <mergeCell ref="AY371:AZ371"/>
    <mergeCell ref="BA371:BB371"/>
    <mergeCell ref="BC371:BD371"/>
    <mergeCell ref="AR371:AS371"/>
    <mergeCell ref="AG370:AH370"/>
    <mergeCell ref="AJ370:AK370"/>
    <mergeCell ref="AL370:AM370"/>
    <mergeCell ref="AN370:AO370"/>
    <mergeCell ref="AP370:AQ370"/>
    <mergeCell ref="AC370:AD370"/>
    <mergeCell ref="AE370:AF370"/>
    <mergeCell ref="Y370:Z370"/>
    <mergeCell ref="AA370:AB370"/>
    <mergeCell ref="N370:O370"/>
    <mergeCell ref="P370:Q370"/>
    <mergeCell ref="R370:S370"/>
    <mergeCell ref="T370:U370"/>
    <mergeCell ref="V370:W370"/>
    <mergeCell ref="DI369:DJ369"/>
    <mergeCell ref="DK369:DL369"/>
    <mergeCell ref="DM369:DN369"/>
    <mergeCell ref="DO369:DP369"/>
    <mergeCell ref="DQ369:DR369"/>
    <mergeCell ref="DF369:DG369"/>
    <mergeCell ref="CX369:CY369"/>
    <mergeCell ref="CZ369:DA369"/>
    <mergeCell ref="DB369:DC369"/>
    <mergeCell ref="DD369:DE369"/>
    <mergeCell ref="CQ369:CR369"/>
    <mergeCell ref="CS369:CT369"/>
    <mergeCell ref="CU369:CV369"/>
    <mergeCell ref="CM369:CN369"/>
    <mergeCell ref="CO369:CP369"/>
    <mergeCell ref="CB369:CC369"/>
    <mergeCell ref="CD369:CE369"/>
    <mergeCell ref="CF369:CG369"/>
    <mergeCell ref="CH369:CI369"/>
    <mergeCell ref="CJ369:CK369"/>
    <mergeCell ref="BY370:BZ370"/>
    <mergeCell ref="BQ370:BR370"/>
    <mergeCell ref="BS370:BT370"/>
    <mergeCell ref="BU370:BV370"/>
    <mergeCell ref="BW370:BX370"/>
    <mergeCell ref="BJ370:BK370"/>
    <mergeCell ref="BL370:BM370"/>
    <mergeCell ref="BN370:BO370"/>
    <mergeCell ref="BF370:BG370"/>
    <mergeCell ref="BH370:BI370"/>
    <mergeCell ref="AU370:AV370"/>
    <mergeCell ref="AW370:AX370"/>
    <mergeCell ref="AY370:AZ370"/>
    <mergeCell ref="BA370:BB370"/>
    <mergeCell ref="BC370:BD370"/>
    <mergeCell ref="AR370:AS370"/>
    <mergeCell ref="AG369:AH369"/>
    <mergeCell ref="AJ369:AK369"/>
    <mergeCell ref="AL369:AM369"/>
    <mergeCell ref="AN369:AO369"/>
    <mergeCell ref="AP369:AQ369"/>
    <mergeCell ref="AC369:AD369"/>
    <mergeCell ref="AE369:AF369"/>
    <mergeCell ref="Y369:Z369"/>
    <mergeCell ref="AA369:AB369"/>
    <mergeCell ref="N369:O369"/>
    <mergeCell ref="P369:Q369"/>
    <mergeCell ref="R369:S369"/>
    <mergeCell ref="T369:U369"/>
    <mergeCell ref="V369:W369"/>
    <mergeCell ref="AR369:AS369"/>
    <mergeCell ref="DI368:DJ368"/>
    <mergeCell ref="DK368:DL368"/>
    <mergeCell ref="DM368:DN368"/>
    <mergeCell ref="DO368:DP368"/>
    <mergeCell ref="DQ368:DR368"/>
    <mergeCell ref="DF368:DG368"/>
    <mergeCell ref="CX368:CY368"/>
    <mergeCell ref="CZ368:DA368"/>
    <mergeCell ref="DB368:DC368"/>
    <mergeCell ref="DD368:DE368"/>
    <mergeCell ref="CQ368:CR368"/>
    <mergeCell ref="CS368:CT368"/>
    <mergeCell ref="CU368:CV368"/>
    <mergeCell ref="CM368:CN368"/>
    <mergeCell ref="CO368:CP368"/>
    <mergeCell ref="CB368:CC368"/>
    <mergeCell ref="CD368:CE368"/>
    <mergeCell ref="CF368:CG368"/>
    <mergeCell ref="CH368:CI368"/>
    <mergeCell ref="CJ368:CK368"/>
    <mergeCell ref="BY369:BZ369"/>
    <mergeCell ref="BQ369:BR369"/>
    <mergeCell ref="BS369:BT369"/>
    <mergeCell ref="BU369:BV369"/>
    <mergeCell ref="BW369:BX369"/>
    <mergeCell ref="BJ369:BK369"/>
    <mergeCell ref="BL369:BM369"/>
    <mergeCell ref="BN369:BO369"/>
    <mergeCell ref="BF369:BG369"/>
    <mergeCell ref="BH369:BI369"/>
    <mergeCell ref="AU369:AV369"/>
    <mergeCell ref="AW369:AX369"/>
    <mergeCell ref="AY369:AZ369"/>
    <mergeCell ref="BA369:BB369"/>
    <mergeCell ref="BC369:BD369"/>
    <mergeCell ref="AG368:AH368"/>
    <mergeCell ref="AJ368:AK368"/>
    <mergeCell ref="AL368:AM368"/>
    <mergeCell ref="AN368:AO368"/>
    <mergeCell ref="AP368:AQ368"/>
    <mergeCell ref="AC368:AD368"/>
    <mergeCell ref="AE368:AF368"/>
    <mergeCell ref="Y368:Z368"/>
    <mergeCell ref="AA368:AB368"/>
    <mergeCell ref="N368:O368"/>
    <mergeCell ref="P368:Q368"/>
    <mergeCell ref="R368:S368"/>
    <mergeCell ref="T368:U368"/>
    <mergeCell ref="V368:W368"/>
    <mergeCell ref="DI367:DJ367"/>
    <mergeCell ref="DK367:DL367"/>
    <mergeCell ref="DM367:DN367"/>
    <mergeCell ref="DO367:DP367"/>
    <mergeCell ref="DQ367:DR367"/>
    <mergeCell ref="DF367:DG367"/>
    <mergeCell ref="CX367:CY367"/>
    <mergeCell ref="CZ367:DA367"/>
    <mergeCell ref="DB367:DC367"/>
    <mergeCell ref="DD367:DE367"/>
    <mergeCell ref="CQ367:CR367"/>
    <mergeCell ref="CS367:CT367"/>
    <mergeCell ref="CU367:CV367"/>
    <mergeCell ref="CM367:CN367"/>
    <mergeCell ref="CO367:CP367"/>
    <mergeCell ref="CB367:CC367"/>
    <mergeCell ref="CD367:CE367"/>
    <mergeCell ref="CF367:CG367"/>
    <mergeCell ref="CH367:CI367"/>
    <mergeCell ref="CJ367:CK367"/>
    <mergeCell ref="BY368:BZ368"/>
    <mergeCell ref="BQ368:BR368"/>
    <mergeCell ref="BS368:BT368"/>
    <mergeCell ref="BU368:BV368"/>
    <mergeCell ref="BW368:BX368"/>
    <mergeCell ref="BJ368:BK368"/>
    <mergeCell ref="BL368:BM368"/>
    <mergeCell ref="BN368:BO368"/>
    <mergeCell ref="BF368:BG368"/>
    <mergeCell ref="BH368:BI368"/>
    <mergeCell ref="AU368:AV368"/>
    <mergeCell ref="AW368:AX368"/>
    <mergeCell ref="AY368:AZ368"/>
    <mergeCell ref="BA368:BB368"/>
    <mergeCell ref="BC368:BD368"/>
    <mergeCell ref="AR368:AS368"/>
    <mergeCell ref="AG367:AH367"/>
    <mergeCell ref="AJ367:AK367"/>
    <mergeCell ref="AL367:AM367"/>
    <mergeCell ref="AN367:AO367"/>
    <mergeCell ref="AP367:AQ367"/>
    <mergeCell ref="AC367:AD367"/>
    <mergeCell ref="AE367:AF367"/>
    <mergeCell ref="Y367:Z367"/>
    <mergeCell ref="AA367:AB367"/>
    <mergeCell ref="N367:O367"/>
    <mergeCell ref="P367:Q367"/>
    <mergeCell ref="R367:S367"/>
    <mergeCell ref="T367:U367"/>
    <mergeCell ref="V367:W367"/>
    <mergeCell ref="DI366:DJ366"/>
    <mergeCell ref="DK366:DL366"/>
    <mergeCell ref="DM366:DN366"/>
    <mergeCell ref="DO366:DP366"/>
    <mergeCell ref="DQ366:DR366"/>
    <mergeCell ref="DF366:DG366"/>
    <mergeCell ref="CX366:CY366"/>
    <mergeCell ref="CZ366:DA366"/>
    <mergeCell ref="DB366:DC366"/>
    <mergeCell ref="DD366:DE366"/>
    <mergeCell ref="CQ366:CR366"/>
    <mergeCell ref="CS366:CT366"/>
    <mergeCell ref="CU366:CV366"/>
    <mergeCell ref="CM366:CN366"/>
    <mergeCell ref="CO366:CP366"/>
    <mergeCell ref="CB366:CC366"/>
    <mergeCell ref="CD366:CE366"/>
    <mergeCell ref="CF366:CG366"/>
    <mergeCell ref="CH366:CI366"/>
    <mergeCell ref="CJ366:CK366"/>
    <mergeCell ref="BY367:BZ367"/>
    <mergeCell ref="BQ367:BR367"/>
    <mergeCell ref="BS367:BT367"/>
    <mergeCell ref="BU367:BV367"/>
    <mergeCell ref="BW367:BX367"/>
    <mergeCell ref="BJ367:BK367"/>
    <mergeCell ref="BL367:BM367"/>
    <mergeCell ref="BN367:BO367"/>
    <mergeCell ref="BF367:BG367"/>
    <mergeCell ref="BH367:BI367"/>
    <mergeCell ref="AU367:AV367"/>
    <mergeCell ref="AW367:AX367"/>
    <mergeCell ref="AY367:AZ367"/>
    <mergeCell ref="BA367:BB367"/>
    <mergeCell ref="BC367:BD367"/>
    <mergeCell ref="AR367:AS367"/>
    <mergeCell ref="AG366:AH366"/>
    <mergeCell ref="AJ366:AK366"/>
    <mergeCell ref="AL366:AM366"/>
    <mergeCell ref="AN366:AO366"/>
    <mergeCell ref="AP366:AQ366"/>
    <mergeCell ref="AC366:AD366"/>
    <mergeCell ref="AE366:AF366"/>
    <mergeCell ref="Y366:Z366"/>
    <mergeCell ref="AA366:AB366"/>
    <mergeCell ref="N366:O366"/>
    <mergeCell ref="P366:Q366"/>
    <mergeCell ref="R366:S366"/>
    <mergeCell ref="T366:U366"/>
    <mergeCell ref="V366:W366"/>
    <mergeCell ref="DI365:DJ365"/>
    <mergeCell ref="DK365:DL365"/>
    <mergeCell ref="DM365:DN365"/>
    <mergeCell ref="DO365:DP365"/>
    <mergeCell ref="DQ365:DR365"/>
    <mergeCell ref="DF365:DG365"/>
    <mergeCell ref="CX365:CY365"/>
    <mergeCell ref="CZ365:DA365"/>
    <mergeCell ref="DB365:DC365"/>
    <mergeCell ref="DD365:DE365"/>
    <mergeCell ref="CQ365:CR365"/>
    <mergeCell ref="CS365:CT365"/>
    <mergeCell ref="CU365:CV365"/>
    <mergeCell ref="CM365:CN365"/>
    <mergeCell ref="CO365:CP365"/>
    <mergeCell ref="CB365:CC365"/>
    <mergeCell ref="CD365:CE365"/>
    <mergeCell ref="CF365:CG365"/>
    <mergeCell ref="CH365:CI365"/>
    <mergeCell ref="CJ365:CK365"/>
    <mergeCell ref="BY366:BZ366"/>
    <mergeCell ref="BQ366:BR366"/>
    <mergeCell ref="BS366:BT366"/>
    <mergeCell ref="BU366:BV366"/>
    <mergeCell ref="BW366:BX366"/>
    <mergeCell ref="BJ366:BK366"/>
    <mergeCell ref="BL366:BM366"/>
    <mergeCell ref="BN366:BO366"/>
    <mergeCell ref="BF366:BG366"/>
    <mergeCell ref="BH366:BI366"/>
    <mergeCell ref="AU366:AV366"/>
    <mergeCell ref="AW366:AX366"/>
    <mergeCell ref="AY366:AZ366"/>
    <mergeCell ref="BA366:BB366"/>
    <mergeCell ref="BC366:BD366"/>
    <mergeCell ref="AR366:AS366"/>
    <mergeCell ref="AG365:AH365"/>
    <mergeCell ref="AJ365:AK365"/>
    <mergeCell ref="AL365:AM365"/>
    <mergeCell ref="AN365:AO365"/>
    <mergeCell ref="AP365:AQ365"/>
    <mergeCell ref="AC365:AD365"/>
    <mergeCell ref="AE365:AF365"/>
    <mergeCell ref="Y365:Z365"/>
    <mergeCell ref="AA365:AB365"/>
    <mergeCell ref="N365:O365"/>
    <mergeCell ref="P365:Q365"/>
    <mergeCell ref="R365:S365"/>
    <mergeCell ref="T365:U365"/>
    <mergeCell ref="V365:W365"/>
    <mergeCell ref="E363:I363"/>
    <mergeCell ref="DI362:DJ362"/>
    <mergeCell ref="DK362:DL362"/>
    <mergeCell ref="DM362:DN362"/>
    <mergeCell ref="DO362:DP362"/>
    <mergeCell ref="DQ362:DR362"/>
    <mergeCell ref="DD362:DE362"/>
    <mergeCell ref="DF362:DG362"/>
    <mergeCell ref="CX362:CY362"/>
    <mergeCell ref="CZ362:DA362"/>
    <mergeCell ref="DB362:DC362"/>
    <mergeCell ref="CO362:CP362"/>
    <mergeCell ref="CQ362:CR362"/>
    <mergeCell ref="CS362:CT362"/>
    <mergeCell ref="CU362:CV362"/>
    <mergeCell ref="CM362:CN362"/>
    <mergeCell ref="CB362:CC362"/>
    <mergeCell ref="CD362:CE362"/>
    <mergeCell ref="CF362:CG362"/>
    <mergeCell ref="BY365:BZ365"/>
    <mergeCell ref="BQ365:BR365"/>
    <mergeCell ref="BS365:BT365"/>
    <mergeCell ref="BU365:BV365"/>
    <mergeCell ref="BW365:BX365"/>
    <mergeCell ref="BJ365:BK365"/>
    <mergeCell ref="BL365:BM365"/>
    <mergeCell ref="BN365:BO365"/>
    <mergeCell ref="BF365:BG365"/>
    <mergeCell ref="BH365:BI365"/>
    <mergeCell ref="AU365:AV365"/>
    <mergeCell ref="AW365:AX365"/>
    <mergeCell ref="AY365:AZ365"/>
    <mergeCell ref="BA365:BB365"/>
    <mergeCell ref="BC365:BD365"/>
    <mergeCell ref="AR365:AS365"/>
    <mergeCell ref="AG362:AH362"/>
    <mergeCell ref="AJ362:AK362"/>
    <mergeCell ref="AL362:AM362"/>
    <mergeCell ref="AN362:AO362"/>
    <mergeCell ref="AA362:AB362"/>
    <mergeCell ref="AC362:AD362"/>
    <mergeCell ref="AE362:AF362"/>
    <mergeCell ref="Y362:Z362"/>
    <mergeCell ref="J362:M362"/>
    <mergeCell ref="N362:O362"/>
    <mergeCell ref="P362:Q362"/>
    <mergeCell ref="R362:S362"/>
    <mergeCell ref="T362:U362"/>
    <mergeCell ref="V362:W362"/>
    <mergeCell ref="CH362:CI362"/>
    <mergeCell ref="CJ362:CK362"/>
    <mergeCell ref="BW362:BX362"/>
    <mergeCell ref="BY362:BZ362"/>
    <mergeCell ref="BQ362:BR362"/>
    <mergeCell ref="BS362:BT362"/>
    <mergeCell ref="BU362:BV362"/>
    <mergeCell ref="BH362:BI362"/>
    <mergeCell ref="BJ362:BK362"/>
    <mergeCell ref="BL362:BM362"/>
    <mergeCell ref="BN362:BO362"/>
    <mergeCell ref="BF362:BG362"/>
    <mergeCell ref="AU362:AV362"/>
    <mergeCell ref="AW362:AX362"/>
    <mergeCell ref="AY362:AZ362"/>
    <mergeCell ref="BA362:BB362"/>
    <mergeCell ref="BC362:BD362"/>
    <mergeCell ref="AP362:AQ362"/>
    <mergeCell ref="AR362:AS362"/>
    <mergeCell ref="DI361:DJ361"/>
    <mergeCell ref="DK361:DL361"/>
    <mergeCell ref="DM361:DN361"/>
    <mergeCell ref="DO361:DP361"/>
    <mergeCell ref="DQ361:DR361"/>
    <mergeCell ref="DF361:DG361"/>
    <mergeCell ref="CX361:CY361"/>
    <mergeCell ref="CZ361:DA361"/>
    <mergeCell ref="DB361:DC361"/>
    <mergeCell ref="DD361:DE361"/>
    <mergeCell ref="CQ361:CR361"/>
    <mergeCell ref="CS361:CT361"/>
    <mergeCell ref="CU361:CV361"/>
    <mergeCell ref="CM361:CN361"/>
    <mergeCell ref="CO361:CP361"/>
    <mergeCell ref="CB361:CC361"/>
    <mergeCell ref="CD361:CE361"/>
    <mergeCell ref="CF361:CG361"/>
    <mergeCell ref="CH361:CI361"/>
    <mergeCell ref="CJ361:CK361"/>
    <mergeCell ref="AG361:AH361"/>
    <mergeCell ref="AJ361:AK361"/>
    <mergeCell ref="AL361:AM361"/>
    <mergeCell ref="AN361:AO361"/>
    <mergeCell ref="AP361:AQ361"/>
    <mergeCell ref="AC361:AD361"/>
    <mergeCell ref="AE361:AF361"/>
    <mergeCell ref="Y361:Z361"/>
    <mergeCell ref="AA361:AB361"/>
    <mergeCell ref="N361:O361"/>
    <mergeCell ref="P361:Q361"/>
    <mergeCell ref="R361:S361"/>
    <mergeCell ref="T361:U361"/>
    <mergeCell ref="V361:W361"/>
    <mergeCell ref="DI360:DJ360"/>
    <mergeCell ref="DK360:DL360"/>
    <mergeCell ref="DM360:DN360"/>
    <mergeCell ref="DO360:DP360"/>
    <mergeCell ref="DQ360:DR360"/>
    <mergeCell ref="DF360:DG360"/>
    <mergeCell ref="CX360:CY360"/>
    <mergeCell ref="CZ360:DA360"/>
    <mergeCell ref="DB360:DC360"/>
    <mergeCell ref="DD360:DE360"/>
    <mergeCell ref="CQ360:CR360"/>
    <mergeCell ref="CS360:CT360"/>
    <mergeCell ref="CU360:CV360"/>
    <mergeCell ref="CM360:CN360"/>
    <mergeCell ref="CO360:CP360"/>
    <mergeCell ref="CB360:CC360"/>
    <mergeCell ref="CD360:CE360"/>
    <mergeCell ref="CF360:CG360"/>
    <mergeCell ref="CH360:CI360"/>
    <mergeCell ref="CJ360:CK360"/>
    <mergeCell ref="BY361:BZ361"/>
    <mergeCell ref="BQ361:BR361"/>
    <mergeCell ref="BS361:BT361"/>
    <mergeCell ref="BU361:BV361"/>
    <mergeCell ref="BW361:BX361"/>
    <mergeCell ref="BJ361:BK361"/>
    <mergeCell ref="BL361:BM361"/>
    <mergeCell ref="BN361:BO361"/>
    <mergeCell ref="BF361:BG361"/>
    <mergeCell ref="BH361:BI361"/>
    <mergeCell ref="AU361:AV361"/>
    <mergeCell ref="AW361:AX361"/>
    <mergeCell ref="AY361:AZ361"/>
    <mergeCell ref="BA361:BB361"/>
    <mergeCell ref="BC361:BD361"/>
    <mergeCell ref="AR361:AS361"/>
    <mergeCell ref="AG360:AH360"/>
    <mergeCell ref="AJ360:AK360"/>
    <mergeCell ref="AL360:AM360"/>
    <mergeCell ref="AN360:AO360"/>
    <mergeCell ref="AP360:AQ360"/>
    <mergeCell ref="AC360:AD360"/>
    <mergeCell ref="AE360:AF360"/>
    <mergeCell ref="Y360:Z360"/>
    <mergeCell ref="AA360:AB360"/>
    <mergeCell ref="N360:O360"/>
    <mergeCell ref="P360:Q360"/>
    <mergeCell ref="R360:S360"/>
    <mergeCell ref="T360:U360"/>
    <mergeCell ref="V360:W360"/>
    <mergeCell ref="AR360:AS360"/>
    <mergeCell ref="DI359:DJ359"/>
    <mergeCell ref="DK359:DL359"/>
    <mergeCell ref="DM359:DN359"/>
    <mergeCell ref="DO359:DP359"/>
    <mergeCell ref="DQ359:DR359"/>
    <mergeCell ref="DF359:DG359"/>
    <mergeCell ref="CX359:CY359"/>
    <mergeCell ref="CZ359:DA359"/>
    <mergeCell ref="DB359:DC359"/>
    <mergeCell ref="DD359:DE359"/>
    <mergeCell ref="CQ359:CR359"/>
    <mergeCell ref="CS359:CT359"/>
    <mergeCell ref="CU359:CV359"/>
    <mergeCell ref="CM359:CN359"/>
    <mergeCell ref="CO359:CP359"/>
    <mergeCell ref="CB359:CC359"/>
    <mergeCell ref="CD359:CE359"/>
    <mergeCell ref="CF359:CG359"/>
    <mergeCell ref="CH359:CI359"/>
    <mergeCell ref="CJ359:CK359"/>
    <mergeCell ref="BY360:BZ360"/>
    <mergeCell ref="BQ360:BR360"/>
    <mergeCell ref="BS360:BT360"/>
    <mergeCell ref="BU360:BV360"/>
    <mergeCell ref="BW360:BX360"/>
    <mergeCell ref="BJ360:BK360"/>
    <mergeCell ref="BL360:BM360"/>
    <mergeCell ref="BN360:BO360"/>
    <mergeCell ref="BF360:BG360"/>
    <mergeCell ref="BH360:BI360"/>
    <mergeCell ref="AU360:AV360"/>
    <mergeCell ref="AW360:AX360"/>
    <mergeCell ref="AY360:AZ360"/>
    <mergeCell ref="BA360:BB360"/>
    <mergeCell ref="BC360:BD360"/>
    <mergeCell ref="AG359:AH359"/>
    <mergeCell ref="AJ359:AK359"/>
    <mergeCell ref="AL359:AM359"/>
    <mergeCell ref="AN359:AO359"/>
    <mergeCell ref="AP359:AQ359"/>
    <mergeCell ref="AC359:AD359"/>
    <mergeCell ref="AE359:AF359"/>
    <mergeCell ref="Y359:Z359"/>
    <mergeCell ref="AA359:AB359"/>
    <mergeCell ref="N359:O359"/>
    <mergeCell ref="P359:Q359"/>
    <mergeCell ref="R359:S359"/>
    <mergeCell ref="T359:U359"/>
    <mergeCell ref="V359:W359"/>
    <mergeCell ref="DI358:DJ358"/>
    <mergeCell ref="DK358:DL358"/>
    <mergeCell ref="DM358:DN358"/>
    <mergeCell ref="DO358:DP358"/>
    <mergeCell ref="DQ358:DR358"/>
    <mergeCell ref="DF358:DG358"/>
    <mergeCell ref="CX358:CY358"/>
    <mergeCell ref="CZ358:DA358"/>
    <mergeCell ref="DB358:DC358"/>
    <mergeCell ref="DD358:DE358"/>
    <mergeCell ref="CQ358:CR358"/>
    <mergeCell ref="CS358:CT358"/>
    <mergeCell ref="CU358:CV358"/>
    <mergeCell ref="CM358:CN358"/>
    <mergeCell ref="CO358:CP358"/>
    <mergeCell ref="CB358:CC358"/>
    <mergeCell ref="CD358:CE358"/>
    <mergeCell ref="CF358:CG358"/>
    <mergeCell ref="CH358:CI358"/>
    <mergeCell ref="CJ358:CK358"/>
    <mergeCell ref="BY359:BZ359"/>
    <mergeCell ref="BQ359:BR359"/>
    <mergeCell ref="BS359:BT359"/>
    <mergeCell ref="BU359:BV359"/>
    <mergeCell ref="BW359:BX359"/>
    <mergeCell ref="BJ359:BK359"/>
    <mergeCell ref="BL359:BM359"/>
    <mergeCell ref="BN359:BO359"/>
    <mergeCell ref="BF359:BG359"/>
    <mergeCell ref="BH359:BI359"/>
    <mergeCell ref="AU359:AV359"/>
    <mergeCell ref="AW359:AX359"/>
    <mergeCell ref="AY359:AZ359"/>
    <mergeCell ref="BA359:BB359"/>
    <mergeCell ref="BC359:BD359"/>
    <mergeCell ref="AR359:AS359"/>
    <mergeCell ref="AG358:AH358"/>
    <mergeCell ref="AJ358:AK358"/>
    <mergeCell ref="AL358:AM358"/>
    <mergeCell ref="AN358:AO358"/>
    <mergeCell ref="AP358:AQ358"/>
    <mergeCell ref="AC358:AD358"/>
    <mergeCell ref="AE358:AF358"/>
    <mergeCell ref="Y358:Z358"/>
    <mergeCell ref="AA358:AB358"/>
    <mergeCell ref="N358:O358"/>
    <mergeCell ref="P358:Q358"/>
    <mergeCell ref="R358:S358"/>
    <mergeCell ref="T358:U358"/>
    <mergeCell ref="V358:W358"/>
    <mergeCell ref="DI357:DJ357"/>
    <mergeCell ref="DK357:DL357"/>
    <mergeCell ref="DM357:DN357"/>
    <mergeCell ref="DO357:DP357"/>
    <mergeCell ref="DQ357:DR357"/>
    <mergeCell ref="DF357:DG357"/>
    <mergeCell ref="CX357:CY357"/>
    <mergeCell ref="CZ357:DA357"/>
    <mergeCell ref="DB357:DC357"/>
    <mergeCell ref="DD357:DE357"/>
    <mergeCell ref="CQ357:CR357"/>
    <mergeCell ref="CS357:CT357"/>
    <mergeCell ref="CU357:CV357"/>
    <mergeCell ref="CM357:CN357"/>
    <mergeCell ref="CO357:CP357"/>
    <mergeCell ref="CB357:CC357"/>
    <mergeCell ref="CD357:CE357"/>
    <mergeCell ref="CF357:CG357"/>
    <mergeCell ref="CH357:CI357"/>
    <mergeCell ref="CJ357:CK357"/>
    <mergeCell ref="BY358:BZ358"/>
    <mergeCell ref="BQ358:BR358"/>
    <mergeCell ref="BS358:BT358"/>
    <mergeCell ref="BU358:BV358"/>
    <mergeCell ref="BW358:BX358"/>
    <mergeCell ref="BJ358:BK358"/>
    <mergeCell ref="BL358:BM358"/>
    <mergeCell ref="BN358:BO358"/>
    <mergeCell ref="BF358:BG358"/>
    <mergeCell ref="BH358:BI358"/>
    <mergeCell ref="AU358:AV358"/>
    <mergeCell ref="AW358:AX358"/>
    <mergeCell ref="AY358:AZ358"/>
    <mergeCell ref="BA358:BB358"/>
    <mergeCell ref="BC358:BD358"/>
    <mergeCell ref="AR358:AS358"/>
    <mergeCell ref="AG357:AH357"/>
    <mergeCell ref="AJ357:AK357"/>
    <mergeCell ref="AL357:AM357"/>
    <mergeCell ref="AN357:AO357"/>
    <mergeCell ref="AP357:AQ357"/>
    <mergeCell ref="AC357:AD357"/>
    <mergeCell ref="AE357:AF357"/>
    <mergeCell ref="Y357:Z357"/>
    <mergeCell ref="AA357:AB357"/>
    <mergeCell ref="N357:O357"/>
    <mergeCell ref="P357:Q357"/>
    <mergeCell ref="R357:S357"/>
    <mergeCell ref="T357:U357"/>
    <mergeCell ref="V357:W357"/>
    <mergeCell ref="DI356:DJ356"/>
    <mergeCell ref="DK356:DL356"/>
    <mergeCell ref="DM356:DN356"/>
    <mergeCell ref="DO356:DP356"/>
    <mergeCell ref="DQ356:DR356"/>
    <mergeCell ref="DF356:DG356"/>
    <mergeCell ref="CX356:CY356"/>
    <mergeCell ref="CZ356:DA356"/>
    <mergeCell ref="DB356:DC356"/>
    <mergeCell ref="DD356:DE356"/>
    <mergeCell ref="CQ356:CR356"/>
    <mergeCell ref="CS356:CT356"/>
    <mergeCell ref="CU356:CV356"/>
    <mergeCell ref="CM356:CN356"/>
    <mergeCell ref="CO356:CP356"/>
    <mergeCell ref="CB356:CC356"/>
    <mergeCell ref="CD356:CE356"/>
    <mergeCell ref="CF356:CG356"/>
    <mergeCell ref="CH356:CI356"/>
    <mergeCell ref="CJ356:CK356"/>
    <mergeCell ref="BY357:BZ357"/>
    <mergeCell ref="BQ357:BR357"/>
    <mergeCell ref="BS357:BT357"/>
    <mergeCell ref="BU357:BV357"/>
    <mergeCell ref="BW357:BX357"/>
    <mergeCell ref="BJ357:BK357"/>
    <mergeCell ref="BL357:BM357"/>
    <mergeCell ref="BN357:BO357"/>
    <mergeCell ref="BF357:BG357"/>
    <mergeCell ref="BH357:BI357"/>
    <mergeCell ref="AU357:AV357"/>
    <mergeCell ref="AW357:AX357"/>
    <mergeCell ref="AY357:AZ357"/>
    <mergeCell ref="BA357:BB357"/>
    <mergeCell ref="BC357:BD357"/>
    <mergeCell ref="AR357:AS357"/>
    <mergeCell ref="AG356:AH356"/>
    <mergeCell ref="AJ356:AK356"/>
    <mergeCell ref="AL356:AM356"/>
    <mergeCell ref="AN356:AO356"/>
    <mergeCell ref="AP356:AQ356"/>
    <mergeCell ref="AC356:AD356"/>
    <mergeCell ref="AE356:AF356"/>
    <mergeCell ref="Y356:Z356"/>
    <mergeCell ref="AA356:AB356"/>
    <mergeCell ref="N356:O356"/>
    <mergeCell ref="P356:Q356"/>
    <mergeCell ref="R356:S356"/>
    <mergeCell ref="T356:U356"/>
    <mergeCell ref="V356:W356"/>
    <mergeCell ref="DI355:DJ355"/>
    <mergeCell ref="DK355:DL355"/>
    <mergeCell ref="DM355:DN355"/>
    <mergeCell ref="DO355:DP355"/>
    <mergeCell ref="DQ355:DR355"/>
    <mergeCell ref="DF355:DG355"/>
    <mergeCell ref="CX355:CY355"/>
    <mergeCell ref="CZ355:DA355"/>
    <mergeCell ref="DB355:DC355"/>
    <mergeCell ref="DD355:DE355"/>
    <mergeCell ref="CQ355:CR355"/>
    <mergeCell ref="CS355:CT355"/>
    <mergeCell ref="CU355:CV355"/>
    <mergeCell ref="CM355:CN355"/>
    <mergeCell ref="CO355:CP355"/>
    <mergeCell ref="CB355:CC355"/>
    <mergeCell ref="CD355:CE355"/>
    <mergeCell ref="CF355:CG355"/>
    <mergeCell ref="CH355:CI355"/>
    <mergeCell ref="CJ355:CK355"/>
    <mergeCell ref="BY356:BZ356"/>
    <mergeCell ref="BQ356:BR356"/>
    <mergeCell ref="BS356:BT356"/>
    <mergeCell ref="BU356:BV356"/>
    <mergeCell ref="BW356:BX356"/>
    <mergeCell ref="BJ356:BK356"/>
    <mergeCell ref="BL356:BM356"/>
    <mergeCell ref="BN356:BO356"/>
    <mergeCell ref="BF356:BG356"/>
    <mergeCell ref="BH356:BI356"/>
    <mergeCell ref="AU356:AV356"/>
    <mergeCell ref="AW356:AX356"/>
    <mergeCell ref="AY356:AZ356"/>
    <mergeCell ref="BA356:BB356"/>
    <mergeCell ref="BC356:BD356"/>
    <mergeCell ref="AR356:AS356"/>
    <mergeCell ref="AG355:AH355"/>
    <mergeCell ref="AJ355:AK355"/>
    <mergeCell ref="AL355:AM355"/>
    <mergeCell ref="AN355:AO355"/>
    <mergeCell ref="AP355:AQ355"/>
    <mergeCell ref="AC355:AD355"/>
    <mergeCell ref="AE355:AF355"/>
    <mergeCell ref="Y355:Z355"/>
    <mergeCell ref="AA355:AB355"/>
    <mergeCell ref="N355:O355"/>
    <mergeCell ref="P355:Q355"/>
    <mergeCell ref="R355:S355"/>
    <mergeCell ref="T355:U355"/>
    <mergeCell ref="V355:W355"/>
    <mergeCell ref="DI354:DJ354"/>
    <mergeCell ref="DK354:DL354"/>
    <mergeCell ref="DM354:DN354"/>
    <mergeCell ref="DO354:DP354"/>
    <mergeCell ref="DQ354:DR354"/>
    <mergeCell ref="DF354:DG354"/>
    <mergeCell ref="CX354:CY354"/>
    <mergeCell ref="CZ354:DA354"/>
    <mergeCell ref="DB354:DC354"/>
    <mergeCell ref="DD354:DE354"/>
    <mergeCell ref="CQ354:CR354"/>
    <mergeCell ref="CS354:CT354"/>
    <mergeCell ref="CU354:CV354"/>
    <mergeCell ref="CM354:CN354"/>
    <mergeCell ref="CO354:CP354"/>
    <mergeCell ref="CB354:CC354"/>
    <mergeCell ref="CD354:CE354"/>
    <mergeCell ref="CF354:CG354"/>
    <mergeCell ref="CH354:CI354"/>
    <mergeCell ref="CJ354:CK354"/>
    <mergeCell ref="BY355:BZ355"/>
    <mergeCell ref="BQ355:BR355"/>
    <mergeCell ref="BS355:BT355"/>
    <mergeCell ref="BU355:BV355"/>
    <mergeCell ref="BW355:BX355"/>
    <mergeCell ref="BJ355:BK355"/>
    <mergeCell ref="BL355:BM355"/>
    <mergeCell ref="BN355:BO355"/>
    <mergeCell ref="BF355:BG355"/>
    <mergeCell ref="BH355:BI355"/>
    <mergeCell ref="AU355:AV355"/>
    <mergeCell ref="AW355:AX355"/>
    <mergeCell ref="AY355:AZ355"/>
    <mergeCell ref="BA355:BB355"/>
    <mergeCell ref="BC355:BD355"/>
    <mergeCell ref="AR355:AS355"/>
    <mergeCell ref="AG354:AH354"/>
    <mergeCell ref="AJ354:AK354"/>
    <mergeCell ref="AL354:AM354"/>
    <mergeCell ref="AN354:AO354"/>
    <mergeCell ref="AP354:AQ354"/>
    <mergeCell ref="AC354:AD354"/>
    <mergeCell ref="AE354:AF354"/>
    <mergeCell ref="Y354:Z354"/>
    <mergeCell ref="AA354:AB354"/>
    <mergeCell ref="N354:O354"/>
    <mergeCell ref="P354:Q354"/>
    <mergeCell ref="R354:S354"/>
    <mergeCell ref="T354:U354"/>
    <mergeCell ref="V354:W354"/>
    <mergeCell ref="AR354:AS354"/>
    <mergeCell ref="DI353:DJ353"/>
    <mergeCell ref="DK353:DL353"/>
    <mergeCell ref="DM353:DN353"/>
    <mergeCell ref="DO353:DP353"/>
    <mergeCell ref="DQ353:DR353"/>
    <mergeCell ref="DF353:DG353"/>
    <mergeCell ref="CX353:CY353"/>
    <mergeCell ref="CZ353:DA353"/>
    <mergeCell ref="DB353:DC353"/>
    <mergeCell ref="DD353:DE353"/>
    <mergeCell ref="CQ353:CR353"/>
    <mergeCell ref="CS353:CT353"/>
    <mergeCell ref="CU353:CV353"/>
    <mergeCell ref="CM353:CN353"/>
    <mergeCell ref="CO353:CP353"/>
    <mergeCell ref="CB353:CC353"/>
    <mergeCell ref="CD353:CE353"/>
    <mergeCell ref="CF353:CG353"/>
    <mergeCell ref="CH353:CI353"/>
    <mergeCell ref="CJ353:CK353"/>
    <mergeCell ref="BY354:BZ354"/>
    <mergeCell ref="BQ354:BR354"/>
    <mergeCell ref="BS354:BT354"/>
    <mergeCell ref="BU354:BV354"/>
    <mergeCell ref="BW354:BX354"/>
    <mergeCell ref="BJ354:BK354"/>
    <mergeCell ref="BL354:BM354"/>
    <mergeCell ref="BN354:BO354"/>
    <mergeCell ref="BF354:BG354"/>
    <mergeCell ref="BH354:BI354"/>
    <mergeCell ref="AU354:AV354"/>
    <mergeCell ref="AW354:AX354"/>
    <mergeCell ref="AY354:AZ354"/>
    <mergeCell ref="BA354:BB354"/>
    <mergeCell ref="BC354:BD354"/>
    <mergeCell ref="AG353:AH353"/>
    <mergeCell ref="AJ353:AK353"/>
    <mergeCell ref="AL353:AM353"/>
    <mergeCell ref="AN353:AO353"/>
    <mergeCell ref="AP353:AQ353"/>
    <mergeCell ref="AC353:AD353"/>
    <mergeCell ref="AE353:AF353"/>
    <mergeCell ref="Y353:Z353"/>
    <mergeCell ref="AA353:AB353"/>
    <mergeCell ref="N353:O353"/>
    <mergeCell ref="P353:Q353"/>
    <mergeCell ref="R353:S353"/>
    <mergeCell ref="T353:U353"/>
    <mergeCell ref="V353:W353"/>
    <mergeCell ref="DI352:DJ352"/>
    <mergeCell ref="DK352:DL352"/>
    <mergeCell ref="DM352:DN352"/>
    <mergeCell ref="DO352:DP352"/>
    <mergeCell ref="DQ352:DR352"/>
    <mergeCell ref="DF352:DG352"/>
    <mergeCell ref="CX352:CY352"/>
    <mergeCell ref="CZ352:DA352"/>
    <mergeCell ref="DB352:DC352"/>
    <mergeCell ref="DD352:DE352"/>
    <mergeCell ref="CQ352:CR352"/>
    <mergeCell ref="CS352:CT352"/>
    <mergeCell ref="CU352:CV352"/>
    <mergeCell ref="CM352:CN352"/>
    <mergeCell ref="CO352:CP352"/>
    <mergeCell ref="CB352:CC352"/>
    <mergeCell ref="CD352:CE352"/>
    <mergeCell ref="CF352:CG352"/>
    <mergeCell ref="CH352:CI352"/>
    <mergeCell ref="CJ352:CK352"/>
    <mergeCell ref="BY353:BZ353"/>
    <mergeCell ref="BQ353:BR353"/>
    <mergeCell ref="BS353:BT353"/>
    <mergeCell ref="BU353:BV353"/>
    <mergeCell ref="BW353:BX353"/>
    <mergeCell ref="BJ353:BK353"/>
    <mergeCell ref="BL353:BM353"/>
    <mergeCell ref="BN353:BO353"/>
    <mergeCell ref="BF353:BG353"/>
    <mergeCell ref="BH353:BI353"/>
    <mergeCell ref="AU353:AV353"/>
    <mergeCell ref="AW353:AX353"/>
    <mergeCell ref="AY353:AZ353"/>
    <mergeCell ref="BA353:BB353"/>
    <mergeCell ref="BC353:BD353"/>
    <mergeCell ref="AR353:AS353"/>
    <mergeCell ref="AG352:AH352"/>
    <mergeCell ref="AJ352:AK352"/>
    <mergeCell ref="AL352:AM352"/>
    <mergeCell ref="AN352:AO352"/>
    <mergeCell ref="AP352:AQ352"/>
    <mergeCell ref="AC352:AD352"/>
    <mergeCell ref="AE352:AF352"/>
    <mergeCell ref="Y352:Z352"/>
    <mergeCell ref="AA352:AB352"/>
    <mergeCell ref="N352:O352"/>
    <mergeCell ref="P352:Q352"/>
    <mergeCell ref="R352:S352"/>
    <mergeCell ref="T352:U352"/>
    <mergeCell ref="V352:W352"/>
    <mergeCell ref="DI351:DJ351"/>
    <mergeCell ref="DK351:DL351"/>
    <mergeCell ref="DM351:DN351"/>
    <mergeCell ref="DO351:DP351"/>
    <mergeCell ref="DQ351:DR351"/>
    <mergeCell ref="DF351:DG351"/>
    <mergeCell ref="CX351:CY351"/>
    <mergeCell ref="CZ351:DA351"/>
    <mergeCell ref="DB351:DC351"/>
    <mergeCell ref="DD351:DE351"/>
    <mergeCell ref="CQ351:CR351"/>
    <mergeCell ref="CS351:CT351"/>
    <mergeCell ref="CU351:CV351"/>
    <mergeCell ref="CM351:CN351"/>
    <mergeCell ref="CO351:CP351"/>
    <mergeCell ref="CB351:CC351"/>
    <mergeCell ref="CD351:CE351"/>
    <mergeCell ref="CF351:CG351"/>
    <mergeCell ref="CH351:CI351"/>
    <mergeCell ref="CJ351:CK351"/>
    <mergeCell ref="BY352:BZ352"/>
    <mergeCell ref="BQ352:BR352"/>
    <mergeCell ref="BS352:BT352"/>
    <mergeCell ref="BU352:BV352"/>
    <mergeCell ref="BW352:BX352"/>
    <mergeCell ref="BJ352:BK352"/>
    <mergeCell ref="BL352:BM352"/>
    <mergeCell ref="BN352:BO352"/>
    <mergeCell ref="BF352:BG352"/>
    <mergeCell ref="BH352:BI352"/>
    <mergeCell ref="AU352:AV352"/>
    <mergeCell ref="AW352:AX352"/>
    <mergeCell ref="AY352:AZ352"/>
    <mergeCell ref="BA352:BB352"/>
    <mergeCell ref="BC352:BD352"/>
    <mergeCell ref="AR352:AS352"/>
    <mergeCell ref="AG351:AH351"/>
    <mergeCell ref="AJ351:AK351"/>
    <mergeCell ref="AL351:AM351"/>
    <mergeCell ref="AN351:AO351"/>
    <mergeCell ref="AP351:AQ351"/>
    <mergeCell ref="AC351:AD351"/>
    <mergeCell ref="AE351:AF351"/>
    <mergeCell ref="Y351:Z351"/>
    <mergeCell ref="AA351:AB351"/>
    <mergeCell ref="N351:O351"/>
    <mergeCell ref="P351:Q351"/>
    <mergeCell ref="R351:S351"/>
    <mergeCell ref="T351:U351"/>
    <mergeCell ref="V351:W351"/>
    <mergeCell ref="DI350:DJ350"/>
    <mergeCell ref="DK350:DL350"/>
    <mergeCell ref="DM350:DN350"/>
    <mergeCell ref="DO350:DP350"/>
    <mergeCell ref="DQ350:DR350"/>
    <mergeCell ref="DF350:DG350"/>
    <mergeCell ref="CX350:CY350"/>
    <mergeCell ref="CZ350:DA350"/>
    <mergeCell ref="DB350:DC350"/>
    <mergeCell ref="DD350:DE350"/>
    <mergeCell ref="CQ350:CR350"/>
    <mergeCell ref="CS350:CT350"/>
    <mergeCell ref="CU350:CV350"/>
    <mergeCell ref="CM350:CN350"/>
    <mergeCell ref="CO350:CP350"/>
    <mergeCell ref="CB350:CC350"/>
    <mergeCell ref="CD350:CE350"/>
    <mergeCell ref="CF350:CG350"/>
    <mergeCell ref="CH350:CI350"/>
    <mergeCell ref="CJ350:CK350"/>
    <mergeCell ref="BY351:BZ351"/>
    <mergeCell ref="BQ351:BR351"/>
    <mergeCell ref="BS351:BT351"/>
    <mergeCell ref="BU351:BV351"/>
    <mergeCell ref="BW351:BX351"/>
    <mergeCell ref="BJ351:BK351"/>
    <mergeCell ref="BL351:BM351"/>
    <mergeCell ref="BN351:BO351"/>
    <mergeCell ref="BF351:BG351"/>
    <mergeCell ref="BH351:BI351"/>
    <mergeCell ref="AU351:AV351"/>
    <mergeCell ref="AW351:AX351"/>
    <mergeCell ref="AY351:AZ351"/>
    <mergeCell ref="BA351:BB351"/>
    <mergeCell ref="BC351:BD351"/>
    <mergeCell ref="AR351:AS351"/>
    <mergeCell ref="AG350:AH350"/>
    <mergeCell ref="AJ350:AK350"/>
    <mergeCell ref="AL350:AM350"/>
    <mergeCell ref="AN350:AO350"/>
    <mergeCell ref="AP350:AQ350"/>
    <mergeCell ref="AC350:AD350"/>
    <mergeCell ref="AE350:AF350"/>
    <mergeCell ref="Y350:Z350"/>
    <mergeCell ref="AA350:AB350"/>
    <mergeCell ref="N350:O350"/>
    <mergeCell ref="P350:Q350"/>
    <mergeCell ref="R350:S350"/>
    <mergeCell ref="T350:U350"/>
    <mergeCell ref="V350:W350"/>
    <mergeCell ref="DI349:DJ349"/>
    <mergeCell ref="DK349:DL349"/>
    <mergeCell ref="DM349:DN349"/>
    <mergeCell ref="DO349:DP349"/>
    <mergeCell ref="DQ349:DR349"/>
    <mergeCell ref="DF349:DG349"/>
    <mergeCell ref="CX349:CY349"/>
    <mergeCell ref="CZ349:DA349"/>
    <mergeCell ref="DB349:DC349"/>
    <mergeCell ref="DD349:DE349"/>
    <mergeCell ref="CQ349:CR349"/>
    <mergeCell ref="CS349:CT349"/>
    <mergeCell ref="CU349:CV349"/>
    <mergeCell ref="CM349:CN349"/>
    <mergeCell ref="CO349:CP349"/>
    <mergeCell ref="CB349:CC349"/>
    <mergeCell ref="CD349:CE349"/>
    <mergeCell ref="CF349:CG349"/>
    <mergeCell ref="CH349:CI349"/>
    <mergeCell ref="CJ349:CK349"/>
    <mergeCell ref="BY350:BZ350"/>
    <mergeCell ref="BQ350:BR350"/>
    <mergeCell ref="BS350:BT350"/>
    <mergeCell ref="BU350:BV350"/>
    <mergeCell ref="BW350:BX350"/>
    <mergeCell ref="BJ350:BK350"/>
    <mergeCell ref="BL350:BM350"/>
    <mergeCell ref="BN350:BO350"/>
    <mergeCell ref="BF350:BG350"/>
    <mergeCell ref="BH350:BI350"/>
    <mergeCell ref="AU350:AV350"/>
    <mergeCell ref="AW350:AX350"/>
    <mergeCell ref="AY350:AZ350"/>
    <mergeCell ref="BA350:BB350"/>
    <mergeCell ref="BC350:BD350"/>
    <mergeCell ref="AR350:AS350"/>
    <mergeCell ref="AG349:AH349"/>
    <mergeCell ref="AJ349:AK349"/>
    <mergeCell ref="AL349:AM349"/>
    <mergeCell ref="AN349:AO349"/>
    <mergeCell ref="AP349:AQ349"/>
    <mergeCell ref="AC349:AD349"/>
    <mergeCell ref="AE349:AF349"/>
    <mergeCell ref="Y349:Z349"/>
    <mergeCell ref="AA349:AB349"/>
    <mergeCell ref="N349:O349"/>
    <mergeCell ref="P349:Q349"/>
    <mergeCell ref="R349:S349"/>
    <mergeCell ref="T349:U349"/>
    <mergeCell ref="V349:W349"/>
    <mergeCell ref="DI348:DJ348"/>
    <mergeCell ref="DK348:DL348"/>
    <mergeCell ref="DM348:DN348"/>
    <mergeCell ref="DO348:DP348"/>
    <mergeCell ref="DQ348:DR348"/>
    <mergeCell ref="DF348:DG348"/>
    <mergeCell ref="CX348:CY348"/>
    <mergeCell ref="CZ348:DA348"/>
    <mergeCell ref="DB348:DC348"/>
    <mergeCell ref="DD348:DE348"/>
    <mergeCell ref="CQ348:CR348"/>
    <mergeCell ref="CS348:CT348"/>
    <mergeCell ref="CU348:CV348"/>
    <mergeCell ref="CM348:CN348"/>
    <mergeCell ref="CO348:CP348"/>
    <mergeCell ref="CB348:CC348"/>
    <mergeCell ref="CD348:CE348"/>
    <mergeCell ref="CF348:CG348"/>
    <mergeCell ref="CH348:CI348"/>
    <mergeCell ref="CJ348:CK348"/>
    <mergeCell ref="BY349:BZ349"/>
    <mergeCell ref="BQ349:BR349"/>
    <mergeCell ref="BS349:BT349"/>
    <mergeCell ref="BU349:BV349"/>
    <mergeCell ref="BW349:BX349"/>
    <mergeCell ref="BJ349:BK349"/>
    <mergeCell ref="BL349:BM349"/>
    <mergeCell ref="BN349:BO349"/>
    <mergeCell ref="BF349:BG349"/>
    <mergeCell ref="BH349:BI349"/>
    <mergeCell ref="AU349:AV349"/>
    <mergeCell ref="AW349:AX349"/>
    <mergeCell ref="AY349:AZ349"/>
    <mergeCell ref="BA349:BB349"/>
    <mergeCell ref="BC349:BD349"/>
    <mergeCell ref="AR349:AS349"/>
    <mergeCell ref="AG348:AH348"/>
    <mergeCell ref="AJ348:AK348"/>
    <mergeCell ref="AL348:AM348"/>
    <mergeCell ref="AN348:AO348"/>
    <mergeCell ref="AP348:AQ348"/>
    <mergeCell ref="AC348:AD348"/>
    <mergeCell ref="AE348:AF348"/>
    <mergeCell ref="Y348:Z348"/>
    <mergeCell ref="AA348:AB348"/>
    <mergeCell ref="N348:O348"/>
    <mergeCell ref="P348:Q348"/>
    <mergeCell ref="R348:S348"/>
    <mergeCell ref="T348:U348"/>
    <mergeCell ref="V348:W348"/>
    <mergeCell ref="AR348:AS348"/>
    <mergeCell ref="DI347:DJ347"/>
    <mergeCell ref="DK347:DL347"/>
    <mergeCell ref="DM347:DN347"/>
    <mergeCell ref="DO347:DP347"/>
    <mergeCell ref="DQ347:DR347"/>
    <mergeCell ref="DF347:DG347"/>
    <mergeCell ref="CX347:CY347"/>
    <mergeCell ref="CZ347:DA347"/>
    <mergeCell ref="DB347:DC347"/>
    <mergeCell ref="DD347:DE347"/>
    <mergeCell ref="CQ347:CR347"/>
    <mergeCell ref="CS347:CT347"/>
    <mergeCell ref="CU347:CV347"/>
    <mergeCell ref="CM347:CN347"/>
    <mergeCell ref="CO347:CP347"/>
    <mergeCell ref="CB347:CC347"/>
    <mergeCell ref="CD347:CE347"/>
    <mergeCell ref="CF347:CG347"/>
    <mergeCell ref="CH347:CI347"/>
    <mergeCell ref="CJ347:CK347"/>
    <mergeCell ref="BY348:BZ348"/>
    <mergeCell ref="BQ348:BR348"/>
    <mergeCell ref="BS348:BT348"/>
    <mergeCell ref="BU348:BV348"/>
    <mergeCell ref="BW348:BX348"/>
    <mergeCell ref="BJ348:BK348"/>
    <mergeCell ref="BL348:BM348"/>
    <mergeCell ref="BN348:BO348"/>
    <mergeCell ref="BF348:BG348"/>
    <mergeCell ref="BH348:BI348"/>
    <mergeCell ref="AU348:AV348"/>
    <mergeCell ref="AW348:AX348"/>
    <mergeCell ref="AY348:AZ348"/>
    <mergeCell ref="BA348:BB348"/>
    <mergeCell ref="BC348:BD348"/>
    <mergeCell ref="AG347:AH347"/>
    <mergeCell ref="AJ347:AK347"/>
    <mergeCell ref="AL347:AM347"/>
    <mergeCell ref="AN347:AO347"/>
    <mergeCell ref="AP347:AQ347"/>
    <mergeCell ref="AC347:AD347"/>
    <mergeCell ref="AE347:AF347"/>
    <mergeCell ref="Y347:Z347"/>
    <mergeCell ref="AA347:AB347"/>
    <mergeCell ref="N347:O347"/>
    <mergeCell ref="P347:Q347"/>
    <mergeCell ref="R347:S347"/>
    <mergeCell ref="T347:U347"/>
    <mergeCell ref="V347:W347"/>
    <mergeCell ref="DI346:DJ346"/>
    <mergeCell ref="DK346:DL346"/>
    <mergeCell ref="DM346:DN346"/>
    <mergeCell ref="DO346:DP346"/>
    <mergeCell ref="DQ346:DR346"/>
    <mergeCell ref="DF346:DG346"/>
    <mergeCell ref="CX346:CY346"/>
    <mergeCell ref="CZ346:DA346"/>
    <mergeCell ref="DB346:DC346"/>
    <mergeCell ref="DD346:DE346"/>
    <mergeCell ref="CQ346:CR346"/>
    <mergeCell ref="CS346:CT346"/>
    <mergeCell ref="CU346:CV346"/>
    <mergeCell ref="CM346:CN346"/>
    <mergeCell ref="CO346:CP346"/>
    <mergeCell ref="CB346:CC346"/>
    <mergeCell ref="CD346:CE346"/>
    <mergeCell ref="CF346:CG346"/>
    <mergeCell ref="CH346:CI346"/>
    <mergeCell ref="CJ346:CK346"/>
    <mergeCell ref="BY347:BZ347"/>
    <mergeCell ref="BQ347:BR347"/>
    <mergeCell ref="BS347:BT347"/>
    <mergeCell ref="BU347:BV347"/>
    <mergeCell ref="BW347:BX347"/>
    <mergeCell ref="BJ347:BK347"/>
    <mergeCell ref="BL347:BM347"/>
    <mergeCell ref="BN347:BO347"/>
    <mergeCell ref="BF347:BG347"/>
    <mergeCell ref="BH347:BI347"/>
    <mergeCell ref="AU347:AV347"/>
    <mergeCell ref="AW347:AX347"/>
    <mergeCell ref="AY347:AZ347"/>
    <mergeCell ref="BA347:BB347"/>
    <mergeCell ref="BC347:BD347"/>
    <mergeCell ref="AR347:AS347"/>
    <mergeCell ref="AG346:AH346"/>
    <mergeCell ref="AJ346:AK346"/>
    <mergeCell ref="AL346:AM346"/>
    <mergeCell ref="AN346:AO346"/>
    <mergeCell ref="AP346:AQ346"/>
    <mergeCell ref="AC346:AD346"/>
    <mergeCell ref="AE346:AF346"/>
    <mergeCell ref="Y346:Z346"/>
    <mergeCell ref="AA346:AB346"/>
    <mergeCell ref="N346:O346"/>
    <mergeCell ref="P346:Q346"/>
    <mergeCell ref="R346:S346"/>
    <mergeCell ref="T346:U346"/>
    <mergeCell ref="V346:W346"/>
    <mergeCell ref="DI345:DJ345"/>
    <mergeCell ref="DK345:DL345"/>
    <mergeCell ref="DM345:DN345"/>
    <mergeCell ref="DO345:DP345"/>
    <mergeCell ref="DQ345:DR345"/>
    <mergeCell ref="DF345:DG345"/>
    <mergeCell ref="CX345:CY345"/>
    <mergeCell ref="CZ345:DA345"/>
    <mergeCell ref="DB345:DC345"/>
    <mergeCell ref="DD345:DE345"/>
    <mergeCell ref="CQ345:CR345"/>
    <mergeCell ref="CS345:CT345"/>
    <mergeCell ref="CU345:CV345"/>
    <mergeCell ref="CM345:CN345"/>
    <mergeCell ref="CO345:CP345"/>
    <mergeCell ref="CB345:CC345"/>
    <mergeCell ref="CD345:CE345"/>
    <mergeCell ref="CF345:CG345"/>
    <mergeCell ref="CH345:CI345"/>
    <mergeCell ref="CJ345:CK345"/>
    <mergeCell ref="BY346:BZ346"/>
    <mergeCell ref="BQ346:BR346"/>
    <mergeCell ref="BS346:BT346"/>
    <mergeCell ref="BU346:BV346"/>
    <mergeCell ref="BW346:BX346"/>
    <mergeCell ref="BJ346:BK346"/>
    <mergeCell ref="BL346:BM346"/>
    <mergeCell ref="BN346:BO346"/>
    <mergeCell ref="BF346:BG346"/>
    <mergeCell ref="BH346:BI346"/>
    <mergeCell ref="AU346:AV346"/>
    <mergeCell ref="AW346:AX346"/>
    <mergeCell ref="AY346:AZ346"/>
    <mergeCell ref="BA346:BB346"/>
    <mergeCell ref="BC346:BD346"/>
    <mergeCell ref="AR346:AS346"/>
    <mergeCell ref="AG345:AH345"/>
    <mergeCell ref="AJ345:AK345"/>
    <mergeCell ref="AL345:AM345"/>
    <mergeCell ref="AN345:AO345"/>
    <mergeCell ref="AP345:AQ345"/>
    <mergeCell ref="AC345:AD345"/>
    <mergeCell ref="AE345:AF345"/>
    <mergeCell ref="Y345:Z345"/>
    <mergeCell ref="AA345:AB345"/>
    <mergeCell ref="N345:O345"/>
    <mergeCell ref="P345:Q345"/>
    <mergeCell ref="R345:S345"/>
    <mergeCell ref="T345:U345"/>
    <mergeCell ref="V345:W345"/>
    <mergeCell ref="DI344:DJ344"/>
    <mergeCell ref="DK344:DL344"/>
    <mergeCell ref="DM344:DN344"/>
    <mergeCell ref="DO344:DP344"/>
    <mergeCell ref="DQ344:DR344"/>
    <mergeCell ref="DF344:DG344"/>
    <mergeCell ref="CX344:CY344"/>
    <mergeCell ref="CZ344:DA344"/>
    <mergeCell ref="DB344:DC344"/>
    <mergeCell ref="DD344:DE344"/>
    <mergeCell ref="CQ344:CR344"/>
    <mergeCell ref="CS344:CT344"/>
    <mergeCell ref="CU344:CV344"/>
    <mergeCell ref="CM344:CN344"/>
    <mergeCell ref="CO344:CP344"/>
    <mergeCell ref="CB344:CC344"/>
    <mergeCell ref="CD344:CE344"/>
    <mergeCell ref="CF344:CG344"/>
    <mergeCell ref="CH344:CI344"/>
    <mergeCell ref="CJ344:CK344"/>
    <mergeCell ref="BY345:BZ345"/>
    <mergeCell ref="BQ345:BR345"/>
    <mergeCell ref="BS345:BT345"/>
    <mergeCell ref="BU345:BV345"/>
    <mergeCell ref="BW345:BX345"/>
    <mergeCell ref="BJ345:BK345"/>
    <mergeCell ref="BL345:BM345"/>
    <mergeCell ref="BN345:BO345"/>
    <mergeCell ref="BF345:BG345"/>
    <mergeCell ref="BH345:BI345"/>
    <mergeCell ref="AU345:AV345"/>
    <mergeCell ref="AW345:AX345"/>
    <mergeCell ref="AY345:AZ345"/>
    <mergeCell ref="BA345:BB345"/>
    <mergeCell ref="BC345:BD345"/>
    <mergeCell ref="AR345:AS345"/>
    <mergeCell ref="AG344:AH344"/>
    <mergeCell ref="AJ344:AK344"/>
    <mergeCell ref="AL344:AM344"/>
    <mergeCell ref="AN344:AO344"/>
    <mergeCell ref="AP344:AQ344"/>
    <mergeCell ref="AC344:AD344"/>
    <mergeCell ref="AE344:AF344"/>
    <mergeCell ref="Y344:Z344"/>
    <mergeCell ref="AA344:AB344"/>
    <mergeCell ref="N344:O344"/>
    <mergeCell ref="P344:Q344"/>
    <mergeCell ref="R344:S344"/>
    <mergeCell ref="T344:U344"/>
    <mergeCell ref="V344:W344"/>
    <mergeCell ref="DI343:DJ343"/>
    <mergeCell ref="DK343:DL343"/>
    <mergeCell ref="DM343:DN343"/>
    <mergeCell ref="DO343:DP343"/>
    <mergeCell ref="DQ343:DR343"/>
    <mergeCell ref="DF343:DG343"/>
    <mergeCell ref="CX343:CY343"/>
    <mergeCell ref="CZ343:DA343"/>
    <mergeCell ref="DB343:DC343"/>
    <mergeCell ref="DD343:DE343"/>
    <mergeCell ref="CQ343:CR343"/>
    <mergeCell ref="CS343:CT343"/>
    <mergeCell ref="CU343:CV343"/>
    <mergeCell ref="CM343:CN343"/>
    <mergeCell ref="CO343:CP343"/>
    <mergeCell ref="CB343:CC343"/>
    <mergeCell ref="CD343:CE343"/>
    <mergeCell ref="CF343:CG343"/>
    <mergeCell ref="CH343:CI343"/>
    <mergeCell ref="CJ343:CK343"/>
    <mergeCell ref="BY344:BZ344"/>
    <mergeCell ref="BQ344:BR344"/>
    <mergeCell ref="BS344:BT344"/>
    <mergeCell ref="BU344:BV344"/>
    <mergeCell ref="BW344:BX344"/>
    <mergeCell ref="BJ344:BK344"/>
    <mergeCell ref="BL344:BM344"/>
    <mergeCell ref="BN344:BO344"/>
    <mergeCell ref="BF344:BG344"/>
    <mergeCell ref="BH344:BI344"/>
    <mergeCell ref="AU344:AV344"/>
    <mergeCell ref="AW344:AX344"/>
    <mergeCell ref="AY344:AZ344"/>
    <mergeCell ref="BA344:BB344"/>
    <mergeCell ref="BC344:BD344"/>
    <mergeCell ref="AR344:AS344"/>
    <mergeCell ref="AG343:AH343"/>
    <mergeCell ref="AJ343:AK343"/>
    <mergeCell ref="AL343:AM343"/>
    <mergeCell ref="AN343:AO343"/>
    <mergeCell ref="AP343:AQ343"/>
    <mergeCell ref="AC343:AD343"/>
    <mergeCell ref="AE343:AF343"/>
    <mergeCell ref="Y343:Z343"/>
    <mergeCell ref="AA343:AB343"/>
    <mergeCell ref="N343:O343"/>
    <mergeCell ref="P343:Q343"/>
    <mergeCell ref="R343:S343"/>
    <mergeCell ref="T343:U343"/>
    <mergeCell ref="V343:W343"/>
    <mergeCell ref="DI342:DJ342"/>
    <mergeCell ref="DK342:DL342"/>
    <mergeCell ref="DM342:DN342"/>
    <mergeCell ref="DO342:DP342"/>
    <mergeCell ref="DQ342:DR342"/>
    <mergeCell ref="DF342:DG342"/>
    <mergeCell ref="CX342:CY342"/>
    <mergeCell ref="CZ342:DA342"/>
    <mergeCell ref="DB342:DC342"/>
    <mergeCell ref="DD342:DE342"/>
    <mergeCell ref="CQ342:CR342"/>
    <mergeCell ref="CS342:CT342"/>
    <mergeCell ref="CU342:CV342"/>
    <mergeCell ref="CM342:CN342"/>
    <mergeCell ref="CO342:CP342"/>
    <mergeCell ref="CB342:CC342"/>
    <mergeCell ref="CD342:CE342"/>
    <mergeCell ref="CF342:CG342"/>
    <mergeCell ref="CH342:CI342"/>
    <mergeCell ref="CJ342:CK342"/>
    <mergeCell ref="BY343:BZ343"/>
    <mergeCell ref="BQ343:BR343"/>
    <mergeCell ref="BS343:BT343"/>
    <mergeCell ref="BU343:BV343"/>
    <mergeCell ref="BW343:BX343"/>
    <mergeCell ref="BJ343:BK343"/>
    <mergeCell ref="BL343:BM343"/>
    <mergeCell ref="BN343:BO343"/>
    <mergeCell ref="BF343:BG343"/>
    <mergeCell ref="BH343:BI343"/>
    <mergeCell ref="AU343:AV343"/>
    <mergeCell ref="AW343:AX343"/>
    <mergeCell ref="AY343:AZ343"/>
    <mergeCell ref="BA343:BB343"/>
    <mergeCell ref="BC343:BD343"/>
    <mergeCell ref="AR343:AS343"/>
    <mergeCell ref="AG342:AH342"/>
    <mergeCell ref="AJ342:AK342"/>
    <mergeCell ref="AL342:AM342"/>
    <mergeCell ref="AN342:AO342"/>
    <mergeCell ref="AP342:AQ342"/>
    <mergeCell ref="AC342:AD342"/>
    <mergeCell ref="AE342:AF342"/>
    <mergeCell ref="Y342:Z342"/>
    <mergeCell ref="AA342:AB342"/>
    <mergeCell ref="N342:O342"/>
    <mergeCell ref="P342:Q342"/>
    <mergeCell ref="R342:S342"/>
    <mergeCell ref="T342:U342"/>
    <mergeCell ref="V342:W342"/>
    <mergeCell ref="E340:I340"/>
    <mergeCell ref="BY342:BZ342"/>
    <mergeCell ref="BQ342:BR342"/>
    <mergeCell ref="BS342:BT342"/>
    <mergeCell ref="BU342:BV342"/>
    <mergeCell ref="BW342:BX342"/>
    <mergeCell ref="BJ342:BK342"/>
    <mergeCell ref="BL342:BM342"/>
    <mergeCell ref="BN342:BO342"/>
    <mergeCell ref="BF342:BG342"/>
    <mergeCell ref="BH342:BI342"/>
    <mergeCell ref="AU342:AV342"/>
    <mergeCell ref="AW342:AX342"/>
    <mergeCell ref="AY342:AZ342"/>
    <mergeCell ref="BA342:BB342"/>
    <mergeCell ref="BC342:BD342"/>
    <mergeCell ref="AR342:AS342"/>
    <mergeCell ref="DI339:DJ339"/>
    <mergeCell ref="DK339:DL339"/>
    <mergeCell ref="DM339:DN339"/>
    <mergeCell ref="DO339:DP339"/>
    <mergeCell ref="DQ339:DR339"/>
    <mergeCell ref="DF339:DG339"/>
    <mergeCell ref="CX339:CY339"/>
    <mergeCell ref="CZ339:DA339"/>
    <mergeCell ref="DB339:DC339"/>
    <mergeCell ref="DD339:DE339"/>
    <mergeCell ref="CQ339:CR339"/>
    <mergeCell ref="CS339:CT339"/>
    <mergeCell ref="CU339:CV339"/>
    <mergeCell ref="CM339:CN339"/>
    <mergeCell ref="CO339:CP339"/>
    <mergeCell ref="AG339:AH339"/>
    <mergeCell ref="AR339:AS339"/>
    <mergeCell ref="AJ339:AK339"/>
    <mergeCell ref="AL339:AM339"/>
    <mergeCell ref="AN339:AO339"/>
    <mergeCell ref="AP339:AQ339"/>
    <mergeCell ref="AC339:AD339"/>
    <mergeCell ref="AE339:AF339"/>
    <mergeCell ref="Y339:Z339"/>
    <mergeCell ref="AA339:AB339"/>
    <mergeCell ref="N339:O339"/>
    <mergeCell ref="P339:Q339"/>
    <mergeCell ref="R339:S339"/>
    <mergeCell ref="T339:U339"/>
    <mergeCell ref="V339:W339"/>
    <mergeCell ref="DI338:DJ338"/>
    <mergeCell ref="DK338:DL338"/>
    <mergeCell ref="DM338:DN338"/>
    <mergeCell ref="DO338:DP338"/>
    <mergeCell ref="DQ338:DR338"/>
    <mergeCell ref="DF338:DG338"/>
    <mergeCell ref="CX338:CY338"/>
    <mergeCell ref="CZ338:DA338"/>
    <mergeCell ref="DB338:DC338"/>
    <mergeCell ref="DD338:DE338"/>
    <mergeCell ref="CQ338:CR338"/>
    <mergeCell ref="CS338:CT338"/>
    <mergeCell ref="CU338:CV338"/>
    <mergeCell ref="CM338:CN338"/>
    <mergeCell ref="CO338:CP338"/>
    <mergeCell ref="CB339:CC339"/>
    <mergeCell ref="CD339:CE339"/>
    <mergeCell ref="CF339:CG339"/>
    <mergeCell ref="CH339:CI339"/>
    <mergeCell ref="CJ339:CK339"/>
    <mergeCell ref="BY339:BZ339"/>
    <mergeCell ref="BQ339:BR339"/>
    <mergeCell ref="BS339:BT339"/>
    <mergeCell ref="BU339:BV339"/>
    <mergeCell ref="BW339:BX339"/>
    <mergeCell ref="BJ339:BK339"/>
    <mergeCell ref="BL339:BM339"/>
    <mergeCell ref="BN339:BO339"/>
    <mergeCell ref="BF339:BG339"/>
    <mergeCell ref="BH339:BI339"/>
    <mergeCell ref="AU339:AV339"/>
    <mergeCell ref="AW339:AX339"/>
    <mergeCell ref="AY339:AZ339"/>
    <mergeCell ref="BA339:BB339"/>
    <mergeCell ref="BC339:BD339"/>
    <mergeCell ref="AG338:AH338"/>
    <mergeCell ref="AR338:AS338"/>
    <mergeCell ref="AJ338:AK338"/>
    <mergeCell ref="AL338:AM338"/>
    <mergeCell ref="AN338:AO338"/>
    <mergeCell ref="AP338:AQ338"/>
    <mergeCell ref="AC338:AD338"/>
    <mergeCell ref="AE338:AF338"/>
    <mergeCell ref="Y338:Z338"/>
    <mergeCell ref="AA338:AB338"/>
    <mergeCell ref="N338:O338"/>
    <mergeCell ref="P338:Q338"/>
    <mergeCell ref="R338:S338"/>
    <mergeCell ref="T338:U338"/>
    <mergeCell ref="V338:W338"/>
    <mergeCell ref="DI337:DJ337"/>
    <mergeCell ref="DK337:DL337"/>
    <mergeCell ref="DM337:DN337"/>
    <mergeCell ref="DO337:DP337"/>
    <mergeCell ref="DQ337:DR337"/>
    <mergeCell ref="DF337:DG337"/>
    <mergeCell ref="CX337:CY337"/>
    <mergeCell ref="CZ337:DA337"/>
    <mergeCell ref="DB337:DC337"/>
    <mergeCell ref="DD337:DE337"/>
    <mergeCell ref="CQ337:CR337"/>
    <mergeCell ref="CS337:CT337"/>
    <mergeCell ref="CU337:CV337"/>
    <mergeCell ref="CM337:CN337"/>
    <mergeCell ref="CO337:CP337"/>
    <mergeCell ref="CB338:CC338"/>
    <mergeCell ref="CD338:CE338"/>
    <mergeCell ref="CF338:CG338"/>
    <mergeCell ref="CH338:CI338"/>
    <mergeCell ref="CJ338:CK338"/>
    <mergeCell ref="BY338:BZ338"/>
    <mergeCell ref="BQ338:BR338"/>
    <mergeCell ref="BS338:BT338"/>
    <mergeCell ref="BU338:BV338"/>
    <mergeCell ref="BW338:BX338"/>
    <mergeCell ref="BJ338:BK338"/>
    <mergeCell ref="BL338:BM338"/>
    <mergeCell ref="BN338:BO338"/>
    <mergeCell ref="BF338:BG338"/>
    <mergeCell ref="BH338:BI338"/>
    <mergeCell ref="AU338:AV338"/>
    <mergeCell ref="AW338:AX338"/>
    <mergeCell ref="AY338:AZ338"/>
    <mergeCell ref="BA338:BB338"/>
    <mergeCell ref="BC338:BD338"/>
    <mergeCell ref="AG337:AH337"/>
    <mergeCell ref="AR337:AS337"/>
    <mergeCell ref="AJ337:AK337"/>
    <mergeCell ref="AL337:AM337"/>
    <mergeCell ref="AN337:AO337"/>
    <mergeCell ref="AP337:AQ337"/>
    <mergeCell ref="AC337:AD337"/>
    <mergeCell ref="AE337:AF337"/>
    <mergeCell ref="Y337:Z337"/>
    <mergeCell ref="AA337:AB337"/>
    <mergeCell ref="N337:O337"/>
    <mergeCell ref="P337:Q337"/>
    <mergeCell ref="R337:S337"/>
    <mergeCell ref="T337:U337"/>
    <mergeCell ref="V337:W337"/>
    <mergeCell ref="DI336:DJ336"/>
    <mergeCell ref="DK336:DL336"/>
    <mergeCell ref="DM336:DN336"/>
    <mergeCell ref="DO336:DP336"/>
    <mergeCell ref="DQ336:DR336"/>
    <mergeCell ref="DF336:DG336"/>
    <mergeCell ref="CX336:CY336"/>
    <mergeCell ref="CZ336:DA336"/>
    <mergeCell ref="DB336:DC336"/>
    <mergeCell ref="DD336:DE336"/>
    <mergeCell ref="CQ336:CR336"/>
    <mergeCell ref="CS336:CT336"/>
    <mergeCell ref="CU336:CV336"/>
    <mergeCell ref="CM336:CN336"/>
    <mergeCell ref="CO336:CP336"/>
    <mergeCell ref="CB337:CC337"/>
    <mergeCell ref="CD337:CE337"/>
    <mergeCell ref="CF337:CG337"/>
    <mergeCell ref="CH337:CI337"/>
    <mergeCell ref="CJ337:CK337"/>
    <mergeCell ref="BY337:BZ337"/>
    <mergeCell ref="BQ337:BR337"/>
    <mergeCell ref="BS337:BT337"/>
    <mergeCell ref="BU337:BV337"/>
    <mergeCell ref="BW337:BX337"/>
    <mergeCell ref="BJ337:BK337"/>
    <mergeCell ref="BL337:BM337"/>
    <mergeCell ref="BN337:BO337"/>
    <mergeCell ref="BF337:BG337"/>
    <mergeCell ref="BH337:BI337"/>
    <mergeCell ref="AU337:AV337"/>
    <mergeCell ref="AW337:AX337"/>
    <mergeCell ref="AY337:AZ337"/>
    <mergeCell ref="BA337:BB337"/>
    <mergeCell ref="BC337:BD337"/>
    <mergeCell ref="AG336:AH336"/>
    <mergeCell ref="AR336:AS336"/>
    <mergeCell ref="AJ336:AK336"/>
    <mergeCell ref="AL336:AM336"/>
    <mergeCell ref="AN336:AO336"/>
    <mergeCell ref="AP336:AQ336"/>
    <mergeCell ref="AC336:AD336"/>
    <mergeCell ref="AE336:AF336"/>
    <mergeCell ref="Y336:Z336"/>
    <mergeCell ref="AA336:AB336"/>
    <mergeCell ref="N336:O336"/>
    <mergeCell ref="P336:Q336"/>
    <mergeCell ref="R336:S336"/>
    <mergeCell ref="T336:U336"/>
    <mergeCell ref="V336:W336"/>
    <mergeCell ref="DI335:DJ335"/>
    <mergeCell ref="DK335:DL335"/>
    <mergeCell ref="DM335:DN335"/>
    <mergeCell ref="DO335:DP335"/>
    <mergeCell ref="DQ335:DR335"/>
    <mergeCell ref="DF335:DG335"/>
    <mergeCell ref="CX335:CY335"/>
    <mergeCell ref="CZ335:DA335"/>
    <mergeCell ref="DB335:DC335"/>
    <mergeCell ref="DD335:DE335"/>
    <mergeCell ref="CQ335:CR335"/>
    <mergeCell ref="CS335:CT335"/>
    <mergeCell ref="CU335:CV335"/>
    <mergeCell ref="CM335:CN335"/>
    <mergeCell ref="CO335:CP335"/>
    <mergeCell ref="CB336:CC336"/>
    <mergeCell ref="CD336:CE336"/>
    <mergeCell ref="CF336:CG336"/>
    <mergeCell ref="CH336:CI336"/>
    <mergeCell ref="CJ336:CK336"/>
    <mergeCell ref="BY336:BZ336"/>
    <mergeCell ref="BQ336:BR336"/>
    <mergeCell ref="BS336:BT336"/>
    <mergeCell ref="BU336:BV336"/>
    <mergeCell ref="BW336:BX336"/>
    <mergeCell ref="BJ336:BK336"/>
    <mergeCell ref="BL336:BM336"/>
    <mergeCell ref="BN336:BO336"/>
    <mergeCell ref="BF336:BG336"/>
    <mergeCell ref="BH336:BI336"/>
    <mergeCell ref="AU336:AV336"/>
    <mergeCell ref="AW336:AX336"/>
    <mergeCell ref="AY336:AZ336"/>
    <mergeCell ref="BA336:BB336"/>
    <mergeCell ref="BC336:BD336"/>
    <mergeCell ref="AG335:AH335"/>
    <mergeCell ref="AR335:AS335"/>
    <mergeCell ref="AJ335:AK335"/>
    <mergeCell ref="AL335:AM335"/>
    <mergeCell ref="AN335:AO335"/>
    <mergeCell ref="AP335:AQ335"/>
    <mergeCell ref="AC335:AD335"/>
    <mergeCell ref="AE335:AF335"/>
    <mergeCell ref="Y335:Z335"/>
    <mergeCell ref="AA335:AB335"/>
    <mergeCell ref="N335:O335"/>
    <mergeCell ref="P335:Q335"/>
    <mergeCell ref="R335:S335"/>
    <mergeCell ref="T335:U335"/>
    <mergeCell ref="V335:W335"/>
    <mergeCell ref="DI334:DJ334"/>
    <mergeCell ref="DK334:DL334"/>
    <mergeCell ref="DM334:DN334"/>
    <mergeCell ref="DO334:DP334"/>
    <mergeCell ref="DQ334:DR334"/>
    <mergeCell ref="DF334:DG334"/>
    <mergeCell ref="CX334:CY334"/>
    <mergeCell ref="CZ334:DA334"/>
    <mergeCell ref="DB334:DC334"/>
    <mergeCell ref="DD334:DE334"/>
    <mergeCell ref="CQ334:CR334"/>
    <mergeCell ref="CS334:CT334"/>
    <mergeCell ref="CU334:CV334"/>
    <mergeCell ref="CM334:CN334"/>
    <mergeCell ref="CO334:CP334"/>
    <mergeCell ref="CB335:CC335"/>
    <mergeCell ref="CD335:CE335"/>
    <mergeCell ref="CF335:CG335"/>
    <mergeCell ref="CH335:CI335"/>
    <mergeCell ref="CJ335:CK335"/>
    <mergeCell ref="BY335:BZ335"/>
    <mergeCell ref="BQ335:BR335"/>
    <mergeCell ref="BS335:BT335"/>
    <mergeCell ref="BU335:BV335"/>
    <mergeCell ref="BW335:BX335"/>
    <mergeCell ref="BJ335:BK335"/>
    <mergeCell ref="BL335:BM335"/>
    <mergeCell ref="BN335:BO335"/>
    <mergeCell ref="BF335:BG335"/>
    <mergeCell ref="BH335:BI335"/>
    <mergeCell ref="AU335:AV335"/>
    <mergeCell ref="AW335:AX335"/>
    <mergeCell ref="AY335:AZ335"/>
    <mergeCell ref="BA335:BB335"/>
    <mergeCell ref="BC335:BD335"/>
    <mergeCell ref="AG334:AH334"/>
    <mergeCell ref="AR334:AS334"/>
    <mergeCell ref="AJ334:AK334"/>
    <mergeCell ref="AL334:AM334"/>
    <mergeCell ref="AN334:AO334"/>
    <mergeCell ref="AP334:AQ334"/>
    <mergeCell ref="AC334:AD334"/>
    <mergeCell ref="AE334:AF334"/>
    <mergeCell ref="Y334:Z334"/>
    <mergeCell ref="AA334:AB334"/>
    <mergeCell ref="N334:O334"/>
    <mergeCell ref="P334:Q334"/>
    <mergeCell ref="R334:S334"/>
    <mergeCell ref="T334:U334"/>
    <mergeCell ref="V334:W334"/>
    <mergeCell ref="DI333:DJ333"/>
    <mergeCell ref="DK333:DL333"/>
    <mergeCell ref="DM333:DN333"/>
    <mergeCell ref="DO333:DP333"/>
    <mergeCell ref="DQ333:DR333"/>
    <mergeCell ref="DF333:DG333"/>
    <mergeCell ref="CX333:CY333"/>
    <mergeCell ref="CZ333:DA333"/>
    <mergeCell ref="DB333:DC333"/>
    <mergeCell ref="DD333:DE333"/>
    <mergeCell ref="CQ333:CR333"/>
    <mergeCell ref="CS333:CT333"/>
    <mergeCell ref="CU333:CV333"/>
    <mergeCell ref="CM333:CN333"/>
    <mergeCell ref="CO333:CP333"/>
    <mergeCell ref="CB334:CC334"/>
    <mergeCell ref="CD334:CE334"/>
    <mergeCell ref="CF334:CG334"/>
    <mergeCell ref="CH334:CI334"/>
    <mergeCell ref="CJ334:CK334"/>
    <mergeCell ref="BY334:BZ334"/>
    <mergeCell ref="BQ334:BR334"/>
    <mergeCell ref="BS334:BT334"/>
    <mergeCell ref="BU334:BV334"/>
    <mergeCell ref="BW334:BX334"/>
    <mergeCell ref="BJ334:BK334"/>
    <mergeCell ref="BL334:BM334"/>
    <mergeCell ref="BN334:BO334"/>
    <mergeCell ref="BF334:BG334"/>
    <mergeCell ref="BH334:BI334"/>
    <mergeCell ref="AU334:AV334"/>
    <mergeCell ref="AW334:AX334"/>
    <mergeCell ref="AY334:AZ334"/>
    <mergeCell ref="BA334:BB334"/>
    <mergeCell ref="BC334:BD334"/>
    <mergeCell ref="AG333:AH333"/>
    <mergeCell ref="AR333:AS333"/>
    <mergeCell ref="AJ333:AK333"/>
    <mergeCell ref="AL333:AM333"/>
    <mergeCell ref="AN333:AO333"/>
    <mergeCell ref="AP333:AQ333"/>
    <mergeCell ref="AC333:AD333"/>
    <mergeCell ref="AE333:AF333"/>
    <mergeCell ref="Y333:Z333"/>
    <mergeCell ref="AA333:AB333"/>
    <mergeCell ref="N333:O333"/>
    <mergeCell ref="P333:Q333"/>
    <mergeCell ref="R333:S333"/>
    <mergeCell ref="T333:U333"/>
    <mergeCell ref="AR331:AS331"/>
    <mergeCell ref="AJ331:AK331"/>
    <mergeCell ref="AL331:AM331"/>
    <mergeCell ref="AN331:AO331"/>
    <mergeCell ref="AP331:AQ331"/>
    <mergeCell ref="AC331:AD331"/>
    <mergeCell ref="AE331:AF331"/>
    <mergeCell ref="Y331:Z331"/>
    <mergeCell ref="AA331:AB331"/>
    <mergeCell ref="N331:O331"/>
    <mergeCell ref="P331:Q331"/>
    <mergeCell ref="R331:S331"/>
    <mergeCell ref="T331:U331"/>
    <mergeCell ref="V331:W331"/>
    <mergeCell ref="V333:W333"/>
    <mergeCell ref="DI332:DJ332"/>
    <mergeCell ref="DK332:DL332"/>
    <mergeCell ref="DM332:DN332"/>
    <mergeCell ref="DO332:DP332"/>
    <mergeCell ref="DQ332:DR332"/>
    <mergeCell ref="DF332:DG332"/>
    <mergeCell ref="CX332:CY332"/>
    <mergeCell ref="CZ332:DA332"/>
    <mergeCell ref="DB332:DC332"/>
    <mergeCell ref="DD332:DE332"/>
    <mergeCell ref="CQ332:CR332"/>
    <mergeCell ref="CS332:CT332"/>
    <mergeCell ref="CU332:CV332"/>
    <mergeCell ref="CM332:CN332"/>
    <mergeCell ref="CO332:CP332"/>
    <mergeCell ref="CB333:CC333"/>
    <mergeCell ref="CD333:CE333"/>
    <mergeCell ref="CF333:CG333"/>
    <mergeCell ref="CH333:CI333"/>
    <mergeCell ref="CJ333:CK333"/>
    <mergeCell ref="BY333:BZ333"/>
    <mergeCell ref="BQ333:BR333"/>
    <mergeCell ref="BS333:BT333"/>
    <mergeCell ref="BU333:BV333"/>
    <mergeCell ref="BW333:BX333"/>
    <mergeCell ref="BJ333:BK333"/>
    <mergeCell ref="BL333:BM333"/>
    <mergeCell ref="BN333:BO333"/>
    <mergeCell ref="BF333:BG333"/>
    <mergeCell ref="BH333:BI333"/>
    <mergeCell ref="AU333:AV333"/>
    <mergeCell ref="AW333:AX333"/>
    <mergeCell ref="AY333:AZ333"/>
    <mergeCell ref="BA333:BB333"/>
    <mergeCell ref="BC333:BD333"/>
    <mergeCell ref="AG332:AH332"/>
    <mergeCell ref="AR332:AS332"/>
    <mergeCell ref="AJ332:AK332"/>
    <mergeCell ref="AL332:AM332"/>
    <mergeCell ref="AN332:AO332"/>
    <mergeCell ref="AP332:AQ332"/>
    <mergeCell ref="AC332:AD332"/>
    <mergeCell ref="AE332:AF332"/>
    <mergeCell ref="Y332:Z332"/>
    <mergeCell ref="AA332:AB332"/>
    <mergeCell ref="CU330:CV330"/>
    <mergeCell ref="CM330:CN330"/>
    <mergeCell ref="CO330:CP330"/>
    <mergeCell ref="CB331:CC331"/>
    <mergeCell ref="CD331:CE331"/>
    <mergeCell ref="CF331:CG331"/>
    <mergeCell ref="CH331:CI331"/>
    <mergeCell ref="CJ331:CK331"/>
    <mergeCell ref="BY331:BZ331"/>
    <mergeCell ref="BQ331:BR331"/>
    <mergeCell ref="BS331:BT331"/>
    <mergeCell ref="BU331:BV331"/>
    <mergeCell ref="BW331:BX331"/>
    <mergeCell ref="BJ331:BK331"/>
    <mergeCell ref="BL331:BM331"/>
    <mergeCell ref="BN331:BO331"/>
    <mergeCell ref="BF331:BG331"/>
    <mergeCell ref="BH331:BI331"/>
    <mergeCell ref="AU331:AV331"/>
    <mergeCell ref="AW331:AX331"/>
    <mergeCell ref="AY331:AZ331"/>
    <mergeCell ref="BA331:BB331"/>
    <mergeCell ref="BC331:BD331"/>
    <mergeCell ref="N332:O332"/>
    <mergeCell ref="P332:Q332"/>
    <mergeCell ref="R332:S332"/>
    <mergeCell ref="T332:U332"/>
    <mergeCell ref="V332:W332"/>
    <mergeCell ref="DI331:DJ331"/>
    <mergeCell ref="DK331:DL331"/>
    <mergeCell ref="DM331:DN331"/>
    <mergeCell ref="DO331:DP331"/>
    <mergeCell ref="DQ331:DR331"/>
    <mergeCell ref="DF331:DG331"/>
    <mergeCell ref="CX331:CY331"/>
    <mergeCell ref="CZ331:DA331"/>
    <mergeCell ref="DB331:DC331"/>
    <mergeCell ref="DD331:DE331"/>
    <mergeCell ref="CQ331:CR331"/>
    <mergeCell ref="CS331:CT331"/>
    <mergeCell ref="CU331:CV331"/>
    <mergeCell ref="CM331:CN331"/>
    <mergeCell ref="CO331:CP331"/>
    <mergeCell ref="CB332:CC332"/>
    <mergeCell ref="CD332:CE332"/>
    <mergeCell ref="CF332:CG332"/>
    <mergeCell ref="CH332:CI332"/>
    <mergeCell ref="CJ332:CK332"/>
    <mergeCell ref="BY332:BZ332"/>
    <mergeCell ref="BQ332:BR332"/>
    <mergeCell ref="BS332:BT332"/>
    <mergeCell ref="BU332:BV332"/>
    <mergeCell ref="BW332:BX332"/>
    <mergeCell ref="BJ332:BK332"/>
    <mergeCell ref="BL332:BM332"/>
    <mergeCell ref="BN332:BO332"/>
    <mergeCell ref="BF332:BG332"/>
    <mergeCell ref="BH332:BI332"/>
    <mergeCell ref="AU332:AV332"/>
    <mergeCell ref="AW332:AX332"/>
    <mergeCell ref="AY332:AZ332"/>
    <mergeCell ref="BA332:BB332"/>
    <mergeCell ref="BC332:BD332"/>
    <mergeCell ref="AG331:AH331"/>
    <mergeCell ref="AG330:AH330"/>
    <mergeCell ref="AC330:AD330"/>
    <mergeCell ref="AE330:AF330"/>
    <mergeCell ref="Y330:Z330"/>
    <mergeCell ref="AA330:AB330"/>
    <mergeCell ref="N330:O330"/>
    <mergeCell ref="P330:Q330"/>
    <mergeCell ref="R330:S330"/>
    <mergeCell ref="T330:U330"/>
    <mergeCell ref="V330:W330"/>
    <mergeCell ref="DI329:DJ329"/>
    <mergeCell ref="DK329:DL329"/>
    <mergeCell ref="DM329:DN329"/>
    <mergeCell ref="DO329:DP329"/>
    <mergeCell ref="DQ329:DR329"/>
    <mergeCell ref="DF329:DG329"/>
    <mergeCell ref="CX329:CY329"/>
    <mergeCell ref="CZ329:DA329"/>
    <mergeCell ref="DB329:DC329"/>
    <mergeCell ref="DD329:DE329"/>
    <mergeCell ref="CQ329:CR329"/>
    <mergeCell ref="CS329:CT329"/>
    <mergeCell ref="CU329:CV329"/>
    <mergeCell ref="CM329:CN329"/>
    <mergeCell ref="CO329:CP329"/>
    <mergeCell ref="CB330:CC330"/>
    <mergeCell ref="CD330:CE330"/>
    <mergeCell ref="CF330:CG330"/>
    <mergeCell ref="CH330:CI330"/>
    <mergeCell ref="CJ330:CK330"/>
    <mergeCell ref="BY330:BZ330"/>
    <mergeCell ref="BQ330:BR330"/>
    <mergeCell ref="BS330:BT330"/>
    <mergeCell ref="BU330:BV330"/>
    <mergeCell ref="BW330:BX330"/>
    <mergeCell ref="BJ330:BK330"/>
    <mergeCell ref="BL330:BM330"/>
    <mergeCell ref="BN330:BO330"/>
    <mergeCell ref="BF330:BG330"/>
    <mergeCell ref="BH330:BI330"/>
    <mergeCell ref="AU330:AV330"/>
    <mergeCell ref="AW330:AX330"/>
    <mergeCell ref="AY330:AZ330"/>
    <mergeCell ref="BA330:BB330"/>
    <mergeCell ref="BC330:BD330"/>
    <mergeCell ref="AG329:AH329"/>
    <mergeCell ref="AC329:AD329"/>
    <mergeCell ref="AE329:AF329"/>
    <mergeCell ref="Y329:Z329"/>
    <mergeCell ref="AA329:AB329"/>
    <mergeCell ref="N329:O329"/>
    <mergeCell ref="P329:Q329"/>
    <mergeCell ref="R329:S329"/>
    <mergeCell ref="T329:U329"/>
    <mergeCell ref="V329:W329"/>
    <mergeCell ref="DI330:DJ330"/>
    <mergeCell ref="DK330:DL330"/>
    <mergeCell ref="DM330:DN330"/>
    <mergeCell ref="DO330:DP330"/>
    <mergeCell ref="DQ330:DR330"/>
    <mergeCell ref="DF330:DG330"/>
    <mergeCell ref="CX330:CY330"/>
    <mergeCell ref="CZ330:DA330"/>
    <mergeCell ref="DB330:DC330"/>
    <mergeCell ref="DQ328:DR328"/>
    <mergeCell ref="DF328:DG328"/>
    <mergeCell ref="CX328:CY328"/>
    <mergeCell ref="CZ328:DA328"/>
    <mergeCell ref="DB328:DC328"/>
    <mergeCell ref="DD328:DE328"/>
    <mergeCell ref="CQ328:CR328"/>
    <mergeCell ref="CS328:CT328"/>
    <mergeCell ref="CU328:CV328"/>
    <mergeCell ref="CM328:CN328"/>
    <mergeCell ref="CO328:CP328"/>
    <mergeCell ref="CB329:CC329"/>
    <mergeCell ref="CD329:CE329"/>
    <mergeCell ref="CF329:CG329"/>
    <mergeCell ref="CH329:CI329"/>
    <mergeCell ref="CJ329:CK329"/>
    <mergeCell ref="BY329:BZ329"/>
    <mergeCell ref="BQ329:BR329"/>
    <mergeCell ref="BS329:BT329"/>
    <mergeCell ref="BU329:BV329"/>
    <mergeCell ref="BW329:BX329"/>
    <mergeCell ref="BJ329:BK329"/>
    <mergeCell ref="BL329:BM329"/>
    <mergeCell ref="BN329:BO329"/>
    <mergeCell ref="BF329:BG329"/>
    <mergeCell ref="BH329:BI329"/>
    <mergeCell ref="AU329:AV329"/>
    <mergeCell ref="AW329:AX329"/>
    <mergeCell ref="AY329:AZ329"/>
    <mergeCell ref="BA329:BB329"/>
    <mergeCell ref="BC329:BD329"/>
    <mergeCell ref="AR330:AS330"/>
    <mergeCell ref="AJ330:AK330"/>
    <mergeCell ref="AL330:AM330"/>
    <mergeCell ref="AN330:AO330"/>
    <mergeCell ref="AP330:AQ330"/>
    <mergeCell ref="BY328:BZ328"/>
    <mergeCell ref="BQ328:BR328"/>
    <mergeCell ref="BS328:BT328"/>
    <mergeCell ref="BU328:BV328"/>
    <mergeCell ref="BW328:BX328"/>
    <mergeCell ref="BJ328:BK328"/>
    <mergeCell ref="BL328:BM328"/>
    <mergeCell ref="BN328:BO328"/>
    <mergeCell ref="BF328:BG328"/>
    <mergeCell ref="BH328:BI328"/>
    <mergeCell ref="AU328:AV328"/>
    <mergeCell ref="AW328:AX328"/>
    <mergeCell ref="AY328:AZ328"/>
    <mergeCell ref="BA328:BB328"/>
    <mergeCell ref="BC328:BD328"/>
    <mergeCell ref="AR329:AS329"/>
    <mergeCell ref="AJ329:AK329"/>
    <mergeCell ref="AL329:AM329"/>
    <mergeCell ref="AN329:AO329"/>
    <mergeCell ref="AP329:AQ329"/>
    <mergeCell ref="DI328:DJ328"/>
    <mergeCell ref="DK328:DL328"/>
    <mergeCell ref="DM328:DN328"/>
    <mergeCell ref="DO328:DP328"/>
    <mergeCell ref="CJ328:CK328"/>
    <mergeCell ref="DD330:DE330"/>
    <mergeCell ref="CQ330:CR330"/>
    <mergeCell ref="CS330:CT330"/>
    <mergeCell ref="AG328:AH328"/>
    <mergeCell ref="E326:I326"/>
    <mergeCell ref="DI325:DJ325"/>
    <mergeCell ref="DK325:DL325"/>
    <mergeCell ref="DM325:DN325"/>
    <mergeCell ref="DO325:DP325"/>
    <mergeCell ref="DQ325:DR325"/>
    <mergeCell ref="DD325:DE325"/>
    <mergeCell ref="DF325:DG325"/>
    <mergeCell ref="CX325:CY325"/>
    <mergeCell ref="CZ325:DA325"/>
    <mergeCell ref="DB325:DC325"/>
    <mergeCell ref="CO325:CP325"/>
    <mergeCell ref="CQ325:CR325"/>
    <mergeCell ref="CS325:CT325"/>
    <mergeCell ref="CU325:CV325"/>
    <mergeCell ref="CM325:CN325"/>
    <mergeCell ref="CB325:CC325"/>
    <mergeCell ref="CD325:CE325"/>
    <mergeCell ref="CF325:CG325"/>
    <mergeCell ref="CH325:CI325"/>
    <mergeCell ref="CJ325:CK325"/>
    <mergeCell ref="BW325:BX325"/>
    <mergeCell ref="BY325:BZ325"/>
    <mergeCell ref="BQ325:BR325"/>
    <mergeCell ref="BS325:BT325"/>
    <mergeCell ref="BU325:BV325"/>
    <mergeCell ref="BH325:BI325"/>
    <mergeCell ref="BJ325:BK325"/>
    <mergeCell ref="BL325:BM325"/>
    <mergeCell ref="BN325:BO325"/>
    <mergeCell ref="BF325:BG325"/>
    <mergeCell ref="AR328:AS328"/>
    <mergeCell ref="AJ328:AK328"/>
    <mergeCell ref="AL328:AM328"/>
    <mergeCell ref="AN328:AO328"/>
    <mergeCell ref="AP328:AQ328"/>
    <mergeCell ref="AC328:AD328"/>
    <mergeCell ref="AE328:AF328"/>
    <mergeCell ref="Y328:Z328"/>
    <mergeCell ref="AA328:AB328"/>
    <mergeCell ref="N328:O328"/>
    <mergeCell ref="P328:Q328"/>
    <mergeCell ref="R328:S328"/>
    <mergeCell ref="T328:U328"/>
    <mergeCell ref="V328:W328"/>
    <mergeCell ref="AU325:AV325"/>
    <mergeCell ref="AW325:AX325"/>
    <mergeCell ref="AY325:AZ325"/>
    <mergeCell ref="BA325:BB325"/>
    <mergeCell ref="BC325:BD325"/>
    <mergeCell ref="AP325:AQ325"/>
    <mergeCell ref="AR325:AS325"/>
    <mergeCell ref="AJ325:AK325"/>
    <mergeCell ref="AL325:AM325"/>
    <mergeCell ref="AN325:AO325"/>
    <mergeCell ref="AA325:AB325"/>
    <mergeCell ref="AC325:AD325"/>
    <mergeCell ref="AE325:AF325"/>
    <mergeCell ref="Y325:Z325"/>
    <mergeCell ref="CB328:CC328"/>
    <mergeCell ref="CD328:CE328"/>
    <mergeCell ref="CF328:CG328"/>
    <mergeCell ref="CH328:CI328"/>
    <mergeCell ref="N325:O325"/>
    <mergeCell ref="P325:Q325"/>
    <mergeCell ref="R325:S325"/>
    <mergeCell ref="T325:U325"/>
    <mergeCell ref="V325:W325"/>
    <mergeCell ref="AG325:AH325"/>
    <mergeCell ref="DI324:DJ324"/>
    <mergeCell ref="DK324:DL324"/>
    <mergeCell ref="DM324:DN324"/>
    <mergeCell ref="DO324:DP324"/>
    <mergeCell ref="DQ324:DR324"/>
    <mergeCell ref="DF324:DG324"/>
    <mergeCell ref="CX324:CY324"/>
    <mergeCell ref="CZ324:DA324"/>
    <mergeCell ref="DB324:DC324"/>
    <mergeCell ref="DD324:DE324"/>
    <mergeCell ref="CQ324:CR324"/>
    <mergeCell ref="CS324:CT324"/>
    <mergeCell ref="CU324:CV324"/>
    <mergeCell ref="CM324:CN324"/>
    <mergeCell ref="CO324:CP324"/>
    <mergeCell ref="CB324:CC324"/>
    <mergeCell ref="CD324:CE324"/>
    <mergeCell ref="CF324:CG324"/>
    <mergeCell ref="CH324:CI324"/>
    <mergeCell ref="CJ324:CK324"/>
    <mergeCell ref="BY324:BZ324"/>
    <mergeCell ref="BQ324:BR324"/>
    <mergeCell ref="BS324:BT324"/>
    <mergeCell ref="BU324:BV324"/>
    <mergeCell ref="BW324:BX324"/>
    <mergeCell ref="BJ324:BK324"/>
    <mergeCell ref="BL324:BM324"/>
    <mergeCell ref="BN324:BO324"/>
    <mergeCell ref="AG324:AH324"/>
    <mergeCell ref="N324:O324"/>
    <mergeCell ref="P324:Q324"/>
    <mergeCell ref="R324:S324"/>
    <mergeCell ref="T324:U324"/>
    <mergeCell ref="V324:W324"/>
    <mergeCell ref="AR324:AS324"/>
    <mergeCell ref="AJ324:AK324"/>
    <mergeCell ref="AL324:AM324"/>
    <mergeCell ref="AN324:AO324"/>
    <mergeCell ref="AP324:AQ324"/>
    <mergeCell ref="AC324:AD324"/>
    <mergeCell ref="AE324:AF324"/>
    <mergeCell ref="Y324:Z324"/>
    <mergeCell ref="AA324:AB324"/>
    <mergeCell ref="DI323:DJ323"/>
    <mergeCell ref="DK323:DL323"/>
    <mergeCell ref="DM323:DN323"/>
    <mergeCell ref="DO323:DP323"/>
    <mergeCell ref="DQ323:DR323"/>
    <mergeCell ref="DF323:DG323"/>
    <mergeCell ref="CX323:CY323"/>
    <mergeCell ref="CZ323:DA323"/>
    <mergeCell ref="DB323:DC323"/>
    <mergeCell ref="DD323:DE323"/>
    <mergeCell ref="CQ323:CR323"/>
    <mergeCell ref="CS323:CT323"/>
    <mergeCell ref="CU323:CV323"/>
    <mergeCell ref="CM323:CN323"/>
    <mergeCell ref="CO323:CP323"/>
    <mergeCell ref="CB323:CC323"/>
    <mergeCell ref="CD323:CE323"/>
    <mergeCell ref="CF323:CG323"/>
    <mergeCell ref="CH323:CI323"/>
    <mergeCell ref="CJ323:CK323"/>
    <mergeCell ref="BY323:BZ323"/>
    <mergeCell ref="BQ323:BR323"/>
    <mergeCell ref="BS323:BT323"/>
    <mergeCell ref="BU323:BV323"/>
    <mergeCell ref="BW323:BX323"/>
    <mergeCell ref="BJ323:BK323"/>
    <mergeCell ref="BL323:BM323"/>
    <mergeCell ref="BN323:BO323"/>
    <mergeCell ref="BF324:BG324"/>
    <mergeCell ref="BH324:BI324"/>
    <mergeCell ref="AU324:AV324"/>
    <mergeCell ref="AW324:AX324"/>
    <mergeCell ref="AY324:AZ324"/>
    <mergeCell ref="BA324:BB324"/>
    <mergeCell ref="BC324:BD324"/>
    <mergeCell ref="AG323:AH323"/>
    <mergeCell ref="N323:O323"/>
    <mergeCell ref="P323:Q323"/>
    <mergeCell ref="R323:S323"/>
    <mergeCell ref="T323:U323"/>
    <mergeCell ref="V323:W323"/>
    <mergeCell ref="DI322:DJ322"/>
    <mergeCell ref="DK322:DL322"/>
    <mergeCell ref="DM322:DN322"/>
    <mergeCell ref="DO322:DP322"/>
    <mergeCell ref="DQ322:DR322"/>
    <mergeCell ref="DF322:DG322"/>
    <mergeCell ref="CX322:CY322"/>
    <mergeCell ref="CZ322:DA322"/>
    <mergeCell ref="DB322:DC322"/>
    <mergeCell ref="DD322:DE322"/>
    <mergeCell ref="CQ322:CR322"/>
    <mergeCell ref="CS322:CT322"/>
    <mergeCell ref="CU322:CV322"/>
    <mergeCell ref="CM322:CN322"/>
    <mergeCell ref="CO322:CP322"/>
    <mergeCell ref="CB322:CC322"/>
    <mergeCell ref="CD322:CE322"/>
    <mergeCell ref="CF322:CG322"/>
    <mergeCell ref="CH322:CI322"/>
    <mergeCell ref="CJ322:CK322"/>
    <mergeCell ref="BY322:BZ322"/>
    <mergeCell ref="BQ322:BR322"/>
    <mergeCell ref="BS322:BT322"/>
    <mergeCell ref="BU322:BV322"/>
    <mergeCell ref="BW322:BX322"/>
    <mergeCell ref="BJ322:BK322"/>
    <mergeCell ref="BL322:BM322"/>
    <mergeCell ref="BN322:BO322"/>
    <mergeCell ref="BF323:BG323"/>
    <mergeCell ref="BH323:BI323"/>
    <mergeCell ref="AU323:AV323"/>
    <mergeCell ref="AW323:AX323"/>
    <mergeCell ref="AY323:AZ323"/>
    <mergeCell ref="BA323:BB323"/>
    <mergeCell ref="BC323:BD323"/>
    <mergeCell ref="AR323:AS323"/>
    <mergeCell ref="AJ323:AK323"/>
    <mergeCell ref="AL323:AM323"/>
    <mergeCell ref="AN323:AO323"/>
    <mergeCell ref="AP323:AQ323"/>
    <mergeCell ref="AC323:AD323"/>
    <mergeCell ref="AE323:AF323"/>
    <mergeCell ref="Y323:Z323"/>
    <mergeCell ref="AA323:AB323"/>
    <mergeCell ref="AG322:AH322"/>
    <mergeCell ref="N322:O322"/>
    <mergeCell ref="P322:Q322"/>
    <mergeCell ref="R322:S322"/>
    <mergeCell ref="T322:U322"/>
    <mergeCell ref="V322:W322"/>
    <mergeCell ref="AR322:AS322"/>
    <mergeCell ref="AJ322:AK322"/>
    <mergeCell ref="AL322:AM322"/>
    <mergeCell ref="AN322:AO322"/>
    <mergeCell ref="AP322:AQ322"/>
    <mergeCell ref="AC322:AD322"/>
    <mergeCell ref="AE322:AF322"/>
    <mergeCell ref="Y322:Z322"/>
    <mergeCell ref="DI321:DJ321"/>
    <mergeCell ref="DK321:DL321"/>
    <mergeCell ref="DM321:DN321"/>
    <mergeCell ref="DO321:DP321"/>
    <mergeCell ref="DQ321:DR321"/>
    <mergeCell ref="DF321:DG321"/>
    <mergeCell ref="CX321:CY321"/>
    <mergeCell ref="CZ321:DA321"/>
    <mergeCell ref="DB321:DC321"/>
    <mergeCell ref="DD321:DE321"/>
    <mergeCell ref="CQ321:CR321"/>
    <mergeCell ref="CS321:CT321"/>
    <mergeCell ref="CU321:CV321"/>
    <mergeCell ref="CM321:CN321"/>
    <mergeCell ref="CO321:CP321"/>
    <mergeCell ref="CB321:CC321"/>
    <mergeCell ref="CD321:CE321"/>
    <mergeCell ref="CF321:CG321"/>
    <mergeCell ref="CH321:CI321"/>
    <mergeCell ref="CJ321:CK321"/>
    <mergeCell ref="BY321:BZ321"/>
    <mergeCell ref="BQ321:BR321"/>
    <mergeCell ref="BS321:BT321"/>
    <mergeCell ref="BU321:BV321"/>
    <mergeCell ref="BW321:BX321"/>
    <mergeCell ref="BJ321:BK321"/>
    <mergeCell ref="BL321:BM321"/>
    <mergeCell ref="BN321:BO321"/>
    <mergeCell ref="BF322:BG322"/>
    <mergeCell ref="BH322:BI322"/>
    <mergeCell ref="AU322:AV322"/>
    <mergeCell ref="AW322:AX322"/>
    <mergeCell ref="AY322:AZ322"/>
    <mergeCell ref="BA322:BB322"/>
    <mergeCell ref="BC322:BD322"/>
    <mergeCell ref="AA322:AB322"/>
    <mergeCell ref="AG321:AH321"/>
    <mergeCell ref="N321:O321"/>
    <mergeCell ref="P321:Q321"/>
    <mergeCell ref="R321:S321"/>
    <mergeCell ref="T321:U321"/>
    <mergeCell ref="V321:W321"/>
    <mergeCell ref="DI320:DJ320"/>
    <mergeCell ref="DK320:DL320"/>
    <mergeCell ref="DM320:DN320"/>
    <mergeCell ref="DO320:DP320"/>
    <mergeCell ref="DQ320:DR320"/>
    <mergeCell ref="DF320:DG320"/>
    <mergeCell ref="CX320:CY320"/>
    <mergeCell ref="CZ320:DA320"/>
    <mergeCell ref="DB320:DC320"/>
    <mergeCell ref="DD320:DE320"/>
    <mergeCell ref="CQ320:CR320"/>
    <mergeCell ref="CS320:CT320"/>
    <mergeCell ref="CU320:CV320"/>
    <mergeCell ref="CM320:CN320"/>
    <mergeCell ref="CO320:CP320"/>
    <mergeCell ref="CB320:CC320"/>
    <mergeCell ref="CD320:CE320"/>
    <mergeCell ref="CF320:CG320"/>
    <mergeCell ref="CH320:CI320"/>
    <mergeCell ref="CJ320:CK320"/>
    <mergeCell ref="BY320:BZ320"/>
    <mergeCell ref="BQ320:BR320"/>
    <mergeCell ref="BS320:BT320"/>
    <mergeCell ref="BU320:BV320"/>
    <mergeCell ref="BW320:BX320"/>
    <mergeCell ref="BJ320:BK320"/>
    <mergeCell ref="BL320:BM320"/>
    <mergeCell ref="BN320:BO320"/>
    <mergeCell ref="BF321:BG321"/>
    <mergeCell ref="BH321:BI321"/>
    <mergeCell ref="AU321:AV321"/>
    <mergeCell ref="AW321:AX321"/>
    <mergeCell ref="AY321:AZ321"/>
    <mergeCell ref="BA321:BB321"/>
    <mergeCell ref="BC321:BD321"/>
    <mergeCell ref="AR321:AS321"/>
    <mergeCell ref="AJ321:AK321"/>
    <mergeCell ref="AL321:AM321"/>
    <mergeCell ref="AN321:AO321"/>
    <mergeCell ref="AP321:AQ321"/>
    <mergeCell ref="AC321:AD321"/>
    <mergeCell ref="AE321:AF321"/>
    <mergeCell ref="Y321:Z321"/>
    <mergeCell ref="AA321:AB321"/>
    <mergeCell ref="AG320:AH320"/>
    <mergeCell ref="N320:O320"/>
    <mergeCell ref="P320:Q320"/>
    <mergeCell ref="R320:S320"/>
    <mergeCell ref="T320:U320"/>
    <mergeCell ref="V320:W320"/>
    <mergeCell ref="AR320:AS320"/>
    <mergeCell ref="AJ320:AK320"/>
    <mergeCell ref="AL320:AM320"/>
    <mergeCell ref="AN320:AO320"/>
    <mergeCell ref="AP320:AQ320"/>
    <mergeCell ref="AC320:AD320"/>
    <mergeCell ref="AE320:AF320"/>
    <mergeCell ref="DI319:DJ319"/>
    <mergeCell ref="DK319:DL319"/>
    <mergeCell ref="DM319:DN319"/>
    <mergeCell ref="DO319:DP319"/>
    <mergeCell ref="DQ319:DR319"/>
    <mergeCell ref="DF319:DG319"/>
    <mergeCell ref="CX319:CY319"/>
    <mergeCell ref="CZ319:DA319"/>
    <mergeCell ref="DB319:DC319"/>
    <mergeCell ref="DD319:DE319"/>
    <mergeCell ref="CQ319:CR319"/>
    <mergeCell ref="CS319:CT319"/>
    <mergeCell ref="CU319:CV319"/>
    <mergeCell ref="CM319:CN319"/>
    <mergeCell ref="CO319:CP319"/>
    <mergeCell ref="CB319:CC319"/>
    <mergeCell ref="CD319:CE319"/>
    <mergeCell ref="CF319:CG319"/>
    <mergeCell ref="CH319:CI319"/>
    <mergeCell ref="CJ319:CK319"/>
    <mergeCell ref="BY319:BZ319"/>
    <mergeCell ref="BQ319:BR319"/>
    <mergeCell ref="BS319:BT319"/>
    <mergeCell ref="BU319:BV319"/>
    <mergeCell ref="BW319:BX319"/>
    <mergeCell ref="BJ319:BK319"/>
    <mergeCell ref="BL319:BM319"/>
    <mergeCell ref="BN319:BO319"/>
    <mergeCell ref="BF320:BG320"/>
    <mergeCell ref="BH320:BI320"/>
    <mergeCell ref="AU320:AV320"/>
    <mergeCell ref="AW320:AX320"/>
    <mergeCell ref="AY320:AZ320"/>
    <mergeCell ref="BA320:BB320"/>
    <mergeCell ref="BC320:BD320"/>
    <mergeCell ref="Y320:Z320"/>
    <mergeCell ref="AA320:AB320"/>
    <mergeCell ref="AG319:AH319"/>
    <mergeCell ref="N319:O319"/>
    <mergeCell ref="P319:Q319"/>
    <mergeCell ref="R319:S319"/>
    <mergeCell ref="T319:U319"/>
    <mergeCell ref="V319:W319"/>
    <mergeCell ref="DI318:DJ318"/>
    <mergeCell ref="DK318:DL318"/>
    <mergeCell ref="DM318:DN318"/>
    <mergeCell ref="DO318:DP318"/>
    <mergeCell ref="DQ318:DR318"/>
    <mergeCell ref="DF318:DG318"/>
    <mergeCell ref="CX318:CY318"/>
    <mergeCell ref="CZ318:DA318"/>
    <mergeCell ref="DB318:DC318"/>
    <mergeCell ref="DD318:DE318"/>
    <mergeCell ref="CQ318:CR318"/>
    <mergeCell ref="CS318:CT318"/>
    <mergeCell ref="CU318:CV318"/>
    <mergeCell ref="CM318:CN318"/>
    <mergeCell ref="CO318:CP318"/>
    <mergeCell ref="CB318:CC318"/>
    <mergeCell ref="CD318:CE318"/>
    <mergeCell ref="CF318:CG318"/>
    <mergeCell ref="CH318:CI318"/>
    <mergeCell ref="CJ318:CK318"/>
    <mergeCell ref="BY318:BZ318"/>
    <mergeCell ref="BQ318:BR318"/>
    <mergeCell ref="BS318:BT318"/>
    <mergeCell ref="BU318:BV318"/>
    <mergeCell ref="BW318:BX318"/>
    <mergeCell ref="BJ318:BK318"/>
    <mergeCell ref="BL318:BM318"/>
    <mergeCell ref="BN318:BO318"/>
    <mergeCell ref="BF319:BG319"/>
    <mergeCell ref="BH319:BI319"/>
    <mergeCell ref="AU319:AV319"/>
    <mergeCell ref="AW319:AX319"/>
    <mergeCell ref="AY319:AZ319"/>
    <mergeCell ref="BA319:BB319"/>
    <mergeCell ref="BC319:BD319"/>
    <mergeCell ref="AR319:AS319"/>
    <mergeCell ref="AJ319:AK319"/>
    <mergeCell ref="AL319:AM319"/>
    <mergeCell ref="AN319:AO319"/>
    <mergeCell ref="AP319:AQ319"/>
    <mergeCell ref="AC319:AD319"/>
    <mergeCell ref="AE319:AF319"/>
    <mergeCell ref="Y319:Z319"/>
    <mergeCell ref="AA319:AB319"/>
    <mergeCell ref="AG318:AH318"/>
    <mergeCell ref="N318:O318"/>
    <mergeCell ref="P318:Q318"/>
    <mergeCell ref="R318:S318"/>
    <mergeCell ref="T318:U318"/>
    <mergeCell ref="V318:W318"/>
    <mergeCell ref="AR318:AS318"/>
    <mergeCell ref="AJ318:AK318"/>
    <mergeCell ref="AL318:AM318"/>
    <mergeCell ref="AN318:AO318"/>
    <mergeCell ref="AP318:AQ318"/>
    <mergeCell ref="AC318:AD318"/>
    <mergeCell ref="DI317:DJ317"/>
    <mergeCell ref="DK317:DL317"/>
    <mergeCell ref="DM317:DN317"/>
    <mergeCell ref="DO317:DP317"/>
    <mergeCell ref="DQ317:DR317"/>
    <mergeCell ref="DF317:DG317"/>
    <mergeCell ref="CX317:CY317"/>
    <mergeCell ref="CZ317:DA317"/>
    <mergeCell ref="DB317:DC317"/>
    <mergeCell ref="DD317:DE317"/>
    <mergeCell ref="CQ317:CR317"/>
    <mergeCell ref="CS317:CT317"/>
    <mergeCell ref="CU317:CV317"/>
    <mergeCell ref="CM317:CN317"/>
    <mergeCell ref="CO317:CP317"/>
    <mergeCell ref="CB317:CC317"/>
    <mergeCell ref="CD317:CE317"/>
    <mergeCell ref="CF317:CG317"/>
    <mergeCell ref="CH317:CI317"/>
    <mergeCell ref="CJ317:CK317"/>
    <mergeCell ref="BY317:BZ317"/>
    <mergeCell ref="BQ317:BR317"/>
    <mergeCell ref="BS317:BT317"/>
    <mergeCell ref="BU317:BV317"/>
    <mergeCell ref="BW317:BX317"/>
    <mergeCell ref="BJ317:BK317"/>
    <mergeCell ref="BL317:BM317"/>
    <mergeCell ref="BN317:BO317"/>
    <mergeCell ref="BF318:BG318"/>
    <mergeCell ref="BH318:BI318"/>
    <mergeCell ref="AU318:AV318"/>
    <mergeCell ref="AW318:AX318"/>
    <mergeCell ref="AY318:AZ318"/>
    <mergeCell ref="BA318:BB318"/>
    <mergeCell ref="BC318:BD318"/>
    <mergeCell ref="AE318:AF318"/>
    <mergeCell ref="Y318:Z318"/>
    <mergeCell ref="AA318:AB318"/>
    <mergeCell ref="AG317:AH317"/>
    <mergeCell ref="N317:O317"/>
    <mergeCell ref="P317:Q317"/>
    <mergeCell ref="R317:S317"/>
    <mergeCell ref="T317:U317"/>
    <mergeCell ref="V317:W317"/>
    <mergeCell ref="DI316:DJ316"/>
    <mergeCell ref="DK316:DL316"/>
    <mergeCell ref="DM316:DN316"/>
    <mergeCell ref="DO316:DP316"/>
    <mergeCell ref="DQ316:DR316"/>
    <mergeCell ref="DF316:DG316"/>
    <mergeCell ref="CX316:CY316"/>
    <mergeCell ref="CZ316:DA316"/>
    <mergeCell ref="DB316:DC316"/>
    <mergeCell ref="DD316:DE316"/>
    <mergeCell ref="CQ316:CR316"/>
    <mergeCell ref="CS316:CT316"/>
    <mergeCell ref="CU316:CV316"/>
    <mergeCell ref="CM316:CN316"/>
    <mergeCell ref="CO316:CP316"/>
    <mergeCell ref="CB316:CC316"/>
    <mergeCell ref="CD316:CE316"/>
    <mergeCell ref="CF316:CG316"/>
    <mergeCell ref="CH316:CI316"/>
    <mergeCell ref="CJ316:CK316"/>
    <mergeCell ref="BY316:BZ316"/>
    <mergeCell ref="BQ316:BR316"/>
    <mergeCell ref="BS316:BT316"/>
    <mergeCell ref="BU316:BV316"/>
    <mergeCell ref="BW316:BX316"/>
    <mergeCell ref="BJ316:BK316"/>
    <mergeCell ref="BL316:BM316"/>
    <mergeCell ref="BN316:BO316"/>
    <mergeCell ref="BF317:BG317"/>
    <mergeCell ref="BH317:BI317"/>
    <mergeCell ref="AU317:AV317"/>
    <mergeCell ref="AW317:AX317"/>
    <mergeCell ref="AY317:AZ317"/>
    <mergeCell ref="BA317:BB317"/>
    <mergeCell ref="BC317:BD317"/>
    <mergeCell ref="AR317:AS317"/>
    <mergeCell ref="AJ317:AK317"/>
    <mergeCell ref="AL317:AM317"/>
    <mergeCell ref="AN317:AO317"/>
    <mergeCell ref="AP317:AQ317"/>
    <mergeCell ref="AC317:AD317"/>
    <mergeCell ref="AE317:AF317"/>
    <mergeCell ref="Y317:Z317"/>
    <mergeCell ref="AA317:AB317"/>
    <mergeCell ref="AG316:AH316"/>
    <mergeCell ref="N316:O316"/>
    <mergeCell ref="P316:Q316"/>
    <mergeCell ref="R316:S316"/>
    <mergeCell ref="T316:U316"/>
    <mergeCell ref="V316:W316"/>
    <mergeCell ref="AR316:AS316"/>
    <mergeCell ref="AJ316:AK316"/>
    <mergeCell ref="AL316:AM316"/>
    <mergeCell ref="AN316:AO316"/>
    <mergeCell ref="AP316:AQ316"/>
    <mergeCell ref="DI315:DJ315"/>
    <mergeCell ref="DK315:DL315"/>
    <mergeCell ref="DM315:DN315"/>
    <mergeCell ref="DO315:DP315"/>
    <mergeCell ref="DQ315:DR315"/>
    <mergeCell ref="DF315:DG315"/>
    <mergeCell ref="CX315:CY315"/>
    <mergeCell ref="CZ315:DA315"/>
    <mergeCell ref="DB315:DC315"/>
    <mergeCell ref="DD315:DE315"/>
    <mergeCell ref="CQ315:CR315"/>
    <mergeCell ref="CS315:CT315"/>
    <mergeCell ref="CU315:CV315"/>
    <mergeCell ref="CM315:CN315"/>
    <mergeCell ref="CO315:CP315"/>
    <mergeCell ref="CB315:CC315"/>
    <mergeCell ref="CD315:CE315"/>
    <mergeCell ref="CF315:CG315"/>
    <mergeCell ref="CH315:CI315"/>
    <mergeCell ref="CJ315:CK315"/>
    <mergeCell ref="BY315:BZ315"/>
    <mergeCell ref="BQ315:BR315"/>
    <mergeCell ref="BS315:BT315"/>
    <mergeCell ref="BU315:BV315"/>
    <mergeCell ref="BW315:BX315"/>
    <mergeCell ref="BJ315:BK315"/>
    <mergeCell ref="BL315:BM315"/>
    <mergeCell ref="BN315:BO315"/>
    <mergeCell ref="BF316:BG316"/>
    <mergeCell ref="BH316:BI316"/>
    <mergeCell ref="AU316:AV316"/>
    <mergeCell ref="AW316:AX316"/>
    <mergeCell ref="AY316:AZ316"/>
    <mergeCell ref="BA316:BB316"/>
    <mergeCell ref="BC316:BD316"/>
    <mergeCell ref="AC316:AD316"/>
    <mergeCell ref="AE316:AF316"/>
    <mergeCell ref="Y316:Z316"/>
    <mergeCell ref="AA316:AB316"/>
    <mergeCell ref="AG315:AH315"/>
    <mergeCell ref="N315:O315"/>
    <mergeCell ref="P315:Q315"/>
    <mergeCell ref="R315:S315"/>
    <mergeCell ref="T315:U315"/>
    <mergeCell ref="V315:W315"/>
    <mergeCell ref="DI314:DJ314"/>
    <mergeCell ref="DK314:DL314"/>
    <mergeCell ref="DM314:DN314"/>
    <mergeCell ref="DO314:DP314"/>
    <mergeCell ref="DQ314:DR314"/>
    <mergeCell ref="DF314:DG314"/>
    <mergeCell ref="CX314:CY314"/>
    <mergeCell ref="CZ314:DA314"/>
    <mergeCell ref="DB314:DC314"/>
    <mergeCell ref="DD314:DE314"/>
    <mergeCell ref="CQ314:CR314"/>
    <mergeCell ref="CS314:CT314"/>
    <mergeCell ref="CU314:CV314"/>
    <mergeCell ref="CM314:CN314"/>
    <mergeCell ref="CO314:CP314"/>
    <mergeCell ref="CB314:CC314"/>
    <mergeCell ref="CD314:CE314"/>
    <mergeCell ref="CF314:CG314"/>
    <mergeCell ref="CH314:CI314"/>
    <mergeCell ref="CJ314:CK314"/>
    <mergeCell ref="BY314:BZ314"/>
    <mergeCell ref="BQ314:BR314"/>
    <mergeCell ref="BS314:BT314"/>
    <mergeCell ref="BU314:BV314"/>
    <mergeCell ref="BW314:BX314"/>
    <mergeCell ref="BJ314:BK314"/>
    <mergeCell ref="BL314:BM314"/>
    <mergeCell ref="BN314:BO314"/>
    <mergeCell ref="BF315:BG315"/>
    <mergeCell ref="BH315:BI315"/>
    <mergeCell ref="AU315:AV315"/>
    <mergeCell ref="AW315:AX315"/>
    <mergeCell ref="AY315:AZ315"/>
    <mergeCell ref="BA315:BB315"/>
    <mergeCell ref="BC315:BD315"/>
    <mergeCell ref="AR315:AS315"/>
    <mergeCell ref="AJ315:AK315"/>
    <mergeCell ref="AL315:AM315"/>
    <mergeCell ref="AN315:AO315"/>
    <mergeCell ref="AP315:AQ315"/>
    <mergeCell ref="AC315:AD315"/>
    <mergeCell ref="AE315:AF315"/>
    <mergeCell ref="Y315:Z315"/>
    <mergeCell ref="AA315:AB315"/>
    <mergeCell ref="AG314:AH314"/>
    <mergeCell ref="N314:O314"/>
    <mergeCell ref="P314:Q314"/>
    <mergeCell ref="R314:S314"/>
    <mergeCell ref="T314:U314"/>
    <mergeCell ref="V314:W314"/>
    <mergeCell ref="AR314:AS314"/>
    <mergeCell ref="AJ314:AK314"/>
    <mergeCell ref="AL314:AM314"/>
    <mergeCell ref="AN314:AO314"/>
    <mergeCell ref="DI313:DJ313"/>
    <mergeCell ref="DK313:DL313"/>
    <mergeCell ref="DM313:DN313"/>
    <mergeCell ref="DO313:DP313"/>
    <mergeCell ref="DQ313:DR313"/>
    <mergeCell ref="DF313:DG313"/>
    <mergeCell ref="CX313:CY313"/>
    <mergeCell ref="CZ313:DA313"/>
    <mergeCell ref="DB313:DC313"/>
    <mergeCell ref="DD313:DE313"/>
    <mergeCell ref="CQ313:CR313"/>
    <mergeCell ref="CS313:CT313"/>
    <mergeCell ref="CU313:CV313"/>
    <mergeCell ref="CM313:CN313"/>
    <mergeCell ref="CO313:CP313"/>
    <mergeCell ref="CB313:CC313"/>
    <mergeCell ref="CD313:CE313"/>
    <mergeCell ref="CF313:CG313"/>
    <mergeCell ref="CH313:CI313"/>
    <mergeCell ref="CJ313:CK313"/>
    <mergeCell ref="BY313:BZ313"/>
    <mergeCell ref="BQ313:BR313"/>
    <mergeCell ref="BS313:BT313"/>
    <mergeCell ref="BU313:BV313"/>
    <mergeCell ref="BW313:BX313"/>
    <mergeCell ref="BJ313:BK313"/>
    <mergeCell ref="BL313:BM313"/>
    <mergeCell ref="BN313:BO313"/>
    <mergeCell ref="BF314:BG314"/>
    <mergeCell ref="BH314:BI314"/>
    <mergeCell ref="AU314:AV314"/>
    <mergeCell ref="AW314:AX314"/>
    <mergeCell ref="AY314:AZ314"/>
    <mergeCell ref="BA314:BB314"/>
    <mergeCell ref="BC314:BD314"/>
    <mergeCell ref="AP314:AQ314"/>
    <mergeCell ref="AC314:AD314"/>
    <mergeCell ref="AE314:AF314"/>
    <mergeCell ref="Y314:Z314"/>
    <mergeCell ref="AA314:AB314"/>
    <mergeCell ref="AG313:AH313"/>
    <mergeCell ref="N313:O313"/>
    <mergeCell ref="P313:Q313"/>
    <mergeCell ref="R313:S313"/>
    <mergeCell ref="T313:U313"/>
    <mergeCell ref="V313:W313"/>
    <mergeCell ref="DI312:DJ312"/>
    <mergeCell ref="DK312:DL312"/>
    <mergeCell ref="DM312:DN312"/>
    <mergeCell ref="DO312:DP312"/>
    <mergeCell ref="DQ312:DR312"/>
    <mergeCell ref="DF312:DG312"/>
    <mergeCell ref="CX312:CY312"/>
    <mergeCell ref="CZ312:DA312"/>
    <mergeCell ref="DB312:DC312"/>
    <mergeCell ref="DD312:DE312"/>
    <mergeCell ref="CQ312:CR312"/>
    <mergeCell ref="CS312:CT312"/>
    <mergeCell ref="CU312:CV312"/>
    <mergeCell ref="CM312:CN312"/>
    <mergeCell ref="CO312:CP312"/>
    <mergeCell ref="CB312:CC312"/>
    <mergeCell ref="CD312:CE312"/>
    <mergeCell ref="CF312:CG312"/>
    <mergeCell ref="CH312:CI312"/>
    <mergeCell ref="CJ312:CK312"/>
    <mergeCell ref="BY312:BZ312"/>
    <mergeCell ref="BQ312:BR312"/>
    <mergeCell ref="BS312:BT312"/>
    <mergeCell ref="BU312:BV312"/>
    <mergeCell ref="BW312:BX312"/>
    <mergeCell ref="BJ312:BK312"/>
    <mergeCell ref="BL312:BM312"/>
    <mergeCell ref="BN312:BO312"/>
    <mergeCell ref="BF313:BG313"/>
    <mergeCell ref="BH313:BI313"/>
    <mergeCell ref="AU313:AV313"/>
    <mergeCell ref="AW313:AX313"/>
    <mergeCell ref="AY313:AZ313"/>
    <mergeCell ref="BA313:BB313"/>
    <mergeCell ref="BC313:BD313"/>
    <mergeCell ref="AR313:AS313"/>
    <mergeCell ref="AJ313:AK313"/>
    <mergeCell ref="AL313:AM313"/>
    <mergeCell ref="AN313:AO313"/>
    <mergeCell ref="AP313:AQ313"/>
    <mergeCell ref="AC313:AD313"/>
    <mergeCell ref="AE313:AF313"/>
    <mergeCell ref="Y313:Z313"/>
    <mergeCell ref="AA313:AB313"/>
    <mergeCell ref="AG312:AH312"/>
    <mergeCell ref="N312:O312"/>
    <mergeCell ref="P312:Q312"/>
    <mergeCell ref="R312:S312"/>
    <mergeCell ref="T312:U312"/>
    <mergeCell ref="V312:W312"/>
    <mergeCell ref="AR312:AS312"/>
    <mergeCell ref="AJ312:AK312"/>
    <mergeCell ref="AL312:AM312"/>
    <mergeCell ref="DI311:DJ311"/>
    <mergeCell ref="DK311:DL311"/>
    <mergeCell ref="DM311:DN311"/>
    <mergeCell ref="DO311:DP311"/>
    <mergeCell ref="DQ311:DR311"/>
    <mergeCell ref="DF311:DG311"/>
    <mergeCell ref="CX311:CY311"/>
    <mergeCell ref="CZ311:DA311"/>
    <mergeCell ref="DB311:DC311"/>
    <mergeCell ref="DD311:DE311"/>
    <mergeCell ref="CQ311:CR311"/>
    <mergeCell ref="CS311:CT311"/>
    <mergeCell ref="CU311:CV311"/>
    <mergeCell ref="CM311:CN311"/>
    <mergeCell ref="CO311:CP311"/>
    <mergeCell ref="CB311:CC311"/>
    <mergeCell ref="CD311:CE311"/>
    <mergeCell ref="CF311:CG311"/>
    <mergeCell ref="CH311:CI311"/>
    <mergeCell ref="CJ311:CK311"/>
    <mergeCell ref="BY311:BZ311"/>
    <mergeCell ref="BQ311:BR311"/>
    <mergeCell ref="BS311:BT311"/>
    <mergeCell ref="BU311:BV311"/>
    <mergeCell ref="BW311:BX311"/>
    <mergeCell ref="BJ311:BK311"/>
    <mergeCell ref="BL311:BM311"/>
    <mergeCell ref="BN311:BO311"/>
    <mergeCell ref="BF312:BG312"/>
    <mergeCell ref="BH312:BI312"/>
    <mergeCell ref="AU312:AV312"/>
    <mergeCell ref="AW312:AX312"/>
    <mergeCell ref="AY312:AZ312"/>
    <mergeCell ref="BA312:BB312"/>
    <mergeCell ref="BC312:BD312"/>
    <mergeCell ref="AN312:AO312"/>
    <mergeCell ref="AP312:AQ312"/>
    <mergeCell ref="AC312:AD312"/>
    <mergeCell ref="AE312:AF312"/>
    <mergeCell ref="Y312:Z312"/>
    <mergeCell ref="AA312:AB312"/>
    <mergeCell ref="AG311:AH311"/>
    <mergeCell ref="N311:O311"/>
    <mergeCell ref="P311:Q311"/>
    <mergeCell ref="R311:S311"/>
    <mergeCell ref="T311:U311"/>
    <mergeCell ref="V311:W311"/>
    <mergeCell ref="DI310:DJ310"/>
    <mergeCell ref="DK310:DL310"/>
    <mergeCell ref="DM310:DN310"/>
    <mergeCell ref="DO310:DP310"/>
    <mergeCell ref="DQ310:DR310"/>
    <mergeCell ref="DF310:DG310"/>
    <mergeCell ref="CX310:CY310"/>
    <mergeCell ref="CZ310:DA310"/>
    <mergeCell ref="DB310:DC310"/>
    <mergeCell ref="DD310:DE310"/>
    <mergeCell ref="CQ310:CR310"/>
    <mergeCell ref="CS310:CT310"/>
    <mergeCell ref="CU310:CV310"/>
    <mergeCell ref="CM310:CN310"/>
    <mergeCell ref="CO310:CP310"/>
    <mergeCell ref="CB310:CC310"/>
    <mergeCell ref="CD310:CE310"/>
    <mergeCell ref="CF310:CG310"/>
    <mergeCell ref="CH310:CI310"/>
    <mergeCell ref="CJ310:CK310"/>
    <mergeCell ref="BY310:BZ310"/>
    <mergeCell ref="BQ310:BR310"/>
    <mergeCell ref="BS310:BT310"/>
    <mergeCell ref="BU310:BV310"/>
    <mergeCell ref="BW310:BX310"/>
    <mergeCell ref="BJ310:BK310"/>
    <mergeCell ref="BL310:BM310"/>
    <mergeCell ref="BN310:BO310"/>
    <mergeCell ref="BF311:BG311"/>
    <mergeCell ref="BH311:BI311"/>
    <mergeCell ref="AU311:AV311"/>
    <mergeCell ref="AW311:AX311"/>
    <mergeCell ref="AY311:AZ311"/>
    <mergeCell ref="BA311:BB311"/>
    <mergeCell ref="BC311:BD311"/>
    <mergeCell ref="AR311:AS311"/>
    <mergeCell ref="AJ311:AK311"/>
    <mergeCell ref="AL311:AM311"/>
    <mergeCell ref="AN311:AO311"/>
    <mergeCell ref="AP311:AQ311"/>
    <mergeCell ref="AC311:AD311"/>
    <mergeCell ref="AE311:AF311"/>
    <mergeCell ref="Y311:Z311"/>
    <mergeCell ref="AA311:AB311"/>
    <mergeCell ref="AG310:AH310"/>
    <mergeCell ref="N310:O310"/>
    <mergeCell ref="P310:Q310"/>
    <mergeCell ref="R310:S310"/>
    <mergeCell ref="T310:U310"/>
    <mergeCell ref="V310:W310"/>
    <mergeCell ref="AR310:AS310"/>
    <mergeCell ref="AJ310:AK310"/>
    <mergeCell ref="DI309:DJ309"/>
    <mergeCell ref="DK309:DL309"/>
    <mergeCell ref="DM309:DN309"/>
    <mergeCell ref="DO309:DP309"/>
    <mergeCell ref="DQ309:DR309"/>
    <mergeCell ref="DF309:DG309"/>
    <mergeCell ref="CX309:CY309"/>
    <mergeCell ref="CZ309:DA309"/>
    <mergeCell ref="DB309:DC309"/>
    <mergeCell ref="DD309:DE309"/>
    <mergeCell ref="CQ309:CR309"/>
    <mergeCell ref="CS309:CT309"/>
    <mergeCell ref="CU309:CV309"/>
    <mergeCell ref="CM309:CN309"/>
    <mergeCell ref="CO309:CP309"/>
    <mergeCell ref="CB309:CC309"/>
    <mergeCell ref="CD309:CE309"/>
    <mergeCell ref="CF309:CG309"/>
    <mergeCell ref="CH309:CI309"/>
    <mergeCell ref="CJ309:CK309"/>
    <mergeCell ref="BY309:BZ309"/>
    <mergeCell ref="BQ309:BR309"/>
    <mergeCell ref="BS309:BT309"/>
    <mergeCell ref="BU309:BV309"/>
    <mergeCell ref="BW309:BX309"/>
    <mergeCell ref="BJ309:BK309"/>
    <mergeCell ref="BL309:BM309"/>
    <mergeCell ref="BN309:BO309"/>
    <mergeCell ref="BF310:BG310"/>
    <mergeCell ref="BH310:BI310"/>
    <mergeCell ref="AU310:AV310"/>
    <mergeCell ref="AW310:AX310"/>
    <mergeCell ref="AY310:AZ310"/>
    <mergeCell ref="BA310:BB310"/>
    <mergeCell ref="BC310:BD310"/>
    <mergeCell ref="AL310:AM310"/>
    <mergeCell ref="AN310:AO310"/>
    <mergeCell ref="AP310:AQ310"/>
    <mergeCell ref="AC310:AD310"/>
    <mergeCell ref="AE310:AF310"/>
    <mergeCell ref="Y310:Z310"/>
    <mergeCell ref="AA310:AB310"/>
    <mergeCell ref="AG309:AH309"/>
    <mergeCell ref="N309:O309"/>
    <mergeCell ref="P309:Q309"/>
    <mergeCell ref="R309:S309"/>
    <mergeCell ref="T309:U309"/>
    <mergeCell ref="V309:W309"/>
    <mergeCell ref="DI308:DJ308"/>
    <mergeCell ref="DK308:DL308"/>
    <mergeCell ref="DM308:DN308"/>
    <mergeCell ref="DO308:DP308"/>
    <mergeCell ref="DQ308:DR308"/>
    <mergeCell ref="DF308:DG308"/>
    <mergeCell ref="CX308:CY308"/>
    <mergeCell ref="CZ308:DA308"/>
    <mergeCell ref="DB308:DC308"/>
    <mergeCell ref="DD308:DE308"/>
    <mergeCell ref="CQ308:CR308"/>
    <mergeCell ref="CS308:CT308"/>
    <mergeCell ref="CU308:CV308"/>
    <mergeCell ref="CM308:CN308"/>
    <mergeCell ref="CO308:CP308"/>
    <mergeCell ref="CB308:CC308"/>
    <mergeCell ref="CD308:CE308"/>
    <mergeCell ref="CF308:CG308"/>
    <mergeCell ref="CH308:CI308"/>
    <mergeCell ref="CJ308:CK308"/>
    <mergeCell ref="BY308:BZ308"/>
    <mergeCell ref="BQ308:BR308"/>
    <mergeCell ref="BS308:BT308"/>
    <mergeCell ref="BU308:BV308"/>
    <mergeCell ref="BW308:BX308"/>
    <mergeCell ref="BJ308:BK308"/>
    <mergeCell ref="BL308:BM308"/>
    <mergeCell ref="BN308:BO308"/>
    <mergeCell ref="BF309:BG309"/>
    <mergeCell ref="BH309:BI309"/>
    <mergeCell ref="AU309:AV309"/>
    <mergeCell ref="AW309:AX309"/>
    <mergeCell ref="AY309:AZ309"/>
    <mergeCell ref="BA309:BB309"/>
    <mergeCell ref="BC309:BD309"/>
    <mergeCell ref="AR309:AS309"/>
    <mergeCell ref="AJ309:AK309"/>
    <mergeCell ref="AL309:AM309"/>
    <mergeCell ref="AN309:AO309"/>
    <mergeCell ref="AP309:AQ309"/>
    <mergeCell ref="AC309:AD309"/>
    <mergeCell ref="AE309:AF309"/>
    <mergeCell ref="Y309:Z309"/>
    <mergeCell ref="AA309:AB309"/>
    <mergeCell ref="AG308:AH308"/>
    <mergeCell ref="N308:O308"/>
    <mergeCell ref="P308:Q308"/>
    <mergeCell ref="R308:S308"/>
    <mergeCell ref="T308:U308"/>
    <mergeCell ref="V308:W308"/>
    <mergeCell ref="AR308:AS308"/>
    <mergeCell ref="DI307:DJ307"/>
    <mergeCell ref="DK307:DL307"/>
    <mergeCell ref="DM307:DN307"/>
    <mergeCell ref="DO307:DP307"/>
    <mergeCell ref="DQ307:DR307"/>
    <mergeCell ref="DF307:DG307"/>
    <mergeCell ref="CX307:CY307"/>
    <mergeCell ref="CZ307:DA307"/>
    <mergeCell ref="DB307:DC307"/>
    <mergeCell ref="DD307:DE307"/>
    <mergeCell ref="CQ307:CR307"/>
    <mergeCell ref="CS307:CT307"/>
    <mergeCell ref="CU307:CV307"/>
    <mergeCell ref="CM307:CN307"/>
    <mergeCell ref="CO307:CP307"/>
    <mergeCell ref="CB307:CC307"/>
    <mergeCell ref="CD307:CE307"/>
    <mergeCell ref="CF307:CG307"/>
    <mergeCell ref="CH307:CI307"/>
    <mergeCell ref="CJ307:CK307"/>
    <mergeCell ref="BY307:BZ307"/>
    <mergeCell ref="BQ307:BR307"/>
    <mergeCell ref="BS307:BT307"/>
    <mergeCell ref="BU307:BV307"/>
    <mergeCell ref="BW307:BX307"/>
    <mergeCell ref="BJ307:BK307"/>
    <mergeCell ref="BL307:BM307"/>
    <mergeCell ref="BN307:BO307"/>
    <mergeCell ref="BF308:BG308"/>
    <mergeCell ref="BH308:BI308"/>
    <mergeCell ref="AU308:AV308"/>
    <mergeCell ref="AW308:AX308"/>
    <mergeCell ref="AY308:AZ308"/>
    <mergeCell ref="BA308:BB308"/>
    <mergeCell ref="BC308:BD308"/>
    <mergeCell ref="AJ308:AK308"/>
    <mergeCell ref="AL308:AM308"/>
    <mergeCell ref="AN308:AO308"/>
    <mergeCell ref="AP308:AQ308"/>
    <mergeCell ref="AC308:AD308"/>
    <mergeCell ref="AE308:AF308"/>
    <mergeCell ref="Y308:Z308"/>
    <mergeCell ref="AA308:AB308"/>
    <mergeCell ref="AG307:AH307"/>
    <mergeCell ref="N307:O307"/>
    <mergeCell ref="P307:Q307"/>
    <mergeCell ref="R307:S307"/>
    <mergeCell ref="T307:U307"/>
    <mergeCell ref="V307:W307"/>
    <mergeCell ref="DI306:DJ306"/>
    <mergeCell ref="DK306:DL306"/>
    <mergeCell ref="DM306:DN306"/>
    <mergeCell ref="DO306:DP306"/>
    <mergeCell ref="DQ306:DR306"/>
    <mergeCell ref="DF306:DG306"/>
    <mergeCell ref="CX306:CY306"/>
    <mergeCell ref="CZ306:DA306"/>
    <mergeCell ref="DB306:DC306"/>
    <mergeCell ref="DD306:DE306"/>
    <mergeCell ref="CQ306:CR306"/>
    <mergeCell ref="CS306:CT306"/>
    <mergeCell ref="CU306:CV306"/>
    <mergeCell ref="CM306:CN306"/>
    <mergeCell ref="CO306:CP306"/>
    <mergeCell ref="CB306:CC306"/>
    <mergeCell ref="CD306:CE306"/>
    <mergeCell ref="CF306:CG306"/>
    <mergeCell ref="CH306:CI306"/>
    <mergeCell ref="CJ306:CK306"/>
    <mergeCell ref="BY306:BZ306"/>
    <mergeCell ref="BQ306:BR306"/>
    <mergeCell ref="BS306:BT306"/>
    <mergeCell ref="BU306:BV306"/>
    <mergeCell ref="BW306:BX306"/>
    <mergeCell ref="BJ306:BK306"/>
    <mergeCell ref="BL306:BM306"/>
    <mergeCell ref="BN306:BO306"/>
    <mergeCell ref="BF307:BG307"/>
    <mergeCell ref="BH307:BI307"/>
    <mergeCell ref="AU307:AV307"/>
    <mergeCell ref="AW307:AX307"/>
    <mergeCell ref="AY307:AZ307"/>
    <mergeCell ref="BA307:BB307"/>
    <mergeCell ref="BC307:BD307"/>
    <mergeCell ref="AR307:AS307"/>
    <mergeCell ref="AJ307:AK307"/>
    <mergeCell ref="AL307:AM307"/>
    <mergeCell ref="AN307:AO307"/>
    <mergeCell ref="AP307:AQ307"/>
    <mergeCell ref="AC307:AD307"/>
    <mergeCell ref="AE307:AF307"/>
    <mergeCell ref="Y307:Z307"/>
    <mergeCell ref="AA307:AB307"/>
    <mergeCell ref="AG306:AH306"/>
    <mergeCell ref="N306:O306"/>
    <mergeCell ref="P306:Q306"/>
    <mergeCell ref="R306:S306"/>
    <mergeCell ref="T306:U306"/>
    <mergeCell ref="V306:W306"/>
    <mergeCell ref="DI305:DJ305"/>
    <mergeCell ref="DK305:DL305"/>
    <mergeCell ref="DM305:DN305"/>
    <mergeCell ref="DO305:DP305"/>
    <mergeCell ref="DQ305:DR305"/>
    <mergeCell ref="DF305:DG305"/>
    <mergeCell ref="CX305:CY305"/>
    <mergeCell ref="CZ305:DA305"/>
    <mergeCell ref="DB305:DC305"/>
    <mergeCell ref="DD305:DE305"/>
    <mergeCell ref="CQ305:CR305"/>
    <mergeCell ref="CS305:CT305"/>
    <mergeCell ref="CU305:CV305"/>
    <mergeCell ref="CM305:CN305"/>
    <mergeCell ref="CO305:CP305"/>
    <mergeCell ref="CB305:CC305"/>
    <mergeCell ref="CD305:CE305"/>
    <mergeCell ref="CF305:CG305"/>
    <mergeCell ref="CH305:CI305"/>
    <mergeCell ref="CJ305:CK305"/>
    <mergeCell ref="BY305:BZ305"/>
    <mergeCell ref="BQ305:BR305"/>
    <mergeCell ref="BS305:BT305"/>
    <mergeCell ref="BU305:BV305"/>
    <mergeCell ref="BW305:BX305"/>
    <mergeCell ref="BJ305:BK305"/>
    <mergeCell ref="BL305:BM305"/>
    <mergeCell ref="BN305:BO305"/>
    <mergeCell ref="BF306:BG306"/>
    <mergeCell ref="BH306:BI306"/>
    <mergeCell ref="AU306:AV306"/>
    <mergeCell ref="AW306:AX306"/>
    <mergeCell ref="AY306:AZ306"/>
    <mergeCell ref="BA306:BB306"/>
    <mergeCell ref="BC306:BD306"/>
    <mergeCell ref="AR306:AS306"/>
    <mergeCell ref="AJ306:AK306"/>
    <mergeCell ref="AL306:AM306"/>
    <mergeCell ref="AN306:AO306"/>
    <mergeCell ref="AP306:AQ306"/>
    <mergeCell ref="AC306:AD306"/>
    <mergeCell ref="AE306:AF306"/>
    <mergeCell ref="Y306:Z306"/>
    <mergeCell ref="AA306:AB306"/>
    <mergeCell ref="AG305:AH305"/>
    <mergeCell ref="N305:O305"/>
    <mergeCell ref="P305:Q305"/>
    <mergeCell ref="R305:S305"/>
    <mergeCell ref="T305:U305"/>
    <mergeCell ref="V305:W305"/>
    <mergeCell ref="C303:D303"/>
    <mergeCell ref="E303:I303"/>
    <mergeCell ref="DI302:DJ302"/>
    <mergeCell ref="DK302:DL302"/>
    <mergeCell ref="DM302:DN302"/>
    <mergeCell ref="DO302:DP302"/>
    <mergeCell ref="DQ302:DR302"/>
    <mergeCell ref="DD302:DE302"/>
    <mergeCell ref="DF302:DG302"/>
    <mergeCell ref="CX302:CY302"/>
    <mergeCell ref="CZ302:DA302"/>
    <mergeCell ref="DB302:DC302"/>
    <mergeCell ref="CO302:CP302"/>
    <mergeCell ref="CQ302:CR302"/>
    <mergeCell ref="CS302:CT302"/>
    <mergeCell ref="CU302:CV302"/>
    <mergeCell ref="CM302:CN302"/>
    <mergeCell ref="CB302:CC302"/>
    <mergeCell ref="CD302:CE302"/>
    <mergeCell ref="CF302:CG302"/>
    <mergeCell ref="CH302:CI302"/>
    <mergeCell ref="CJ302:CK302"/>
    <mergeCell ref="BW302:BX302"/>
    <mergeCell ref="BY302:BZ302"/>
    <mergeCell ref="BQ302:BR302"/>
    <mergeCell ref="BS302:BT302"/>
    <mergeCell ref="BU302:BV302"/>
    <mergeCell ref="BH302:BI302"/>
    <mergeCell ref="BJ302:BK302"/>
    <mergeCell ref="BL302:BM302"/>
    <mergeCell ref="BF305:BG305"/>
    <mergeCell ref="BH305:BI305"/>
    <mergeCell ref="AU305:AV305"/>
    <mergeCell ref="AW305:AX305"/>
    <mergeCell ref="AY305:AZ305"/>
    <mergeCell ref="BA305:BB305"/>
    <mergeCell ref="BC305:BD305"/>
    <mergeCell ref="AR305:AS305"/>
    <mergeCell ref="AJ305:AK305"/>
    <mergeCell ref="AL305:AM305"/>
    <mergeCell ref="AN305:AO305"/>
    <mergeCell ref="AP305:AQ305"/>
    <mergeCell ref="AC305:AD305"/>
    <mergeCell ref="AE305:AF305"/>
    <mergeCell ref="Y305:Z305"/>
    <mergeCell ref="AA305:AB305"/>
    <mergeCell ref="AG302:AH302"/>
    <mergeCell ref="Y302:Z302"/>
    <mergeCell ref="J302:M302"/>
    <mergeCell ref="N302:O302"/>
    <mergeCell ref="P302:Q302"/>
    <mergeCell ref="R302:S302"/>
    <mergeCell ref="T302:U302"/>
    <mergeCell ref="V302:W302"/>
    <mergeCell ref="BN302:BO302"/>
    <mergeCell ref="BF302:BG302"/>
    <mergeCell ref="AU302:AV302"/>
    <mergeCell ref="AW302:AX302"/>
    <mergeCell ref="AY302:AZ302"/>
    <mergeCell ref="BA302:BB302"/>
    <mergeCell ref="BC302:BD302"/>
    <mergeCell ref="AP302:AQ302"/>
    <mergeCell ref="AR302:AS302"/>
    <mergeCell ref="AJ302:AK302"/>
    <mergeCell ref="AL302:AM302"/>
    <mergeCell ref="AN302:AO302"/>
    <mergeCell ref="AA302:AB302"/>
    <mergeCell ref="AC302:AD302"/>
    <mergeCell ref="AE302:AF302"/>
    <mergeCell ref="DI301:DJ301"/>
    <mergeCell ref="DK301:DL301"/>
    <mergeCell ref="DM301:DN301"/>
    <mergeCell ref="DO301:DP301"/>
    <mergeCell ref="DQ301:DR301"/>
    <mergeCell ref="DF301:DG301"/>
    <mergeCell ref="CX301:CY301"/>
    <mergeCell ref="CZ301:DA301"/>
    <mergeCell ref="DB301:DC301"/>
    <mergeCell ref="DD301:DE301"/>
    <mergeCell ref="CQ301:CR301"/>
    <mergeCell ref="CS301:CT301"/>
    <mergeCell ref="CU301:CV301"/>
    <mergeCell ref="CM301:CN301"/>
    <mergeCell ref="CO301:CP301"/>
    <mergeCell ref="CB301:CC301"/>
    <mergeCell ref="CD301:CE301"/>
    <mergeCell ref="CF301:CG301"/>
    <mergeCell ref="CH301:CI301"/>
    <mergeCell ref="CJ301:CK301"/>
    <mergeCell ref="BY301:BZ301"/>
    <mergeCell ref="BQ301:BR301"/>
    <mergeCell ref="BS301:BT301"/>
    <mergeCell ref="BU301:BV301"/>
    <mergeCell ref="BW301:BX301"/>
    <mergeCell ref="AG301:AH301"/>
    <mergeCell ref="Y301:Z301"/>
    <mergeCell ref="AA301:AB301"/>
    <mergeCell ref="N301:O301"/>
    <mergeCell ref="P301:Q301"/>
    <mergeCell ref="R301:S301"/>
    <mergeCell ref="T301:U301"/>
    <mergeCell ref="V301:W301"/>
    <mergeCell ref="AR301:AS301"/>
    <mergeCell ref="AJ301:AK301"/>
    <mergeCell ref="AL301:AM301"/>
    <mergeCell ref="AN301:AO301"/>
    <mergeCell ref="AP301:AQ301"/>
    <mergeCell ref="AC301:AD301"/>
    <mergeCell ref="AE301:AF301"/>
    <mergeCell ref="DI300:DJ300"/>
    <mergeCell ref="DK300:DL300"/>
    <mergeCell ref="DM300:DN300"/>
    <mergeCell ref="DO300:DP300"/>
    <mergeCell ref="DQ300:DR300"/>
    <mergeCell ref="DF300:DG300"/>
    <mergeCell ref="CX300:CY300"/>
    <mergeCell ref="CZ300:DA300"/>
    <mergeCell ref="DB300:DC300"/>
    <mergeCell ref="DD300:DE300"/>
    <mergeCell ref="CQ300:CR300"/>
    <mergeCell ref="CS300:CT300"/>
    <mergeCell ref="CU300:CV300"/>
    <mergeCell ref="CM300:CN300"/>
    <mergeCell ref="CO300:CP300"/>
    <mergeCell ref="CB300:CC300"/>
    <mergeCell ref="CD300:CE300"/>
    <mergeCell ref="CF300:CG300"/>
    <mergeCell ref="CH300:CI300"/>
    <mergeCell ref="CJ300:CK300"/>
    <mergeCell ref="BY300:BZ300"/>
    <mergeCell ref="BQ300:BR300"/>
    <mergeCell ref="BS300:BT300"/>
    <mergeCell ref="BU300:BV300"/>
    <mergeCell ref="BW300:BX300"/>
    <mergeCell ref="BJ301:BK301"/>
    <mergeCell ref="BL301:BM301"/>
    <mergeCell ref="BN301:BO301"/>
    <mergeCell ref="BF301:BG301"/>
    <mergeCell ref="BH301:BI301"/>
    <mergeCell ref="AU301:AV301"/>
    <mergeCell ref="AW301:AX301"/>
    <mergeCell ref="AY301:AZ301"/>
    <mergeCell ref="BA301:BB301"/>
    <mergeCell ref="BC301:BD301"/>
    <mergeCell ref="AG300:AH300"/>
    <mergeCell ref="Y300:Z300"/>
    <mergeCell ref="AA300:AB300"/>
    <mergeCell ref="N300:O300"/>
    <mergeCell ref="P300:Q300"/>
    <mergeCell ref="R300:S300"/>
    <mergeCell ref="T300:U300"/>
    <mergeCell ref="V300:W300"/>
    <mergeCell ref="DI299:DJ299"/>
    <mergeCell ref="DK299:DL299"/>
    <mergeCell ref="DM299:DN299"/>
    <mergeCell ref="DO299:DP299"/>
    <mergeCell ref="DQ299:DR299"/>
    <mergeCell ref="DF299:DG299"/>
    <mergeCell ref="CX299:CY299"/>
    <mergeCell ref="CZ299:DA299"/>
    <mergeCell ref="DB299:DC299"/>
    <mergeCell ref="DD299:DE299"/>
    <mergeCell ref="CQ299:CR299"/>
    <mergeCell ref="CS299:CT299"/>
    <mergeCell ref="CU299:CV299"/>
    <mergeCell ref="CM299:CN299"/>
    <mergeCell ref="CO299:CP299"/>
    <mergeCell ref="CB299:CC299"/>
    <mergeCell ref="CD299:CE299"/>
    <mergeCell ref="CF299:CG299"/>
    <mergeCell ref="CH299:CI299"/>
    <mergeCell ref="CJ299:CK299"/>
    <mergeCell ref="BY299:BZ299"/>
    <mergeCell ref="BQ299:BR299"/>
    <mergeCell ref="BS299:BT299"/>
    <mergeCell ref="BU299:BV299"/>
    <mergeCell ref="BW299:BX299"/>
    <mergeCell ref="BJ300:BK300"/>
    <mergeCell ref="BL300:BM300"/>
    <mergeCell ref="BN300:BO300"/>
    <mergeCell ref="BF300:BG300"/>
    <mergeCell ref="BH300:BI300"/>
    <mergeCell ref="AU300:AV300"/>
    <mergeCell ref="AW300:AX300"/>
    <mergeCell ref="AY300:AZ300"/>
    <mergeCell ref="BA300:BB300"/>
    <mergeCell ref="BC300:BD300"/>
    <mergeCell ref="AR300:AS300"/>
    <mergeCell ref="AJ300:AK300"/>
    <mergeCell ref="AL300:AM300"/>
    <mergeCell ref="AN300:AO300"/>
    <mergeCell ref="AP300:AQ300"/>
    <mergeCell ref="AC300:AD300"/>
    <mergeCell ref="AE300:AF300"/>
    <mergeCell ref="AG299:AH299"/>
    <mergeCell ref="Y299:Z299"/>
    <mergeCell ref="AA299:AB299"/>
    <mergeCell ref="N299:O299"/>
    <mergeCell ref="P299:Q299"/>
    <mergeCell ref="R299:S299"/>
    <mergeCell ref="T299:U299"/>
    <mergeCell ref="V299:W299"/>
    <mergeCell ref="AR299:AS299"/>
    <mergeCell ref="AJ299:AK299"/>
    <mergeCell ref="AL299:AM299"/>
    <mergeCell ref="AN299:AO299"/>
    <mergeCell ref="AP299:AQ299"/>
    <mergeCell ref="AC299:AD299"/>
    <mergeCell ref="DI298:DJ298"/>
    <mergeCell ref="DK298:DL298"/>
    <mergeCell ref="DM298:DN298"/>
    <mergeCell ref="DO298:DP298"/>
    <mergeCell ref="DQ298:DR298"/>
    <mergeCell ref="DF298:DG298"/>
    <mergeCell ref="CX298:CY298"/>
    <mergeCell ref="CZ298:DA298"/>
    <mergeCell ref="DB298:DC298"/>
    <mergeCell ref="DD298:DE298"/>
    <mergeCell ref="CQ298:CR298"/>
    <mergeCell ref="CS298:CT298"/>
    <mergeCell ref="CU298:CV298"/>
    <mergeCell ref="CM298:CN298"/>
    <mergeCell ref="CO298:CP298"/>
    <mergeCell ref="CB298:CC298"/>
    <mergeCell ref="CD298:CE298"/>
    <mergeCell ref="CF298:CG298"/>
    <mergeCell ref="CH298:CI298"/>
    <mergeCell ref="CJ298:CK298"/>
    <mergeCell ref="BY298:BZ298"/>
    <mergeCell ref="BQ298:BR298"/>
    <mergeCell ref="BS298:BT298"/>
    <mergeCell ref="BU298:BV298"/>
    <mergeCell ref="BW298:BX298"/>
    <mergeCell ref="BJ299:BK299"/>
    <mergeCell ref="BL299:BM299"/>
    <mergeCell ref="BN299:BO299"/>
    <mergeCell ref="BF299:BG299"/>
    <mergeCell ref="BH299:BI299"/>
    <mergeCell ref="AU299:AV299"/>
    <mergeCell ref="AW299:AX299"/>
    <mergeCell ref="AY299:AZ299"/>
    <mergeCell ref="BA299:BB299"/>
    <mergeCell ref="BC299:BD299"/>
    <mergeCell ref="AE299:AF299"/>
    <mergeCell ref="AG298:AH298"/>
    <mergeCell ref="Y298:Z298"/>
    <mergeCell ref="AA298:AB298"/>
    <mergeCell ref="N298:O298"/>
    <mergeCell ref="P298:Q298"/>
    <mergeCell ref="R298:S298"/>
    <mergeCell ref="T298:U298"/>
    <mergeCell ref="V298:W298"/>
    <mergeCell ref="DI297:DJ297"/>
    <mergeCell ref="DK297:DL297"/>
    <mergeCell ref="DM297:DN297"/>
    <mergeCell ref="DO297:DP297"/>
    <mergeCell ref="DQ297:DR297"/>
    <mergeCell ref="DF297:DG297"/>
    <mergeCell ref="CX297:CY297"/>
    <mergeCell ref="CZ297:DA297"/>
    <mergeCell ref="DB297:DC297"/>
    <mergeCell ref="DD297:DE297"/>
    <mergeCell ref="CQ297:CR297"/>
    <mergeCell ref="CS297:CT297"/>
    <mergeCell ref="CU297:CV297"/>
    <mergeCell ref="CM297:CN297"/>
    <mergeCell ref="CO297:CP297"/>
    <mergeCell ref="CB297:CC297"/>
    <mergeCell ref="CD297:CE297"/>
    <mergeCell ref="CF297:CG297"/>
    <mergeCell ref="CH297:CI297"/>
    <mergeCell ref="CJ297:CK297"/>
    <mergeCell ref="BY297:BZ297"/>
    <mergeCell ref="BQ297:BR297"/>
    <mergeCell ref="BS297:BT297"/>
    <mergeCell ref="BU297:BV297"/>
    <mergeCell ref="BW297:BX297"/>
    <mergeCell ref="BJ298:BK298"/>
    <mergeCell ref="BL298:BM298"/>
    <mergeCell ref="BN298:BO298"/>
    <mergeCell ref="BF298:BG298"/>
    <mergeCell ref="BH298:BI298"/>
    <mergeCell ref="AU298:AV298"/>
    <mergeCell ref="AW298:AX298"/>
    <mergeCell ref="AY298:AZ298"/>
    <mergeCell ref="BA298:BB298"/>
    <mergeCell ref="BC298:BD298"/>
    <mergeCell ref="AR298:AS298"/>
    <mergeCell ref="AJ298:AK298"/>
    <mergeCell ref="AL298:AM298"/>
    <mergeCell ref="AN298:AO298"/>
    <mergeCell ref="AP298:AQ298"/>
    <mergeCell ref="AC298:AD298"/>
    <mergeCell ref="AE298:AF298"/>
    <mergeCell ref="AG297:AH297"/>
    <mergeCell ref="Y297:Z297"/>
    <mergeCell ref="AA297:AB297"/>
    <mergeCell ref="N297:O297"/>
    <mergeCell ref="P297:Q297"/>
    <mergeCell ref="R297:S297"/>
    <mergeCell ref="T297:U297"/>
    <mergeCell ref="V297:W297"/>
    <mergeCell ref="AR297:AS297"/>
    <mergeCell ref="AJ297:AK297"/>
    <mergeCell ref="AL297:AM297"/>
    <mergeCell ref="AN297:AO297"/>
    <mergeCell ref="AP297:AQ297"/>
    <mergeCell ref="DI296:DJ296"/>
    <mergeCell ref="DK296:DL296"/>
    <mergeCell ref="DM296:DN296"/>
    <mergeCell ref="DO296:DP296"/>
    <mergeCell ref="DQ296:DR296"/>
    <mergeCell ref="DF296:DG296"/>
    <mergeCell ref="CX296:CY296"/>
    <mergeCell ref="CZ296:DA296"/>
    <mergeCell ref="DB296:DC296"/>
    <mergeCell ref="DD296:DE296"/>
    <mergeCell ref="CQ296:CR296"/>
    <mergeCell ref="CS296:CT296"/>
    <mergeCell ref="CU296:CV296"/>
    <mergeCell ref="CM296:CN296"/>
    <mergeCell ref="CO296:CP296"/>
    <mergeCell ref="CB296:CC296"/>
    <mergeCell ref="CD296:CE296"/>
    <mergeCell ref="CF296:CG296"/>
    <mergeCell ref="CH296:CI296"/>
    <mergeCell ref="CJ296:CK296"/>
    <mergeCell ref="BY296:BZ296"/>
    <mergeCell ref="BQ296:BR296"/>
    <mergeCell ref="BS296:BT296"/>
    <mergeCell ref="BU296:BV296"/>
    <mergeCell ref="BW296:BX296"/>
    <mergeCell ref="BJ297:BK297"/>
    <mergeCell ref="BL297:BM297"/>
    <mergeCell ref="BN297:BO297"/>
    <mergeCell ref="BF297:BG297"/>
    <mergeCell ref="BH297:BI297"/>
    <mergeCell ref="AU297:AV297"/>
    <mergeCell ref="AW297:AX297"/>
    <mergeCell ref="AY297:AZ297"/>
    <mergeCell ref="BA297:BB297"/>
    <mergeCell ref="BC297:BD297"/>
    <mergeCell ref="AC297:AD297"/>
    <mergeCell ref="AE297:AF297"/>
    <mergeCell ref="AG296:AH296"/>
    <mergeCell ref="Y296:Z296"/>
    <mergeCell ref="AA296:AB296"/>
    <mergeCell ref="N296:O296"/>
    <mergeCell ref="P296:Q296"/>
    <mergeCell ref="R296:S296"/>
    <mergeCell ref="T296:U296"/>
    <mergeCell ref="V296:W296"/>
    <mergeCell ref="DI295:DJ295"/>
    <mergeCell ref="DK295:DL295"/>
    <mergeCell ref="DM295:DN295"/>
    <mergeCell ref="DO295:DP295"/>
    <mergeCell ref="DQ295:DR295"/>
    <mergeCell ref="DF295:DG295"/>
    <mergeCell ref="CX295:CY295"/>
    <mergeCell ref="CZ295:DA295"/>
    <mergeCell ref="DB295:DC295"/>
    <mergeCell ref="DD295:DE295"/>
    <mergeCell ref="CQ295:CR295"/>
    <mergeCell ref="CS295:CT295"/>
    <mergeCell ref="CU295:CV295"/>
    <mergeCell ref="CM295:CN295"/>
    <mergeCell ref="CO295:CP295"/>
    <mergeCell ref="CB295:CC295"/>
    <mergeCell ref="CD295:CE295"/>
    <mergeCell ref="CF295:CG295"/>
    <mergeCell ref="CH295:CI295"/>
    <mergeCell ref="CJ295:CK295"/>
    <mergeCell ref="BY295:BZ295"/>
    <mergeCell ref="BQ295:BR295"/>
    <mergeCell ref="BS295:BT295"/>
    <mergeCell ref="BU295:BV295"/>
    <mergeCell ref="BW295:BX295"/>
    <mergeCell ref="BJ296:BK296"/>
    <mergeCell ref="BL296:BM296"/>
    <mergeCell ref="BN296:BO296"/>
    <mergeCell ref="BF296:BG296"/>
    <mergeCell ref="BH296:BI296"/>
    <mergeCell ref="AU296:AV296"/>
    <mergeCell ref="AW296:AX296"/>
    <mergeCell ref="AY296:AZ296"/>
    <mergeCell ref="BA296:BB296"/>
    <mergeCell ref="BC296:BD296"/>
    <mergeCell ref="AR296:AS296"/>
    <mergeCell ref="AJ296:AK296"/>
    <mergeCell ref="AL296:AM296"/>
    <mergeCell ref="AN296:AO296"/>
    <mergeCell ref="AP296:AQ296"/>
    <mergeCell ref="AC296:AD296"/>
    <mergeCell ref="AE296:AF296"/>
    <mergeCell ref="AG295:AH295"/>
    <mergeCell ref="Y295:Z295"/>
    <mergeCell ref="AA295:AB295"/>
    <mergeCell ref="N295:O295"/>
    <mergeCell ref="P295:Q295"/>
    <mergeCell ref="R295:S295"/>
    <mergeCell ref="T295:U295"/>
    <mergeCell ref="V295:W295"/>
    <mergeCell ref="AR295:AS295"/>
    <mergeCell ref="AJ295:AK295"/>
    <mergeCell ref="AL295:AM295"/>
    <mergeCell ref="AN295:AO295"/>
    <mergeCell ref="DI294:DJ294"/>
    <mergeCell ref="DK294:DL294"/>
    <mergeCell ref="DM294:DN294"/>
    <mergeCell ref="DO294:DP294"/>
    <mergeCell ref="DQ294:DR294"/>
    <mergeCell ref="DF294:DG294"/>
    <mergeCell ref="CX294:CY294"/>
    <mergeCell ref="CZ294:DA294"/>
    <mergeCell ref="DB294:DC294"/>
    <mergeCell ref="DD294:DE294"/>
    <mergeCell ref="CQ294:CR294"/>
    <mergeCell ref="CS294:CT294"/>
    <mergeCell ref="CU294:CV294"/>
    <mergeCell ref="CM294:CN294"/>
    <mergeCell ref="CO294:CP294"/>
    <mergeCell ref="CB294:CC294"/>
    <mergeCell ref="CD294:CE294"/>
    <mergeCell ref="CF294:CG294"/>
    <mergeCell ref="CH294:CI294"/>
    <mergeCell ref="CJ294:CK294"/>
    <mergeCell ref="BY294:BZ294"/>
    <mergeCell ref="BQ294:BR294"/>
    <mergeCell ref="BS294:BT294"/>
    <mergeCell ref="BU294:BV294"/>
    <mergeCell ref="BW294:BX294"/>
    <mergeCell ref="BJ295:BK295"/>
    <mergeCell ref="BL295:BM295"/>
    <mergeCell ref="BN295:BO295"/>
    <mergeCell ref="BF295:BG295"/>
    <mergeCell ref="BH295:BI295"/>
    <mergeCell ref="AU295:AV295"/>
    <mergeCell ref="AW295:AX295"/>
    <mergeCell ref="AY295:AZ295"/>
    <mergeCell ref="BA295:BB295"/>
    <mergeCell ref="BC295:BD295"/>
    <mergeCell ref="AP295:AQ295"/>
    <mergeCell ref="AC295:AD295"/>
    <mergeCell ref="AE295:AF295"/>
    <mergeCell ref="AG294:AH294"/>
    <mergeCell ref="Y294:Z294"/>
    <mergeCell ref="AA294:AB294"/>
    <mergeCell ref="N294:O294"/>
    <mergeCell ref="P294:Q294"/>
    <mergeCell ref="R294:S294"/>
    <mergeCell ref="T294:U294"/>
    <mergeCell ref="V294:W294"/>
    <mergeCell ref="DI293:DJ293"/>
    <mergeCell ref="DK293:DL293"/>
    <mergeCell ref="DM293:DN293"/>
    <mergeCell ref="DO293:DP293"/>
    <mergeCell ref="DQ293:DR293"/>
    <mergeCell ref="DF293:DG293"/>
    <mergeCell ref="CX293:CY293"/>
    <mergeCell ref="CZ293:DA293"/>
    <mergeCell ref="DB293:DC293"/>
    <mergeCell ref="DD293:DE293"/>
    <mergeCell ref="CQ293:CR293"/>
    <mergeCell ref="CS293:CT293"/>
    <mergeCell ref="CU293:CV293"/>
    <mergeCell ref="CM293:CN293"/>
    <mergeCell ref="CO293:CP293"/>
    <mergeCell ref="CB293:CC293"/>
    <mergeCell ref="CD293:CE293"/>
    <mergeCell ref="CF293:CG293"/>
    <mergeCell ref="CH293:CI293"/>
    <mergeCell ref="CJ293:CK293"/>
    <mergeCell ref="BY293:BZ293"/>
    <mergeCell ref="BQ293:BR293"/>
    <mergeCell ref="BS293:BT293"/>
    <mergeCell ref="BU293:BV293"/>
    <mergeCell ref="BW293:BX293"/>
    <mergeCell ref="BJ294:BK294"/>
    <mergeCell ref="BL294:BM294"/>
    <mergeCell ref="BN294:BO294"/>
    <mergeCell ref="BF294:BG294"/>
    <mergeCell ref="BH294:BI294"/>
    <mergeCell ref="AU294:AV294"/>
    <mergeCell ref="AW294:AX294"/>
    <mergeCell ref="AY294:AZ294"/>
    <mergeCell ref="BA294:BB294"/>
    <mergeCell ref="BC294:BD294"/>
    <mergeCell ref="AR294:AS294"/>
    <mergeCell ref="AJ294:AK294"/>
    <mergeCell ref="AL294:AM294"/>
    <mergeCell ref="AN294:AO294"/>
    <mergeCell ref="AP294:AQ294"/>
    <mergeCell ref="AC294:AD294"/>
    <mergeCell ref="AE294:AF294"/>
    <mergeCell ref="AG293:AH293"/>
    <mergeCell ref="Y293:Z293"/>
    <mergeCell ref="AA293:AB293"/>
    <mergeCell ref="N293:O293"/>
    <mergeCell ref="P293:Q293"/>
    <mergeCell ref="R293:S293"/>
    <mergeCell ref="T293:U293"/>
    <mergeCell ref="V293:W293"/>
    <mergeCell ref="AR293:AS293"/>
    <mergeCell ref="AJ293:AK293"/>
    <mergeCell ref="AL293:AM293"/>
    <mergeCell ref="DI292:DJ292"/>
    <mergeCell ref="DK292:DL292"/>
    <mergeCell ref="DM292:DN292"/>
    <mergeCell ref="DO292:DP292"/>
    <mergeCell ref="DQ292:DR292"/>
    <mergeCell ref="DF292:DG292"/>
    <mergeCell ref="CX292:CY292"/>
    <mergeCell ref="CZ292:DA292"/>
    <mergeCell ref="DB292:DC292"/>
    <mergeCell ref="DD292:DE292"/>
    <mergeCell ref="CQ292:CR292"/>
    <mergeCell ref="CS292:CT292"/>
    <mergeCell ref="CU292:CV292"/>
    <mergeCell ref="CM292:CN292"/>
    <mergeCell ref="CO292:CP292"/>
    <mergeCell ref="CB292:CC292"/>
    <mergeCell ref="CD292:CE292"/>
    <mergeCell ref="CF292:CG292"/>
    <mergeCell ref="CH292:CI292"/>
    <mergeCell ref="CJ292:CK292"/>
    <mergeCell ref="BY292:BZ292"/>
    <mergeCell ref="BQ292:BR292"/>
    <mergeCell ref="BS292:BT292"/>
    <mergeCell ref="BU292:BV292"/>
    <mergeCell ref="BW292:BX292"/>
    <mergeCell ref="BJ293:BK293"/>
    <mergeCell ref="BL293:BM293"/>
    <mergeCell ref="BN293:BO293"/>
    <mergeCell ref="BF293:BG293"/>
    <mergeCell ref="BH293:BI293"/>
    <mergeCell ref="AU293:AV293"/>
    <mergeCell ref="AW293:AX293"/>
    <mergeCell ref="AY293:AZ293"/>
    <mergeCell ref="BA293:BB293"/>
    <mergeCell ref="BC293:BD293"/>
    <mergeCell ref="AN293:AO293"/>
    <mergeCell ref="AP293:AQ293"/>
    <mergeCell ref="AC293:AD293"/>
    <mergeCell ref="AE293:AF293"/>
    <mergeCell ref="AG292:AH292"/>
    <mergeCell ref="Y292:Z292"/>
    <mergeCell ref="AA292:AB292"/>
    <mergeCell ref="N292:O292"/>
    <mergeCell ref="P292:Q292"/>
    <mergeCell ref="R292:S292"/>
    <mergeCell ref="T292:U292"/>
    <mergeCell ref="V292:W292"/>
    <mergeCell ref="DI291:DJ291"/>
    <mergeCell ref="DK291:DL291"/>
    <mergeCell ref="DM291:DN291"/>
    <mergeCell ref="DO291:DP291"/>
    <mergeCell ref="DQ291:DR291"/>
    <mergeCell ref="DF291:DG291"/>
    <mergeCell ref="CX291:CY291"/>
    <mergeCell ref="CZ291:DA291"/>
    <mergeCell ref="DB291:DC291"/>
    <mergeCell ref="DD291:DE291"/>
    <mergeCell ref="CQ291:CR291"/>
    <mergeCell ref="CS291:CT291"/>
    <mergeCell ref="CU291:CV291"/>
    <mergeCell ref="CM291:CN291"/>
    <mergeCell ref="CO291:CP291"/>
    <mergeCell ref="CB291:CC291"/>
    <mergeCell ref="CD291:CE291"/>
    <mergeCell ref="CF291:CG291"/>
    <mergeCell ref="CH291:CI291"/>
    <mergeCell ref="CJ291:CK291"/>
    <mergeCell ref="BY291:BZ291"/>
    <mergeCell ref="BQ291:BR291"/>
    <mergeCell ref="BS291:BT291"/>
    <mergeCell ref="BU291:BV291"/>
    <mergeCell ref="BW291:BX291"/>
    <mergeCell ref="BJ292:BK292"/>
    <mergeCell ref="BL292:BM292"/>
    <mergeCell ref="BN292:BO292"/>
    <mergeCell ref="BF292:BG292"/>
    <mergeCell ref="BH292:BI292"/>
    <mergeCell ref="AU292:AV292"/>
    <mergeCell ref="AW292:AX292"/>
    <mergeCell ref="AY292:AZ292"/>
    <mergeCell ref="BA292:BB292"/>
    <mergeCell ref="BC292:BD292"/>
    <mergeCell ref="AR292:AS292"/>
    <mergeCell ref="AJ292:AK292"/>
    <mergeCell ref="AL292:AM292"/>
    <mergeCell ref="AN292:AO292"/>
    <mergeCell ref="AP292:AQ292"/>
    <mergeCell ref="AC292:AD292"/>
    <mergeCell ref="AE292:AF292"/>
    <mergeCell ref="AG291:AH291"/>
    <mergeCell ref="Y291:Z291"/>
    <mergeCell ref="AA291:AB291"/>
    <mergeCell ref="N291:O291"/>
    <mergeCell ref="P291:Q291"/>
    <mergeCell ref="R291:S291"/>
    <mergeCell ref="T291:U291"/>
    <mergeCell ref="V291:W291"/>
    <mergeCell ref="AR291:AS291"/>
    <mergeCell ref="AJ291:AK291"/>
    <mergeCell ref="DI290:DJ290"/>
    <mergeCell ref="DK290:DL290"/>
    <mergeCell ref="DM290:DN290"/>
    <mergeCell ref="DO290:DP290"/>
    <mergeCell ref="DQ290:DR290"/>
    <mergeCell ref="DF290:DG290"/>
    <mergeCell ref="CX290:CY290"/>
    <mergeCell ref="CZ290:DA290"/>
    <mergeCell ref="DB290:DC290"/>
    <mergeCell ref="DD290:DE290"/>
    <mergeCell ref="CQ290:CR290"/>
    <mergeCell ref="CS290:CT290"/>
    <mergeCell ref="CU290:CV290"/>
    <mergeCell ref="CM290:CN290"/>
    <mergeCell ref="CO290:CP290"/>
    <mergeCell ref="CB290:CC290"/>
    <mergeCell ref="CD290:CE290"/>
    <mergeCell ref="CF290:CG290"/>
    <mergeCell ref="CH290:CI290"/>
    <mergeCell ref="CJ290:CK290"/>
    <mergeCell ref="BY290:BZ290"/>
    <mergeCell ref="BQ290:BR290"/>
    <mergeCell ref="BS290:BT290"/>
    <mergeCell ref="BU290:BV290"/>
    <mergeCell ref="BW290:BX290"/>
    <mergeCell ref="BJ291:BK291"/>
    <mergeCell ref="BL291:BM291"/>
    <mergeCell ref="BN291:BO291"/>
    <mergeCell ref="BF291:BG291"/>
    <mergeCell ref="BH291:BI291"/>
    <mergeCell ref="AU291:AV291"/>
    <mergeCell ref="AW291:AX291"/>
    <mergeCell ref="AY291:AZ291"/>
    <mergeCell ref="BA291:BB291"/>
    <mergeCell ref="BC291:BD291"/>
    <mergeCell ref="AL291:AM291"/>
    <mergeCell ref="AN291:AO291"/>
    <mergeCell ref="AP291:AQ291"/>
    <mergeCell ref="AC291:AD291"/>
    <mergeCell ref="AE291:AF291"/>
    <mergeCell ref="AG290:AH290"/>
    <mergeCell ref="Y290:Z290"/>
    <mergeCell ref="AA290:AB290"/>
    <mergeCell ref="N290:O290"/>
    <mergeCell ref="P290:Q290"/>
    <mergeCell ref="R290:S290"/>
    <mergeCell ref="T290:U290"/>
    <mergeCell ref="V290:W290"/>
    <mergeCell ref="E288:I288"/>
    <mergeCell ref="DI287:DJ287"/>
    <mergeCell ref="DK287:DL287"/>
    <mergeCell ref="DM287:DN287"/>
    <mergeCell ref="DO287:DP287"/>
    <mergeCell ref="DQ287:DR287"/>
    <mergeCell ref="DD287:DE287"/>
    <mergeCell ref="DF287:DG287"/>
    <mergeCell ref="CX287:CY287"/>
    <mergeCell ref="CZ287:DA287"/>
    <mergeCell ref="DB287:DC287"/>
    <mergeCell ref="CO287:CP287"/>
    <mergeCell ref="CQ287:CR287"/>
    <mergeCell ref="CS287:CT287"/>
    <mergeCell ref="CU287:CV287"/>
    <mergeCell ref="CM287:CN287"/>
    <mergeCell ref="CB287:CC287"/>
    <mergeCell ref="CD287:CE287"/>
    <mergeCell ref="CF287:CG287"/>
    <mergeCell ref="CH287:CI287"/>
    <mergeCell ref="CJ287:CK287"/>
    <mergeCell ref="BW287:BX287"/>
    <mergeCell ref="BY287:BZ287"/>
    <mergeCell ref="BQ287:BR287"/>
    <mergeCell ref="BJ290:BK290"/>
    <mergeCell ref="BL290:BM290"/>
    <mergeCell ref="BN290:BO290"/>
    <mergeCell ref="BF290:BG290"/>
    <mergeCell ref="BH290:BI290"/>
    <mergeCell ref="AU290:AV290"/>
    <mergeCell ref="AW290:AX290"/>
    <mergeCell ref="AY290:AZ290"/>
    <mergeCell ref="BA290:BB290"/>
    <mergeCell ref="BC290:BD290"/>
    <mergeCell ref="AR290:AS290"/>
    <mergeCell ref="AJ290:AK290"/>
    <mergeCell ref="AL290:AM290"/>
    <mergeCell ref="AN290:AO290"/>
    <mergeCell ref="AP290:AQ290"/>
    <mergeCell ref="AC290:AD290"/>
    <mergeCell ref="AE290:AF290"/>
    <mergeCell ref="AG287:AH287"/>
    <mergeCell ref="Y287:Z287"/>
    <mergeCell ref="J287:M287"/>
    <mergeCell ref="N287:O287"/>
    <mergeCell ref="P287:Q287"/>
    <mergeCell ref="R287:S287"/>
    <mergeCell ref="T287:U287"/>
    <mergeCell ref="V287:W287"/>
    <mergeCell ref="BS287:BT287"/>
    <mergeCell ref="BU287:BV287"/>
    <mergeCell ref="BH287:BI287"/>
    <mergeCell ref="BJ287:BK287"/>
    <mergeCell ref="BL287:BM287"/>
    <mergeCell ref="BN287:BO287"/>
    <mergeCell ref="BF287:BG287"/>
    <mergeCell ref="AU287:AV287"/>
    <mergeCell ref="AW287:AX287"/>
    <mergeCell ref="AY287:AZ287"/>
    <mergeCell ref="BA287:BB287"/>
    <mergeCell ref="BC287:BD287"/>
    <mergeCell ref="AP287:AQ287"/>
    <mergeCell ref="AR287:AS287"/>
    <mergeCell ref="AJ287:AK287"/>
    <mergeCell ref="AL287:AM287"/>
    <mergeCell ref="AN287:AO287"/>
    <mergeCell ref="AA287:AB287"/>
    <mergeCell ref="AC287:AD287"/>
    <mergeCell ref="AE287:AF287"/>
    <mergeCell ref="DI286:DJ286"/>
    <mergeCell ref="DK286:DL286"/>
    <mergeCell ref="DM286:DN286"/>
    <mergeCell ref="DO286:DP286"/>
    <mergeCell ref="DQ286:DR286"/>
    <mergeCell ref="DF286:DG286"/>
    <mergeCell ref="CX286:CY286"/>
    <mergeCell ref="CZ286:DA286"/>
    <mergeCell ref="DB286:DC286"/>
    <mergeCell ref="DD286:DE286"/>
    <mergeCell ref="CQ286:CR286"/>
    <mergeCell ref="CS286:CT286"/>
    <mergeCell ref="CU286:CV286"/>
    <mergeCell ref="CM286:CN286"/>
    <mergeCell ref="CO286:CP286"/>
    <mergeCell ref="CB286:CC286"/>
    <mergeCell ref="CD286:CE286"/>
    <mergeCell ref="CF286:CG286"/>
    <mergeCell ref="CH286:CI286"/>
    <mergeCell ref="CJ286:CK286"/>
    <mergeCell ref="BY286:BZ286"/>
    <mergeCell ref="BQ286:BR286"/>
    <mergeCell ref="BS286:BT286"/>
    <mergeCell ref="BU286:BV286"/>
    <mergeCell ref="BW286:BX286"/>
    <mergeCell ref="AG286:AH286"/>
    <mergeCell ref="Y286:Z286"/>
    <mergeCell ref="AA286:AB286"/>
    <mergeCell ref="N286:O286"/>
    <mergeCell ref="P286:Q286"/>
    <mergeCell ref="R286:S286"/>
    <mergeCell ref="T286:U286"/>
    <mergeCell ref="V286:W286"/>
    <mergeCell ref="DI285:DJ285"/>
    <mergeCell ref="DK285:DL285"/>
    <mergeCell ref="DM285:DN285"/>
    <mergeCell ref="DO285:DP285"/>
    <mergeCell ref="DQ285:DR285"/>
    <mergeCell ref="DF285:DG285"/>
    <mergeCell ref="CX285:CY285"/>
    <mergeCell ref="CZ285:DA285"/>
    <mergeCell ref="DB285:DC285"/>
    <mergeCell ref="DD285:DE285"/>
    <mergeCell ref="CQ285:CR285"/>
    <mergeCell ref="CS285:CT285"/>
    <mergeCell ref="CU285:CV285"/>
    <mergeCell ref="CM285:CN285"/>
    <mergeCell ref="CO285:CP285"/>
    <mergeCell ref="CB285:CC285"/>
    <mergeCell ref="CD285:CE285"/>
    <mergeCell ref="CF285:CG285"/>
    <mergeCell ref="CH285:CI285"/>
    <mergeCell ref="CJ285:CK285"/>
    <mergeCell ref="BY285:BZ285"/>
    <mergeCell ref="BQ285:BR285"/>
    <mergeCell ref="BS285:BT285"/>
    <mergeCell ref="BU285:BV285"/>
    <mergeCell ref="BW285:BX285"/>
    <mergeCell ref="BJ286:BK286"/>
    <mergeCell ref="BL286:BM286"/>
    <mergeCell ref="BN286:BO286"/>
    <mergeCell ref="BF286:BG286"/>
    <mergeCell ref="BH286:BI286"/>
    <mergeCell ref="AU286:AV286"/>
    <mergeCell ref="AW286:AX286"/>
    <mergeCell ref="AY286:AZ286"/>
    <mergeCell ref="BA286:BB286"/>
    <mergeCell ref="BC286:BD286"/>
    <mergeCell ref="AR286:AS286"/>
    <mergeCell ref="AJ286:AK286"/>
    <mergeCell ref="AL286:AM286"/>
    <mergeCell ref="AN286:AO286"/>
    <mergeCell ref="AP286:AQ286"/>
    <mergeCell ref="AC286:AD286"/>
    <mergeCell ref="AE286:AF286"/>
    <mergeCell ref="AG285:AH285"/>
    <mergeCell ref="Y285:Z285"/>
    <mergeCell ref="AA285:AB285"/>
    <mergeCell ref="N285:O285"/>
    <mergeCell ref="P285:Q285"/>
    <mergeCell ref="R285:S285"/>
    <mergeCell ref="T285:U285"/>
    <mergeCell ref="V285:W285"/>
    <mergeCell ref="AR285:AS285"/>
    <mergeCell ref="AJ285:AK285"/>
    <mergeCell ref="AL285:AM285"/>
    <mergeCell ref="AN285:AO285"/>
    <mergeCell ref="AP285:AQ285"/>
    <mergeCell ref="AC285:AD285"/>
    <mergeCell ref="AE285:AF285"/>
    <mergeCell ref="DI284:DJ284"/>
    <mergeCell ref="DK284:DL284"/>
    <mergeCell ref="DM284:DN284"/>
    <mergeCell ref="DO284:DP284"/>
    <mergeCell ref="DQ284:DR284"/>
    <mergeCell ref="DF284:DG284"/>
    <mergeCell ref="CX284:CY284"/>
    <mergeCell ref="CZ284:DA284"/>
    <mergeCell ref="DB284:DC284"/>
    <mergeCell ref="DD284:DE284"/>
    <mergeCell ref="CQ284:CR284"/>
    <mergeCell ref="CS284:CT284"/>
    <mergeCell ref="CU284:CV284"/>
    <mergeCell ref="CM284:CN284"/>
    <mergeCell ref="CO284:CP284"/>
    <mergeCell ref="CB284:CC284"/>
    <mergeCell ref="CD284:CE284"/>
    <mergeCell ref="CF284:CG284"/>
    <mergeCell ref="CH284:CI284"/>
    <mergeCell ref="CJ284:CK284"/>
    <mergeCell ref="BY284:BZ284"/>
    <mergeCell ref="BQ284:BR284"/>
    <mergeCell ref="BS284:BT284"/>
    <mergeCell ref="BU284:BV284"/>
    <mergeCell ref="BW284:BX284"/>
    <mergeCell ref="BJ285:BK285"/>
    <mergeCell ref="BL285:BM285"/>
    <mergeCell ref="BN285:BO285"/>
    <mergeCell ref="BF285:BG285"/>
    <mergeCell ref="BH285:BI285"/>
    <mergeCell ref="AU285:AV285"/>
    <mergeCell ref="AW285:AX285"/>
    <mergeCell ref="AY285:AZ285"/>
    <mergeCell ref="BA285:BB285"/>
    <mergeCell ref="BC285:BD285"/>
    <mergeCell ref="AG284:AH284"/>
    <mergeCell ref="Y284:Z284"/>
    <mergeCell ref="AA284:AB284"/>
    <mergeCell ref="N284:O284"/>
    <mergeCell ref="P284:Q284"/>
    <mergeCell ref="R284:S284"/>
    <mergeCell ref="T284:U284"/>
    <mergeCell ref="V284:W284"/>
    <mergeCell ref="DI283:DJ283"/>
    <mergeCell ref="DK283:DL283"/>
    <mergeCell ref="DM283:DN283"/>
    <mergeCell ref="DO283:DP283"/>
    <mergeCell ref="DQ283:DR283"/>
    <mergeCell ref="DF283:DG283"/>
    <mergeCell ref="CX283:CY283"/>
    <mergeCell ref="CZ283:DA283"/>
    <mergeCell ref="DB283:DC283"/>
    <mergeCell ref="DD283:DE283"/>
    <mergeCell ref="CQ283:CR283"/>
    <mergeCell ref="CS283:CT283"/>
    <mergeCell ref="CU283:CV283"/>
    <mergeCell ref="CM283:CN283"/>
    <mergeCell ref="CO283:CP283"/>
    <mergeCell ref="CB283:CC283"/>
    <mergeCell ref="CD283:CE283"/>
    <mergeCell ref="CF283:CG283"/>
    <mergeCell ref="CH283:CI283"/>
    <mergeCell ref="CJ283:CK283"/>
    <mergeCell ref="BY283:BZ283"/>
    <mergeCell ref="BQ283:BR283"/>
    <mergeCell ref="BS283:BT283"/>
    <mergeCell ref="BU283:BV283"/>
    <mergeCell ref="BW283:BX283"/>
    <mergeCell ref="BJ284:BK284"/>
    <mergeCell ref="BL284:BM284"/>
    <mergeCell ref="BN284:BO284"/>
    <mergeCell ref="BF284:BG284"/>
    <mergeCell ref="BH284:BI284"/>
    <mergeCell ref="AU284:AV284"/>
    <mergeCell ref="AW284:AX284"/>
    <mergeCell ref="AY284:AZ284"/>
    <mergeCell ref="BA284:BB284"/>
    <mergeCell ref="BC284:BD284"/>
    <mergeCell ref="AR284:AS284"/>
    <mergeCell ref="AJ284:AK284"/>
    <mergeCell ref="AL284:AM284"/>
    <mergeCell ref="AN284:AO284"/>
    <mergeCell ref="AP284:AQ284"/>
    <mergeCell ref="AC284:AD284"/>
    <mergeCell ref="AE284:AF284"/>
    <mergeCell ref="AG283:AH283"/>
    <mergeCell ref="Y283:Z283"/>
    <mergeCell ref="AA283:AB283"/>
    <mergeCell ref="N283:O283"/>
    <mergeCell ref="P283:Q283"/>
    <mergeCell ref="R283:S283"/>
    <mergeCell ref="T283:U283"/>
    <mergeCell ref="V283:W283"/>
    <mergeCell ref="AR283:AS283"/>
    <mergeCell ref="AJ283:AK283"/>
    <mergeCell ref="AL283:AM283"/>
    <mergeCell ref="AN283:AO283"/>
    <mergeCell ref="AP283:AQ283"/>
    <mergeCell ref="AC283:AD283"/>
    <mergeCell ref="DI282:DJ282"/>
    <mergeCell ref="DK282:DL282"/>
    <mergeCell ref="DM282:DN282"/>
    <mergeCell ref="DO282:DP282"/>
    <mergeCell ref="DQ282:DR282"/>
    <mergeCell ref="DF282:DG282"/>
    <mergeCell ref="CX282:CY282"/>
    <mergeCell ref="CZ282:DA282"/>
    <mergeCell ref="DB282:DC282"/>
    <mergeCell ref="DD282:DE282"/>
    <mergeCell ref="CQ282:CR282"/>
    <mergeCell ref="CS282:CT282"/>
    <mergeCell ref="CU282:CV282"/>
    <mergeCell ref="CM282:CN282"/>
    <mergeCell ref="CO282:CP282"/>
    <mergeCell ref="CB282:CC282"/>
    <mergeCell ref="CD282:CE282"/>
    <mergeCell ref="CF282:CG282"/>
    <mergeCell ref="CH282:CI282"/>
    <mergeCell ref="CJ282:CK282"/>
    <mergeCell ref="BY282:BZ282"/>
    <mergeCell ref="BQ282:BR282"/>
    <mergeCell ref="BS282:BT282"/>
    <mergeCell ref="BU282:BV282"/>
    <mergeCell ref="BW282:BX282"/>
    <mergeCell ref="BJ283:BK283"/>
    <mergeCell ref="BL283:BM283"/>
    <mergeCell ref="BN283:BO283"/>
    <mergeCell ref="BF283:BG283"/>
    <mergeCell ref="BH283:BI283"/>
    <mergeCell ref="AU283:AV283"/>
    <mergeCell ref="AW283:AX283"/>
    <mergeCell ref="AY283:AZ283"/>
    <mergeCell ref="BA283:BB283"/>
    <mergeCell ref="BC283:BD283"/>
    <mergeCell ref="AE283:AF283"/>
    <mergeCell ref="AG282:AH282"/>
    <mergeCell ref="Y282:Z282"/>
    <mergeCell ref="AA282:AB282"/>
    <mergeCell ref="N282:O282"/>
    <mergeCell ref="P282:Q282"/>
    <mergeCell ref="R282:S282"/>
    <mergeCell ref="T282:U282"/>
    <mergeCell ref="V282:W282"/>
    <mergeCell ref="DI281:DJ281"/>
    <mergeCell ref="DK281:DL281"/>
    <mergeCell ref="DM281:DN281"/>
    <mergeCell ref="DO281:DP281"/>
    <mergeCell ref="DQ281:DR281"/>
    <mergeCell ref="DF281:DG281"/>
    <mergeCell ref="CX281:CY281"/>
    <mergeCell ref="CZ281:DA281"/>
    <mergeCell ref="DB281:DC281"/>
    <mergeCell ref="DD281:DE281"/>
    <mergeCell ref="CQ281:CR281"/>
    <mergeCell ref="CS281:CT281"/>
    <mergeCell ref="CU281:CV281"/>
    <mergeCell ref="CM281:CN281"/>
    <mergeCell ref="CO281:CP281"/>
    <mergeCell ref="CB281:CC281"/>
    <mergeCell ref="CD281:CE281"/>
    <mergeCell ref="CF281:CG281"/>
    <mergeCell ref="CH281:CI281"/>
    <mergeCell ref="CJ281:CK281"/>
    <mergeCell ref="BY281:BZ281"/>
    <mergeCell ref="BQ281:BR281"/>
    <mergeCell ref="BS281:BT281"/>
    <mergeCell ref="BU281:BV281"/>
    <mergeCell ref="BW281:BX281"/>
    <mergeCell ref="BJ282:BK282"/>
    <mergeCell ref="BL282:BM282"/>
    <mergeCell ref="BN282:BO282"/>
    <mergeCell ref="BF282:BG282"/>
    <mergeCell ref="BH282:BI282"/>
    <mergeCell ref="AU282:AV282"/>
    <mergeCell ref="AW282:AX282"/>
    <mergeCell ref="AY282:AZ282"/>
    <mergeCell ref="BA282:BB282"/>
    <mergeCell ref="BC282:BD282"/>
    <mergeCell ref="AR282:AS282"/>
    <mergeCell ref="AJ282:AK282"/>
    <mergeCell ref="AL282:AM282"/>
    <mergeCell ref="AN282:AO282"/>
    <mergeCell ref="AP282:AQ282"/>
    <mergeCell ref="AC282:AD282"/>
    <mergeCell ref="AE282:AF282"/>
    <mergeCell ref="AG281:AH281"/>
    <mergeCell ref="Y281:Z281"/>
    <mergeCell ref="AA281:AB281"/>
    <mergeCell ref="N281:O281"/>
    <mergeCell ref="P281:Q281"/>
    <mergeCell ref="R281:S281"/>
    <mergeCell ref="T281:U281"/>
    <mergeCell ref="V281:W281"/>
    <mergeCell ref="AR281:AS281"/>
    <mergeCell ref="AJ281:AK281"/>
    <mergeCell ref="AL281:AM281"/>
    <mergeCell ref="AN281:AO281"/>
    <mergeCell ref="AP281:AQ281"/>
    <mergeCell ref="DI280:DJ280"/>
    <mergeCell ref="DK280:DL280"/>
    <mergeCell ref="DM280:DN280"/>
    <mergeCell ref="DO280:DP280"/>
    <mergeCell ref="DQ280:DR280"/>
    <mergeCell ref="DF280:DG280"/>
    <mergeCell ref="CX280:CY280"/>
    <mergeCell ref="CZ280:DA280"/>
    <mergeCell ref="DB280:DC280"/>
    <mergeCell ref="DD280:DE280"/>
    <mergeCell ref="CQ280:CR280"/>
    <mergeCell ref="CS280:CT280"/>
    <mergeCell ref="CU280:CV280"/>
    <mergeCell ref="CM280:CN280"/>
    <mergeCell ref="CO280:CP280"/>
    <mergeCell ref="CB280:CC280"/>
    <mergeCell ref="CD280:CE280"/>
    <mergeCell ref="CF280:CG280"/>
    <mergeCell ref="CH280:CI280"/>
    <mergeCell ref="CJ280:CK280"/>
    <mergeCell ref="BY280:BZ280"/>
    <mergeCell ref="BQ280:BR280"/>
    <mergeCell ref="BS280:BT280"/>
    <mergeCell ref="BU280:BV280"/>
    <mergeCell ref="BW280:BX280"/>
    <mergeCell ref="BJ281:BK281"/>
    <mergeCell ref="BL281:BM281"/>
    <mergeCell ref="BN281:BO281"/>
    <mergeCell ref="BF281:BG281"/>
    <mergeCell ref="BH281:BI281"/>
    <mergeCell ref="AU281:AV281"/>
    <mergeCell ref="AW281:AX281"/>
    <mergeCell ref="AY281:AZ281"/>
    <mergeCell ref="BA281:BB281"/>
    <mergeCell ref="BC281:BD281"/>
    <mergeCell ref="AC281:AD281"/>
    <mergeCell ref="AE281:AF281"/>
    <mergeCell ref="AG280:AH280"/>
    <mergeCell ref="Y280:Z280"/>
    <mergeCell ref="AA280:AB280"/>
    <mergeCell ref="N280:O280"/>
    <mergeCell ref="P280:Q280"/>
    <mergeCell ref="R280:S280"/>
    <mergeCell ref="T280:U280"/>
    <mergeCell ref="V280:W280"/>
    <mergeCell ref="DI279:DJ279"/>
    <mergeCell ref="DK279:DL279"/>
    <mergeCell ref="DM279:DN279"/>
    <mergeCell ref="DO279:DP279"/>
    <mergeCell ref="DQ279:DR279"/>
    <mergeCell ref="DF279:DG279"/>
    <mergeCell ref="CX279:CY279"/>
    <mergeCell ref="CZ279:DA279"/>
    <mergeCell ref="DB279:DC279"/>
    <mergeCell ref="DD279:DE279"/>
    <mergeCell ref="CQ279:CR279"/>
    <mergeCell ref="CS279:CT279"/>
    <mergeCell ref="CU279:CV279"/>
    <mergeCell ref="CM279:CN279"/>
    <mergeCell ref="CO279:CP279"/>
    <mergeCell ref="CB279:CC279"/>
    <mergeCell ref="CD279:CE279"/>
    <mergeCell ref="CF279:CG279"/>
    <mergeCell ref="CH279:CI279"/>
    <mergeCell ref="CJ279:CK279"/>
    <mergeCell ref="BY279:BZ279"/>
    <mergeCell ref="BQ279:BR279"/>
    <mergeCell ref="BS279:BT279"/>
    <mergeCell ref="BU279:BV279"/>
    <mergeCell ref="BW279:BX279"/>
    <mergeCell ref="BJ280:BK280"/>
    <mergeCell ref="BL280:BM280"/>
    <mergeCell ref="BN280:BO280"/>
    <mergeCell ref="BF280:BG280"/>
    <mergeCell ref="BH280:BI280"/>
    <mergeCell ref="AU280:AV280"/>
    <mergeCell ref="AW280:AX280"/>
    <mergeCell ref="AY280:AZ280"/>
    <mergeCell ref="BA280:BB280"/>
    <mergeCell ref="BC280:BD280"/>
    <mergeCell ref="AR280:AS280"/>
    <mergeCell ref="AJ280:AK280"/>
    <mergeCell ref="AL280:AM280"/>
    <mergeCell ref="AN280:AO280"/>
    <mergeCell ref="AP280:AQ280"/>
    <mergeCell ref="AC280:AD280"/>
    <mergeCell ref="AE280:AF280"/>
    <mergeCell ref="AG279:AH279"/>
    <mergeCell ref="Y279:Z279"/>
    <mergeCell ref="AA279:AB279"/>
    <mergeCell ref="N279:O279"/>
    <mergeCell ref="P279:Q279"/>
    <mergeCell ref="R279:S279"/>
    <mergeCell ref="T279:U279"/>
    <mergeCell ref="V279:W279"/>
    <mergeCell ref="AR279:AS279"/>
    <mergeCell ref="AJ279:AK279"/>
    <mergeCell ref="AL279:AM279"/>
    <mergeCell ref="AN279:AO279"/>
    <mergeCell ref="DI278:DJ278"/>
    <mergeCell ref="DK278:DL278"/>
    <mergeCell ref="DM278:DN278"/>
    <mergeCell ref="DO278:DP278"/>
    <mergeCell ref="DQ278:DR278"/>
    <mergeCell ref="DF278:DG278"/>
    <mergeCell ref="CX278:CY278"/>
    <mergeCell ref="CZ278:DA278"/>
    <mergeCell ref="DB278:DC278"/>
    <mergeCell ref="DD278:DE278"/>
    <mergeCell ref="CQ278:CR278"/>
    <mergeCell ref="CS278:CT278"/>
    <mergeCell ref="CU278:CV278"/>
    <mergeCell ref="CM278:CN278"/>
    <mergeCell ref="CO278:CP278"/>
    <mergeCell ref="CB278:CC278"/>
    <mergeCell ref="CD278:CE278"/>
    <mergeCell ref="CF278:CG278"/>
    <mergeCell ref="CH278:CI278"/>
    <mergeCell ref="CJ278:CK278"/>
    <mergeCell ref="BY278:BZ278"/>
    <mergeCell ref="BQ278:BR278"/>
    <mergeCell ref="BS278:BT278"/>
    <mergeCell ref="BU278:BV278"/>
    <mergeCell ref="BW278:BX278"/>
    <mergeCell ref="BJ279:BK279"/>
    <mergeCell ref="BL279:BM279"/>
    <mergeCell ref="BN279:BO279"/>
    <mergeCell ref="BF279:BG279"/>
    <mergeCell ref="BH279:BI279"/>
    <mergeCell ref="AU279:AV279"/>
    <mergeCell ref="AW279:AX279"/>
    <mergeCell ref="AY279:AZ279"/>
    <mergeCell ref="BA279:BB279"/>
    <mergeCell ref="BC279:BD279"/>
    <mergeCell ref="AP279:AQ279"/>
    <mergeCell ref="AC279:AD279"/>
    <mergeCell ref="AE279:AF279"/>
    <mergeCell ref="AG278:AH278"/>
    <mergeCell ref="Y278:Z278"/>
    <mergeCell ref="AA278:AB278"/>
    <mergeCell ref="N278:O278"/>
    <mergeCell ref="P278:Q278"/>
    <mergeCell ref="R278:S278"/>
    <mergeCell ref="T278:U278"/>
    <mergeCell ref="V278:W278"/>
    <mergeCell ref="DI277:DJ277"/>
    <mergeCell ref="DK277:DL277"/>
    <mergeCell ref="DM277:DN277"/>
    <mergeCell ref="DO277:DP277"/>
    <mergeCell ref="DQ277:DR277"/>
    <mergeCell ref="DF277:DG277"/>
    <mergeCell ref="CX277:CY277"/>
    <mergeCell ref="CZ277:DA277"/>
    <mergeCell ref="DB277:DC277"/>
    <mergeCell ref="DD277:DE277"/>
    <mergeCell ref="CQ277:CR277"/>
    <mergeCell ref="CS277:CT277"/>
    <mergeCell ref="CU277:CV277"/>
    <mergeCell ref="CM277:CN277"/>
    <mergeCell ref="CO277:CP277"/>
    <mergeCell ref="CB277:CC277"/>
    <mergeCell ref="CD277:CE277"/>
    <mergeCell ref="CF277:CG277"/>
    <mergeCell ref="CH277:CI277"/>
    <mergeCell ref="CJ277:CK277"/>
    <mergeCell ref="BY277:BZ277"/>
    <mergeCell ref="BQ277:BR277"/>
    <mergeCell ref="BS277:BT277"/>
    <mergeCell ref="BU277:BV277"/>
    <mergeCell ref="BW277:BX277"/>
    <mergeCell ref="BJ278:BK278"/>
    <mergeCell ref="BL278:BM278"/>
    <mergeCell ref="BN278:BO278"/>
    <mergeCell ref="BF278:BG278"/>
    <mergeCell ref="BH278:BI278"/>
    <mergeCell ref="AU278:AV278"/>
    <mergeCell ref="AW278:AX278"/>
    <mergeCell ref="AY278:AZ278"/>
    <mergeCell ref="BA278:BB278"/>
    <mergeCell ref="BC278:BD278"/>
    <mergeCell ref="AR278:AS278"/>
    <mergeCell ref="AJ278:AK278"/>
    <mergeCell ref="AL278:AM278"/>
    <mergeCell ref="AN278:AO278"/>
    <mergeCell ref="AP278:AQ278"/>
    <mergeCell ref="AC278:AD278"/>
    <mergeCell ref="AE278:AF278"/>
    <mergeCell ref="AG277:AH277"/>
    <mergeCell ref="Y277:Z277"/>
    <mergeCell ref="AA277:AB277"/>
    <mergeCell ref="N277:O277"/>
    <mergeCell ref="P277:Q277"/>
    <mergeCell ref="R277:S277"/>
    <mergeCell ref="T277:U277"/>
    <mergeCell ref="V277:W277"/>
    <mergeCell ref="AR277:AS277"/>
    <mergeCell ref="AJ277:AK277"/>
    <mergeCell ref="AL277:AM277"/>
    <mergeCell ref="DI276:DJ276"/>
    <mergeCell ref="DK276:DL276"/>
    <mergeCell ref="DM276:DN276"/>
    <mergeCell ref="DO276:DP276"/>
    <mergeCell ref="DQ276:DR276"/>
    <mergeCell ref="DF276:DG276"/>
    <mergeCell ref="CX276:CY276"/>
    <mergeCell ref="CZ276:DA276"/>
    <mergeCell ref="DB276:DC276"/>
    <mergeCell ref="DD276:DE276"/>
    <mergeCell ref="CQ276:CR276"/>
    <mergeCell ref="CS276:CT276"/>
    <mergeCell ref="CU276:CV276"/>
    <mergeCell ref="CM276:CN276"/>
    <mergeCell ref="CO276:CP276"/>
    <mergeCell ref="CB276:CC276"/>
    <mergeCell ref="CD276:CE276"/>
    <mergeCell ref="CF276:CG276"/>
    <mergeCell ref="CH276:CI276"/>
    <mergeCell ref="CJ276:CK276"/>
    <mergeCell ref="BY276:BZ276"/>
    <mergeCell ref="BQ276:BR276"/>
    <mergeCell ref="BS276:BT276"/>
    <mergeCell ref="BU276:BV276"/>
    <mergeCell ref="BW276:BX276"/>
    <mergeCell ref="BJ277:BK277"/>
    <mergeCell ref="BL277:BM277"/>
    <mergeCell ref="BN277:BO277"/>
    <mergeCell ref="BF277:BG277"/>
    <mergeCell ref="BH277:BI277"/>
    <mergeCell ref="AU277:AV277"/>
    <mergeCell ref="AW277:AX277"/>
    <mergeCell ref="AY277:AZ277"/>
    <mergeCell ref="BA277:BB277"/>
    <mergeCell ref="BC277:BD277"/>
    <mergeCell ref="AN277:AO277"/>
    <mergeCell ref="AP277:AQ277"/>
    <mergeCell ref="AC277:AD277"/>
    <mergeCell ref="AE277:AF277"/>
    <mergeCell ref="AG276:AH276"/>
    <mergeCell ref="Y276:Z276"/>
    <mergeCell ref="AA276:AB276"/>
    <mergeCell ref="N276:O276"/>
    <mergeCell ref="P276:Q276"/>
    <mergeCell ref="R276:S276"/>
    <mergeCell ref="T276:U276"/>
    <mergeCell ref="V276:W276"/>
    <mergeCell ref="DI275:DJ275"/>
    <mergeCell ref="DK275:DL275"/>
    <mergeCell ref="DM275:DN275"/>
    <mergeCell ref="DO275:DP275"/>
    <mergeCell ref="DQ275:DR275"/>
    <mergeCell ref="DF275:DG275"/>
    <mergeCell ref="CX275:CY275"/>
    <mergeCell ref="CZ275:DA275"/>
    <mergeCell ref="DB275:DC275"/>
    <mergeCell ref="DD275:DE275"/>
    <mergeCell ref="CQ275:CR275"/>
    <mergeCell ref="CS275:CT275"/>
    <mergeCell ref="CU275:CV275"/>
    <mergeCell ref="CM275:CN275"/>
    <mergeCell ref="CO275:CP275"/>
    <mergeCell ref="CB275:CC275"/>
    <mergeCell ref="CD275:CE275"/>
    <mergeCell ref="CF275:CG275"/>
    <mergeCell ref="CH275:CI275"/>
    <mergeCell ref="CJ275:CK275"/>
    <mergeCell ref="BY275:BZ275"/>
    <mergeCell ref="BQ275:BR275"/>
    <mergeCell ref="BS275:BT275"/>
    <mergeCell ref="BU275:BV275"/>
    <mergeCell ref="BW275:BX275"/>
    <mergeCell ref="BJ276:BK276"/>
    <mergeCell ref="BL276:BM276"/>
    <mergeCell ref="BN276:BO276"/>
    <mergeCell ref="BF276:BG276"/>
    <mergeCell ref="BH276:BI276"/>
    <mergeCell ref="AU276:AV276"/>
    <mergeCell ref="AW276:AX276"/>
    <mergeCell ref="AY276:AZ276"/>
    <mergeCell ref="BA276:BB276"/>
    <mergeCell ref="BC276:BD276"/>
    <mergeCell ref="AR276:AS276"/>
    <mergeCell ref="AJ276:AK276"/>
    <mergeCell ref="AL276:AM276"/>
    <mergeCell ref="AN276:AO276"/>
    <mergeCell ref="AP276:AQ276"/>
    <mergeCell ref="AC276:AD276"/>
    <mergeCell ref="AE276:AF276"/>
    <mergeCell ref="AG275:AH275"/>
    <mergeCell ref="Y275:Z275"/>
    <mergeCell ref="AA275:AB275"/>
    <mergeCell ref="N275:O275"/>
    <mergeCell ref="P275:Q275"/>
    <mergeCell ref="R275:S275"/>
    <mergeCell ref="T275:U275"/>
    <mergeCell ref="V275:W275"/>
    <mergeCell ref="AR275:AS275"/>
    <mergeCell ref="AJ275:AK275"/>
    <mergeCell ref="DI274:DJ274"/>
    <mergeCell ref="DK274:DL274"/>
    <mergeCell ref="DM274:DN274"/>
    <mergeCell ref="DO274:DP274"/>
    <mergeCell ref="DQ274:DR274"/>
    <mergeCell ref="DF274:DG274"/>
    <mergeCell ref="CX274:CY274"/>
    <mergeCell ref="CZ274:DA274"/>
    <mergeCell ref="DB274:DC274"/>
    <mergeCell ref="DD274:DE274"/>
    <mergeCell ref="CQ274:CR274"/>
    <mergeCell ref="CS274:CT274"/>
    <mergeCell ref="CU274:CV274"/>
    <mergeCell ref="CM274:CN274"/>
    <mergeCell ref="CO274:CP274"/>
    <mergeCell ref="CB274:CC274"/>
    <mergeCell ref="CD274:CE274"/>
    <mergeCell ref="CF274:CG274"/>
    <mergeCell ref="CH274:CI274"/>
    <mergeCell ref="CJ274:CK274"/>
    <mergeCell ref="BY274:BZ274"/>
    <mergeCell ref="BQ274:BR274"/>
    <mergeCell ref="BS274:BT274"/>
    <mergeCell ref="BU274:BV274"/>
    <mergeCell ref="BW274:BX274"/>
    <mergeCell ref="BJ275:BK275"/>
    <mergeCell ref="BL275:BM275"/>
    <mergeCell ref="BN275:BO275"/>
    <mergeCell ref="BF275:BG275"/>
    <mergeCell ref="BH275:BI275"/>
    <mergeCell ref="AU275:AV275"/>
    <mergeCell ref="AW275:AX275"/>
    <mergeCell ref="AY275:AZ275"/>
    <mergeCell ref="BA275:BB275"/>
    <mergeCell ref="BC275:BD275"/>
    <mergeCell ref="AL275:AM275"/>
    <mergeCell ref="AN275:AO275"/>
    <mergeCell ref="AP275:AQ275"/>
    <mergeCell ref="AC275:AD275"/>
    <mergeCell ref="AE275:AF275"/>
    <mergeCell ref="AG274:AH274"/>
    <mergeCell ref="Y274:Z274"/>
    <mergeCell ref="AA274:AB274"/>
    <mergeCell ref="N274:O274"/>
    <mergeCell ref="P274:Q274"/>
    <mergeCell ref="R274:S274"/>
    <mergeCell ref="T274:U274"/>
    <mergeCell ref="V274:W274"/>
    <mergeCell ref="DI273:DJ273"/>
    <mergeCell ref="DK273:DL273"/>
    <mergeCell ref="DM273:DN273"/>
    <mergeCell ref="DO273:DP273"/>
    <mergeCell ref="DQ273:DR273"/>
    <mergeCell ref="DF273:DG273"/>
    <mergeCell ref="CX273:CY273"/>
    <mergeCell ref="CZ273:DA273"/>
    <mergeCell ref="DB273:DC273"/>
    <mergeCell ref="DD273:DE273"/>
    <mergeCell ref="CQ273:CR273"/>
    <mergeCell ref="CS273:CT273"/>
    <mergeCell ref="CU273:CV273"/>
    <mergeCell ref="CM273:CN273"/>
    <mergeCell ref="CO273:CP273"/>
    <mergeCell ref="CB273:CC273"/>
    <mergeCell ref="CD273:CE273"/>
    <mergeCell ref="CF273:CG273"/>
    <mergeCell ref="CH273:CI273"/>
    <mergeCell ref="CJ273:CK273"/>
    <mergeCell ref="BY273:BZ273"/>
    <mergeCell ref="BQ273:BR273"/>
    <mergeCell ref="BS273:BT273"/>
    <mergeCell ref="BU273:BV273"/>
    <mergeCell ref="BW273:BX273"/>
    <mergeCell ref="BJ274:BK274"/>
    <mergeCell ref="BL274:BM274"/>
    <mergeCell ref="BN274:BO274"/>
    <mergeCell ref="BF274:BG274"/>
    <mergeCell ref="BH274:BI274"/>
    <mergeCell ref="AU274:AV274"/>
    <mergeCell ref="AW274:AX274"/>
    <mergeCell ref="AY274:AZ274"/>
    <mergeCell ref="BA274:BB274"/>
    <mergeCell ref="BC274:BD274"/>
    <mergeCell ref="AR274:AS274"/>
    <mergeCell ref="AJ274:AK274"/>
    <mergeCell ref="AL274:AM274"/>
    <mergeCell ref="AN274:AO274"/>
    <mergeCell ref="AP274:AQ274"/>
    <mergeCell ref="AC274:AD274"/>
    <mergeCell ref="AE274:AF274"/>
    <mergeCell ref="AG273:AH273"/>
    <mergeCell ref="Y273:Z273"/>
    <mergeCell ref="AA273:AB273"/>
    <mergeCell ref="N273:O273"/>
    <mergeCell ref="P273:Q273"/>
    <mergeCell ref="R273:S273"/>
    <mergeCell ref="T273:U273"/>
    <mergeCell ref="V273:W273"/>
    <mergeCell ref="AR273:AS273"/>
    <mergeCell ref="DI272:DJ272"/>
    <mergeCell ref="DK272:DL272"/>
    <mergeCell ref="DM272:DN272"/>
    <mergeCell ref="DO272:DP272"/>
    <mergeCell ref="DQ272:DR272"/>
    <mergeCell ref="DF272:DG272"/>
    <mergeCell ref="CX272:CY272"/>
    <mergeCell ref="CZ272:DA272"/>
    <mergeCell ref="DB272:DC272"/>
    <mergeCell ref="DD272:DE272"/>
    <mergeCell ref="CQ272:CR272"/>
    <mergeCell ref="CS272:CT272"/>
    <mergeCell ref="CU272:CV272"/>
    <mergeCell ref="CM272:CN272"/>
    <mergeCell ref="CO272:CP272"/>
    <mergeCell ref="CB272:CC272"/>
    <mergeCell ref="CD272:CE272"/>
    <mergeCell ref="CF272:CG272"/>
    <mergeCell ref="CH272:CI272"/>
    <mergeCell ref="CJ272:CK272"/>
    <mergeCell ref="BY272:BZ272"/>
    <mergeCell ref="BQ272:BR272"/>
    <mergeCell ref="BS272:BT272"/>
    <mergeCell ref="BU272:BV272"/>
    <mergeCell ref="BW272:BX272"/>
    <mergeCell ref="BJ273:BK273"/>
    <mergeCell ref="BL273:BM273"/>
    <mergeCell ref="BN273:BO273"/>
    <mergeCell ref="BF273:BG273"/>
    <mergeCell ref="BH273:BI273"/>
    <mergeCell ref="AU273:AV273"/>
    <mergeCell ref="AW273:AX273"/>
    <mergeCell ref="AY273:AZ273"/>
    <mergeCell ref="BA273:BB273"/>
    <mergeCell ref="BC273:BD273"/>
    <mergeCell ref="AJ273:AK273"/>
    <mergeCell ref="AL273:AM273"/>
    <mergeCell ref="AN273:AO273"/>
    <mergeCell ref="AP273:AQ273"/>
    <mergeCell ref="AC273:AD273"/>
    <mergeCell ref="AE273:AF273"/>
    <mergeCell ref="AG272:AH272"/>
    <mergeCell ref="Y272:Z272"/>
    <mergeCell ref="AA272:AB272"/>
    <mergeCell ref="N272:O272"/>
    <mergeCell ref="P272:Q272"/>
    <mergeCell ref="R272:S272"/>
    <mergeCell ref="T272:U272"/>
    <mergeCell ref="V272:W272"/>
    <mergeCell ref="DI271:DJ271"/>
    <mergeCell ref="DK271:DL271"/>
    <mergeCell ref="DM271:DN271"/>
    <mergeCell ref="DO271:DP271"/>
    <mergeCell ref="DQ271:DR271"/>
    <mergeCell ref="DF271:DG271"/>
    <mergeCell ref="CX271:CY271"/>
    <mergeCell ref="CZ271:DA271"/>
    <mergeCell ref="DB271:DC271"/>
    <mergeCell ref="DD271:DE271"/>
    <mergeCell ref="CQ271:CR271"/>
    <mergeCell ref="CS271:CT271"/>
    <mergeCell ref="CU271:CV271"/>
    <mergeCell ref="CM271:CN271"/>
    <mergeCell ref="CO271:CP271"/>
    <mergeCell ref="CB271:CC271"/>
    <mergeCell ref="CD271:CE271"/>
    <mergeCell ref="CF271:CG271"/>
    <mergeCell ref="CH271:CI271"/>
    <mergeCell ref="CJ271:CK271"/>
    <mergeCell ref="BY271:BZ271"/>
    <mergeCell ref="BQ271:BR271"/>
    <mergeCell ref="BS271:BT271"/>
    <mergeCell ref="BU271:BV271"/>
    <mergeCell ref="BW271:BX271"/>
    <mergeCell ref="BJ272:BK272"/>
    <mergeCell ref="BL272:BM272"/>
    <mergeCell ref="BN272:BO272"/>
    <mergeCell ref="BF272:BG272"/>
    <mergeCell ref="BH272:BI272"/>
    <mergeCell ref="AU272:AV272"/>
    <mergeCell ref="AW272:AX272"/>
    <mergeCell ref="AY272:AZ272"/>
    <mergeCell ref="BA272:BB272"/>
    <mergeCell ref="BC272:BD272"/>
    <mergeCell ref="AR272:AS272"/>
    <mergeCell ref="AJ272:AK272"/>
    <mergeCell ref="AL272:AM272"/>
    <mergeCell ref="AN272:AO272"/>
    <mergeCell ref="AP272:AQ272"/>
    <mergeCell ref="AC272:AD272"/>
    <mergeCell ref="AE272:AF272"/>
    <mergeCell ref="AG271:AH271"/>
    <mergeCell ref="Y271:Z271"/>
    <mergeCell ref="AA271:AB271"/>
    <mergeCell ref="N271:O271"/>
    <mergeCell ref="P271:Q271"/>
    <mergeCell ref="R271:S271"/>
    <mergeCell ref="T271:U271"/>
    <mergeCell ref="V271:W271"/>
    <mergeCell ref="DI270:DJ270"/>
    <mergeCell ref="DK270:DL270"/>
    <mergeCell ref="DM270:DN270"/>
    <mergeCell ref="DO270:DP270"/>
    <mergeCell ref="DQ270:DR270"/>
    <mergeCell ref="DF270:DG270"/>
    <mergeCell ref="CX270:CY270"/>
    <mergeCell ref="CZ270:DA270"/>
    <mergeCell ref="DB270:DC270"/>
    <mergeCell ref="DD270:DE270"/>
    <mergeCell ref="CQ270:CR270"/>
    <mergeCell ref="CS270:CT270"/>
    <mergeCell ref="CU270:CV270"/>
    <mergeCell ref="CM270:CN270"/>
    <mergeCell ref="CO270:CP270"/>
    <mergeCell ref="CB270:CC270"/>
    <mergeCell ref="CD270:CE270"/>
    <mergeCell ref="CF270:CG270"/>
    <mergeCell ref="CH270:CI270"/>
    <mergeCell ref="CJ270:CK270"/>
    <mergeCell ref="BY270:BZ270"/>
    <mergeCell ref="BQ270:BR270"/>
    <mergeCell ref="BS270:BT270"/>
    <mergeCell ref="BU270:BV270"/>
    <mergeCell ref="BW270:BX270"/>
    <mergeCell ref="BJ271:BK271"/>
    <mergeCell ref="BL271:BM271"/>
    <mergeCell ref="BN271:BO271"/>
    <mergeCell ref="BF271:BG271"/>
    <mergeCell ref="BH271:BI271"/>
    <mergeCell ref="AU271:AV271"/>
    <mergeCell ref="AW271:AX271"/>
    <mergeCell ref="AY271:AZ271"/>
    <mergeCell ref="BA271:BB271"/>
    <mergeCell ref="BC271:BD271"/>
    <mergeCell ref="AR271:AS271"/>
    <mergeCell ref="AJ271:AK271"/>
    <mergeCell ref="AL271:AM271"/>
    <mergeCell ref="AN271:AO271"/>
    <mergeCell ref="AP271:AQ271"/>
    <mergeCell ref="AC271:AD271"/>
    <mergeCell ref="AE271:AF271"/>
    <mergeCell ref="AG270:AH270"/>
    <mergeCell ref="Y270:Z270"/>
    <mergeCell ref="AA270:AB270"/>
    <mergeCell ref="N270:O270"/>
    <mergeCell ref="P270:Q270"/>
    <mergeCell ref="R270:S270"/>
    <mergeCell ref="T270:U270"/>
    <mergeCell ref="V270:W270"/>
    <mergeCell ref="DI269:DJ269"/>
    <mergeCell ref="DK269:DL269"/>
    <mergeCell ref="DM269:DN269"/>
    <mergeCell ref="DO269:DP269"/>
    <mergeCell ref="DQ269:DR269"/>
    <mergeCell ref="DF269:DG269"/>
    <mergeCell ref="CX269:CY269"/>
    <mergeCell ref="CZ269:DA269"/>
    <mergeCell ref="DB269:DC269"/>
    <mergeCell ref="DD269:DE269"/>
    <mergeCell ref="CQ269:CR269"/>
    <mergeCell ref="CS269:CT269"/>
    <mergeCell ref="CU269:CV269"/>
    <mergeCell ref="CM269:CN269"/>
    <mergeCell ref="CO269:CP269"/>
    <mergeCell ref="CB269:CC269"/>
    <mergeCell ref="CD269:CE269"/>
    <mergeCell ref="CF269:CG269"/>
    <mergeCell ref="CH269:CI269"/>
    <mergeCell ref="CJ269:CK269"/>
    <mergeCell ref="BY269:BZ269"/>
    <mergeCell ref="BQ269:BR269"/>
    <mergeCell ref="BS269:BT269"/>
    <mergeCell ref="BU269:BV269"/>
    <mergeCell ref="BW269:BX269"/>
    <mergeCell ref="BJ270:BK270"/>
    <mergeCell ref="BL270:BM270"/>
    <mergeCell ref="BN270:BO270"/>
    <mergeCell ref="BF270:BG270"/>
    <mergeCell ref="BH270:BI270"/>
    <mergeCell ref="AU270:AV270"/>
    <mergeCell ref="AW270:AX270"/>
    <mergeCell ref="AY270:AZ270"/>
    <mergeCell ref="BA270:BB270"/>
    <mergeCell ref="BC270:BD270"/>
    <mergeCell ref="AR270:AS270"/>
    <mergeCell ref="AJ270:AK270"/>
    <mergeCell ref="AL270:AM270"/>
    <mergeCell ref="AN270:AO270"/>
    <mergeCell ref="AP270:AQ270"/>
    <mergeCell ref="AC270:AD270"/>
    <mergeCell ref="AE270:AF270"/>
    <mergeCell ref="AG269:AH269"/>
    <mergeCell ref="Y269:Z269"/>
    <mergeCell ref="AA269:AB269"/>
    <mergeCell ref="N269:O269"/>
    <mergeCell ref="P269:Q269"/>
    <mergeCell ref="R269:S269"/>
    <mergeCell ref="T269:U269"/>
    <mergeCell ref="V269:W269"/>
    <mergeCell ref="DI268:DJ268"/>
    <mergeCell ref="DK268:DL268"/>
    <mergeCell ref="DM268:DN268"/>
    <mergeCell ref="DO268:DP268"/>
    <mergeCell ref="DQ268:DR268"/>
    <mergeCell ref="DF268:DG268"/>
    <mergeCell ref="CX268:CY268"/>
    <mergeCell ref="CZ268:DA268"/>
    <mergeCell ref="DB268:DC268"/>
    <mergeCell ref="DD268:DE268"/>
    <mergeCell ref="CQ268:CR268"/>
    <mergeCell ref="CS268:CT268"/>
    <mergeCell ref="CU268:CV268"/>
    <mergeCell ref="CM268:CN268"/>
    <mergeCell ref="CO268:CP268"/>
    <mergeCell ref="CB268:CC268"/>
    <mergeCell ref="CD268:CE268"/>
    <mergeCell ref="CF268:CG268"/>
    <mergeCell ref="CH268:CI268"/>
    <mergeCell ref="CJ268:CK268"/>
    <mergeCell ref="BY268:BZ268"/>
    <mergeCell ref="BQ268:BR268"/>
    <mergeCell ref="BS268:BT268"/>
    <mergeCell ref="BU268:BV268"/>
    <mergeCell ref="BW268:BX268"/>
    <mergeCell ref="BJ269:BK269"/>
    <mergeCell ref="BL269:BM269"/>
    <mergeCell ref="BN269:BO269"/>
    <mergeCell ref="BF269:BG269"/>
    <mergeCell ref="BH269:BI269"/>
    <mergeCell ref="AU269:AV269"/>
    <mergeCell ref="AW269:AX269"/>
    <mergeCell ref="AY269:AZ269"/>
    <mergeCell ref="BA269:BB269"/>
    <mergeCell ref="BC269:BD269"/>
    <mergeCell ref="AR269:AS269"/>
    <mergeCell ref="AJ269:AK269"/>
    <mergeCell ref="AL269:AM269"/>
    <mergeCell ref="AN269:AO269"/>
    <mergeCell ref="AP269:AQ269"/>
    <mergeCell ref="AC269:AD269"/>
    <mergeCell ref="AE269:AF269"/>
    <mergeCell ref="AG268:AH268"/>
    <mergeCell ref="Y268:Z268"/>
    <mergeCell ref="AA268:AB268"/>
    <mergeCell ref="N268:O268"/>
    <mergeCell ref="P268:Q268"/>
    <mergeCell ref="R268:S268"/>
    <mergeCell ref="T268:U268"/>
    <mergeCell ref="V268:W268"/>
    <mergeCell ref="DI267:DJ267"/>
    <mergeCell ref="DK267:DL267"/>
    <mergeCell ref="DM267:DN267"/>
    <mergeCell ref="DO267:DP267"/>
    <mergeCell ref="DQ267:DR267"/>
    <mergeCell ref="DF267:DG267"/>
    <mergeCell ref="CX267:CY267"/>
    <mergeCell ref="CZ267:DA267"/>
    <mergeCell ref="DB267:DC267"/>
    <mergeCell ref="DD267:DE267"/>
    <mergeCell ref="CQ267:CR267"/>
    <mergeCell ref="CS267:CT267"/>
    <mergeCell ref="CU267:CV267"/>
    <mergeCell ref="CM267:CN267"/>
    <mergeCell ref="CO267:CP267"/>
    <mergeCell ref="CB267:CC267"/>
    <mergeCell ref="CD267:CE267"/>
    <mergeCell ref="CF267:CG267"/>
    <mergeCell ref="CH267:CI267"/>
    <mergeCell ref="CJ267:CK267"/>
    <mergeCell ref="BY267:BZ267"/>
    <mergeCell ref="BQ267:BR267"/>
    <mergeCell ref="BS267:BT267"/>
    <mergeCell ref="BU267:BV267"/>
    <mergeCell ref="BW267:BX267"/>
    <mergeCell ref="BJ268:BK268"/>
    <mergeCell ref="BL268:BM268"/>
    <mergeCell ref="BN268:BO268"/>
    <mergeCell ref="BF268:BG268"/>
    <mergeCell ref="BH268:BI268"/>
    <mergeCell ref="AU268:AV268"/>
    <mergeCell ref="AW268:AX268"/>
    <mergeCell ref="AY268:AZ268"/>
    <mergeCell ref="BA268:BB268"/>
    <mergeCell ref="BC268:BD268"/>
    <mergeCell ref="AR268:AS268"/>
    <mergeCell ref="AJ268:AK268"/>
    <mergeCell ref="AL268:AM268"/>
    <mergeCell ref="AN268:AO268"/>
    <mergeCell ref="AP268:AQ268"/>
    <mergeCell ref="AC268:AD268"/>
    <mergeCell ref="AE268:AF268"/>
    <mergeCell ref="AG267:AH267"/>
    <mergeCell ref="Y267:Z267"/>
    <mergeCell ref="AA267:AB267"/>
    <mergeCell ref="N267:O267"/>
    <mergeCell ref="P267:Q267"/>
    <mergeCell ref="R267:S267"/>
    <mergeCell ref="T267:U267"/>
    <mergeCell ref="V267:W267"/>
    <mergeCell ref="E265:I265"/>
    <mergeCell ref="DI264:DJ264"/>
    <mergeCell ref="DK264:DL264"/>
    <mergeCell ref="DM264:DN264"/>
    <mergeCell ref="DO264:DP264"/>
    <mergeCell ref="DQ264:DR264"/>
    <mergeCell ref="DD264:DE264"/>
    <mergeCell ref="DF264:DG264"/>
    <mergeCell ref="CX264:CY264"/>
    <mergeCell ref="CZ264:DA264"/>
    <mergeCell ref="DB264:DC264"/>
    <mergeCell ref="CO264:CP264"/>
    <mergeCell ref="CQ264:CR264"/>
    <mergeCell ref="CS264:CT264"/>
    <mergeCell ref="CU264:CV264"/>
    <mergeCell ref="CM264:CN264"/>
    <mergeCell ref="CB264:CC264"/>
    <mergeCell ref="CD264:CE264"/>
    <mergeCell ref="CF264:CG264"/>
    <mergeCell ref="CH264:CI264"/>
    <mergeCell ref="CJ264:CK264"/>
    <mergeCell ref="BW264:BX264"/>
    <mergeCell ref="BY264:BZ264"/>
    <mergeCell ref="BJ267:BK267"/>
    <mergeCell ref="BL267:BM267"/>
    <mergeCell ref="BN267:BO267"/>
    <mergeCell ref="BF267:BG267"/>
    <mergeCell ref="BH267:BI267"/>
    <mergeCell ref="AU267:AV267"/>
    <mergeCell ref="AW267:AX267"/>
    <mergeCell ref="AY267:AZ267"/>
    <mergeCell ref="BA267:BB267"/>
    <mergeCell ref="BC267:BD267"/>
    <mergeCell ref="AR267:AS267"/>
    <mergeCell ref="AJ267:AK267"/>
    <mergeCell ref="AL267:AM267"/>
    <mergeCell ref="AN267:AO267"/>
    <mergeCell ref="AP267:AQ267"/>
    <mergeCell ref="AC267:AD267"/>
    <mergeCell ref="AE267:AF267"/>
    <mergeCell ref="AG264:AH264"/>
    <mergeCell ref="AA264:AB264"/>
    <mergeCell ref="AC264:AD264"/>
    <mergeCell ref="AE264:AF264"/>
    <mergeCell ref="Y264:Z264"/>
    <mergeCell ref="J264:M264"/>
    <mergeCell ref="N264:O264"/>
    <mergeCell ref="P264:Q264"/>
    <mergeCell ref="R264:S264"/>
    <mergeCell ref="T264:U264"/>
    <mergeCell ref="V264:W264"/>
    <mergeCell ref="BQ264:BR264"/>
    <mergeCell ref="BS264:BT264"/>
    <mergeCell ref="BU264:BV264"/>
    <mergeCell ref="BH264:BI264"/>
    <mergeCell ref="BJ264:BK264"/>
    <mergeCell ref="BL264:BM264"/>
    <mergeCell ref="BN264:BO264"/>
    <mergeCell ref="BF264:BG264"/>
    <mergeCell ref="AU264:AV264"/>
    <mergeCell ref="AW264:AX264"/>
    <mergeCell ref="AY264:AZ264"/>
    <mergeCell ref="BA264:BB264"/>
    <mergeCell ref="BC264:BD264"/>
    <mergeCell ref="AP264:AQ264"/>
    <mergeCell ref="AR264:AS264"/>
    <mergeCell ref="AJ264:AK264"/>
    <mergeCell ref="AL264:AM264"/>
    <mergeCell ref="AN264:AO264"/>
    <mergeCell ref="DI263:DJ263"/>
    <mergeCell ref="DK263:DL263"/>
    <mergeCell ref="DM263:DN263"/>
    <mergeCell ref="DO263:DP263"/>
    <mergeCell ref="DQ263:DR263"/>
    <mergeCell ref="DF263:DG263"/>
    <mergeCell ref="CX263:CY263"/>
    <mergeCell ref="CZ263:DA263"/>
    <mergeCell ref="DB263:DC263"/>
    <mergeCell ref="DD263:DE263"/>
    <mergeCell ref="CQ263:CR263"/>
    <mergeCell ref="CS263:CT263"/>
    <mergeCell ref="CU263:CV263"/>
    <mergeCell ref="CM263:CN263"/>
    <mergeCell ref="CO263:CP263"/>
    <mergeCell ref="CB263:CC263"/>
    <mergeCell ref="CD263:CE263"/>
    <mergeCell ref="CF263:CG263"/>
    <mergeCell ref="CH263:CI263"/>
    <mergeCell ref="CJ263:CK263"/>
    <mergeCell ref="BY263:BZ263"/>
    <mergeCell ref="AG263:AH263"/>
    <mergeCell ref="AC263:AD263"/>
    <mergeCell ref="AE263:AF263"/>
    <mergeCell ref="Y263:Z263"/>
    <mergeCell ref="AA263:AB263"/>
    <mergeCell ref="N263:O263"/>
    <mergeCell ref="P263:Q263"/>
    <mergeCell ref="R263:S263"/>
    <mergeCell ref="T263:U263"/>
    <mergeCell ref="V263:W263"/>
    <mergeCell ref="AR263:AS263"/>
    <mergeCell ref="AJ263:AK263"/>
    <mergeCell ref="AL263:AM263"/>
    <mergeCell ref="AN263:AO263"/>
    <mergeCell ref="AP263:AQ263"/>
    <mergeCell ref="DI262:DJ262"/>
    <mergeCell ref="DK262:DL262"/>
    <mergeCell ref="DM262:DN262"/>
    <mergeCell ref="DO262:DP262"/>
    <mergeCell ref="DQ262:DR262"/>
    <mergeCell ref="DF262:DG262"/>
    <mergeCell ref="CX262:CY262"/>
    <mergeCell ref="CZ262:DA262"/>
    <mergeCell ref="DB262:DC262"/>
    <mergeCell ref="DD262:DE262"/>
    <mergeCell ref="CQ262:CR262"/>
    <mergeCell ref="CS262:CT262"/>
    <mergeCell ref="CU262:CV262"/>
    <mergeCell ref="CM262:CN262"/>
    <mergeCell ref="CO262:CP262"/>
    <mergeCell ref="CB262:CC262"/>
    <mergeCell ref="CD262:CE262"/>
    <mergeCell ref="CF262:CG262"/>
    <mergeCell ref="CH262:CI262"/>
    <mergeCell ref="CJ262:CK262"/>
    <mergeCell ref="BY262:BZ262"/>
    <mergeCell ref="BQ263:BR263"/>
    <mergeCell ref="BS263:BT263"/>
    <mergeCell ref="BU263:BV263"/>
    <mergeCell ref="BW263:BX263"/>
    <mergeCell ref="BJ263:BK263"/>
    <mergeCell ref="BL263:BM263"/>
    <mergeCell ref="BN263:BO263"/>
    <mergeCell ref="BF263:BG263"/>
    <mergeCell ref="BH263:BI263"/>
    <mergeCell ref="AU263:AV263"/>
    <mergeCell ref="AW263:AX263"/>
    <mergeCell ref="AY263:AZ263"/>
    <mergeCell ref="BA263:BB263"/>
    <mergeCell ref="BC263:BD263"/>
    <mergeCell ref="AG262:AH262"/>
    <mergeCell ref="AC262:AD262"/>
    <mergeCell ref="AE262:AF262"/>
    <mergeCell ref="Y262:Z262"/>
    <mergeCell ref="AA262:AB262"/>
    <mergeCell ref="N262:O262"/>
    <mergeCell ref="P262:Q262"/>
    <mergeCell ref="R262:S262"/>
    <mergeCell ref="T262:U262"/>
    <mergeCell ref="V262:W262"/>
    <mergeCell ref="DI261:DJ261"/>
    <mergeCell ref="DK261:DL261"/>
    <mergeCell ref="DM261:DN261"/>
    <mergeCell ref="DO261:DP261"/>
    <mergeCell ref="DQ261:DR261"/>
    <mergeCell ref="DF261:DG261"/>
    <mergeCell ref="CX261:CY261"/>
    <mergeCell ref="CZ261:DA261"/>
    <mergeCell ref="DB261:DC261"/>
    <mergeCell ref="DD261:DE261"/>
    <mergeCell ref="CQ261:CR261"/>
    <mergeCell ref="CS261:CT261"/>
    <mergeCell ref="CU261:CV261"/>
    <mergeCell ref="CM261:CN261"/>
    <mergeCell ref="CO261:CP261"/>
    <mergeCell ref="CB261:CC261"/>
    <mergeCell ref="CD261:CE261"/>
    <mergeCell ref="CF261:CG261"/>
    <mergeCell ref="CH261:CI261"/>
    <mergeCell ref="CJ261:CK261"/>
    <mergeCell ref="BY261:BZ261"/>
    <mergeCell ref="BQ262:BR262"/>
    <mergeCell ref="BS262:BT262"/>
    <mergeCell ref="BU262:BV262"/>
    <mergeCell ref="BW262:BX262"/>
    <mergeCell ref="BJ262:BK262"/>
    <mergeCell ref="BL262:BM262"/>
    <mergeCell ref="BN262:BO262"/>
    <mergeCell ref="BF262:BG262"/>
    <mergeCell ref="BH262:BI262"/>
    <mergeCell ref="AU262:AV262"/>
    <mergeCell ref="AW262:AX262"/>
    <mergeCell ref="AY262:AZ262"/>
    <mergeCell ref="BA262:BB262"/>
    <mergeCell ref="BC262:BD262"/>
    <mergeCell ref="AR262:AS262"/>
    <mergeCell ref="AJ262:AK262"/>
    <mergeCell ref="AL262:AM262"/>
    <mergeCell ref="AN262:AO262"/>
    <mergeCell ref="AP262:AQ262"/>
    <mergeCell ref="AG261:AH261"/>
    <mergeCell ref="AC261:AD261"/>
    <mergeCell ref="AE261:AF261"/>
    <mergeCell ref="Y261:Z261"/>
    <mergeCell ref="AA261:AB261"/>
    <mergeCell ref="N261:O261"/>
    <mergeCell ref="P261:Q261"/>
    <mergeCell ref="R261:S261"/>
    <mergeCell ref="T261:U261"/>
    <mergeCell ref="V261:W261"/>
    <mergeCell ref="AR261:AS261"/>
    <mergeCell ref="AJ261:AK261"/>
    <mergeCell ref="AL261:AM261"/>
    <mergeCell ref="AN261:AO261"/>
    <mergeCell ref="DI260:DJ260"/>
    <mergeCell ref="DK260:DL260"/>
    <mergeCell ref="DM260:DN260"/>
    <mergeCell ref="DO260:DP260"/>
    <mergeCell ref="DQ260:DR260"/>
    <mergeCell ref="DF260:DG260"/>
    <mergeCell ref="CX260:CY260"/>
    <mergeCell ref="CZ260:DA260"/>
    <mergeCell ref="DB260:DC260"/>
    <mergeCell ref="DD260:DE260"/>
    <mergeCell ref="CQ260:CR260"/>
    <mergeCell ref="CS260:CT260"/>
    <mergeCell ref="CU260:CV260"/>
    <mergeCell ref="CM260:CN260"/>
    <mergeCell ref="CO260:CP260"/>
    <mergeCell ref="CB260:CC260"/>
    <mergeCell ref="CD260:CE260"/>
    <mergeCell ref="CF260:CG260"/>
    <mergeCell ref="CH260:CI260"/>
    <mergeCell ref="CJ260:CK260"/>
    <mergeCell ref="BY260:BZ260"/>
    <mergeCell ref="BQ261:BR261"/>
    <mergeCell ref="BS261:BT261"/>
    <mergeCell ref="BU261:BV261"/>
    <mergeCell ref="BW261:BX261"/>
    <mergeCell ref="BJ261:BK261"/>
    <mergeCell ref="BL261:BM261"/>
    <mergeCell ref="BN261:BO261"/>
    <mergeCell ref="BF261:BG261"/>
    <mergeCell ref="BH261:BI261"/>
    <mergeCell ref="AU261:AV261"/>
    <mergeCell ref="AW261:AX261"/>
    <mergeCell ref="AY261:AZ261"/>
    <mergeCell ref="BA261:BB261"/>
    <mergeCell ref="BC261:BD261"/>
    <mergeCell ref="AP261:AQ261"/>
    <mergeCell ref="AG260:AH260"/>
    <mergeCell ref="AC260:AD260"/>
    <mergeCell ref="AE260:AF260"/>
    <mergeCell ref="Y260:Z260"/>
    <mergeCell ref="AA260:AB260"/>
    <mergeCell ref="N260:O260"/>
    <mergeCell ref="P260:Q260"/>
    <mergeCell ref="R260:S260"/>
    <mergeCell ref="T260:U260"/>
    <mergeCell ref="V260:W260"/>
    <mergeCell ref="DI259:DJ259"/>
    <mergeCell ref="DK259:DL259"/>
    <mergeCell ref="DM259:DN259"/>
    <mergeCell ref="DO259:DP259"/>
    <mergeCell ref="DQ259:DR259"/>
    <mergeCell ref="DF259:DG259"/>
    <mergeCell ref="CX259:CY259"/>
    <mergeCell ref="CZ259:DA259"/>
    <mergeCell ref="DB259:DC259"/>
    <mergeCell ref="DD259:DE259"/>
    <mergeCell ref="CQ259:CR259"/>
    <mergeCell ref="CS259:CT259"/>
    <mergeCell ref="CU259:CV259"/>
    <mergeCell ref="CM259:CN259"/>
    <mergeCell ref="CO259:CP259"/>
    <mergeCell ref="CB259:CC259"/>
    <mergeCell ref="CD259:CE259"/>
    <mergeCell ref="CF259:CG259"/>
    <mergeCell ref="CH259:CI259"/>
    <mergeCell ref="CJ259:CK259"/>
    <mergeCell ref="BY259:BZ259"/>
    <mergeCell ref="BQ260:BR260"/>
    <mergeCell ref="BS260:BT260"/>
    <mergeCell ref="BU260:BV260"/>
    <mergeCell ref="BW260:BX260"/>
    <mergeCell ref="BJ260:BK260"/>
    <mergeCell ref="BL260:BM260"/>
    <mergeCell ref="BN260:BO260"/>
    <mergeCell ref="BF260:BG260"/>
    <mergeCell ref="BH260:BI260"/>
    <mergeCell ref="AU260:AV260"/>
    <mergeCell ref="AW260:AX260"/>
    <mergeCell ref="AY260:AZ260"/>
    <mergeCell ref="BA260:BB260"/>
    <mergeCell ref="BC260:BD260"/>
    <mergeCell ref="AR260:AS260"/>
    <mergeCell ref="AJ260:AK260"/>
    <mergeCell ref="AL260:AM260"/>
    <mergeCell ref="AN260:AO260"/>
    <mergeCell ref="AP260:AQ260"/>
    <mergeCell ref="AG259:AH259"/>
    <mergeCell ref="AC259:AD259"/>
    <mergeCell ref="AE259:AF259"/>
    <mergeCell ref="Y259:Z259"/>
    <mergeCell ref="AA259:AB259"/>
    <mergeCell ref="N259:O259"/>
    <mergeCell ref="P259:Q259"/>
    <mergeCell ref="R259:S259"/>
    <mergeCell ref="T259:U259"/>
    <mergeCell ref="V259:W259"/>
    <mergeCell ref="AR259:AS259"/>
    <mergeCell ref="AJ259:AK259"/>
    <mergeCell ref="AL259:AM259"/>
    <mergeCell ref="DI258:DJ258"/>
    <mergeCell ref="DK258:DL258"/>
    <mergeCell ref="DM258:DN258"/>
    <mergeCell ref="DO258:DP258"/>
    <mergeCell ref="DQ258:DR258"/>
    <mergeCell ref="DF258:DG258"/>
    <mergeCell ref="CX258:CY258"/>
    <mergeCell ref="CZ258:DA258"/>
    <mergeCell ref="DB258:DC258"/>
    <mergeCell ref="DD258:DE258"/>
    <mergeCell ref="CQ258:CR258"/>
    <mergeCell ref="CS258:CT258"/>
    <mergeCell ref="CU258:CV258"/>
    <mergeCell ref="CM258:CN258"/>
    <mergeCell ref="CO258:CP258"/>
    <mergeCell ref="CB258:CC258"/>
    <mergeCell ref="CD258:CE258"/>
    <mergeCell ref="CF258:CG258"/>
    <mergeCell ref="CH258:CI258"/>
    <mergeCell ref="CJ258:CK258"/>
    <mergeCell ref="BY258:BZ258"/>
    <mergeCell ref="BQ259:BR259"/>
    <mergeCell ref="BS259:BT259"/>
    <mergeCell ref="BU259:BV259"/>
    <mergeCell ref="BW259:BX259"/>
    <mergeCell ref="BJ259:BK259"/>
    <mergeCell ref="BL259:BM259"/>
    <mergeCell ref="BN259:BO259"/>
    <mergeCell ref="BF259:BG259"/>
    <mergeCell ref="BH259:BI259"/>
    <mergeCell ref="AU259:AV259"/>
    <mergeCell ref="AW259:AX259"/>
    <mergeCell ref="AY259:AZ259"/>
    <mergeCell ref="BA259:BB259"/>
    <mergeCell ref="BC259:BD259"/>
    <mergeCell ref="AN259:AO259"/>
    <mergeCell ref="AP259:AQ259"/>
    <mergeCell ref="AG258:AH258"/>
    <mergeCell ref="AC258:AD258"/>
    <mergeCell ref="AE258:AF258"/>
    <mergeCell ref="Y258:Z258"/>
    <mergeCell ref="AA258:AB258"/>
    <mergeCell ref="N258:O258"/>
    <mergeCell ref="P258:Q258"/>
    <mergeCell ref="R258:S258"/>
    <mergeCell ref="T258:U258"/>
    <mergeCell ref="V258:W258"/>
    <mergeCell ref="DI257:DJ257"/>
    <mergeCell ref="DK257:DL257"/>
    <mergeCell ref="DM257:DN257"/>
    <mergeCell ref="DO257:DP257"/>
    <mergeCell ref="DQ257:DR257"/>
    <mergeCell ref="DF257:DG257"/>
    <mergeCell ref="CX257:CY257"/>
    <mergeCell ref="CZ257:DA257"/>
    <mergeCell ref="DB257:DC257"/>
    <mergeCell ref="DD257:DE257"/>
    <mergeCell ref="CQ257:CR257"/>
    <mergeCell ref="CS257:CT257"/>
    <mergeCell ref="CU257:CV257"/>
    <mergeCell ref="CM257:CN257"/>
    <mergeCell ref="CO257:CP257"/>
    <mergeCell ref="CB257:CC257"/>
    <mergeCell ref="CD257:CE257"/>
    <mergeCell ref="CF257:CG257"/>
    <mergeCell ref="CH257:CI257"/>
    <mergeCell ref="CJ257:CK257"/>
    <mergeCell ref="BY257:BZ257"/>
    <mergeCell ref="BQ258:BR258"/>
    <mergeCell ref="BS258:BT258"/>
    <mergeCell ref="BU258:BV258"/>
    <mergeCell ref="BW258:BX258"/>
    <mergeCell ref="BJ258:BK258"/>
    <mergeCell ref="BL258:BM258"/>
    <mergeCell ref="BN258:BO258"/>
    <mergeCell ref="BF258:BG258"/>
    <mergeCell ref="BH258:BI258"/>
    <mergeCell ref="AU258:AV258"/>
    <mergeCell ref="AW258:AX258"/>
    <mergeCell ref="AY258:AZ258"/>
    <mergeCell ref="BA258:BB258"/>
    <mergeCell ref="BC258:BD258"/>
    <mergeCell ref="AR258:AS258"/>
    <mergeCell ref="AJ258:AK258"/>
    <mergeCell ref="AL258:AM258"/>
    <mergeCell ref="AN258:AO258"/>
    <mergeCell ref="AP258:AQ258"/>
    <mergeCell ref="AG257:AH257"/>
    <mergeCell ref="AC257:AD257"/>
    <mergeCell ref="AE257:AF257"/>
    <mergeCell ref="Y257:Z257"/>
    <mergeCell ref="AA257:AB257"/>
    <mergeCell ref="N257:O257"/>
    <mergeCell ref="P257:Q257"/>
    <mergeCell ref="R257:S257"/>
    <mergeCell ref="T257:U257"/>
    <mergeCell ref="V257:W257"/>
    <mergeCell ref="AR257:AS257"/>
    <mergeCell ref="AJ257:AK257"/>
    <mergeCell ref="DI256:DJ256"/>
    <mergeCell ref="DK256:DL256"/>
    <mergeCell ref="DM256:DN256"/>
    <mergeCell ref="DO256:DP256"/>
    <mergeCell ref="DQ256:DR256"/>
    <mergeCell ref="DF256:DG256"/>
    <mergeCell ref="CX256:CY256"/>
    <mergeCell ref="CZ256:DA256"/>
    <mergeCell ref="DB256:DC256"/>
    <mergeCell ref="DD256:DE256"/>
    <mergeCell ref="CQ256:CR256"/>
    <mergeCell ref="CS256:CT256"/>
    <mergeCell ref="CU256:CV256"/>
    <mergeCell ref="CM256:CN256"/>
    <mergeCell ref="CO256:CP256"/>
    <mergeCell ref="CB256:CC256"/>
    <mergeCell ref="CD256:CE256"/>
    <mergeCell ref="CF256:CG256"/>
    <mergeCell ref="CH256:CI256"/>
    <mergeCell ref="CJ256:CK256"/>
    <mergeCell ref="BY256:BZ256"/>
    <mergeCell ref="BQ257:BR257"/>
    <mergeCell ref="BS257:BT257"/>
    <mergeCell ref="BU257:BV257"/>
    <mergeCell ref="BW257:BX257"/>
    <mergeCell ref="BJ257:BK257"/>
    <mergeCell ref="BL257:BM257"/>
    <mergeCell ref="BN257:BO257"/>
    <mergeCell ref="BF257:BG257"/>
    <mergeCell ref="BH257:BI257"/>
    <mergeCell ref="AU257:AV257"/>
    <mergeCell ref="AW257:AX257"/>
    <mergeCell ref="AY257:AZ257"/>
    <mergeCell ref="BA257:BB257"/>
    <mergeCell ref="BC257:BD257"/>
    <mergeCell ref="AL257:AM257"/>
    <mergeCell ref="AN257:AO257"/>
    <mergeCell ref="AP257:AQ257"/>
    <mergeCell ref="AG256:AH256"/>
    <mergeCell ref="AC256:AD256"/>
    <mergeCell ref="AE256:AF256"/>
    <mergeCell ref="Y256:Z256"/>
    <mergeCell ref="AA256:AB256"/>
    <mergeCell ref="N256:O256"/>
    <mergeCell ref="P256:Q256"/>
    <mergeCell ref="R256:S256"/>
    <mergeCell ref="T256:U256"/>
    <mergeCell ref="V256:W256"/>
    <mergeCell ref="DI255:DJ255"/>
    <mergeCell ref="DK255:DL255"/>
    <mergeCell ref="DM255:DN255"/>
    <mergeCell ref="DO255:DP255"/>
    <mergeCell ref="DQ255:DR255"/>
    <mergeCell ref="DF255:DG255"/>
    <mergeCell ref="CX255:CY255"/>
    <mergeCell ref="CZ255:DA255"/>
    <mergeCell ref="DB255:DC255"/>
    <mergeCell ref="DD255:DE255"/>
    <mergeCell ref="CQ255:CR255"/>
    <mergeCell ref="CS255:CT255"/>
    <mergeCell ref="CU255:CV255"/>
    <mergeCell ref="CM255:CN255"/>
    <mergeCell ref="CO255:CP255"/>
    <mergeCell ref="CB255:CC255"/>
    <mergeCell ref="CD255:CE255"/>
    <mergeCell ref="CF255:CG255"/>
    <mergeCell ref="CH255:CI255"/>
    <mergeCell ref="CJ255:CK255"/>
    <mergeCell ref="BY255:BZ255"/>
    <mergeCell ref="BQ256:BR256"/>
    <mergeCell ref="BS256:BT256"/>
    <mergeCell ref="BU256:BV256"/>
    <mergeCell ref="BW256:BX256"/>
    <mergeCell ref="BJ256:BK256"/>
    <mergeCell ref="BL256:BM256"/>
    <mergeCell ref="BN256:BO256"/>
    <mergeCell ref="BF256:BG256"/>
    <mergeCell ref="BH256:BI256"/>
    <mergeCell ref="AU256:AV256"/>
    <mergeCell ref="AW256:AX256"/>
    <mergeCell ref="AY256:AZ256"/>
    <mergeCell ref="BA256:BB256"/>
    <mergeCell ref="BC256:BD256"/>
    <mergeCell ref="AR256:AS256"/>
    <mergeCell ref="AJ256:AK256"/>
    <mergeCell ref="AL256:AM256"/>
    <mergeCell ref="AN256:AO256"/>
    <mergeCell ref="AP256:AQ256"/>
    <mergeCell ref="AG255:AH255"/>
    <mergeCell ref="AC255:AD255"/>
    <mergeCell ref="AE255:AF255"/>
    <mergeCell ref="Y255:Z255"/>
    <mergeCell ref="AA255:AB255"/>
    <mergeCell ref="N255:O255"/>
    <mergeCell ref="P255:Q255"/>
    <mergeCell ref="R255:S255"/>
    <mergeCell ref="T255:U255"/>
    <mergeCell ref="V255:W255"/>
    <mergeCell ref="AR255:AS255"/>
    <mergeCell ref="DI254:DJ254"/>
    <mergeCell ref="DK254:DL254"/>
    <mergeCell ref="DM254:DN254"/>
    <mergeCell ref="DO254:DP254"/>
    <mergeCell ref="DQ254:DR254"/>
    <mergeCell ref="DF254:DG254"/>
    <mergeCell ref="CX254:CY254"/>
    <mergeCell ref="CZ254:DA254"/>
    <mergeCell ref="DB254:DC254"/>
    <mergeCell ref="DD254:DE254"/>
    <mergeCell ref="CQ254:CR254"/>
    <mergeCell ref="CS254:CT254"/>
    <mergeCell ref="CU254:CV254"/>
    <mergeCell ref="CM254:CN254"/>
    <mergeCell ref="CO254:CP254"/>
    <mergeCell ref="CB254:CC254"/>
    <mergeCell ref="CD254:CE254"/>
    <mergeCell ref="CF254:CG254"/>
    <mergeCell ref="CH254:CI254"/>
    <mergeCell ref="CJ254:CK254"/>
    <mergeCell ref="BY254:BZ254"/>
    <mergeCell ref="BQ255:BR255"/>
    <mergeCell ref="BS255:BT255"/>
    <mergeCell ref="BU255:BV255"/>
    <mergeCell ref="BW255:BX255"/>
    <mergeCell ref="BJ255:BK255"/>
    <mergeCell ref="BL255:BM255"/>
    <mergeCell ref="BN255:BO255"/>
    <mergeCell ref="BF255:BG255"/>
    <mergeCell ref="BH255:BI255"/>
    <mergeCell ref="AU255:AV255"/>
    <mergeCell ref="AW255:AX255"/>
    <mergeCell ref="AY255:AZ255"/>
    <mergeCell ref="BA255:BB255"/>
    <mergeCell ref="BC255:BD255"/>
    <mergeCell ref="AJ255:AK255"/>
    <mergeCell ref="AL255:AM255"/>
    <mergeCell ref="AN255:AO255"/>
    <mergeCell ref="AP255:AQ255"/>
    <mergeCell ref="AG254:AH254"/>
    <mergeCell ref="AC254:AD254"/>
    <mergeCell ref="AE254:AF254"/>
    <mergeCell ref="Y254:Z254"/>
    <mergeCell ref="AA254:AB254"/>
    <mergeCell ref="N254:O254"/>
    <mergeCell ref="P254:Q254"/>
    <mergeCell ref="R254:S254"/>
    <mergeCell ref="T254:U254"/>
    <mergeCell ref="V254:W254"/>
    <mergeCell ref="DI253:DJ253"/>
    <mergeCell ref="DK253:DL253"/>
    <mergeCell ref="DM253:DN253"/>
    <mergeCell ref="DO253:DP253"/>
    <mergeCell ref="DQ253:DR253"/>
    <mergeCell ref="DF253:DG253"/>
    <mergeCell ref="CX253:CY253"/>
    <mergeCell ref="CZ253:DA253"/>
    <mergeCell ref="DB253:DC253"/>
    <mergeCell ref="DD253:DE253"/>
    <mergeCell ref="CQ253:CR253"/>
    <mergeCell ref="CS253:CT253"/>
    <mergeCell ref="CU253:CV253"/>
    <mergeCell ref="CM253:CN253"/>
    <mergeCell ref="CO253:CP253"/>
    <mergeCell ref="CB253:CC253"/>
    <mergeCell ref="CD253:CE253"/>
    <mergeCell ref="CF253:CG253"/>
    <mergeCell ref="CH253:CI253"/>
    <mergeCell ref="CJ253:CK253"/>
    <mergeCell ref="BY253:BZ253"/>
    <mergeCell ref="BQ254:BR254"/>
    <mergeCell ref="BS254:BT254"/>
    <mergeCell ref="BU254:BV254"/>
    <mergeCell ref="BW254:BX254"/>
    <mergeCell ref="BJ254:BK254"/>
    <mergeCell ref="BL254:BM254"/>
    <mergeCell ref="BN254:BO254"/>
    <mergeCell ref="BF254:BG254"/>
    <mergeCell ref="BH254:BI254"/>
    <mergeCell ref="AU254:AV254"/>
    <mergeCell ref="AW254:AX254"/>
    <mergeCell ref="AY254:AZ254"/>
    <mergeCell ref="BA254:BB254"/>
    <mergeCell ref="BC254:BD254"/>
    <mergeCell ref="AR254:AS254"/>
    <mergeCell ref="AJ254:AK254"/>
    <mergeCell ref="AL254:AM254"/>
    <mergeCell ref="AN254:AO254"/>
    <mergeCell ref="AP254:AQ254"/>
    <mergeCell ref="AG253:AH253"/>
    <mergeCell ref="AC253:AD253"/>
    <mergeCell ref="AE253:AF253"/>
    <mergeCell ref="Y253:Z253"/>
    <mergeCell ref="AA253:AB253"/>
    <mergeCell ref="N253:O253"/>
    <mergeCell ref="P253:Q253"/>
    <mergeCell ref="R253:S253"/>
    <mergeCell ref="T253:U253"/>
    <mergeCell ref="V253:W253"/>
    <mergeCell ref="DI252:DJ252"/>
    <mergeCell ref="DK252:DL252"/>
    <mergeCell ref="DM252:DN252"/>
    <mergeCell ref="DO252:DP252"/>
    <mergeCell ref="DQ252:DR252"/>
    <mergeCell ref="DF252:DG252"/>
    <mergeCell ref="CX252:CY252"/>
    <mergeCell ref="CZ252:DA252"/>
    <mergeCell ref="DB252:DC252"/>
    <mergeCell ref="DD252:DE252"/>
    <mergeCell ref="CQ252:CR252"/>
    <mergeCell ref="CS252:CT252"/>
    <mergeCell ref="CU252:CV252"/>
    <mergeCell ref="CM252:CN252"/>
    <mergeCell ref="CO252:CP252"/>
    <mergeCell ref="CB252:CC252"/>
    <mergeCell ref="CD252:CE252"/>
    <mergeCell ref="CF252:CG252"/>
    <mergeCell ref="CH252:CI252"/>
    <mergeCell ref="CJ252:CK252"/>
    <mergeCell ref="BY252:BZ252"/>
    <mergeCell ref="BQ253:BR253"/>
    <mergeCell ref="BS253:BT253"/>
    <mergeCell ref="BU253:BV253"/>
    <mergeCell ref="BW253:BX253"/>
    <mergeCell ref="BJ253:BK253"/>
    <mergeCell ref="BL253:BM253"/>
    <mergeCell ref="BN253:BO253"/>
    <mergeCell ref="BF253:BG253"/>
    <mergeCell ref="BH253:BI253"/>
    <mergeCell ref="AU253:AV253"/>
    <mergeCell ref="AW253:AX253"/>
    <mergeCell ref="AY253:AZ253"/>
    <mergeCell ref="BA253:BB253"/>
    <mergeCell ref="BC253:BD253"/>
    <mergeCell ref="AR253:AS253"/>
    <mergeCell ref="AJ253:AK253"/>
    <mergeCell ref="AL253:AM253"/>
    <mergeCell ref="AN253:AO253"/>
    <mergeCell ref="AP253:AQ253"/>
    <mergeCell ref="AG252:AH252"/>
    <mergeCell ref="AC252:AD252"/>
    <mergeCell ref="AE252:AF252"/>
    <mergeCell ref="Y252:Z252"/>
    <mergeCell ref="AA252:AB252"/>
    <mergeCell ref="N252:O252"/>
    <mergeCell ref="P252:Q252"/>
    <mergeCell ref="R252:S252"/>
    <mergeCell ref="T252:U252"/>
    <mergeCell ref="V252:W252"/>
    <mergeCell ref="E250:I250"/>
    <mergeCell ref="DI249:DJ249"/>
    <mergeCell ref="DK249:DL249"/>
    <mergeCell ref="DM249:DN249"/>
    <mergeCell ref="DO249:DP249"/>
    <mergeCell ref="DQ249:DR249"/>
    <mergeCell ref="DD249:DE249"/>
    <mergeCell ref="DF249:DG249"/>
    <mergeCell ref="CX249:CY249"/>
    <mergeCell ref="CZ249:DA249"/>
    <mergeCell ref="DB249:DC249"/>
    <mergeCell ref="CO249:CP249"/>
    <mergeCell ref="CQ249:CR249"/>
    <mergeCell ref="CS249:CT249"/>
    <mergeCell ref="CU249:CV249"/>
    <mergeCell ref="CM249:CN249"/>
    <mergeCell ref="CB249:CC249"/>
    <mergeCell ref="CD249:CE249"/>
    <mergeCell ref="CF249:CG249"/>
    <mergeCell ref="CH249:CI249"/>
    <mergeCell ref="CJ249:CK249"/>
    <mergeCell ref="BW249:BX249"/>
    <mergeCell ref="BY249:BZ249"/>
    <mergeCell ref="BQ252:BR252"/>
    <mergeCell ref="BS252:BT252"/>
    <mergeCell ref="BU252:BV252"/>
    <mergeCell ref="BW252:BX252"/>
    <mergeCell ref="BJ252:BK252"/>
    <mergeCell ref="BL252:BM252"/>
    <mergeCell ref="BN252:BO252"/>
    <mergeCell ref="BF252:BG252"/>
    <mergeCell ref="BH252:BI252"/>
    <mergeCell ref="AU252:AV252"/>
    <mergeCell ref="AW252:AX252"/>
    <mergeCell ref="AY252:AZ252"/>
    <mergeCell ref="BA252:BB252"/>
    <mergeCell ref="BC252:BD252"/>
    <mergeCell ref="AR252:AS252"/>
    <mergeCell ref="AJ252:AK252"/>
    <mergeCell ref="AL252:AM252"/>
    <mergeCell ref="AN252:AO252"/>
    <mergeCell ref="AP252:AQ252"/>
    <mergeCell ref="AG249:AH249"/>
    <mergeCell ref="AA249:AB249"/>
    <mergeCell ref="AC249:AD249"/>
    <mergeCell ref="AE249:AF249"/>
    <mergeCell ref="Y249:Z249"/>
    <mergeCell ref="J249:M249"/>
    <mergeCell ref="N249:O249"/>
    <mergeCell ref="P249:Q249"/>
    <mergeCell ref="R249:S249"/>
    <mergeCell ref="T249:U249"/>
    <mergeCell ref="V249:W249"/>
    <mergeCell ref="BQ249:BR249"/>
    <mergeCell ref="BS249:BT249"/>
    <mergeCell ref="BU249:BV249"/>
    <mergeCell ref="BH249:BI249"/>
    <mergeCell ref="BJ249:BK249"/>
    <mergeCell ref="BL249:BM249"/>
    <mergeCell ref="BN249:BO249"/>
    <mergeCell ref="BF249:BG249"/>
    <mergeCell ref="AU249:AV249"/>
    <mergeCell ref="AW249:AX249"/>
    <mergeCell ref="AY249:AZ249"/>
    <mergeCell ref="BA249:BB249"/>
    <mergeCell ref="BC249:BD249"/>
    <mergeCell ref="AP249:AQ249"/>
    <mergeCell ref="AR249:AS249"/>
    <mergeCell ref="AJ249:AK249"/>
    <mergeCell ref="AL249:AM249"/>
    <mergeCell ref="AN249:AO249"/>
    <mergeCell ref="DI248:DJ248"/>
    <mergeCell ref="DK248:DL248"/>
    <mergeCell ref="DM248:DN248"/>
    <mergeCell ref="DO248:DP248"/>
    <mergeCell ref="DQ248:DR248"/>
    <mergeCell ref="DF248:DG248"/>
    <mergeCell ref="CX248:CY248"/>
    <mergeCell ref="CZ248:DA248"/>
    <mergeCell ref="DB248:DC248"/>
    <mergeCell ref="DD248:DE248"/>
    <mergeCell ref="CQ248:CR248"/>
    <mergeCell ref="CS248:CT248"/>
    <mergeCell ref="CU248:CV248"/>
    <mergeCell ref="CM248:CN248"/>
    <mergeCell ref="CO248:CP248"/>
    <mergeCell ref="CB248:CC248"/>
    <mergeCell ref="CD248:CE248"/>
    <mergeCell ref="CF248:CG248"/>
    <mergeCell ref="CH248:CI248"/>
    <mergeCell ref="CJ248:CK248"/>
    <mergeCell ref="BY248:BZ248"/>
    <mergeCell ref="AG248:AH248"/>
    <mergeCell ref="AC248:AD248"/>
    <mergeCell ref="AE248:AF248"/>
    <mergeCell ref="Y248:Z248"/>
    <mergeCell ref="AA248:AB248"/>
    <mergeCell ref="N248:O248"/>
    <mergeCell ref="P248:Q248"/>
    <mergeCell ref="R248:S248"/>
    <mergeCell ref="T248:U248"/>
    <mergeCell ref="V248:W248"/>
    <mergeCell ref="DI247:DJ247"/>
    <mergeCell ref="DK247:DL247"/>
    <mergeCell ref="DM247:DN247"/>
    <mergeCell ref="DO247:DP247"/>
    <mergeCell ref="DQ247:DR247"/>
    <mergeCell ref="DF247:DG247"/>
    <mergeCell ref="CX247:CY247"/>
    <mergeCell ref="CZ247:DA247"/>
    <mergeCell ref="DB247:DC247"/>
    <mergeCell ref="DD247:DE247"/>
    <mergeCell ref="CQ247:CR247"/>
    <mergeCell ref="CS247:CT247"/>
    <mergeCell ref="CU247:CV247"/>
    <mergeCell ref="CM247:CN247"/>
    <mergeCell ref="CO247:CP247"/>
    <mergeCell ref="CB247:CC247"/>
    <mergeCell ref="CD247:CE247"/>
    <mergeCell ref="CF247:CG247"/>
    <mergeCell ref="CH247:CI247"/>
    <mergeCell ref="CJ247:CK247"/>
    <mergeCell ref="BY247:BZ247"/>
    <mergeCell ref="BQ248:BR248"/>
    <mergeCell ref="BS248:BT248"/>
    <mergeCell ref="BU248:BV248"/>
    <mergeCell ref="BW248:BX248"/>
    <mergeCell ref="BJ248:BK248"/>
    <mergeCell ref="BL248:BM248"/>
    <mergeCell ref="BN248:BO248"/>
    <mergeCell ref="BF248:BG248"/>
    <mergeCell ref="BH248:BI248"/>
    <mergeCell ref="AU248:AV248"/>
    <mergeCell ref="AW248:AX248"/>
    <mergeCell ref="AY248:AZ248"/>
    <mergeCell ref="BA248:BB248"/>
    <mergeCell ref="BC248:BD248"/>
    <mergeCell ref="AR248:AS248"/>
    <mergeCell ref="AJ248:AK248"/>
    <mergeCell ref="AL248:AM248"/>
    <mergeCell ref="AN248:AO248"/>
    <mergeCell ref="AP248:AQ248"/>
    <mergeCell ref="AG247:AH247"/>
    <mergeCell ref="AC247:AD247"/>
    <mergeCell ref="AE247:AF247"/>
    <mergeCell ref="Y247:Z247"/>
    <mergeCell ref="AA247:AB247"/>
    <mergeCell ref="N247:O247"/>
    <mergeCell ref="P247:Q247"/>
    <mergeCell ref="R247:S247"/>
    <mergeCell ref="T247:U247"/>
    <mergeCell ref="V247:W247"/>
    <mergeCell ref="AR247:AS247"/>
    <mergeCell ref="AJ247:AK247"/>
    <mergeCell ref="AL247:AM247"/>
    <mergeCell ref="AN247:AO247"/>
    <mergeCell ref="AP247:AQ247"/>
    <mergeCell ref="DI246:DJ246"/>
    <mergeCell ref="DK246:DL246"/>
    <mergeCell ref="DM246:DN246"/>
    <mergeCell ref="DO246:DP246"/>
    <mergeCell ref="DQ246:DR246"/>
    <mergeCell ref="DF246:DG246"/>
    <mergeCell ref="CX246:CY246"/>
    <mergeCell ref="CZ246:DA246"/>
    <mergeCell ref="DB246:DC246"/>
    <mergeCell ref="DD246:DE246"/>
    <mergeCell ref="CQ246:CR246"/>
    <mergeCell ref="CS246:CT246"/>
    <mergeCell ref="CU246:CV246"/>
    <mergeCell ref="CM246:CN246"/>
    <mergeCell ref="CO246:CP246"/>
    <mergeCell ref="CB246:CC246"/>
    <mergeCell ref="CD246:CE246"/>
    <mergeCell ref="CF246:CG246"/>
    <mergeCell ref="CH246:CI246"/>
    <mergeCell ref="CJ246:CK246"/>
    <mergeCell ref="BY246:BZ246"/>
    <mergeCell ref="BQ247:BR247"/>
    <mergeCell ref="BS247:BT247"/>
    <mergeCell ref="BU247:BV247"/>
    <mergeCell ref="BW247:BX247"/>
    <mergeCell ref="BJ247:BK247"/>
    <mergeCell ref="BL247:BM247"/>
    <mergeCell ref="BN247:BO247"/>
    <mergeCell ref="BF247:BG247"/>
    <mergeCell ref="BH247:BI247"/>
    <mergeCell ref="AU247:AV247"/>
    <mergeCell ref="AW247:AX247"/>
    <mergeCell ref="AY247:AZ247"/>
    <mergeCell ref="BA247:BB247"/>
    <mergeCell ref="BC247:BD247"/>
    <mergeCell ref="AG246:AH246"/>
    <mergeCell ref="AC246:AD246"/>
    <mergeCell ref="AE246:AF246"/>
    <mergeCell ref="Y246:Z246"/>
    <mergeCell ref="AA246:AB246"/>
    <mergeCell ref="N246:O246"/>
    <mergeCell ref="P246:Q246"/>
    <mergeCell ref="R246:S246"/>
    <mergeCell ref="T246:U246"/>
    <mergeCell ref="V246:W246"/>
    <mergeCell ref="DI245:DJ245"/>
    <mergeCell ref="DK245:DL245"/>
    <mergeCell ref="DM245:DN245"/>
    <mergeCell ref="DO245:DP245"/>
    <mergeCell ref="DQ245:DR245"/>
    <mergeCell ref="DF245:DG245"/>
    <mergeCell ref="CX245:CY245"/>
    <mergeCell ref="CZ245:DA245"/>
    <mergeCell ref="DB245:DC245"/>
    <mergeCell ref="DD245:DE245"/>
    <mergeCell ref="CQ245:CR245"/>
    <mergeCell ref="CS245:CT245"/>
    <mergeCell ref="CU245:CV245"/>
    <mergeCell ref="CM245:CN245"/>
    <mergeCell ref="CO245:CP245"/>
    <mergeCell ref="CB245:CC245"/>
    <mergeCell ref="CD245:CE245"/>
    <mergeCell ref="CF245:CG245"/>
    <mergeCell ref="CH245:CI245"/>
    <mergeCell ref="CJ245:CK245"/>
    <mergeCell ref="BY245:BZ245"/>
    <mergeCell ref="BQ246:BR246"/>
    <mergeCell ref="BS246:BT246"/>
    <mergeCell ref="BU246:BV246"/>
    <mergeCell ref="BW246:BX246"/>
    <mergeCell ref="BJ246:BK246"/>
    <mergeCell ref="BL246:BM246"/>
    <mergeCell ref="BN246:BO246"/>
    <mergeCell ref="BF246:BG246"/>
    <mergeCell ref="BH246:BI246"/>
    <mergeCell ref="AU246:AV246"/>
    <mergeCell ref="AW246:AX246"/>
    <mergeCell ref="AY246:AZ246"/>
    <mergeCell ref="BA246:BB246"/>
    <mergeCell ref="BC246:BD246"/>
    <mergeCell ref="AR246:AS246"/>
    <mergeCell ref="AJ246:AK246"/>
    <mergeCell ref="AL246:AM246"/>
    <mergeCell ref="AN246:AO246"/>
    <mergeCell ref="AP246:AQ246"/>
    <mergeCell ref="AG245:AH245"/>
    <mergeCell ref="AC245:AD245"/>
    <mergeCell ref="AE245:AF245"/>
    <mergeCell ref="Y245:Z245"/>
    <mergeCell ref="AA245:AB245"/>
    <mergeCell ref="N245:O245"/>
    <mergeCell ref="P245:Q245"/>
    <mergeCell ref="R245:S245"/>
    <mergeCell ref="T245:U245"/>
    <mergeCell ref="V245:W245"/>
    <mergeCell ref="AR245:AS245"/>
    <mergeCell ref="AJ245:AK245"/>
    <mergeCell ref="AL245:AM245"/>
    <mergeCell ref="AN245:AO245"/>
    <mergeCell ref="DI244:DJ244"/>
    <mergeCell ref="DK244:DL244"/>
    <mergeCell ref="DM244:DN244"/>
    <mergeCell ref="DO244:DP244"/>
    <mergeCell ref="DQ244:DR244"/>
    <mergeCell ref="DF244:DG244"/>
    <mergeCell ref="CX244:CY244"/>
    <mergeCell ref="CZ244:DA244"/>
    <mergeCell ref="DB244:DC244"/>
    <mergeCell ref="DD244:DE244"/>
    <mergeCell ref="CQ244:CR244"/>
    <mergeCell ref="CS244:CT244"/>
    <mergeCell ref="CU244:CV244"/>
    <mergeCell ref="CM244:CN244"/>
    <mergeCell ref="CO244:CP244"/>
    <mergeCell ref="CB244:CC244"/>
    <mergeCell ref="CD244:CE244"/>
    <mergeCell ref="CF244:CG244"/>
    <mergeCell ref="CH244:CI244"/>
    <mergeCell ref="CJ244:CK244"/>
    <mergeCell ref="BY244:BZ244"/>
    <mergeCell ref="BQ245:BR245"/>
    <mergeCell ref="BS245:BT245"/>
    <mergeCell ref="BU245:BV245"/>
    <mergeCell ref="BW245:BX245"/>
    <mergeCell ref="BJ245:BK245"/>
    <mergeCell ref="BL245:BM245"/>
    <mergeCell ref="BN245:BO245"/>
    <mergeCell ref="BF245:BG245"/>
    <mergeCell ref="BH245:BI245"/>
    <mergeCell ref="AU245:AV245"/>
    <mergeCell ref="AW245:AX245"/>
    <mergeCell ref="AY245:AZ245"/>
    <mergeCell ref="BA245:BB245"/>
    <mergeCell ref="BC245:BD245"/>
    <mergeCell ref="AP245:AQ245"/>
    <mergeCell ref="AG244:AH244"/>
    <mergeCell ref="AC244:AD244"/>
    <mergeCell ref="AE244:AF244"/>
    <mergeCell ref="Y244:Z244"/>
    <mergeCell ref="AA244:AB244"/>
    <mergeCell ref="N244:O244"/>
    <mergeCell ref="P244:Q244"/>
    <mergeCell ref="R244:S244"/>
    <mergeCell ref="T244:U244"/>
    <mergeCell ref="V244:W244"/>
    <mergeCell ref="DI243:DJ243"/>
    <mergeCell ref="DK243:DL243"/>
    <mergeCell ref="DM243:DN243"/>
    <mergeCell ref="DO243:DP243"/>
    <mergeCell ref="DQ243:DR243"/>
    <mergeCell ref="DF243:DG243"/>
    <mergeCell ref="CX243:CY243"/>
    <mergeCell ref="CZ243:DA243"/>
    <mergeCell ref="DB243:DC243"/>
    <mergeCell ref="DD243:DE243"/>
    <mergeCell ref="CQ243:CR243"/>
    <mergeCell ref="CS243:CT243"/>
    <mergeCell ref="CU243:CV243"/>
    <mergeCell ref="CM243:CN243"/>
    <mergeCell ref="CO243:CP243"/>
    <mergeCell ref="CB243:CC243"/>
    <mergeCell ref="CD243:CE243"/>
    <mergeCell ref="CF243:CG243"/>
    <mergeCell ref="CH243:CI243"/>
    <mergeCell ref="CJ243:CK243"/>
    <mergeCell ref="BY243:BZ243"/>
    <mergeCell ref="BQ244:BR244"/>
    <mergeCell ref="BS244:BT244"/>
    <mergeCell ref="BU244:BV244"/>
    <mergeCell ref="BW244:BX244"/>
    <mergeCell ref="BJ244:BK244"/>
    <mergeCell ref="BL244:BM244"/>
    <mergeCell ref="BN244:BO244"/>
    <mergeCell ref="BF244:BG244"/>
    <mergeCell ref="BH244:BI244"/>
    <mergeCell ref="AU244:AV244"/>
    <mergeCell ref="AW244:AX244"/>
    <mergeCell ref="AY244:AZ244"/>
    <mergeCell ref="BA244:BB244"/>
    <mergeCell ref="BC244:BD244"/>
    <mergeCell ref="AR244:AS244"/>
    <mergeCell ref="AJ244:AK244"/>
    <mergeCell ref="AL244:AM244"/>
    <mergeCell ref="AN244:AO244"/>
    <mergeCell ref="AP244:AQ244"/>
    <mergeCell ref="AG243:AH243"/>
    <mergeCell ref="AC243:AD243"/>
    <mergeCell ref="AE243:AF243"/>
    <mergeCell ref="Y243:Z243"/>
    <mergeCell ref="AA243:AB243"/>
    <mergeCell ref="N243:O243"/>
    <mergeCell ref="P243:Q243"/>
    <mergeCell ref="R243:S243"/>
    <mergeCell ref="T243:U243"/>
    <mergeCell ref="V243:W243"/>
    <mergeCell ref="AR243:AS243"/>
    <mergeCell ref="AJ243:AK243"/>
    <mergeCell ref="AL243:AM243"/>
    <mergeCell ref="DI242:DJ242"/>
    <mergeCell ref="DK242:DL242"/>
    <mergeCell ref="DM242:DN242"/>
    <mergeCell ref="DO242:DP242"/>
    <mergeCell ref="DQ242:DR242"/>
    <mergeCell ref="DF242:DG242"/>
    <mergeCell ref="CX242:CY242"/>
    <mergeCell ref="CZ242:DA242"/>
    <mergeCell ref="DB242:DC242"/>
    <mergeCell ref="DD242:DE242"/>
    <mergeCell ref="CQ242:CR242"/>
    <mergeCell ref="CS242:CT242"/>
    <mergeCell ref="CU242:CV242"/>
    <mergeCell ref="CM242:CN242"/>
    <mergeCell ref="CO242:CP242"/>
    <mergeCell ref="CB242:CC242"/>
    <mergeCell ref="CD242:CE242"/>
    <mergeCell ref="CF242:CG242"/>
    <mergeCell ref="CH242:CI242"/>
    <mergeCell ref="CJ242:CK242"/>
    <mergeCell ref="BY242:BZ242"/>
    <mergeCell ref="BQ243:BR243"/>
    <mergeCell ref="BS243:BT243"/>
    <mergeCell ref="BU243:BV243"/>
    <mergeCell ref="BW243:BX243"/>
    <mergeCell ref="BJ243:BK243"/>
    <mergeCell ref="BL243:BM243"/>
    <mergeCell ref="BN243:BO243"/>
    <mergeCell ref="BF243:BG243"/>
    <mergeCell ref="BH243:BI243"/>
    <mergeCell ref="AU243:AV243"/>
    <mergeCell ref="AW243:AX243"/>
    <mergeCell ref="AY243:AZ243"/>
    <mergeCell ref="BA243:BB243"/>
    <mergeCell ref="BC243:BD243"/>
    <mergeCell ref="AN243:AO243"/>
    <mergeCell ref="AP243:AQ243"/>
    <mergeCell ref="AG242:AH242"/>
    <mergeCell ref="AC242:AD242"/>
    <mergeCell ref="AE242:AF242"/>
    <mergeCell ref="Y242:Z242"/>
    <mergeCell ref="AA242:AB242"/>
    <mergeCell ref="N242:O242"/>
    <mergeCell ref="P242:Q242"/>
    <mergeCell ref="R242:S242"/>
    <mergeCell ref="T242:U242"/>
    <mergeCell ref="V242:W242"/>
    <mergeCell ref="DI241:DJ241"/>
    <mergeCell ref="DK241:DL241"/>
    <mergeCell ref="DM241:DN241"/>
    <mergeCell ref="DO241:DP241"/>
    <mergeCell ref="DQ241:DR241"/>
    <mergeCell ref="DF241:DG241"/>
    <mergeCell ref="CX241:CY241"/>
    <mergeCell ref="CZ241:DA241"/>
    <mergeCell ref="DB241:DC241"/>
    <mergeCell ref="DD241:DE241"/>
    <mergeCell ref="CQ241:CR241"/>
    <mergeCell ref="CS241:CT241"/>
    <mergeCell ref="CU241:CV241"/>
    <mergeCell ref="CM241:CN241"/>
    <mergeCell ref="CO241:CP241"/>
    <mergeCell ref="CB241:CC241"/>
    <mergeCell ref="CD241:CE241"/>
    <mergeCell ref="CF241:CG241"/>
    <mergeCell ref="CH241:CI241"/>
    <mergeCell ref="CJ241:CK241"/>
    <mergeCell ref="BY241:BZ241"/>
    <mergeCell ref="BQ242:BR242"/>
    <mergeCell ref="BS242:BT242"/>
    <mergeCell ref="BU242:BV242"/>
    <mergeCell ref="BW242:BX242"/>
    <mergeCell ref="BJ242:BK242"/>
    <mergeCell ref="BL242:BM242"/>
    <mergeCell ref="BN242:BO242"/>
    <mergeCell ref="BF242:BG242"/>
    <mergeCell ref="BH242:BI242"/>
    <mergeCell ref="AU242:AV242"/>
    <mergeCell ref="AW242:AX242"/>
    <mergeCell ref="AY242:AZ242"/>
    <mergeCell ref="BA242:BB242"/>
    <mergeCell ref="BC242:BD242"/>
    <mergeCell ref="AR242:AS242"/>
    <mergeCell ref="AJ242:AK242"/>
    <mergeCell ref="AL242:AM242"/>
    <mergeCell ref="AN242:AO242"/>
    <mergeCell ref="AP242:AQ242"/>
    <mergeCell ref="AG241:AH241"/>
    <mergeCell ref="AC241:AD241"/>
    <mergeCell ref="AE241:AF241"/>
    <mergeCell ref="Y241:Z241"/>
    <mergeCell ref="AA241:AB241"/>
    <mergeCell ref="N241:O241"/>
    <mergeCell ref="P241:Q241"/>
    <mergeCell ref="R241:S241"/>
    <mergeCell ref="T241:U241"/>
    <mergeCell ref="V241:W241"/>
    <mergeCell ref="AR241:AS241"/>
    <mergeCell ref="AJ241:AK241"/>
    <mergeCell ref="DI240:DJ240"/>
    <mergeCell ref="DK240:DL240"/>
    <mergeCell ref="DM240:DN240"/>
    <mergeCell ref="DO240:DP240"/>
    <mergeCell ref="DQ240:DR240"/>
    <mergeCell ref="DF240:DG240"/>
    <mergeCell ref="CX240:CY240"/>
    <mergeCell ref="CZ240:DA240"/>
    <mergeCell ref="DB240:DC240"/>
    <mergeCell ref="DD240:DE240"/>
    <mergeCell ref="CQ240:CR240"/>
    <mergeCell ref="CS240:CT240"/>
    <mergeCell ref="CU240:CV240"/>
    <mergeCell ref="CM240:CN240"/>
    <mergeCell ref="CO240:CP240"/>
    <mergeCell ref="CB240:CC240"/>
    <mergeCell ref="CD240:CE240"/>
    <mergeCell ref="CF240:CG240"/>
    <mergeCell ref="CH240:CI240"/>
    <mergeCell ref="CJ240:CK240"/>
    <mergeCell ref="BY240:BZ240"/>
    <mergeCell ref="BQ241:BR241"/>
    <mergeCell ref="BS241:BT241"/>
    <mergeCell ref="BU241:BV241"/>
    <mergeCell ref="BW241:BX241"/>
    <mergeCell ref="BJ241:BK241"/>
    <mergeCell ref="BL241:BM241"/>
    <mergeCell ref="BN241:BO241"/>
    <mergeCell ref="BF241:BG241"/>
    <mergeCell ref="BH241:BI241"/>
    <mergeCell ref="AU241:AV241"/>
    <mergeCell ref="AW241:AX241"/>
    <mergeCell ref="AY241:AZ241"/>
    <mergeCell ref="BA241:BB241"/>
    <mergeCell ref="BC241:BD241"/>
    <mergeCell ref="AL241:AM241"/>
    <mergeCell ref="AN241:AO241"/>
    <mergeCell ref="AP241:AQ241"/>
    <mergeCell ref="AG240:AH240"/>
    <mergeCell ref="AC240:AD240"/>
    <mergeCell ref="AE240:AF240"/>
    <mergeCell ref="Y240:Z240"/>
    <mergeCell ref="AA240:AB240"/>
    <mergeCell ref="N240:O240"/>
    <mergeCell ref="P240:Q240"/>
    <mergeCell ref="R240:S240"/>
    <mergeCell ref="T240:U240"/>
    <mergeCell ref="V240:W240"/>
    <mergeCell ref="DI239:DJ239"/>
    <mergeCell ref="DK239:DL239"/>
    <mergeCell ref="DM239:DN239"/>
    <mergeCell ref="DO239:DP239"/>
    <mergeCell ref="DQ239:DR239"/>
    <mergeCell ref="DF239:DG239"/>
    <mergeCell ref="CX239:CY239"/>
    <mergeCell ref="CZ239:DA239"/>
    <mergeCell ref="DB239:DC239"/>
    <mergeCell ref="DD239:DE239"/>
    <mergeCell ref="CQ239:CR239"/>
    <mergeCell ref="CS239:CT239"/>
    <mergeCell ref="CU239:CV239"/>
    <mergeCell ref="CM239:CN239"/>
    <mergeCell ref="CO239:CP239"/>
    <mergeCell ref="CB239:CC239"/>
    <mergeCell ref="CD239:CE239"/>
    <mergeCell ref="CF239:CG239"/>
    <mergeCell ref="CH239:CI239"/>
    <mergeCell ref="CJ239:CK239"/>
    <mergeCell ref="BY239:BZ239"/>
    <mergeCell ref="BQ240:BR240"/>
    <mergeCell ref="BS240:BT240"/>
    <mergeCell ref="BU240:BV240"/>
    <mergeCell ref="BW240:BX240"/>
    <mergeCell ref="BJ240:BK240"/>
    <mergeCell ref="BL240:BM240"/>
    <mergeCell ref="BN240:BO240"/>
    <mergeCell ref="BF240:BG240"/>
    <mergeCell ref="BH240:BI240"/>
    <mergeCell ref="AU240:AV240"/>
    <mergeCell ref="AW240:AX240"/>
    <mergeCell ref="AY240:AZ240"/>
    <mergeCell ref="BA240:BB240"/>
    <mergeCell ref="BC240:BD240"/>
    <mergeCell ref="AR240:AS240"/>
    <mergeCell ref="AJ240:AK240"/>
    <mergeCell ref="AL240:AM240"/>
    <mergeCell ref="AN240:AO240"/>
    <mergeCell ref="AP240:AQ240"/>
    <mergeCell ref="AG239:AH239"/>
    <mergeCell ref="AC239:AD239"/>
    <mergeCell ref="AE239:AF239"/>
    <mergeCell ref="Y239:Z239"/>
    <mergeCell ref="AA239:AB239"/>
    <mergeCell ref="N239:O239"/>
    <mergeCell ref="P239:Q239"/>
    <mergeCell ref="R239:S239"/>
    <mergeCell ref="T239:U239"/>
    <mergeCell ref="V239:W239"/>
    <mergeCell ref="AR239:AS239"/>
    <mergeCell ref="DI238:DJ238"/>
    <mergeCell ref="DK238:DL238"/>
    <mergeCell ref="DM238:DN238"/>
    <mergeCell ref="DO238:DP238"/>
    <mergeCell ref="DQ238:DR238"/>
    <mergeCell ref="DF238:DG238"/>
    <mergeCell ref="CX238:CY238"/>
    <mergeCell ref="CZ238:DA238"/>
    <mergeCell ref="DB238:DC238"/>
    <mergeCell ref="DD238:DE238"/>
    <mergeCell ref="CQ238:CR238"/>
    <mergeCell ref="CS238:CT238"/>
    <mergeCell ref="CU238:CV238"/>
    <mergeCell ref="CM238:CN238"/>
    <mergeCell ref="CO238:CP238"/>
    <mergeCell ref="CB238:CC238"/>
    <mergeCell ref="CD238:CE238"/>
    <mergeCell ref="CF238:CG238"/>
    <mergeCell ref="CH238:CI238"/>
    <mergeCell ref="CJ238:CK238"/>
    <mergeCell ref="BY238:BZ238"/>
    <mergeCell ref="BQ239:BR239"/>
    <mergeCell ref="BS239:BT239"/>
    <mergeCell ref="BU239:BV239"/>
    <mergeCell ref="BW239:BX239"/>
    <mergeCell ref="BJ239:BK239"/>
    <mergeCell ref="BL239:BM239"/>
    <mergeCell ref="BN239:BO239"/>
    <mergeCell ref="BF239:BG239"/>
    <mergeCell ref="BH239:BI239"/>
    <mergeCell ref="AU239:AV239"/>
    <mergeCell ref="AW239:AX239"/>
    <mergeCell ref="AY239:AZ239"/>
    <mergeCell ref="BA239:BB239"/>
    <mergeCell ref="BC239:BD239"/>
    <mergeCell ref="AJ239:AK239"/>
    <mergeCell ref="AL239:AM239"/>
    <mergeCell ref="AN239:AO239"/>
    <mergeCell ref="AP239:AQ239"/>
    <mergeCell ref="AG238:AH238"/>
    <mergeCell ref="AC238:AD238"/>
    <mergeCell ref="AE238:AF238"/>
    <mergeCell ref="Y238:Z238"/>
    <mergeCell ref="AA238:AB238"/>
    <mergeCell ref="N238:O238"/>
    <mergeCell ref="P238:Q238"/>
    <mergeCell ref="R238:S238"/>
    <mergeCell ref="T238:U238"/>
    <mergeCell ref="V238:W238"/>
    <mergeCell ref="DI237:DJ237"/>
    <mergeCell ref="DK237:DL237"/>
    <mergeCell ref="DM237:DN237"/>
    <mergeCell ref="DO237:DP237"/>
    <mergeCell ref="DQ237:DR237"/>
    <mergeCell ref="DF237:DG237"/>
    <mergeCell ref="CX237:CY237"/>
    <mergeCell ref="CZ237:DA237"/>
    <mergeCell ref="DB237:DC237"/>
    <mergeCell ref="DD237:DE237"/>
    <mergeCell ref="CQ237:CR237"/>
    <mergeCell ref="CS237:CT237"/>
    <mergeCell ref="CU237:CV237"/>
    <mergeCell ref="CM237:CN237"/>
    <mergeCell ref="CO237:CP237"/>
    <mergeCell ref="CB237:CC237"/>
    <mergeCell ref="CD237:CE237"/>
    <mergeCell ref="CF237:CG237"/>
    <mergeCell ref="CH237:CI237"/>
    <mergeCell ref="CJ237:CK237"/>
    <mergeCell ref="BY237:BZ237"/>
    <mergeCell ref="BQ238:BR238"/>
    <mergeCell ref="BS238:BT238"/>
    <mergeCell ref="BU238:BV238"/>
    <mergeCell ref="BW238:BX238"/>
    <mergeCell ref="BJ238:BK238"/>
    <mergeCell ref="BL238:BM238"/>
    <mergeCell ref="BN238:BO238"/>
    <mergeCell ref="BF238:BG238"/>
    <mergeCell ref="BH238:BI238"/>
    <mergeCell ref="AU238:AV238"/>
    <mergeCell ref="AW238:AX238"/>
    <mergeCell ref="AY238:AZ238"/>
    <mergeCell ref="BA238:BB238"/>
    <mergeCell ref="BC238:BD238"/>
    <mergeCell ref="AR238:AS238"/>
    <mergeCell ref="AJ238:AK238"/>
    <mergeCell ref="AL238:AM238"/>
    <mergeCell ref="AN238:AO238"/>
    <mergeCell ref="AP238:AQ238"/>
    <mergeCell ref="AG237:AH237"/>
    <mergeCell ref="AC237:AD237"/>
    <mergeCell ref="AE237:AF237"/>
    <mergeCell ref="Y237:Z237"/>
    <mergeCell ref="AA237:AB237"/>
    <mergeCell ref="N237:O237"/>
    <mergeCell ref="P237:Q237"/>
    <mergeCell ref="R237:S237"/>
    <mergeCell ref="T237:U237"/>
    <mergeCell ref="V237:W237"/>
    <mergeCell ref="Y235:Z235"/>
    <mergeCell ref="AA235:AB235"/>
    <mergeCell ref="N235:O235"/>
    <mergeCell ref="P235:Q235"/>
    <mergeCell ref="R235:S235"/>
    <mergeCell ref="T235:U235"/>
    <mergeCell ref="DI236:DJ236"/>
    <mergeCell ref="DK236:DL236"/>
    <mergeCell ref="DM236:DN236"/>
    <mergeCell ref="DO236:DP236"/>
    <mergeCell ref="DQ236:DR236"/>
    <mergeCell ref="DF236:DG236"/>
    <mergeCell ref="CX236:CY236"/>
    <mergeCell ref="CZ236:DA236"/>
    <mergeCell ref="DB236:DC236"/>
    <mergeCell ref="DD236:DE236"/>
    <mergeCell ref="CQ236:CR236"/>
    <mergeCell ref="CS236:CT236"/>
    <mergeCell ref="CU236:CV236"/>
    <mergeCell ref="CM236:CN236"/>
    <mergeCell ref="CO236:CP236"/>
    <mergeCell ref="CB236:CC236"/>
    <mergeCell ref="CD236:CE236"/>
    <mergeCell ref="CF236:CG236"/>
    <mergeCell ref="CH236:CI236"/>
    <mergeCell ref="CJ236:CK236"/>
    <mergeCell ref="BY236:BZ236"/>
    <mergeCell ref="BQ237:BR237"/>
    <mergeCell ref="BS237:BT237"/>
    <mergeCell ref="BU237:BV237"/>
    <mergeCell ref="BW237:BX237"/>
    <mergeCell ref="BJ237:BK237"/>
    <mergeCell ref="BL237:BM237"/>
    <mergeCell ref="BN237:BO237"/>
    <mergeCell ref="BF237:BG237"/>
    <mergeCell ref="BH237:BI237"/>
    <mergeCell ref="AU237:AV237"/>
    <mergeCell ref="AW237:AX237"/>
    <mergeCell ref="AY237:AZ237"/>
    <mergeCell ref="BA237:BB237"/>
    <mergeCell ref="BC237:BD237"/>
    <mergeCell ref="BU233:BV233"/>
    <mergeCell ref="BW233:BX233"/>
    <mergeCell ref="BJ233:BK233"/>
    <mergeCell ref="BL233:BM233"/>
    <mergeCell ref="BN233:BO233"/>
    <mergeCell ref="BF233:BG233"/>
    <mergeCell ref="AR237:AS237"/>
    <mergeCell ref="AJ237:AK237"/>
    <mergeCell ref="AL237:AM237"/>
    <mergeCell ref="AN237:AO237"/>
    <mergeCell ref="AP237:AQ237"/>
    <mergeCell ref="AG236:AH236"/>
    <mergeCell ref="AC236:AD236"/>
    <mergeCell ref="AE236:AF236"/>
    <mergeCell ref="Y236:Z236"/>
    <mergeCell ref="AA236:AB236"/>
    <mergeCell ref="N236:O236"/>
    <mergeCell ref="P236:Q236"/>
    <mergeCell ref="R236:S236"/>
    <mergeCell ref="T236:U236"/>
    <mergeCell ref="V236:W236"/>
    <mergeCell ref="DI235:DJ235"/>
    <mergeCell ref="DK235:DL235"/>
    <mergeCell ref="DM235:DN235"/>
    <mergeCell ref="DO235:DP235"/>
    <mergeCell ref="DQ235:DR235"/>
    <mergeCell ref="DF235:DG235"/>
    <mergeCell ref="CX235:CY235"/>
    <mergeCell ref="CZ235:DA235"/>
    <mergeCell ref="DB235:DC235"/>
    <mergeCell ref="DD235:DE235"/>
    <mergeCell ref="CQ235:CR235"/>
    <mergeCell ref="CS235:CT235"/>
    <mergeCell ref="CU235:CV235"/>
    <mergeCell ref="CM235:CN235"/>
    <mergeCell ref="CO235:CP235"/>
    <mergeCell ref="CB235:CC235"/>
    <mergeCell ref="CD235:CE235"/>
    <mergeCell ref="CF235:CG235"/>
    <mergeCell ref="CH235:CI235"/>
    <mergeCell ref="CJ235:CK235"/>
    <mergeCell ref="BY235:BZ235"/>
    <mergeCell ref="BQ236:BR236"/>
    <mergeCell ref="BS236:BT236"/>
    <mergeCell ref="BU236:BV236"/>
    <mergeCell ref="BW236:BX236"/>
    <mergeCell ref="BJ236:BK236"/>
    <mergeCell ref="BL236:BM236"/>
    <mergeCell ref="BN236:BO236"/>
    <mergeCell ref="BF236:BG236"/>
    <mergeCell ref="BH236:BI236"/>
    <mergeCell ref="AU236:AV236"/>
    <mergeCell ref="AW236:AX236"/>
    <mergeCell ref="AY236:AZ236"/>
    <mergeCell ref="BA236:BB236"/>
    <mergeCell ref="BC236:BD236"/>
    <mergeCell ref="AR236:AS236"/>
    <mergeCell ref="AJ236:AK236"/>
    <mergeCell ref="AL236:AM236"/>
    <mergeCell ref="AN236:AO236"/>
    <mergeCell ref="AP236:AQ236"/>
    <mergeCell ref="AG235:AH235"/>
    <mergeCell ref="AC235:AD235"/>
    <mergeCell ref="AE235:AF235"/>
    <mergeCell ref="AP234:AQ234"/>
    <mergeCell ref="AG233:AH233"/>
    <mergeCell ref="AC233:AD233"/>
    <mergeCell ref="AE233:AF233"/>
    <mergeCell ref="Y233:Z233"/>
    <mergeCell ref="AA233:AB233"/>
    <mergeCell ref="N233:O233"/>
    <mergeCell ref="P233:Q233"/>
    <mergeCell ref="R233:S233"/>
    <mergeCell ref="T233:U233"/>
    <mergeCell ref="V233:W233"/>
    <mergeCell ref="AR233:AS233"/>
    <mergeCell ref="AJ233:AK233"/>
    <mergeCell ref="AL233:AM233"/>
    <mergeCell ref="AN233:AO233"/>
    <mergeCell ref="AP233:AQ233"/>
    <mergeCell ref="V235:W235"/>
    <mergeCell ref="DI234:DJ234"/>
    <mergeCell ref="DK234:DL234"/>
    <mergeCell ref="DM234:DN234"/>
    <mergeCell ref="DO234:DP234"/>
    <mergeCell ref="DQ234:DR234"/>
    <mergeCell ref="DF234:DG234"/>
    <mergeCell ref="CX234:CY234"/>
    <mergeCell ref="CZ234:DA234"/>
    <mergeCell ref="DB234:DC234"/>
    <mergeCell ref="DD234:DE234"/>
    <mergeCell ref="CQ234:CR234"/>
    <mergeCell ref="CS234:CT234"/>
    <mergeCell ref="CU234:CV234"/>
    <mergeCell ref="CM234:CN234"/>
    <mergeCell ref="CO234:CP234"/>
    <mergeCell ref="CB234:CC234"/>
    <mergeCell ref="CD234:CE234"/>
    <mergeCell ref="CF234:CG234"/>
    <mergeCell ref="CH234:CI234"/>
    <mergeCell ref="CJ234:CK234"/>
    <mergeCell ref="BY234:BZ234"/>
    <mergeCell ref="BQ235:BR235"/>
    <mergeCell ref="BS235:BT235"/>
    <mergeCell ref="BU235:BV235"/>
    <mergeCell ref="BW235:BX235"/>
    <mergeCell ref="BJ235:BK235"/>
    <mergeCell ref="BL235:BM235"/>
    <mergeCell ref="BN235:BO235"/>
    <mergeCell ref="BF235:BG235"/>
    <mergeCell ref="BH235:BI235"/>
    <mergeCell ref="AU235:AV235"/>
    <mergeCell ref="AW235:AX235"/>
    <mergeCell ref="AY235:AZ235"/>
    <mergeCell ref="BA235:BB235"/>
    <mergeCell ref="BC235:BD235"/>
    <mergeCell ref="AR235:AS235"/>
    <mergeCell ref="AJ235:AK235"/>
    <mergeCell ref="AL235:AM235"/>
    <mergeCell ref="AN235:AO235"/>
    <mergeCell ref="AP235:AQ235"/>
    <mergeCell ref="AG234:AH234"/>
    <mergeCell ref="AC234:AD234"/>
    <mergeCell ref="AE234:AF234"/>
    <mergeCell ref="Y234:Z234"/>
    <mergeCell ref="AA234:AB234"/>
    <mergeCell ref="BQ233:BR233"/>
    <mergeCell ref="BS233:BT233"/>
    <mergeCell ref="AC231:AD231"/>
    <mergeCell ref="AE231:AF231"/>
    <mergeCell ref="Y231:Z231"/>
    <mergeCell ref="AA231:AB231"/>
    <mergeCell ref="N231:O231"/>
    <mergeCell ref="P231:Q231"/>
    <mergeCell ref="R231:S231"/>
    <mergeCell ref="T231:U231"/>
    <mergeCell ref="V231:W231"/>
    <mergeCell ref="AR231:AS231"/>
    <mergeCell ref="AJ231:AK231"/>
    <mergeCell ref="AL231:AM231"/>
    <mergeCell ref="AN231:AO231"/>
    <mergeCell ref="DI232:DJ232"/>
    <mergeCell ref="BH233:BI233"/>
    <mergeCell ref="AU233:AV233"/>
    <mergeCell ref="AW233:AX233"/>
    <mergeCell ref="AY233:AZ233"/>
    <mergeCell ref="BA233:BB233"/>
    <mergeCell ref="BC233:BD233"/>
    <mergeCell ref="N234:O234"/>
    <mergeCell ref="P234:Q234"/>
    <mergeCell ref="R234:S234"/>
    <mergeCell ref="T234:U234"/>
    <mergeCell ref="V234:W234"/>
    <mergeCell ref="DI233:DJ233"/>
    <mergeCell ref="DK233:DL233"/>
    <mergeCell ref="DM233:DN233"/>
    <mergeCell ref="DO233:DP233"/>
    <mergeCell ref="DQ233:DR233"/>
    <mergeCell ref="DF233:DG233"/>
    <mergeCell ref="CX233:CY233"/>
    <mergeCell ref="CZ233:DA233"/>
    <mergeCell ref="DB233:DC233"/>
    <mergeCell ref="DD233:DE233"/>
    <mergeCell ref="CQ233:CR233"/>
    <mergeCell ref="CS233:CT233"/>
    <mergeCell ref="CU233:CV233"/>
    <mergeCell ref="CM233:CN233"/>
    <mergeCell ref="CO233:CP233"/>
    <mergeCell ref="CB233:CC233"/>
    <mergeCell ref="CD233:CE233"/>
    <mergeCell ref="CF233:CG233"/>
    <mergeCell ref="CH233:CI233"/>
    <mergeCell ref="CJ233:CK233"/>
    <mergeCell ref="BY233:BZ233"/>
    <mergeCell ref="BQ234:BR234"/>
    <mergeCell ref="BS234:BT234"/>
    <mergeCell ref="BU234:BV234"/>
    <mergeCell ref="BW234:BX234"/>
    <mergeCell ref="BJ234:BK234"/>
    <mergeCell ref="BL234:BM234"/>
    <mergeCell ref="BN234:BO234"/>
    <mergeCell ref="BF234:BG234"/>
    <mergeCell ref="BH234:BI234"/>
    <mergeCell ref="AU234:AV234"/>
    <mergeCell ref="AW234:AX234"/>
    <mergeCell ref="AY234:AZ234"/>
    <mergeCell ref="BA234:BB234"/>
    <mergeCell ref="BC234:BD234"/>
    <mergeCell ref="AR234:AS234"/>
    <mergeCell ref="AJ234:AK234"/>
    <mergeCell ref="AL234:AM234"/>
    <mergeCell ref="AN234:AO234"/>
    <mergeCell ref="DO232:DP232"/>
    <mergeCell ref="DQ232:DR232"/>
    <mergeCell ref="DF232:DG232"/>
    <mergeCell ref="CX232:CY232"/>
    <mergeCell ref="CZ232:DA232"/>
    <mergeCell ref="DB232:DC232"/>
    <mergeCell ref="DD232:DE232"/>
    <mergeCell ref="CQ232:CR232"/>
    <mergeCell ref="CS232:CT232"/>
    <mergeCell ref="CU232:CV232"/>
    <mergeCell ref="CM232:CN232"/>
    <mergeCell ref="CO232:CP232"/>
    <mergeCell ref="CB232:CC232"/>
    <mergeCell ref="CD232:CE232"/>
    <mergeCell ref="CF232:CG232"/>
    <mergeCell ref="CH232:CI232"/>
    <mergeCell ref="CJ232:CK232"/>
    <mergeCell ref="BY232:BZ232"/>
    <mergeCell ref="AP231:AQ231"/>
    <mergeCell ref="AG230:AH230"/>
    <mergeCell ref="AC232:AD232"/>
    <mergeCell ref="AE232:AF232"/>
    <mergeCell ref="Y232:Z232"/>
    <mergeCell ref="AA232:AB232"/>
    <mergeCell ref="N232:O232"/>
    <mergeCell ref="P232:Q232"/>
    <mergeCell ref="R232:S232"/>
    <mergeCell ref="T232:U232"/>
    <mergeCell ref="V232:W232"/>
    <mergeCell ref="DI231:DJ231"/>
    <mergeCell ref="DK231:DL231"/>
    <mergeCell ref="DM231:DN231"/>
    <mergeCell ref="DO231:DP231"/>
    <mergeCell ref="DQ231:DR231"/>
    <mergeCell ref="DF231:DG231"/>
    <mergeCell ref="CX231:CY231"/>
    <mergeCell ref="CZ231:DA231"/>
    <mergeCell ref="DB231:DC231"/>
    <mergeCell ref="DD231:DE231"/>
    <mergeCell ref="CQ231:CR231"/>
    <mergeCell ref="CS231:CT231"/>
    <mergeCell ref="CU231:CV231"/>
    <mergeCell ref="CM231:CN231"/>
    <mergeCell ref="CO231:CP231"/>
    <mergeCell ref="CB231:CC231"/>
    <mergeCell ref="CD231:CE231"/>
    <mergeCell ref="CF231:CG231"/>
    <mergeCell ref="CH231:CI231"/>
    <mergeCell ref="CJ231:CK231"/>
    <mergeCell ref="BY231:BZ231"/>
    <mergeCell ref="BQ232:BR232"/>
    <mergeCell ref="BS232:BT232"/>
    <mergeCell ref="BU232:BV232"/>
    <mergeCell ref="BW232:BX232"/>
    <mergeCell ref="BJ232:BK232"/>
    <mergeCell ref="BL232:BM232"/>
    <mergeCell ref="BN232:BO232"/>
    <mergeCell ref="BF232:BG232"/>
    <mergeCell ref="BH232:BI232"/>
    <mergeCell ref="AU232:AV232"/>
    <mergeCell ref="AW232:AX232"/>
    <mergeCell ref="AY232:AZ232"/>
    <mergeCell ref="BA232:BB232"/>
    <mergeCell ref="BC232:BD232"/>
    <mergeCell ref="DF230:DG230"/>
    <mergeCell ref="CX230:CY230"/>
    <mergeCell ref="CZ230:DA230"/>
    <mergeCell ref="DB230:DC230"/>
    <mergeCell ref="DD230:DE230"/>
    <mergeCell ref="CQ230:CR230"/>
    <mergeCell ref="CS230:CT230"/>
    <mergeCell ref="CU230:CV230"/>
    <mergeCell ref="CM230:CN230"/>
    <mergeCell ref="CO230:CP230"/>
    <mergeCell ref="CB230:CC230"/>
    <mergeCell ref="CD230:CE230"/>
    <mergeCell ref="CF230:CG230"/>
    <mergeCell ref="CH230:CI230"/>
    <mergeCell ref="CJ230:CK230"/>
    <mergeCell ref="BY230:BZ230"/>
    <mergeCell ref="BQ231:BR231"/>
    <mergeCell ref="BS231:BT231"/>
    <mergeCell ref="BU231:BV231"/>
    <mergeCell ref="BW231:BX231"/>
    <mergeCell ref="BJ231:BK231"/>
    <mergeCell ref="BL231:BM231"/>
    <mergeCell ref="BN231:BO231"/>
    <mergeCell ref="BF231:BG231"/>
    <mergeCell ref="BH231:BI231"/>
    <mergeCell ref="AU231:AV231"/>
    <mergeCell ref="AW231:AX231"/>
    <mergeCell ref="AY231:AZ231"/>
    <mergeCell ref="BA231:BB231"/>
    <mergeCell ref="BC231:BD231"/>
    <mergeCell ref="AG232:AH232"/>
    <mergeCell ref="DK232:DL232"/>
    <mergeCell ref="DM232:DN232"/>
    <mergeCell ref="AR232:AS232"/>
    <mergeCell ref="AJ232:AK232"/>
    <mergeCell ref="AL232:AM232"/>
    <mergeCell ref="AN232:AO232"/>
    <mergeCell ref="AP232:AQ232"/>
    <mergeCell ref="AG231:AH231"/>
    <mergeCell ref="AC230:AD230"/>
    <mergeCell ref="AE230:AF230"/>
    <mergeCell ref="Y230:Z230"/>
    <mergeCell ref="AA230:AB230"/>
    <mergeCell ref="N230:O230"/>
    <mergeCell ref="P230:Q230"/>
    <mergeCell ref="R230:S230"/>
    <mergeCell ref="T230:U230"/>
    <mergeCell ref="V230:W230"/>
    <mergeCell ref="DI229:DJ229"/>
    <mergeCell ref="DK229:DL229"/>
    <mergeCell ref="DM229:DN229"/>
    <mergeCell ref="DO229:DP229"/>
    <mergeCell ref="DQ229:DR229"/>
    <mergeCell ref="DF229:DG229"/>
    <mergeCell ref="CX229:CY229"/>
    <mergeCell ref="CZ229:DA229"/>
    <mergeCell ref="DB229:DC229"/>
    <mergeCell ref="DD229:DE229"/>
    <mergeCell ref="CQ229:CR229"/>
    <mergeCell ref="CS229:CT229"/>
    <mergeCell ref="CU229:CV229"/>
    <mergeCell ref="CM229:CN229"/>
    <mergeCell ref="CO229:CP229"/>
    <mergeCell ref="CB229:CC229"/>
    <mergeCell ref="CD229:CE229"/>
    <mergeCell ref="CF229:CG229"/>
    <mergeCell ref="CH229:CI229"/>
    <mergeCell ref="CJ229:CK229"/>
    <mergeCell ref="BY229:BZ229"/>
    <mergeCell ref="BQ230:BR230"/>
    <mergeCell ref="BS230:BT230"/>
    <mergeCell ref="BU230:BV230"/>
    <mergeCell ref="BW230:BX230"/>
    <mergeCell ref="BJ230:BK230"/>
    <mergeCell ref="BL230:BM230"/>
    <mergeCell ref="BN230:BO230"/>
    <mergeCell ref="BF230:BG230"/>
    <mergeCell ref="BH230:BI230"/>
    <mergeCell ref="AU230:AV230"/>
    <mergeCell ref="AW230:AX230"/>
    <mergeCell ref="AY230:AZ230"/>
    <mergeCell ref="BA230:BB230"/>
    <mergeCell ref="BC230:BD230"/>
    <mergeCell ref="AR230:AS230"/>
    <mergeCell ref="AJ230:AK230"/>
    <mergeCell ref="AL230:AM230"/>
    <mergeCell ref="AN230:AO230"/>
    <mergeCell ref="AP230:AQ230"/>
    <mergeCell ref="AG229:AH229"/>
    <mergeCell ref="AC229:AD229"/>
    <mergeCell ref="AE229:AF229"/>
    <mergeCell ref="Y229:Z229"/>
    <mergeCell ref="AA229:AB229"/>
    <mergeCell ref="N229:O229"/>
    <mergeCell ref="P229:Q229"/>
    <mergeCell ref="R229:S229"/>
    <mergeCell ref="T229:U229"/>
    <mergeCell ref="V229:W229"/>
    <mergeCell ref="DI230:DJ230"/>
    <mergeCell ref="DK230:DL230"/>
    <mergeCell ref="DM230:DN230"/>
    <mergeCell ref="DO230:DP230"/>
    <mergeCell ref="DQ230:DR230"/>
    <mergeCell ref="E227:I227"/>
    <mergeCell ref="DI226:DJ226"/>
    <mergeCell ref="DK226:DL226"/>
    <mergeCell ref="DM226:DN226"/>
    <mergeCell ref="DO226:DP226"/>
    <mergeCell ref="DQ226:DR226"/>
    <mergeCell ref="DD226:DE226"/>
    <mergeCell ref="DF226:DG226"/>
    <mergeCell ref="CX226:CY226"/>
    <mergeCell ref="CZ226:DA226"/>
    <mergeCell ref="DB226:DC226"/>
    <mergeCell ref="CO226:CP226"/>
    <mergeCell ref="CQ226:CR226"/>
    <mergeCell ref="CS226:CT226"/>
    <mergeCell ref="CU226:CV226"/>
    <mergeCell ref="CM226:CN226"/>
    <mergeCell ref="CB226:CC226"/>
    <mergeCell ref="CD226:CE226"/>
    <mergeCell ref="CF226:CG226"/>
    <mergeCell ref="CH226:CI226"/>
    <mergeCell ref="CJ226:CK226"/>
    <mergeCell ref="BW226:BX226"/>
    <mergeCell ref="BY226:BZ226"/>
    <mergeCell ref="BQ229:BR229"/>
    <mergeCell ref="BS229:BT229"/>
    <mergeCell ref="BU229:BV229"/>
    <mergeCell ref="BW229:BX229"/>
    <mergeCell ref="BJ229:BK229"/>
    <mergeCell ref="BL229:BM229"/>
    <mergeCell ref="BN229:BO229"/>
    <mergeCell ref="BF229:BG229"/>
    <mergeCell ref="BH229:BI229"/>
    <mergeCell ref="AU229:AV229"/>
    <mergeCell ref="AW229:AX229"/>
    <mergeCell ref="AY229:AZ229"/>
    <mergeCell ref="BA229:BB229"/>
    <mergeCell ref="BC229:BD229"/>
    <mergeCell ref="AR229:AS229"/>
    <mergeCell ref="AJ229:AK229"/>
    <mergeCell ref="AL229:AM229"/>
    <mergeCell ref="AN229:AO229"/>
    <mergeCell ref="AP229:AQ229"/>
    <mergeCell ref="AG226:AH226"/>
    <mergeCell ref="AJ226:AK226"/>
    <mergeCell ref="AL226:AM226"/>
    <mergeCell ref="AN226:AO226"/>
    <mergeCell ref="AA226:AB226"/>
    <mergeCell ref="AC226:AD226"/>
    <mergeCell ref="AE226:AF226"/>
    <mergeCell ref="Y226:Z226"/>
    <mergeCell ref="J226:M226"/>
    <mergeCell ref="N226:O226"/>
    <mergeCell ref="P226:Q226"/>
    <mergeCell ref="R226:S226"/>
    <mergeCell ref="T226:U226"/>
    <mergeCell ref="V226:W226"/>
    <mergeCell ref="BQ226:BR226"/>
    <mergeCell ref="BS226:BT226"/>
    <mergeCell ref="BU226:BV226"/>
    <mergeCell ref="BH226:BI226"/>
    <mergeCell ref="BJ226:BK226"/>
    <mergeCell ref="BL226:BM226"/>
    <mergeCell ref="BN226:BO226"/>
    <mergeCell ref="BF226:BG226"/>
    <mergeCell ref="AU226:AV226"/>
    <mergeCell ref="AW226:AX226"/>
    <mergeCell ref="AY226:AZ226"/>
    <mergeCell ref="BA226:BB226"/>
    <mergeCell ref="BC226:BD226"/>
    <mergeCell ref="AP226:AQ226"/>
    <mergeCell ref="AR226:AS226"/>
    <mergeCell ref="DI225:DJ225"/>
    <mergeCell ref="DK225:DL225"/>
    <mergeCell ref="DM225:DN225"/>
    <mergeCell ref="DO225:DP225"/>
    <mergeCell ref="DQ225:DR225"/>
    <mergeCell ref="DF225:DG225"/>
    <mergeCell ref="CX225:CY225"/>
    <mergeCell ref="CZ225:DA225"/>
    <mergeCell ref="DB225:DC225"/>
    <mergeCell ref="DD225:DE225"/>
    <mergeCell ref="CQ225:CR225"/>
    <mergeCell ref="CS225:CT225"/>
    <mergeCell ref="CU225:CV225"/>
    <mergeCell ref="CM225:CN225"/>
    <mergeCell ref="CO225:CP225"/>
    <mergeCell ref="CB225:CC225"/>
    <mergeCell ref="CD225:CE225"/>
    <mergeCell ref="CF225:CG225"/>
    <mergeCell ref="CH225:CI225"/>
    <mergeCell ref="CJ225:CK225"/>
    <mergeCell ref="AG225:AH225"/>
    <mergeCell ref="AJ225:AK225"/>
    <mergeCell ref="AL225:AM225"/>
    <mergeCell ref="AN225:AO225"/>
    <mergeCell ref="AP225:AQ225"/>
    <mergeCell ref="AC225:AD225"/>
    <mergeCell ref="AE225:AF225"/>
    <mergeCell ref="Y225:Z225"/>
    <mergeCell ref="AA225:AB225"/>
    <mergeCell ref="N225:O225"/>
    <mergeCell ref="P225:Q225"/>
    <mergeCell ref="R225:S225"/>
    <mergeCell ref="T225:U225"/>
    <mergeCell ref="V225:W225"/>
    <mergeCell ref="DI224:DJ224"/>
    <mergeCell ref="DK224:DL224"/>
    <mergeCell ref="DM224:DN224"/>
    <mergeCell ref="DO224:DP224"/>
    <mergeCell ref="DQ224:DR224"/>
    <mergeCell ref="DF224:DG224"/>
    <mergeCell ref="CX224:CY224"/>
    <mergeCell ref="CZ224:DA224"/>
    <mergeCell ref="DB224:DC224"/>
    <mergeCell ref="DD224:DE224"/>
    <mergeCell ref="CQ224:CR224"/>
    <mergeCell ref="CS224:CT224"/>
    <mergeCell ref="CU224:CV224"/>
    <mergeCell ref="CM224:CN224"/>
    <mergeCell ref="CO224:CP224"/>
    <mergeCell ref="CB224:CC224"/>
    <mergeCell ref="CD224:CE224"/>
    <mergeCell ref="CF224:CG224"/>
    <mergeCell ref="CH224:CI224"/>
    <mergeCell ref="CJ224:CK224"/>
    <mergeCell ref="BY225:BZ225"/>
    <mergeCell ref="BQ225:BR225"/>
    <mergeCell ref="BS225:BT225"/>
    <mergeCell ref="BU225:BV225"/>
    <mergeCell ref="BW225:BX225"/>
    <mergeCell ref="BJ225:BK225"/>
    <mergeCell ref="BL225:BM225"/>
    <mergeCell ref="BN225:BO225"/>
    <mergeCell ref="BF225:BG225"/>
    <mergeCell ref="BH225:BI225"/>
    <mergeCell ref="AU225:AV225"/>
    <mergeCell ref="AW225:AX225"/>
    <mergeCell ref="AY225:AZ225"/>
    <mergeCell ref="BA225:BB225"/>
    <mergeCell ref="BC225:BD225"/>
    <mergeCell ref="AR225:AS225"/>
    <mergeCell ref="AG224:AH224"/>
    <mergeCell ref="AJ224:AK224"/>
    <mergeCell ref="AL224:AM224"/>
    <mergeCell ref="AN224:AO224"/>
    <mergeCell ref="AP224:AQ224"/>
    <mergeCell ref="AC224:AD224"/>
    <mergeCell ref="AE224:AF224"/>
    <mergeCell ref="Y224:Z224"/>
    <mergeCell ref="AA224:AB224"/>
    <mergeCell ref="N224:O224"/>
    <mergeCell ref="P224:Q224"/>
    <mergeCell ref="R224:S224"/>
    <mergeCell ref="T224:U224"/>
    <mergeCell ref="V224:W224"/>
    <mergeCell ref="AR224:AS224"/>
    <mergeCell ref="DI223:DJ223"/>
    <mergeCell ref="DK223:DL223"/>
    <mergeCell ref="DM223:DN223"/>
    <mergeCell ref="DO223:DP223"/>
    <mergeCell ref="DQ223:DR223"/>
    <mergeCell ref="DF223:DG223"/>
    <mergeCell ref="CX223:CY223"/>
    <mergeCell ref="CZ223:DA223"/>
    <mergeCell ref="DB223:DC223"/>
    <mergeCell ref="DD223:DE223"/>
    <mergeCell ref="CQ223:CR223"/>
    <mergeCell ref="CS223:CT223"/>
    <mergeCell ref="CU223:CV223"/>
    <mergeCell ref="CM223:CN223"/>
    <mergeCell ref="CO223:CP223"/>
    <mergeCell ref="CB223:CC223"/>
    <mergeCell ref="CD223:CE223"/>
    <mergeCell ref="CF223:CG223"/>
    <mergeCell ref="CH223:CI223"/>
    <mergeCell ref="CJ223:CK223"/>
    <mergeCell ref="BY224:BZ224"/>
    <mergeCell ref="BQ224:BR224"/>
    <mergeCell ref="BS224:BT224"/>
    <mergeCell ref="BU224:BV224"/>
    <mergeCell ref="BW224:BX224"/>
    <mergeCell ref="BJ224:BK224"/>
    <mergeCell ref="BL224:BM224"/>
    <mergeCell ref="BN224:BO224"/>
    <mergeCell ref="BF224:BG224"/>
    <mergeCell ref="BH224:BI224"/>
    <mergeCell ref="AU224:AV224"/>
    <mergeCell ref="AW224:AX224"/>
    <mergeCell ref="AY224:AZ224"/>
    <mergeCell ref="BA224:BB224"/>
    <mergeCell ref="BC224:BD224"/>
    <mergeCell ref="AG223:AH223"/>
    <mergeCell ref="AJ223:AK223"/>
    <mergeCell ref="AL223:AM223"/>
    <mergeCell ref="AN223:AO223"/>
    <mergeCell ref="AP223:AQ223"/>
    <mergeCell ref="AC223:AD223"/>
    <mergeCell ref="AE223:AF223"/>
    <mergeCell ref="Y223:Z223"/>
    <mergeCell ref="AA223:AB223"/>
    <mergeCell ref="N223:O223"/>
    <mergeCell ref="P223:Q223"/>
    <mergeCell ref="R223:S223"/>
    <mergeCell ref="T223:U223"/>
    <mergeCell ref="V223:W223"/>
    <mergeCell ref="DI222:DJ222"/>
    <mergeCell ref="DK222:DL222"/>
    <mergeCell ref="DM222:DN222"/>
    <mergeCell ref="DO222:DP222"/>
    <mergeCell ref="DQ222:DR222"/>
    <mergeCell ref="DF222:DG222"/>
    <mergeCell ref="CX222:CY222"/>
    <mergeCell ref="CZ222:DA222"/>
    <mergeCell ref="DB222:DC222"/>
    <mergeCell ref="DD222:DE222"/>
    <mergeCell ref="CQ222:CR222"/>
    <mergeCell ref="CS222:CT222"/>
    <mergeCell ref="CU222:CV222"/>
    <mergeCell ref="CM222:CN222"/>
    <mergeCell ref="CO222:CP222"/>
    <mergeCell ref="CB222:CC222"/>
    <mergeCell ref="CD222:CE222"/>
    <mergeCell ref="CF222:CG222"/>
    <mergeCell ref="CH222:CI222"/>
    <mergeCell ref="CJ222:CK222"/>
    <mergeCell ref="BY223:BZ223"/>
    <mergeCell ref="BQ223:BR223"/>
    <mergeCell ref="BS223:BT223"/>
    <mergeCell ref="BU223:BV223"/>
    <mergeCell ref="BW223:BX223"/>
    <mergeCell ref="BJ223:BK223"/>
    <mergeCell ref="BL223:BM223"/>
    <mergeCell ref="BN223:BO223"/>
    <mergeCell ref="BF223:BG223"/>
    <mergeCell ref="BH223:BI223"/>
    <mergeCell ref="AU223:AV223"/>
    <mergeCell ref="AW223:AX223"/>
    <mergeCell ref="AY223:AZ223"/>
    <mergeCell ref="BA223:BB223"/>
    <mergeCell ref="BC223:BD223"/>
    <mergeCell ref="AR223:AS223"/>
    <mergeCell ref="AG222:AH222"/>
    <mergeCell ref="AJ222:AK222"/>
    <mergeCell ref="AL222:AM222"/>
    <mergeCell ref="AN222:AO222"/>
    <mergeCell ref="AP222:AQ222"/>
    <mergeCell ref="AC222:AD222"/>
    <mergeCell ref="AE222:AF222"/>
    <mergeCell ref="Y222:Z222"/>
    <mergeCell ref="AA222:AB222"/>
    <mergeCell ref="N222:O222"/>
    <mergeCell ref="P222:Q222"/>
    <mergeCell ref="R222:S222"/>
    <mergeCell ref="T222:U222"/>
    <mergeCell ref="V222:W222"/>
    <mergeCell ref="DI221:DJ221"/>
    <mergeCell ref="DK221:DL221"/>
    <mergeCell ref="DM221:DN221"/>
    <mergeCell ref="DO221:DP221"/>
    <mergeCell ref="DQ221:DR221"/>
    <mergeCell ref="DF221:DG221"/>
    <mergeCell ref="CX221:CY221"/>
    <mergeCell ref="CZ221:DA221"/>
    <mergeCell ref="DB221:DC221"/>
    <mergeCell ref="DD221:DE221"/>
    <mergeCell ref="CQ221:CR221"/>
    <mergeCell ref="CS221:CT221"/>
    <mergeCell ref="CU221:CV221"/>
    <mergeCell ref="CM221:CN221"/>
    <mergeCell ref="CO221:CP221"/>
    <mergeCell ref="CB221:CC221"/>
    <mergeCell ref="CD221:CE221"/>
    <mergeCell ref="CF221:CG221"/>
    <mergeCell ref="CH221:CI221"/>
    <mergeCell ref="CJ221:CK221"/>
    <mergeCell ref="BY222:BZ222"/>
    <mergeCell ref="BQ222:BR222"/>
    <mergeCell ref="BS222:BT222"/>
    <mergeCell ref="BU222:BV222"/>
    <mergeCell ref="BW222:BX222"/>
    <mergeCell ref="BJ222:BK222"/>
    <mergeCell ref="BL222:BM222"/>
    <mergeCell ref="BN222:BO222"/>
    <mergeCell ref="BF222:BG222"/>
    <mergeCell ref="BH222:BI222"/>
    <mergeCell ref="AU222:AV222"/>
    <mergeCell ref="AW222:AX222"/>
    <mergeCell ref="AY222:AZ222"/>
    <mergeCell ref="BA222:BB222"/>
    <mergeCell ref="BC222:BD222"/>
    <mergeCell ref="AR222:AS222"/>
    <mergeCell ref="AG221:AH221"/>
    <mergeCell ref="AJ221:AK221"/>
    <mergeCell ref="AL221:AM221"/>
    <mergeCell ref="AN221:AO221"/>
    <mergeCell ref="AP221:AQ221"/>
    <mergeCell ref="AC221:AD221"/>
    <mergeCell ref="AE221:AF221"/>
    <mergeCell ref="Y221:Z221"/>
    <mergeCell ref="AA221:AB221"/>
    <mergeCell ref="N221:O221"/>
    <mergeCell ref="P221:Q221"/>
    <mergeCell ref="R221:S221"/>
    <mergeCell ref="T221:U221"/>
    <mergeCell ref="V221:W221"/>
    <mergeCell ref="DI220:DJ220"/>
    <mergeCell ref="DK220:DL220"/>
    <mergeCell ref="DM220:DN220"/>
    <mergeCell ref="DO220:DP220"/>
    <mergeCell ref="DQ220:DR220"/>
    <mergeCell ref="DF220:DG220"/>
    <mergeCell ref="CX220:CY220"/>
    <mergeCell ref="CZ220:DA220"/>
    <mergeCell ref="DB220:DC220"/>
    <mergeCell ref="DD220:DE220"/>
    <mergeCell ref="CQ220:CR220"/>
    <mergeCell ref="CS220:CT220"/>
    <mergeCell ref="CU220:CV220"/>
    <mergeCell ref="CM220:CN220"/>
    <mergeCell ref="CO220:CP220"/>
    <mergeCell ref="CB220:CC220"/>
    <mergeCell ref="CD220:CE220"/>
    <mergeCell ref="CF220:CG220"/>
    <mergeCell ref="CH220:CI220"/>
    <mergeCell ref="CJ220:CK220"/>
    <mergeCell ref="BY221:BZ221"/>
    <mergeCell ref="BQ221:BR221"/>
    <mergeCell ref="BS221:BT221"/>
    <mergeCell ref="BU221:BV221"/>
    <mergeCell ref="BW221:BX221"/>
    <mergeCell ref="BJ221:BK221"/>
    <mergeCell ref="BL221:BM221"/>
    <mergeCell ref="BN221:BO221"/>
    <mergeCell ref="BF221:BG221"/>
    <mergeCell ref="BH221:BI221"/>
    <mergeCell ref="AU221:AV221"/>
    <mergeCell ref="AW221:AX221"/>
    <mergeCell ref="AY221:AZ221"/>
    <mergeCell ref="BA221:BB221"/>
    <mergeCell ref="BC221:BD221"/>
    <mergeCell ref="AR221:AS221"/>
    <mergeCell ref="AG220:AH220"/>
    <mergeCell ref="AJ220:AK220"/>
    <mergeCell ref="AL220:AM220"/>
    <mergeCell ref="AN220:AO220"/>
    <mergeCell ref="AP220:AQ220"/>
    <mergeCell ref="AC220:AD220"/>
    <mergeCell ref="AE220:AF220"/>
    <mergeCell ref="Y220:Z220"/>
    <mergeCell ref="AA220:AB220"/>
    <mergeCell ref="N220:O220"/>
    <mergeCell ref="P220:Q220"/>
    <mergeCell ref="R220:S220"/>
    <mergeCell ref="T220:U220"/>
    <mergeCell ref="V220:W220"/>
    <mergeCell ref="DI219:DJ219"/>
    <mergeCell ref="DK219:DL219"/>
    <mergeCell ref="DM219:DN219"/>
    <mergeCell ref="DO219:DP219"/>
    <mergeCell ref="DQ219:DR219"/>
    <mergeCell ref="DF219:DG219"/>
    <mergeCell ref="CX219:CY219"/>
    <mergeCell ref="CZ219:DA219"/>
    <mergeCell ref="DB219:DC219"/>
    <mergeCell ref="DD219:DE219"/>
    <mergeCell ref="CQ219:CR219"/>
    <mergeCell ref="CS219:CT219"/>
    <mergeCell ref="CU219:CV219"/>
    <mergeCell ref="CM219:CN219"/>
    <mergeCell ref="CO219:CP219"/>
    <mergeCell ref="CB219:CC219"/>
    <mergeCell ref="CD219:CE219"/>
    <mergeCell ref="CF219:CG219"/>
    <mergeCell ref="CH219:CI219"/>
    <mergeCell ref="CJ219:CK219"/>
    <mergeCell ref="BY220:BZ220"/>
    <mergeCell ref="BQ220:BR220"/>
    <mergeCell ref="BS220:BT220"/>
    <mergeCell ref="BU220:BV220"/>
    <mergeCell ref="BW220:BX220"/>
    <mergeCell ref="BJ220:BK220"/>
    <mergeCell ref="BL220:BM220"/>
    <mergeCell ref="BN220:BO220"/>
    <mergeCell ref="BF220:BG220"/>
    <mergeCell ref="BH220:BI220"/>
    <mergeCell ref="AU220:AV220"/>
    <mergeCell ref="AW220:AX220"/>
    <mergeCell ref="AY220:AZ220"/>
    <mergeCell ref="BA220:BB220"/>
    <mergeCell ref="BC220:BD220"/>
    <mergeCell ref="AR220:AS220"/>
    <mergeCell ref="AG219:AH219"/>
    <mergeCell ref="AJ219:AK219"/>
    <mergeCell ref="AL219:AM219"/>
    <mergeCell ref="AN219:AO219"/>
    <mergeCell ref="AP219:AQ219"/>
    <mergeCell ref="AC219:AD219"/>
    <mergeCell ref="AE219:AF219"/>
    <mergeCell ref="Y219:Z219"/>
    <mergeCell ref="AA219:AB219"/>
    <mergeCell ref="N219:O219"/>
    <mergeCell ref="P219:Q219"/>
    <mergeCell ref="R219:S219"/>
    <mergeCell ref="T219:U219"/>
    <mergeCell ref="V219:W219"/>
    <mergeCell ref="DI218:DJ218"/>
    <mergeCell ref="DK218:DL218"/>
    <mergeCell ref="DM218:DN218"/>
    <mergeCell ref="DO218:DP218"/>
    <mergeCell ref="DQ218:DR218"/>
    <mergeCell ref="DF218:DG218"/>
    <mergeCell ref="CX218:CY218"/>
    <mergeCell ref="CZ218:DA218"/>
    <mergeCell ref="DB218:DC218"/>
    <mergeCell ref="DD218:DE218"/>
    <mergeCell ref="CQ218:CR218"/>
    <mergeCell ref="CS218:CT218"/>
    <mergeCell ref="CU218:CV218"/>
    <mergeCell ref="CM218:CN218"/>
    <mergeCell ref="CO218:CP218"/>
    <mergeCell ref="CB218:CC218"/>
    <mergeCell ref="CD218:CE218"/>
    <mergeCell ref="CF218:CG218"/>
    <mergeCell ref="CH218:CI218"/>
    <mergeCell ref="CJ218:CK218"/>
    <mergeCell ref="BY219:BZ219"/>
    <mergeCell ref="BQ219:BR219"/>
    <mergeCell ref="BS219:BT219"/>
    <mergeCell ref="BU219:BV219"/>
    <mergeCell ref="BW219:BX219"/>
    <mergeCell ref="BJ219:BK219"/>
    <mergeCell ref="BL219:BM219"/>
    <mergeCell ref="BN219:BO219"/>
    <mergeCell ref="BF219:BG219"/>
    <mergeCell ref="BH219:BI219"/>
    <mergeCell ref="AU219:AV219"/>
    <mergeCell ref="AW219:AX219"/>
    <mergeCell ref="AY219:AZ219"/>
    <mergeCell ref="BA219:BB219"/>
    <mergeCell ref="BC219:BD219"/>
    <mergeCell ref="AR219:AS219"/>
    <mergeCell ref="AG218:AH218"/>
    <mergeCell ref="AJ218:AK218"/>
    <mergeCell ref="AL218:AM218"/>
    <mergeCell ref="AN218:AO218"/>
    <mergeCell ref="AP218:AQ218"/>
    <mergeCell ref="AC218:AD218"/>
    <mergeCell ref="AE218:AF218"/>
    <mergeCell ref="Y218:Z218"/>
    <mergeCell ref="AA218:AB218"/>
    <mergeCell ref="N218:O218"/>
    <mergeCell ref="P218:Q218"/>
    <mergeCell ref="R218:S218"/>
    <mergeCell ref="T218:U218"/>
    <mergeCell ref="V218:W218"/>
    <mergeCell ref="AR218:AS218"/>
    <mergeCell ref="DI217:DJ217"/>
    <mergeCell ref="DK217:DL217"/>
    <mergeCell ref="DM217:DN217"/>
    <mergeCell ref="DO217:DP217"/>
    <mergeCell ref="DQ217:DR217"/>
    <mergeCell ref="DF217:DG217"/>
    <mergeCell ref="CX217:CY217"/>
    <mergeCell ref="CZ217:DA217"/>
    <mergeCell ref="DB217:DC217"/>
    <mergeCell ref="DD217:DE217"/>
    <mergeCell ref="CQ217:CR217"/>
    <mergeCell ref="CS217:CT217"/>
    <mergeCell ref="CU217:CV217"/>
    <mergeCell ref="CM217:CN217"/>
    <mergeCell ref="CO217:CP217"/>
    <mergeCell ref="CB217:CC217"/>
    <mergeCell ref="CD217:CE217"/>
    <mergeCell ref="CF217:CG217"/>
    <mergeCell ref="CH217:CI217"/>
    <mergeCell ref="CJ217:CK217"/>
    <mergeCell ref="BY218:BZ218"/>
    <mergeCell ref="BQ218:BR218"/>
    <mergeCell ref="BS218:BT218"/>
    <mergeCell ref="BU218:BV218"/>
    <mergeCell ref="BW218:BX218"/>
    <mergeCell ref="BJ218:BK218"/>
    <mergeCell ref="BL218:BM218"/>
    <mergeCell ref="BN218:BO218"/>
    <mergeCell ref="BF218:BG218"/>
    <mergeCell ref="BH218:BI218"/>
    <mergeCell ref="AU218:AV218"/>
    <mergeCell ref="AW218:AX218"/>
    <mergeCell ref="AY218:AZ218"/>
    <mergeCell ref="BA218:BB218"/>
    <mergeCell ref="BC218:BD218"/>
    <mergeCell ref="AG217:AH217"/>
    <mergeCell ref="AJ217:AK217"/>
    <mergeCell ref="AL217:AM217"/>
    <mergeCell ref="AN217:AO217"/>
    <mergeCell ref="AP217:AQ217"/>
    <mergeCell ref="AC217:AD217"/>
    <mergeCell ref="AE217:AF217"/>
    <mergeCell ref="Y217:Z217"/>
    <mergeCell ref="AA217:AB217"/>
    <mergeCell ref="N217:O217"/>
    <mergeCell ref="P217:Q217"/>
    <mergeCell ref="R217:S217"/>
    <mergeCell ref="T217:U217"/>
    <mergeCell ref="V217:W217"/>
    <mergeCell ref="DI216:DJ216"/>
    <mergeCell ref="DK216:DL216"/>
    <mergeCell ref="DM216:DN216"/>
    <mergeCell ref="DO216:DP216"/>
    <mergeCell ref="DQ216:DR216"/>
    <mergeCell ref="DF216:DG216"/>
    <mergeCell ref="CX216:CY216"/>
    <mergeCell ref="CZ216:DA216"/>
    <mergeCell ref="DB216:DC216"/>
    <mergeCell ref="DD216:DE216"/>
    <mergeCell ref="CQ216:CR216"/>
    <mergeCell ref="CS216:CT216"/>
    <mergeCell ref="CU216:CV216"/>
    <mergeCell ref="CM216:CN216"/>
    <mergeCell ref="CO216:CP216"/>
    <mergeCell ref="CB216:CC216"/>
    <mergeCell ref="CD216:CE216"/>
    <mergeCell ref="CF216:CG216"/>
    <mergeCell ref="CH216:CI216"/>
    <mergeCell ref="CJ216:CK216"/>
    <mergeCell ref="BY217:BZ217"/>
    <mergeCell ref="BQ217:BR217"/>
    <mergeCell ref="BS217:BT217"/>
    <mergeCell ref="BU217:BV217"/>
    <mergeCell ref="BW217:BX217"/>
    <mergeCell ref="BJ217:BK217"/>
    <mergeCell ref="BL217:BM217"/>
    <mergeCell ref="BN217:BO217"/>
    <mergeCell ref="BF217:BG217"/>
    <mergeCell ref="BH217:BI217"/>
    <mergeCell ref="AU217:AV217"/>
    <mergeCell ref="AW217:AX217"/>
    <mergeCell ref="AY217:AZ217"/>
    <mergeCell ref="BA217:BB217"/>
    <mergeCell ref="BC217:BD217"/>
    <mergeCell ref="AR217:AS217"/>
    <mergeCell ref="AG216:AH216"/>
    <mergeCell ref="AJ216:AK216"/>
    <mergeCell ref="AL216:AM216"/>
    <mergeCell ref="AN216:AO216"/>
    <mergeCell ref="AP216:AQ216"/>
    <mergeCell ref="AC216:AD216"/>
    <mergeCell ref="AE216:AF216"/>
    <mergeCell ref="Y216:Z216"/>
    <mergeCell ref="AA216:AB216"/>
    <mergeCell ref="N216:O216"/>
    <mergeCell ref="P216:Q216"/>
    <mergeCell ref="R216:S216"/>
    <mergeCell ref="T216:U216"/>
    <mergeCell ref="V216:W216"/>
    <mergeCell ref="DI215:DJ215"/>
    <mergeCell ref="DK215:DL215"/>
    <mergeCell ref="DM215:DN215"/>
    <mergeCell ref="DO215:DP215"/>
    <mergeCell ref="DQ215:DR215"/>
    <mergeCell ref="DF215:DG215"/>
    <mergeCell ref="CX215:CY215"/>
    <mergeCell ref="CZ215:DA215"/>
    <mergeCell ref="DB215:DC215"/>
    <mergeCell ref="DD215:DE215"/>
    <mergeCell ref="CQ215:CR215"/>
    <mergeCell ref="CS215:CT215"/>
    <mergeCell ref="CU215:CV215"/>
    <mergeCell ref="CM215:CN215"/>
    <mergeCell ref="CO215:CP215"/>
    <mergeCell ref="CB215:CC215"/>
    <mergeCell ref="CD215:CE215"/>
    <mergeCell ref="CF215:CG215"/>
    <mergeCell ref="CH215:CI215"/>
    <mergeCell ref="CJ215:CK215"/>
    <mergeCell ref="BY216:BZ216"/>
    <mergeCell ref="BQ216:BR216"/>
    <mergeCell ref="BS216:BT216"/>
    <mergeCell ref="BU216:BV216"/>
    <mergeCell ref="BW216:BX216"/>
    <mergeCell ref="BJ216:BK216"/>
    <mergeCell ref="BL216:BM216"/>
    <mergeCell ref="BN216:BO216"/>
    <mergeCell ref="BF216:BG216"/>
    <mergeCell ref="BH216:BI216"/>
    <mergeCell ref="AU216:AV216"/>
    <mergeCell ref="AW216:AX216"/>
    <mergeCell ref="AY216:AZ216"/>
    <mergeCell ref="BA216:BB216"/>
    <mergeCell ref="BC216:BD216"/>
    <mergeCell ref="AR216:AS216"/>
    <mergeCell ref="AG215:AH215"/>
    <mergeCell ref="AJ215:AK215"/>
    <mergeCell ref="AL215:AM215"/>
    <mergeCell ref="AN215:AO215"/>
    <mergeCell ref="AP215:AQ215"/>
    <mergeCell ref="AC215:AD215"/>
    <mergeCell ref="AE215:AF215"/>
    <mergeCell ref="Y215:Z215"/>
    <mergeCell ref="AA215:AB215"/>
    <mergeCell ref="N215:O215"/>
    <mergeCell ref="P215:Q215"/>
    <mergeCell ref="R215:S215"/>
    <mergeCell ref="T215:U215"/>
    <mergeCell ref="V215:W215"/>
    <mergeCell ref="DI214:DJ214"/>
    <mergeCell ref="DK214:DL214"/>
    <mergeCell ref="DM214:DN214"/>
    <mergeCell ref="DO214:DP214"/>
    <mergeCell ref="DQ214:DR214"/>
    <mergeCell ref="DF214:DG214"/>
    <mergeCell ref="CX214:CY214"/>
    <mergeCell ref="CZ214:DA214"/>
    <mergeCell ref="DB214:DC214"/>
    <mergeCell ref="DD214:DE214"/>
    <mergeCell ref="CQ214:CR214"/>
    <mergeCell ref="CS214:CT214"/>
    <mergeCell ref="CU214:CV214"/>
    <mergeCell ref="CM214:CN214"/>
    <mergeCell ref="CO214:CP214"/>
    <mergeCell ref="CB214:CC214"/>
    <mergeCell ref="CD214:CE214"/>
    <mergeCell ref="CF214:CG214"/>
    <mergeCell ref="CH214:CI214"/>
    <mergeCell ref="CJ214:CK214"/>
    <mergeCell ref="BY215:BZ215"/>
    <mergeCell ref="BQ215:BR215"/>
    <mergeCell ref="BS215:BT215"/>
    <mergeCell ref="BU215:BV215"/>
    <mergeCell ref="BW215:BX215"/>
    <mergeCell ref="BJ215:BK215"/>
    <mergeCell ref="BL215:BM215"/>
    <mergeCell ref="BN215:BO215"/>
    <mergeCell ref="BF215:BG215"/>
    <mergeCell ref="BH215:BI215"/>
    <mergeCell ref="AU215:AV215"/>
    <mergeCell ref="AW215:AX215"/>
    <mergeCell ref="AY215:AZ215"/>
    <mergeCell ref="BA215:BB215"/>
    <mergeCell ref="BC215:BD215"/>
    <mergeCell ref="AR215:AS215"/>
    <mergeCell ref="AG214:AH214"/>
    <mergeCell ref="AJ214:AK214"/>
    <mergeCell ref="AL214:AM214"/>
    <mergeCell ref="AN214:AO214"/>
    <mergeCell ref="AP214:AQ214"/>
    <mergeCell ref="AC214:AD214"/>
    <mergeCell ref="AE214:AF214"/>
    <mergeCell ref="Y214:Z214"/>
    <mergeCell ref="AA214:AB214"/>
    <mergeCell ref="N214:O214"/>
    <mergeCell ref="P214:Q214"/>
    <mergeCell ref="R214:S214"/>
    <mergeCell ref="T214:U214"/>
    <mergeCell ref="V214:W214"/>
    <mergeCell ref="E212:I212"/>
    <mergeCell ref="DI211:DJ211"/>
    <mergeCell ref="DK211:DL211"/>
    <mergeCell ref="DM211:DN211"/>
    <mergeCell ref="DO211:DP211"/>
    <mergeCell ref="DQ211:DR211"/>
    <mergeCell ref="DD211:DE211"/>
    <mergeCell ref="DF211:DG211"/>
    <mergeCell ref="CX211:CY211"/>
    <mergeCell ref="CZ211:DA211"/>
    <mergeCell ref="DB211:DC211"/>
    <mergeCell ref="CO211:CP211"/>
    <mergeCell ref="CQ211:CR211"/>
    <mergeCell ref="CS211:CT211"/>
    <mergeCell ref="CU211:CV211"/>
    <mergeCell ref="CM211:CN211"/>
    <mergeCell ref="CB211:CC211"/>
    <mergeCell ref="CD211:CE211"/>
    <mergeCell ref="CF211:CG211"/>
    <mergeCell ref="BY214:BZ214"/>
    <mergeCell ref="BQ214:BR214"/>
    <mergeCell ref="BS214:BT214"/>
    <mergeCell ref="BU214:BV214"/>
    <mergeCell ref="BW214:BX214"/>
    <mergeCell ref="BJ214:BK214"/>
    <mergeCell ref="BL214:BM214"/>
    <mergeCell ref="BN214:BO214"/>
    <mergeCell ref="BF214:BG214"/>
    <mergeCell ref="BH214:BI214"/>
    <mergeCell ref="AU214:AV214"/>
    <mergeCell ref="AW214:AX214"/>
    <mergeCell ref="AY214:AZ214"/>
    <mergeCell ref="BA214:BB214"/>
    <mergeCell ref="BC214:BD214"/>
    <mergeCell ref="AR214:AS214"/>
    <mergeCell ref="AG211:AH211"/>
    <mergeCell ref="AJ211:AK211"/>
    <mergeCell ref="AL211:AM211"/>
    <mergeCell ref="AN211:AO211"/>
    <mergeCell ref="AA211:AB211"/>
    <mergeCell ref="AC211:AD211"/>
    <mergeCell ref="AE211:AF211"/>
    <mergeCell ref="Y211:Z211"/>
    <mergeCell ref="J211:M211"/>
    <mergeCell ref="N211:O211"/>
    <mergeCell ref="P211:Q211"/>
    <mergeCell ref="R211:S211"/>
    <mergeCell ref="T211:U211"/>
    <mergeCell ref="V211:W211"/>
    <mergeCell ref="CH211:CI211"/>
    <mergeCell ref="CJ211:CK211"/>
    <mergeCell ref="BW211:BX211"/>
    <mergeCell ref="BY211:BZ211"/>
    <mergeCell ref="BQ211:BR211"/>
    <mergeCell ref="BS211:BT211"/>
    <mergeCell ref="BU211:BV211"/>
    <mergeCell ref="BH211:BI211"/>
    <mergeCell ref="BJ211:BK211"/>
    <mergeCell ref="BL211:BM211"/>
    <mergeCell ref="BN211:BO211"/>
    <mergeCell ref="BF211:BG211"/>
    <mergeCell ref="AU211:AV211"/>
    <mergeCell ref="AW211:AX211"/>
    <mergeCell ref="AY211:AZ211"/>
    <mergeCell ref="BA211:BB211"/>
    <mergeCell ref="BC211:BD211"/>
    <mergeCell ref="AP211:AQ211"/>
    <mergeCell ref="AR211:AS211"/>
    <mergeCell ref="DI210:DJ210"/>
    <mergeCell ref="DK210:DL210"/>
    <mergeCell ref="DM210:DN210"/>
    <mergeCell ref="DO210:DP210"/>
    <mergeCell ref="DQ210:DR210"/>
    <mergeCell ref="DF210:DG210"/>
    <mergeCell ref="CX210:CY210"/>
    <mergeCell ref="CZ210:DA210"/>
    <mergeCell ref="DB210:DC210"/>
    <mergeCell ref="DD210:DE210"/>
    <mergeCell ref="CQ210:CR210"/>
    <mergeCell ref="CS210:CT210"/>
    <mergeCell ref="CU210:CV210"/>
    <mergeCell ref="CM210:CN210"/>
    <mergeCell ref="CO210:CP210"/>
    <mergeCell ref="CB210:CC210"/>
    <mergeCell ref="CD210:CE210"/>
    <mergeCell ref="CF210:CG210"/>
    <mergeCell ref="CH210:CI210"/>
    <mergeCell ref="CJ210:CK210"/>
    <mergeCell ref="AG210:AH210"/>
    <mergeCell ref="AJ210:AK210"/>
    <mergeCell ref="AL210:AM210"/>
    <mergeCell ref="AN210:AO210"/>
    <mergeCell ref="AP210:AQ210"/>
    <mergeCell ref="AC210:AD210"/>
    <mergeCell ref="AE210:AF210"/>
    <mergeCell ref="Y210:Z210"/>
    <mergeCell ref="AA210:AB210"/>
    <mergeCell ref="N210:O210"/>
    <mergeCell ref="P210:Q210"/>
    <mergeCell ref="R210:S210"/>
    <mergeCell ref="T210:U210"/>
    <mergeCell ref="V210:W210"/>
    <mergeCell ref="DI209:DJ209"/>
    <mergeCell ref="DK209:DL209"/>
    <mergeCell ref="DM209:DN209"/>
    <mergeCell ref="DO209:DP209"/>
    <mergeCell ref="DQ209:DR209"/>
    <mergeCell ref="DF209:DG209"/>
    <mergeCell ref="CX209:CY209"/>
    <mergeCell ref="CZ209:DA209"/>
    <mergeCell ref="DB209:DC209"/>
    <mergeCell ref="DD209:DE209"/>
    <mergeCell ref="CQ209:CR209"/>
    <mergeCell ref="CS209:CT209"/>
    <mergeCell ref="CU209:CV209"/>
    <mergeCell ref="CM209:CN209"/>
    <mergeCell ref="CO209:CP209"/>
    <mergeCell ref="CB209:CC209"/>
    <mergeCell ref="CD209:CE209"/>
    <mergeCell ref="CF209:CG209"/>
    <mergeCell ref="CH209:CI209"/>
    <mergeCell ref="CJ209:CK209"/>
    <mergeCell ref="BY210:BZ210"/>
    <mergeCell ref="BQ210:BR210"/>
    <mergeCell ref="BS210:BT210"/>
    <mergeCell ref="BU210:BV210"/>
    <mergeCell ref="BW210:BX210"/>
    <mergeCell ref="BJ210:BK210"/>
    <mergeCell ref="BL210:BM210"/>
    <mergeCell ref="BN210:BO210"/>
    <mergeCell ref="BF210:BG210"/>
    <mergeCell ref="BH210:BI210"/>
    <mergeCell ref="AU210:AV210"/>
    <mergeCell ref="AW210:AX210"/>
    <mergeCell ref="AY210:AZ210"/>
    <mergeCell ref="BA210:BB210"/>
    <mergeCell ref="BC210:BD210"/>
    <mergeCell ref="AR210:AS210"/>
    <mergeCell ref="AG209:AH209"/>
    <mergeCell ref="AJ209:AK209"/>
    <mergeCell ref="AL209:AM209"/>
    <mergeCell ref="AN209:AO209"/>
    <mergeCell ref="AP209:AQ209"/>
    <mergeCell ref="AC209:AD209"/>
    <mergeCell ref="AE209:AF209"/>
    <mergeCell ref="Y209:Z209"/>
    <mergeCell ref="AA209:AB209"/>
    <mergeCell ref="N209:O209"/>
    <mergeCell ref="P209:Q209"/>
    <mergeCell ref="R209:S209"/>
    <mergeCell ref="T209:U209"/>
    <mergeCell ref="V209:W209"/>
    <mergeCell ref="AR209:AS209"/>
    <mergeCell ref="DI208:DJ208"/>
    <mergeCell ref="DK208:DL208"/>
    <mergeCell ref="DM208:DN208"/>
    <mergeCell ref="DO208:DP208"/>
    <mergeCell ref="DQ208:DR208"/>
    <mergeCell ref="DF208:DG208"/>
    <mergeCell ref="CX208:CY208"/>
    <mergeCell ref="CZ208:DA208"/>
    <mergeCell ref="DB208:DC208"/>
    <mergeCell ref="DD208:DE208"/>
    <mergeCell ref="CQ208:CR208"/>
    <mergeCell ref="CS208:CT208"/>
    <mergeCell ref="CU208:CV208"/>
    <mergeCell ref="CM208:CN208"/>
    <mergeCell ref="CO208:CP208"/>
    <mergeCell ref="CB208:CC208"/>
    <mergeCell ref="CD208:CE208"/>
    <mergeCell ref="CF208:CG208"/>
    <mergeCell ref="CH208:CI208"/>
    <mergeCell ref="CJ208:CK208"/>
    <mergeCell ref="BY209:BZ209"/>
    <mergeCell ref="BQ209:BR209"/>
    <mergeCell ref="BS209:BT209"/>
    <mergeCell ref="BU209:BV209"/>
    <mergeCell ref="BW209:BX209"/>
    <mergeCell ref="BJ209:BK209"/>
    <mergeCell ref="BL209:BM209"/>
    <mergeCell ref="BN209:BO209"/>
    <mergeCell ref="BF209:BG209"/>
    <mergeCell ref="BH209:BI209"/>
    <mergeCell ref="AU209:AV209"/>
    <mergeCell ref="AW209:AX209"/>
    <mergeCell ref="AY209:AZ209"/>
    <mergeCell ref="BA209:BB209"/>
    <mergeCell ref="BC209:BD209"/>
    <mergeCell ref="AG208:AH208"/>
    <mergeCell ref="AJ208:AK208"/>
    <mergeCell ref="AL208:AM208"/>
    <mergeCell ref="AN208:AO208"/>
    <mergeCell ref="AP208:AQ208"/>
    <mergeCell ref="AC208:AD208"/>
    <mergeCell ref="AE208:AF208"/>
    <mergeCell ref="Y208:Z208"/>
    <mergeCell ref="AA208:AB208"/>
    <mergeCell ref="N208:O208"/>
    <mergeCell ref="P208:Q208"/>
    <mergeCell ref="R208:S208"/>
    <mergeCell ref="T208:U208"/>
    <mergeCell ref="V208:W208"/>
    <mergeCell ref="DI207:DJ207"/>
    <mergeCell ref="DK207:DL207"/>
    <mergeCell ref="DM207:DN207"/>
    <mergeCell ref="DO207:DP207"/>
    <mergeCell ref="DQ207:DR207"/>
    <mergeCell ref="DF207:DG207"/>
    <mergeCell ref="CX207:CY207"/>
    <mergeCell ref="CZ207:DA207"/>
    <mergeCell ref="DB207:DC207"/>
    <mergeCell ref="DD207:DE207"/>
    <mergeCell ref="CQ207:CR207"/>
    <mergeCell ref="CS207:CT207"/>
    <mergeCell ref="CU207:CV207"/>
    <mergeCell ref="CM207:CN207"/>
    <mergeCell ref="CO207:CP207"/>
    <mergeCell ref="CB207:CC207"/>
    <mergeCell ref="CD207:CE207"/>
    <mergeCell ref="CF207:CG207"/>
    <mergeCell ref="CH207:CI207"/>
    <mergeCell ref="CJ207:CK207"/>
    <mergeCell ref="BY208:BZ208"/>
    <mergeCell ref="BQ208:BR208"/>
    <mergeCell ref="BS208:BT208"/>
    <mergeCell ref="BU208:BV208"/>
    <mergeCell ref="BW208:BX208"/>
    <mergeCell ref="BJ208:BK208"/>
    <mergeCell ref="BL208:BM208"/>
    <mergeCell ref="BN208:BO208"/>
    <mergeCell ref="BF208:BG208"/>
    <mergeCell ref="BH208:BI208"/>
    <mergeCell ref="AU208:AV208"/>
    <mergeCell ref="AW208:AX208"/>
    <mergeCell ref="AY208:AZ208"/>
    <mergeCell ref="BA208:BB208"/>
    <mergeCell ref="BC208:BD208"/>
    <mergeCell ref="AR208:AS208"/>
    <mergeCell ref="AG207:AH207"/>
    <mergeCell ref="AJ207:AK207"/>
    <mergeCell ref="AL207:AM207"/>
    <mergeCell ref="AN207:AO207"/>
    <mergeCell ref="AP207:AQ207"/>
    <mergeCell ref="AC207:AD207"/>
    <mergeCell ref="AE207:AF207"/>
    <mergeCell ref="Y207:Z207"/>
    <mergeCell ref="AA207:AB207"/>
    <mergeCell ref="N207:O207"/>
    <mergeCell ref="P207:Q207"/>
    <mergeCell ref="R207:S207"/>
    <mergeCell ref="T207:U207"/>
    <mergeCell ref="V207:W207"/>
    <mergeCell ref="DI206:DJ206"/>
    <mergeCell ref="DK206:DL206"/>
    <mergeCell ref="DM206:DN206"/>
    <mergeCell ref="DO206:DP206"/>
    <mergeCell ref="DQ206:DR206"/>
    <mergeCell ref="DF206:DG206"/>
    <mergeCell ref="CX206:CY206"/>
    <mergeCell ref="CZ206:DA206"/>
    <mergeCell ref="DB206:DC206"/>
    <mergeCell ref="DD206:DE206"/>
    <mergeCell ref="CQ206:CR206"/>
    <mergeCell ref="CS206:CT206"/>
    <mergeCell ref="CU206:CV206"/>
    <mergeCell ref="CM206:CN206"/>
    <mergeCell ref="CO206:CP206"/>
    <mergeCell ref="CB206:CC206"/>
    <mergeCell ref="CD206:CE206"/>
    <mergeCell ref="CF206:CG206"/>
    <mergeCell ref="CH206:CI206"/>
    <mergeCell ref="CJ206:CK206"/>
    <mergeCell ref="BY207:BZ207"/>
    <mergeCell ref="BQ207:BR207"/>
    <mergeCell ref="BS207:BT207"/>
    <mergeCell ref="BU207:BV207"/>
    <mergeCell ref="BW207:BX207"/>
    <mergeCell ref="BJ207:BK207"/>
    <mergeCell ref="BL207:BM207"/>
    <mergeCell ref="BN207:BO207"/>
    <mergeCell ref="BF207:BG207"/>
    <mergeCell ref="BH207:BI207"/>
    <mergeCell ref="AU207:AV207"/>
    <mergeCell ref="AW207:AX207"/>
    <mergeCell ref="AY207:AZ207"/>
    <mergeCell ref="BA207:BB207"/>
    <mergeCell ref="BC207:BD207"/>
    <mergeCell ref="AR207:AS207"/>
    <mergeCell ref="AG206:AH206"/>
    <mergeCell ref="AJ206:AK206"/>
    <mergeCell ref="AL206:AM206"/>
    <mergeCell ref="AN206:AO206"/>
    <mergeCell ref="AP206:AQ206"/>
    <mergeCell ref="AC206:AD206"/>
    <mergeCell ref="AE206:AF206"/>
    <mergeCell ref="Y206:Z206"/>
    <mergeCell ref="AA206:AB206"/>
    <mergeCell ref="N206:O206"/>
    <mergeCell ref="P206:Q206"/>
    <mergeCell ref="R206:S206"/>
    <mergeCell ref="T206:U206"/>
    <mergeCell ref="V206:W206"/>
    <mergeCell ref="DI205:DJ205"/>
    <mergeCell ref="DK205:DL205"/>
    <mergeCell ref="DM205:DN205"/>
    <mergeCell ref="DO205:DP205"/>
    <mergeCell ref="DQ205:DR205"/>
    <mergeCell ref="DF205:DG205"/>
    <mergeCell ref="CX205:CY205"/>
    <mergeCell ref="CZ205:DA205"/>
    <mergeCell ref="DB205:DC205"/>
    <mergeCell ref="DD205:DE205"/>
    <mergeCell ref="CQ205:CR205"/>
    <mergeCell ref="CS205:CT205"/>
    <mergeCell ref="CU205:CV205"/>
    <mergeCell ref="CM205:CN205"/>
    <mergeCell ref="CO205:CP205"/>
    <mergeCell ref="CB205:CC205"/>
    <mergeCell ref="CD205:CE205"/>
    <mergeCell ref="CF205:CG205"/>
    <mergeCell ref="CH205:CI205"/>
    <mergeCell ref="CJ205:CK205"/>
    <mergeCell ref="BY206:BZ206"/>
    <mergeCell ref="BQ206:BR206"/>
    <mergeCell ref="BS206:BT206"/>
    <mergeCell ref="BU206:BV206"/>
    <mergeCell ref="BW206:BX206"/>
    <mergeCell ref="BJ206:BK206"/>
    <mergeCell ref="BL206:BM206"/>
    <mergeCell ref="BN206:BO206"/>
    <mergeCell ref="BF206:BG206"/>
    <mergeCell ref="BH206:BI206"/>
    <mergeCell ref="AU206:AV206"/>
    <mergeCell ref="AW206:AX206"/>
    <mergeCell ref="AY206:AZ206"/>
    <mergeCell ref="BA206:BB206"/>
    <mergeCell ref="BC206:BD206"/>
    <mergeCell ref="AR206:AS206"/>
    <mergeCell ref="AG205:AH205"/>
    <mergeCell ref="AJ205:AK205"/>
    <mergeCell ref="AL205:AM205"/>
    <mergeCell ref="AN205:AO205"/>
    <mergeCell ref="AP205:AQ205"/>
    <mergeCell ref="AC205:AD205"/>
    <mergeCell ref="AE205:AF205"/>
    <mergeCell ref="Y205:Z205"/>
    <mergeCell ref="AA205:AB205"/>
    <mergeCell ref="N205:O205"/>
    <mergeCell ref="P205:Q205"/>
    <mergeCell ref="R205:S205"/>
    <mergeCell ref="T205:U205"/>
    <mergeCell ref="V205:W205"/>
    <mergeCell ref="DI204:DJ204"/>
    <mergeCell ref="DK204:DL204"/>
    <mergeCell ref="DM204:DN204"/>
    <mergeCell ref="DO204:DP204"/>
    <mergeCell ref="DQ204:DR204"/>
    <mergeCell ref="DF204:DG204"/>
    <mergeCell ref="CX204:CY204"/>
    <mergeCell ref="CZ204:DA204"/>
    <mergeCell ref="DB204:DC204"/>
    <mergeCell ref="DD204:DE204"/>
    <mergeCell ref="CQ204:CR204"/>
    <mergeCell ref="CS204:CT204"/>
    <mergeCell ref="CU204:CV204"/>
    <mergeCell ref="CM204:CN204"/>
    <mergeCell ref="CO204:CP204"/>
    <mergeCell ref="CB204:CC204"/>
    <mergeCell ref="CD204:CE204"/>
    <mergeCell ref="CF204:CG204"/>
    <mergeCell ref="CH204:CI204"/>
    <mergeCell ref="CJ204:CK204"/>
    <mergeCell ref="BY205:BZ205"/>
    <mergeCell ref="BQ205:BR205"/>
    <mergeCell ref="BS205:BT205"/>
    <mergeCell ref="BU205:BV205"/>
    <mergeCell ref="BW205:BX205"/>
    <mergeCell ref="BJ205:BK205"/>
    <mergeCell ref="BL205:BM205"/>
    <mergeCell ref="BN205:BO205"/>
    <mergeCell ref="BF205:BG205"/>
    <mergeCell ref="BH205:BI205"/>
    <mergeCell ref="AU205:AV205"/>
    <mergeCell ref="AW205:AX205"/>
    <mergeCell ref="AY205:AZ205"/>
    <mergeCell ref="BA205:BB205"/>
    <mergeCell ref="BC205:BD205"/>
    <mergeCell ref="AR205:AS205"/>
    <mergeCell ref="AG204:AH204"/>
    <mergeCell ref="AJ204:AK204"/>
    <mergeCell ref="AL204:AM204"/>
    <mergeCell ref="AN204:AO204"/>
    <mergeCell ref="AP204:AQ204"/>
    <mergeCell ref="AC204:AD204"/>
    <mergeCell ref="AE204:AF204"/>
    <mergeCell ref="Y204:Z204"/>
    <mergeCell ref="AA204:AB204"/>
    <mergeCell ref="N204:O204"/>
    <mergeCell ref="P204:Q204"/>
    <mergeCell ref="R204:S204"/>
    <mergeCell ref="T204:U204"/>
    <mergeCell ref="V204:W204"/>
    <mergeCell ref="DI203:DJ203"/>
    <mergeCell ref="DK203:DL203"/>
    <mergeCell ref="DM203:DN203"/>
    <mergeCell ref="DO203:DP203"/>
    <mergeCell ref="DQ203:DR203"/>
    <mergeCell ref="DF203:DG203"/>
    <mergeCell ref="CX203:CY203"/>
    <mergeCell ref="CZ203:DA203"/>
    <mergeCell ref="DB203:DC203"/>
    <mergeCell ref="DD203:DE203"/>
    <mergeCell ref="CQ203:CR203"/>
    <mergeCell ref="CS203:CT203"/>
    <mergeCell ref="CU203:CV203"/>
    <mergeCell ref="CM203:CN203"/>
    <mergeCell ref="CO203:CP203"/>
    <mergeCell ref="CB203:CC203"/>
    <mergeCell ref="CD203:CE203"/>
    <mergeCell ref="CF203:CG203"/>
    <mergeCell ref="CH203:CI203"/>
    <mergeCell ref="CJ203:CK203"/>
    <mergeCell ref="BY204:BZ204"/>
    <mergeCell ref="BQ204:BR204"/>
    <mergeCell ref="BS204:BT204"/>
    <mergeCell ref="BU204:BV204"/>
    <mergeCell ref="BW204:BX204"/>
    <mergeCell ref="BJ204:BK204"/>
    <mergeCell ref="BL204:BM204"/>
    <mergeCell ref="BN204:BO204"/>
    <mergeCell ref="BF204:BG204"/>
    <mergeCell ref="BH204:BI204"/>
    <mergeCell ref="AU204:AV204"/>
    <mergeCell ref="AW204:AX204"/>
    <mergeCell ref="AY204:AZ204"/>
    <mergeCell ref="BA204:BB204"/>
    <mergeCell ref="BC204:BD204"/>
    <mergeCell ref="AR204:AS204"/>
    <mergeCell ref="AG203:AH203"/>
    <mergeCell ref="AJ203:AK203"/>
    <mergeCell ref="AL203:AM203"/>
    <mergeCell ref="AN203:AO203"/>
    <mergeCell ref="AP203:AQ203"/>
    <mergeCell ref="AC203:AD203"/>
    <mergeCell ref="AE203:AF203"/>
    <mergeCell ref="Y203:Z203"/>
    <mergeCell ref="AA203:AB203"/>
    <mergeCell ref="N203:O203"/>
    <mergeCell ref="P203:Q203"/>
    <mergeCell ref="R203:S203"/>
    <mergeCell ref="T203:U203"/>
    <mergeCell ref="V203:W203"/>
    <mergeCell ref="AR203:AS203"/>
    <mergeCell ref="DI202:DJ202"/>
    <mergeCell ref="DK202:DL202"/>
    <mergeCell ref="DM202:DN202"/>
    <mergeCell ref="DO202:DP202"/>
    <mergeCell ref="DQ202:DR202"/>
    <mergeCell ref="DF202:DG202"/>
    <mergeCell ref="CX202:CY202"/>
    <mergeCell ref="CZ202:DA202"/>
    <mergeCell ref="DB202:DC202"/>
    <mergeCell ref="DD202:DE202"/>
    <mergeCell ref="CQ202:CR202"/>
    <mergeCell ref="CS202:CT202"/>
    <mergeCell ref="CU202:CV202"/>
    <mergeCell ref="CM202:CN202"/>
    <mergeCell ref="CO202:CP202"/>
    <mergeCell ref="CB202:CC202"/>
    <mergeCell ref="CD202:CE202"/>
    <mergeCell ref="CF202:CG202"/>
    <mergeCell ref="CH202:CI202"/>
    <mergeCell ref="CJ202:CK202"/>
    <mergeCell ref="BY203:BZ203"/>
    <mergeCell ref="BQ203:BR203"/>
    <mergeCell ref="BS203:BT203"/>
    <mergeCell ref="BU203:BV203"/>
    <mergeCell ref="BW203:BX203"/>
    <mergeCell ref="BJ203:BK203"/>
    <mergeCell ref="BL203:BM203"/>
    <mergeCell ref="BN203:BO203"/>
    <mergeCell ref="BF203:BG203"/>
    <mergeCell ref="BH203:BI203"/>
    <mergeCell ref="AU203:AV203"/>
    <mergeCell ref="AW203:AX203"/>
    <mergeCell ref="AY203:AZ203"/>
    <mergeCell ref="BA203:BB203"/>
    <mergeCell ref="BC203:BD203"/>
    <mergeCell ref="AG202:AH202"/>
    <mergeCell ref="AJ202:AK202"/>
    <mergeCell ref="AL202:AM202"/>
    <mergeCell ref="AN202:AO202"/>
    <mergeCell ref="AP202:AQ202"/>
    <mergeCell ref="AC202:AD202"/>
    <mergeCell ref="AE202:AF202"/>
    <mergeCell ref="Y202:Z202"/>
    <mergeCell ref="AA202:AB202"/>
    <mergeCell ref="N202:O202"/>
    <mergeCell ref="P202:Q202"/>
    <mergeCell ref="R202:S202"/>
    <mergeCell ref="T202:U202"/>
    <mergeCell ref="V202:W202"/>
    <mergeCell ref="DI201:DJ201"/>
    <mergeCell ref="DK201:DL201"/>
    <mergeCell ref="DM201:DN201"/>
    <mergeCell ref="DO201:DP201"/>
    <mergeCell ref="DQ201:DR201"/>
    <mergeCell ref="DF201:DG201"/>
    <mergeCell ref="CX201:CY201"/>
    <mergeCell ref="CZ201:DA201"/>
    <mergeCell ref="DB201:DC201"/>
    <mergeCell ref="DD201:DE201"/>
    <mergeCell ref="CQ201:CR201"/>
    <mergeCell ref="CS201:CT201"/>
    <mergeCell ref="CU201:CV201"/>
    <mergeCell ref="CM201:CN201"/>
    <mergeCell ref="CO201:CP201"/>
    <mergeCell ref="CB201:CC201"/>
    <mergeCell ref="CD201:CE201"/>
    <mergeCell ref="CF201:CG201"/>
    <mergeCell ref="CH201:CI201"/>
    <mergeCell ref="CJ201:CK201"/>
    <mergeCell ref="BY202:BZ202"/>
    <mergeCell ref="BQ202:BR202"/>
    <mergeCell ref="BS202:BT202"/>
    <mergeCell ref="BU202:BV202"/>
    <mergeCell ref="BW202:BX202"/>
    <mergeCell ref="BJ202:BK202"/>
    <mergeCell ref="BL202:BM202"/>
    <mergeCell ref="BN202:BO202"/>
    <mergeCell ref="BF202:BG202"/>
    <mergeCell ref="BH202:BI202"/>
    <mergeCell ref="AU202:AV202"/>
    <mergeCell ref="AW202:AX202"/>
    <mergeCell ref="AY202:AZ202"/>
    <mergeCell ref="BA202:BB202"/>
    <mergeCell ref="BC202:BD202"/>
    <mergeCell ref="AR202:AS202"/>
    <mergeCell ref="AG201:AH201"/>
    <mergeCell ref="AJ201:AK201"/>
    <mergeCell ref="AL201:AM201"/>
    <mergeCell ref="AN201:AO201"/>
    <mergeCell ref="AP201:AQ201"/>
    <mergeCell ref="AC201:AD201"/>
    <mergeCell ref="AE201:AF201"/>
    <mergeCell ref="Y201:Z201"/>
    <mergeCell ref="AA201:AB201"/>
    <mergeCell ref="N201:O201"/>
    <mergeCell ref="P201:Q201"/>
    <mergeCell ref="R201:S201"/>
    <mergeCell ref="T201:U201"/>
    <mergeCell ref="V201:W201"/>
    <mergeCell ref="DI200:DJ200"/>
    <mergeCell ref="DK200:DL200"/>
    <mergeCell ref="DM200:DN200"/>
    <mergeCell ref="DO200:DP200"/>
    <mergeCell ref="DQ200:DR200"/>
    <mergeCell ref="DF200:DG200"/>
    <mergeCell ref="CX200:CY200"/>
    <mergeCell ref="CZ200:DA200"/>
    <mergeCell ref="DB200:DC200"/>
    <mergeCell ref="DD200:DE200"/>
    <mergeCell ref="CQ200:CR200"/>
    <mergeCell ref="CS200:CT200"/>
    <mergeCell ref="CU200:CV200"/>
    <mergeCell ref="CM200:CN200"/>
    <mergeCell ref="CO200:CP200"/>
    <mergeCell ref="CB200:CC200"/>
    <mergeCell ref="CD200:CE200"/>
    <mergeCell ref="CF200:CG200"/>
    <mergeCell ref="CH200:CI200"/>
    <mergeCell ref="CJ200:CK200"/>
    <mergeCell ref="BY201:BZ201"/>
    <mergeCell ref="BQ201:BR201"/>
    <mergeCell ref="BS201:BT201"/>
    <mergeCell ref="BU201:BV201"/>
    <mergeCell ref="BW201:BX201"/>
    <mergeCell ref="BJ201:BK201"/>
    <mergeCell ref="BL201:BM201"/>
    <mergeCell ref="BN201:BO201"/>
    <mergeCell ref="BF201:BG201"/>
    <mergeCell ref="BH201:BI201"/>
    <mergeCell ref="AU201:AV201"/>
    <mergeCell ref="AW201:AX201"/>
    <mergeCell ref="AY201:AZ201"/>
    <mergeCell ref="BA201:BB201"/>
    <mergeCell ref="BC201:BD201"/>
    <mergeCell ref="AR201:AS201"/>
    <mergeCell ref="AG200:AH200"/>
    <mergeCell ref="AJ200:AK200"/>
    <mergeCell ref="AL200:AM200"/>
    <mergeCell ref="AN200:AO200"/>
    <mergeCell ref="AP200:AQ200"/>
    <mergeCell ref="AC200:AD200"/>
    <mergeCell ref="AE200:AF200"/>
    <mergeCell ref="Y200:Z200"/>
    <mergeCell ref="AA200:AB200"/>
    <mergeCell ref="N200:O200"/>
    <mergeCell ref="P200:Q200"/>
    <mergeCell ref="R200:S200"/>
    <mergeCell ref="T200:U200"/>
    <mergeCell ref="V200:W200"/>
    <mergeCell ref="DI199:DJ199"/>
    <mergeCell ref="DK199:DL199"/>
    <mergeCell ref="DM199:DN199"/>
    <mergeCell ref="DO199:DP199"/>
    <mergeCell ref="DQ199:DR199"/>
    <mergeCell ref="DF199:DG199"/>
    <mergeCell ref="CX199:CY199"/>
    <mergeCell ref="CZ199:DA199"/>
    <mergeCell ref="DB199:DC199"/>
    <mergeCell ref="DD199:DE199"/>
    <mergeCell ref="CQ199:CR199"/>
    <mergeCell ref="CS199:CT199"/>
    <mergeCell ref="CU199:CV199"/>
    <mergeCell ref="CM199:CN199"/>
    <mergeCell ref="CO199:CP199"/>
    <mergeCell ref="CB199:CC199"/>
    <mergeCell ref="CD199:CE199"/>
    <mergeCell ref="CF199:CG199"/>
    <mergeCell ref="CH199:CI199"/>
    <mergeCell ref="CJ199:CK199"/>
    <mergeCell ref="BY200:BZ200"/>
    <mergeCell ref="BQ200:BR200"/>
    <mergeCell ref="BS200:BT200"/>
    <mergeCell ref="BU200:BV200"/>
    <mergeCell ref="BW200:BX200"/>
    <mergeCell ref="BJ200:BK200"/>
    <mergeCell ref="BL200:BM200"/>
    <mergeCell ref="BN200:BO200"/>
    <mergeCell ref="BF200:BG200"/>
    <mergeCell ref="BH200:BI200"/>
    <mergeCell ref="AU200:AV200"/>
    <mergeCell ref="AW200:AX200"/>
    <mergeCell ref="AY200:AZ200"/>
    <mergeCell ref="BA200:BB200"/>
    <mergeCell ref="BC200:BD200"/>
    <mergeCell ref="AR200:AS200"/>
    <mergeCell ref="AG199:AH199"/>
    <mergeCell ref="AJ199:AK199"/>
    <mergeCell ref="AL199:AM199"/>
    <mergeCell ref="AN199:AO199"/>
    <mergeCell ref="AP199:AQ199"/>
    <mergeCell ref="AC199:AD199"/>
    <mergeCell ref="AE199:AF199"/>
    <mergeCell ref="Y199:Z199"/>
    <mergeCell ref="AA199:AB199"/>
    <mergeCell ref="N199:O199"/>
    <mergeCell ref="P199:Q199"/>
    <mergeCell ref="R199:S199"/>
    <mergeCell ref="T199:U199"/>
    <mergeCell ref="V199:W199"/>
    <mergeCell ref="DI198:DJ198"/>
    <mergeCell ref="DK198:DL198"/>
    <mergeCell ref="DM198:DN198"/>
    <mergeCell ref="DO198:DP198"/>
    <mergeCell ref="DQ198:DR198"/>
    <mergeCell ref="DF198:DG198"/>
    <mergeCell ref="CX198:CY198"/>
    <mergeCell ref="CZ198:DA198"/>
    <mergeCell ref="DB198:DC198"/>
    <mergeCell ref="DD198:DE198"/>
    <mergeCell ref="CQ198:CR198"/>
    <mergeCell ref="CS198:CT198"/>
    <mergeCell ref="CU198:CV198"/>
    <mergeCell ref="CM198:CN198"/>
    <mergeCell ref="CO198:CP198"/>
    <mergeCell ref="CB198:CC198"/>
    <mergeCell ref="CD198:CE198"/>
    <mergeCell ref="CF198:CG198"/>
    <mergeCell ref="CH198:CI198"/>
    <mergeCell ref="CJ198:CK198"/>
    <mergeCell ref="BY199:BZ199"/>
    <mergeCell ref="BQ199:BR199"/>
    <mergeCell ref="BS199:BT199"/>
    <mergeCell ref="BU199:BV199"/>
    <mergeCell ref="BW199:BX199"/>
    <mergeCell ref="BJ199:BK199"/>
    <mergeCell ref="BL199:BM199"/>
    <mergeCell ref="BN199:BO199"/>
    <mergeCell ref="BF199:BG199"/>
    <mergeCell ref="BH199:BI199"/>
    <mergeCell ref="AU199:AV199"/>
    <mergeCell ref="AW199:AX199"/>
    <mergeCell ref="AY199:AZ199"/>
    <mergeCell ref="BA199:BB199"/>
    <mergeCell ref="BC199:BD199"/>
    <mergeCell ref="AR199:AS199"/>
    <mergeCell ref="AG198:AH198"/>
    <mergeCell ref="AJ198:AK198"/>
    <mergeCell ref="AL198:AM198"/>
    <mergeCell ref="AN198:AO198"/>
    <mergeCell ref="AP198:AQ198"/>
    <mergeCell ref="AC198:AD198"/>
    <mergeCell ref="AE198:AF198"/>
    <mergeCell ref="Y198:Z198"/>
    <mergeCell ref="AA198:AB198"/>
    <mergeCell ref="N198:O198"/>
    <mergeCell ref="P198:Q198"/>
    <mergeCell ref="R198:S198"/>
    <mergeCell ref="T198:U198"/>
    <mergeCell ref="V198:W198"/>
    <mergeCell ref="DI197:DJ197"/>
    <mergeCell ref="DK197:DL197"/>
    <mergeCell ref="DM197:DN197"/>
    <mergeCell ref="DO197:DP197"/>
    <mergeCell ref="DQ197:DR197"/>
    <mergeCell ref="DF197:DG197"/>
    <mergeCell ref="CX197:CY197"/>
    <mergeCell ref="CZ197:DA197"/>
    <mergeCell ref="DB197:DC197"/>
    <mergeCell ref="DD197:DE197"/>
    <mergeCell ref="CQ197:CR197"/>
    <mergeCell ref="CS197:CT197"/>
    <mergeCell ref="CU197:CV197"/>
    <mergeCell ref="CM197:CN197"/>
    <mergeCell ref="CO197:CP197"/>
    <mergeCell ref="CB197:CC197"/>
    <mergeCell ref="CD197:CE197"/>
    <mergeCell ref="CF197:CG197"/>
    <mergeCell ref="CH197:CI197"/>
    <mergeCell ref="CJ197:CK197"/>
    <mergeCell ref="BY198:BZ198"/>
    <mergeCell ref="BQ198:BR198"/>
    <mergeCell ref="BS198:BT198"/>
    <mergeCell ref="BU198:BV198"/>
    <mergeCell ref="BW198:BX198"/>
    <mergeCell ref="BJ198:BK198"/>
    <mergeCell ref="BL198:BM198"/>
    <mergeCell ref="BN198:BO198"/>
    <mergeCell ref="BF198:BG198"/>
    <mergeCell ref="BH198:BI198"/>
    <mergeCell ref="AU198:AV198"/>
    <mergeCell ref="AW198:AX198"/>
    <mergeCell ref="AY198:AZ198"/>
    <mergeCell ref="BA198:BB198"/>
    <mergeCell ref="BC198:BD198"/>
    <mergeCell ref="AR198:AS198"/>
    <mergeCell ref="AG197:AH197"/>
    <mergeCell ref="AJ197:AK197"/>
    <mergeCell ref="AL197:AM197"/>
    <mergeCell ref="AN197:AO197"/>
    <mergeCell ref="AP197:AQ197"/>
    <mergeCell ref="AC197:AD197"/>
    <mergeCell ref="AE197:AF197"/>
    <mergeCell ref="Y197:Z197"/>
    <mergeCell ref="AA197:AB197"/>
    <mergeCell ref="N197:O197"/>
    <mergeCell ref="P197:Q197"/>
    <mergeCell ref="R197:S197"/>
    <mergeCell ref="T197:U197"/>
    <mergeCell ref="V197:W197"/>
    <mergeCell ref="AR197:AS197"/>
    <mergeCell ref="DI196:DJ196"/>
    <mergeCell ref="DK196:DL196"/>
    <mergeCell ref="DM196:DN196"/>
    <mergeCell ref="DO196:DP196"/>
    <mergeCell ref="DQ196:DR196"/>
    <mergeCell ref="DF196:DG196"/>
    <mergeCell ref="CX196:CY196"/>
    <mergeCell ref="CZ196:DA196"/>
    <mergeCell ref="DB196:DC196"/>
    <mergeCell ref="DD196:DE196"/>
    <mergeCell ref="CQ196:CR196"/>
    <mergeCell ref="CS196:CT196"/>
    <mergeCell ref="CU196:CV196"/>
    <mergeCell ref="CM196:CN196"/>
    <mergeCell ref="CO196:CP196"/>
    <mergeCell ref="CB196:CC196"/>
    <mergeCell ref="CD196:CE196"/>
    <mergeCell ref="CF196:CG196"/>
    <mergeCell ref="CH196:CI196"/>
    <mergeCell ref="CJ196:CK196"/>
    <mergeCell ref="BY197:BZ197"/>
    <mergeCell ref="BQ197:BR197"/>
    <mergeCell ref="BS197:BT197"/>
    <mergeCell ref="BU197:BV197"/>
    <mergeCell ref="BW197:BX197"/>
    <mergeCell ref="BJ197:BK197"/>
    <mergeCell ref="BL197:BM197"/>
    <mergeCell ref="BN197:BO197"/>
    <mergeCell ref="BF197:BG197"/>
    <mergeCell ref="BH197:BI197"/>
    <mergeCell ref="AU197:AV197"/>
    <mergeCell ref="AW197:AX197"/>
    <mergeCell ref="AY197:AZ197"/>
    <mergeCell ref="BA197:BB197"/>
    <mergeCell ref="BC197:BD197"/>
    <mergeCell ref="AG196:AH196"/>
    <mergeCell ref="AJ196:AK196"/>
    <mergeCell ref="AL196:AM196"/>
    <mergeCell ref="AN196:AO196"/>
    <mergeCell ref="AP196:AQ196"/>
    <mergeCell ref="AC196:AD196"/>
    <mergeCell ref="AE196:AF196"/>
    <mergeCell ref="Y196:Z196"/>
    <mergeCell ref="AA196:AB196"/>
    <mergeCell ref="N196:O196"/>
    <mergeCell ref="P196:Q196"/>
    <mergeCell ref="R196:S196"/>
    <mergeCell ref="T196:U196"/>
    <mergeCell ref="V196:W196"/>
    <mergeCell ref="DI195:DJ195"/>
    <mergeCell ref="DK195:DL195"/>
    <mergeCell ref="DM195:DN195"/>
    <mergeCell ref="DO195:DP195"/>
    <mergeCell ref="DQ195:DR195"/>
    <mergeCell ref="DF195:DG195"/>
    <mergeCell ref="CX195:CY195"/>
    <mergeCell ref="CZ195:DA195"/>
    <mergeCell ref="DB195:DC195"/>
    <mergeCell ref="DD195:DE195"/>
    <mergeCell ref="CQ195:CR195"/>
    <mergeCell ref="CS195:CT195"/>
    <mergeCell ref="CU195:CV195"/>
    <mergeCell ref="CM195:CN195"/>
    <mergeCell ref="CO195:CP195"/>
    <mergeCell ref="CB195:CC195"/>
    <mergeCell ref="CD195:CE195"/>
    <mergeCell ref="CF195:CG195"/>
    <mergeCell ref="CH195:CI195"/>
    <mergeCell ref="CJ195:CK195"/>
    <mergeCell ref="BY196:BZ196"/>
    <mergeCell ref="BQ196:BR196"/>
    <mergeCell ref="BS196:BT196"/>
    <mergeCell ref="BU196:BV196"/>
    <mergeCell ref="BW196:BX196"/>
    <mergeCell ref="BJ196:BK196"/>
    <mergeCell ref="BL196:BM196"/>
    <mergeCell ref="BN196:BO196"/>
    <mergeCell ref="BF196:BG196"/>
    <mergeCell ref="BH196:BI196"/>
    <mergeCell ref="AU196:AV196"/>
    <mergeCell ref="AW196:AX196"/>
    <mergeCell ref="AY196:AZ196"/>
    <mergeCell ref="BA196:BB196"/>
    <mergeCell ref="BC196:BD196"/>
    <mergeCell ref="AR196:AS196"/>
    <mergeCell ref="AG195:AH195"/>
    <mergeCell ref="AJ195:AK195"/>
    <mergeCell ref="AL195:AM195"/>
    <mergeCell ref="AN195:AO195"/>
    <mergeCell ref="AP195:AQ195"/>
    <mergeCell ref="AC195:AD195"/>
    <mergeCell ref="AE195:AF195"/>
    <mergeCell ref="Y195:Z195"/>
    <mergeCell ref="AA195:AB195"/>
    <mergeCell ref="N195:O195"/>
    <mergeCell ref="P195:Q195"/>
    <mergeCell ref="R195:S195"/>
    <mergeCell ref="T195:U195"/>
    <mergeCell ref="V195:W195"/>
    <mergeCell ref="DI194:DJ194"/>
    <mergeCell ref="DK194:DL194"/>
    <mergeCell ref="DM194:DN194"/>
    <mergeCell ref="DO194:DP194"/>
    <mergeCell ref="DQ194:DR194"/>
    <mergeCell ref="DF194:DG194"/>
    <mergeCell ref="CX194:CY194"/>
    <mergeCell ref="CZ194:DA194"/>
    <mergeCell ref="DB194:DC194"/>
    <mergeCell ref="DD194:DE194"/>
    <mergeCell ref="CQ194:CR194"/>
    <mergeCell ref="CS194:CT194"/>
    <mergeCell ref="CU194:CV194"/>
    <mergeCell ref="CM194:CN194"/>
    <mergeCell ref="CO194:CP194"/>
    <mergeCell ref="CB194:CC194"/>
    <mergeCell ref="CD194:CE194"/>
    <mergeCell ref="CF194:CG194"/>
    <mergeCell ref="CH194:CI194"/>
    <mergeCell ref="CJ194:CK194"/>
    <mergeCell ref="BY195:BZ195"/>
    <mergeCell ref="BQ195:BR195"/>
    <mergeCell ref="BS195:BT195"/>
    <mergeCell ref="BU195:BV195"/>
    <mergeCell ref="BW195:BX195"/>
    <mergeCell ref="BJ195:BK195"/>
    <mergeCell ref="BL195:BM195"/>
    <mergeCell ref="BN195:BO195"/>
    <mergeCell ref="BF195:BG195"/>
    <mergeCell ref="BH195:BI195"/>
    <mergeCell ref="AU195:AV195"/>
    <mergeCell ref="AW195:AX195"/>
    <mergeCell ref="AY195:AZ195"/>
    <mergeCell ref="BA195:BB195"/>
    <mergeCell ref="BC195:BD195"/>
    <mergeCell ref="AR195:AS195"/>
    <mergeCell ref="AG194:AH194"/>
    <mergeCell ref="AJ194:AK194"/>
    <mergeCell ref="AL194:AM194"/>
    <mergeCell ref="AN194:AO194"/>
    <mergeCell ref="AP194:AQ194"/>
    <mergeCell ref="AC194:AD194"/>
    <mergeCell ref="AE194:AF194"/>
    <mergeCell ref="Y194:Z194"/>
    <mergeCell ref="AA194:AB194"/>
    <mergeCell ref="N194:O194"/>
    <mergeCell ref="P194:Q194"/>
    <mergeCell ref="R194:S194"/>
    <mergeCell ref="T194:U194"/>
    <mergeCell ref="V194:W194"/>
    <mergeCell ref="DI193:DJ193"/>
    <mergeCell ref="DK193:DL193"/>
    <mergeCell ref="DM193:DN193"/>
    <mergeCell ref="DO193:DP193"/>
    <mergeCell ref="DQ193:DR193"/>
    <mergeCell ref="DF193:DG193"/>
    <mergeCell ref="CX193:CY193"/>
    <mergeCell ref="CZ193:DA193"/>
    <mergeCell ref="DB193:DC193"/>
    <mergeCell ref="DD193:DE193"/>
    <mergeCell ref="CQ193:CR193"/>
    <mergeCell ref="CS193:CT193"/>
    <mergeCell ref="CU193:CV193"/>
    <mergeCell ref="CM193:CN193"/>
    <mergeCell ref="CO193:CP193"/>
    <mergeCell ref="CB193:CC193"/>
    <mergeCell ref="CD193:CE193"/>
    <mergeCell ref="CF193:CG193"/>
    <mergeCell ref="CH193:CI193"/>
    <mergeCell ref="CJ193:CK193"/>
    <mergeCell ref="BY194:BZ194"/>
    <mergeCell ref="BQ194:BR194"/>
    <mergeCell ref="BS194:BT194"/>
    <mergeCell ref="BU194:BV194"/>
    <mergeCell ref="BW194:BX194"/>
    <mergeCell ref="BJ194:BK194"/>
    <mergeCell ref="BL194:BM194"/>
    <mergeCell ref="BN194:BO194"/>
    <mergeCell ref="BF194:BG194"/>
    <mergeCell ref="BH194:BI194"/>
    <mergeCell ref="AU194:AV194"/>
    <mergeCell ref="AW194:AX194"/>
    <mergeCell ref="AY194:AZ194"/>
    <mergeCell ref="BA194:BB194"/>
    <mergeCell ref="BC194:BD194"/>
    <mergeCell ref="AR194:AS194"/>
    <mergeCell ref="AG193:AH193"/>
    <mergeCell ref="AJ193:AK193"/>
    <mergeCell ref="AL193:AM193"/>
    <mergeCell ref="AN193:AO193"/>
    <mergeCell ref="AP193:AQ193"/>
    <mergeCell ref="AC193:AD193"/>
    <mergeCell ref="AE193:AF193"/>
    <mergeCell ref="Y193:Z193"/>
    <mergeCell ref="AA193:AB193"/>
    <mergeCell ref="N193:O193"/>
    <mergeCell ref="P193:Q193"/>
    <mergeCell ref="R193:S193"/>
    <mergeCell ref="T193:U193"/>
    <mergeCell ref="V193:W193"/>
    <mergeCell ref="DI192:DJ192"/>
    <mergeCell ref="DK192:DL192"/>
    <mergeCell ref="DM192:DN192"/>
    <mergeCell ref="DO192:DP192"/>
    <mergeCell ref="DQ192:DR192"/>
    <mergeCell ref="DF192:DG192"/>
    <mergeCell ref="CX192:CY192"/>
    <mergeCell ref="CZ192:DA192"/>
    <mergeCell ref="DB192:DC192"/>
    <mergeCell ref="DD192:DE192"/>
    <mergeCell ref="CQ192:CR192"/>
    <mergeCell ref="CS192:CT192"/>
    <mergeCell ref="CU192:CV192"/>
    <mergeCell ref="CM192:CN192"/>
    <mergeCell ref="CO192:CP192"/>
    <mergeCell ref="CB192:CC192"/>
    <mergeCell ref="CD192:CE192"/>
    <mergeCell ref="CF192:CG192"/>
    <mergeCell ref="CH192:CI192"/>
    <mergeCell ref="CJ192:CK192"/>
    <mergeCell ref="BY193:BZ193"/>
    <mergeCell ref="BQ193:BR193"/>
    <mergeCell ref="BS193:BT193"/>
    <mergeCell ref="BU193:BV193"/>
    <mergeCell ref="BW193:BX193"/>
    <mergeCell ref="BJ193:BK193"/>
    <mergeCell ref="BL193:BM193"/>
    <mergeCell ref="BN193:BO193"/>
    <mergeCell ref="BF193:BG193"/>
    <mergeCell ref="BH193:BI193"/>
    <mergeCell ref="AU193:AV193"/>
    <mergeCell ref="AW193:AX193"/>
    <mergeCell ref="AY193:AZ193"/>
    <mergeCell ref="BA193:BB193"/>
    <mergeCell ref="BC193:BD193"/>
    <mergeCell ref="AR193:AS193"/>
    <mergeCell ref="AG192:AH192"/>
    <mergeCell ref="AJ192:AK192"/>
    <mergeCell ref="AL192:AM192"/>
    <mergeCell ref="AN192:AO192"/>
    <mergeCell ref="AP192:AQ192"/>
    <mergeCell ref="AC192:AD192"/>
    <mergeCell ref="AE192:AF192"/>
    <mergeCell ref="Y192:Z192"/>
    <mergeCell ref="AA192:AB192"/>
    <mergeCell ref="N192:O192"/>
    <mergeCell ref="P192:Q192"/>
    <mergeCell ref="R192:S192"/>
    <mergeCell ref="T192:U192"/>
    <mergeCell ref="V192:W192"/>
    <mergeCell ref="DQ191:DR191"/>
    <mergeCell ref="DI191:DJ191"/>
    <mergeCell ref="DK191:DL191"/>
    <mergeCell ref="DM191:DN191"/>
    <mergeCell ref="DO191:DP191"/>
    <mergeCell ref="DB191:DC191"/>
    <mergeCell ref="DD191:DE191"/>
    <mergeCell ref="DF191:DG191"/>
    <mergeCell ref="CX191:CY191"/>
    <mergeCell ref="CZ191:DA191"/>
    <mergeCell ref="CM191:CN191"/>
    <mergeCell ref="CO191:CP191"/>
    <mergeCell ref="CQ191:CR191"/>
    <mergeCell ref="CS191:CT191"/>
    <mergeCell ref="CU191:CV191"/>
    <mergeCell ref="CJ191:CK191"/>
    <mergeCell ref="CB191:CC191"/>
    <mergeCell ref="CD191:CE191"/>
    <mergeCell ref="BY192:BZ192"/>
    <mergeCell ref="BQ192:BR192"/>
    <mergeCell ref="BS192:BT192"/>
    <mergeCell ref="BU192:BV192"/>
    <mergeCell ref="BW192:BX192"/>
    <mergeCell ref="BJ192:BK192"/>
    <mergeCell ref="BL192:BM192"/>
    <mergeCell ref="BN192:BO192"/>
    <mergeCell ref="BF192:BG192"/>
    <mergeCell ref="BH192:BI192"/>
    <mergeCell ref="AU192:AV192"/>
    <mergeCell ref="AW192:AX192"/>
    <mergeCell ref="AY192:AZ192"/>
    <mergeCell ref="BA192:BB192"/>
    <mergeCell ref="BC192:BD192"/>
    <mergeCell ref="AR192:AS192"/>
    <mergeCell ref="AG191:AH191"/>
    <mergeCell ref="AJ191:AK191"/>
    <mergeCell ref="AL191:AM191"/>
    <mergeCell ref="Y191:Z191"/>
    <mergeCell ref="AA191:AB191"/>
    <mergeCell ref="AC191:AD191"/>
    <mergeCell ref="AE191:AF191"/>
    <mergeCell ref="V191:W191"/>
    <mergeCell ref="C189:D189"/>
    <mergeCell ref="E189:I189"/>
    <mergeCell ref="N191:O191"/>
    <mergeCell ref="P191:Q191"/>
    <mergeCell ref="R191:S191"/>
    <mergeCell ref="T191:U191"/>
    <mergeCell ref="DQ188:DR188"/>
    <mergeCell ref="DI188:DJ188"/>
    <mergeCell ref="DK188:DL188"/>
    <mergeCell ref="DM188:DN188"/>
    <mergeCell ref="DO188:DP188"/>
    <mergeCell ref="DB188:DC188"/>
    <mergeCell ref="DD188:DE188"/>
    <mergeCell ref="DF188:DG188"/>
    <mergeCell ref="CX188:CY188"/>
    <mergeCell ref="CZ188:DA188"/>
    <mergeCell ref="CM188:CN188"/>
    <mergeCell ref="CO188:CP188"/>
    <mergeCell ref="CQ188:CR188"/>
    <mergeCell ref="CS188:CT188"/>
    <mergeCell ref="CU188:CV188"/>
    <mergeCell ref="CJ188:CK188"/>
    <mergeCell ref="CB188:CC188"/>
    <mergeCell ref="CD188:CE188"/>
    <mergeCell ref="CF191:CG191"/>
    <mergeCell ref="CH191:CI191"/>
    <mergeCell ref="BU191:BV191"/>
    <mergeCell ref="BW191:BX191"/>
    <mergeCell ref="BY191:BZ191"/>
    <mergeCell ref="BQ191:BR191"/>
    <mergeCell ref="BS191:BT191"/>
    <mergeCell ref="BF191:BG191"/>
    <mergeCell ref="BH191:BI191"/>
    <mergeCell ref="BJ191:BK191"/>
    <mergeCell ref="BL191:BM191"/>
    <mergeCell ref="BN191:BO191"/>
    <mergeCell ref="BC191:BD191"/>
    <mergeCell ref="AU191:AV191"/>
    <mergeCell ref="AW191:AX191"/>
    <mergeCell ref="AY191:AZ191"/>
    <mergeCell ref="BA191:BB191"/>
    <mergeCell ref="AN191:AO191"/>
    <mergeCell ref="AP191:AQ191"/>
    <mergeCell ref="AR191:AS191"/>
    <mergeCell ref="AG188:AH188"/>
    <mergeCell ref="AJ188:AK188"/>
    <mergeCell ref="AL188:AM188"/>
    <mergeCell ref="Y188:Z188"/>
    <mergeCell ref="AA188:AB188"/>
    <mergeCell ref="AC188:AD188"/>
    <mergeCell ref="AE188:AF188"/>
    <mergeCell ref="V188:W188"/>
    <mergeCell ref="J188:M188"/>
    <mergeCell ref="N188:O188"/>
    <mergeCell ref="P188:Q188"/>
    <mergeCell ref="R188:S188"/>
    <mergeCell ref="T188:U188"/>
    <mergeCell ref="CF188:CG188"/>
    <mergeCell ref="CH188:CI188"/>
    <mergeCell ref="BU188:BV188"/>
    <mergeCell ref="BW188:BX188"/>
    <mergeCell ref="BY188:BZ188"/>
    <mergeCell ref="BQ188:BR188"/>
    <mergeCell ref="BS188:BT188"/>
    <mergeCell ref="BF188:BG188"/>
    <mergeCell ref="BH188:BI188"/>
    <mergeCell ref="BJ188:BK188"/>
    <mergeCell ref="BL188:BM188"/>
    <mergeCell ref="BN188:BO188"/>
    <mergeCell ref="BC188:BD188"/>
    <mergeCell ref="AU188:AV188"/>
    <mergeCell ref="AW188:AX188"/>
    <mergeCell ref="AY188:AZ188"/>
    <mergeCell ref="BA188:BB188"/>
    <mergeCell ref="AN188:AO188"/>
    <mergeCell ref="AP188:AQ188"/>
    <mergeCell ref="AR188:AS188"/>
    <mergeCell ref="DI187:DJ187"/>
    <mergeCell ref="DK187:DL187"/>
    <mergeCell ref="DM187:DN187"/>
    <mergeCell ref="DO187:DP187"/>
    <mergeCell ref="DQ187:DR187"/>
    <mergeCell ref="DD187:DE187"/>
    <mergeCell ref="DF187:DG187"/>
    <mergeCell ref="CX187:CY187"/>
    <mergeCell ref="CZ187:DA187"/>
    <mergeCell ref="DB187:DC187"/>
    <mergeCell ref="CO187:CP187"/>
    <mergeCell ref="CQ187:CR187"/>
    <mergeCell ref="CS187:CT187"/>
    <mergeCell ref="CU187:CV187"/>
    <mergeCell ref="CM187:CN187"/>
    <mergeCell ref="CB187:CC187"/>
    <mergeCell ref="CD187:CE187"/>
    <mergeCell ref="CF187:CG187"/>
    <mergeCell ref="CH187:CI187"/>
    <mergeCell ref="CJ187:CK187"/>
    <mergeCell ref="AG187:AH187"/>
    <mergeCell ref="AJ187:AK187"/>
    <mergeCell ref="AL187:AM187"/>
    <mergeCell ref="AN187:AO187"/>
    <mergeCell ref="AA187:AB187"/>
    <mergeCell ref="AC187:AD187"/>
    <mergeCell ref="AE187:AF187"/>
    <mergeCell ref="Y187:Z187"/>
    <mergeCell ref="N187:O187"/>
    <mergeCell ref="P187:Q187"/>
    <mergeCell ref="R187:S187"/>
    <mergeCell ref="T187:U187"/>
    <mergeCell ref="V187:W187"/>
    <mergeCell ref="DI186:DJ186"/>
    <mergeCell ref="DK186:DL186"/>
    <mergeCell ref="DM186:DN186"/>
    <mergeCell ref="DO186:DP186"/>
    <mergeCell ref="DQ186:DR186"/>
    <mergeCell ref="DD186:DE186"/>
    <mergeCell ref="DF186:DG186"/>
    <mergeCell ref="CX186:CY186"/>
    <mergeCell ref="CZ186:DA186"/>
    <mergeCell ref="DB186:DC186"/>
    <mergeCell ref="CO186:CP186"/>
    <mergeCell ref="CQ186:CR186"/>
    <mergeCell ref="CS186:CT186"/>
    <mergeCell ref="CU186:CV186"/>
    <mergeCell ref="CM186:CN186"/>
    <mergeCell ref="CB186:CC186"/>
    <mergeCell ref="CD186:CE186"/>
    <mergeCell ref="CF186:CG186"/>
    <mergeCell ref="CH186:CI186"/>
    <mergeCell ref="CJ186:CK186"/>
    <mergeCell ref="BW187:BX187"/>
    <mergeCell ref="BY187:BZ187"/>
    <mergeCell ref="BQ187:BR187"/>
    <mergeCell ref="BS187:BT187"/>
    <mergeCell ref="BU187:BV187"/>
    <mergeCell ref="BH187:BI187"/>
    <mergeCell ref="BJ187:BK187"/>
    <mergeCell ref="BL187:BM187"/>
    <mergeCell ref="BN187:BO187"/>
    <mergeCell ref="BF187:BG187"/>
    <mergeCell ref="AU187:AV187"/>
    <mergeCell ref="AW187:AX187"/>
    <mergeCell ref="AY187:AZ187"/>
    <mergeCell ref="BA187:BB187"/>
    <mergeCell ref="BC187:BD187"/>
    <mergeCell ref="AP187:AQ187"/>
    <mergeCell ref="AR187:AS187"/>
    <mergeCell ref="AG186:AH186"/>
    <mergeCell ref="AJ186:AK186"/>
    <mergeCell ref="AL186:AM186"/>
    <mergeCell ref="AN186:AO186"/>
    <mergeCell ref="AA186:AB186"/>
    <mergeCell ref="AC186:AD186"/>
    <mergeCell ref="AE186:AF186"/>
    <mergeCell ref="Y186:Z186"/>
    <mergeCell ref="N186:O186"/>
    <mergeCell ref="P186:Q186"/>
    <mergeCell ref="R186:S186"/>
    <mergeCell ref="T186:U186"/>
    <mergeCell ref="V186:W186"/>
    <mergeCell ref="AP186:AQ186"/>
    <mergeCell ref="DI185:DJ185"/>
    <mergeCell ref="DK185:DL185"/>
    <mergeCell ref="DM185:DN185"/>
    <mergeCell ref="DO185:DP185"/>
    <mergeCell ref="DQ185:DR185"/>
    <mergeCell ref="DD185:DE185"/>
    <mergeCell ref="DF185:DG185"/>
    <mergeCell ref="CX185:CY185"/>
    <mergeCell ref="CZ185:DA185"/>
    <mergeCell ref="DB185:DC185"/>
    <mergeCell ref="CO185:CP185"/>
    <mergeCell ref="CQ185:CR185"/>
    <mergeCell ref="CS185:CT185"/>
    <mergeCell ref="CU185:CV185"/>
    <mergeCell ref="CM185:CN185"/>
    <mergeCell ref="CB185:CC185"/>
    <mergeCell ref="CD185:CE185"/>
    <mergeCell ref="CF185:CG185"/>
    <mergeCell ref="CH185:CI185"/>
    <mergeCell ref="CJ185:CK185"/>
    <mergeCell ref="BW186:BX186"/>
    <mergeCell ref="BY186:BZ186"/>
    <mergeCell ref="BQ186:BR186"/>
    <mergeCell ref="BS186:BT186"/>
    <mergeCell ref="BU186:BV186"/>
    <mergeCell ref="BH186:BI186"/>
    <mergeCell ref="BJ186:BK186"/>
    <mergeCell ref="BL186:BM186"/>
    <mergeCell ref="BN186:BO186"/>
    <mergeCell ref="BF186:BG186"/>
    <mergeCell ref="AU186:AV186"/>
    <mergeCell ref="AW186:AX186"/>
    <mergeCell ref="AY186:AZ186"/>
    <mergeCell ref="BA186:BB186"/>
    <mergeCell ref="BC186:BD186"/>
    <mergeCell ref="AR186:AS186"/>
    <mergeCell ref="AG185:AH185"/>
    <mergeCell ref="AJ185:AK185"/>
    <mergeCell ref="AL185:AM185"/>
    <mergeCell ref="AN185:AO185"/>
    <mergeCell ref="AA185:AB185"/>
    <mergeCell ref="AC185:AD185"/>
    <mergeCell ref="AE185:AF185"/>
    <mergeCell ref="Y185:Z185"/>
    <mergeCell ref="N185:O185"/>
    <mergeCell ref="P185:Q185"/>
    <mergeCell ref="R185:S185"/>
    <mergeCell ref="T185:U185"/>
    <mergeCell ref="V185:W185"/>
    <mergeCell ref="DI184:DJ184"/>
    <mergeCell ref="DK184:DL184"/>
    <mergeCell ref="DM184:DN184"/>
    <mergeCell ref="DO184:DP184"/>
    <mergeCell ref="DQ184:DR184"/>
    <mergeCell ref="DD184:DE184"/>
    <mergeCell ref="DF184:DG184"/>
    <mergeCell ref="CX184:CY184"/>
    <mergeCell ref="CZ184:DA184"/>
    <mergeCell ref="DB184:DC184"/>
    <mergeCell ref="CO184:CP184"/>
    <mergeCell ref="CQ184:CR184"/>
    <mergeCell ref="CS184:CT184"/>
    <mergeCell ref="CU184:CV184"/>
    <mergeCell ref="CM184:CN184"/>
    <mergeCell ref="CB184:CC184"/>
    <mergeCell ref="CD184:CE184"/>
    <mergeCell ref="CF184:CG184"/>
    <mergeCell ref="CH184:CI184"/>
    <mergeCell ref="CJ184:CK184"/>
    <mergeCell ref="BW185:BX185"/>
    <mergeCell ref="BY185:BZ185"/>
    <mergeCell ref="BQ185:BR185"/>
    <mergeCell ref="BS185:BT185"/>
    <mergeCell ref="BU185:BV185"/>
    <mergeCell ref="BH185:BI185"/>
    <mergeCell ref="BJ185:BK185"/>
    <mergeCell ref="BL185:BM185"/>
    <mergeCell ref="BN185:BO185"/>
    <mergeCell ref="BF185:BG185"/>
    <mergeCell ref="AU185:AV185"/>
    <mergeCell ref="AW185:AX185"/>
    <mergeCell ref="AY185:AZ185"/>
    <mergeCell ref="BA185:BB185"/>
    <mergeCell ref="BC185:BD185"/>
    <mergeCell ref="AP185:AQ185"/>
    <mergeCell ref="AR185:AS185"/>
    <mergeCell ref="AG184:AH184"/>
    <mergeCell ref="AJ184:AK184"/>
    <mergeCell ref="AL184:AM184"/>
    <mergeCell ref="AN184:AO184"/>
    <mergeCell ref="AA184:AB184"/>
    <mergeCell ref="AC184:AD184"/>
    <mergeCell ref="AE184:AF184"/>
    <mergeCell ref="Y184:Z184"/>
    <mergeCell ref="N184:O184"/>
    <mergeCell ref="P184:Q184"/>
    <mergeCell ref="R184:S184"/>
    <mergeCell ref="T184:U184"/>
    <mergeCell ref="V184:W184"/>
    <mergeCell ref="AE182:AF182"/>
    <mergeCell ref="Y182:Z182"/>
    <mergeCell ref="N182:O182"/>
    <mergeCell ref="P182:Q182"/>
    <mergeCell ref="R182:S182"/>
    <mergeCell ref="T182:U182"/>
    <mergeCell ref="DI183:DJ183"/>
    <mergeCell ref="DK183:DL183"/>
    <mergeCell ref="DM183:DN183"/>
    <mergeCell ref="DO183:DP183"/>
    <mergeCell ref="DQ183:DR183"/>
    <mergeCell ref="DD183:DE183"/>
    <mergeCell ref="DF183:DG183"/>
    <mergeCell ref="CX183:CY183"/>
    <mergeCell ref="CZ183:DA183"/>
    <mergeCell ref="DB183:DC183"/>
    <mergeCell ref="CO183:CP183"/>
    <mergeCell ref="CQ183:CR183"/>
    <mergeCell ref="CS183:CT183"/>
    <mergeCell ref="CU183:CV183"/>
    <mergeCell ref="CM183:CN183"/>
    <mergeCell ref="CB183:CC183"/>
    <mergeCell ref="CD183:CE183"/>
    <mergeCell ref="CF183:CG183"/>
    <mergeCell ref="CH183:CI183"/>
    <mergeCell ref="CJ183:CK183"/>
    <mergeCell ref="BW184:BX184"/>
    <mergeCell ref="BY184:BZ184"/>
    <mergeCell ref="BQ184:BR184"/>
    <mergeCell ref="BS184:BT184"/>
    <mergeCell ref="BU184:BV184"/>
    <mergeCell ref="BH184:BI184"/>
    <mergeCell ref="BJ184:BK184"/>
    <mergeCell ref="BL184:BM184"/>
    <mergeCell ref="BN184:BO184"/>
    <mergeCell ref="BF184:BG184"/>
    <mergeCell ref="AU184:AV184"/>
    <mergeCell ref="AW184:AX184"/>
    <mergeCell ref="AY184:AZ184"/>
    <mergeCell ref="BA184:BB184"/>
    <mergeCell ref="BC184:BD184"/>
    <mergeCell ref="AL181:AM181"/>
    <mergeCell ref="AN181:AO181"/>
    <mergeCell ref="AA181:AB181"/>
    <mergeCell ref="AC181:AD181"/>
    <mergeCell ref="AE181:AF181"/>
    <mergeCell ref="Y181:Z181"/>
    <mergeCell ref="AP184:AQ184"/>
    <mergeCell ref="AR184:AS184"/>
    <mergeCell ref="AG183:AH183"/>
    <mergeCell ref="AJ183:AK183"/>
    <mergeCell ref="AL183:AM183"/>
    <mergeCell ref="AN183:AO183"/>
    <mergeCell ref="AA183:AB183"/>
    <mergeCell ref="AC183:AD183"/>
    <mergeCell ref="AE183:AF183"/>
    <mergeCell ref="Y183:Z183"/>
    <mergeCell ref="N183:O183"/>
    <mergeCell ref="P183:Q183"/>
    <mergeCell ref="R183:S183"/>
    <mergeCell ref="T183:U183"/>
    <mergeCell ref="V183:W183"/>
    <mergeCell ref="DI182:DJ182"/>
    <mergeCell ref="DK182:DL182"/>
    <mergeCell ref="DM182:DN182"/>
    <mergeCell ref="DO182:DP182"/>
    <mergeCell ref="DQ182:DR182"/>
    <mergeCell ref="DD182:DE182"/>
    <mergeCell ref="DF182:DG182"/>
    <mergeCell ref="CX182:CY182"/>
    <mergeCell ref="CZ182:DA182"/>
    <mergeCell ref="DB182:DC182"/>
    <mergeCell ref="CO182:CP182"/>
    <mergeCell ref="CQ182:CR182"/>
    <mergeCell ref="CS182:CT182"/>
    <mergeCell ref="CU182:CV182"/>
    <mergeCell ref="CM182:CN182"/>
    <mergeCell ref="CB182:CC182"/>
    <mergeCell ref="CD182:CE182"/>
    <mergeCell ref="CF182:CG182"/>
    <mergeCell ref="CH182:CI182"/>
    <mergeCell ref="CJ182:CK182"/>
    <mergeCell ref="BW183:BX183"/>
    <mergeCell ref="BY183:BZ183"/>
    <mergeCell ref="BQ183:BR183"/>
    <mergeCell ref="BS183:BT183"/>
    <mergeCell ref="BU183:BV183"/>
    <mergeCell ref="BH183:BI183"/>
    <mergeCell ref="BJ183:BK183"/>
    <mergeCell ref="BL183:BM183"/>
    <mergeCell ref="BN183:BO183"/>
    <mergeCell ref="BF183:BG183"/>
    <mergeCell ref="AU183:AV183"/>
    <mergeCell ref="AW183:AX183"/>
    <mergeCell ref="AY183:AZ183"/>
    <mergeCell ref="BA183:BB183"/>
    <mergeCell ref="BC183:BD183"/>
    <mergeCell ref="AP183:AQ183"/>
    <mergeCell ref="AR183:AS183"/>
    <mergeCell ref="AG182:AH182"/>
    <mergeCell ref="AJ182:AK182"/>
    <mergeCell ref="AL182:AM182"/>
    <mergeCell ref="AN182:AO182"/>
    <mergeCell ref="AA182:AB182"/>
    <mergeCell ref="AC182:AD182"/>
    <mergeCell ref="BN181:BO181"/>
    <mergeCell ref="BF181:BG181"/>
    <mergeCell ref="AU181:AV181"/>
    <mergeCell ref="AW181:AX181"/>
    <mergeCell ref="AY181:AZ181"/>
    <mergeCell ref="BA181:BB181"/>
    <mergeCell ref="BC181:BD181"/>
    <mergeCell ref="AP181:AQ181"/>
    <mergeCell ref="AR181:AS181"/>
    <mergeCell ref="AG180:AH180"/>
    <mergeCell ref="AJ180:AK180"/>
    <mergeCell ref="AL180:AM180"/>
    <mergeCell ref="AN180:AO180"/>
    <mergeCell ref="AA180:AB180"/>
    <mergeCell ref="AC180:AD180"/>
    <mergeCell ref="AE180:AF180"/>
    <mergeCell ref="Y180:Z180"/>
    <mergeCell ref="N180:O180"/>
    <mergeCell ref="P180:Q180"/>
    <mergeCell ref="R180:S180"/>
    <mergeCell ref="T180:U180"/>
    <mergeCell ref="V180:W180"/>
    <mergeCell ref="AP180:AQ180"/>
    <mergeCell ref="AR180:AS180"/>
    <mergeCell ref="V182:W182"/>
    <mergeCell ref="DI181:DJ181"/>
    <mergeCell ref="DK181:DL181"/>
    <mergeCell ref="DM181:DN181"/>
    <mergeCell ref="DO181:DP181"/>
    <mergeCell ref="DQ181:DR181"/>
    <mergeCell ref="DD181:DE181"/>
    <mergeCell ref="DF181:DG181"/>
    <mergeCell ref="CX181:CY181"/>
    <mergeCell ref="CZ181:DA181"/>
    <mergeCell ref="DB181:DC181"/>
    <mergeCell ref="CO181:CP181"/>
    <mergeCell ref="CQ181:CR181"/>
    <mergeCell ref="CS181:CT181"/>
    <mergeCell ref="CU181:CV181"/>
    <mergeCell ref="CM181:CN181"/>
    <mergeCell ref="CB181:CC181"/>
    <mergeCell ref="CD181:CE181"/>
    <mergeCell ref="CF181:CG181"/>
    <mergeCell ref="CH181:CI181"/>
    <mergeCell ref="CJ181:CK181"/>
    <mergeCell ref="BW182:BX182"/>
    <mergeCell ref="BY182:BZ182"/>
    <mergeCell ref="BQ182:BR182"/>
    <mergeCell ref="BS182:BT182"/>
    <mergeCell ref="BU182:BV182"/>
    <mergeCell ref="BH182:BI182"/>
    <mergeCell ref="BJ182:BK182"/>
    <mergeCell ref="BL182:BM182"/>
    <mergeCell ref="BN182:BO182"/>
    <mergeCell ref="BF182:BG182"/>
    <mergeCell ref="AU182:AV182"/>
    <mergeCell ref="AW182:AX182"/>
    <mergeCell ref="AY182:AZ182"/>
    <mergeCell ref="BA182:BB182"/>
    <mergeCell ref="BC182:BD182"/>
    <mergeCell ref="AP182:AQ182"/>
    <mergeCell ref="AR182:AS182"/>
    <mergeCell ref="AG181:AH181"/>
    <mergeCell ref="AJ181:AK181"/>
    <mergeCell ref="DQ179:DR179"/>
    <mergeCell ref="DD179:DE179"/>
    <mergeCell ref="DF179:DG179"/>
    <mergeCell ref="CX179:CY179"/>
    <mergeCell ref="CZ179:DA179"/>
    <mergeCell ref="DB179:DC179"/>
    <mergeCell ref="CO179:CP179"/>
    <mergeCell ref="CQ179:CR179"/>
    <mergeCell ref="CS179:CT179"/>
    <mergeCell ref="CU179:CV179"/>
    <mergeCell ref="CM179:CN179"/>
    <mergeCell ref="CB179:CC179"/>
    <mergeCell ref="CD179:CE179"/>
    <mergeCell ref="CF179:CG179"/>
    <mergeCell ref="CH179:CI179"/>
    <mergeCell ref="CJ179:CK179"/>
    <mergeCell ref="BW180:BX180"/>
    <mergeCell ref="BY180:BZ180"/>
    <mergeCell ref="BQ180:BR180"/>
    <mergeCell ref="BS180:BT180"/>
    <mergeCell ref="BU180:BV180"/>
    <mergeCell ref="BH180:BI180"/>
    <mergeCell ref="BJ180:BK180"/>
    <mergeCell ref="BL180:BM180"/>
    <mergeCell ref="BN180:BO180"/>
    <mergeCell ref="BF180:BG180"/>
    <mergeCell ref="AU180:AV180"/>
    <mergeCell ref="AW180:AX180"/>
    <mergeCell ref="AY180:AZ180"/>
    <mergeCell ref="BA180:BB180"/>
    <mergeCell ref="BC180:BD180"/>
    <mergeCell ref="N181:O181"/>
    <mergeCell ref="P181:Q181"/>
    <mergeCell ref="R181:S181"/>
    <mergeCell ref="T181:U181"/>
    <mergeCell ref="V181:W181"/>
    <mergeCell ref="DI180:DJ180"/>
    <mergeCell ref="DK180:DL180"/>
    <mergeCell ref="DM180:DN180"/>
    <mergeCell ref="DO180:DP180"/>
    <mergeCell ref="DQ180:DR180"/>
    <mergeCell ref="DD180:DE180"/>
    <mergeCell ref="DF180:DG180"/>
    <mergeCell ref="CX180:CY180"/>
    <mergeCell ref="CZ180:DA180"/>
    <mergeCell ref="DB180:DC180"/>
    <mergeCell ref="CO180:CP180"/>
    <mergeCell ref="CQ180:CR180"/>
    <mergeCell ref="CS180:CT180"/>
    <mergeCell ref="CU180:CV180"/>
    <mergeCell ref="CM180:CN180"/>
    <mergeCell ref="CB180:CC180"/>
    <mergeCell ref="CD180:CE180"/>
    <mergeCell ref="CF180:CG180"/>
    <mergeCell ref="CH180:CI180"/>
    <mergeCell ref="CJ180:CK180"/>
    <mergeCell ref="BW181:BX181"/>
    <mergeCell ref="BY181:BZ181"/>
    <mergeCell ref="BQ181:BR181"/>
    <mergeCell ref="BS181:BT181"/>
    <mergeCell ref="BU181:BV181"/>
    <mergeCell ref="BH181:BI181"/>
    <mergeCell ref="BJ181:BK181"/>
    <mergeCell ref="BL181:BM181"/>
    <mergeCell ref="AA179:AB179"/>
    <mergeCell ref="AC179:AD179"/>
    <mergeCell ref="AE179:AF179"/>
    <mergeCell ref="Y179:Z179"/>
    <mergeCell ref="N179:O179"/>
    <mergeCell ref="P179:Q179"/>
    <mergeCell ref="R179:S179"/>
    <mergeCell ref="T179:U179"/>
    <mergeCell ref="V179:W179"/>
    <mergeCell ref="DI178:DJ178"/>
    <mergeCell ref="DK178:DL178"/>
    <mergeCell ref="DM178:DN178"/>
    <mergeCell ref="DO178:DP178"/>
    <mergeCell ref="DQ178:DR178"/>
    <mergeCell ref="DD178:DE178"/>
    <mergeCell ref="DF178:DG178"/>
    <mergeCell ref="CX178:CY178"/>
    <mergeCell ref="CZ178:DA178"/>
    <mergeCell ref="DB178:DC178"/>
    <mergeCell ref="CO178:CP178"/>
    <mergeCell ref="CQ178:CR178"/>
    <mergeCell ref="CS178:CT178"/>
    <mergeCell ref="CU178:CV178"/>
    <mergeCell ref="CM178:CN178"/>
    <mergeCell ref="CB178:CC178"/>
    <mergeCell ref="CD178:CE178"/>
    <mergeCell ref="CF178:CG178"/>
    <mergeCell ref="CH178:CI178"/>
    <mergeCell ref="CJ178:CK178"/>
    <mergeCell ref="BW179:BX179"/>
    <mergeCell ref="BY179:BZ179"/>
    <mergeCell ref="BQ179:BR179"/>
    <mergeCell ref="BS179:BT179"/>
    <mergeCell ref="BU179:BV179"/>
    <mergeCell ref="BH179:BI179"/>
    <mergeCell ref="BJ179:BK179"/>
    <mergeCell ref="BL179:BM179"/>
    <mergeCell ref="BN179:BO179"/>
    <mergeCell ref="BF179:BG179"/>
    <mergeCell ref="AU179:AV179"/>
    <mergeCell ref="AW179:AX179"/>
    <mergeCell ref="AY179:AZ179"/>
    <mergeCell ref="BA179:BB179"/>
    <mergeCell ref="BC179:BD179"/>
    <mergeCell ref="AP179:AQ179"/>
    <mergeCell ref="AR179:AS179"/>
    <mergeCell ref="AG178:AH178"/>
    <mergeCell ref="AJ178:AK178"/>
    <mergeCell ref="AL178:AM178"/>
    <mergeCell ref="AN178:AO178"/>
    <mergeCell ref="AA178:AB178"/>
    <mergeCell ref="AC178:AD178"/>
    <mergeCell ref="AE178:AF178"/>
    <mergeCell ref="Y178:Z178"/>
    <mergeCell ref="N178:O178"/>
    <mergeCell ref="P178:Q178"/>
    <mergeCell ref="R178:S178"/>
    <mergeCell ref="T178:U178"/>
    <mergeCell ref="V178:W178"/>
    <mergeCell ref="AP178:AQ178"/>
    <mergeCell ref="DI179:DJ179"/>
    <mergeCell ref="DK179:DL179"/>
    <mergeCell ref="DM179:DN179"/>
    <mergeCell ref="DO179:DP179"/>
    <mergeCell ref="CO177:CP177"/>
    <mergeCell ref="CQ177:CR177"/>
    <mergeCell ref="CS177:CT177"/>
    <mergeCell ref="CU177:CV177"/>
    <mergeCell ref="CM177:CN177"/>
    <mergeCell ref="CB177:CC177"/>
    <mergeCell ref="CD177:CE177"/>
    <mergeCell ref="CF177:CG177"/>
    <mergeCell ref="CH177:CI177"/>
    <mergeCell ref="CJ177:CK177"/>
    <mergeCell ref="BW178:BX178"/>
    <mergeCell ref="BY178:BZ178"/>
    <mergeCell ref="BQ178:BR178"/>
    <mergeCell ref="BS178:BT178"/>
    <mergeCell ref="BU178:BV178"/>
    <mergeCell ref="BH178:BI178"/>
    <mergeCell ref="BJ178:BK178"/>
    <mergeCell ref="BL178:BM178"/>
    <mergeCell ref="BN178:BO178"/>
    <mergeCell ref="BF178:BG178"/>
    <mergeCell ref="AU178:AV178"/>
    <mergeCell ref="AW178:AX178"/>
    <mergeCell ref="AY178:AZ178"/>
    <mergeCell ref="BA178:BB178"/>
    <mergeCell ref="BC178:BD178"/>
    <mergeCell ref="AG179:AH179"/>
    <mergeCell ref="AJ179:AK179"/>
    <mergeCell ref="AL179:AM179"/>
    <mergeCell ref="AN179:AO179"/>
    <mergeCell ref="AR178:AS178"/>
    <mergeCell ref="AG177:AH177"/>
    <mergeCell ref="AJ177:AK177"/>
    <mergeCell ref="AL177:AM177"/>
    <mergeCell ref="AN177:AO177"/>
    <mergeCell ref="AA177:AB177"/>
    <mergeCell ref="AC177:AD177"/>
    <mergeCell ref="AE177:AF177"/>
    <mergeCell ref="Y177:Z177"/>
    <mergeCell ref="N177:O177"/>
    <mergeCell ref="P177:Q177"/>
    <mergeCell ref="R177:S177"/>
    <mergeCell ref="T177:U177"/>
    <mergeCell ref="V177:W177"/>
    <mergeCell ref="DI176:DJ176"/>
    <mergeCell ref="DK176:DL176"/>
    <mergeCell ref="DM176:DN176"/>
    <mergeCell ref="DO176:DP176"/>
    <mergeCell ref="DQ176:DR176"/>
    <mergeCell ref="DD176:DE176"/>
    <mergeCell ref="DF176:DG176"/>
    <mergeCell ref="CX176:CY176"/>
    <mergeCell ref="CZ176:DA176"/>
    <mergeCell ref="DB176:DC176"/>
    <mergeCell ref="CO176:CP176"/>
    <mergeCell ref="CQ176:CR176"/>
    <mergeCell ref="CS176:CT176"/>
    <mergeCell ref="CU176:CV176"/>
    <mergeCell ref="CM176:CN176"/>
    <mergeCell ref="CB176:CC176"/>
    <mergeCell ref="CD176:CE176"/>
    <mergeCell ref="CF176:CG176"/>
    <mergeCell ref="CH176:CI176"/>
    <mergeCell ref="CJ176:CK176"/>
    <mergeCell ref="BW177:BX177"/>
    <mergeCell ref="BY177:BZ177"/>
    <mergeCell ref="BQ177:BR177"/>
    <mergeCell ref="BS177:BT177"/>
    <mergeCell ref="BU177:BV177"/>
    <mergeCell ref="BH177:BI177"/>
    <mergeCell ref="BJ177:BK177"/>
    <mergeCell ref="BL177:BM177"/>
    <mergeCell ref="BN177:BO177"/>
    <mergeCell ref="BF177:BG177"/>
    <mergeCell ref="AU177:AV177"/>
    <mergeCell ref="AW177:AX177"/>
    <mergeCell ref="AY177:AZ177"/>
    <mergeCell ref="BA177:BB177"/>
    <mergeCell ref="BC177:BD177"/>
    <mergeCell ref="AP177:AQ177"/>
    <mergeCell ref="AR177:AS177"/>
    <mergeCell ref="AG176:AH176"/>
    <mergeCell ref="AJ176:AK176"/>
    <mergeCell ref="AL176:AM176"/>
    <mergeCell ref="AN176:AO176"/>
    <mergeCell ref="AA176:AB176"/>
    <mergeCell ref="AC176:AD176"/>
    <mergeCell ref="AE176:AF176"/>
    <mergeCell ref="Y176:Z176"/>
    <mergeCell ref="DI177:DJ177"/>
    <mergeCell ref="DK177:DL177"/>
    <mergeCell ref="DM177:DN177"/>
    <mergeCell ref="DO177:DP177"/>
    <mergeCell ref="DQ177:DR177"/>
    <mergeCell ref="DD177:DE177"/>
    <mergeCell ref="DF177:DG177"/>
    <mergeCell ref="CX177:CY177"/>
    <mergeCell ref="CZ177:DA177"/>
    <mergeCell ref="DB177:DC177"/>
    <mergeCell ref="E174:I174"/>
    <mergeCell ref="N176:O176"/>
    <mergeCell ref="P176:Q176"/>
    <mergeCell ref="R176:S176"/>
    <mergeCell ref="T176:U176"/>
    <mergeCell ref="V176:W176"/>
    <mergeCell ref="DI173:DJ173"/>
    <mergeCell ref="DK173:DL173"/>
    <mergeCell ref="DM173:DN173"/>
    <mergeCell ref="DO173:DP173"/>
    <mergeCell ref="DQ173:DR173"/>
    <mergeCell ref="DF173:DG173"/>
    <mergeCell ref="CX173:CY173"/>
    <mergeCell ref="CZ173:DA173"/>
    <mergeCell ref="DB173:DC173"/>
    <mergeCell ref="DD173:DE173"/>
    <mergeCell ref="CQ173:CR173"/>
    <mergeCell ref="CS173:CT173"/>
    <mergeCell ref="CU173:CV173"/>
    <mergeCell ref="CM173:CN173"/>
    <mergeCell ref="CO173:CP173"/>
    <mergeCell ref="CB173:CC173"/>
    <mergeCell ref="CD173:CE173"/>
    <mergeCell ref="CF173:CG173"/>
    <mergeCell ref="CH173:CI173"/>
    <mergeCell ref="CJ173:CK173"/>
    <mergeCell ref="BW176:BX176"/>
    <mergeCell ref="BY176:BZ176"/>
    <mergeCell ref="BQ176:BR176"/>
    <mergeCell ref="BS176:BT176"/>
    <mergeCell ref="BU176:BV176"/>
    <mergeCell ref="BH176:BI176"/>
    <mergeCell ref="BJ176:BK176"/>
    <mergeCell ref="BL176:BM176"/>
    <mergeCell ref="BN176:BO176"/>
    <mergeCell ref="BF176:BG176"/>
    <mergeCell ref="AU176:AV176"/>
    <mergeCell ref="AW176:AX176"/>
    <mergeCell ref="AY176:AZ176"/>
    <mergeCell ref="BA176:BB176"/>
    <mergeCell ref="BC176:BD176"/>
    <mergeCell ref="AP176:AQ176"/>
    <mergeCell ref="AR176:AS176"/>
    <mergeCell ref="AG173:AH173"/>
    <mergeCell ref="AJ173:AK173"/>
    <mergeCell ref="AL173:AM173"/>
    <mergeCell ref="AN173:AO173"/>
    <mergeCell ref="AP173:AQ173"/>
    <mergeCell ref="AC173:AD173"/>
    <mergeCell ref="AE173:AF173"/>
    <mergeCell ref="Y173:Z173"/>
    <mergeCell ref="AA173:AB173"/>
    <mergeCell ref="J173:M173"/>
    <mergeCell ref="N173:O173"/>
    <mergeCell ref="P173:Q173"/>
    <mergeCell ref="R173:S173"/>
    <mergeCell ref="T173:U173"/>
    <mergeCell ref="V173:W173"/>
    <mergeCell ref="BY173:BZ173"/>
    <mergeCell ref="BQ173:BR173"/>
    <mergeCell ref="BS173:BT173"/>
    <mergeCell ref="BU173:BV173"/>
    <mergeCell ref="BW173:BX173"/>
    <mergeCell ref="BJ173:BK173"/>
    <mergeCell ref="BL173:BM173"/>
    <mergeCell ref="BN173:BO173"/>
    <mergeCell ref="BF173:BG173"/>
    <mergeCell ref="BH173:BI173"/>
    <mergeCell ref="AU173:AV173"/>
    <mergeCell ref="AW173:AX173"/>
    <mergeCell ref="AY173:AZ173"/>
    <mergeCell ref="BA173:BB173"/>
    <mergeCell ref="BC173:BD173"/>
    <mergeCell ref="AR173:AS173"/>
    <mergeCell ref="DK172:DL172"/>
    <mergeCell ref="DM172:DN172"/>
    <mergeCell ref="DO172:DP172"/>
    <mergeCell ref="DQ172:DR172"/>
    <mergeCell ref="DI172:DJ172"/>
    <mergeCell ref="CX172:CY172"/>
    <mergeCell ref="CZ172:DA172"/>
    <mergeCell ref="DB172:DC172"/>
    <mergeCell ref="DD172:DE172"/>
    <mergeCell ref="DF172:DG172"/>
    <mergeCell ref="CS172:CT172"/>
    <mergeCell ref="CU172:CV172"/>
    <mergeCell ref="CM172:CN172"/>
    <mergeCell ref="CO172:CP172"/>
    <mergeCell ref="CQ172:CR172"/>
    <mergeCell ref="CD172:CE172"/>
    <mergeCell ref="CF172:CG172"/>
    <mergeCell ref="CH172:CI172"/>
    <mergeCell ref="CJ172:CK172"/>
    <mergeCell ref="AG172:AH172"/>
    <mergeCell ref="AJ172:AK172"/>
    <mergeCell ref="AL172:AM172"/>
    <mergeCell ref="AN172:AO172"/>
    <mergeCell ref="AP172:AQ172"/>
    <mergeCell ref="AR172:AS172"/>
    <mergeCell ref="AE172:AF172"/>
    <mergeCell ref="Y172:Z172"/>
    <mergeCell ref="AA172:AB172"/>
    <mergeCell ref="AC172:AD172"/>
    <mergeCell ref="N172:O172"/>
    <mergeCell ref="P172:Q172"/>
    <mergeCell ref="R172:S172"/>
    <mergeCell ref="T172:U172"/>
    <mergeCell ref="V172:W172"/>
    <mergeCell ref="DK171:DL171"/>
    <mergeCell ref="DM171:DN171"/>
    <mergeCell ref="DO171:DP171"/>
    <mergeCell ref="DQ171:DR171"/>
    <mergeCell ref="DI171:DJ171"/>
    <mergeCell ref="CX171:CY171"/>
    <mergeCell ref="CZ171:DA171"/>
    <mergeCell ref="DB171:DC171"/>
    <mergeCell ref="DD171:DE171"/>
    <mergeCell ref="DF171:DG171"/>
    <mergeCell ref="CS171:CT171"/>
    <mergeCell ref="CU171:CV171"/>
    <mergeCell ref="CM171:CN171"/>
    <mergeCell ref="CO171:CP171"/>
    <mergeCell ref="CQ171:CR171"/>
    <mergeCell ref="CD171:CE171"/>
    <mergeCell ref="CF171:CG171"/>
    <mergeCell ref="CH171:CI171"/>
    <mergeCell ref="CJ171:CK171"/>
    <mergeCell ref="CB172:CC172"/>
    <mergeCell ref="BQ172:BR172"/>
    <mergeCell ref="BS172:BT172"/>
    <mergeCell ref="BU172:BV172"/>
    <mergeCell ref="BW172:BX172"/>
    <mergeCell ref="BY172:BZ172"/>
    <mergeCell ref="BL172:BM172"/>
    <mergeCell ref="BN172:BO172"/>
    <mergeCell ref="BF172:BG172"/>
    <mergeCell ref="BH172:BI172"/>
    <mergeCell ref="BJ172:BK172"/>
    <mergeCell ref="AW172:AX172"/>
    <mergeCell ref="AY172:AZ172"/>
    <mergeCell ref="BA172:BB172"/>
    <mergeCell ref="BC172:BD172"/>
    <mergeCell ref="AU172:AV172"/>
    <mergeCell ref="AG171:AH171"/>
    <mergeCell ref="AJ171:AK171"/>
    <mergeCell ref="AL171:AM171"/>
    <mergeCell ref="AN171:AO171"/>
    <mergeCell ref="AP171:AQ171"/>
    <mergeCell ref="AR171:AS171"/>
    <mergeCell ref="AE171:AF171"/>
    <mergeCell ref="Y171:Z171"/>
    <mergeCell ref="AA171:AB171"/>
    <mergeCell ref="AC171:AD171"/>
    <mergeCell ref="N171:O171"/>
    <mergeCell ref="P171:Q171"/>
    <mergeCell ref="R171:S171"/>
    <mergeCell ref="T171:U171"/>
    <mergeCell ref="V171:W171"/>
    <mergeCell ref="AU171:AV171"/>
    <mergeCell ref="DK170:DL170"/>
    <mergeCell ref="DM170:DN170"/>
    <mergeCell ref="DO170:DP170"/>
    <mergeCell ref="DQ170:DR170"/>
    <mergeCell ref="DI170:DJ170"/>
    <mergeCell ref="CX170:CY170"/>
    <mergeCell ref="CZ170:DA170"/>
    <mergeCell ref="DB170:DC170"/>
    <mergeCell ref="DD170:DE170"/>
    <mergeCell ref="DF170:DG170"/>
    <mergeCell ref="CS170:CT170"/>
    <mergeCell ref="CU170:CV170"/>
    <mergeCell ref="CM170:CN170"/>
    <mergeCell ref="CO170:CP170"/>
    <mergeCell ref="CQ170:CR170"/>
    <mergeCell ref="CD170:CE170"/>
    <mergeCell ref="CF170:CG170"/>
    <mergeCell ref="CH170:CI170"/>
    <mergeCell ref="CJ170:CK170"/>
    <mergeCell ref="CB171:CC171"/>
    <mergeCell ref="BQ171:BR171"/>
    <mergeCell ref="BS171:BT171"/>
    <mergeCell ref="BU171:BV171"/>
    <mergeCell ref="BW171:BX171"/>
    <mergeCell ref="BY171:BZ171"/>
    <mergeCell ref="BL171:BM171"/>
    <mergeCell ref="BN171:BO171"/>
    <mergeCell ref="BF171:BG171"/>
    <mergeCell ref="BH171:BI171"/>
    <mergeCell ref="BJ171:BK171"/>
    <mergeCell ref="AW171:AX171"/>
    <mergeCell ref="AY171:AZ171"/>
    <mergeCell ref="BA171:BB171"/>
    <mergeCell ref="BC171:BD171"/>
    <mergeCell ref="AG170:AH170"/>
    <mergeCell ref="AJ170:AK170"/>
    <mergeCell ref="AL170:AM170"/>
    <mergeCell ref="AN170:AO170"/>
    <mergeCell ref="AP170:AQ170"/>
    <mergeCell ref="AR170:AS170"/>
    <mergeCell ref="AE170:AF170"/>
    <mergeCell ref="Y170:Z170"/>
    <mergeCell ref="AA170:AB170"/>
    <mergeCell ref="AC170:AD170"/>
    <mergeCell ref="N170:O170"/>
    <mergeCell ref="P170:Q170"/>
    <mergeCell ref="R170:S170"/>
    <mergeCell ref="T170:U170"/>
    <mergeCell ref="V170:W170"/>
    <mergeCell ref="DK169:DL169"/>
    <mergeCell ref="DM169:DN169"/>
    <mergeCell ref="DO169:DP169"/>
    <mergeCell ref="DQ169:DR169"/>
    <mergeCell ref="DI169:DJ169"/>
    <mergeCell ref="CX169:CY169"/>
    <mergeCell ref="CZ169:DA169"/>
    <mergeCell ref="DB169:DC169"/>
    <mergeCell ref="DD169:DE169"/>
    <mergeCell ref="DF169:DG169"/>
    <mergeCell ref="CS169:CT169"/>
    <mergeCell ref="CU169:CV169"/>
    <mergeCell ref="CM169:CN169"/>
    <mergeCell ref="CO169:CP169"/>
    <mergeCell ref="CQ169:CR169"/>
    <mergeCell ref="CD169:CE169"/>
    <mergeCell ref="CF169:CG169"/>
    <mergeCell ref="CH169:CI169"/>
    <mergeCell ref="CJ169:CK169"/>
    <mergeCell ref="CB170:CC170"/>
    <mergeCell ref="BQ170:BR170"/>
    <mergeCell ref="BS170:BT170"/>
    <mergeCell ref="BU170:BV170"/>
    <mergeCell ref="BW170:BX170"/>
    <mergeCell ref="BY170:BZ170"/>
    <mergeCell ref="BL170:BM170"/>
    <mergeCell ref="BN170:BO170"/>
    <mergeCell ref="BF170:BG170"/>
    <mergeCell ref="BH170:BI170"/>
    <mergeCell ref="BJ170:BK170"/>
    <mergeCell ref="AW170:AX170"/>
    <mergeCell ref="AY170:AZ170"/>
    <mergeCell ref="BA170:BB170"/>
    <mergeCell ref="BC170:BD170"/>
    <mergeCell ref="AU170:AV170"/>
    <mergeCell ref="AG169:AH169"/>
    <mergeCell ref="AJ169:AK169"/>
    <mergeCell ref="AL169:AM169"/>
    <mergeCell ref="AN169:AO169"/>
    <mergeCell ref="AP169:AQ169"/>
    <mergeCell ref="AR169:AS169"/>
    <mergeCell ref="AE169:AF169"/>
    <mergeCell ref="Y169:Z169"/>
    <mergeCell ref="AA169:AB169"/>
    <mergeCell ref="AC169:AD169"/>
    <mergeCell ref="N169:O169"/>
    <mergeCell ref="P169:Q169"/>
    <mergeCell ref="R169:S169"/>
    <mergeCell ref="T169:U169"/>
    <mergeCell ref="V169:W169"/>
    <mergeCell ref="DK168:DL168"/>
    <mergeCell ref="DM168:DN168"/>
    <mergeCell ref="DO168:DP168"/>
    <mergeCell ref="DQ168:DR168"/>
    <mergeCell ref="DI168:DJ168"/>
    <mergeCell ref="CX168:CY168"/>
    <mergeCell ref="CZ168:DA168"/>
    <mergeCell ref="DB168:DC168"/>
    <mergeCell ref="DD168:DE168"/>
    <mergeCell ref="DF168:DG168"/>
    <mergeCell ref="CS168:CT168"/>
    <mergeCell ref="CU168:CV168"/>
    <mergeCell ref="CM168:CN168"/>
    <mergeCell ref="CO168:CP168"/>
    <mergeCell ref="CQ168:CR168"/>
    <mergeCell ref="CD168:CE168"/>
    <mergeCell ref="CF168:CG168"/>
    <mergeCell ref="CH168:CI168"/>
    <mergeCell ref="CJ168:CK168"/>
    <mergeCell ref="CB169:CC169"/>
    <mergeCell ref="BQ169:BR169"/>
    <mergeCell ref="BS169:BT169"/>
    <mergeCell ref="BU169:BV169"/>
    <mergeCell ref="BW169:BX169"/>
    <mergeCell ref="BY169:BZ169"/>
    <mergeCell ref="BL169:BM169"/>
    <mergeCell ref="BN169:BO169"/>
    <mergeCell ref="BF169:BG169"/>
    <mergeCell ref="BH169:BI169"/>
    <mergeCell ref="BJ169:BK169"/>
    <mergeCell ref="AW169:AX169"/>
    <mergeCell ref="AY169:AZ169"/>
    <mergeCell ref="BA169:BB169"/>
    <mergeCell ref="BC169:BD169"/>
    <mergeCell ref="AU169:AV169"/>
    <mergeCell ref="AG168:AH168"/>
    <mergeCell ref="AJ168:AK168"/>
    <mergeCell ref="AL168:AM168"/>
    <mergeCell ref="AN168:AO168"/>
    <mergeCell ref="AP168:AQ168"/>
    <mergeCell ref="AR168:AS168"/>
    <mergeCell ref="AE168:AF168"/>
    <mergeCell ref="Y168:Z168"/>
    <mergeCell ref="AA168:AB168"/>
    <mergeCell ref="AC168:AD168"/>
    <mergeCell ref="N168:O168"/>
    <mergeCell ref="P168:Q168"/>
    <mergeCell ref="R168:S168"/>
    <mergeCell ref="T168:U168"/>
    <mergeCell ref="V168:W168"/>
    <mergeCell ref="DK167:DL167"/>
    <mergeCell ref="DM167:DN167"/>
    <mergeCell ref="DO167:DP167"/>
    <mergeCell ref="DQ167:DR167"/>
    <mergeCell ref="DI167:DJ167"/>
    <mergeCell ref="CX167:CY167"/>
    <mergeCell ref="CZ167:DA167"/>
    <mergeCell ref="DB167:DC167"/>
    <mergeCell ref="DD167:DE167"/>
    <mergeCell ref="DF167:DG167"/>
    <mergeCell ref="CS167:CT167"/>
    <mergeCell ref="CU167:CV167"/>
    <mergeCell ref="CM167:CN167"/>
    <mergeCell ref="CO167:CP167"/>
    <mergeCell ref="CQ167:CR167"/>
    <mergeCell ref="CD167:CE167"/>
    <mergeCell ref="CF167:CG167"/>
    <mergeCell ref="CH167:CI167"/>
    <mergeCell ref="CJ167:CK167"/>
    <mergeCell ref="CB168:CC168"/>
    <mergeCell ref="BQ168:BR168"/>
    <mergeCell ref="BS168:BT168"/>
    <mergeCell ref="BU168:BV168"/>
    <mergeCell ref="BW168:BX168"/>
    <mergeCell ref="BY168:BZ168"/>
    <mergeCell ref="BL168:BM168"/>
    <mergeCell ref="BN168:BO168"/>
    <mergeCell ref="BF168:BG168"/>
    <mergeCell ref="BH168:BI168"/>
    <mergeCell ref="BJ168:BK168"/>
    <mergeCell ref="AW168:AX168"/>
    <mergeCell ref="AY168:AZ168"/>
    <mergeCell ref="BA168:BB168"/>
    <mergeCell ref="BC168:BD168"/>
    <mergeCell ref="AU168:AV168"/>
    <mergeCell ref="AG167:AH167"/>
    <mergeCell ref="AJ167:AK167"/>
    <mergeCell ref="AL167:AM167"/>
    <mergeCell ref="AN167:AO167"/>
    <mergeCell ref="AP167:AQ167"/>
    <mergeCell ref="AR167:AS167"/>
    <mergeCell ref="AE167:AF167"/>
    <mergeCell ref="Y167:Z167"/>
    <mergeCell ref="AA167:AB167"/>
    <mergeCell ref="AC167:AD167"/>
    <mergeCell ref="N167:O167"/>
    <mergeCell ref="P167:Q167"/>
    <mergeCell ref="R167:S167"/>
    <mergeCell ref="T167:U167"/>
    <mergeCell ref="V167:W167"/>
    <mergeCell ref="AU167:AV167"/>
    <mergeCell ref="DK166:DL166"/>
    <mergeCell ref="DM166:DN166"/>
    <mergeCell ref="DO166:DP166"/>
    <mergeCell ref="DQ166:DR166"/>
    <mergeCell ref="DI166:DJ166"/>
    <mergeCell ref="CX166:CY166"/>
    <mergeCell ref="CZ166:DA166"/>
    <mergeCell ref="DB166:DC166"/>
    <mergeCell ref="DD166:DE166"/>
    <mergeCell ref="DF166:DG166"/>
    <mergeCell ref="CS166:CT166"/>
    <mergeCell ref="CU166:CV166"/>
    <mergeCell ref="CM166:CN166"/>
    <mergeCell ref="CO166:CP166"/>
    <mergeCell ref="CQ166:CR166"/>
    <mergeCell ref="CD166:CE166"/>
    <mergeCell ref="CF166:CG166"/>
    <mergeCell ref="CH166:CI166"/>
    <mergeCell ref="CJ166:CK166"/>
    <mergeCell ref="CB167:CC167"/>
    <mergeCell ref="BQ167:BR167"/>
    <mergeCell ref="BS167:BT167"/>
    <mergeCell ref="BU167:BV167"/>
    <mergeCell ref="BW167:BX167"/>
    <mergeCell ref="BY167:BZ167"/>
    <mergeCell ref="BL167:BM167"/>
    <mergeCell ref="BN167:BO167"/>
    <mergeCell ref="BF167:BG167"/>
    <mergeCell ref="BH167:BI167"/>
    <mergeCell ref="BJ167:BK167"/>
    <mergeCell ref="AW167:AX167"/>
    <mergeCell ref="AY167:AZ167"/>
    <mergeCell ref="BA167:BB167"/>
    <mergeCell ref="BC167:BD167"/>
    <mergeCell ref="AG166:AH166"/>
    <mergeCell ref="AJ166:AK166"/>
    <mergeCell ref="AL166:AM166"/>
    <mergeCell ref="AN166:AO166"/>
    <mergeCell ref="AP166:AQ166"/>
    <mergeCell ref="AR166:AS166"/>
    <mergeCell ref="AE166:AF166"/>
    <mergeCell ref="Y166:Z166"/>
    <mergeCell ref="AA166:AB166"/>
    <mergeCell ref="AC166:AD166"/>
    <mergeCell ref="N166:O166"/>
    <mergeCell ref="P166:Q166"/>
    <mergeCell ref="R166:S166"/>
    <mergeCell ref="T166:U166"/>
    <mergeCell ref="V166:W166"/>
    <mergeCell ref="DK165:DL165"/>
    <mergeCell ref="DM165:DN165"/>
    <mergeCell ref="DO165:DP165"/>
    <mergeCell ref="DQ165:DR165"/>
    <mergeCell ref="DI165:DJ165"/>
    <mergeCell ref="CX165:CY165"/>
    <mergeCell ref="CZ165:DA165"/>
    <mergeCell ref="DB165:DC165"/>
    <mergeCell ref="DD165:DE165"/>
    <mergeCell ref="DF165:DG165"/>
    <mergeCell ref="CS165:CT165"/>
    <mergeCell ref="CU165:CV165"/>
    <mergeCell ref="CM165:CN165"/>
    <mergeCell ref="CO165:CP165"/>
    <mergeCell ref="CQ165:CR165"/>
    <mergeCell ref="CD165:CE165"/>
    <mergeCell ref="CF165:CG165"/>
    <mergeCell ref="CH165:CI165"/>
    <mergeCell ref="CJ165:CK165"/>
    <mergeCell ref="CB166:CC166"/>
    <mergeCell ref="BQ166:BR166"/>
    <mergeCell ref="BS166:BT166"/>
    <mergeCell ref="BU166:BV166"/>
    <mergeCell ref="BW166:BX166"/>
    <mergeCell ref="BY166:BZ166"/>
    <mergeCell ref="BL166:BM166"/>
    <mergeCell ref="BN166:BO166"/>
    <mergeCell ref="BF166:BG166"/>
    <mergeCell ref="BH166:BI166"/>
    <mergeCell ref="BJ166:BK166"/>
    <mergeCell ref="AW166:AX166"/>
    <mergeCell ref="AY166:AZ166"/>
    <mergeCell ref="BA166:BB166"/>
    <mergeCell ref="BC166:BD166"/>
    <mergeCell ref="AU166:AV166"/>
    <mergeCell ref="AG165:AH165"/>
    <mergeCell ref="AJ165:AK165"/>
    <mergeCell ref="AL165:AM165"/>
    <mergeCell ref="AN165:AO165"/>
    <mergeCell ref="AP165:AQ165"/>
    <mergeCell ref="AR165:AS165"/>
    <mergeCell ref="AE165:AF165"/>
    <mergeCell ref="Y165:Z165"/>
    <mergeCell ref="AA165:AB165"/>
    <mergeCell ref="AC165:AD165"/>
    <mergeCell ref="N165:O165"/>
    <mergeCell ref="P165:Q165"/>
    <mergeCell ref="R165:S165"/>
    <mergeCell ref="T165:U165"/>
    <mergeCell ref="V165:W165"/>
    <mergeCell ref="DK164:DL164"/>
    <mergeCell ref="DM164:DN164"/>
    <mergeCell ref="DO164:DP164"/>
    <mergeCell ref="DQ164:DR164"/>
    <mergeCell ref="DI164:DJ164"/>
    <mergeCell ref="CX164:CY164"/>
    <mergeCell ref="CZ164:DA164"/>
    <mergeCell ref="DB164:DC164"/>
    <mergeCell ref="DD164:DE164"/>
    <mergeCell ref="DF164:DG164"/>
    <mergeCell ref="CS164:CT164"/>
    <mergeCell ref="CU164:CV164"/>
    <mergeCell ref="CM164:CN164"/>
    <mergeCell ref="CO164:CP164"/>
    <mergeCell ref="CQ164:CR164"/>
    <mergeCell ref="CD164:CE164"/>
    <mergeCell ref="CF164:CG164"/>
    <mergeCell ref="CH164:CI164"/>
    <mergeCell ref="CJ164:CK164"/>
    <mergeCell ref="CB165:CC165"/>
    <mergeCell ref="BQ165:BR165"/>
    <mergeCell ref="BS165:BT165"/>
    <mergeCell ref="BU165:BV165"/>
    <mergeCell ref="BW165:BX165"/>
    <mergeCell ref="BY165:BZ165"/>
    <mergeCell ref="BL165:BM165"/>
    <mergeCell ref="BN165:BO165"/>
    <mergeCell ref="BF165:BG165"/>
    <mergeCell ref="BH165:BI165"/>
    <mergeCell ref="BJ165:BK165"/>
    <mergeCell ref="AW165:AX165"/>
    <mergeCell ref="AY165:AZ165"/>
    <mergeCell ref="BA165:BB165"/>
    <mergeCell ref="BC165:BD165"/>
    <mergeCell ref="AU165:AV165"/>
    <mergeCell ref="AG164:AH164"/>
    <mergeCell ref="AJ164:AK164"/>
    <mergeCell ref="AL164:AM164"/>
    <mergeCell ref="AN164:AO164"/>
    <mergeCell ref="AP164:AQ164"/>
    <mergeCell ref="AR164:AS164"/>
    <mergeCell ref="AE164:AF164"/>
    <mergeCell ref="Y164:Z164"/>
    <mergeCell ref="AA164:AB164"/>
    <mergeCell ref="AC164:AD164"/>
    <mergeCell ref="N164:O164"/>
    <mergeCell ref="P164:Q164"/>
    <mergeCell ref="R164:S164"/>
    <mergeCell ref="T164:U164"/>
    <mergeCell ref="V164:W164"/>
    <mergeCell ref="DK163:DL163"/>
    <mergeCell ref="DM163:DN163"/>
    <mergeCell ref="DO163:DP163"/>
    <mergeCell ref="DQ163:DR163"/>
    <mergeCell ref="DI163:DJ163"/>
    <mergeCell ref="CX163:CY163"/>
    <mergeCell ref="CZ163:DA163"/>
    <mergeCell ref="DB163:DC163"/>
    <mergeCell ref="DD163:DE163"/>
    <mergeCell ref="DF163:DG163"/>
    <mergeCell ref="CS163:CT163"/>
    <mergeCell ref="CU163:CV163"/>
    <mergeCell ref="CM163:CN163"/>
    <mergeCell ref="CO163:CP163"/>
    <mergeCell ref="CQ163:CR163"/>
    <mergeCell ref="CD163:CE163"/>
    <mergeCell ref="CF163:CG163"/>
    <mergeCell ref="CH163:CI163"/>
    <mergeCell ref="CJ163:CK163"/>
    <mergeCell ref="CB164:CC164"/>
    <mergeCell ref="BQ164:BR164"/>
    <mergeCell ref="BS164:BT164"/>
    <mergeCell ref="BU164:BV164"/>
    <mergeCell ref="BW164:BX164"/>
    <mergeCell ref="BY164:BZ164"/>
    <mergeCell ref="BL164:BM164"/>
    <mergeCell ref="BN164:BO164"/>
    <mergeCell ref="BF164:BG164"/>
    <mergeCell ref="BH164:BI164"/>
    <mergeCell ref="BJ164:BK164"/>
    <mergeCell ref="AW164:AX164"/>
    <mergeCell ref="AY164:AZ164"/>
    <mergeCell ref="BA164:BB164"/>
    <mergeCell ref="BC164:BD164"/>
    <mergeCell ref="AU164:AV164"/>
    <mergeCell ref="AG163:AH163"/>
    <mergeCell ref="AJ163:AK163"/>
    <mergeCell ref="AL163:AM163"/>
    <mergeCell ref="AN163:AO163"/>
    <mergeCell ref="AP163:AQ163"/>
    <mergeCell ref="AR163:AS163"/>
    <mergeCell ref="AE163:AF163"/>
    <mergeCell ref="Y163:Z163"/>
    <mergeCell ref="AA163:AB163"/>
    <mergeCell ref="AC163:AD163"/>
    <mergeCell ref="N163:O163"/>
    <mergeCell ref="P163:Q163"/>
    <mergeCell ref="R163:S163"/>
    <mergeCell ref="T163:U163"/>
    <mergeCell ref="V163:W163"/>
    <mergeCell ref="AU163:AV163"/>
    <mergeCell ref="DK162:DL162"/>
    <mergeCell ref="DM162:DN162"/>
    <mergeCell ref="DO162:DP162"/>
    <mergeCell ref="DQ162:DR162"/>
    <mergeCell ref="DI162:DJ162"/>
    <mergeCell ref="CX162:CY162"/>
    <mergeCell ref="CZ162:DA162"/>
    <mergeCell ref="DB162:DC162"/>
    <mergeCell ref="DD162:DE162"/>
    <mergeCell ref="DF162:DG162"/>
    <mergeCell ref="CS162:CT162"/>
    <mergeCell ref="CU162:CV162"/>
    <mergeCell ref="CM162:CN162"/>
    <mergeCell ref="CO162:CP162"/>
    <mergeCell ref="CQ162:CR162"/>
    <mergeCell ref="CD162:CE162"/>
    <mergeCell ref="CF162:CG162"/>
    <mergeCell ref="CH162:CI162"/>
    <mergeCell ref="CJ162:CK162"/>
    <mergeCell ref="CB163:CC163"/>
    <mergeCell ref="BQ163:BR163"/>
    <mergeCell ref="BS163:BT163"/>
    <mergeCell ref="BU163:BV163"/>
    <mergeCell ref="BW163:BX163"/>
    <mergeCell ref="BY163:BZ163"/>
    <mergeCell ref="BL163:BM163"/>
    <mergeCell ref="BN163:BO163"/>
    <mergeCell ref="BF163:BG163"/>
    <mergeCell ref="BH163:BI163"/>
    <mergeCell ref="BJ163:BK163"/>
    <mergeCell ref="AW163:AX163"/>
    <mergeCell ref="AY163:AZ163"/>
    <mergeCell ref="BA163:BB163"/>
    <mergeCell ref="BC163:BD163"/>
    <mergeCell ref="AG162:AH162"/>
    <mergeCell ref="AJ162:AK162"/>
    <mergeCell ref="AL162:AM162"/>
    <mergeCell ref="AN162:AO162"/>
    <mergeCell ref="AP162:AQ162"/>
    <mergeCell ref="AR162:AS162"/>
    <mergeCell ref="AE162:AF162"/>
    <mergeCell ref="Y162:Z162"/>
    <mergeCell ref="AA162:AB162"/>
    <mergeCell ref="AC162:AD162"/>
    <mergeCell ref="N162:O162"/>
    <mergeCell ref="P162:Q162"/>
    <mergeCell ref="R162:S162"/>
    <mergeCell ref="T162:U162"/>
    <mergeCell ref="V162:W162"/>
    <mergeCell ref="DK161:DL161"/>
    <mergeCell ref="DM161:DN161"/>
    <mergeCell ref="DO161:DP161"/>
    <mergeCell ref="DQ161:DR161"/>
    <mergeCell ref="DI161:DJ161"/>
    <mergeCell ref="CX161:CY161"/>
    <mergeCell ref="CZ161:DA161"/>
    <mergeCell ref="DB161:DC161"/>
    <mergeCell ref="DD161:DE161"/>
    <mergeCell ref="DF161:DG161"/>
    <mergeCell ref="CS161:CT161"/>
    <mergeCell ref="CU161:CV161"/>
    <mergeCell ref="CM161:CN161"/>
    <mergeCell ref="CO161:CP161"/>
    <mergeCell ref="CQ161:CR161"/>
    <mergeCell ref="CD161:CE161"/>
    <mergeCell ref="CF161:CG161"/>
    <mergeCell ref="CH161:CI161"/>
    <mergeCell ref="CJ161:CK161"/>
    <mergeCell ref="CB162:CC162"/>
    <mergeCell ref="BQ162:BR162"/>
    <mergeCell ref="BS162:BT162"/>
    <mergeCell ref="BU162:BV162"/>
    <mergeCell ref="BW162:BX162"/>
    <mergeCell ref="BY162:BZ162"/>
    <mergeCell ref="BL162:BM162"/>
    <mergeCell ref="BN162:BO162"/>
    <mergeCell ref="BF162:BG162"/>
    <mergeCell ref="BH162:BI162"/>
    <mergeCell ref="BJ162:BK162"/>
    <mergeCell ref="AW162:AX162"/>
    <mergeCell ref="AY162:AZ162"/>
    <mergeCell ref="BA162:BB162"/>
    <mergeCell ref="BC162:BD162"/>
    <mergeCell ref="AU162:AV162"/>
    <mergeCell ref="AG161:AH161"/>
    <mergeCell ref="AJ161:AK161"/>
    <mergeCell ref="AL161:AM161"/>
    <mergeCell ref="AN161:AO161"/>
    <mergeCell ref="AP161:AQ161"/>
    <mergeCell ref="AR161:AS161"/>
    <mergeCell ref="AE161:AF161"/>
    <mergeCell ref="Y161:Z161"/>
    <mergeCell ref="AA161:AB161"/>
    <mergeCell ref="AC161:AD161"/>
    <mergeCell ref="N161:O161"/>
    <mergeCell ref="P161:Q161"/>
    <mergeCell ref="R161:S161"/>
    <mergeCell ref="T161:U161"/>
    <mergeCell ref="V161:W161"/>
    <mergeCell ref="DK160:DL160"/>
    <mergeCell ref="DM160:DN160"/>
    <mergeCell ref="DO160:DP160"/>
    <mergeCell ref="DQ160:DR160"/>
    <mergeCell ref="DI160:DJ160"/>
    <mergeCell ref="CX160:CY160"/>
    <mergeCell ref="CZ160:DA160"/>
    <mergeCell ref="DB160:DC160"/>
    <mergeCell ref="DD160:DE160"/>
    <mergeCell ref="DF160:DG160"/>
    <mergeCell ref="CS160:CT160"/>
    <mergeCell ref="CU160:CV160"/>
    <mergeCell ref="CM160:CN160"/>
    <mergeCell ref="CO160:CP160"/>
    <mergeCell ref="CQ160:CR160"/>
    <mergeCell ref="CD160:CE160"/>
    <mergeCell ref="CF160:CG160"/>
    <mergeCell ref="CH160:CI160"/>
    <mergeCell ref="CJ160:CK160"/>
    <mergeCell ref="CB161:CC161"/>
    <mergeCell ref="BQ161:BR161"/>
    <mergeCell ref="BS161:BT161"/>
    <mergeCell ref="BU161:BV161"/>
    <mergeCell ref="BW161:BX161"/>
    <mergeCell ref="BY161:BZ161"/>
    <mergeCell ref="BL161:BM161"/>
    <mergeCell ref="BN161:BO161"/>
    <mergeCell ref="BF161:BG161"/>
    <mergeCell ref="BH161:BI161"/>
    <mergeCell ref="BJ161:BK161"/>
    <mergeCell ref="AW161:AX161"/>
    <mergeCell ref="AY161:AZ161"/>
    <mergeCell ref="BA161:BB161"/>
    <mergeCell ref="BC161:BD161"/>
    <mergeCell ref="AU161:AV161"/>
    <mergeCell ref="AG160:AH160"/>
    <mergeCell ref="AJ160:AK160"/>
    <mergeCell ref="AL160:AM160"/>
    <mergeCell ref="AN160:AO160"/>
    <mergeCell ref="AP160:AQ160"/>
    <mergeCell ref="AR160:AS160"/>
    <mergeCell ref="AE160:AF160"/>
    <mergeCell ref="Y160:Z160"/>
    <mergeCell ref="AA160:AB160"/>
    <mergeCell ref="AC160:AD160"/>
    <mergeCell ref="N160:O160"/>
    <mergeCell ref="P160:Q160"/>
    <mergeCell ref="R160:S160"/>
    <mergeCell ref="T160:U160"/>
    <mergeCell ref="V160:W160"/>
    <mergeCell ref="DK159:DL159"/>
    <mergeCell ref="DM159:DN159"/>
    <mergeCell ref="DO159:DP159"/>
    <mergeCell ref="DQ159:DR159"/>
    <mergeCell ref="DI159:DJ159"/>
    <mergeCell ref="CX159:CY159"/>
    <mergeCell ref="CZ159:DA159"/>
    <mergeCell ref="DB159:DC159"/>
    <mergeCell ref="DD159:DE159"/>
    <mergeCell ref="DF159:DG159"/>
    <mergeCell ref="CS159:CT159"/>
    <mergeCell ref="CU159:CV159"/>
    <mergeCell ref="CM159:CN159"/>
    <mergeCell ref="CO159:CP159"/>
    <mergeCell ref="CQ159:CR159"/>
    <mergeCell ref="CD159:CE159"/>
    <mergeCell ref="CF159:CG159"/>
    <mergeCell ref="CH159:CI159"/>
    <mergeCell ref="CJ159:CK159"/>
    <mergeCell ref="CB160:CC160"/>
    <mergeCell ref="BQ160:BR160"/>
    <mergeCell ref="BS160:BT160"/>
    <mergeCell ref="BU160:BV160"/>
    <mergeCell ref="BW160:BX160"/>
    <mergeCell ref="BY160:BZ160"/>
    <mergeCell ref="BL160:BM160"/>
    <mergeCell ref="BN160:BO160"/>
    <mergeCell ref="BF160:BG160"/>
    <mergeCell ref="BH160:BI160"/>
    <mergeCell ref="BJ160:BK160"/>
    <mergeCell ref="AW160:AX160"/>
    <mergeCell ref="AY160:AZ160"/>
    <mergeCell ref="BA160:BB160"/>
    <mergeCell ref="BC160:BD160"/>
    <mergeCell ref="AU160:AV160"/>
    <mergeCell ref="AG159:AH159"/>
    <mergeCell ref="AJ159:AK159"/>
    <mergeCell ref="AL159:AM159"/>
    <mergeCell ref="AN159:AO159"/>
    <mergeCell ref="AP159:AQ159"/>
    <mergeCell ref="AR159:AS159"/>
    <mergeCell ref="AE159:AF159"/>
    <mergeCell ref="Y159:Z159"/>
    <mergeCell ref="AA159:AB159"/>
    <mergeCell ref="AC159:AD159"/>
    <mergeCell ref="N159:O159"/>
    <mergeCell ref="P159:Q159"/>
    <mergeCell ref="R159:S159"/>
    <mergeCell ref="T159:U159"/>
    <mergeCell ref="V159:W159"/>
    <mergeCell ref="AU159:AV159"/>
    <mergeCell ref="DK158:DL158"/>
    <mergeCell ref="DM158:DN158"/>
    <mergeCell ref="DO158:DP158"/>
    <mergeCell ref="DQ158:DR158"/>
    <mergeCell ref="DI158:DJ158"/>
    <mergeCell ref="CX158:CY158"/>
    <mergeCell ref="CZ158:DA158"/>
    <mergeCell ref="DB158:DC158"/>
    <mergeCell ref="DD158:DE158"/>
    <mergeCell ref="DF158:DG158"/>
    <mergeCell ref="CS158:CT158"/>
    <mergeCell ref="CU158:CV158"/>
    <mergeCell ref="CM158:CN158"/>
    <mergeCell ref="CO158:CP158"/>
    <mergeCell ref="CQ158:CR158"/>
    <mergeCell ref="CD158:CE158"/>
    <mergeCell ref="CF158:CG158"/>
    <mergeCell ref="CH158:CI158"/>
    <mergeCell ref="CJ158:CK158"/>
    <mergeCell ref="CB159:CC159"/>
    <mergeCell ref="BQ159:BR159"/>
    <mergeCell ref="BS159:BT159"/>
    <mergeCell ref="BU159:BV159"/>
    <mergeCell ref="BW159:BX159"/>
    <mergeCell ref="BY159:BZ159"/>
    <mergeCell ref="BL159:BM159"/>
    <mergeCell ref="BN159:BO159"/>
    <mergeCell ref="BF159:BG159"/>
    <mergeCell ref="BH159:BI159"/>
    <mergeCell ref="BJ159:BK159"/>
    <mergeCell ref="AW159:AX159"/>
    <mergeCell ref="AY159:AZ159"/>
    <mergeCell ref="BA159:BB159"/>
    <mergeCell ref="BC159:BD159"/>
    <mergeCell ref="AG158:AH158"/>
    <mergeCell ref="AJ158:AK158"/>
    <mergeCell ref="AL158:AM158"/>
    <mergeCell ref="AN158:AO158"/>
    <mergeCell ref="AP158:AQ158"/>
    <mergeCell ref="AR158:AS158"/>
    <mergeCell ref="AE158:AF158"/>
    <mergeCell ref="Y158:Z158"/>
    <mergeCell ref="AA158:AB158"/>
    <mergeCell ref="AC158:AD158"/>
    <mergeCell ref="N158:O158"/>
    <mergeCell ref="P158:Q158"/>
    <mergeCell ref="R158:S158"/>
    <mergeCell ref="T158:U158"/>
    <mergeCell ref="V158:W158"/>
    <mergeCell ref="DK157:DL157"/>
    <mergeCell ref="DM157:DN157"/>
    <mergeCell ref="DO157:DP157"/>
    <mergeCell ref="DQ157:DR157"/>
    <mergeCell ref="DI157:DJ157"/>
    <mergeCell ref="CX157:CY157"/>
    <mergeCell ref="CZ157:DA157"/>
    <mergeCell ref="DB157:DC157"/>
    <mergeCell ref="DD157:DE157"/>
    <mergeCell ref="DF157:DG157"/>
    <mergeCell ref="CS157:CT157"/>
    <mergeCell ref="CU157:CV157"/>
    <mergeCell ref="CM157:CN157"/>
    <mergeCell ref="CO157:CP157"/>
    <mergeCell ref="CQ157:CR157"/>
    <mergeCell ref="CD157:CE157"/>
    <mergeCell ref="CF157:CG157"/>
    <mergeCell ref="CH157:CI157"/>
    <mergeCell ref="CJ157:CK157"/>
    <mergeCell ref="CB158:CC158"/>
    <mergeCell ref="BQ158:BR158"/>
    <mergeCell ref="BS158:BT158"/>
    <mergeCell ref="BU158:BV158"/>
    <mergeCell ref="BW158:BX158"/>
    <mergeCell ref="BY158:BZ158"/>
    <mergeCell ref="BL158:BM158"/>
    <mergeCell ref="BN158:BO158"/>
    <mergeCell ref="BF158:BG158"/>
    <mergeCell ref="BH158:BI158"/>
    <mergeCell ref="BJ158:BK158"/>
    <mergeCell ref="AW158:AX158"/>
    <mergeCell ref="AY158:AZ158"/>
    <mergeCell ref="BA158:BB158"/>
    <mergeCell ref="BC158:BD158"/>
    <mergeCell ref="AU158:AV158"/>
    <mergeCell ref="AG157:AH157"/>
    <mergeCell ref="AJ157:AK157"/>
    <mergeCell ref="AL157:AM157"/>
    <mergeCell ref="AN157:AO157"/>
    <mergeCell ref="AP157:AQ157"/>
    <mergeCell ref="AR157:AS157"/>
    <mergeCell ref="AE157:AF157"/>
    <mergeCell ref="Y157:Z157"/>
    <mergeCell ref="AA157:AB157"/>
    <mergeCell ref="AC157:AD157"/>
    <mergeCell ref="N157:O157"/>
    <mergeCell ref="P157:Q157"/>
    <mergeCell ref="R157:S157"/>
    <mergeCell ref="T157:U157"/>
    <mergeCell ref="AL155:AM155"/>
    <mergeCell ref="AN155:AO155"/>
    <mergeCell ref="AP155:AQ155"/>
    <mergeCell ref="AR155:AS155"/>
    <mergeCell ref="AE155:AF155"/>
    <mergeCell ref="Y155:Z155"/>
    <mergeCell ref="AA155:AB155"/>
    <mergeCell ref="AC155:AD155"/>
    <mergeCell ref="N155:O155"/>
    <mergeCell ref="P155:Q155"/>
    <mergeCell ref="R155:S155"/>
    <mergeCell ref="T155:U155"/>
    <mergeCell ref="V155:W155"/>
    <mergeCell ref="AU155:AV155"/>
    <mergeCell ref="V157:W157"/>
    <mergeCell ref="DK156:DL156"/>
    <mergeCell ref="DM156:DN156"/>
    <mergeCell ref="DO156:DP156"/>
    <mergeCell ref="DQ156:DR156"/>
    <mergeCell ref="DI156:DJ156"/>
    <mergeCell ref="CX156:CY156"/>
    <mergeCell ref="CZ156:DA156"/>
    <mergeCell ref="DB156:DC156"/>
    <mergeCell ref="DD156:DE156"/>
    <mergeCell ref="DF156:DG156"/>
    <mergeCell ref="CS156:CT156"/>
    <mergeCell ref="CU156:CV156"/>
    <mergeCell ref="CM156:CN156"/>
    <mergeCell ref="CO156:CP156"/>
    <mergeCell ref="CQ156:CR156"/>
    <mergeCell ref="CD156:CE156"/>
    <mergeCell ref="CF156:CG156"/>
    <mergeCell ref="CH156:CI156"/>
    <mergeCell ref="CJ156:CK156"/>
    <mergeCell ref="CB157:CC157"/>
    <mergeCell ref="BQ157:BR157"/>
    <mergeCell ref="BS157:BT157"/>
    <mergeCell ref="BU157:BV157"/>
    <mergeCell ref="BW157:BX157"/>
    <mergeCell ref="BY157:BZ157"/>
    <mergeCell ref="BL157:BM157"/>
    <mergeCell ref="BN157:BO157"/>
    <mergeCell ref="BF157:BG157"/>
    <mergeCell ref="BH157:BI157"/>
    <mergeCell ref="BJ157:BK157"/>
    <mergeCell ref="AW157:AX157"/>
    <mergeCell ref="AY157:AZ157"/>
    <mergeCell ref="BA157:BB157"/>
    <mergeCell ref="BC157:BD157"/>
    <mergeCell ref="AU157:AV157"/>
    <mergeCell ref="AG156:AH156"/>
    <mergeCell ref="AJ156:AK156"/>
    <mergeCell ref="AL156:AM156"/>
    <mergeCell ref="AN156:AO156"/>
    <mergeCell ref="AP156:AQ156"/>
    <mergeCell ref="AR156:AS156"/>
    <mergeCell ref="AE156:AF156"/>
    <mergeCell ref="Y156:Z156"/>
    <mergeCell ref="AA156:AB156"/>
    <mergeCell ref="AC156:AD156"/>
    <mergeCell ref="CM154:CN154"/>
    <mergeCell ref="CO154:CP154"/>
    <mergeCell ref="CQ154:CR154"/>
    <mergeCell ref="CD154:CE154"/>
    <mergeCell ref="CF154:CG154"/>
    <mergeCell ref="CH154:CI154"/>
    <mergeCell ref="CJ154:CK154"/>
    <mergeCell ref="CB155:CC155"/>
    <mergeCell ref="BQ155:BR155"/>
    <mergeCell ref="BS155:BT155"/>
    <mergeCell ref="BU155:BV155"/>
    <mergeCell ref="BW155:BX155"/>
    <mergeCell ref="BY155:BZ155"/>
    <mergeCell ref="BL155:BM155"/>
    <mergeCell ref="BN155:BO155"/>
    <mergeCell ref="BF155:BG155"/>
    <mergeCell ref="BH155:BI155"/>
    <mergeCell ref="BJ155:BK155"/>
    <mergeCell ref="AW155:AX155"/>
    <mergeCell ref="AY155:AZ155"/>
    <mergeCell ref="BA155:BB155"/>
    <mergeCell ref="BC155:BD155"/>
    <mergeCell ref="N156:O156"/>
    <mergeCell ref="P156:Q156"/>
    <mergeCell ref="R156:S156"/>
    <mergeCell ref="T156:U156"/>
    <mergeCell ref="V156:W156"/>
    <mergeCell ref="DK155:DL155"/>
    <mergeCell ref="DM155:DN155"/>
    <mergeCell ref="DO155:DP155"/>
    <mergeCell ref="DQ155:DR155"/>
    <mergeCell ref="DI155:DJ155"/>
    <mergeCell ref="CX155:CY155"/>
    <mergeCell ref="CZ155:DA155"/>
    <mergeCell ref="DB155:DC155"/>
    <mergeCell ref="DD155:DE155"/>
    <mergeCell ref="DF155:DG155"/>
    <mergeCell ref="CS155:CT155"/>
    <mergeCell ref="CU155:CV155"/>
    <mergeCell ref="CM155:CN155"/>
    <mergeCell ref="CO155:CP155"/>
    <mergeCell ref="CQ155:CR155"/>
    <mergeCell ref="CD155:CE155"/>
    <mergeCell ref="CF155:CG155"/>
    <mergeCell ref="CH155:CI155"/>
    <mergeCell ref="CJ155:CK155"/>
    <mergeCell ref="CB156:CC156"/>
    <mergeCell ref="BQ156:BR156"/>
    <mergeCell ref="BS156:BT156"/>
    <mergeCell ref="BU156:BV156"/>
    <mergeCell ref="BW156:BX156"/>
    <mergeCell ref="BY156:BZ156"/>
    <mergeCell ref="BL156:BM156"/>
    <mergeCell ref="BN156:BO156"/>
    <mergeCell ref="BF156:BG156"/>
    <mergeCell ref="BH156:BI156"/>
    <mergeCell ref="BJ156:BK156"/>
    <mergeCell ref="AW156:AX156"/>
    <mergeCell ref="AY156:AZ156"/>
    <mergeCell ref="BA156:BB156"/>
    <mergeCell ref="BC156:BD156"/>
    <mergeCell ref="AU156:AV156"/>
    <mergeCell ref="AG155:AH155"/>
    <mergeCell ref="AJ155:AK155"/>
    <mergeCell ref="AA154:AB154"/>
    <mergeCell ref="AC154:AD154"/>
    <mergeCell ref="N154:O154"/>
    <mergeCell ref="P154:Q154"/>
    <mergeCell ref="R154:S154"/>
    <mergeCell ref="T154:U154"/>
    <mergeCell ref="V154:W154"/>
    <mergeCell ref="DK153:DL153"/>
    <mergeCell ref="DM153:DN153"/>
    <mergeCell ref="DO153:DP153"/>
    <mergeCell ref="DQ153:DR153"/>
    <mergeCell ref="DI153:DJ153"/>
    <mergeCell ref="CX153:CY153"/>
    <mergeCell ref="CZ153:DA153"/>
    <mergeCell ref="DB153:DC153"/>
    <mergeCell ref="DD153:DE153"/>
    <mergeCell ref="DF153:DG153"/>
    <mergeCell ref="CS153:CT153"/>
    <mergeCell ref="CU153:CV153"/>
    <mergeCell ref="CM153:CN153"/>
    <mergeCell ref="CO153:CP153"/>
    <mergeCell ref="CQ153:CR153"/>
    <mergeCell ref="CD153:CE153"/>
    <mergeCell ref="CF153:CG153"/>
    <mergeCell ref="CH153:CI153"/>
    <mergeCell ref="CJ153:CK153"/>
    <mergeCell ref="CB154:CC154"/>
    <mergeCell ref="BQ154:BR154"/>
    <mergeCell ref="BS154:BT154"/>
    <mergeCell ref="BU154:BV154"/>
    <mergeCell ref="BW154:BX154"/>
    <mergeCell ref="BY154:BZ154"/>
    <mergeCell ref="BL154:BM154"/>
    <mergeCell ref="BN154:BO154"/>
    <mergeCell ref="BF154:BG154"/>
    <mergeCell ref="BH154:BI154"/>
    <mergeCell ref="BJ154:BK154"/>
    <mergeCell ref="AW154:AX154"/>
    <mergeCell ref="AY154:AZ154"/>
    <mergeCell ref="BA154:BB154"/>
    <mergeCell ref="BC154:BD154"/>
    <mergeCell ref="AU154:AV154"/>
    <mergeCell ref="AG153:AH153"/>
    <mergeCell ref="AJ153:AK153"/>
    <mergeCell ref="AL153:AM153"/>
    <mergeCell ref="AN153:AO153"/>
    <mergeCell ref="AP153:AQ153"/>
    <mergeCell ref="AR153:AS153"/>
    <mergeCell ref="AE153:AF153"/>
    <mergeCell ref="Y153:Z153"/>
    <mergeCell ref="AA153:AB153"/>
    <mergeCell ref="AC153:AD153"/>
    <mergeCell ref="DK154:DL154"/>
    <mergeCell ref="DM154:DN154"/>
    <mergeCell ref="DO154:DP154"/>
    <mergeCell ref="DQ154:DR154"/>
    <mergeCell ref="DI154:DJ154"/>
    <mergeCell ref="CX154:CY154"/>
    <mergeCell ref="CZ154:DA154"/>
    <mergeCell ref="DB154:DC154"/>
    <mergeCell ref="DD154:DE154"/>
    <mergeCell ref="DF154:DG154"/>
    <mergeCell ref="CS154:CT154"/>
    <mergeCell ref="CU154:CV154"/>
    <mergeCell ref="C151:D151"/>
    <mergeCell ref="E151:I151"/>
    <mergeCell ref="N153:O153"/>
    <mergeCell ref="P153:Q153"/>
    <mergeCell ref="R153:S153"/>
    <mergeCell ref="T153:U153"/>
    <mergeCell ref="V153:W153"/>
    <mergeCell ref="DO150:DP150"/>
    <mergeCell ref="DQ150:DR150"/>
    <mergeCell ref="DI150:DJ150"/>
    <mergeCell ref="DK150:DL150"/>
    <mergeCell ref="DM150:DN150"/>
    <mergeCell ref="CZ150:DA150"/>
    <mergeCell ref="DB150:DC150"/>
    <mergeCell ref="DD150:DE150"/>
    <mergeCell ref="DF150:DG150"/>
    <mergeCell ref="CX150:CY150"/>
    <mergeCell ref="CM150:CN150"/>
    <mergeCell ref="CO150:CP150"/>
    <mergeCell ref="CQ150:CR150"/>
    <mergeCell ref="CS150:CT150"/>
    <mergeCell ref="CU150:CV150"/>
    <mergeCell ref="CH150:CI150"/>
    <mergeCell ref="CJ150:CK150"/>
    <mergeCell ref="CB153:CC153"/>
    <mergeCell ref="BQ153:BR153"/>
    <mergeCell ref="BS153:BT153"/>
    <mergeCell ref="BU153:BV153"/>
    <mergeCell ref="BW153:BX153"/>
    <mergeCell ref="BY153:BZ153"/>
    <mergeCell ref="BL153:BM153"/>
    <mergeCell ref="BN153:BO153"/>
    <mergeCell ref="BF153:BG153"/>
    <mergeCell ref="BH153:BI153"/>
    <mergeCell ref="BJ153:BK153"/>
    <mergeCell ref="AW153:AX153"/>
    <mergeCell ref="AY153:AZ153"/>
    <mergeCell ref="BA153:BB153"/>
    <mergeCell ref="BC153:BD153"/>
    <mergeCell ref="AU153:AV153"/>
    <mergeCell ref="AG150:AH150"/>
    <mergeCell ref="AL150:AM150"/>
    <mergeCell ref="AN150:AO150"/>
    <mergeCell ref="AP150:AQ150"/>
    <mergeCell ref="AR150:AS150"/>
    <mergeCell ref="AJ150:AK150"/>
    <mergeCell ref="Y150:Z150"/>
    <mergeCell ref="AA150:AB150"/>
    <mergeCell ref="AC150:AD150"/>
    <mergeCell ref="AE150:AF150"/>
    <mergeCell ref="N150:O150"/>
    <mergeCell ref="P150:Q150"/>
    <mergeCell ref="R150:S150"/>
    <mergeCell ref="T150:U150"/>
    <mergeCell ref="V150:W150"/>
    <mergeCell ref="D153:D156"/>
    <mergeCell ref="AG154:AH154"/>
    <mergeCell ref="AJ154:AK154"/>
    <mergeCell ref="AL154:AM154"/>
    <mergeCell ref="AN154:AO154"/>
    <mergeCell ref="AP154:AQ154"/>
    <mergeCell ref="AR154:AS154"/>
    <mergeCell ref="AE154:AF154"/>
    <mergeCell ref="Y154:Z154"/>
    <mergeCell ref="DI149:DJ149"/>
    <mergeCell ref="DK149:DL149"/>
    <mergeCell ref="DM149:DN149"/>
    <mergeCell ref="CZ149:DA149"/>
    <mergeCell ref="DB149:DC149"/>
    <mergeCell ref="DD149:DE149"/>
    <mergeCell ref="DF149:DG149"/>
    <mergeCell ref="CX149:CY149"/>
    <mergeCell ref="CM149:CN149"/>
    <mergeCell ref="CO149:CP149"/>
    <mergeCell ref="CQ149:CR149"/>
    <mergeCell ref="CS149:CT149"/>
    <mergeCell ref="CU149:CV149"/>
    <mergeCell ref="CH149:CI149"/>
    <mergeCell ref="CJ149:CK149"/>
    <mergeCell ref="CB150:CC150"/>
    <mergeCell ref="CD150:CE150"/>
    <mergeCell ref="CF150:CG150"/>
    <mergeCell ref="BS150:BT150"/>
    <mergeCell ref="BU150:BV150"/>
    <mergeCell ref="BW150:BX150"/>
    <mergeCell ref="BY150:BZ150"/>
    <mergeCell ref="BQ150:BR150"/>
    <mergeCell ref="BF150:BG150"/>
    <mergeCell ref="BH150:BI150"/>
    <mergeCell ref="BJ150:BK150"/>
    <mergeCell ref="BL150:BM150"/>
    <mergeCell ref="BN150:BO150"/>
    <mergeCell ref="BA150:BB150"/>
    <mergeCell ref="BC150:BD150"/>
    <mergeCell ref="AU150:AV150"/>
    <mergeCell ref="AW150:AX150"/>
    <mergeCell ref="AY150:AZ150"/>
    <mergeCell ref="AG149:AH149"/>
    <mergeCell ref="AL149:AM149"/>
    <mergeCell ref="AN149:AO149"/>
    <mergeCell ref="AP149:AQ149"/>
    <mergeCell ref="AR149:AS149"/>
    <mergeCell ref="AJ149:AK149"/>
    <mergeCell ref="Y149:Z149"/>
    <mergeCell ref="AA149:AB149"/>
    <mergeCell ref="AC149:AD149"/>
    <mergeCell ref="AE149:AF149"/>
    <mergeCell ref="N149:O149"/>
    <mergeCell ref="P149:Q149"/>
    <mergeCell ref="R149:S149"/>
    <mergeCell ref="T149:U149"/>
    <mergeCell ref="V149:W149"/>
    <mergeCell ref="DO148:DP148"/>
    <mergeCell ref="DQ148:DR148"/>
    <mergeCell ref="DI148:DJ148"/>
    <mergeCell ref="DK148:DL148"/>
    <mergeCell ref="DM148:DN148"/>
    <mergeCell ref="CZ148:DA148"/>
    <mergeCell ref="DB148:DC148"/>
    <mergeCell ref="DD148:DE148"/>
    <mergeCell ref="DF148:DG148"/>
    <mergeCell ref="CX148:CY148"/>
    <mergeCell ref="CM148:CN148"/>
    <mergeCell ref="CO148:CP148"/>
    <mergeCell ref="CQ148:CR148"/>
    <mergeCell ref="CS148:CT148"/>
    <mergeCell ref="CU148:CV148"/>
    <mergeCell ref="CH148:CI148"/>
    <mergeCell ref="CJ148:CK148"/>
    <mergeCell ref="CB149:CC149"/>
    <mergeCell ref="CD149:CE149"/>
    <mergeCell ref="CF149:CG149"/>
    <mergeCell ref="BS149:BT149"/>
    <mergeCell ref="BU149:BV149"/>
    <mergeCell ref="BW149:BX149"/>
    <mergeCell ref="BY149:BZ149"/>
    <mergeCell ref="BQ149:BR149"/>
    <mergeCell ref="BF149:BG149"/>
    <mergeCell ref="BH149:BI149"/>
    <mergeCell ref="BJ149:BK149"/>
    <mergeCell ref="BL149:BM149"/>
    <mergeCell ref="BN149:BO149"/>
    <mergeCell ref="BA149:BB149"/>
    <mergeCell ref="BC149:BD149"/>
    <mergeCell ref="AU149:AV149"/>
    <mergeCell ref="AW149:AX149"/>
    <mergeCell ref="AY149:AZ149"/>
    <mergeCell ref="AG148:AH148"/>
    <mergeCell ref="AL148:AM148"/>
    <mergeCell ref="AN148:AO148"/>
    <mergeCell ref="AP148:AQ148"/>
    <mergeCell ref="AR148:AS148"/>
    <mergeCell ref="AJ148:AK148"/>
    <mergeCell ref="Y148:Z148"/>
    <mergeCell ref="AA148:AB148"/>
    <mergeCell ref="AC148:AD148"/>
    <mergeCell ref="AE148:AF148"/>
    <mergeCell ref="T148:U148"/>
    <mergeCell ref="V148:W148"/>
    <mergeCell ref="DO149:DP149"/>
    <mergeCell ref="DQ149:DR149"/>
    <mergeCell ref="D147:K147"/>
    <mergeCell ref="E148:I148"/>
    <mergeCell ref="J148:M148"/>
    <mergeCell ref="N148:O148"/>
    <mergeCell ref="P148:Q148"/>
    <mergeCell ref="R148:S148"/>
    <mergeCell ref="D141:K141"/>
    <mergeCell ref="D142:K142"/>
    <mergeCell ref="D143:K143"/>
    <mergeCell ref="D144:K144"/>
    <mergeCell ref="D145:K145"/>
    <mergeCell ref="D146:K146"/>
    <mergeCell ref="CB148:CC148"/>
    <mergeCell ref="CD148:CE148"/>
    <mergeCell ref="CF148:CG148"/>
    <mergeCell ref="BS148:BT148"/>
    <mergeCell ref="BU148:BV148"/>
    <mergeCell ref="BW148:BX148"/>
    <mergeCell ref="BY148:BZ148"/>
    <mergeCell ref="BQ148:BR148"/>
    <mergeCell ref="BF148:BG148"/>
    <mergeCell ref="BH148:BI148"/>
    <mergeCell ref="BJ148:BK148"/>
    <mergeCell ref="BL148:BM148"/>
    <mergeCell ref="BN148:BO148"/>
    <mergeCell ref="BA148:BB148"/>
    <mergeCell ref="BC148:BD148"/>
    <mergeCell ref="AU148:AV148"/>
    <mergeCell ref="AW148:AX148"/>
    <mergeCell ref="AY148:AZ148"/>
    <mergeCell ref="DK93:DL93"/>
    <mergeCell ref="DM93:DN93"/>
    <mergeCell ref="DO93:DP93"/>
    <mergeCell ref="AE93:AF93"/>
    <mergeCell ref="Y93:Z93"/>
    <mergeCell ref="AA93:AB93"/>
    <mergeCell ref="AC93:AD93"/>
    <mergeCell ref="P93:Q93"/>
    <mergeCell ref="R93:S93"/>
    <mergeCell ref="T93:U93"/>
    <mergeCell ref="V93:W93"/>
    <mergeCell ref="E93:I93"/>
    <mergeCell ref="J93:M93"/>
    <mergeCell ref="N93:O93"/>
    <mergeCell ref="CO93:CP93"/>
    <mergeCell ref="CQ93:CR93"/>
    <mergeCell ref="CD93:CE93"/>
    <mergeCell ref="CF93:CG93"/>
    <mergeCell ref="CH93:CI93"/>
    <mergeCell ref="CJ93:CK93"/>
    <mergeCell ref="CB93:CC93"/>
    <mergeCell ref="BQ93:BR93"/>
    <mergeCell ref="BS93:BT93"/>
    <mergeCell ref="BU93:BV93"/>
    <mergeCell ref="BW93:BX93"/>
    <mergeCell ref="BY93:BZ93"/>
    <mergeCell ref="BL93:BM93"/>
    <mergeCell ref="BN93:BO93"/>
    <mergeCell ref="BF93:BG93"/>
    <mergeCell ref="BH93:BI93"/>
    <mergeCell ref="BJ93:BK93"/>
    <mergeCell ref="AW93:AX93"/>
    <mergeCell ref="AY93:AZ93"/>
    <mergeCell ref="BA93:BB93"/>
    <mergeCell ref="D138:K138"/>
    <mergeCell ref="D139:K139"/>
    <mergeCell ref="D140:K140"/>
    <mergeCell ref="E134:J134"/>
    <mergeCell ref="E135:J135"/>
    <mergeCell ref="E136:J136"/>
    <mergeCell ref="E137:J137"/>
    <mergeCell ref="E128:J128"/>
    <mergeCell ref="E129:J129"/>
    <mergeCell ref="E130:J130"/>
    <mergeCell ref="E131:J131"/>
    <mergeCell ref="E132:J132"/>
    <mergeCell ref="E133:J133"/>
    <mergeCell ref="E122:J122"/>
    <mergeCell ref="E123:J123"/>
    <mergeCell ref="E124:J124"/>
    <mergeCell ref="E125:J125"/>
    <mergeCell ref="E126:J126"/>
    <mergeCell ref="E127:J127"/>
    <mergeCell ref="E120:J120"/>
    <mergeCell ref="E121:J121"/>
    <mergeCell ref="AG93:AH93"/>
    <mergeCell ref="E115:J115"/>
    <mergeCell ref="E116:J116"/>
    <mergeCell ref="E117:J117"/>
    <mergeCell ref="E118:J118"/>
    <mergeCell ref="E119:J119"/>
    <mergeCell ref="E109:J109"/>
    <mergeCell ref="E110:J110"/>
    <mergeCell ref="E111:J111"/>
    <mergeCell ref="E112:J112"/>
    <mergeCell ref="E113:J113"/>
    <mergeCell ref="E114:J114"/>
    <mergeCell ref="E103:J103"/>
    <mergeCell ref="E104:J104"/>
    <mergeCell ref="E105:J105"/>
    <mergeCell ref="E106:J106"/>
    <mergeCell ref="E107:J107"/>
    <mergeCell ref="E108:J108"/>
    <mergeCell ref="E97:J97"/>
    <mergeCell ref="E98:J98"/>
    <mergeCell ref="E99:J99"/>
    <mergeCell ref="E100:J100"/>
    <mergeCell ref="E101:J101"/>
    <mergeCell ref="E102:J102"/>
    <mergeCell ref="E94:J94"/>
    <mergeCell ref="E95:J95"/>
    <mergeCell ref="E96:J96"/>
    <mergeCell ref="BC93:BD93"/>
    <mergeCell ref="E91:J91"/>
    <mergeCell ref="E92:J92"/>
    <mergeCell ref="E85:J85"/>
    <mergeCell ref="E86:J86"/>
    <mergeCell ref="E87:J87"/>
    <mergeCell ref="E88:J88"/>
    <mergeCell ref="E89:J89"/>
    <mergeCell ref="E90:J90"/>
    <mergeCell ref="E79:J79"/>
    <mergeCell ref="E80:J80"/>
    <mergeCell ref="E81:J81"/>
    <mergeCell ref="E82:J82"/>
    <mergeCell ref="E83:J83"/>
    <mergeCell ref="E84:J84"/>
    <mergeCell ref="E77:J77"/>
    <mergeCell ref="E78:J78"/>
    <mergeCell ref="DI76:DJ76"/>
    <mergeCell ref="DK76:DL76"/>
    <mergeCell ref="DM76:DN76"/>
    <mergeCell ref="DO76:DP76"/>
    <mergeCell ref="DQ76:DR76"/>
    <mergeCell ref="DF76:DG76"/>
    <mergeCell ref="CX76:CY76"/>
    <mergeCell ref="CZ76:DA76"/>
    <mergeCell ref="DB76:DC76"/>
    <mergeCell ref="DD76:DE76"/>
    <mergeCell ref="CQ76:CR76"/>
    <mergeCell ref="CS76:CT76"/>
    <mergeCell ref="CU76:CV76"/>
    <mergeCell ref="CM76:CN76"/>
    <mergeCell ref="CO76:CP76"/>
    <mergeCell ref="CB76:CC76"/>
    <mergeCell ref="CD76:CE76"/>
    <mergeCell ref="CF76:CG76"/>
    <mergeCell ref="CH76:CI76"/>
    <mergeCell ref="CJ76:CK76"/>
    <mergeCell ref="BY76:BZ76"/>
    <mergeCell ref="AG76:AH76"/>
    <mergeCell ref="DQ93:DR93"/>
    <mergeCell ref="DI93:DJ93"/>
    <mergeCell ref="CX93:CY93"/>
    <mergeCell ref="CZ93:DA93"/>
    <mergeCell ref="DB93:DC93"/>
    <mergeCell ref="DD93:DE93"/>
    <mergeCell ref="DF93:DG93"/>
    <mergeCell ref="CS93:CT93"/>
    <mergeCell ref="CU93:CV93"/>
    <mergeCell ref="CM93:CN93"/>
    <mergeCell ref="AU93:AV93"/>
    <mergeCell ref="AJ93:AK93"/>
    <mergeCell ref="AL93:AM93"/>
    <mergeCell ref="AN93:AO93"/>
    <mergeCell ref="AP93:AQ93"/>
    <mergeCell ref="AR93:AS93"/>
    <mergeCell ref="C76:M76"/>
    <mergeCell ref="AU75:AV75"/>
    <mergeCell ref="AW75:AX75"/>
    <mergeCell ref="AY75:AZ75"/>
    <mergeCell ref="BA75:BB75"/>
    <mergeCell ref="BC75:BD75"/>
    <mergeCell ref="AR75:AS75"/>
    <mergeCell ref="AJ75:AK75"/>
    <mergeCell ref="AL75:AM75"/>
    <mergeCell ref="AN75:AO75"/>
    <mergeCell ref="AP75:AQ75"/>
    <mergeCell ref="AC76:AD76"/>
    <mergeCell ref="AE76:AF76"/>
    <mergeCell ref="Y76:Z76"/>
    <mergeCell ref="AA76:AB76"/>
    <mergeCell ref="N76:O76"/>
    <mergeCell ref="P76:Q76"/>
    <mergeCell ref="R76:S76"/>
    <mergeCell ref="T76:U76"/>
    <mergeCell ref="V76:W76"/>
    <mergeCell ref="AR76:AS76"/>
    <mergeCell ref="AJ76:AK76"/>
    <mergeCell ref="AL76:AM76"/>
    <mergeCell ref="AN76:AO76"/>
    <mergeCell ref="AP76:AQ76"/>
    <mergeCell ref="AG75:AH75"/>
    <mergeCell ref="DI75:DJ75"/>
    <mergeCell ref="DK75:DL75"/>
    <mergeCell ref="DM75:DN75"/>
    <mergeCell ref="DO75:DP75"/>
    <mergeCell ref="DQ75:DR75"/>
    <mergeCell ref="DF75:DG75"/>
    <mergeCell ref="CX75:CY75"/>
    <mergeCell ref="CZ75:DA75"/>
    <mergeCell ref="DB75:DC75"/>
    <mergeCell ref="DD75:DE75"/>
    <mergeCell ref="CQ75:CR75"/>
    <mergeCell ref="CS75:CT75"/>
    <mergeCell ref="CU75:CV75"/>
    <mergeCell ref="CM75:CN75"/>
    <mergeCell ref="CO75:CP75"/>
    <mergeCell ref="CB75:CC75"/>
    <mergeCell ref="CD75:CE75"/>
    <mergeCell ref="CF75:CG75"/>
    <mergeCell ref="CH75:CI75"/>
    <mergeCell ref="CJ75:CK75"/>
    <mergeCell ref="BY75:BZ75"/>
    <mergeCell ref="BQ76:BR76"/>
    <mergeCell ref="BS76:BT76"/>
    <mergeCell ref="BU76:BV76"/>
    <mergeCell ref="BW76:BX76"/>
    <mergeCell ref="BJ76:BK76"/>
    <mergeCell ref="BL76:BM76"/>
    <mergeCell ref="BN76:BO76"/>
    <mergeCell ref="BF76:BG76"/>
    <mergeCell ref="BH76:BI76"/>
    <mergeCell ref="AU76:AV76"/>
    <mergeCell ref="AW76:AX76"/>
    <mergeCell ref="AY76:AZ76"/>
    <mergeCell ref="BA76:BB76"/>
    <mergeCell ref="BC76:BD76"/>
    <mergeCell ref="CM28:CN28"/>
    <mergeCell ref="CO28:CP28"/>
    <mergeCell ref="CQ28:CR28"/>
    <mergeCell ref="CS28:CT28"/>
    <mergeCell ref="CF28:CG28"/>
    <mergeCell ref="CH28:CI28"/>
    <mergeCell ref="CJ28:CK28"/>
    <mergeCell ref="E39:J39"/>
    <mergeCell ref="E40:J40"/>
    <mergeCell ref="E41:J41"/>
    <mergeCell ref="E42:J42"/>
    <mergeCell ref="E43:J43"/>
    <mergeCell ref="E44:J44"/>
    <mergeCell ref="E33:J33"/>
    <mergeCell ref="E34:J34"/>
    <mergeCell ref="E35:J35"/>
    <mergeCell ref="E36:J36"/>
    <mergeCell ref="E37:J37"/>
    <mergeCell ref="E38:J38"/>
    <mergeCell ref="AC75:AD75"/>
    <mergeCell ref="AE75:AF75"/>
    <mergeCell ref="Y75:Z75"/>
    <mergeCell ref="AA75:AB75"/>
    <mergeCell ref="N75:O75"/>
    <mergeCell ref="P75:Q75"/>
    <mergeCell ref="R75:S75"/>
    <mergeCell ref="T75:U75"/>
    <mergeCell ref="V75:W75"/>
    <mergeCell ref="E75:I75"/>
    <mergeCell ref="J75:M75"/>
    <mergeCell ref="E70:J70"/>
    <mergeCell ref="E71:J71"/>
    <mergeCell ref="E72:J72"/>
    <mergeCell ref="E73:J73"/>
    <mergeCell ref="E74:J74"/>
    <mergeCell ref="E64:J64"/>
    <mergeCell ref="E65:J65"/>
    <mergeCell ref="E66:J66"/>
    <mergeCell ref="E67:J67"/>
    <mergeCell ref="E68:J68"/>
    <mergeCell ref="E69:J69"/>
    <mergeCell ref="E58:J58"/>
    <mergeCell ref="BY28:BZ28"/>
    <mergeCell ref="BN28:BO28"/>
    <mergeCell ref="BF28:BG28"/>
    <mergeCell ref="BH28:BI28"/>
    <mergeCell ref="BJ28:BK28"/>
    <mergeCell ref="BL28:BM28"/>
    <mergeCell ref="AY28:AZ28"/>
    <mergeCell ref="BA28:BB28"/>
    <mergeCell ref="BC28:BD28"/>
    <mergeCell ref="AU28:AV28"/>
    <mergeCell ref="AW28:AX28"/>
    <mergeCell ref="E62:J62"/>
    <mergeCell ref="E63:J63"/>
    <mergeCell ref="BQ75:BR75"/>
    <mergeCell ref="BS75:BT75"/>
    <mergeCell ref="BU75:BV75"/>
    <mergeCell ref="BW75:BX75"/>
    <mergeCell ref="BJ75:BK75"/>
    <mergeCell ref="BL75:BM75"/>
    <mergeCell ref="BN75:BO75"/>
    <mergeCell ref="BF75:BG75"/>
    <mergeCell ref="BH75:BI75"/>
    <mergeCell ref="E49:J49"/>
    <mergeCell ref="E50:J50"/>
    <mergeCell ref="E29:M29"/>
    <mergeCell ref="E30:J30"/>
    <mergeCell ref="E31:J31"/>
    <mergeCell ref="E32:J32"/>
    <mergeCell ref="AG28:AH28"/>
    <mergeCell ref="AJ28:AK28"/>
    <mergeCell ref="AL28:AM28"/>
    <mergeCell ref="AN28:AO28"/>
    <mergeCell ref="AP28:AQ28"/>
    <mergeCell ref="AR28:AS28"/>
    <mergeCell ref="E11:J11"/>
    <mergeCell ref="E12:J12"/>
    <mergeCell ref="E13:J13"/>
    <mergeCell ref="E14:J14"/>
    <mergeCell ref="DI10:DJ10"/>
    <mergeCell ref="DK10:DL10"/>
    <mergeCell ref="DM10:DN10"/>
    <mergeCell ref="DO10:DP10"/>
    <mergeCell ref="DQ10:DR10"/>
    <mergeCell ref="DD10:DE10"/>
    <mergeCell ref="DF10:DG10"/>
    <mergeCell ref="CS10:CT10"/>
    <mergeCell ref="CU10:CV10"/>
    <mergeCell ref="CM10:CN10"/>
    <mergeCell ref="CO10:CP10"/>
    <mergeCell ref="CQ10:CR10"/>
    <mergeCell ref="CD10:CE10"/>
    <mergeCell ref="CF10:CG10"/>
    <mergeCell ref="CH10:CI10"/>
    <mergeCell ref="CJ10:CK10"/>
    <mergeCell ref="BS10:BT10"/>
    <mergeCell ref="BU10:BV10"/>
    <mergeCell ref="BW10:BX10"/>
    <mergeCell ref="BY10:BZ10"/>
    <mergeCell ref="BQ10:BR10"/>
    <mergeCell ref="BF10:BG10"/>
    <mergeCell ref="BH10:BI10"/>
    <mergeCell ref="BJ10:BK10"/>
    <mergeCell ref="BL10:BM10"/>
    <mergeCell ref="BN10:BO10"/>
    <mergeCell ref="AE10:AF10"/>
    <mergeCell ref="CB28:CC28"/>
    <mergeCell ref="CD28:CE28"/>
    <mergeCell ref="BQ28:BR28"/>
    <mergeCell ref="BS28:BT28"/>
    <mergeCell ref="V28:W28"/>
    <mergeCell ref="BU28:BV28"/>
    <mergeCell ref="BW28:BX28"/>
    <mergeCell ref="E28:I28"/>
    <mergeCell ref="J28:M28"/>
    <mergeCell ref="N28:O28"/>
    <mergeCell ref="DM28:DN28"/>
    <mergeCell ref="DO28:DP28"/>
    <mergeCell ref="DQ28:DR28"/>
    <mergeCell ref="DI28:DJ28"/>
    <mergeCell ref="DK28:DL28"/>
    <mergeCell ref="CX28:CY28"/>
    <mergeCell ref="CZ28:DA28"/>
    <mergeCell ref="DB28:DC28"/>
    <mergeCell ref="DD28:DE28"/>
    <mergeCell ref="DF28:DG28"/>
    <mergeCell ref="CU28:CV28"/>
    <mergeCell ref="CF9:CG9"/>
    <mergeCell ref="CH9:CI9"/>
    <mergeCell ref="CJ9:CK9"/>
    <mergeCell ref="CA9:CA10"/>
    <mergeCell ref="CB9:CC9"/>
    <mergeCell ref="CD9:CE9"/>
    <mergeCell ref="CB10:CC10"/>
    <mergeCell ref="BS9:BT9"/>
    <mergeCell ref="BU9:BV9"/>
    <mergeCell ref="BW9:BX9"/>
    <mergeCell ref="BY9:BZ9"/>
    <mergeCell ref="BP9:BP10"/>
    <mergeCell ref="BQ9:BR9"/>
    <mergeCell ref="V10:W10"/>
    <mergeCell ref="DY9:DY10"/>
    <mergeCell ref="E10:I10"/>
    <mergeCell ref="N10:O10"/>
    <mergeCell ref="P10:Q10"/>
    <mergeCell ref="R10:S10"/>
    <mergeCell ref="T10:U10"/>
    <mergeCell ref="DT9:DT10"/>
    <mergeCell ref="DU9:DU10"/>
    <mergeCell ref="DV9:DV10"/>
    <mergeCell ref="DW9:DW10"/>
    <mergeCell ref="DX9:DX10"/>
    <mergeCell ref="DS9:DS10"/>
    <mergeCell ref="DH9:DH10"/>
    <mergeCell ref="DI9:DJ9"/>
    <mergeCell ref="DK9:DL9"/>
    <mergeCell ref="DM9:DN9"/>
    <mergeCell ref="DO9:DP9"/>
    <mergeCell ref="DQ9:DR9"/>
    <mergeCell ref="DF9:DG9"/>
    <mergeCell ref="CW9:CW10"/>
    <mergeCell ref="CX9:CY9"/>
    <mergeCell ref="CZ9:DA9"/>
    <mergeCell ref="DB9:DC9"/>
    <mergeCell ref="DD9:DE9"/>
    <mergeCell ref="CX10:CY10"/>
    <mergeCell ref="CZ10:DA10"/>
    <mergeCell ref="DB10:DC10"/>
    <mergeCell ref="CS9:CT9"/>
    <mergeCell ref="CU9:CV9"/>
    <mergeCell ref="AG9:AH9"/>
    <mergeCell ref="AG10:AH10"/>
    <mergeCell ref="DT8:DY8"/>
    <mergeCell ref="E9:I9"/>
    <mergeCell ref="N9:O9"/>
    <mergeCell ref="P9:Q9"/>
    <mergeCell ref="R9:S9"/>
    <mergeCell ref="T9:U9"/>
    <mergeCell ref="V9:W9"/>
    <mergeCell ref="BF8:BP8"/>
    <mergeCell ref="BQ8:CA8"/>
    <mergeCell ref="CB8:CL8"/>
    <mergeCell ref="CM8:CW8"/>
    <mergeCell ref="CX8:DH8"/>
    <mergeCell ref="DI8:DS8"/>
    <mergeCell ref="E8:I8"/>
    <mergeCell ref="N8:X8"/>
    <mergeCell ref="Y8:AI8"/>
    <mergeCell ref="AJ8:AT8"/>
    <mergeCell ref="AU8:BE8"/>
    <mergeCell ref="DI7:DJ7"/>
    <mergeCell ref="DK7:DL7"/>
    <mergeCell ref="DM7:DN7"/>
    <mergeCell ref="DO7:DP7"/>
    <mergeCell ref="DQ7:DR7"/>
    <mergeCell ref="DD7:DE7"/>
    <mergeCell ref="DF7:DG7"/>
    <mergeCell ref="CX7:CY7"/>
    <mergeCell ref="CZ7:DA7"/>
    <mergeCell ref="DB7:DC7"/>
    <mergeCell ref="CO7:CP7"/>
    <mergeCell ref="CQ7:CR7"/>
    <mergeCell ref="CS7:CT7"/>
    <mergeCell ref="CU7:CV7"/>
    <mergeCell ref="BF9:BG9"/>
    <mergeCell ref="BH9:BI9"/>
    <mergeCell ref="BJ9:BK9"/>
    <mergeCell ref="BL9:BM9"/>
    <mergeCell ref="BN9:BO9"/>
    <mergeCell ref="BE9:BE10"/>
    <mergeCell ref="AT9:AT10"/>
    <mergeCell ref="AU9:AV9"/>
    <mergeCell ref="AW9:AX9"/>
    <mergeCell ref="AY9:AZ9"/>
    <mergeCell ref="BA9:BB9"/>
    <mergeCell ref="BC9:BD9"/>
    <mergeCell ref="AR9:AS9"/>
    <mergeCell ref="AI9:AI10"/>
    <mergeCell ref="AJ9:AK9"/>
    <mergeCell ref="AL9:AM9"/>
    <mergeCell ref="AN9:AO9"/>
    <mergeCell ref="AP9:AQ9"/>
    <mergeCell ref="AJ10:AK10"/>
    <mergeCell ref="AL10:AM10"/>
    <mergeCell ref="AN10:AO10"/>
    <mergeCell ref="AU10:AV10"/>
    <mergeCell ref="AW10:AX10"/>
    <mergeCell ref="AY10:AZ10"/>
    <mergeCell ref="BA10:BB10"/>
    <mergeCell ref="BC10:BD10"/>
    <mergeCell ref="AP10:AQ10"/>
    <mergeCell ref="AR10:AS10"/>
    <mergeCell ref="CL9:CL10"/>
    <mergeCell ref="CM9:CN9"/>
    <mergeCell ref="CO9:CP9"/>
    <mergeCell ref="CQ9:CR9"/>
    <mergeCell ref="DQ6:DR6"/>
    <mergeCell ref="DI6:DJ6"/>
    <mergeCell ref="DK6:DL6"/>
    <mergeCell ref="DM6:DN6"/>
    <mergeCell ref="DO6:DP6"/>
    <mergeCell ref="DB6:DC6"/>
    <mergeCell ref="DD6:DE6"/>
    <mergeCell ref="DF6:DG6"/>
    <mergeCell ref="CX6:CY6"/>
    <mergeCell ref="CZ6:DA6"/>
    <mergeCell ref="CM6:CN6"/>
    <mergeCell ref="CO6:CP6"/>
    <mergeCell ref="CQ6:CR6"/>
    <mergeCell ref="CS6:CT6"/>
    <mergeCell ref="CU6:CV6"/>
    <mergeCell ref="CJ6:CK6"/>
    <mergeCell ref="AU7:AV7"/>
    <mergeCell ref="AW7:AX7"/>
    <mergeCell ref="AY7:AZ7"/>
    <mergeCell ref="BA7:BB7"/>
    <mergeCell ref="BC7:BD7"/>
    <mergeCell ref="AP7:AQ7"/>
    <mergeCell ref="AR7:AS7"/>
    <mergeCell ref="AJ7:AK7"/>
    <mergeCell ref="AL7:AM7"/>
    <mergeCell ref="AN7:AO7"/>
    <mergeCell ref="AA7:AB7"/>
    <mergeCell ref="AC7:AD7"/>
    <mergeCell ref="AE7:AF7"/>
    <mergeCell ref="Y7:Z7"/>
    <mergeCell ref="N7:O7"/>
    <mergeCell ref="P7:Q7"/>
    <mergeCell ref="R7:S7"/>
    <mergeCell ref="T7:U7"/>
    <mergeCell ref="V7:W7"/>
    <mergeCell ref="CM7:CN7"/>
    <mergeCell ref="CB7:CC7"/>
    <mergeCell ref="CD7:CE7"/>
    <mergeCell ref="CF7:CG7"/>
    <mergeCell ref="CH7:CI7"/>
    <mergeCell ref="CJ7:CK7"/>
    <mergeCell ref="BW7:BX7"/>
    <mergeCell ref="BY7:BZ7"/>
    <mergeCell ref="BQ7:BR7"/>
    <mergeCell ref="BS7:BT7"/>
    <mergeCell ref="BU7:BV7"/>
    <mergeCell ref="BH7:BI7"/>
    <mergeCell ref="BJ7:BK7"/>
    <mergeCell ref="BL7:BM7"/>
    <mergeCell ref="BN7:BO7"/>
    <mergeCell ref="BF7:BG7"/>
    <mergeCell ref="AG6:AH6"/>
    <mergeCell ref="AG7:AH7"/>
    <mergeCell ref="L2:M2"/>
    <mergeCell ref="L3:M3"/>
    <mergeCell ref="L4:M4"/>
    <mergeCell ref="L5:M5"/>
    <mergeCell ref="E2:K2"/>
    <mergeCell ref="E3:K3"/>
    <mergeCell ref="E4:K4"/>
    <mergeCell ref="E5:K5"/>
    <mergeCell ref="D1:X1"/>
    <mergeCell ref="CB6:CC6"/>
    <mergeCell ref="CD6:CE6"/>
    <mergeCell ref="CF6:CG6"/>
    <mergeCell ref="CH6:CI6"/>
    <mergeCell ref="BU6:BV6"/>
    <mergeCell ref="BW6:BX6"/>
    <mergeCell ref="BY6:BZ6"/>
    <mergeCell ref="BQ6:BR6"/>
    <mergeCell ref="BS6:BT6"/>
    <mergeCell ref="BF6:BG6"/>
    <mergeCell ref="BH6:BI6"/>
    <mergeCell ref="BJ6:BK6"/>
    <mergeCell ref="BL6:BM6"/>
    <mergeCell ref="BN6:BO6"/>
    <mergeCell ref="BC6:BD6"/>
    <mergeCell ref="N6:O6"/>
    <mergeCell ref="P6:Q6"/>
    <mergeCell ref="R6:S6"/>
    <mergeCell ref="T6:U6"/>
    <mergeCell ref="AU6:AV6"/>
    <mergeCell ref="AW6:AX6"/>
    <mergeCell ref="AY6:AZ6"/>
    <mergeCell ref="BA6:BB6"/>
    <mergeCell ref="AN6:AO6"/>
    <mergeCell ref="AP6:AQ6"/>
    <mergeCell ref="AR6:AS6"/>
    <mergeCell ref="AJ6:AK6"/>
    <mergeCell ref="AL6:AM6"/>
    <mergeCell ref="Y6:Z6"/>
    <mergeCell ref="AA6:AB6"/>
    <mergeCell ref="AC6:AD6"/>
    <mergeCell ref="AT2:AT3"/>
    <mergeCell ref="AJ2:AS3"/>
    <mergeCell ref="AI2:AI3"/>
    <mergeCell ref="X2:X3"/>
    <mergeCell ref="N2:W3"/>
    <mergeCell ref="CA2:CA3"/>
    <mergeCell ref="BQ2:BZ3"/>
    <mergeCell ref="BP2:BP3"/>
    <mergeCell ref="BF2:BO3"/>
    <mergeCell ref="BE2:BE3"/>
    <mergeCell ref="AU2:BD3"/>
    <mergeCell ref="Y2:AH3"/>
    <mergeCell ref="AE6:AF6"/>
    <mergeCell ref="V6:W6"/>
    <mergeCell ref="D157:D160"/>
    <mergeCell ref="D161:D164"/>
    <mergeCell ref="D165:D168"/>
    <mergeCell ref="D169:D172"/>
    <mergeCell ref="D176:D179"/>
    <mergeCell ref="D180:D183"/>
    <mergeCell ref="D184:D187"/>
    <mergeCell ref="D191:D194"/>
    <mergeCell ref="D195:D198"/>
    <mergeCell ref="D199:D202"/>
    <mergeCell ref="D203:D206"/>
    <mergeCell ref="D207:D210"/>
    <mergeCell ref="J153:J156"/>
    <mergeCell ref="J157:J160"/>
    <mergeCell ref="J161:J164"/>
    <mergeCell ref="J165:J168"/>
    <mergeCell ref="J169:J172"/>
    <mergeCell ref="J191:J194"/>
    <mergeCell ref="J195:J198"/>
    <mergeCell ref="J199:J202"/>
    <mergeCell ref="J203:J206"/>
    <mergeCell ref="J207:J210"/>
    <mergeCell ref="AE9:AF9"/>
    <mergeCell ref="Y28:Z28"/>
    <mergeCell ref="AA28:AB28"/>
    <mergeCell ref="AC28:AD28"/>
    <mergeCell ref="AE28:AF28"/>
    <mergeCell ref="R28:S28"/>
    <mergeCell ref="T28:U28"/>
    <mergeCell ref="X9:X10"/>
    <mergeCell ref="Y9:Z9"/>
    <mergeCell ref="AA9:AB9"/>
    <mergeCell ref="AC9:AD9"/>
    <mergeCell ref="Y10:Z10"/>
    <mergeCell ref="AA10:AB10"/>
    <mergeCell ref="AC10:AD10"/>
    <mergeCell ref="E18:J18"/>
    <mergeCell ref="E19:J19"/>
    <mergeCell ref="E20:J20"/>
    <mergeCell ref="E59:J59"/>
    <mergeCell ref="E60:J60"/>
    <mergeCell ref="E61:J61"/>
    <mergeCell ref="P28:Q28"/>
    <mergeCell ref="E27:J27"/>
    <mergeCell ref="E21:J21"/>
    <mergeCell ref="E22:J22"/>
    <mergeCell ref="E23:J23"/>
    <mergeCell ref="E24:J24"/>
    <mergeCell ref="E25:J25"/>
    <mergeCell ref="E26:J26"/>
    <mergeCell ref="E15:J15"/>
    <mergeCell ref="E16:J16"/>
    <mergeCell ref="E17:J17"/>
    <mergeCell ref="E56:J56"/>
    <mergeCell ref="E57:J57"/>
    <mergeCell ref="E51:J51"/>
    <mergeCell ref="E52:J52"/>
    <mergeCell ref="E53:J53"/>
    <mergeCell ref="E54:J54"/>
    <mergeCell ref="E55:J55"/>
    <mergeCell ref="E45:J45"/>
    <mergeCell ref="E46:J46"/>
    <mergeCell ref="E47:J47"/>
    <mergeCell ref="E48:J48"/>
    <mergeCell ref="D422:D425"/>
    <mergeCell ref="D426:D429"/>
    <mergeCell ref="D430:D433"/>
    <mergeCell ref="D434:D437"/>
    <mergeCell ref="D438:D441"/>
    <mergeCell ref="D445:D448"/>
    <mergeCell ref="D449:D452"/>
    <mergeCell ref="D453:D456"/>
    <mergeCell ref="D460:D463"/>
    <mergeCell ref="D464:D467"/>
    <mergeCell ref="D468:D471"/>
    <mergeCell ref="D472:D475"/>
    <mergeCell ref="D476:D479"/>
    <mergeCell ref="D214:D217"/>
    <mergeCell ref="D218:D221"/>
    <mergeCell ref="D222:D225"/>
    <mergeCell ref="D229:D232"/>
    <mergeCell ref="D233:D236"/>
    <mergeCell ref="D237:D240"/>
    <mergeCell ref="D241:D244"/>
    <mergeCell ref="D245:D248"/>
    <mergeCell ref="D252:D255"/>
    <mergeCell ref="D256:D259"/>
    <mergeCell ref="D260:D263"/>
    <mergeCell ref="D267:D270"/>
    <mergeCell ref="D271:D274"/>
    <mergeCell ref="D275:D278"/>
    <mergeCell ref="D279:D282"/>
    <mergeCell ref="D283:D286"/>
    <mergeCell ref="D290:D293"/>
    <mergeCell ref="D294:D297"/>
    <mergeCell ref="D298:D301"/>
    <mergeCell ref="D305:D308"/>
    <mergeCell ref="D309:D312"/>
    <mergeCell ref="D313:D316"/>
    <mergeCell ref="D317:D320"/>
    <mergeCell ref="D321:D324"/>
    <mergeCell ref="D328:D331"/>
    <mergeCell ref="D332:D335"/>
    <mergeCell ref="D336:D339"/>
    <mergeCell ref="D342:D345"/>
    <mergeCell ref="D346:D349"/>
    <mergeCell ref="D350:D353"/>
    <mergeCell ref="D354:D357"/>
    <mergeCell ref="D358:D361"/>
    <mergeCell ref="D365:D368"/>
    <mergeCell ref="C227:D227"/>
    <mergeCell ref="C265:D265"/>
    <mergeCell ref="C340:D340"/>
    <mergeCell ref="C378:D378"/>
    <mergeCell ref="C416:D416"/>
    <mergeCell ref="J229:J232"/>
    <mergeCell ref="J233:J236"/>
    <mergeCell ref="J237:J240"/>
    <mergeCell ref="J241:J244"/>
    <mergeCell ref="J245:J248"/>
    <mergeCell ref="J176:J179"/>
    <mergeCell ref="J180:J183"/>
    <mergeCell ref="J184:J187"/>
    <mergeCell ref="J214:J217"/>
    <mergeCell ref="J218:J221"/>
    <mergeCell ref="J222:J225"/>
    <mergeCell ref="J267:J270"/>
    <mergeCell ref="J271:J274"/>
    <mergeCell ref="J275:J278"/>
    <mergeCell ref="J279:J282"/>
    <mergeCell ref="J283:J286"/>
    <mergeCell ref="J305:J308"/>
    <mergeCell ref="J309:J312"/>
    <mergeCell ref="J313:J316"/>
    <mergeCell ref="J317:J320"/>
    <mergeCell ref="J321:J324"/>
    <mergeCell ref="J342:J345"/>
    <mergeCell ref="J252:J255"/>
    <mergeCell ref="J256:J259"/>
    <mergeCell ref="J260:J263"/>
    <mergeCell ref="J290:J293"/>
    <mergeCell ref="J294:J297"/>
    <mergeCell ref="J298:J301"/>
    <mergeCell ref="J328:J331"/>
    <mergeCell ref="J332:J335"/>
    <mergeCell ref="J336:J339"/>
    <mergeCell ref="J325:M325"/>
    <mergeCell ref="J346:J349"/>
    <mergeCell ref="J350:J353"/>
    <mergeCell ref="J354:J357"/>
    <mergeCell ref="J358:J361"/>
    <mergeCell ref="J445:J448"/>
    <mergeCell ref="J380:J383"/>
    <mergeCell ref="J384:J387"/>
    <mergeCell ref="J388:J391"/>
    <mergeCell ref="J392:J395"/>
    <mergeCell ref="J396:J399"/>
    <mergeCell ref="J418:J421"/>
    <mergeCell ref="J422:J425"/>
    <mergeCell ref="J426:J429"/>
    <mergeCell ref="J430:J433"/>
    <mergeCell ref="J434:J437"/>
    <mergeCell ref="J438:J441"/>
    <mergeCell ref="J403:J406"/>
    <mergeCell ref="J407:J410"/>
    <mergeCell ref="J411:J414"/>
    <mergeCell ref="J460:J463"/>
    <mergeCell ref="J464:J467"/>
    <mergeCell ref="J468:J471"/>
    <mergeCell ref="J472:J475"/>
    <mergeCell ref="J476:J479"/>
    <mergeCell ref="J498:J501"/>
    <mergeCell ref="J502:J505"/>
    <mergeCell ref="J506:J509"/>
    <mergeCell ref="J510:J513"/>
    <mergeCell ref="J514:J517"/>
    <mergeCell ref="J365:J368"/>
    <mergeCell ref="J369:J372"/>
    <mergeCell ref="J373:J376"/>
    <mergeCell ref="J480:M480"/>
    <mergeCell ref="C774:M774"/>
    <mergeCell ref="C773:M773"/>
    <mergeCell ref="J449:J452"/>
    <mergeCell ref="J453:J456"/>
    <mergeCell ref="J483:J486"/>
    <mergeCell ref="J487:J490"/>
    <mergeCell ref="J491:J494"/>
    <mergeCell ref="J521:J524"/>
    <mergeCell ref="J525:J528"/>
    <mergeCell ref="J529:J532"/>
    <mergeCell ref="D369:D372"/>
    <mergeCell ref="D373:D376"/>
    <mergeCell ref="D380:D383"/>
    <mergeCell ref="D384:D387"/>
    <mergeCell ref="D388:D391"/>
    <mergeCell ref="D392:D395"/>
    <mergeCell ref="D396:D399"/>
    <mergeCell ref="D403:D406"/>
    <mergeCell ref="D407:D410"/>
    <mergeCell ref="D411:D414"/>
    <mergeCell ref="D483:D486"/>
    <mergeCell ref="D487:D490"/>
    <mergeCell ref="D491:D494"/>
    <mergeCell ref="D498:D501"/>
    <mergeCell ref="D502:D505"/>
    <mergeCell ref="D506:D509"/>
    <mergeCell ref="D510:D513"/>
    <mergeCell ref="D514:D517"/>
    <mergeCell ref="D521:D524"/>
    <mergeCell ref="D525:D528"/>
    <mergeCell ref="D529:D532"/>
    <mergeCell ref="D418:D421"/>
    <mergeCell ref="Y451:Z451"/>
    <mergeCell ref="AA451:AB451"/>
    <mergeCell ref="N451:O451"/>
    <mergeCell ref="P451:Q451"/>
    <mergeCell ref="R451:S451"/>
    <mergeCell ref="T451:U451"/>
    <mergeCell ref="V451:W451"/>
    <mergeCell ref="AC452:AD452"/>
    <mergeCell ref="AE452:AF452"/>
    <mergeCell ref="Y453:Z453"/>
    <mergeCell ref="AA453:AB453"/>
    <mergeCell ref="N453:O453"/>
    <mergeCell ref="P453:Q453"/>
    <mergeCell ref="R453:S453"/>
    <mergeCell ref="T453:U453"/>
    <mergeCell ref="V453:W453"/>
    <mergeCell ref="AR453:AS453"/>
    <mergeCell ref="AJ453:AK453"/>
    <mergeCell ref="AL453:AM453"/>
    <mergeCell ref="AN453:AO453"/>
    <mergeCell ref="AP453:AQ453"/>
    <mergeCell ref="AC453:AD453"/>
    <mergeCell ref="AR775:AS775"/>
    <mergeCell ref="AU775:AV775"/>
    <mergeCell ref="AW775:AX775"/>
    <mergeCell ref="AY775:AZ775"/>
    <mergeCell ref="BA775:BB775"/>
    <mergeCell ref="BC775:BD775"/>
    <mergeCell ref="BF775:BG775"/>
    <mergeCell ref="BH775:BI775"/>
    <mergeCell ref="BJ775:BK775"/>
    <mergeCell ref="BL775:BM775"/>
    <mergeCell ref="BJ449:BK449"/>
    <mergeCell ref="BL449:BM449"/>
    <mergeCell ref="BJ451:BK451"/>
    <mergeCell ref="BL451:BM451"/>
    <mergeCell ref="AE453:AF453"/>
    <mergeCell ref="Y454:Z454"/>
    <mergeCell ref="AA454:AB454"/>
    <mergeCell ref="N454:O454"/>
    <mergeCell ref="P454:Q454"/>
    <mergeCell ref="R454:S454"/>
    <mergeCell ref="T454:U454"/>
    <mergeCell ref="V454:W454"/>
    <mergeCell ref="BJ454:BK454"/>
    <mergeCell ref="BL454:BM454"/>
    <mergeCell ref="BJ455:BK455"/>
    <mergeCell ref="BL455:BM455"/>
    <mergeCell ref="AR455:AS455"/>
    <mergeCell ref="AJ455:AK455"/>
    <mergeCell ref="AL455:AM455"/>
    <mergeCell ref="AN455:AO455"/>
    <mergeCell ref="AP455:AQ455"/>
    <mergeCell ref="AC455:AD455"/>
    <mergeCell ref="AE455:AF455"/>
    <mergeCell ref="BC457:BD457"/>
    <mergeCell ref="AP457:AQ457"/>
    <mergeCell ref="AR457:AS457"/>
    <mergeCell ref="AJ457:AK457"/>
    <mergeCell ref="AL457:AM457"/>
    <mergeCell ref="AN457:AO457"/>
    <mergeCell ref="AA457:AB457"/>
    <mergeCell ref="AC457:AD457"/>
    <mergeCell ref="AW774:AX774"/>
    <mergeCell ref="DO775:DP775"/>
    <mergeCell ref="DQ775:DR775"/>
    <mergeCell ref="C776:M776"/>
    <mergeCell ref="N776:O776"/>
    <mergeCell ref="P776:Q776"/>
    <mergeCell ref="R776:S776"/>
    <mergeCell ref="T776:U776"/>
    <mergeCell ref="V776:W776"/>
    <mergeCell ref="Y776:Z776"/>
    <mergeCell ref="AA776:AB776"/>
    <mergeCell ref="AC776:AD776"/>
    <mergeCell ref="AE776:AF776"/>
    <mergeCell ref="AJ776:AK776"/>
    <mergeCell ref="AL776:AM776"/>
    <mergeCell ref="AN776:AO776"/>
    <mergeCell ref="AP776:AQ776"/>
    <mergeCell ref="AR776:AS776"/>
    <mergeCell ref="AU776:AV776"/>
    <mergeCell ref="AW776:AX776"/>
    <mergeCell ref="AY776:AZ776"/>
    <mergeCell ref="BA776:BB776"/>
    <mergeCell ref="BC776:BD776"/>
    <mergeCell ref="BF776:BG776"/>
    <mergeCell ref="BH776:BI776"/>
    <mergeCell ref="BJ776:BK776"/>
    <mergeCell ref="BL776:BM776"/>
    <mergeCell ref="BN776:BO776"/>
    <mergeCell ref="BQ776:BR776"/>
    <mergeCell ref="BS776:BT776"/>
    <mergeCell ref="BU776:BV776"/>
    <mergeCell ref="BW776:BX776"/>
    <mergeCell ref="BY776:BZ776"/>
    <mergeCell ref="CB775:CC775"/>
    <mergeCell ref="CD775:CE775"/>
    <mergeCell ref="DO776:DP776"/>
    <mergeCell ref="DQ776:DR776"/>
    <mergeCell ref="CF775:CG775"/>
    <mergeCell ref="CH775:CI775"/>
    <mergeCell ref="CJ775:CK775"/>
    <mergeCell ref="CM775:CN775"/>
    <mergeCell ref="CO775:CP775"/>
    <mergeCell ref="CQ775:CR775"/>
    <mergeCell ref="CS775:CT775"/>
    <mergeCell ref="CU775:CV775"/>
    <mergeCell ref="CX775:CY775"/>
    <mergeCell ref="CZ775:DA775"/>
    <mergeCell ref="DB775:DC775"/>
    <mergeCell ref="DD775:DE775"/>
    <mergeCell ref="DF775:DG775"/>
    <mergeCell ref="DI775:DJ775"/>
    <mergeCell ref="DK775:DL775"/>
    <mergeCell ref="DM775:DN775"/>
    <mergeCell ref="C775:M775"/>
    <mergeCell ref="N775:O775"/>
    <mergeCell ref="P775:Q775"/>
    <mergeCell ref="R775:S775"/>
    <mergeCell ref="T775:U775"/>
    <mergeCell ref="V775:W775"/>
    <mergeCell ref="Y775:Z775"/>
    <mergeCell ref="AA775:AB775"/>
    <mergeCell ref="AC775:AD775"/>
    <mergeCell ref="AE775:AF775"/>
    <mergeCell ref="AJ775:AK775"/>
    <mergeCell ref="AL775:AM775"/>
    <mergeCell ref="DI776:DJ776"/>
    <mergeCell ref="DK776:DL776"/>
    <mergeCell ref="DM776:DN776"/>
    <mergeCell ref="AR777:AS777"/>
    <mergeCell ref="AU777:AV777"/>
    <mergeCell ref="AW777:AX777"/>
    <mergeCell ref="AY777:AZ777"/>
    <mergeCell ref="BA777:BB777"/>
    <mergeCell ref="BC777:BD777"/>
    <mergeCell ref="BF777:BG777"/>
    <mergeCell ref="CB776:CC776"/>
    <mergeCell ref="CD776:CE776"/>
    <mergeCell ref="CF776:CG776"/>
    <mergeCell ref="CH776:CI776"/>
    <mergeCell ref="CJ776:CK776"/>
    <mergeCell ref="CM776:CN776"/>
    <mergeCell ref="CO776:CP776"/>
    <mergeCell ref="CQ776:CR776"/>
    <mergeCell ref="CS776:CT776"/>
    <mergeCell ref="CU776:CV776"/>
    <mergeCell ref="CX776:CY776"/>
    <mergeCell ref="CZ776:DA776"/>
    <mergeCell ref="DB776:DC776"/>
    <mergeCell ref="DD776:DE776"/>
    <mergeCell ref="DF776:DG776"/>
    <mergeCell ref="DI777:DJ777"/>
    <mergeCell ref="DK777:DL777"/>
    <mergeCell ref="DM777:DN777"/>
    <mergeCell ref="C777:M777"/>
    <mergeCell ref="N777:O777"/>
    <mergeCell ref="P777:Q777"/>
    <mergeCell ref="R777:S777"/>
    <mergeCell ref="T777:U777"/>
    <mergeCell ref="V777:W777"/>
    <mergeCell ref="Y777:Z777"/>
    <mergeCell ref="AA777:AB777"/>
    <mergeCell ref="DO777:DP777"/>
    <mergeCell ref="DQ777:DR777"/>
    <mergeCell ref="CM777:CN777"/>
    <mergeCell ref="CO777:CP777"/>
    <mergeCell ref="CQ777:CR777"/>
    <mergeCell ref="CS777:CT777"/>
    <mergeCell ref="CU777:CV777"/>
    <mergeCell ref="CX777:CY777"/>
    <mergeCell ref="CZ777:DA777"/>
    <mergeCell ref="DB777:DC777"/>
    <mergeCell ref="DD777:DE777"/>
    <mergeCell ref="DF777:DG777"/>
    <mergeCell ref="BU777:BV777"/>
    <mergeCell ref="BW777:BX777"/>
    <mergeCell ref="BY777:BZ777"/>
    <mergeCell ref="CB777:CC777"/>
    <mergeCell ref="CD777:CE777"/>
    <mergeCell ref="CF777:CG777"/>
    <mergeCell ref="CH777:CI777"/>
    <mergeCell ref="CJ777:CK777"/>
    <mergeCell ref="BH777:BI777"/>
    <mergeCell ref="BJ777:BK777"/>
    <mergeCell ref="BL777:BM777"/>
    <mergeCell ref="BN777:BO777"/>
    <mergeCell ref="BQ777:BR777"/>
    <mergeCell ref="BS777:BT777"/>
    <mergeCell ref="CZ778:DA778"/>
    <mergeCell ref="DB778:DC778"/>
    <mergeCell ref="DD778:DE778"/>
    <mergeCell ref="DF778:DG778"/>
    <mergeCell ref="DI778:DJ778"/>
    <mergeCell ref="DK778:DL778"/>
    <mergeCell ref="DM778:DN778"/>
    <mergeCell ref="DO778:DP778"/>
    <mergeCell ref="DQ778:DR778"/>
    <mergeCell ref="BQ778:BR778"/>
    <mergeCell ref="BS778:BT778"/>
    <mergeCell ref="BU778:BV778"/>
    <mergeCell ref="BW778:BX778"/>
    <mergeCell ref="BY778:BZ778"/>
    <mergeCell ref="CB778:CC778"/>
    <mergeCell ref="CD778:CE778"/>
    <mergeCell ref="CF778:CG778"/>
    <mergeCell ref="CH778:CI778"/>
    <mergeCell ref="CJ778:CK778"/>
    <mergeCell ref="CM778:CN778"/>
    <mergeCell ref="CO778:CP778"/>
    <mergeCell ref="CQ778:CR778"/>
    <mergeCell ref="CS778:CT778"/>
    <mergeCell ref="CU778:CV778"/>
    <mergeCell ref="CX778:CY778"/>
    <mergeCell ref="C780:M780"/>
    <mergeCell ref="DI779:DJ779"/>
    <mergeCell ref="DK779:DL779"/>
    <mergeCell ref="DM779:DN779"/>
    <mergeCell ref="DO779:DP779"/>
    <mergeCell ref="DQ779:DR779"/>
    <mergeCell ref="DD779:DE779"/>
    <mergeCell ref="DF779:DG779"/>
    <mergeCell ref="N779:O779"/>
    <mergeCell ref="P779:Q779"/>
    <mergeCell ref="R779:S779"/>
    <mergeCell ref="T779:U779"/>
    <mergeCell ref="V779:W779"/>
    <mergeCell ref="C778:M778"/>
    <mergeCell ref="N778:O778"/>
    <mergeCell ref="P778:Q778"/>
    <mergeCell ref="R778:S778"/>
    <mergeCell ref="T778:U778"/>
    <mergeCell ref="V778:W778"/>
    <mergeCell ref="Y778:Z778"/>
    <mergeCell ref="AA778:AB778"/>
    <mergeCell ref="AC778:AD778"/>
    <mergeCell ref="AE778:AF778"/>
    <mergeCell ref="AJ778:AK778"/>
    <mergeCell ref="AL778:AM778"/>
    <mergeCell ref="AN778:AO778"/>
    <mergeCell ref="AP778:AQ778"/>
    <mergeCell ref="AR778:AS778"/>
    <mergeCell ref="AU778:AV778"/>
    <mergeCell ref="AW778:AX778"/>
    <mergeCell ref="AY778:AZ778"/>
    <mergeCell ref="BA778:BB778"/>
    <mergeCell ref="BC778:BD778"/>
    <mergeCell ref="BF778:BG778"/>
    <mergeCell ref="BH778:BI778"/>
    <mergeCell ref="BJ778:BK778"/>
    <mergeCell ref="BL778:BM778"/>
    <mergeCell ref="BN778:BO778"/>
    <mergeCell ref="AY779:AZ779"/>
    <mergeCell ref="BA779:BB779"/>
    <mergeCell ref="BC779:BD779"/>
    <mergeCell ref="AP779:AQ779"/>
    <mergeCell ref="AR779:AS779"/>
    <mergeCell ref="AJ779:AK779"/>
    <mergeCell ref="AL779:AM779"/>
    <mergeCell ref="AN779:AO779"/>
    <mergeCell ref="AA779:AB779"/>
    <mergeCell ref="AC779:AD779"/>
    <mergeCell ref="AE779:AF779"/>
    <mergeCell ref="Y779:Z779"/>
    <mergeCell ref="BQ779:BR779"/>
    <mergeCell ref="BS779:BT779"/>
    <mergeCell ref="BU779:BV779"/>
    <mergeCell ref="BH779:BI779"/>
  </mergeCells>
  <dataValidations count="10">
    <dataValidation showDropDown="1" showInputMessage="1" showErrorMessage="1" sqref="D13"/>
    <dataValidation type="list" allowBlank="1" showInputMessage="1" showErrorMessage="1" sqref="C153:C172 C176:C187 C483:C494 C191:C210 C214:C225 C229:C248 C252:C263 C267:C286 C290:C301 C305:C324 C328:C339 C342:C361 C365:C376 C380:C399 C403:C414 C418:C441 C445:C456 C460:C479 C498:C517 C521:C532">
      <formula1>Travel</formula1>
    </dataValidation>
    <dataValidation type="list" allowBlank="1" showInputMessage="1" showErrorMessage="1" sqref="C583:D583 C584:C612">
      <formula1>Commodity</formula1>
    </dataValidation>
    <dataValidation type="list" allowBlank="1" showInputMessage="1" showErrorMessage="1" sqref="C538:C568">
      <formula1>Contractual</formula1>
    </dataValidation>
    <dataValidation type="list" allowBlank="1" showInputMessage="1" showErrorMessage="1" sqref="I617:L637">
      <formula1>Activity</formula1>
    </dataValidation>
    <dataValidation type="list" allowBlank="1" showInputMessage="1" showErrorMessage="1" sqref="E60:J74">
      <formula1>Student</formula1>
    </dataValidation>
    <dataValidation type="list" allowBlank="1" showInputMessage="1" showErrorMessage="1" sqref="E642:J651">
      <formula1>Fabrication</formula1>
    </dataValidation>
    <dataValidation type="list" allowBlank="1" showInputMessage="1" showErrorMessage="1" sqref="E13:J27">
      <formula1>SeniorPersonnel1</formula1>
    </dataValidation>
    <dataValidation type="list" allowBlank="1" showInputMessage="1" showErrorMessage="1" sqref="E31:J57">
      <formula1>OtherPersonnel</formula1>
    </dataValidation>
    <dataValidation allowBlank="1" showInputMessage="1" sqref="K60:K74"/>
  </dataValidations>
  <printOptions horizontalCentered="1"/>
  <pageMargins left="1" right="1" top="1" bottom="1" header="0.5" footer="0.5"/>
  <pageSetup scale="10" fitToHeight="2" orientation="landscape" r:id="rId1"/>
  <headerFooter>
    <oddHeader>&amp;C&amp;G
&amp;"Trebuchet MS,Bold Italic"&amp;12&amp;K03+000Office of Grants &amp; Contracts Administration</oddHeader>
  </headerFooter>
  <legacyDrawing r:id="rId2"/>
  <legacyDrawingHF r:id="rId3"/>
  <extLst>
    <ext xmlns:x14="http://schemas.microsoft.com/office/spreadsheetml/2009/9/main" uri="{CCE6A557-97BC-4b89-ADB6-D9C93CAAB3DF}">
      <x14:dataValidations xmlns:xm="http://schemas.microsoft.com/office/excel/2006/main" count="4">
        <x14:dataValidation type="list" allowBlank="1" showInputMessage="1">
          <x14:formula1>
            <xm:f>'List selections - DO NOT DELETE'!$A$125:$A$137</xm:f>
          </x14:formula1>
          <xm:sqref>D60:D74</xm:sqref>
        </x14:dataValidation>
        <x14:dataValidation type="list" allowBlank="1" showInputMessage="1" showErrorMessage="1">
          <x14:formula1>
            <xm:f>'Benefits and F&amp;A-DO NOT DELETE'!$A$47:$A$51</xm:f>
          </x14:formula1>
          <xm:sqref>D138:K147</xm:sqref>
        </x14:dataValidation>
        <x14:dataValidation type="list" allowBlank="1" showInputMessage="1" showErrorMessage="1">
          <x14:formula1>
            <xm:f>'List selections - DO NOT DELETE'!$A$177:$A$180</xm:f>
          </x14:formula1>
          <xm:sqref>C667:D689</xm:sqref>
        </x14:dataValidation>
        <x14:dataValidation type="list" allowBlank="1" showInputMessage="1" showErrorMessage="1">
          <x14:formula1>
            <xm:f>'List selections - DO NOT DELETE'!$A$167:$A$173</xm:f>
          </x14:formula1>
          <xm:sqref>C692:D712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sheetPr>
  <dimension ref="A2:J300"/>
  <sheetViews>
    <sheetView view="pageBreakPreview" zoomScale="60" zoomScaleNormal="100" workbookViewId="0">
      <selection activeCell="B3" sqref="B3"/>
    </sheetView>
  </sheetViews>
  <sheetFormatPr defaultColWidth="8.6640625" defaultRowHeight="15"/>
  <cols>
    <col min="1" max="1" width="4.83203125" style="20" customWidth="1"/>
    <col min="2" max="2" width="40.5" style="20" customWidth="1"/>
    <col min="3" max="9" width="20.5" style="20" customWidth="1"/>
    <col min="10" max="10" width="4.83203125" style="20" customWidth="1"/>
    <col min="11" max="16384" width="8.6640625" style="20"/>
  </cols>
  <sheetData>
    <row r="2" spans="2:9" ht="72" customHeight="1">
      <c r="E2" s="1086" t="s">
        <v>497</v>
      </c>
      <c r="F2" s="1086"/>
      <c r="G2" s="1086"/>
      <c r="H2" s="1086"/>
      <c r="I2" s="1086"/>
    </row>
    <row r="3" spans="2:9" ht="18">
      <c r="B3" s="576" t="s">
        <v>486</v>
      </c>
      <c r="I3" s="575" t="s">
        <v>500</v>
      </c>
    </row>
    <row r="4" spans="2:9" ht="15.75">
      <c r="B4" s="570" t="s">
        <v>136</v>
      </c>
      <c r="C4" s="577">
        <f>'CS-Match'!D1</f>
        <v>0</v>
      </c>
      <c r="D4" s="577"/>
      <c r="E4" s="577"/>
      <c r="F4" s="577"/>
      <c r="G4" s="577"/>
      <c r="H4" s="577"/>
      <c r="I4" s="577"/>
    </row>
    <row r="5" spans="2:9" ht="15.75">
      <c r="B5" s="570" t="s">
        <v>140</v>
      </c>
      <c r="C5" s="534">
        <f>'CS-Match'!D2</f>
        <v>0</v>
      </c>
      <c r="D5" s="534"/>
      <c r="E5" s="534"/>
      <c r="F5" s="534"/>
      <c r="G5" s="534"/>
      <c r="H5" s="534"/>
      <c r="I5" s="534"/>
    </row>
    <row r="6" spans="2:9" ht="15.75">
      <c r="B6" s="569" t="s">
        <v>138</v>
      </c>
      <c r="C6" s="535">
        <f>'CS-Match'!D3</f>
        <v>0</v>
      </c>
      <c r="D6" s="534"/>
      <c r="E6" s="534"/>
      <c r="F6" s="534"/>
      <c r="G6" s="534"/>
      <c r="H6" s="534"/>
      <c r="I6" s="534"/>
    </row>
    <row r="7" spans="2:9" ht="15.75">
      <c r="B7" s="94" t="s">
        <v>139</v>
      </c>
      <c r="C7" s="535">
        <f>'CS-Match'!D4</f>
        <v>0</v>
      </c>
      <c r="D7" s="534"/>
      <c r="E7" s="534"/>
      <c r="F7" s="534"/>
      <c r="G7" s="534"/>
      <c r="H7" s="534"/>
      <c r="I7" s="534"/>
    </row>
    <row r="8" spans="2:9" ht="15.75">
      <c r="B8" s="94" t="s">
        <v>478</v>
      </c>
      <c r="C8" s="534" t="str">
        <f>'CS-Match'!N2</f>
        <v>Dept #1 Request Budget</v>
      </c>
      <c r="D8" s="534"/>
      <c r="E8" s="534"/>
      <c r="F8" s="534"/>
      <c r="G8" s="534"/>
      <c r="H8" s="534"/>
      <c r="I8" s="534"/>
    </row>
    <row r="9" spans="2:9" ht="15.75">
      <c r="B9" s="52" t="s">
        <v>46</v>
      </c>
      <c r="C9" s="534">
        <f>'CS-Match'!D5</f>
        <v>0</v>
      </c>
      <c r="D9" s="534"/>
      <c r="E9" s="534"/>
      <c r="F9" s="534"/>
      <c r="G9" s="534"/>
      <c r="H9" s="534"/>
      <c r="I9" s="534"/>
    </row>
    <row r="10" spans="2:9" ht="15.75">
      <c r="B10" s="475" t="s">
        <v>496</v>
      </c>
      <c r="C10" s="534">
        <f>'CS-Match'!D6</f>
        <v>0</v>
      </c>
      <c r="D10" s="534"/>
      <c r="E10" s="534"/>
      <c r="F10" s="534"/>
      <c r="G10" s="534"/>
      <c r="H10" s="534"/>
      <c r="I10" s="534"/>
    </row>
    <row r="11" spans="2:9" ht="15.75">
      <c r="B11" s="537" t="s">
        <v>498</v>
      </c>
      <c r="C11" s="1087"/>
      <c r="D11" s="1087"/>
      <c r="E11" s="534"/>
      <c r="F11" s="534"/>
      <c r="G11" s="534"/>
      <c r="H11" s="534"/>
      <c r="I11" s="534"/>
    </row>
    <row r="12" spans="2:9" ht="15.75">
      <c r="B12" s="537" t="s">
        <v>505</v>
      </c>
      <c r="C12" s="578" t="e">
        <f>'CS-Match'!L3</f>
        <v>#N/A</v>
      </c>
      <c r="D12" s="534"/>
      <c r="E12" s="534"/>
      <c r="F12" s="534"/>
      <c r="G12" s="534"/>
      <c r="H12" s="534"/>
      <c r="I12" s="534"/>
    </row>
    <row r="13" spans="2:9" ht="15.75">
      <c r="B13" s="537"/>
      <c r="C13" s="534"/>
      <c r="D13" s="534"/>
      <c r="E13" s="534"/>
      <c r="F13" s="534"/>
      <c r="G13" s="534"/>
      <c r="H13" s="534"/>
      <c r="I13" s="534"/>
    </row>
    <row r="14" spans="2:9" ht="48" customHeight="1">
      <c r="B14" s="1088" t="s">
        <v>501</v>
      </c>
      <c r="C14" s="1088"/>
      <c r="D14" s="1088"/>
      <c r="E14" s="1088"/>
      <c r="F14" s="1088"/>
      <c r="G14" s="1088"/>
      <c r="H14" s="1088"/>
      <c r="I14" s="1088"/>
    </row>
    <row r="15" spans="2:9">
      <c r="B15" s="534"/>
      <c r="C15" s="534"/>
      <c r="D15" s="534"/>
      <c r="E15" s="534"/>
      <c r="F15" s="534"/>
      <c r="G15" s="534"/>
      <c r="H15" s="534"/>
      <c r="I15" s="534"/>
    </row>
    <row r="16" spans="2:9" ht="15.75">
      <c r="B16" s="1080" t="s">
        <v>507</v>
      </c>
      <c r="C16" s="1081"/>
      <c r="D16" s="1081"/>
      <c r="E16" s="1081"/>
      <c r="F16" s="1081"/>
      <c r="G16" s="1081"/>
      <c r="H16" s="1081"/>
      <c r="I16" s="1082"/>
    </row>
    <row r="17" spans="2:9" s="531" customFormat="1" ht="16.5" thickBot="1">
      <c r="B17" s="572"/>
      <c r="C17" s="573" t="s">
        <v>131</v>
      </c>
      <c r="D17" s="573" t="s">
        <v>132</v>
      </c>
      <c r="E17" s="573" t="s">
        <v>133</v>
      </c>
      <c r="F17" s="573" t="s">
        <v>88</v>
      </c>
      <c r="G17" s="573" t="s">
        <v>89</v>
      </c>
      <c r="H17" s="574" t="s">
        <v>477</v>
      </c>
      <c r="I17" s="545"/>
    </row>
    <row r="18" spans="2:9">
      <c r="B18" s="553" t="s">
        <v>470</v>
      </c>
      <c r="C18" s="554">
        <f>'CS-Match'!BQ76</f>
        <v>0</v>
      </c>
      <c r="D18" s="554">
        <f>'CS-Match'!BS76</f>
        <v>0</v>
      </c>
      <c r="E18" s="554">
        <f>'CS-Match'!BU76</f>
        <v>0</v>
      </c>
      <c r="F18" s="554">
        <f>'CS-Match'!BW76</f>
        <v>0</v>
      </c>
      <c r="G18" s="554">
        <f>'CS-Match'!BY76</f>
        <v>0</v>
      </c>
      <c r="H18" s="554">
        <f>SUM(C18:G18)</f>
        <v>0</v>
      </c>
      <c r="I18" s="544"/>
    </row>
    <row r="19" spans="2:9">
      <c r="B19" s="541" t="s">
        <v>471</v>
      </c>
      <c r="C19" s="536">
        <f>'CS-Match'!BQ149</f>
        <v>0</v>
      </c>
      <c r="D19" s="536">
        <f>'CS-Match'!BS149</f>
        <v>0</v>
      </c>
      <c r="E19" s="536">
        <f>'CS-Match'!BU149</f>
        <v>0</v>
      </c>
      <c r="F19" s="536">
        <f>'CS-Match'!BW149</f>
        <v>0</v>
      </c>
      <c r="G19" s="536">
        <f>'CS-Match'!BY149</f>
        <v>0</v>
      </c>
      <c r="H19" s="536">
        <f t="shared" ref="H19:H27" si="0">SUM(C19:G19)</f>
        <v>0</v>
      </c>
      <c r="I19" s="544"/>
    </row>
    <row r="20" spans="2:9">
      <c r="B20" s="553" t="s">
        <v>472</v>
      </c>
      <c r="C20" s="554">
        <f>SUM('CS-Match'!BQ362+'CS-Match'!BQ377)</f>
        <v>0</v>
      </c>
      <c r="D20" s="554">
        <f>SUM('CS-Match'!BS362+'CS-Match'!BS377)</f>
        <v>0</v>
      </c>
      <c r="E20" s="554">
        <f>SUM('CS-Match'!BU362+'CS-Match'!BU377)</f>
        <v>0</v>
      </c>
      <c r="F20" s="554">
        <f>SUM('CS-Match'!BW362+'CS-Match'!BW377)</f>
        <v>0</v>
      </c>
      <c r="G20" s="554">
        <f>SUM('CS-Match'!BY362+'CS-Match'!BY377)</f>
        <v>0</v>
      </c>
      <c r="H20" s="554">
        <f t="shared" si="0"/>
        <v>0</v>
      </c>
      <c r="I20" s="544"/>
    </row>
    <row r="21" spans="2:9">
      <c r="B21" s="541" t="s">
        <v>483</v>
      </c>
      <c r="C21" s="536">
        <f>'CS-Match'!BQ581</f>
        <v>0</v>
      </c>
      <c r="D21" s="536">
        <f>'CS-Match'!BS581</f>
        <v>0</v>
      </c>
      <c r="E21" s="536">
        <f>'CS-Match'!BU581</f>
        <v>0</v>
      </c>
      <c r="F21" s="536">
        <f>'CS-Match'!BW581</f>
        <v>0</v>
      </c>
      <c r="G21" s="536">
        <f>'CS-Match'!BY581</f>
        <v>0</v>
      </c>
      <c r="H21" s="536">
        <f t="shared" si="0"/>
        <v>0</v>
      </c>
      <c r="I21" s="544"/>
    </row>
    <row r="22" spans="2:9">
      <c r="B22" s="553" t="s">
        <v>484</v>
      </c>
      <c r="C22" s="554">
        <f>'CS-Match'!BQ613</f>
        <v>0</v>
      </c>
      <c r="D22" s="554">
        <f>'CS-Match'!BS613</f>
        <v>0</v>
      </c>
      <c r="E22" s="554">
        <f>'CS-Match'!BU613</f>
        <v>0</v>
      </c>
      <c r="F22" s="554">
        <f>'CS-Match'!BW613</f>
        <v>0</v>
      </c>
      <c r="G22" s="554">
        <f>'CS-Match'!BY613</f>
        <v>0</v>
      </c>
      <c r="H22" s="554">
        <f t="shared" si="0"/>
        <v>0</v>
      </c>
      <c r="I22" s="544"/>
    </row>
    <row r="23" spans="2:9">
      <c r="B23" s="541" t="s">
        <v>475</v>
      </c>
      <c r="C23" s="536" t="e">
        <f>'CS-Match'!BQ627</f>
        <v>#N/A</v>
      </c>
      <c r="D23" s="536" t="e">
        <f>'CS-Match'!BS627</f>
        <v>#N/A</v>
      </c>
      <c r="E23" s="536" t="e">
        <f>'CS-Match'!BU627</f>
        <v>#N/A</v>
      </c>
      <c r="F23" s="536" t="e">
        <f>'CS-Match'!BW627</f>
        <v>#N/A</v>
      </c>
      <c r="G23" s="536" t="e">
        <f>'CS-Match'!BY627</f>
        <v>#N/A</v>
      </c>
      <c r="H23" s="536" t="e">
        <f t="shared" si="0"/>
        <v>#N/A</v>
      </c>
      <c r="I23" s="544"/>
    </row>
    <row r="24" spans="2:9">
      <c r="B24" s="553" t="s">
        <v>476</v>
      </c>
      <c r="C24" s="554">
        <f>'CS-Match'!BQ639</f>
        <v>0</v>
      </c>
      <c r="D24" s="554">
        <f>'CS-Match'!BS639</f>
        <v>0</v>
      </c>
      <c r="E24" s="554">
        <f>'CS-Match'!BU639</f>
        <v>0</v>
      </c>
      <c r="F24" s="554">
        <f>'CS-Match'!BW639</f>
        <v>0</v>
      </c>
      <c r="G24" s="554">
        <f>'CS-Match'!BY639</f>
        <v>0</v>
      </c>
      <c r="H24" s="554">
        <f t="shared" si="0"/>
        <v>0</v>
      </c>
      <c r="I24" s="544"/>
    </row>
    <row r="25" spans="2:9">
      <c r="B25" s="541" t="s">
        <v>474</v>
      </c>
      <c r="C25" s="536">
        <f>SUM('CS-Match'!BQ665+'CS-Match'!BQ690+'CS-Match'!BQ713+'CS-Match'!BQ725)</f>
        <v>0</v>
      </c>
      <c r="D25" s="536">
        <f>SUM('CS-Match'!BS665+'CS-Match'!BS690+'CS-Match'!BS713+'CS-Match'!BS725)</f>
        <v>0</v>
      </c>
      <c r="E25" s="536">
        <f>SUM('CS-Match'!BU665+'CS-Match'!BU690+'CS-Match'!BU713+'CS-Match'!BU725)</f>
        <v>0</v>
      </c>
      <c r="F25" s="536">
        <f>SUM('CS-Match'!BW665+'CS-Match'!BW690+'CS-Match'!BW713+'CS-Match'!BW725)</f>
        <v>0</v>
      </c>
      <c r="G25" s="536">
        <f>SUM('CS-Match'!BY665+'CS-Match'!BY690+'CS-Match'!BY713+'CS-Match'!BY725)</f>
        <v>0</v>
      </c>
      <c r="H25" s="536">
        <f t="shared" si="0"/>
        <v>0</v>
      </c>
      <c r="I25" s="544"/>
    </row>
    <row r="26" spans="2:9">
      <c r="B26" s="555" t="s">
        <v>473</v>
      </c>
      <c r="C26" s="556">
        <f>'CS-Match'!BQ764</f>
        <v>0</v>
      </c>
      <c r="D26" s="556">
        <f>'CS-Match'!BS764</f>
        <v>0</v>
      </c>
      <c r="E26" s="556">
        <f>'CS-Match'!BU764</f>
        <v>0</v>
      </c>
      <c r="F26" s="556">
        <f>'CS-Match'!BW764</f>
        <v>0</v>
      </c>
      <c r="G26" s="556">
        <f>'CS-Match'!BY764</f>
        <v>0</v>
      </c>
      <c r="H26" s="554">
        <f t="shared" si="0"/>
        <v>0</v>
      </c>
      <c r="I26" s="544"/>
    </row>
    <row r="27" spans="2:9" ht="15.75" thickBot="1">
      <c r="B27" s="549" t="s">
        <v>302</v>
      </c>
      <c r="C27" s="550">
        <f>'CS-Match'!BQ772</f>
        <v>0</v>
      </c>
      <c r="D27" s="550">
        <f>'CS-Match'!BS772</f>
        <v>0</v>
      </c>
      <c r="E27" s="550">
        <f>'CS-Match'!BU772</f>
        <v>0</v>
      </c>
      <c r="F27" s="550">
        <f>'CS-Match'!BW772</f>
        <v>0</v>
      </c>
      <c r="G27" s="550">
        <f>'CS-Match'!BY772</f>
        <v>0</v>
      </c>
      <c r="H27" s="550">
        <f t="shared" si="0"/>
        <v>0</v>
      </c>
      <c r="I27" s="544"/>
    </row>
    <row r="28" spans="2:9" ht="16.5" thickTop="1">
      <c r="B28" s="557" t="s">
        <v>477</v>
      </c>
      <c r="C28" s="558" t="e">
        <f>SUM(C18:C27)</f>
        <v>#N/A</v>
      </c>
      <c r="D28" s="558" t="e">
        <f t="shared" ref="D28:G28" si="1">SUM(D18:D27)</f>
        <v>#N/A</v>
      </c>
      <c r="E28" s="558" t="e">
        <f t="shared" si="1"/>
        <v>#N/A</v>
      </c>
      <c r="F28" s="558" t="e">
        <f t="shared" si="1"/>
        <v>#N/A</v>
      </c>
      <c r="G28" s="558" t="e">
        <f t="shared" si="1"/>
        <v>#N/A</v>
      </c>
      <c r="H28" s="559" t="e">
        <f>SUM(H18:H27)</f>
        <v>#N/A</v>
      </c>
      <c r="I28" s="540"/>
    </row>
    <row r="29" spans="2:9" ht="15.75">
      <c r="B29" s="534"/>
      <c r="C29" s="536"/>
      <c r="D29" s="536"/>
      <c r="E29" s="536"/>
      <c r="F29" s="536"/>
      <c r="G29" s="536"/>
      <c r="H29" s="532"/>
      <c r="I29" s="534"/>
    </row>
    <row r="30" spans="2:9" ht="15.75">
      <c r="B30" s="1080" t="s">
        <v>506</v>
      </c>
      <c r="C30" s="1081"/>
      <c r="D30" s="1081"/>
      <c r="E30" s="1081"/>
      <c r="F30" s="1081"/>
      <c r="G30" s="1081"/>
      <c r="H30" s="1081"/>
      <c r="I30" s="1082"/>
    </row>
    <row r="31" spans="2:9" ht="30">
      <c r="B31" s="541"/>
      <c r="C31" s="547" t="s">
        <v>131</v>
      </c>
      <c r="D31" s="547" t="s">
        <v>132</v>
      </c>
      <c r="E31" s="547" t="s">
        <v>133</v>
      </c>
      <c r="F31" s="547" t="s">
        <v>88</v>
      </c>
      <c r="G31" s="547" t="s">
        <v>89</v>
      </c>
      <c r="H31" s="548" t="s">
        <v>477</v>
      </c>
      <c r="I31" s="542" t="s">
        <v>491</v>
      </c>
    </row>
    <row r="32" spans="2:9">
      <c r="B32" s="560">
        <f>'CS-Match'!C727</f>
        <v>0</v>
      </c>
      <c r="C32" s="554">
        <f>'CS-Match'!BQ727</f>
        <v>0</v>
      </c>
      <c r="D32" s="554">
        <f>'CS-Match'!BS727</f>
        <v>0</v>
      </c>
      <c r="E32" s="554">
        <f>'CS-Match'!BU727</f>
        <v>0</v>
      </c>
      <c r="F32" s="554">
        <f>'CS-Match'!BW727</f>
        <v>0</v>
      </c>
      <c r="G32" s="554">
        <f>'CS-Match'!BY727</f>
        <v>0</v>
      </c>
      <c r="H32" s="561">
        <f>SUM(C32:G32)</f>
        <v>0</v>
      </c>
      <c r="I32" s="545" t="s">
        <v>488</v>
      </c>
    </row>
    <row r="33" spans="2:9">
      <c r="B33" s="543">
        <f>'CS-Match'!C728</f>
        <v>0</v>
      </c>
      <c r="C33" s="536">
        <f>'CS-Match'!BQ728</f>
        <v>0</v>
      </c>
      <c r="D33" s="536">
        <f>'CS-Match'!BS728</f>
        <v>0</v>
      </c>
      <c r="E33" s="536">
        <f>'CS-Match'!BU728</f>
        <v>0</v>
      </c>
      <c r="F33" s="536">
        <f>'CS-Match'!BW728</f>
        <v>0</v>
      </c>
      <c r="G33" s="536">
        <f>'CS-Match'!BY728</f>
        <v>0</v>
      </c>
      <c r="H33" s="538">
        <f t="shared" ref="H33:H43" si="2">SUM(C33:G33)</f>
        <v>0</v>
      </c>
      <c r="I33" s="545" t="s">
        <v>488</v>
      </c>
    </row>
    <row r="34" spans="2:9">
      <c r="B34" s="560">
        <f>'CS-Match'!C729</f>
        <v>0</v>
      </c>
      <c r="C34" s="554">
        <f>'CS-Match'!BQ729</f>
        <v>0</v>
      </c>
      <c r="D34" s="554">
        <f>'CS-Match'!BS729</f>
        <v>0</v>
      </c>
      <c r="E34" s="554">
        <f>'CS-Match'!BU729</f>
        <v>0</v>
      </c>
      <c r="F34" s="554">
        <f>'CS-Match'!BW729</f>
        <v>0</v>
      </c>
      <c r="G34" s="554">
        <f>'CS-Match'!BY729</f>
        <v>0</v>
      </c>
      <c r="H34" s="561">
        <f t="shared" si="2"/>
        <v>0</v>
      </c>
      <c r="I34" s="545" t="s">
        <v>488</v>
      </c>
    </row>
    <row r="35" spans="2:9">
      <c r="B35" s="543">
        <f>'CS-Match'!C730</f>
        <v>0</v>
      </c>
      <c r="C35" s="536">
        <f>'CS-Match'!BQ730</f>
        <v>0</v>
      </c>
      <c r="D35" s="536">
        <f>'CS-Match'!BS730</f>
        <v>0</v>
      </c>
      <c r="E35" s="536">
        <f>'CS-Match'!BU730</f>
        <v>0</v>
      </c>
      <c r="F35" s="536">
        <f>'CS-Match'!BW730</f>
        <v>0</v>
      </c>
      <c r="G35" s="536">
        <f>'CS-Match'!BY730</f>
        <v>0</v>
      </c>
      <c r="H35" s="538">
        <f t="shared" si="2"/>
        <v>0</v>
      </c>
      <c r="I35" s="545" t="s">
        <v>488</v>
      </c>
    </row>
    <row r="36" spans="2:9">
      <c r="B36" s="560">
        <f>'CS-Match'!C731</f>
        <v>0</v>
      </c>
      <c r="C36" s="554">
        <f>'CS-Match'!BQ731</f>
        <v>0</v>
      </c>
      <c r="D36" s="554">
        <f>'CS-Match'!BS731</f>
        <v>0</v>
      </c>
      <c r="E36" s="554">
        <f>'CS-Match'!BU731</f>
        <v>0</v>
      </c>
      <c r="F36" s="554">
        <f>'CS-Match'!BW731</f>
        <v>0</v>
      </c>
      <c r="G36" s="554">
        <f>'CS-Match'!BY731</f>
        <v>0</v>
      </c>
      <c r="H36" s="561">
        <f t="shared" si="2"/>
        <v>0</v>
      </c>
      <c r="I36" s="544" t="s">
        <v>488</v>
      </c>
    </row>
    <row r="37" spans="2:9">
      <c r="B37" s="543">
        <f>'CS-Match'!C732</f>
        <v>0</v>
      </c>
      <c r="C37" s="536">
        <f>'CS-Match'!BQ732</f>
        <v>0</v>
      </c>
      <c r="D37" s="536">
        <f>'CS-Match'!BS732</f>
        <v>0</v>
      </c>
      <c r="E37" s="536">
        <f>'CS-Match'!BU732</f>
        <v>0</v>
      </c>
      <c r="F37" s="536">
        <f>'CS-Match'!BW732</f>
        <v>0</v>
      </c>
      <c r="G37" s="536">
        <f>'CS-Match'!BY732</f>
        <v>0</v>
      </c>
      <c r="H37" s="538">
        <f t="shared" si="2"/>
        <v>0</v>
      </c>
      <c r="I37" s="544" t="s">
        <v>488</v>
      </c>
    </row>
    <row r="38" spans="2:9">
      <c r="B38" s="560">
        <f>'CS-Match'!C733</f>
        <v>0</v>
      </c>
      <c r="C38" s="554">
        <f>'CS-Match'!BQ733</f>
        <v>0</v>
      </c>
      <c r="D38" s="554">
        <f>'CS-Match'!BS733</f>
        <v>0</v>
      </c>
      <c r="E38" s="554">
        <f>'CS-Match'!BU733</f>
        <v>0</v>
      </c>
      <c r="F38" s="554">
        <f>'CS-Match'!BW733</f>
        <v>0</v>
      </c>
      <c r="G38" s="554">
        <f>'CS-Match'!BY733</f>
        <v>0</v>
      </c>
      <c r="H38" s="561">
        <f t="shared" si="2"/>
        <v>0</v>
      </c>
      <c r="I38" s="544" t="s">
        <v>488</v>
      </c>
    </row>
    <row r="39" spans="2:9">
      <c r="B39" s="543">
        <f>'CS-Match'!C734</f>
        <v>0</v>
      </c>
      <c r="C39" s="536">
        <f>'CS-Match'!BQ734</f>
        <v>0</v>
      </c>
      <c r="D39" s="536">
        <f>'CS-Match'!BS734</f>
        <v>0</v>
      </c>
      <c r="E39" s="536">
        <f>'CS-Match'!BU734</f>
        <v>0</v>
      </c>
      <c r="F39" s="536">
        <f>'CS-Match'!BW734</f>
        <v>0</v>
      </c>
      <c r="G39" s="536">
        <f>'CS-Match'!BY734</f>
        <v>0</v>
      </c>
      <c r="H39" s="538">
        <f t="shared" si="2"/>
        <v>0</v>
      </c>
      <c r="I39" s="544" t="s">
        <v>488</v>
      </c>
    </row>
    <row r="40" spans="2:9">
      <c r="B40" s="560">
        <f>'CS-Match'!C735</f>
        <v>0</v>
      </c>
      <c r="C40" s="554">
        <f>'CS-Match'!BQ735</f>
        <v>0</v>
      </c>
      <c r="D40" s="554">
        <f>'CS-Match'!BS735</f>
        <v>0</v>
      </c>
      <c r="E40" s="554">
        <f>'CS-Match'!BU735</f>
        <v>0</v>
      </c>
      <c r="F40" s="554">
        <f>'CS-Match'!BW735</f>
        <v>0</v>
      </c>
      <c r="G40" s="554">
        <f>'CS-Match'!BY735</f>
        <v>0</v>
      </c>
      <c r="H40" s="561">
        <f t="shared" si="2"/>
        <v>0</v>
      </c>
      <c r="I40" s="544" t="s">
        <v>488</v>
      </c>
    </row>
    <row r="41" spans="2:9">
      <c r="B41" s="543">
        <f>'CS-Match'!C736</f>
        <v>0</v>
      </c>
      <c r="C41" s="536">
        <f>'CS-Match'!BQ736</f>
        <v>0</v>
      </c>
      <c r="D41" s="536">
        <f>'CS-Match'!BS736</f>
        <v>0</v>
      </c>
      <c r="E41" s="536">
        <f>'CS-Match'!BU736</f>
        <v>0</v>
      </c>
      <c r="F41" s="536">
        <f>'CS-Match'!BW736</f>
        <v>0</v>
      </c>
      <c r="G41" s="536">
        <f>'CS-Match'!BY736</f>
        <v>0</v>
      </c>
      <c r="H41" s="538">
        <f t="shared" si="2"/>
        <v>0</v>
      </c>
      <c r="I41" s="544" t="s">
        <v>488</v>
      </c>
    </row>
    <row r="42" spans="2:9">
      <c r="B42" s="560">
        <f>'CS-Match'!C737</f>
        <v>0</v>
      </c>
      <c r="C42" s="554">
        <f>'CS-Match'!BQ737</f>
        <v>0</v>
      </c>
      <c r="D42" s="554">
        <f>'CS-Match'!BS737</f>
        <v>0</v>
      </c>
      <c r="E42" s="554">
        <f>'CS-Match'!BU737</f>
        <v>0</v>
      </c>
      <c r="F42" s="554">
        <f>'CS-Match'!BW737</f>
        <v>0</v>
      </c>
      <c r="G42" s="554">
        <f>'CS-Match'!BY737</f>
        <v>0</v>
      </c>
      <c r="H42" s="561">
        <f t="shared" si="2"/>
        <v>0</v>
      </c>
      <c r="I42" s="544" t="s">
        <v>488</v>
      </c>
    </row>
    <row r="43" spans="2:9" ht="15.75" thickBot="1">
      <c r="B43" s="551">
        <f>'CS-Match'!C738</f>
        <v>0</v>
      </c>
      <c r="C43" s="550">
        <f>'CS-Match'!BQ738</f>
        <v>0</v>
      </c>
      <c r="D43" s="550">
        <f>'CS-Match'!BS738</f>
        <v>0</v>
      </c>
      <c r="E43" s="550">
        <f>'CS-Match'!BU738</f>
        <v>0</v>
      </c>
      <c r="F43" s="550">
        <f>'CS-Match'!BW738</f>
        <v>0</v>
      </c>
      <c r="G43" s="550">
        <f>'CS-Match'!BY738</f>
        <v>0</v>
      </c>
      <c r="H43" s="552">
        <f t="shared" si="2"/>
        <v>0</v>
      </c>
      <c r="I43" s="544" t="s">
        <v>488</v>
      </c>
    </row>
    <row r="44" spans="2:9" ht="16.5" thickTop="1">
      <c r="B44" s="557" t="s">
        <v>477</v>
      </c>
      <c r="C44" s="562">
        <f>SUM(C32:C43)</f>
        <v>0</v>
      </c>
      <c r="D44" s="562">
        <f t="shared" ref="D44:G44" si="3">SUM(D32:D43)</f>
        <v>0</v>
      </c>
      <c r="E44" s="562">
        <f t="shared" si="3"/>
        <v>0</v>
      </c>
      <c r="F44" s="562">
        <f t="shared" si="3"/>
        <v>0</v>
      </c>
      <c r="G44" s="562">
        <f t="shared" si="3"/>
        <v>0</v>
      </c>
      <c r="H44" s="563">
        <f>SUM(H32:H43)</f>
        <v>0</v>
      </c>
      <c r="I44" s="540"/>
    </row>
    <row r="45" spans="2:9">
      <c r="B45" s="534"/>
      <c r="C45" s="534"/>
      <c r="D45" s="534"/>
      <c r="E45" s="534"/>
      <c r="F45" s="534"/>
      <c r="G45" s="534"/>
      <c r="H45" s="534"/>
      <c r="I45" s="534"/>
    </row>
    <row r="46" spans="2:9">
      <c r="B46" s="534"/>
      <c r="C46" s="534"/>
      <c r="D46" s="534"/>
      <c r="E46" s="534"/>
      <c r="F46" s="534"/>
      <c r="G46" s="534"/>
      <c r="H46" s="534"/>
      <c r="I46" s="534"/>
    </row>
    <row r="47" spans="2:9" ht="15.75">
      <c r="B47" s="564" t="s">
        <v>504</v>
      </c>
      <c r="C47" s="565" t="s">
        <v>131</v>
      </c>
      <c r="D47" s="565" t="s">
        <v>132</v>
      </c>
      <c r="E47" s="565" t="s">
        <v>133</v>
      </c>
      <c r="F47" s="565" t="s">
        <v>88</v>
      </c>
      <c r="G47" s="565" t="s">
        <v>89</v>
      </c>
      <c r="H47" s="565" t="s">
        <v>477</v>
      </c>
      <c r="I47" s="539"/>
    </row>
    <row r="48" spans="2:9" ht="15.75">
      <c r="B48" s="567" t="s">
        <v>477</v>
      </c>
      <c r="C48" s="566" t="e">
        <f>SUM(C44+C28)</f>
        <v>#N/A</v>
      </c>
      <c r="D48" s="566" t="e">
        <f t="shared" ref="D48:G48" si="4">SUM(D44+D28)</f>
        <v>#N/A</v>
      </c>
      <c r="E48" s="566" t="e">
        <f t="shared" si="4"/>
        <v>#N/A</v>
      </c>
      <c r="F48" s="566" t="e">
        <f t="shared" si="4"/>
        <v>#N/A</v>
      </c>
      <c r="G48" s="566" t="e">
        <f t="shared" si="4"/>
        <v>#N/A</v>
      </c>
      <c r="H48" s="566" t="e">
        <f>SUM(C48:G48)</f>
        <v>#N/A</v>
      </c>
      <c r="I48" s="540"/>
    </row>
    <row r="49" spans="2:9">
      <c r="B49" s="534"/>
      <c r="C49" s="534"/>
      <c r="D49" s="534"/>
      <c r="E49" s="534"/>
      <c r="F49" s="534"/>
      <c r="G49" s="534"/>
      <c r="H49" s="534"/>
      <c r="I49" s="534"/>
    </row>
    <row r="50" spans="2:9" ht="45" customHeight="1">
      <c r="B50" s="1083" t="s">
        <v>502</v>
      </c>
      <c r="C50" s="1084"/>
      <c r="D50" s="1084"/>
      <c r="E50" s="1084"/>
      <c r="F50" s="1084"/>
      <c r="G50" s="1084"/>
      <c r="H50" s="1084"/>
      <c r="I50" s="1085"/>
    </row>
    <row r="51" spans="2:9">
      <c r="B51" s="541"/>
      <c r="C51" s="534"/>
      <c r="D51" s="534"/>
      <c r="E51" s="534"/>
      <c r="F51" s="534"/>
      <c r="G51" s="534"/>
      <c r="H51" s="534"/>
      <c r="I51" s="544"/>
    </row>
    <row r="52" spans="2:9">
      <c r="B52" s="541"/>
      <c r="C52" s="534"/>
      <c r="D52" s="534"/>
      <c r="E52" s="534"/>
      <c r="F52" s="534"/>
      <c r="G52" s="534"/>
      <c r="H52" s="534"/>
      <c r="I52" s="544"/>
    </row>
    <row r="53" spans="2:9" ht="15.75" thickBot="1">
      <c r="B53" s="568"/>
      <c r="C53" s="533"/>
      <c r="D53" s="534"/>
      <c r="E53" s="533"/>
      <c r="F53" s="533"/>
      <c r="G53" s="533"/>
      <c r="H53" s="534"/>
      <c r="I53" s="544"/>
    </row>
    <row r="54" spans="2:9">
      <c r="B54" s="541" t="s">
        <v>479</v>
      </c>
      <c r="C54" s="534" t="s">
        <v>482</v>
      </c>
      <c r="D54" s="534"/>
      <c r="E54" s="534" t="s">
        <v>480</v>
      </c>
      <c r="F54" s="534"/>
      <c r="G54" s="534" t="s">
        <v>482</v>
      </c>
      <c r="H54" s="534"/>
      <c r="I54" s="544"/>
    </row>
    <row r="55" spans="2:9">
      <c r="B55" s="541"/>
      <c r="C55" s="534"/>
      <c r="D55" s="534"/>
      <c r="E55" s="534"/>
      <c r="F55" s="534"/>
      <c r="G55" s="534"/>
      <c r="H55" s="534"/>
      <c r="I55" s="544"/>
    </row>
    <row r="56" spans="2:9">
      <c r="B56" s="541"/>
      <c r="C56" s="534"/>
      <c r="D56" s="534"/>
      <c r="E56" s="534"/>
      <c r="F56" s="534"/>
      <c r="G56" s="534"/>
      <c r="H56" s="534"/>
      <c r="I56" s="544"/>
    </row>
    <row r="57" spans="2:9" ht="15.75" thickBot="1">
      <c r="B57" s="568"/>
      <c r="C57" s="533"/>
      <c r="D57" s="534"/>
      <c r="E57" s="533"/>
      <c r="F57" s="533"/>
      <c r="G57" s="533"/>
      <c r="H57" s="534"/>
      <c r="I57" s="544"/>
    </row>
    <row r="58" spans="2:9">
      <c r="B58" s="541" t="s">
        <v>481</v>
      </c>
      <c r="C58" s="534" t="s">
        <v>482</v>
      </c>
      <c r="D58" s="534"/>
      <c r="E58" s="534" t="s">
        <v>485</v>
      </c>
      <c r="F58" s="534"/>
      <c r="G58" s="534" t="s">
        <v>482</v>
      </c>
      <c r="H58" s="534"/>
      <c r="I58" s="544"/>
    </row>
    <row r="59" spans="2:9">
      <c r="B59" s="571"/>
      <c r="C59" s="546"/>
      <c r="D59" s="546"/>
      <c r="E59" s="546"/>
      <c r="F59" s="546"/>
      <c r="G59" s="546"/>
      <c r="H59" s="546"/>
      <c r="I59" s="540"/>
    </row>
    <row r="60" spans="2:9">
      <c r="B60" s="534"/>
      <c r="C60" s="534"/>
      <c r="D60" s="534"/>
      <c r="E60" s="534"/>
      <c r="F60" s="534"/>
      <c r="G60" s="534"/>
      <c r="H60" s="534"/>
      <c r="I60" s="534"/>
    </row>
    <row r="62" spans="2:9" ht="72" customHeight="1">
      <c r="E62" s="1086" t="str">
        <f t="shared" ref="E62" si="5">$E$2</f>
        <v>COST SHARING/MATCH FORM</v>
      </c>
      <c r="F62" s="1086"/>
      <c r="G62" s="1086"/>
      <c r="H62" s="1086"/>
      <c r="I62" s="1086"/>
    </row>
    <row r="63" spans="2:9" ht="18">
      <c r="B63" s="576" t="s">
        <v>486</v>
      </c>
      <c r="I63" s="575" t="str">
        <f>$I$3</f>
        <v>V 07.01.21</v>
      </c>
    </row>
    <row r="64" spans="2:9" ht="15.75">
      <c r="B64" s="590" t="s">
        <v>136</v>
      </c>
      <c r="C64" s="577">
        <f>'CS-Match'!D1</f>
        <v>0</v>
      </c>
      <c r="D64" s="577"/>
      <c r="E64" s="577"/>
      <c r="F64" s="577"/>
      <c r="G64" s="577"/>
      <c r="H64" s="577"/>
      <c r="I64" s="577"/>
    </row>
    <row r="65" spans="1:10" ht="15.75">
      <c r="B65" s="590" t="s">
        <v>140</v>
      </c>
      <c r="C65" s="534">
        <f>'CS-Match'!D2</f>
        <v>0</v>
      </c>
      <c r="D65" s="534"/>
      <c r="E65" s="534"/>
      <c r="F65" s="534"/>
      <c r="G65" s="534"/>
      <c r="H65" s="534"/>
      <c r="I65" s="534"/>
    </row>
    <row r="66" spans="1:10" ht="15.75">
      <c r="B66" s="589" t="s">
        <v>138</v>
      </c>
      <c r="C66" s="535">
        <f>'CS-Match'!D3</f>
        <v>0</v>
      </c>
      <c r="D66" s="534"/>
      <c r="E66" s="534"/>
      <c r="F66" s="534"/>
      <c r="G66" s="534"/>
      <c r="H66" s="534"/>
      <c r="I66" s="534"/>
    </row>
    <row r="67" spans="1:10" ht="15.75">
      <c r="B67" s="94" t="s">
        <v>139</v>
      </c>
      <c r="C67" s="535">
        <f>'CS-Match'!D4</f>
        <v>0</v>
      </c>
      <c r="D67" s="534"/>
      <c r="E67" s="534"/>
      <c r="F67" s="534"/>
      <c r="G67" s="534"/>
      <c r="H67" s="534"/>
      <c r="I67" s="534"/>
    </row>
    <row r="68" spans="1:10" ht="15.75">
      <c r="B68" s="94" t="s">
        <v>478</v>
      </c>
      <c r="C68" s="534" t="str">
        <f>'CS-Match'!Y8</f>
        <v>Dept #2 Request Budget</v>
      </c>
      <c r="D68" s="534"/>
      <c r="E68" s="534"/>
      <c r="F68" s="534"/>
      <c r="G68" s="534"/>
      <c r="H68" s="534"/>
      <c r="I68" s="534"/>
    </row>
    <row r="69" spans="1:10" ht="15.75">
      <c r="B69" s="52" t="s">
        <v>46</v>
      </c>
      <c r="C69" s="534">
        <f>'CS-Match'!D5</f>
        <v>0</v>
      </c>
      <c r="D69" s="534"/>
      <c r="E69" s="534"/>
      <c r="F69" s="534"/>
      <c r="G69" s="534"/>
      <c r="H69" s="534"/>
      <c r="I69" s="534"/>
    </row>
    <row r="70" spans="1:10" ht="15.75">
      <c r="B70" s="475" t="s">
        <v>496</v>
      </c>
      <c r="C70" s="534">
        <f>'CS-Match'!D6</f>
        <v>0</v>
      </c>
      <c r="D70" s="534"/>
      <c r="E70" s="534"/>
      <c r="F70" s="534"/>
      <c r="G70" s="534"/>
      <c r="H70" s="534"/>
      <c r="I70" s="534"/>
    </row>
    <row r="71" spans="1:10" ht="15.75">
      <c r="B71" s="537" t="str">
        <f t="shared" ref="B71:B72" si="6">B11</f>
        <v>COST SHARE/MATCH TERMS</v>
      </c>
      <c r="C71" s="1087"/>
      <c r="D71" s="1087"/>
      <c r="E71" s="534"/>
      <c r="F71" s="534"/>
      <c r="G71" s="534"/>
      <c r="H71" s="534"/>
      <c r="I71" s="534"/>
    </row>
    <row r="72" spans="1:10" ht="15.75">
      <c r="B72" s="537" t="str">
        <f t="shared" si="6"/>
        <v>TOTAL CS/M COMMITMENT</v>
      </c>
      <c r="C72" s="578" t="e">
        <f>'CS-Match'!L3</f>
        <v>#N/A</v>
      </c>
      <c r="D72" s="534"/>
      <c r="E72" s="534"/>
      <c r="F72" s="534"/>
      <c r="G72" s="534"/>
      <c r="H72" s="534"/>
      <c r="I72" s="534"/>
    </row>
    <row r="73" spans="1:10" ht="15.75">
      <c r="B73" s="537"/>
      <c r="C73" s="534"/>
      <c r="D73" s="534"/>
      <c r="E73" s="534"/>
      <c r="F73" s="534"/>
      <c r="G73" s="534"/>
      <c r="H73" s="534"/>
      <c r="I73" s="534"/>
    </row>
    <row r="74" spans="1:10" ht="48" customHeight="1">
      <c r="B74" s="1088" t="str">
        <f t="shared" ref="B74" si="7">$B$14</f>
        <v>This form must be completed for all mandatory Cost Sharing/Matching (CS/M) requirements, regardless of whether the proposal is for research, training or other sponsored activities. Information from the sponsor detailing the Cost Sharing/Matching requirement must also be included with this form. For third party contributions, a letter from the third party contributors indicating the amount of Cost sharing/matching funds is required. UA cost sharing/match cost share policy (D-01) does not allow voluntary matching funds/cost sharing. Cost Sharing/Matching beyond the minimum required by the sponsor is strongly discouraged and must be fully justified.</v>
      </c>
      <c r="C74" s="1088"/>
      <c r="D74" s="1088"/>
      <c r="E74" s="1088"/>
      <c r="F74" s="1088"/>
      <c r="G74" s="1088"/>
      <c r="H74" s="1088"/>
      <c r="I74" s="1088"/>
    </row>
    <row r="75" spans="1:10">
      <c r="B75" s="534"/>
      <c r="C75" s="534"/>
      <c r="D75" s="534"/>
      <c r="E75" s="534"/>
      <c r="F75" s="534"/>
      <c r="G75" s="534"/>
      <c r="H75" s="534"/>
      <c r="I75" s="534"/>
    </row>
    <row r="76" spans="1:10" ht="15.75">
      <c r="B76" s="1080" t="str">
        <f t="shared" ref="B76" si="8">$B$16</f>
        <v>UAF FUND 1 COST SHARE/ MATCH FUNDS</v>
      </c>
      <c r="C76" s="1081"/>
      <c r="D76" s="1081"/>
      <c r="E76" s="1081"/>
      <c r="F76" s="1081"/>
      <c r="G76" s="1081"/>
      <c r="H76" s="1081"/>
      <c r="I76" s="1082"/>
    </row>
    <row r="77" spans="1:10" ht="16.5" thickBot="1">
      <c r="A77" s="531"/>
      <c r="B77" s="572"/>
      <c r="C77" s="573" t="s">
        <v>131</v>
      </c>
      <c r="D77" s="573" t="s">
        <v>132</v>
      </c>
      <c r="E77" s="573" t="s">
        <v>133</v>
      </c>
      <c r="F77" s="573" t="s">
        <v>88</v>
      </c>
      <c r="G77" s="573" t="s">
        <v>89</v>
      </c>
      <c r="H77" s="574" t="s">
        <v>477</v>
      </c>
      <c r="I77" s="545"/>
      <c r="J77" s="531"/>
    </row>
    <row r="78" spans="1:10">
      <c r="B78" s="553" t="s">
        <v>470</v>
      </c>
      <c r="C78" s="554">
        <f>'CS-Match'!CB76</f>
        <v>0</v>
      </c>
      <c r="D78" s="554">
        <f>'CS-Match'!CD76</f>
        <v>0</v>
      </c>
      <c r="E78" s="554">
        <f>'CS-Match'!CF76</f>
        <v>0</v>
      </c>
      <c r="F78" s="554">
        <f>'CS-Match'!CH76</f>
        <v>0</v>
      </c>
      <c r="G78" s="554">
        <f>'CS-Match'!CJ76</f>
        <v>0</v>
      </c>
      <c r="H78" s="554">
        <f>SUM(C78:G78)</f>
        <v>0</v>
      </c>
      <c r="I78" s="544"/>
    </row>
    <row r="79" spans="1:10">
      <c r="B79" s="541" t="s">
        <v>471</v>
      </c>
      <c r="C79" s="536">
        <f>'CS-Match'!CB149</f>
        <v>0</v>
      </c>
      <c r="D79" s="536">
        <f>'CS-Match'!CD149</f>
        <v>0</v>
      </c>
      <c r="E79" s="536">
        <f>'CS-Match'!CF149</f>
        <v>0</v>
      </c>
      <c r="F79" s="536">
        <f>'CS-Match'!CH149</f>
        <v>0</v>
      </c>
      <c r="G79" s="536">
        <f>'CS-Match'!CJ149</f>
        <v>0</v>
      </c>
      <c r="H79" s="536">
        <f t="shared" ref="H79:H87" si="9">SUM(C79:G79)</f>
        <v>0</v>
      </c>
      <c r="I79" s="544"/>
    </row>
    <row r="80" spans="1:10">
      <c r="B80" s="553" t="s">
        <v>472</v>
      </c>
      <c r="C80" s="554">
        <f>'CS-Match'!CB536</f>
        <v>0</v>
      </c>
      <c r="D80" s="554">
        <f>'CS-Match'!CD536</f>
        <v>0</v>
      </c>
      <c r="E80" s="554">
        <f>'CS-Match'!CF536</f>
        <v>0</v>
      </c>
      <c r="F80" s="554">
        <f>'CS-Match'!CH536</f>
        <v>0</v>
      </c>
      <c r="G80" s="554">
        <f>'CS-Match'!CJ536</f>
        <v>0</v>
      </c>
      <c r="H80" s="554">
        <f t="shared" si="9"/>
        <v>0</v>
      </c>
      <c r="I80" s="544"/>
    </row>
    <row r="81" spans="2:9">
      <c r="B81" s="541" t="s">
        <v>483</v>
      </c>
      <c r="C81" s="536">
        <f>'CS-Match'!CB581</f>
        <v>0</v>
      </c>
      <c r="D81" s="536">
        <f>'CS-Match'!CD581</f>
        <v>0</v>
      </c>
      <c r="E81" s="536">
        <f>'CS-Match'!CF581</f>
        <v>0</v>
      </c>
      <c r="F81" s="536">
        <f>'CS-Match'!CH581</f>
        <v>0</v>
      </c>
      <c r="G81" s="536">
        <f>'CS-Match'!CJ581</f>
        <v>0</v>
      </c>
      <c r="H81" s="536">
        <f t="shared" si="9"/>
        <v>0</v>
      </c>
      <c r="I81" s="544"/>
    </row>
    <row r="82" spans="2:9">
      <c r="B82" s="553" t="s">
        <v>484</v>
      </c>
      <c r="C82" s="554">
        <f>'CS-Match'!CB613</f>
        <v>0</v>
      </c>
      <c r="D82" s="554">
        <f>'CS-Match'!CD613</f>
        <v>0</v>
      </c>
      <c r="E82" s="554">
        <f>'CS-Match'!CF613</f>
        <v>0</v>
      </c>
      <c r="F82" s="554">
        <f>'CS-Match'!CH613</f>
        <v>0</v>
      </c>
      <c r="G82" s="554">
        <f>'CS-Match'!CJ613</f>
        <v>0</v>
      </c>
      <c r="H82" s="554">
        <f t="shared" si="9"/>
        <v>0</v>
      </c>
      <c r="I82" s="544"/>
    </row>
    <row r="83" spans="2:9">
      <c r="B83" s="541" t="s">
        <v>475</v>
      </c>
      <c r="C83" s="536" t="e">
        <f>'CS-Match'!CB629</f>
        <v>#N/A</v>
      </c>
      <c r="D83" s="536" t="e">
        <f>'CS-Match'!CD629</f>
        <v>#N/A</v>
      </c>
      <c r="E83" s="536" t="e">
        <f>'CS-Match'!CF629</f>
        <v>#N/A</v>
      </c>
      <c r="F83" s="536" t="e">
        <f>'CS-Match'!CH629</f>
        <v>#N/A</v>
      </c>
      <c r="G83" s="536" t="e">
        <f>'CS-Match'!CJ629</f>
        <v>#N/A</v>
      </c>
      <c r="H83" s="536" t="e">
        <f t="shared" si="9"/>
        <v>#N/A</v>
      </c>
      <c r="I83" s="544"/>
    </row>
    <row r="84" spans="2:9">
      <c r="B84" s="553" t="s">
        <v>476</v>
      </c>
      <c r="C84" s="554">
        <f>'CS-Match'!CB639</f>
        <v>0</v>
      </c>
      <c r="D84" s="554">
        <f>'CS-Match'!CD639</f>
        <v>0</v>
      </c>
      <c r="E84" s="554">
        <f>'CS-Match'!CF639</f>
        <v>0</v>
      </c>
      <c r="F84" s="554">
        <f>'CS-Match'!CH639</f>
        <v>0</v>
      </c>
      <c r="G84" s="554">
        <f>'CS-Match'!CJ639</f>
        <v>0</v>
      </c>
      <c r="H84" s="554">
        <f t="shared" si="9"/>
        <v>0</v>
      </c>
      <c r="I84" s="544"/>
    </row>
    <row r="85" spans="2:9">
      <c r="B85" s="541" t="s">
        <v>474</v>
      </c>
      <c r="C85" s="536">
        <f>'CS-Match'!CB665+'CS-Match'!CB690+'CS-Match'!CB713+'CS-Match'!CB725</f>
        <v>0</v>
      </c>
      <c r="D85" s="536">
        <f>'CS-Match'!CD665+'CS-Match'!CD690+'CS-Match'!CD713+'CS-Match'!CD725</f>
        <v>0</v>
      </c>
      <c r="E85" s="536">
        <f>'CS-Match'!CF665+'CS-Match'!CF690+'CS-Match'!CF713+'CS-Match'!CF725</f>
        <v>0</v>
      </c>
      <c r="F85" s="536">
        <f>'CS-Match'!CH665+'CS-Match'!CH690+'CS-Match'!CH713+'CS-Match'!CH725</f>
        <v>0</v>
      </c>
      <c r="G85" s="536">
        <f>'CS-Match'!CJ665+'CS-Match'!CJ690+'CS-Match'!CJ713+'CS-Match'!CJ725</f>
        <v>0</v>
      </c>
      <c r="H85" s="536">
        <f t="shared" si="9"/>
        <v>0</v>
      </c>
      <c r="I85" s="544"/>
    </row>
    <row r="86" spans="2:9">
      <c r="B86" s="555" t="s">
        <v>473</v>
      </c>
      <c r="C86" s="556">
        <f>'CS-Match'!CB764</f>
        <v>0</v>
      </c>
      <c r="D86" s="556">
        <f>'CS-Match'!CD764</f>
        <v>0</v>
      </c>
      <c r="E86" s="556">
        <f>'CS-Match'!CF764</f>
        <v>0</v>
      </c>
      <c r="F86" s="556">
        <f>'CS-Match'!CH764</f>
        <v>0</v>
      </c>
      <c r="G86" s="556">
        <f>'CS-Match'!CJ764</f>
        <v>0</v>
      </c>
      <c r="H86" s="554">
        <f t="shared" si="9"/>
        <v>0</v>
      </c>
      <c r="I86" s="544"/>
    </row>
    <row r="87" spans="2:9" ht="15.75" thickBot="1">
      <c r="B87" s="549" t="s">
        <v>302</v>
      </c>
      <c r="C87" s="550">
        <f>'CS-Match'!CB772</f>
        <v>0</v>
      </c>
      <c r="D87" s="550">
        <f>'CS-Match'!CD772</f>
        <v>0</v>
      </c>
      <c r="E87" s="550">
        <f>'CS-Match'!CF772</f>
        <v>0</v>
      </c>
      <c r="F87" s="550">
        <f>'CS-Match'!CH772</f>
        <v>0</v>
      </c>
      <c r="G87" s="550">
        <f>'CS-Match'!CJ772</f>
        <v>0</v>
      </c>
      <c r="H87" s="550">
        <f t="shared" si="9"/>
        <v>0</v>
      </c>
      <c r="I87" s="544"/>
    </row>
    <row r="88" spans="2:9" ht="16.5" thickTop="1">
      <c r="B88" s="557" t="s">
        <v>477</v>
      </c>
      <c r="C88" s="558" t="e">
        <f>SUM(C78:C87)</f>
        <v>#N/A</v>
      </c>
      <c r="D88" s="558" t="e">
        <f t="shared" ref="D88:G88" si="10">SUM(D78:D87)</f>
        <v>#N/A</v>
      </c>
      <c r="E88" s="558" t="e">
        <f t="shared" si="10"/>
        <v>#N/A</v>
      </c>
      <c r="F88" s="558" t="e">
        <f t="shared" si="10"/>
        <v>#N/A</v>
      </c>
      <c r="G88" s="558" t="e">
        <f t="shared" si="10"/>
        <v>#N/A</v>
      </c>
      <c r="H88" s="559" t="e">
        <f>SUM(H78:H87)</f>
        <v>#N/A</v>
      </c>
      <c r="I88" s="540"/>
    </row>
    <row r="89" spans="2:9" ht="15.75">
      <c r="B89" s="534"/>
      <c r="C89" s="536"/>
      <c r="D89" s="536"/>
      <c r="E89" s="536"/>
      <c r="F89" s="536"/>
      <c r="G89" s="536"/>
      <c r="H89" s="532"/>
      <c r="I89" s="534"/>
    </row>
    <row r="90" spans="2:9" ht="15.75">
      <c r="B90" s="1080" t="str">
        <f t="shared" ref="B90" si="11">$B$30</f>
        <v>THIRD PARTY COST SHARE/ MATCH FUNDS INCLUDING INTERNAL SPONSOR AWARDS</v>
      </c>
      <c r="C90" s="1081"/>
      <c r="D90" s="1081"/>
      <c r="E90" s="1081"/>
      <c r="F90" s="1081"/>
      <c r="G90" s="1081"/>
      <c r="H90" s="1081"/>
      <c r="I90" s="1082"/>
    </row>
    <row r="91" spans="2:9" ht="30">
      <c r="B91" s="541"/>
      <c r="C91" s="547" t="s">
        <v>131</v>
      </c>
      <c r="D91" s="547" t="s">
        <v>132</v>
      </c>
      <c r="E91" s="547" t="s">
        <v>133</v>
      </c>
      <c r="F91" s="547" t="s">
        <v>88</v>
      </c>
      <c r="G91" s="547" t="s">
        <v>89</v>
      </c>
      <c r="H91" s="548" t="s">
        <v>477</v>
      </c>
      <c r="I91" s="542" t="s">
        <v>491</v>
      </c>
    </row>
    <row r="92" spans="2:9">
      <c r="B92" s="560">
        <f>'CS-Match'!C727</f>
        <v>0</v>
      </c>
      <c r="C92" s="554">
        <f>'CS-Match'!CB727</f>
        <v>0</v>
      </c>
      <c r="D92" s="554">
        <f>'CS-Match'!CD727</f>
        <v>0</v>
      </c>
      <c r="E92" s="554">
        <f>'CS-Match'!CF727</f>
        <v>0</v>
      </c>
      <c r="F92" s="554">
        <f>'CS-Match'!CH727</f>
        <v>0</v>
      </c>
      <c r="G92" s="554">
        <f>'CS-Match'!CJ727</f>
        <v>0</v>
      </c>
      <c r="H92" s="561">
        <f>SUM(C92:G92)</f>
        <v>0</v>
      </c>
      <c r="I92" s="545" t="s">
        <v>488</v>
      </c>
    </row>
    <row r="93" spans="2:9">
      <c r="B93" s="597">
        <f>'CS-Match'!C728</f>
        <v>0</v>
      </c>
      <c r="C93" s="598">
        <f>'CS-Match'!CB728</f>
        <v>0</v>
      </c>
      <c r="D93" s="598">
        <f>'CS-Match'!CD728</f>
        <v>0</v>
      </c>
      <c r="E93" s="598">
        <f>'CS-Match'!CF728</f>
        <v>0</v>
      </c>
      <c r="F93" s="598">
        <f>'CS-Match'!CH728</f>
        <v>0</v>
      </c>
      <c r="G93" s="598">
        <f>'CS-Match'!CJ728</f>
        <v>0</v>
      </c>
      <c r="H93" s="599">
        <f t="shared" ref="H93:H103" si="12">SUM(C93:G93)</f>
        <v>0</v>
      </c>
      <c r="I93" s="545" t="s">
        <v>488</v>
      </c>
    </row>
    <row r="94" spans="2:9">
      <c r="B94" s="560">
        <f>'CS-Match'!C729</f>
        <v>0</v>
      </c>
      <c r="C94" s="554">
        <f>'CS-Match'!CB729</f>
        <v>0</v>
      </c>
      <c r="D94" s="554">
        <f>'CS-Match'!CD729</f>
        <v>0</v>
      </c>
      <c r="E94" s="554">
        <f>'CS-Match'!CF729</f>
        <v>0</v>
      </c>
      <c r="F94" s="554">
        <f>'CS-Match'!CH729</f>
        <v>0</v>
      </c>
      <c r="G94" s="554">
        <f>'CS-Match'!CJ729</f>
        <v>0</v>
      </c>
      <c r="H94" s="561">
        <f t="shared" si="12"/>
        <v>0</v>
      </c>
      <c r="I94" s="545" t="s">
        <v>488</v>
      </c>
    </row>
    <row r="95" spans="2:9">
      <c r="B95" s="597">
        <f>'CS-Match'!C730</f>
        <v>0</v>
      </c>
      <c r="C95" s="598">
        <f>'CS-Match'!CB730</f>
        <v>0</v>
      </c>
      <c r="D95" s="598">
        <f>'CS-Match'!CD730</f>
        <v>0</v>
      </c>
      <c r="E95" s="598">
        <f>'CS-Match'!CF730</f>
        <v>0</v>
      </c>
      <c r="F95" s="598">
        <f>'CS-Match'!CH730</f>
        <v>0</v>
      </c>
      <c r="G95" s="598">
        <f>'CS-Match'!CJ730</f>
        <v>0</v>
      </c>
      <c r="H95" s="599">
        <f t="shared" si="12"/>
        <v>0</v>
      </c>
      <c r="I95" s="545" t="s">
        <v>488</v>
      </c>
    </row>
    <row r="96" spans="2:9">
      <c r="B96" s="560">
        <f>'CS-Match'!C731</f>
        <v>0</v>
      </c>
      <c r="C96" s="554">
        <f>'CS-Match'!CB731</f>
        <v>0</v>
      </c>
      <c r="D96" s="554">
        <f>'CS-Match'!CD731</f>
        <v>0</v>
      </c>
      <c r="E96" s="554">
        <f>'CS-Match'!CF731</f>
        <v>0</v>
      </c>
      <c r="F96" s="554">
        <f>'CS-Match'!CH731</f>
        <v>0</v>
      </c>
      <c r="G96" s="554">
        <f>'CS-Match'!CJ731</f>
        <v>0</v>
      </c>
      <c r="H96" s="561">
        <f t="shared" si="12"/>
        <v>0</v>
      </c>
      <c r="I96" s="544" t="s">
        <v>488</v>
      </c>
    </row>
    <row r="97" spans="2:9">
      <c r="B97" s="597">
        <f>'CS-Match'!C732</f>
        <v>0</v>
      </c>
      <c r="C97" s="598">
        <f>'CS-Match'!CB732</f>
        <v>0</v>
      </c>
      <c r="D97" s="598">
        <f>'CS-Match'!CD732</f>
        <v>0</v>
      </c>
      <c r="E97" s="598">
        <f>'CS-Match'!CF732</f>
        <v>0</v>
      </c>
      <c r="F97" s="598">
        <f>'CS-Match'!CH732</f>
        <v>0</v>
      </c>
      <c r="G97" s="598">
        <f>'CS-Match'!CJ732</f>
        <v>0</v>
      </c>
      <c r="H97" s="599">
        <f t="shared" si="12"/>
        <v>0</v>
      </c>
      <c r="I97" s="544" t="s">
        <v>488</v>
      </c>
    </row>
    <row r="98" spans="2:9">
      <c r="B98" s="560">
        <f>'CS-Match'!C733</f>
        <v>0</v>
      </c>
      <c r="C98" s="554">
        <f>'CS-Match'!CB733</f>
        <v>0</v>
      </c>
      <c r="D98" s="554">
        <f>'CS-Match'!CD733</f>
        <v>0</v>
      </c>
      <c r="E98" s="554">
        <f>'CS-Match'!CF733</f>
        <v>0</v>
      </c>
      <c r="F98" s="554">
        <f>'CS-Match'!CH733</f>
        <v>0</v>
      </c>
      <c r="G98" s="554">
        <f>'CS-Match'!CJ733</f>
        <v>0</v>
      </c>
      <c r="H98" s="561">
        <f t="shared" si="12"/>
        <v>0</v>
      </c>
      <c r="I98" s="544" t="s">
        <v>488</v>
      </c>
    </row>
    <row r="99" spans="2:9">
      <c r="B99" s="597">
        <f>'CS-Match'!C734</f>
        <v>0</v>
      </c>
      <c r="C99" s="598">
        <f>'CS-Match'!CB734</f>
        <v>0</v>
      </c>
      <c r="D99" s="598">
        <f>'CS-Match'!CD734</f>
        <v>0</v>
      </c>
      <c r="E99" s="598">
        <f>'CS-Match'!CF734</f>
        <v>0</v>
      </c>
      <c r="F99" s="598">
        <f>'CS-Match'!CH734</f>
        <v>0</v>
      </c>
      <c r="G99" s="598">
        <f>'CS-Match'!CJ734</f>
        <v>0</v>
      </c>
      <c r="H99" s="599">
        <f t="shared" si="12"/>
        <v>0</v>
      </c>
      <c r="I99" s="544" t="s">
        <v>488</v>
      </c>
    </row>
    <row r="100" spans="2:9">
      <c r="B100" s="560">
        <f>'CS-Match'!C735</f>
        <v>0</v>
      </c>
      <c r="C100" s="554">
        <f>'CS-Match'!CB735</f>
        <v>0</v>
      </c>
      <c r="D100" s="554">
        <f>'CS-Match'!CD735</f>
        <v>0</v>
      </c>
      <c r="E100" s="554">
        <f>'CS-Match'!CF735</f>
        <v>0</v>
      </c>
      <c r="F100" s="554">
        <f>'CS-Match'!CH735</f>
        <v>0</v>
      </c>
      <c r="G100" s="554">
        <f>'CS-Match'!CJ735</f>
        <v>0</v>
      </c>
      <c r="H100" s="561">
        <f t="shared" si="12"/>
        <v>0</v>
      </c>
      <c r="I100" s="544" t="s">
        <v>488</v>
      </c>
    </row>
    <row r="101" spans="2:9">
      <c r="B101" s="597">
        <f>'CS-Match'!C736</f>
        <v>0</v>
      </c>
      <c r="C101" s="598">
        <f>'CS-Match'!CB736</f>
        <v>0</v>
      </c>
      <c r="D101" s="598">
        <f>'CS-Match'!CD736</f>
        <v>0</v>
      </c>
      <c r="E101" s="598">
        <f>'CS-Match'!CF736</f>
        <v>0</v>
      </c>
      <c r="F101" s="598">
        <f>'CS-Match'!CH736</f>
        <v>0</v>
      </c>
      <c r="G101" s="598">
        <f>'CS-Match'!CJ736</f>
        <v>0</v>
      </c>
      <c r="H101" s="599">
        <f t="shared" si="12"/>
        <v>0</v>
      </c>
      <c r="I101" s="544" t="s">
        <v>488</v>
      </c>
    </row>
    <row r="102" spans="2:9">
      <c r="B102" s="560">
        <f>'CS-Match'!C737</f>
        <v>0</v>
      </c>
      <c r="C102" s="554">
        <f>'CS-Match'!CB737</f>
        <v>0</v>
      </c>
      <c r="D102" s="554">
        <f>'CS-Match'!CD737</f>
        <v>0</v>
      </c>
      <c r="E102" s="554">
        <f>'CS-Match'!CF737</f>
        <v>0</v>
      </c>
      <c r="F102" s="554">
        <f>'CS-Match'!CH737</f>
        <v>0</v>
      </c>
      <c r="G102" s="554">
        <f>'CS-Match'!CJ737</f>
        <v>0</v>
      </c>
      <c r="H102" s="561">
        <f t="shared" si="12"/>
        <v>0</v>
      </c>
      <c r="I102" s="544" t="s">
        <v>488</v>
      </c>
    </row>
    <row r="103" spans="2:9" ht="15.75" thickBot="1">
      <c r="B103" s="600">
        <f>'CS-Match'!C738</f>
        <v>0</v>
      </c>
      <c r="C103" s="601">
        <f>'CS-Match'!CB738</f>
        <v>0</v>
      </c>
      <c r="D103" s="601">
        <f>'CS-Match'!CD738</f>
        <v>0</v>
      </c>
      <c r="E103" s="601">
        <f>'CS-Match'!CF738</f>
        <v>0</v>
      </c>
      <c r="F103" s="601">
        <f>'CS-Match'!CH738</f>
        <v>0</v>
      </c>
      <c r="G103" s="601">
        <f>'CS-Match'!CJ738</f>
        <v>0</v>
      </c>
      <c r="H103" s="552">
        <f t="shared" si="12"/>
        <v>0</v>
      </c>
      <c r="I103" s="544" t="s">
        <v>488</v>
      </c>
    </row>
    <row r="104" spans="2:9" ht="16.5" thickTop="1">
      <c r="B104" s="557" t="s">
        <v>477</v>
      </c>
      <c r="C104" s="562">
        <f>SUM(C92:C103)</f>
        <v>0</v>
      </c>
      <c r="D104" s="562">
        <f t="shared" ref="D104:G104" si="13">SUM(D92:D103)</f>
        <v>0</v>
      </c>
      <c r="E104" s="562">
        <f t="shared" si="13"/>
        <v>0</v>
      </c>
      <c r="F104" s="562">
        <f t="shared" si="13"/>
        <v>0</v>
      </c>
      <c r="G104" s="562">
        <f t="shared" si="13"/>
        <v>0</v>
      </c>
      <c r="H104" s="563">
        <f>SUM(H92:H103)</f>
        <v>0</v>
      </c>
      <c r="I104" s="540"/>
    </row>
    <row r="105" spans="2:9">
      <c r="B105" s="534"/>
      <c r="C105" s="534"/>
      <c r="D105" s="534"/>
      <c r="E105" s="534"/>
      <c r="F105" s="534"/>
      <c r="G105" s="534"/>
      <c r="H105" s="534"/>
      <c r="I105" s="534"/>
    </row>
    <row r="106" spans="2:9">
      <c r="B106" s="534"/>
      <c r="C106" s="534"/>
      <c r="D106" s="534"/>
      <c r="E106" s="534"/>
      <c r="F106" s="534"/>
      <c r="G106" s="534"/>
      <c r="H106" s="534"/>
      <c r="I106" s="534"/>
    </row>
    <row r="107" spans="2:9" ht="15.75">
      <c r="B107" s="564" t="str">
        <f>$B$47</f>
        <v>TOTAL COST SHARING FUNDS</v>
      </c>
      <c r="C107" s="565" t="s">
        <v>131</v>
      </c>
      <c r="D107" s="565" t="s">
        <v>132</v>
      </c>
      <c r="E107" s="565" t="s">
        <v>133</v>
      </c>
      <c r="F107" s="565" t="s">
        <v>88</v>
      </c>
      <c r="G107" s="565" t="s">
        <v>89</v>
      </c>
      <c r="H107" s="565" t="s">
        <v>477</v>
      </c>
      <c r="I107" s="539"/>
    </row>
    <row r="108" spans="2:9" ht="15.75">
      <c r="B108" s="567" t="s">
        <v>477</v>
      </c>
      <c r="C108" s="566" t="e">
        <f>SUM(C104+C88)</f>
        <v>#N/A</v>
      </c>
      <c r="D108" s="566" t="e">
        <f t="shared" ref="D108:G108" si="14">SUM(D104+D88)</f>
        <v>#N/A</v>
      </c>
      <c r="E108" s="566" t="e">
        <f t="shared" si="14"/>
        <v>#N/A</v>
      </c>
      <c r="F108" s="566" t="e">
        <f t="shared" si="14"/>
        <v>#N/A</v>
      </c>
      <c r="G108" s="566" t="e">
        <f t="shared" si="14"/>
        <v>#N/A</v>
      </c>
      <c r="H108" s="566" t="e">
        <f>SUM(C108:G108)</f>
        <v>#N/A</v>
      </c>
      <c r="I108" s="540"/>
    </row>
    <row r="109" spans="2:9">
      <c r="B109" s="534"/>
      <c r="C109" s="534"/>
      <c r="D109" s="534"/>
      <c r="E109" s="534"/>
      <c r="F109" s="534"/>
      <c r="G109" s="534"/>
      <c r="H109" s="534"/>
      <c r="I109" s="534"/>
    </row>
    <row r="110" spans="2:9" ht="45" customHeight="1">
      <c r="B110" s="1083" t="str">
        <f t="shared" ref="B110" si="15">$B$50</f>
        <v>I authorize the use of funds listed above for the purposes of Cost sharing/Matching for this project from the department/unit account listed above. I understand that the proposing unit is ultimately responsible for paying these CS/M commitments including third party commitments if the third party fails to provide its contributions.  I certify that the costs and/or account number(s) stated on this form represent costs and/or projects directly related to the work statement of the named proposal/project, and represent allowable cost sharing per 2 CFR 200.306 and UA policy (D-01).</v>
      </c>
      <c r="C110" s="1084"/>
      <c r="D110" s="1084"/>
      <c r="E110" s="1084"/>
      <c r="F110" s="1084"/>
      <c r="G110" s="1084"/>
      <c r="H110" s="1084"/>
      <c r="I110" s="1085"/>
    </row>
    <row r="111" spans="2:9">
      <c r="B111" s="541"/>
      <c r="C111" s="534"/>
      <c r="D111" s="534"/>
      <c r="E111" s="534"/>
      <c r="F111" s="534"/>
      <c r="G111" s="534"/>
      <c r="H111" s="534"/>
      <c r="I111" s="544"/>
    </row>
    <row r="112" spans="2:9">
      <c r="B112" s="541"/>
      <c r="C112" s="534"/>
      <c r="D112" s="534"/>
      <c r="E112" s="534"/>
      <c r="F112" s="534"/>
      <c r="G112" s="534"/>
      <c r="H112" s="534"/>
      <c r="I112" s="544"/>
    </row>
    <row r="113" spans="2:9" ht="15.75" thickBot="1">
      <c r="B113" s="568"/>
      <c r="C113" s="533"/>
      <c r="D113" s="534"/>
      <c r="E113" s="533"/>
      <c r="F113" s="533"/>
      <c r="G113" s="533"/>
      <c r="H113" s="534"/>
      <c r="I113" s="544"/>
    </row>
    <row r="114" spans="2:9">
      <c r="B114" s="541" t="s">
        <v>479</v>
      </c>
      <c r="C114" s="534" t="s">
        <v>482</v>
      </c>
      <c r="D114" s="534"/>
      <c r="E114" s="534" t="s">
        <v>480</v>
      </c>
      <c r="F114" s="534"/>
      <c r="G114" s="534" t="s">
        <v>482</v>
      </c>
      <c r="H114" s="534"/>
      <c r="I114" s="544"/>
    </row>
    <row r="115" spans="2:9">
      <c r="B115" s="541"/>
      <c r="C115" s="534"/>
      <c r="D115" s="534"/>
      <c r="E115" s="534"/>
      <c r="F115" s="534"/>
      <c r="G115" s="534"/>
      <c r="H115" s="534"/>
      <c r="I115" s="544"/>
    </row>
    <row r="116" spans="2:9">
      <c r="B116" s="541"/>
      <c r="C116" s="534"/>
      <c r="D116" s="534"/>
      <c r="E116" s="534"/>
      <c r="F116" s="534"/>
      <c r="G116" s="534"/>
      <c r="H116" s="534"/>
      <c r="I116" s="544"/>
    </row>
    <row r="117" spans="2:9" ht="15.75" thickBot="1">
      <c r="B117" s="568"/>
      <c r="C117" s="533"/>
      <c r="D117" s="534"/>
      <c r="E117" s="533"/>
      <c r="F117" s="533"/>
      <c r="G117" s="533"/>
      <c r="H117" s="534"/>
      <c r="I117" s="544"/>
    </row>
    <row r="118" spans="2:9">
      <c r="B118" s="541" t="s">
        <v>481</v>
      </c>
      <c r="C118" s="534" t="s">
        <v>482</v>
      </c>
      <c r="D118" s="534"/>
      <c r="E118" s="534" t="s">
        <v>485</v>
      </c>
      <c r="F118" s="534"/>
      <c r="G118" s="534" t="s">
        <v>482</v>
      </c>
      <c r="H118" s="534"/>
      <c r="I118" s="544"/>
    </row>
    <row r="119" spans="2:9">
      <c r="B119" s="571"/>
      <c r="C119" s="546"/>
      <c r="D119" s="546"/>
      <c r="E119" s="546"/>
      <c r="F119" s="546"/>
      <c r="G119" s="546"/>
      <c r="H119" s="546"/>
      <c r="I119" s="540"/>
    </row>
    <row r="120" spans="2:9">
      <c r="B120" s="534"/>
      <c r="C120" s="534"/>
      <c r="D120" s="534"/>
      <c r="E120" s="534"/>
      <c r="F120" s="534"/>
      <c r="G120" s="534"/>
      <c r="H120" s="534"/>
      <c r="I120" s="534"/>
    </row>
    <row r="122" spans="2:9" ht="72" customHeight="1">
      <c r="E122" s="1086" t="str">
        <f t="shared" ref="E122" si="16">$E$2</f>
        <v>COST SHARING/MATCH FORM</v>
      </c>
      <c r="F122" s="1086"/>
      <c r="G122" s="1086"/>
      <c r="H122" s="1086"/>
      <c r="I122" s="1086"/>
    </row>
    <row r="123" spans="2:9" ht="18">
      <c r="B123" s="576" t="s">
        <v>486</v>
      </c>
      <c r="I123" s="575" t="str">
        <f>$I$3</f>
        <v>V 07.01.21</v>
      </c>
    </row>
    <row r="124" spans="2:9" ht="15.75">
      <c r="B124" s="594" t="s">
        <v>136</v>
      </c>
      <c r="C124" s="577">
        <f>'CS-Match'!D1</f>
        <v>0</v>
      </c>
      <c r="D124" s="577"/>
      <c r="E124" s="577"/>
      <c r="F124" s="577"/>
      <c r="G124" s="577"/>
      <c r="H124" s="577"/>
      <c r="I124" s="577"/>
    </row>
    <row r="125" spans="2:9" ht="15.75">
      <c r="B125" s="594" t="s">
        <v>140</v>
      </c>
      <c r="C125" s="534">
        <f>'CS-Match'!D2</f>
        <v>0</v>
      </c>
      <c r="D125" s="534"/>
      <c r="E125" s="534"/>
      <c r="F125" s="534"/>
      <c r="G125" s="534"/>
      <c r="H125" s="534"/>
      <c r="I125" s="534"/>
    </row>
    <row r="126" spans="2:9" ht="15.75">
      <c r="B126" s="593" t="s">
        <v>138</v>
      </c>
      <c r="C126" s="535">
        <f>'CS-Match'!D3</f>
        <v>0</v>
      </c>
      <c r="D126" s="534"/>
      <c r="E126" s="534"/>
      <c r="F126" s="534"/>
      <c r="G126" s="534"/>
      <c r="H126" s="534"/>
      <c r="I126" s="534"/>
    </row>
    <row r="127" spans="2:9" ht="15.75">
      <c r="B127" s="94" t="s">
        <v>139</v>
      </c>
      <c r="C127" s="535">
        <f>'CS-Match'!D4</f>
        <v>0</v>
      </c>
      <c r="D127" s="534"/>
      <c r="E127" s="534"/>
      <c r="F127" s="534"/>
      <c r="G127" s="534"/>
      <c r="H127" s="534"/>
      <c r="I127" s="534"/>
    </row>
    <row r="128" spans="2:9" ht="15.75">
      <c r="B128" s="94" t="s">
        <v>478</v>
      </c>
      <c r="C128" s="534" t="str">
        <f>'CS-Match'!CM8</f>
        <v>Dept #3 Match Budget</v>
      </c>
      <c r="D128" s="534"/>
      <c r="E128" s="534"/>
      <c r="F128" s="534"/>
      <c r="G128" s="534"/>
      <c r="H128" s="534"/>
      <c r="I128" s="534"/>
    </row>
    <row r="129" spans="1:10" ht="15.75">
      <c r="B129" s="52" t="s">
        <v>46</v>
      </c>
      <c r="C129" s="534">
        <f>'CS-Match'!D5</f>
        <v>0</v>
      </c>
      <c r="D129" s="534"/>
      <c r="E129" s="534"/>
      <c r="F129" s="534"/>
      <c r="G129" s="534"/>
      <c r="H129" s="534"/>
      <c r="I129" s="534"/>
    </row>
    <row r="130" spans="1:10" ht="15.75">
      <c r="B130" s="475" t="s">
        <v>496</v>
      </c>
      <c r="C130" s="534">
        <f>'CS-Match'!D6</f>
        <v>0</v>
      </c>
      <c r="D130" s="534"/>
      <c r="E130" s="534"/>
      <c r="F130" s="534"/>
      <c r="G130" s="534"/>
      <c r="H130" s="534"/>
      <c r="I130" s="534"/>
    </row>
    <row r="131" spans="1:10" ht="15.75">
      <c r="B131" s="537" t="str">
        <f t="shared" ref="B131:B132" si="17">B11</f>
        <v>COST SHARE/MATCH TERMS</v>
      </c>
      <c r="C131" s="1087"/>
      <c r="D131" s="1087"/>
      <c r="E131" s="534"/>
      <c r="F131" s="534"/>
      <c r="G131" s="534"/>
      <c r="H131" s="534"/>
      <c r="I131" s="534"/>
    </row>
    <row r="132" spans="1:10" ht="15.75">
      <c r="B132" s="537" t="str">
        <f t="shared" si="17"/>
        <v>TOTAL CS/M COMMITMENT</v>
      </c>
      <c r="C132" s="578" t="e">
        <f>'CS-Match'!L3</f>
        <v>#N/A</v>
      </c>
      <c r="D132" s="534"/>
      <c r="E132" s="534"/>
      <c r="F132" s="534"/>
      <c r="G132" s="534"/>
      <c r="H132" s="534"/>
      <c r="I132" s="534"/>
    </row>
    <row r="133" spans="1:10" ht="15.75">
      <c r="B133" s="537"/>
      <c r="C133" s="534"/>
      <c r="D133" s="534"/>
      <c r="E133" s="534"/>
      <c r="F133" s="534"/>
      <c r="G133" s="534"/>
      <c r="H133" s="534"/>
      <c r="I133" s="534"/>
    </row>
    <row r="134" spans="1:10" ht="48" customHeight="1">
      <c r="B134" s="1088" t="str">
        <f t="shared" ref="B134" si="18">$B$14</f>
        <v>This form must be completed for all mandatory Cost Sharing/Matching (CS/M) requirements, regardless of whether the proposal is for research, training or other sponsored activities. Information from the sponsor detailing the Cost Sharing/Matching requirement must also be included with this form. For third party contributions, a letter from the third party contributors indicating the amount of Cost sharing/matching funds is required. UA cost sharing/match cost share policy (D-01) does not allow voluntary matching funds/cost sharing. Cost Sharing/Matching beyond the minimum required by the sponsor is strongly discouraged and must be fully justified.</v>
      </c>
      <c r="C134" s="1088"/>
      <c r="D134" s="1088"/>
      <c r="E134" s="1088"/>
      <c r="F134" s="1088"/>
      <c r="G134" s="1088"/>
      <c r="H134" s="1088"/>
      <c r="I134" s="1088"/>
    </row>
    <row r="135" spans="1:10">
      <c r="B135" s="534"/>
      <c r="C135" s="534"/>
      <c r="D135" s="534"/>
      <c r="E135" s="534"/>
      <c r="F135" s="534"/>
      <c r="G135" s="534"/>
      <c r="H135" s="534"/>
      <c r="I135" s="534"/>
    </row>
    <row r="136" spans="1:10" ht="15.75">
      <c r="B136" s="1080" t="str">
        <f t="shared" ref="B136" si="19">$B$16</f>
        <v>UAF FUND 1 COST SHARE/ MATCH FUNDS</v>
      </c>
      <c r="C136" s="1081"/>
      <c r="D136" s="1081"/>
      <c r="E136" s="1081"/>
      <c r="F136" s="1081"/>
      <c r="G136" s="1081"/>
      <c r="H136" s="1081"/>
      <c r="I136" s="1082"/>
    </row>
    <row r="137" spans="1:10" ht="16.5" thickBot="1">
      <c r="A137" s="531"/>
      <c r="B137" s="572"/>
      <c r="C137" s="573" t="s">
        <v>131</v>
      </c>
      <c r="D137" s="573" t="s">
        <v>132</v>
      </c>
      <c r="E137" s="573" t="s">
        <v>133</v>
      </c>
      <c r="F137" s="573" t="s">
        <v>88</v>
      </c>
      <c r="G137" s="573" t="s">
        <v>89</v>
      </c>
      <c r="H137" s="574" t="s">
        <v>477</v>
      </c>
      <c r="I137" s="545"/>
      <c r="J137" s="531"/>
    </row>
    <row r="138" spans="1:10">
      <c r="B138" s="553" t="s">
        <v>470</v>
      </c>
      <c r="C138" s="554">
        <f>'CS-Match'!CM76</f>
        <v>0</v>
      </c>
      <c r="D138" s="554">
        <f>'CS-Match'!CO76</f>
        <v>0</v>
      </c>
      <c r="E138" s="554">
        <f>'CS-Match'!CQ76</f>
        <v>0</v>
      </c>
      <c r="F138" s="554">
        <f>'CS-Match'!CS76</f>
        <v>0</v>
      </c>
      <c r="G138" s="554">
        <f>'CS-Match'!CU76</f>
        <v>0</v>
      </c>
      <c r="H138" s="554">
        <f>SUM(C138:G138)</f>
        <v>0</v>
      </c>
      <c r="I138" s="544"/>
    </row>
    <row r="139" spans="1:10">
      <c r="B139" s="541" t="s">
        <v>471</v>
      </c>
      <c r="C139" s="536">
        <f>'CS-Match'!CM149</f>
        <v>0</v>
      </c>
      <c r="D139" s="536">
        <f>'CS-Match'!CO149</f>
        <v>0</v>
      </c>
      <c r="E139" s="536">
        <f>'CS-Match'!CQ149</f>
        <v>0</v>
      </c>
      <c r="F139" s="536">
        <f>'CS-Match'!CS149</f>
        <v>0</v>
      </c>
      <c r="G139" s="536">
        <f>'CS-Match'!CU149</f>
        <v>0</v>
      </c>
      <c r="H139" s="536">
        <f t="shared" ref="H139:H147" si="20">SUM(C139:G139)</f>
        <v>0</v>
      </c>
      <c r="I139" s="544"/>
    </row>
    <row r="140" spans="1:10">
      <c r="B140" s="553" t="s">
        <v>472</v>
      </c>
      <c r="C140" s="554">
        <f>'CS-Match'!CM536</f>
        <v>0</v>
      </c>
      <c r="D140" s="554">
        <f>'CS-Match'!CO536</f>
        <v>0</v>
      </c>
      <c r="E140" s="554">
        <f>'CS-Match'!CQ536</f>
        <v>0</v>
      </c>
      <c r="F140" s="554">
        <f>'CS-Match'!CS536</f>
        <v>0</v>
      </c>
      <c r="G140" s="554">
        <f>'CS-Match'!CU536</f>
        <v>0</v>
      </c>
      <c r="H140" s="554">
        <f t="shared" si="20"/>
        <v>0</v>
      </c>
      <c r="I140" s="544"/>
    </row>
    <row r="141" spans="1:10">
      <c r="B141" s="541" t="s">
        <v>483</v>
      </c>
      <c r="C141" s="536">
        <f>'CS-Match'!CM581</f>
        <v>0</v>
      </c>
      <c r="D141" s="536">
        <f>'CS-Match'!CO581</f>
        <v>0</v>
      </c>
      <c r="E141" s="536">
        <f>'CS-Match'!CQ581</f>
        <v>0</v>
      </c>
      <c r="F141" s="536">
        <f>'CS-Match'!CS581</f>
        <v>0</v>
      </c>
      <c r="G141" s="536">
        <f>'CS-Match'!CU581</f>
        <v>0</v>
      </c>
      <c r="H141" s="536">
        <f t="shared" si="20"/>
        <v>0</v>
      </c>
      <c r="I141" s="544"/>
    </row>
    <row r="142" spans="1:10">
      <c r="B142" s="553" t="s">
        <v>484</v>
      </c>
      <c r="C142" s="554">
        <f>'CS-Match'!CM613</f>
        <v>0</v>
      </c>
      <c r="D142" s="554">
        <f>'CS-Match'!CO613</f>
        <v>0</v>
      </c>
      <c r="E142" s="554">
        <f>'CS-Match'!CQ613</f>
        <v>0</v>
      </c>
      <c r="F142" s="554">
        <f>'CS-Match'!CS613</f>
        <v>0</v>
      </c>
      <c r="G142" s="554">
        <f>'CS-Match'!CU613</f>
        <v>0</v>
      </c>
      <c r="H142" s="554">
        <f t="shared" si="20"/>
        <v>0</v>
      </c>
      <c r="I142" s="544"/>
    </row>
    <row r="143" spans="1:10">
      <c r="B143" s="541" t="s">
        <v>475</v>
      </c>
      <c r="C143" s="536" t="e">
        <f>'CS-Match'!CM631</f>
        <v>#N/A</v>
      </c>
      <c r="D143" s="536" t="e">
        <f>'CS-Match'!CO631</f>
        <v>#N/A</v>
      </c>
      <c r="E143" s="536" t="e">
        <f>'CS-Match'!CQ631</f>
        <v>#N/A</v>
      </c>
      <c r="F143" s="536" t="e">
        <f>'CS-Match'!CS631</f>
        <v>#N/A</v>
      </c>
      <c r="G143" s="536" t="e">
        <f>'CS-Match'!CU631</f>
        <v>#N/A</v>
      </c>
      <c r="H143" s="536" t="e">
        <f t="shared" si="20"/>
        <v>#N/A</v>
      </c>
      <c r="I143" s="544"/>
    </row>
    <row r="144" spans="1:10">
      <c r="B144" s="553" t="s">
        <v>476</v>
      </c>
      <c r="C144" s="554">
        <f>'CS-Match'!CM639</f>
        <v>0</v>
      </c>
      <c r="D144" s="554">
        <f>'CS-Match'!CO639</f>
        <v>0</v>
      </c>
      <c r="E144" s="554" t="e">
        <f>'CS-Match'!CQ637</f>
        <v>#N/A</v>
      </c>
      <c r="F144" s="554">
        <f>'CS-Match'!CS639</f>
        <v>0</v>
      </c>
      <c r="G144" s="554">
        <f>'CS-Match'!CU639</f>
        <v>0</v>
      </c>
      <c r="H144" s="554" t="e">
        <f t="shared" si="20"/>
        <v>#N/A</v>
      </c>
      <c r="I144" s="544"/>
    </row>
    <row r="145" spans="2:9">
      <c r="B145" s="541" t="s">
        <v>474</v>
      </c>
      <c r="C145" s="536">
        <f>'CS-Match'!CM665+'CS-Match'!CM690+'CS-Match'!CM713+'CS-Match'!CM725</f>
        <v>0</v>
      </c>
      <c r="D145" s="536">
        <f>'CS-Match'!CO665+'CS-Match'!CO690+'CS-Match'!CO713+'CS-Match'!CO725</f>
        <v>0</v>
      </c>
      <c r="E145" s="536">
        <f>'CS-Match'!CQ665+'CS-Match'!CQ690+'CS-Match'!CQ713+'CS-Match'!CQ725</f>
        <v>0</v>
      </c>
      <c r="F145" s="536">
        <f>'CS-Match'!CS665+'CS-Match'!CS690+'CS-Match'!CS713+'CS-Match'!CS725</f>
        <v>0</v>
      </c>
      <c r="G145" s="536">
        <f>'CS-Match'!CU665+'CS-Match'!CU690+'CS-Match'!CU713+'CS-Match'!CU725</f>
        <v>0</v>
      </c>
      <c r="H145" s="536">
        <f t="shared" si="20"/>
        <v>0</v>
      </c>
      <c r="I145" s="544"/>
    </row>
    <row r="146" spans="2:9">
      <c r="B146" s="555" t="s">
        <v>473</v>
      </c>
      <c r="C146" s="556">
        <f>'CS-Match'!CM764</f>
        <v>0</v>
      </c>
      <c r="D146" s="556">
        <f>'CS-Match'!CO764</f>
        <v>0</v>
      </c>
      <c r="E146" s="556">
        <f>'CS-Match'!CQ764</f>
        <v>0</v>
      </c>
      <c r="F146" s="556">
        <f>'CS-Match'!CS764</f>
        <v>0</v>
      </c>
      <c r="G146" s="556">
        <f>'CS-Match'!CU764</f>
        <v>0</v>
      </c>
      <c r="H146" s="554">
        <f t="shared" si="20"/>
        <v>0</v>
      </c>
      <c r="I146" s="544"/>
    </row>
    <row r="147" spans="2:9" ht="15.75" thickBot="1">
      <c r="B147" s="549" t="s">
        <v>302</v>
      </c>
      <c r="C147" s="550">
        <f>'CS-Match'!CM772</f>
        <v>0</v>
      </c>
      <c r="D147" s="550">
        <f>'CS-Match'!CO772</f>
        <v>0</v>
      </c>
      <c r="E147" s="550">
        <f>'CS-Match'!CQ772</f>
        <v>0</v>
      </c>
      <c r="F147" s="550">
        <f>'CS-Match'!CS772</f>
        <v>0</v>
      </c>
      <c r="G147" s="550">
        <f>'CS-Match'!CU772</f>
        <v>0</v>
      </c>
      <c r="H147" s="550">
        <f t="shared" si="20"/>
        <v>0</v>
      </c>
      <c r="I147" s="544"/>
    </row>
    <row r="148" spans="2:9" ht="16.5" thickTop="1">
      <c r="B148" s="557" t="s">
        <v>477</v>
      </c>
      <c r="C148" s="558" t="e">
        <f>SUM(C138:C147)</f>
        <v>#N/A</v>
      </c>
      <c r="D148" s="558" t="e">
        <f t="shared" ref="D148:G148" si="21">SUM(D138:D147)</f>
        <v>#N/A</v>
      </c>
      <c r="E148" s="558" t="e">
        <f t="shared" si="21"/>
        <v>#N/A</v>
      </c>
      <c r="F148" s="558" t="e">
        <f t="shared" si="21"/>
        <v>#N/A</v>
      </c>
      <c r="G148" s="558" t="e">
        <f t="shared" si="21"/>
        <v>#N/A</v>
      </c>
      <c r="H148" s="559" t="e">
        <f>SUM(H138:H147)</f>
        <v>#N/A</v>
      </c>
      <c r="I148" s="540"/>
    </row>
    <row r="149" spans="2:9" ht="15.75">
      <c r="B149" s="534"/>
      <c r="C149" s="536"/>
      <c r="D149" s="536"/>
      <c r="E149" s="536"/>
      <c r="F149" s="536"/>
      <c r="G149" s="536"/>
      <c r="H149" s="532"/>
      <c r="I149" s="534"/>
    </row>
    <row r="150" spans="2:9" ht="15.75">
      <c r="B150" s="1080" t="str">
        <f t="shared" ref="B150" si="22">$B$30</f>
        <v>THIRD PARTY COST SHARE/ MATCH FUNDS INCLUDING INTERNAL SPONSOR AWARDS</v>
      </c>
      <c r="C150" s="1081"/>
      <c r="D150" s="1081"/>
      <c r="E150" s="1081"/>
      <c r="F150" s="1081"/>
      <c r="G150" s="1081"/>
      <c r="H150" s="1081"/>
      <c r="I150" s="1082"/>
    </row>
    <row r="151" spans="2:9" ht="30">
      <c r="B151" s="541"/>
      <c r="C151" s="547" t="s">
        <v>131</v>
      </c>
      <c r="D151" s="547" t="s">
        <v>132</v>
      </c>
      <c r="E151" s="547" t="s">
        <v>133</v>
      </c>
      <c r="F151" s="547" t="s">
        <v>88</v>
      </c>
      <c r="G151" s="547" t="s">
        <v>89</v>
      </c>
      <c r="H151" s="548" t="s">
        <v>477</v>
      </c>
      <c r="I151" s="542" t="s">
        <v>491</v>
      </c>
    </row>
    <row r="152" spans="2:9">
      <c r="B152" s="560">
        <f>'CS-Match'!C727</f>
        <v>0</v>
      </c>
      <c r="C152" s="554">
        <f>'CS-Match'!CM727</f>
        <v>0</v>
      </c>
      <c r="D152" s="554">
        <f>'CS-Match'!CO727</f>
        <v>0</v>
      </c>
      <c r="E152" s="554">
        <f>'CS-Match'!CQ727</f>
        <v>0</v>
      </c>
      <c r="F152" s="554">
        <f>'CS-Match'!CS727</f>
        <v>0</v>
      </c>
      <c r="G152" s="554">
        <f>'CS-Match'!CU727</f>
        <v>0</v>
      </c>
      <c r="H152" s="561">
        <f>SUM(C152:G152)</f>
        <v>0</v>
      </c>
      <c r="I152" s="545" t="s">
        <v>488</v>
      </c>
    </row>
    <row r="153" spans="2:9">
      <c r="B153" s="597">
        <f>'CS-Match'!C728</f>
        <v>0</v>
      </c>
      <c r="C153" s="598">
        <f>'CS-Match'!CM728</f>
        <v>0</v>
      </c>
      <c r="D153" s="598">
        <f>'CS-Match'!CO728</f>
        <v>0</v>
      </c>
      <c r="E153" s="598">
        <f>'CS-Match'!CQ728</f>
        <v>0</v>
      </c>
      <c r="F153" s="598">
        <f>'CS-Match'!CS728</f>
        <v>0</v>
      </c>
      <c r="G153" s="598">
        <f>'CS-Match'!CU728</f>
        <v>0</v>
      </c>
      <c r="H153" s="599">
        <f t="shared" ref="H153:H163" si="23">SUM(C153:G153)</f>
        <v>0</v>
      </c>
      <c r="I153" s="545" t="s">
        <v>488</v>
      </c>
    </row>
    <row r="154" spans="2:9">
      <c r="B154" s="560">
        <f>'CS-Match'!C729</f>
        <v>0</v>
      </c>
      <c r="C154" s="554">
        <f>'CS-Match'!CM729</f>
        <v>0</v>
      </c>
      <c r="D154" s="554">
        <f>'CS-Match'!CO729</f>
        <v>0</v>
      </c>
      <c r="E154" s="554">
        <f>'CS-Match'!CQ729</f>
        <v>0</v>
      </c>
      <c r="F154" s="554">
        <f>'CS-Match'!CS729</f>
        <v>0</v>
      </c>
      <c r="G154" s="554">
        <f>'CS-Match'!CU729</f>
        <v>0</v>
      </c>
      <c r="H154" s="561">
        <f t="shared" si="23"/>
        <v>0</v>
      </c>
      <c r="I154" s="545" t="s">
        <v>488</v>
      </c>
    </row>
    <row r="155" spans="2:9">
      <c r="B155" s="597">
        <f>'CS-Match'!C730</f>
        <v>0</v>
      </c>
      <c r="C155" s="598">
        <f>'CS-Match'!CM730</f>
        <v>0</v>
      </c>
      <c r="D155" s="598">
        <f>'CS-Match'!CO730</f>
        <v>0</v>
      </c>
      <c r="E155" s="598">
        <f>'CS-Match'!CQ730</f>
        <v>0</v>
      </c>
      <c r="F155" s="598">
        <f>'CS-Match'!CS730</f>
        <v>0</v>
      </c>
      <c r="G155" s="598">
        <f>'CS-Match'!CU730</f>
        <v>0</v>
      </c>
      <c r="H155" s="599">
        <f t="shared" si="23"/>
        <v>0</v>
      </c>
      <c r="I155" s="545" t="s">
        <v>488</v>
      </c>
    </row>
    <row r="156" spans="2:9">
      <c r="B156" s="560">
        <f>'CS-Match'!C731</f>
        <v>0</v>
      </c>
      <c r="C156" s="554">
        <f>'CS-Match'!CM731</f>
        <v>0</v>
      </c>
      <c r="D156" s="554">
        <f>'CS-Match'!CO731</f>
        <v>0</v>
      </c>
      <c r="E156" s="554">
        <f>'CS-Match'!CQ731</f>
        <v>0</v>
      </c>
      <c r="F156" s="554">
        <f>'CS-Match'!CS731</f>
        <v>0</v>
      </c>
      <c r="G156" s="554">
        <f>'CS-Match'!CU731</f>
        <v>0</v>
      </c>
      <c r="H156" s="561">
        <f t="shared" si="23"/>
        <v>0</v>
      </c>
      <c r="I156" s="544" t="s">
        <v>488</v>
      </c>
    </row>
    <row r="157" spans="2:9">
      <c r="B157" s="597">
        <f>'CS-Match'!C732</f>
        <v>0</v>
      </c>
      <c r="C157" s="598">
        <f>'CS-Match'!CM732</f>
        <v>0</v>
      </c>
      <c r="D157" s="598">
        <f>'CS-Match'!CO732</f>
        <v>0</v>
      </c>
      <c r="E157" s="598">
        <f>'CS-Match'!CQ732</f>
        <v>0</v>
      </c>
      <c r="F157" s="598">
        <f>'CS-Match'!CS732</f>
        <v>0</v>
      </c>
      <c r="G157" s="598">
        <f>'CS-Match'!CU732</f>
        <v>0</v>
      </c>
      <c r="H157" s="599">
        <f t="shared" si="23"/>
        <v>0</v>
      </c>
      <c r="I157" s="544" t="s">
        <v>488</v>
      </c>
    </row>
    <row r="158" spans="2:9">
      <c r="B158" s="560">
        <f>'CS-Match'!C733</f>
        <v>0</v>
      </c>
      <c r="C158" s="554">
        <f>'CS-Match'!CM733</f>
        <v>0</v>
      </c>
      <c r="D158" s="554">
        <f>'CS-Match'!CO733</f>
        <v>0</v>
      </c>
      <c r="E158" s="554">
        <f>'CS-Match'!CQ733</f>
        <v>0</v>
      </c>
      <c r="F158" s="554">
        <f>'CS-Match'!CS733</f>
        <v>0</v>
      </c>
      <c r="G158" s="554">
        <f>'CS-Match'!CU733</f>
        <v>0</v>
      </c>
      <c r="H158" s="561">
        <f t="shared" si="23"/>
        <v>0</v>
      </c>
      <c r="I158" s="544" t="s">
        <v>488</v>
      </c>
    </row>
    <row r="159" spans="2:9">
      <c r="B159" s="597">
        <f>'CS-Match'!C734</f>
        <v>0</v>
      </c>
      <c r="C159" s="598">
        <f>'CS-Match'!CM734</f>
        <v>0</v>
      </c>
      <c r="D159" s="598">
        <f>'CS-Match'!CO734</f>
        <v>0</v>
      </c>
      <c r="E159" s="598">
        <f>'CS-Match'!CQ734</f>
        <v>0</v>
      </c>
      <c r="F159" s="598">
        <f>'CS-Match'!CS734</f>
        <v>0</v>
      </c>
      <c r="G159" s="598">
        <f>'CS-Match'!CU734</f>
        <v>0</v>
      </c>
      <c r="H159" s="599">
        <f t="shared" si="23"/>
        <v>0</v>
      </c>
      <c r="I159" s="544" t="s">
        <v>488</v>
      </c>
    </row>
    <row r="160" spans="2:9">
      <c r="B160" s="560">
        <f>'CS-Match'!C735</f>
        <v>0</v>
      </c>
      <c r="C160" s="554">
        <f>'CS-Match'!CM735</f>
        <v>0</v>
      </c>
      <c r="D160" s="554">
        <f>'CS-Match'!CO735</f>
        <v>0</v>
      </c>
      <c r="E160" s="554">
        <f>'CS-Match'!CQ735</f>
        <v>0</v>
      </c>
      <c r="F160" s="554">
        <f>'CS-Match'!CS735</f>
        <v>0</v>
      </c>
      <c r="G160" s="554">
        <f>'CS-Match'!CU735</f>
        <v>0</v>
      </c>
      <c r="H160" s="561">
        <f t="shared" si="23"/>
        <v>0</v>
      </c>
      <c r="I160" s="544" t="s">
        <v>488</v>
      </c>
    </row>
    <row r="161" spans="2:9">
      <c r="B161" s="597">
        <f>'CS-Match'!C736</f>
        <v>0</v>
      </c>
      <c r="C161" s="598">
        <f>'CS-Match'!CM736</f>
        <v>0</v>
      </c>
      <c r="D161" s="598">
        <f>'CS-Match'!CO736</f>
        <v>0</v>
      </c>
      <c r="E161" s="598">
        <f>'CS-Match'!CQ736</f>
        <v>0</v>
      </c>
      <c r="F161" s="598">
        <f>'CS-Match'!CS736</f>
        <v>0</v>
      </c>
      <c r="G161" s="598">
        <f>'CS-Match'!CU736</f>
        <v>0</v>
      </c>
      <c r="H161" s="599">
        <f t="shared" si="23"/>
        <v>0</v>
      </c>
      <c r="I161" s="544" t="s">
        <v>488</v>
      </c>
    </row>
    <row r="162" spans="2:9">
      <c r="B162" s="560">
        <f>'CS-Match'!C737</f>
        <v>0</v>
      </c>
      <c r="C162" s="554">
        <f>'CS-Match'!CM737</f>
        <v>0</v>
      </c>
      <c r="D162" s="554">
        <f>'CS-Match'!CO737</f>
        <v>0</v>
      </c>
      <c r="E162" s="554">
        <f>'CS-Match'!CQ737</f>
        <v>0</v>
      </c>
      <c r="F162" s="554">
        <f>'CS-Match'!CS737</f>
        <v>0</v>
      </c>
      <c r="G162" s="554">
        <f>'CS-Match'!CU737</f>
        <v>0</v>
      </c>
      <c r="H162" s="561">
        <f t="shared" si="23"/>
        <v>0</v>
      </c>
      <c r="I162" s="544" t="s">
        <v>488</v>
      </c>
    </row>
    <row r="163" spans="2:9" ht="15.75" thickBot="1">
      <c r="B163" s="597">
        <f>'CS-Match'!C738</f>
        <v>0</v>
      </c>
      <c r="C163" s="598">
        <f>'CS-Match'!CM738</f>
        <v>0</v>
      </c>
      <c r="D163" s="598">
        <f>'CS-Match'!CO738</f>
        <v>0</v>
      </c>
      <c r="E163" s="598">
        <f>'CS-Match'!CQ738</f>
        <v>0</v>
      </c>
      <c r="F163" s="598">
        <f>'CS-Match'!CS738</f>
        <v>0</v>
      </c>
      <c r="G163" s="598">
        <f>'CS-Match'!CU738</f>
        <v>0</v>
      </c>
      <c r="H163" s="602">
        <f t="shared" si="23"/>
        <v>0</v>
      </c>
      <c r="I163" s="544" t="s">
        <v>488</v>
      </c>
    </row>
    <row r="164" spans="2:9" ht="16.5" thickTop="1">
      <c r="B164" s="557" t="s">
        <v>477</v>
      </c>
      <c r="C164" s="562">
        <f>SUM(C152:C163)</f>
        <v>0</v>
      </c>
      <c r="D164" s="562">
        <f t="shared" ref="D164:G164" si="24">SUM(D152:D163)</f>
        <v>0</v>
      </c>
      <c r="E164" s="562">
        <f t="shared" si="24"/>
        <v>0</v>
      </c>
      <c r="F164" s="562">
        <f t="shared" si="24"/>
        <v>0</v>
      </c>
      <c r="G164" s="562">
        <f t="shared" si="24"/>
        <v>0</v>
      </c>
      <c r="H164" s="563">
        <f>SUM(H152:H163)</f>
        <v>0</v>
      </c>
      <c r="I164" s="540"/>
    </row>
    <row r="165" spans="2:9">
      <c r="B165" s="534"/>
      <c r="C165" s="534"/>
      <c r="D165" s="534"/>
      <c r="E165" s="534"/>
      <c r="F165" s="534"/>
      <c r="G165" s="534"/>
      <c r="H165" s="534"/>
      <c r="I165" s="534"/>
    </row>
    <row r="166" spans="2:9">
      <c r="B166" s="534"/>
      <c r="C166" s="534"/>
      <c r="D166" s="534"/>
      <c r="E166" s="534"/>
      <c r="F166" s="534"/>
      <c r="G166" s="534"/>
      <c r="H166" s="534"/>
      <c r="I166" s="534"/>
    </row>
    <row r="167" spans="2:9" ht="15.75">
      <c r="B167" s="564" t="str">
        <f>$B$47</f>
        <v>TOTAL COST SHARING FUNDS</v>
      </c>
      <c r="C167" s="565" t="s">
        <v>131</v>
      </c>
      <c r="D167" s="565" t="s">
        <v>132</v>
      </c>
      <c r="E167" s="565" t="s">
        <v>133</v>
      </c>
      <c r="F167" s="565" t="s">
        <v>88</v>
      </c>
      <c r="G167" s="565" t="s">
        <v>89</v>
      </c>
      <c r="H167" s="565" t="s">
        <v>477</v>
      </c>
      <c r="I167" s="539"/>
    </row>
    <row r="168" spans="2:9" ht="15.75">
      <c r="B168" s="567" t="s">
        <v>477</v>
      </c>
      <c r="C168" s="566" t="e">
        <f>SUM(C164+C148)</f>
        <v>#N/A</v>
      </c>
      <c r="D168" s="566" t="e">
        <f t="shared" ref="D168:G168" si="25">SUM(D164+D148)</f>
        <v>#N/A</v>
      </c>
      <c r="E168" s="566" t="e">
        <f t="shared" si="25"/>
        <v>#N/A</v>
      </c>
      <c r="F168" s="566" t="e">
        <f t="shared" si="25"/>
        <v>#N/A</v>
      </c>
      <c r="G168" s="566" t="e">
        <f t="shared" si="25"/>
        <v>#N/A</v>
      </c>
      <c r="H168" s="566" t="e">
        <f>SUM(C168:G168)</f>
        <v>#N/A</v>
      </c>
      <c r="I168" s="540"/>
    </row>
    <row r="169" spans="2:9">
      <c r="B169" s="534"/>
      <c r="C169" s="534"/>
      <c r="D169" s="534"/>
      <c r="E169" s="534"/>
      <c r="F169" s="534"/>
      <c r="G169" s="534"/>
      <c r="H169" s="534"/>
      <c r="I169" s="534"/>
    </row>
    <row r="170" spans="2:9" ht="48" customHeight="1">
      <c r="B170" s="1083" t="str">
        <f t="shared" ref="B170" si="26">$B$50</f>
        <v>I authorize the use of funds listed above for the purposes of Cost sharing/Matching for this project from the department/unit account listed above. I understand that the proposing unit is ultimately responsible for paying these CS/M commitments including third party commitments if the third party fails to provide its contributions.  I certify that the costs and/or account number(s) stated on this form represent costs and/or projects directly related to the work statement of the named proposal/project, and represent allowable cost sharing per 2 CFR 200.306 and UA policy (D-01).</v>
      </c>
      <c r="C170" s="1084"/>
      <c r="D170" s="1084"/>
      <c r="E170" s="1084"/>
      <c r="F170" s="1084"/>
      <c r="G170" s="1084"/>
      <c r="H170" s="1084"/>
      <c r="I170" s="1085"/>
    </row>
    <row r="171" spans="2:9">
      <c r="B171" s="541"/>
      <c r="C171" s="534"/>
      <c r="D171" s="534"/>
      <c r="E171" s="534"/>
      <c r="F171" s="534"/>
      <c r="G171" s="534"/>
      <c r="H171" s="534"/>
      <c r="I171" s="544"/>
    </row>
    <row r="172" spans="2:9">
      <c r="B172" s="541"/>
      <c r="C172" s="534"/>
      <c r="D172" s="534"/>
      <c r="E172" s="534"/>
      <c r="F172" s="534"/>
      <c r="G172" s="534"/>
      <c r="H172" s="534"/>
      <c r="I172" s="544"/>
    </row>
    <row r="173" spans="2:9" ht="15.75" thickBot="1">
      <c r="B173" s="568"/>
      <c r="C173" s="533"/>
      <c r="D173" s="534"/>
      <c r="E173" s="533"/>
      <c r="F173" s="533"/>
      <c r="G173" s="533"/>
      <c r="H173" s="534"/>
      <c r="I173" s="544"/>
    </row>
    <row r="174" spans="2:9">
      <c r="B174" s="541" t="s">
        <v>479</v>
      </c>
      <c r="C174" s="534" t="s">
        <v>482</v>
      </c>
      <c r="D174" s="534"/>
      <c r="E174" s="534" t="s">
        <v>480</v>
      </c>
      <c r="F174" s="534"/>
      <c r="G174" s="534" t="s">
        <v>482</v>
      </c>
      <c r="H174" s="534"/>
      <c r="I174" s="544"/>
    </row>
    <row r="175" spans="2:9">
      <c r="B175" s="541"/>
      <c r="C175" s="534"/>
      <c r="D175" s="534"/>
      <c r="E175" s="534"/>
      <c r="F175" s="534"/>
      <c r="G175" s="534"/>
      <c r="H175" s="534"/>
      <c r="I175" s="544"/>
    </row>
    <row r="176" spans="2:9">
      <c r="B176" s="541"/>
      <c r="C176" s="534"/>
      <c r="D176" s="534"/>
      <c r="E176" s="534"/>
      <c r="F176" s="534"/>
      <c r="G176" s="534"/>
      <c r="H176" s="534"/>
      <c r="I176" s="544"/>
    </row>
    <row r="177" spans="2:9" ht="15.75" thickBot="1">
      <c r="B177" s="568"/>
      <c r="C177" s="533"/>
      <c r="D177" s="534"/>
      <c r="E177" s="533"/>
      <c r="F177" s="533"/>
      <c r="G177" s="533"/>
      <c r="H177" s="534"/>
      <c r="I177" s="544"/>
    </row>
    <row r="178" spans="2:9">
      <c r="B178" s="541" t="s">
        <v>481</v>
      </c>
      <c r="C178" s="534" t="s">
        <v>482</v>
      </c>
      <c r="D178" s="534"/>
      <c r="E178" s="534" t="s">
        <v>485</v>
      </c>
      <c r="F178" s="534"/>
      <c r="G178" s="534" t="s">
        <v>482</v>
      </c>
      <c r="H178" s="534"/>
      <c r="I178" s="544"/>
    </row>
    <row r="179" spans="2:9">
      <c r="B179" s="571"/>
      <c r="C179" s="546"/>
      <c r="D179" s="546"/>
      <c r="E179" s="546"/>
      <c r="F179" s="546"/>
      <c r="G179" s="546"/>
      <c r="H179" s="546"/>
      <c r="I179" s="540"/>
    </row>
    <row r="180" spans="2:9">
      <c r="B180" s="534"/>
      <c r="C180" s="534"/>
      <c r="D180" s="534"/>
      <c r="E180" s="534"/>
      <c r="F180" s="534"/>
      <c r="G180" s="534"/>
      <c r="H180" s="534"/>
      <c r="I180" s="534"/>
    </row>
    <row r="182" spans="2:9" ht="72" customHeight="1">
      <c r="E182" s="1086" t="str">
        <f t="shared" ref="E182" si="27">$E$2</f>
        <v>COST SHARING/MATCH FORM</v>
      </c>
      <c r="F182" s="1086"/>
      <c r="G182" s="1086"/>
      <c r="H182" s="1086"/>
      <c r="I182" s="1086"/>
    </row>
    <row r="183" spans="2:9" ht="18">
      <c r="B183" s="576" t="s">
        <v>486</v>
      </c>
      <c r="I183" s="575" t="str">
        <f>$I$3</f>
        <v>V 07.01.21</v>
      </c>
    </row>
    <row r="184" spans="2:9" ht="15.75">
      <c r="B184" s="594" t="s">
        <v>136</v>
      </c>
      <c r="C184" s="577">
        <f>'CS-Match'!D1</f>
        <v>0</v>
      </c>
      <c r="D184" s="577"/>
      <c r="E184" s="577"/>
      <c r="F184" s="577"/>
      <c r="G184" s="577"/>
      <c r="H184" s="577"/>
      <c r="I184" s="577"/>
    </row>
    <row r="185" spans="2:9" ht="15.75">
      <c r="B185" s="594" t="s">
        <v>140</v>
      </c>
      <c r="C185" s="534">
        <f>'CS-Match'!D2</f>
        <v>0</v>
      </c>
      <c r="D185" s="534"/>
      <c r="E185" s="534"/>
      <c r="F185" s="534"/>
      <c r="G185" s="534"/>
      <c r="H185" s="534"/>
      <c r="I185" s="534"/>
    </row>
    <row r="186" spans="2:9" ht="15.75">
      <c r="B186" s="593" t="s">
        <v>138</v>
      </c>
      <c r="C186" s="535">
        <f>'CS-Match'!D3</f>
        <v>0</v>
      </c>
      <c r="D186" s="534"/>
      <c r="E186" s="534"/>
      <c r="F186" s="534"/>
      <c r="G186" s="534"/>
      <c r="H186" s="534"/>
      <c r="I186" s="534"/>
    </row>
    <row r="187" spans="2:9" ht="15.75">
      <c r="B187" s="94" t="s">
        <v>139</v>
      </c>
      <c r="C187" s="535">
        <f>'CS-Match'!D4</f>
        <v>0</v>
      </c>
      <c r="D187" s="534"/>
      <c r="E187" s="534"/>
      <c r="F187" s="534"/>
      <c r="G187" s="534"/>
      <c r="H187" s="534"/>
      <c r="I187" s="534"/>
    </row>
    <row r="188" spans="2:9" ht="15.75">
      <c r="B188" s="94" t="s">
        <v>478</v>
      </c>
      <c r="C188" s="534" t="str">
        <f>'CS-Match'!CX8</f>
        <v>Dept #4 Match Budget</v>
      </c>
      <c r="D188" s="534"/>
      <c r="E188" s="534"/>
      <c r="F188" s="534"/>
      <c r="G188" s="534"/>
      <c r="H188" s="534"/>
      <c r="I188" s="534"/>
    </row>
    <row r="189" spans="2:9" ht="15.75">
      <c r="B189" s="52" t="s">
        <v>46</v>
      </c>
      <c r="C189" s="534">
        <f>'CS-Match'!D5</f>
        <v>0</v>
      </c>
      <c r="D189" s="534"/>
      <c r="E189" s="534"/>
      <c r="F189" s="534"/>
      <c r="G189" s="534"/>
      <c r="H189" s="534"/>
      <c r="I189" s="534"/>
    </row>
    <row r="190" spans="2:9" ht="15.75">
      <c r="B190" s="475" t="s">
        <v>496</v>
      </c>
      <c r="C190" s="534">
        <f>'CS-Match'!D6</f>
        <v>0</v>
      </c>
      <c r="D190" s="534"/>
      <c r="E190" s="534"/>
      <c r="F190" s="534"/>
      <c r="G190" s="534"/>
      <c r="H190" s="534"/>
      <c r="I190" s="534"/>
    </row>
    <row r="191" spans="2:9" ht="15.75">
      <c r="B191" s="537" t="str">
        <f t="shared" ref="B191:B192" si="28">B11</f>
        <v>COST SHARE/MATCH TERMS</v>
      </c>
      <c r="C191" s="1087"/>
      <c r="D191" s="1087"/>
      <c r="E191" s="534"/>
      <c r="F191" s="534"/>
      <c r="G191" s="534"/>
      <c r="H191" s="534"/>
      <c r="I191" s="534"/>
    </row>
    <row r="192" spans="2:9" ht="15.75">
      <c r="B192" s="537" t="str">
        <f t="shared" si="28"/>
        <v>TOTAL CS/M COMMITMENT</v>
      </c>
      <c r="C192" s="578" t="e">
        <f>'CS-Match'!L3</f>
        <v>#N/A</v>
      </c>
      <c r="D192" s="534"/>
      <c r="E192" s="534"/>
      <c r="F192" s="534"/>
      <c r="G192" s="534"/>
      <c r="H192" s="534"/>
      <c r="I192" s="534"/>
    </row>
    <row r="193" spans="1:10" ht="15.75">
      <c r="B193" s="537"/>
      <c r="C193" s="534"/>
      <c r="D193" s="534"/>
      <c r="E193" s="534"/>
      <c r="F193" s="534"/>
      <c r="G193" s="534"/>
      <c r="H193" s="534"/>
      <c r="I193" s="534"/>
    </row>
    <row r="194" spans="1:10" ht="48" customHeight="1">
      <c r="B194" s="1088" t="str">
        <f t="shared" ref="B194" si="29">$B$14</f>
        <v>This form must be completed for all mandatory Cost Sharing/Matching (CS/M) requirements, regardless of whether the proposal is for research, training or other sponsored activities. Information from the sponsor detailing the Cost Sharing/Matching requirement must also be included with this form. For third party contributions, a letter from the third party contributors indicating the amount of Cost sharing/matching funds is required. UA cost sharing/match cost share policy (D-01) does not allow voluntary matching funds/cost sharing. Cost Sharing/Matching beyond the minimum required by the sponsor is strongly discouraged and must be fully justified.</v>
      </c>
      <c r="C194" s="1088"/>
      <c r="D194" s="1088"/>
      <c r="E194" s="1088"/>
      <c r="F194" s="1088"/>
      <c r="G194" s="1088"/>
      <c r="H194" s="1088"/>
      <c r="I194" s="1088"/>
    </row>
    <row r="195" spans="1:10">
      <c r="B195" s="534"/>
      <c r="C195" s="534"/>
      <c r="D195" s="534"/>
      <c r="E195" s="534"/>
      <c r="F195" s="534"/>
      <c r="G195" s="534"/>
      <c r="H195" s="534"/>
      <c r="I195" s="534"/>
    </row>
    <row r="196" spans="1:10" ht="15.75">
      <c r="B196" s="1080" t="str">
        <f t="shared" ref="B196" si="30">$B$16</f>
        <v>UAF FUND 1 COST SHARE/ MATCH FUNDS</v>
      </c>
      <c r="C196" s="1081"/>
      <c r="D196" s="1081"/>
      <c r="E196" s="1081"/>
      <c r="F196" s="1081"/>
      <c r="G196" s="1081"/>
      <c r="H196" s="1081"/>
      <c r="I196" s="1082"/>
    </row>
    <row r="197" spans="1:10" ht="16.5" thickBot="1">
      <c r="A197" s="531"/>
      <c r="B197" s="572"/>
      <c r="C197" s="573" t="s">
        <v>131</v>
      </c>
      <c r="D197" s="573" t="s">
        <v>132</v>
      </c>
      <c r="E197" s="573" t="s">
        <v>133</v>
      </c>
      <c r="F197" s="573" t="s">
        <v>88</v>
      </c>
      <c r="G197" s="573" t="s">
        <v>89</v>
      </c>
      <c r="H197" s="574" t="s">
        <v>477</v>
      </c>
      <c r="I197" s="545"/>
      <c r="J197" s="531"/>
    </row>
    <row r="198" spans="1:10">
      <c r="B198" s="553" t="s">
        <v>470</v>
      </c>
      <c r="C198" s="554">
        <f>'CS-Match'!CX76</f>
        <v>0</v>
      </c>
      <c r="D198" s="554">
        <f>'CS-Match'!CZ76</f>
        <v>0</v>
      </c>
      <c r="E198" s="554">
        <f>'CS-Match'!DB76</f>
        <v>0</v>
      </c>
      <c r="F198" s="554">
        <f>'CS-Match'!DD76</f>
        <v>0</v>
      </c>
      <c r="G198" s="554">
        <f>'CS-Match'!DF76</f>
        <v>0</v>
      </c>
      <c r="H198" s="554">
        <f>SUM(C198:G198)</f>
        <v>0</v>
      </c>
      <c r="I198" s="544"/>
    </row>
    <row r="199" spans="1:10">
      <c r="B199" s="541" t="s">
        <v>471</v>
      </c>
      <c r="C199" s="536">
        <f>'CS-Match'!CX149</f>
        <v>0</v>
      </c>
      <c r="D199" s="536">
        <f>'CS-Match'!CZ149</f>
        <v>0</v>
      </c>
      <c r="E199" s="536">
        <f>'CS-Match'!DB149</f>
        <v>0</v>
      </c>
      <c r="F199" s="536">
        <f>'CS-Match'!DD149</f>
        <v>0</v>
      </c>
      <c r="G199" s="536">
        <f>'CS-Match'!DF149</f>
        <v>0</v>
      </c>
      <c r="H199" s="536">
        <f t="shared" ref="H199:H207" si="31">SUM(C199:G199)</f>
        <v>0</v>
      </c>
      <c r="I199" s="544"/>
    </row>
    <row r="200" spans="1:10">
      <c r="B200" s="553" t="s">
        <v>472</v>
      </c>
      <c r="C200" s="554">
        <f>'CS-Match'!CX536</f>
        <v>0</v>
      </c>
      <c r="D200" s="554">
        <f>'CS-Match'!CZ536</f>
        <v>0</v>
      </c>
      <c r="E200" s="554">
        <f>'CS-Match'!DB536</f>
        <v>0</v>
      </c>
      <c r="F200" s="554">
        <f>'CS-Match'!DD536</f>
        <v>0</v>
      </c>
      <c r="G200" s="554">
        <f>'CS-Match'!DF536</f>
        <v>0</v>
      </c>
      <c r="H200" s="554">
        <f t="shared" si="31"/>
        <v>0</v>
      </c>
      <c r="I200" s="544"/>
    </row>
    <row r="201" spans="1:10">
      <c r="B201" s="541" t="s">
        <v>483</v>
      </c>
      <c r="C201" s="536">
        <f>'CS-Match'!CX581</f>
        <v>0</v>
      </c>
      <c r="D201" s="536">
        <f>'CS-Match'!CZ581</f>
        <v>0</v>
      </c>
      <c r="E201" s="536">
        <f>'CS-Match'!DB581</f>
        <v>0</v>
      </c>
      <c r="F201" s="536">
        <f>'CS-Match'!DD581</f>
        <v>0</v>
      </c>
      <c r="G201" s="536">
        <f>'CS-Match'!DF581</f>
        <v>0</v>
      </c>
      <c r="H201" s="536">
        <f t="shared" si="31"/>
        <v>0</v>
      </c>
      <c r="I201" s="544"/>
    </row>
    <row r="202" spans="1:10">
      <c r="B202" s="553" t="s">
        <v>484</v>
      </c>
      <c r="C202" s="554">
        <f>'CS-Match'!CX613</f>
        <v>0</v>
      </c>
      <c r="D202" s="554">
        <f>'CS-Match'!CZ613</f>
        <v>0</v>
      </c>
      <c r="E202" s="554">
        <f>'CS-Match'!DB613</f>
        <v>0</v>
      </c>
      <c r="F202" s="554">
        <f>'CS-Match'!DD613</f>
        <v>0</v>
      </c>
      <c r="G202" s="554">
        <f>'CS-Match'!DF613</f>
        <v>0</v>
      </c>
      <c r="H202" s="554">
        <f t="shared" si="31"/>
        <v>0</v>
      </c>
      <c r="I202" s="544"/>
    </row>
    <row r="203" spans="1:10">
      <c r="B203" s="541" t="s">
        <v>475</v>
      </c>
      <c r="C203" s="536" t="e">
        <f>'CS-Match'!CX633</f>
        <v>#N/A</v>
      </c>
      <c r="D203" s="536" t="e">
        <f>'CS-Match'!CZ633</f>
        <v>#N/A</v>
      </c>
      <c r="E203" s="536" t="e">
        <f>'CS-Match'!DB633</f>
        <v>#N/A</v>
      </c>
      <c r="F203" s="536" t="e">
        <f>'CS-Match'!DD633</f>
        <v>#N/A</v>
      </c>
      <c r="G203" s="536" t="e">
        <f>'CS-Match'!DF633</f>
        <v>#N/A</v>
      </c>
      <c r="H203" s="536" t="e">
        <f t="shared" si="31"/>
        <v>#N/A</v>
      </c>
      <c r="I203" s="544"/>
    </row>
    <row r="204" spans="1:10">
      <c r="B204" s="553" t="s">
        <v>476</v>
      </c>
      <c r="C204" s="554">
        <f>'CS-Match'!CX639</f>
        <v>0</v>
      </c>
      <c r="D204" s="554">
        <f>'CS-Match'!CZ639</f>
        <v>0</v>
      </c>
      <c r="E204" s="554">
        <f>'CS-Match'!DB639</f>
        <v>0</v>
      </c>
      <c r="F204" s="554">
        <f>'CS-Match'!DD639</f>
        <v>0</v>
      </c>
      <c r="G204" s="554">
        <f>'CS-Match'!DF639</f>
        <v>0</v>
      </c>
      <c r="H204" s="554">
        <f t="shared" si="31"/>
        <v>0</v>
      </c>
      <c r="I204" s="544"/>
    </row>
    <row r="205" spans="1:10">
      <c r="B205" s="541" t="s">
        <v>474</v>
      </c>
      <c r="C205" s="536">
        <f>'CS-Match'!CX665+'CS-Match'!CX690+'CS-Match'!CX713+'CS-Match'!CX725</f>
        <v>0</v>
      </c>
      <c r="D205" s="536">
        <f>'CS-Match'!CZ665+'CS-Match'!CZ690+'CS-Match'!CZ713+'CS-Match'!CZ725</f>
        <v>0</v>
      </c>
      <c r="E205" s="536">
        <f>'CS-Match'!DB665+'CS-Match'!DB690+'CS-Match'!DB713+'CS-Match'!DB725</f>
        <v>0</v>
      </c>
      <c r="F205" s="536">
        <f>'CS-Match'!DD665+'CS-Match'!DD690+'CS-Match'!DD713+'CS-Match'!DD725</f>
        <v>0</v>
      </c>
      <c r="G205" s="536">
        <f>'CS-Match'!DF665+'CS-Match'!DF690+'CS-Match'!DF713+'CS-Match'!DF725</f>
        <v>0</v>
      </c>
      <c r="H205" s="536">
        <f t="shared" si="31"/>
        <v>0</v>
      </c>
      <c r="I205" s="544"/>
    </row>
    <row r="206" spans="1:10">
      <c r="B206" s="555" t="s">
        <v>473</v>
      </c>
      <c r="C206" s="556">
        <f>'CS-Match'!CX764</f>
        <v>0</v>
      </c>
      <c r="D206" s="556">
        <f>'CS-Match'!CZ764</f>
        <v>0</v>
      </c>
      <c r="E206" s="556">
        <f>'CS-Match'!DB764</f>
        <v>0</v>
      </c>
      <c r="F206" s="556">
        <f>'CS-Match'!DD764</f>
        <v>0</v>
      </c>
      <c r="G206" s="556">
        <f>'CS-Match'!DF764</f>
        <v>0</v>
      </c>
      <c r="H206" s="554">
        <f t="shared" si="31"/>
        <v>0</v>
      </c>
      <c r="I206" s="544"/>
    </row>
    <row r="207" spans="1:10" ht="15.75" thickBot="1">
      <c r="B207" s="549" t="s">
        <v>302</v>
      </c>
      <c r="C207" s="550">
        <f>'CS-Match'!CX772</f>
        <v>0</v>
      </c>
      <c r="D207" s="550">
        <f>'CS-Match'!CZ772</f>
        <v>0</v>
      </c>
      <c r="E207" s="550">
        <f>'CS-Match'!DB772</f>
        <v>0</v>
      </c>
      <c r="F207" s="550">
        <f>'CS-Match'!DD772</f>
        <v>0</v>
      </c>
      <c r="G207" s="550">
        <f>'CS-Match'!DF772</f>
        <v>0</v>
      </c>
      <c r="H207" s="550">
        <f t="shared" si="31"/>
        <v>0</v>
      </c>
      <c r="I207" s="544"/>
    </row>
    <row r="208" spans="1:10" ht="16.5" thickTop="1">
      <c r="B208" s="557" t="s">
        <v>477</v>
      </c>
      <c r="C208" s="558" t="e">
        <f>SUM(C198:C207)</f>
        <v>#N/A</v>
      </c>
      <c r="D208" s="558" t="e">
        <f t="shared" ref="D208:G208" si="32">SUM(D198:D207)</f>
        <v>#N/A</v>
      </c>
      <c r="E208" s="558" t="e">
        <f t="shared" si="32"/>
        <v>#N/A</v>
      </c>
      <c r="F208" s="558" t="e">
        <f t="shared" si="32"/>
        <v>#N/A</v>
      </c>
      <c r="G208" s="558" t="e">
        <f t="shared" si="32"/>
        <v>#N/A</v>
      </c>
      <c r="H208" s="559" t="e">
        <f>SUM(H198:H207)</f>
        <v>#N/A</v>
      </c>
      <c r="I208" s="540"/>
    </row>
    <row r="209" spans="2:9" ht="15.75">
      <c r="B209" s="534"/>
      <c r="C209" s="536"/>
      <c r="D209" s="536"/>
      <c r="E209" s="536"/>
      <c r="F209" s="536"/>
      <c r="G209" s="536"/>
      <c r="H209" s="532"/>
      <c r="I209" s="534"/>
    </row>
    <row r="210" spans="2:9" ht="15.75">
      <c r="B210" s="1080" t="str">
        <f t="shared" ref="B210" si="33">$B$30</f>
        <v>THIRD PARTY COST SHARE/ MATCH FUNDS INCLUDING INTERNAL SPONSOR AWARDS</v>
      </c>
      <c r="C210" s="1081"/>
      <c r="D210" s="1081"/>
      <c r="E210" s="1081"/>
      <c r="F210" s="1081"/>
      <c r="G210" s="1081"/>
      <c r="H210" s="1081"/>
      <c r="I210" s="1082"/>
    </row>
    <row r="211" spans="2:9" ht="30">
      <c r="B211" s="541"/>
      <c r="C211" s="547" t="s">
        <v>131</v>
      </c>
      <c r="D211" s="547" t="s">
        <v>132</v>
      </c>
      <c r="E211" s="547" t="s">
        <v>133</v>
      </c>
      <c r="F211" s="547" t="s">
        <v>88</v>
      </c>
      <c r="G211" s="547" t="s">
        <v>89</v>
      </c>
      <c r="H211" s="548" t="s">
        <v>477</v>
      </c>
      <c r="I211" s="542" t="s">
        <v>491</v>
      </c>
    </row>
    <row r="212" spans="2:9">
      <c r="B212" s="560">
        <f>'CS-Match'!C727</f>
        <v>0</v>
      </c>
      <c r="C212" s="554">
        <f>'CS-Match'!CX727</f>
        <v>0</v>
      </c>
      <c r="D212" s="554">
        <f>'CS-Match'!CZ727</f>
        <v>0</v>
      </c>
      <c r="E212" s="554">
        <f>'CS-Match'!DB727</f>
        <v>0</v>
      </c>
      <c r="F212" s="554">
        <f>'CS-Match'!DD727</f>
        <v>0</v>
      </c>
      <c r="G212" s="554">
        <f>'CS-Match'!DF727</f>
        <v>0</v>
      </c>
      <c r="H212" s="561">
        <f>SUM(C212:G212)</f>
        <v>0</v>
      </c>
      <c r="I212" s="545" t="s">
        <v>488</v>
      </c>
    </row>
    <row r="213" spans="2:9">
      <c r="B213" s="597">
        <f>'CS-Match'!C728</f>
        <v>0</v>
      </c>
      <c r="C213" s="598">
        <f>'CS-Match'!CX728</f>
        <v>0</v>
      </c>
      <c r="D213" s="598">
        <f>'CS-Match'!CZ728</f>
        <v>0</v>
      </c>
      <c r="E213" s="598">
        <f>'CS-Match'!DB728</f>
        <v>0</v>
      </c>
      <c r="F213" s="598">
        <f>'CS-Match'!DD728</f>
        <v>0</v>
      </c>
      <c r="G213" s="598">
        <f>'CS-Match'!DF728</f>
        <v>0</v>
      </c>
      <c r="H213" s="599">
        <f t="shared" ref="H213:H223" si="34">SUM(C213:G213)</f>
        <v>0</v>
      </c>
      <c r="I213" s="545" t="s">
        <v>488</v>
      </c>
    </row>
    <row r="214" spans="2:9">
      <c r="B214" s="560">
        <f>'CS-Match'!C729</f>
        <v>0</v>
      </c>
      <c r="C214" s="554">
        <f>'CS-Match'!CX729</f>
        <v>0</v>
      </c>
      <c r="D214" s="554">
        <f>'CS-Match'!CZ729</f>
        <v>0</v>
      </c>
      <c r="E214" s="554">
        <f>'CS-Match'!DB729</f>
        <v>0</v>
      </c>
      <c r="F214" s="554">
        <f>'CS-Match'!DD729</f>
        <v>0</v>
      </c>
      <c r="G214" s="554">
        <f>'CS-Match'!DF729</f>
        <v>0</v>
      </c>
      <c r="H214" s="561">
        <f t="shared" si="34"/>
        <v>0</v>
      </c>
      <c r="I214" s="545" t="s">
        <v>488</v>
      </c>
    </row>
    <row r="215" spans="2:9">
      <c r="B215" s="597">
        <f>'CS-Match'!C730</f>
        <v>0</v>
      </c>
      <c r="C215" s="598">
        <f>'CS-Match'!CX730</f>
        <v>0</v>
      </c>
      <c r="D215" s="598">
        <f>'CS-Match'!CZ730</f>
        <v>0</v>
      </c>
      <c r="E215" s="598">
        <f>'CS-Match'!DB730</f>
        <v>0</v>
      </c>
      <c r="F215" s="598">
        <f>'CS-Match'!DD730</f>
        <v>0</v>
      </c>
      <c r="G215" s="598">
        <f>'CS-Match'!DF730</f>
        <v>0</v>
      </c>
      <c r="H215" s="599">
        <f t="shared" si="34"/>
        <v>0</v>
      </c>
      <c r="I215" s="545" t="s">
        <v>488</v>
      </c>
    </row>
    <row r="216" spans="2:9">
      <c r="B216" s="560">
        <f>'CS-Match'!C731</f>
        <v>0</v>
      </c>
      <c r="C216" s="554">
        <f>'CS-Match'!CX731</f>
        <v>0</v>
      </c>
      <c r="D216" s="554">
        <f>'CS-Match'!CZ731</f>
        <v>0</v>
      </c>
      <c r="E216" s="554">
        <f>'CS-Match'!DB731</f>
        <v>0</v>
      </c>
      <c r="F216" s="554">
        <f>'CS-Match'!DD731</f>
        <v>0</v>
      </c>
      <c r="G216" s="554">
        <f>'CS-Match'!DF731</f>
        <v>0</v>
      </c>
      <c r="H216" s="561">
        <f t="shared" si="34"/>
        <v>0</v>
      </c>
      <c r="I216" s="544" t="s">
        <v>488</v>
      </c>
    </row>
    <row r="217" spans="2:9">
      <c r="B217" s="597">
        <f>'CS-Match'!C732</f>
        <v>0</v>
      </c>
      <c r="C217" s="598">
        <f>'CS-Match'!CX732</f>
        <v>0</v>
      </c>
      <c r="D217" s="598">
        <f>'CS-Match'!CZ732</f>
        <v>0</v>
      </c>
      <c r="E217" s="598">
        <f>'CS-Match'!DB732</f>
        <v>0</v>
      </c>
      <c r="F217" s="598">
        <f>'CS-Match'!DD732</f>
        <v>0</v>
      </c>
      <c r="G217" s="598">
        <f>'CS-Match'!DF732</f>
        <v>0</v>
      </c>
      <c r="H217" s="599">
        <f t="shared" si="34"/>
        <v>0</v>
      </c>
      <c r="I217" s="544" t="s">
        <v>488</v>
      </c>
    </row>
    <row r="218" spans="2:9">
      <c r="B218" s="560">
        <f>'CS-Match'!C733</f>
        <v>0</v>
      </c>
      <c r="C218" s="554">
        <f>'CS-Match'!CX733</f>
        <v>0</v>
      </c>
      <c r="D218" s="554">
        <f>'CS-Match'!CZ733</f>
        <v>0</v>
      </c>
      <c r="E218" s="554">
        <f>'CS-Match'!DB733</f>
        <v>0</v>
      </c>
      <c r="F218" s="554">
        <f>'CS-Match'!DD733</f>
        <v>0</v>
      </c>
      <c r="G218" s="554">
        <f>'CS-Match'!DF733</f>
        <v>0</v>
      </c>
      <c r="H218" s="561">
        <f t="shared" si="34"/>
        <v>0</v>
      </c>
      <c r="I218" s="544" t="s">
        <v>488</v>
      </c>
    </row>
    <row r="219" spans="2:9">
      <c r="B219" s="597">
        <f>'CS-Match'!C734</f>
        <v>0</v>
      </c>
      <c r="C219" s="598">
        <f>'CS-Match'!CX734</f>
        <v>0</v>
      </c>
      <c r="D219" s="598">
        <f>'CS-Match'!CZ734</f>
        <v>0</v>
      </c>
      <c r="E219" s="598">
        <f>'CS-Match'!DB734</f>
        <v>0</v>
      </c>
      <c r="F219" s="598">
        <f>'CS-Match'!DD734</f>
        <v>0</v>
      </c>
      <c r="G219" s="598">
        <f>'CS-Match'!DF734</f>
        <v>0</v>
      </c>
      <c r="H219" s="599">
        <f t="shared" si="34"/>
        <v>0</v>
      </c>
      <c r="I219" s="544" t="s">
        <v>488</v>
      </c>
    </row>
    <row r="220" spans="2:9">
      <c r="B220" s="560">
        <f>'CS-Match'!C735</f>
        <v>0</v>
      </c>
      <c r="C220" s="554">
        <f>'CS-Match'!CX735</f>
        <v>0</v>
      </c>
      <c r="D220" s="554">
        <f>'CS-Match'!CZ735</f>
        <v>0</v>
      </c>
      <c r="E220" s="554">
        <f>'CS-Match'!DB735</f>
        <v>0</v>
      </c>
      <c r="F220" s="554">
        <f>'CS-Match'!DD735</f>
        <v>0</v>
      </c>
      <c r="G220" s="554">
        <f>'CS-Match'!DF735</f>
        <v>0</v>
      </c>
      <c r="H220" s="561">
        <f t="shared" si="34"/>
        <v>0</v>
      </c>
      <c r="I220" s="544" t="s">
        <v>488</v>
      </c>
    </row>
    <row r="221" spans="2:9">
      <c r="B221" s="597">
        <f>'CS-Match'!C736</f>
        <v>0</v>
      </c>
      <c r="C221" s="598">
        <f>'CS-Match'!CX736</f>
        <v>0</v>
      </c>
      <c r="D221" s="598">
        <f>'CS-Match'!CZ736</f>
        <v>0</v>
      </c>
      <c r="E221" s="598">
        <f>'CS-Match'!DB736</f>
        <v>0</v>
      </c>
      <c r="F221" s="598">
        <f>'CS-Match'!DD736</f>
        <v>0</v>
      </c>
      <c r="G221" s="598">
        <f>'CS-Match'!DF736</f>
        <v>0</v>
      </c>
      <c r="H221" s="599">
        <f t="shared" si="34"/>
        <v>0</v>
      </c>
      <c r="I221" s="544" t="s">
        <v>488</v>
      </c>
    </row>
    <row r="222" spans="2:9">
      <c r="B222" s="560">
        <f>'CS-Match'!C737</f>
        <v>0</v>
      </c>
      <c r="C222" s="554">
        <f>'CS-Match'!CX737</f>
        <v>0</v>
      </c>
      <c r="D222" s="554">
        <f>'CS-Match'!CZ737</f>
        <v>0</v>
      </c>
      <c r="E222" s="554">
        <f>'CS-Match'!DB737</f>
        <v>0</v>
      </c>
      <c r="F222" s="554">
        <f>'CS-Match'!DD737</f>
        <v>0</v>
      </c>
      <c r="G222" s="554">
        <f>'CS-Match'!DF737</f>
        <v>0</v>
      </c>
      <c r="H222" s="561">
        <f t="shared" si="34"/>
        <v>0</v>
      </c>
      <c r="I222" s="544" t="s">
        <v>488</v>
      </c>
    </row>
    <row r="223" spans="2:9" ht="15.75" thickBot="1">
      <c r="B223" s="597">
        <f>'CS-Match'!C738</f>
        <v>0</v>
      </c>
      <c r="C223" s="598">
        <f>'CS-Match'!CX738</f>
        <v>0</v>
      </c>
      <c r="D223" s="598">
        <f>'CS-Match'!CZ738</f>
        <v>0</v>
      </c>
      <c r="E223" s="598">
        <f>'CS-Match'!DB738</f>
        <v>0</v>
      </c>
      <c r="F223" s="598">
        <f>'CS-Match'!DD738</f>
        <v>0</v>
      </c>
      <c r="G223" s="598">
        <f>'CS-Match'!DF738</f>
        <v>0</v>
      </c>
      <c r="H223" s="602">
        <f t="shared" si="34"/>
        <v>0</v>
      </c>
      <c r="I223" s="544" t="s">
        <v>488</v>
      </c>
    </row>
    <row r="224" spans="2:9" ht="16.5" thickTop="1">
      <c r="B224" s="557" t="s">
        <v>477</v>
      </c>
      <c r="C224" s="562">
        <f>SUM(C212:C223)</f>
        <v>0</v>
      </c>
      <c r="D224" s="562">
        <f t="shared" ref="D224:G224" si="35">SUM(D212:D223)</f>
        <v>0</v>
      </c>
      <c r="E224" s="562">
        <f t="shared" si="35"/>
        <v>0</v>
      </c>
      <c r="F224" s="562">
        <f t="shared" si="35"/>
        <v>0</v>
      </c>
      <c r="G224" s="562">
        <f t="shared" si="35"/>
        <v>0</v>
      </c>
      <c r="H224" s="563">
        <f>SUM(H212:H223)</f>
        <v>0</v>
      </c>
      <c r="I224" s="540"/>
    </row>
    <row r="225" spans="2:9">
      <c r="B225" s="534"/>
      <c r="C225" s="534"/>
      <c r="D225" s="534"/>
      <c r="E225" s="534"/>
      <c r="F225" s="534"/>
      <c r="G225" s="534"/>
      <c r="H225" s="534"/>
      <c r="I225" s="534"/>
    </row>
    <row r="226" spans="2:9">
      <c r="B226" s="534"/>
      <c r="C226" s="534"/>
      <c r="D226" s="534"/>
      <c r="E226" s="534"/>
      <c r="F226" s="534"/>
      <c r="G226" s="534"/>
      <c r="H226" s="534"/>
      <c r="I226" s="534"/>
    </row>
    <row r="227" spans="2:9" ht="15.75">
      <c r="B227" s="564" t="str">
        <f>$B$47</f>
        <v>TOTAL COST SHARING FUNDS</v>
      </c>
      <c r="C227" s="565" t="s">
        <v>131</v>
      </c>
      <c r="D227" s="565" t="s">
        <v>132</v>
      </c>
      <c r="E227" s="565" t="s">
        <v>133</v>
      </c>
      <c r="F227" s="565" t="s">
        <v>88</v>
      </c>
      <c r="G227" s="565" t="s">
        <v>89</v>
      </c>
      <c r="H227" s="565" t="s">
        <v>477</v>
      </c>
      <c r="I227" s="539"/>
    </row>
    <row r="228" spans="2:9" ht="15.75">
      <c r="B228" s="567" t="s">
        <v>477</v>
      </c>
      <c r="C228" s="566" t="e">
        <f>SUM(C224+C208)</f>
        <v>#N/A</v>
      </c>
      <c r="D228" s="566" t="e">
        <f t="shared" ref="D228:G228" si="36">SUM(D224+D208)</f>
        <v>#N/A</v>
      </c>
      <c r="E228" s="566" t="e">
        <f t="shared" si="36"/>
        <v>#N/A</v>
      </c>
      <c r="F228" s="566" t="e">
        <f t="shared" si="36"/>
        <v>#N/A</v>
      </c>
      <c r="G228" s="566" t="e">
        <f t="shared" si="36"/>
        <v>#N/A</v>
      </c>
      <c r="H228" s="566" t="e">
        <f>SUM(C228:G228)</f>
        <v>#N/A</v>
      </c>
      <c r="I228" s="540"/>
    </row>
    <row r="229" spans="2:9">
      <c r="B229" s="534"/>
      <c r="C229" s="534"/>
      <c r="D229" s="534"/>
      <c r="E229" s="534"/>
      <c r="F229" s="534"/>
      <c r="G229" s="534"/>
      <c r="H229" s="534"/>
      <c r="I229" s="534"/>
    </row>
    <row r="230" spans="2:9" ht="48" customHeight="1">
      <c r="B230" s="1083" t="str">
        <f t="shared" ref="B230" si="37">$B$50</f>
        <v>I authorize the use of funds listed above for the purposes of Cost sharing/Matching for this project from the department/unit account listed above. I understand that the proposing unit is ultimately responsible for paying these CS/M commitments including third party commitments if the third party fails to provide its contributions.  I certify that the costs and/or account number(s) stated on this form represent costs and/or projects directly related to the work statement of the named proposal/project, and represent allowable cost sharing per 2 CFR 200.306 and UA policy (D-01).</v>
      </c>
      <c r="C230" s="1084"/>
      <c r="D230" s="1084"/>
      <c r="E230" s="1084"/>
      <c r="F230" s="1084"/>
      <c r="G230" s="1084"/>
      <c r="H230" s="1084"/>
      <c r="I230" s="1085"/>
    </row>
    <row r="231" spans="2:9">
      <c r="B231" s="541"/>
      <c r="C231" s="534"/>
      <c r="D231" s="534"/>
      <c r="E231" s="534"/>
      <c r="F231" s="534"/>
      <c r="G231" s="534"/>
      <c r="H231" s="534"/>
      <c r="I231" s="544"/>
    </row>
    <row r="232" spans="2:9">
      <c r="B232" s="541"/>
      <c r="C232" s="534"/>
      <c r="D232" s="534"/>
      <c r="E232" s="534"/>
      <c r="F232" s="534"/>
      <c r="G232" s="534"/>
      <c r="H232" s="534"/>
      <c r="I232" s="544"/>
    </row>
    <row r="233" spans="2:9" ht="15.75" thickBot="1">
      <c r="B233" s="568"/>
      <c r="C233" s="533"/>
      <c r="D233" s="534"/>
      <c r="E233" s="533"/>
      <c r="F233" s="533"/>
      <c r="G233" s="533"/>
      <c r="H233" s="534"/>
      <c r="I233" s="544"/>
    </row>
    <row r="234" spans="2:9">
      <c r="B234" s="541" t="s">
        <v>479</v>
      </c>
      <c r="C234" s="534" t="s">
        <v>482</v>
      </c>
      <c r="D234" s="534"/>
      <c r="E234" s="534" t="s">
        <v>480</v>
      </c>
      <c r="F234" s="534"/>
      <c r="G234" s="534" t="s">
        <v>482</v>
      </c>
      <c r="H234" s="534"/>
      <c r="I234" s="544"/>
    </row>
    <row r="235" spans="2:9">
      <c r="B235" s="541"/>
      <c r="C235" s="534"/>
      <c r="D235" s="534"/>
      <c r="E235" s="534"/>
      <c r="F235" s="534"/>
      <c r="G235" s="534"/>
      <c r="H235" s="534"/>
      <c r="I235" s="544"/>
    </row>
    <row r="236" spans="2:9">
      <c r="B236" s="541"/>
      <c r="C236" s="534"/>
      <c r="D236" s="534"/>
      <c r="E236" s="534"/>
      <c r="F236" s="534"/>
      <c r="G236" s="534"/>
      <c r="H236" s="534"/>
      <c r="I236" s="544"/>
    </row>
    <row r="237" spans="2:9" ht="15.75" thickBot="1">
      <c r="B237" s="568"/>
      <c r="C237" s="533"/>
      <c r="D237" s="534"/>
      <c r="E237" s="533"/>
      <c r="F237" s="533"/>
      <c r="G237" s="533"/>
      <c r="H237" s="534"/>
      <c r="I237" s="544"/>
    </row>
    <row r="238" spans="2:9">
      <c r="B238" s="541" t="s">
        <v>481</v>
      </c>
      <c r="C238" s="534" t="s">
        <v>482</v>
      </c>
      <c r="D238" s="534"/>
      <c r="E238" s="534" t="s">
        <v>485</v>
      </c>
      <c r="F238" s="534"/>
      <c r="G238" s="534" t="s">
        <v>482</v>
      </c>
      <c r="H238" s="534"/>
      <c r="I238" s="544"/>
    </row>
    <row r="239" spans="2:9">
      <c r="B239" s="571"/>
      <c r="C239" s="546"/>
      <c r="D239" s="546"/>
      <c r="E239" s="546"/>
      <c r="F239" s="546"/>
      <c r="G239" s="546"/>
      <c r="H239" s="546"/>
      <c r="I239" s="540"/>
    </row>
    <row r="240" spans="2:9">
      <c r="B240" s="534"/>
      <c r="C240" s="534"/>
      <c r="D240" s="534"/>
      <c r="E240" s="534"/>
      <c r="F240" s="534"/>
      <c r="G240" s="534"/>
      <c r="H240" s="534"/>
      <c r="I240" s="534"/>
    </row>
    <row r="242" spans="2:9" ht="72" customHeight="1">
      <c r="E242" s="1086" t="str">
        <f t="shared" ref="E242" si="38">$E$2</f>
        <v>COST SHARING/MATCH FORM</v>
      </c>
      <c r="F242" s="1086"/>
      <c r="G242" s="1086"/>
      <c r="H242" s="1086"/>
      <c r="I242" s="1086"/>
    </row>
    <row r="243" spans="2:9" ht="18">
      <c r="B243" s="576" t="s">
        <v>486</v>
      </c>
      <c r="I243" s="575" t="str">
        <f>$I$3</f>
        <v>V 07.01.21</v>
      </c>
    </row>
    <row r="244" spans="2:9" ht="15.75">
      <c r="B244" s="596" t="s">
        <v>136</v>
      </c>
      <c r="C244" s="577">
        <f>'CS-Match'!D1</f>
        <v>0</v>
      </c>
      <c r="D244" s="577"/>
      <c r="E244" s="577"/>
      <c r="F244" s="577"/>
      <c r="G244" s="577"/>
      <c r="H244" s="577"/>
      <c r="I244" s="577"/>
    </row>
    <row r="245" spans="2:9" ht="15.75">
      <c r="B245" s="596" t="s">
        <v>140</v>
      </c>
      <c r="C245" s="534">
        <f>'CS-Match'!D2</f>
        <v>0</v>
      </c>
      <c r="D245" s="534"/>
      <c r="E245" s="534"/>
      <c r="F245" s="534"/>
      <c r="G245" s="534"/>
      <c r="H245" s="534"/>
      <c r="I245" s="534"/>
    </row>
    <row r="246" spans="2:9" ht="15.75">
      <c r="B246" s="595" t="s">
        <v>138</v>
      </c>
      <c r="C246" s="535">
        <f>'CS-Match'!D3</f>
        <v>0</v>
      </c>
      <c r="D246" s="534"/>
      <c r="E246" s="534"/>
      <c r="F246" s="534"/>
      <c r="G246" s="534"/>
      <c r="H246" s="534"/>
      <c r="I246" s="534"/>
    </row>
    <row r="247" spans="2:9" ht="15.75">
      <c r="B247" s="94" t="s">
        <v>139</v>
      </c>
      <c r="C247" s="535">
        <f>'CS-Match'!D4</f>
        <v>0</v>
      </c>
      <c r="D247" s="534"/>
      <c r="E247" s="534"/>
      <c r="F247" s="534"/>
      <c r="G247" s="534"/>
      <c r="H247" s="534"/>
      <c r="I247" s="534"/>
    </row>
    <row r="248" spans="2:9" ht="15.75">
      <c r="B248" s="94" t="s">
        <v>478</v>
      </c>
      <c r="C248" s="534" t="str">
        <f>'CS-Match'!DI8</f>
        <v>Dept #5 Match Budget</v>
      </c>
      <c r="D248" s="534"/>
      <c r="E248" s="534"/>
      <c r="F248" s="534"/>
      <c r="G248" s="534"/>
      <c r="H248" s="534"/>
      <c r="I248" s="534"/>
    </row>
    <row r="249" spans="2:9" ht="15.75">
      <c r="B249" s="52" t="s">
        <v>46</v>
      </c>
      <c r="C249" s="534">
        <f>'CS-Match'!D5</f>
        <v>0</v>
      </c>
      <c r="D249" s="534"/>
      <c r="E249" s="534"/>
      <c r="F249" s="534"/>
      <c r="G249" s="534"/>
      <c r="H249" s="534"/>
      <c r="I249" s="534"/>
    </row>
    <row r="250" spans="2:9" ht="15.75">
      <c r="B250" s="475" t="s">
        <v>496</v>
      </c>
      <c r="C250" s="534">
        <f>'CS-Match'!D6</f>
        <v>0</v>
      </c>
      <c r="D250" s="534"/>
      <c r="E250" s="534"/>
      <c r="F250" s="534"/>
      <c r="G250" s="534"/>
      <c r="H250" s="534"/>
      <c r="I250" s="534"/>
    </row>
    <row r="251" spans="2:9" ht="15.75">
      <c r="B251" s="537" t="str">
        <f t="shared" ref="B251:B252" si="39">B11</f>
        <v>COST SHARE/MATCH TERMS</v>
      </c>
      <c r="C251" s="1087"/>
      <c r="D251" s="1087"/>
      <c r="E251" s="534"/>
      <c r="F251" s="534"/>
      <c r="G251" s="534"/>
      <c r="H251" s="534"/>
      <c r="I251" s="534"/>
    </row>
    <row r="252" spans="2:9" ht="15.75">
      <c r="B252" s="537" t="str">
        <f t="shared" si="39"/>
        <v>TOTAL CS/M COMMITMENT</v>
      </c>
      <c r="C252" s="578" t="e">
        <f>'CS-Match'!L3</f>
        <v>#N/A</v>
      </c>
      <c r="D252" s="534"/>
      <c r="E252" s="534"/>
      <c r="F252" s="534"/>
      <c r="G252" s="534"/>
      <c r="H252" s="534"/>
      <c r="I252" s="534"/>
    </row>
    <row r="253" spans="2:9" ht="15.75">
      <c r="B253" s="537"/>
      <c r="C253" s="534"/>
      <c r="D253" s="534"/>
      <c r="E253" s="534"/>
      <c r="F253" s="534"/>
      <c r="G253" s="534"/>
      <c r="H253" s="534"/>
      <c r="I253" s="534"/>
    </row>
    <row r="254" spans="2:9" ht="48" customHeight="1">
      <c r="B254" s="1088" t="str">
        <f t="shared" ref="B254" si="40">$B$14</f>
        <v>This form must be completed for all mandatory Cost Sharing/Matching (CS/M) requirements, regardless of whether the proposal is for research, training or other sponsored activities. Information from the sponsor detailing the Cost Sharing/Matching requirement must also be included with this form. For third party contributions, a letter from the third party contributors indicating the amount of Cost sharing/matching funds is required. UA cost sharing/match cost share policy (D-01) does not allow voluntary matching funds/cost sharing. Cost Sharing/Matching beyond the minimum required by the sponsor is strongly discouraged and must be fully justified.</v>
      </c>
      <c r="C254" s="1088"/>
      <c r="D254" s="1088"/>
      <c r="E254" s="1088"/>
      <c r="F254" s="1088"/>
      <c r="G254" s="1088"/>
      <c r="H254" s="1088"/>
      <c r="I254" s="1088"/>
    </row>
    <row r="255" spans="2:9">
      <c r="B255" s="534"/>
      <c r="C255" s="534"/>
      <c r="D255" s="534"/>
      <c r="E255" s="534"/>
      <c r="F255" s="534"/>
      <c r="G255" s="534"/>
      <c r="H255" s="534"/>
      <c r="I255" s="534"/>
    </row>
    <row r="256" spans="2:9" ht="15.75">
      <c r="B256" s="1080" t="str">
        <f t="shared" ref="B256" si="41">$B$16</f>
        <v>UAF FUND 1 COST SHARE/ MATCH FUNDS</v>
      </c>
      <c r="C256" s="1081"/>
      <c r="D256" s="1081"/>
      <c r="E256" s="1081"/>
      <c r="F256" s="1081"/>
      <c r="G256" s="1081"/>
      <c r="H256" s="1081"/>
      <c r="I256" s="1082"/>
    </row>
    <row r="257" spans="1:10" ht="16.5" thickBot="1">
      <c r="A257" s="531"/>
      <c r="B257" s="572"/>
      <c r="C257" s="573" t="s">
        <v>131</v>
      </c>
      <c r="D257" s="573" t="s">
        <v>132</v>
      </c>
      <c r="E257" s="573" t="s">
        <v>133</v>
      </c>
      <c r="F257" s="573" t="s">
        <v>88</v>
      </c>
      <c r="G257" s="573" t="s">
        <v>89</v>
      </c>
      <c r="H257" s="574" t="s">
        <v>477</v>
      </c>
      <c r="I257" s="545"/>
      <c r="J257" s="531"/>
    </row>
    <row r="258" spans="1:10">
      <c r="B258" s="553" t="s">
        <v>470</v>
      </c>
      <c r="C258" s="554">
        <f>'CS-Match'!DI76</f>
        <v>0</v>
      </c>
      <c r="D258" s="554">
        <f>'CS-Match'!DK76</f>
        <v>0</v>
      </c>
      <c r="E258" s="554">
        <f>'CS-Match'!DM76</f>
        <v>0</v>
      </c>
      <c r="F258" s="554">
        <f>'CS-Match'!DO76</f>
        <v>0</v>
      </c>
      <c r="G258" s="554">
        <f>'CS-Match'!DQ76</f>
        <v>0</v>
      </c>
      <c r="H258" s="554">
        <f>SUM(C258:G258)</f>
        <v>0</v>
      </c>
      <c r="I258" s="544"/>
    </row>
    <row r="259" spans="1:10">
      <c r="B259" s="541" t="s">
        <v>471</v>
      </c>
      <c r="C259" s="536">
        <f>'CS-Match'!DI149</f>
        <v>0</v>
      </c>
      <c r="D259" s="536">
        <f>'CS-Match'!DK149</f>
        <v>0</v>
      </c>
      <c r="E259" s="536">
        <f>'CS-Match'!DM149</f>
        <v>0</v>
      </c>
      <c r="F259" s="536">
        <f>'CS-Match'!DO149</f>
        <v>0</v>
      </c>
      <c r="G259" s="536">
        <f>'CS-Match'!DQ149</f>
        <v>0</v>
      </c>
      <c r="H259" s="536">
        <f t="shared" ref="H259:H267" si="42">SUM(C259:G259)</f>
        <v>0</v>
      </c>
      <c r="I259" s="544"/>
    </row>
    <row r="260" spans="1:10">
      <c r="B260" s="553" t="s">
        <v>472</v>
      </c>
      <c r="C260" s="554">
        <f>'CS-Match'!DI536</f>
        <v>0</v>
      </c>
      <c r="D260" s="554">
        <f>'CS-Match'!DK536</f>
        <v>0</v>
      </c>
      <c r="E260" s="554">
        <f>'CS-Match'!DM536</f>
        <v>0</v>
      </c>
      <c r="F260" s="554">
        <f>'CS-Match'!DO536</f>
        <v>0</v>
      </c>
      <c r="G260" s="554">
        <f>'CS-Match'!DQ536</f>
        <v>0</v>
      </c>
      <c r="H260" s="554">
        <f t="shared" si="42"/>
        <v>0</v>
      </c>
      <c r="I260" s="544"/>
    </row>
    <row r="261" spans="1:10">
      <c r="B261" s="541" t="s">
        <v>483</v>
      </c>
      <c r="C261" s="536">
        <f>'CS-Match'!DI581</f>
        <v>0</v>
      </c>
      <c r="D261" s="536">
        <f>'CS-Match'!DK581</f>
        <v>0</v>
      </c>
      <c r="E261" s="536">
        <f>'CS-Match'!DM581</f>
        <v>0</v>
      </c>
      <c r="F261" s="536">
        <f>'CS-Match'!DO581</f>
        <v>0</v>
      </c>
      <c r="G261" s="536">
        <f>'CS-Match'!DQ581</f>
        <v>0</v>
      </c>
      <c r="H261" s="536">
        <f t="shared" si="42"/>
        <v>0</v>
      </c>
      <c r="I261" s="544"/>
    </row>
    <row r="262" spans="1:10">
      <c r="B262" s="553" t="s">
        <v>484</v>
      </c>
      <c r="C262" s="554">
        <f>'CS-Match'!DI613</f>
        <v>0</v>
      </c>
      <c r="D262" s="554">
        <f>'CS-Match'!DK613</f>
        <v>0</v>
      </c>
      <c r="E262" s="554">
        <f>'CS-Match'!DB673</f>
        <v>0</v>
      </c>
      <c r="F262" s="554">
        <f>'CS-Match'!DD673</f>
        <v>0</v>
      </c>
      <c r="G262" s="554">
        <f>'CS-Match'!DF673</f>
        <v>0</v>
      </c>
      <c r="H262" s="554">
        <f t="shared" si="42"/>
        <v>0</v>
      </c>
      <c r="I262" s="544"/>
    </row>
    <row r="263" spans="1:10">
      <c r="B263" s="541" t="s">
        <v>475</v>
      </c>
      <c r="C263" s="536" t="e">
        <f>'CS-Match'!DI635</f>
        <v>#N/A</v>
      </c>
      <c r="D263" s="536" t="e">
        <f>'CS-Match'!DK635</f>
        <v>#N/A</v>
      </c>
      <c r="E263" s="536" t="e">
        <f>'CS-Match'!DM635</f>
        <v>#N/A</v>
      </c>
      <c r="F263" s="536" t="e">
        <f>'CS-Match'!DO635</f>
        <v>#N/A</v>
      </c>
      <c r="G263" s="536" t="e">
        <f>'CS-Match'!DQ635</f>
        <v>#N/A</v>
      </c>
      <c r="H263" s="536" t="e">
        <f t="shared" si="42"/>
        <v>#N/A</v>
      </c>
      <c r="I263" s="544"/>
    </row>
    <row r="264" spans="1:10">
      <c r="B264" s="553" t="s">
        <v>476</v>
      </c>
      <c r="C264" s="554">
        <f>'CS-Match'!DI639</f>
        <v>0</v>
      </c>
      <c r="D264" s="554">
        <f>'CS-Match'!DK639</f>
        <v>0</v>
      </c>
      <c r="E264" s="554">
        <f>'CS-Match'!DM639</f>
        <v>0</v>
      </c>
      <c r="F264" s="554">
        <f>'CS-Match'!DO639</f>
        <v>0</v>
      </c>
      <c r="G264" s="554">
        <f>'CS-Match'!DQ639</f>
        <v>0</v>
      </c>
      <c r="H264" s="554">
        <f t="shared" si="42"/>
        <v>0</v>
      </c>
      <c r="I264" s="544"/>
    </row>
    <row r="265" spans="1:10">
      <c r="B265" s="541" t="s">
        <v>474</v>
      </c>
      <c r="C265" s="536">
        <f>'CS-Match'!DI665+'CS-Match'!DI690+'CS-Match'!DI713+'CS-Match'!DI725</f>
        <v>0</v>
      </c>
      <c r="D265" s="536">
        <f>'CS-Match'!DK665+'CS-Match'!DK690+'CS-Match'!DK713+'CS-Match'!DK725</f>
        <v>0</v>
      </c>
      <c r="E265" s="536">
        <f>'CS-Match'!DM665+'CS-Match'!DM690+'CS-Match'!DM713+'CS-Match'!DM725</f>
        <v>0</v>
      </c>
      <c r="F265" s="536">
        <f>'CS-Match'!DO665+'CS-Match'!DO690+'CS-Match'!DO713+'CS-Match'!DO725</f>
        <v>0</v>
      </c>
      <c r="G265" s="536">
        <f>'CS-Match'!DQ665+'CS-Match'!DQ690+'CS-Match'!DQ713+'CS-Match'!DQ725</f>
        <v>0</v>
      </c>
      <c r="H265" s="536">
        <f t="shared" si="42"/>
        <v>0</v>
      </c>
      <c r="I265" s="544"/>
    </row>
    <row r="266" spans="1:10">
      <c r="B266" s="555" t="s">
        <v>473</v>
      </c>
      <c r="C266" s="556">
        <f>'CS-Match'!DI764</f>
        <v>0</v>
      </c>
      <c r="D266" s="556">
        <f>'CS-Match'!DK764</f>
        <v>0</v>
      </c>
      <c r="E266" s="556">
        <f>'CS-Match'!DM764</f>
        <v>0</v>
      </c>
      <c r="F266" s="556">
        <f>'CS-Match'!DO764</f>
        <v>0</v>
      </c>
      <c r="G266" s="556">
        <f>'CS-Match'!DQ764</f>
        <v>0</v>
      </c>
      <c r="H266" s="554">
        <f t="shared" si="42"/>
        <v>0</v>
      </c>
      <c r="I266" s="544"/>
    </row>
    <row r="267" spans="1:10" ht="15.75" thickBot="1">
      <c r="B267" s="549" t="s">
        <v>302</v>
      </c>
      <c r="C267" s="550">
        <f>'CS-Match'!DI772</f>
        <v>0</v>
      </c>
      <c r="D267" s="550">
        <f>'CS-Match'!DK772</f>
        <v>0</v>
      </c>
      <c r="E267" s="550">
        <f>'CS-Match'!DM772</f>
        <v>0</v>
      </c>
      <c r="F267" s="550">
        <f>'CS-Match'!DO772</f>
        <v>0</v>
      </c>
      <c r="G267" s="550">
        <f>'CS-Match'!DQ772</f>
        <v>0</v>
      </c>
      <c r="H267" s="550">
        <f t="shared" si="42"/>
        <v>0</v>
      </c>
      <c r="I267" s="544"/>
    </row>
    <row r="268" spans="1:10" ht="16.5" thickTop="1">
      <c r="B268" s="557" t="s">
        <v>477</v>
      </c>
      <c r="C268" s="558" t="e">
        <f>SUM(C258:C267)</f>
        <v>#N/A</v>
      </c>
      <c r="D268" s="558" t="e">
        <f t="shared" ref="D268" si="43">SUM(D258:D267)</f>
        <v>#N/A</v>
      </c>
      <c r="E268" s="558">
        <f>'CS-Match'!DM613</f>
        <v>0</v>
      </c>
      <c r="F268" s="558">
        <f>'CS-Match'!DO613</f>
        <v>0</v>
      </c>
      <c r="G268" s="558">
        <f>'CS-Match'!DQ613</f>
        <v>0</v>
      </c>
      <c r="H268" s="559" t="e">
        <f>SUM(H258:H267)</f>
        <v>#N/A</v>
      </c>
      <c r="I268" s="540"/>
    </row>
    <row r="269" spans="1:10" ht="15.75">
      <c r="B269" s="534"/>
      <c r="C269" s="536"/>
      <c r="D269" s="536"/>
      <c r="E269" s="536"/>
      <c r="F269" s="536"/>
      <c r="G269" s="536"/>
      <c r="H269" s="532"/>
      <c r="I269" s="534"/>
    </row>
    <row r="270" spans="1:10" ht="15.75">
      <c r="B270" s="1080" t="s">
        <v>503</v>
      </c>
      <c r="C270" s="1081"/>
      <c r="D270" s="1081"/>
      <c r="E270" s="1081"/>
      <c r="F270" s="1081"/>
      <c r="G270" s="1081"/>
      <c r="H270" s="1081"/>
      <c r="I270" s="1082"/>
    </row>
    <row r="271" spans="1:10" ht="30">
      <c r="B271" s="541"/>
      <c r="C271" s="547" t="s">
        <v>131</v>
      </c>
      <c r="D271" s="547" t="s">
        <v>132</v>
      </c>
      <c r="E271" s="547" t="s">
        <v>133</v>
      </c>
      <c r="F271" s="547" t="s">
        <v>88</v>
      </c>
      <c r="G271" s="547" t="s">
        <v>89</v>
      </c>
      <c r="H271" s="548" t="s">
        <v>477</v>
      </c>
      <c r="I271" s="542" t="s">
        <v>491</v>
      </c>
    </row>
    <row r="272" spans="1:10">
      <c r="B272" s="560">
        <f>'CS-Match'!C727</f>
        <v>0</v>
      </c>
      <c r="C272" s="554">
        <f>'CS-Match'!DI727</f>
        <v>0</v>
      </c>
      <c r="D272" s="554">
        <f>'CS-Match'!DK727</f>
        <v>0</v>
      </c>
      <c r="E272" s="554">
        <f>'CS-Match'!DM727</f>
        <v>0</v>
      </c>
      <c r="F272" s="554">
        <f>'CS-Match'!DO727</f>
        <v>0</v>
      </c>
      <c r="G272" s="554">
        <f>'CS-Match'!DQ727</f>
        <v>0</v>
      </c>
      <c r="H272" s="561">
        <f>SUM(C272:G272)</f>
        <v>0</v>
      </c>
      <c r="I272" s="545" t="s">
        <v>488</v>
      </c>
    </row>
    <row r="273" spans="2:9">
      <c r="B273" s="597">
        <f>'CS-Match'!C728</f>
        <v>0</v>
      </c>
      <c r="C273" s="598">
        <f>'CS-Match'!DI728</f>
        <v>0</v>
      </c>
      <c r="D273" s="598">
        <f>'CS-Match'!DK728</f>
        <v>0</v>
      </c>
      <c r="E273" s="598">
        <f>'CS-Match'!DM728</f>
        <v>0</v>
      </c>
      <c r="F273" s="598">
        <f>'CS-Match'!DO728</f>
        <v>0</v>
      </c>
      <c r="G273" s="598">
        <f>'CS-Match'!DQ728</f>
        <v>0</v>
      </c>
      <c r="H273" s="599">
        <f t="shared" ref="H273:H283" si="44">SUM(C273:G273)</f>
        <v>0</v>
      </c>
      <c r="I273" s="545" t="s">
        <v>488</v>
      </c>
    </row>
    <row r="274" spans="2:9">
      <c r="B274" s="560">
        <f>'CS-Match'!C729</f>
        <v>0</v>
      </c>
      <c r="C274" s="554">
        <f>'CS-Match'!DI729</f>
        <v>0</v>
      </c>
      <c r="D274" s="554">
        <f>'CS-Match'!DK729</f>
        <v>0</v>
      </c>
      <c r="E274" s="554">
        <f>'CS-Match'!DM729</f>
        <v>0</v>
      </c>
      <c r="F274" s="554">
        <f>'CS-Match'!DO729</f>
        <v>0</v>
      </c>
      <c r="G274" s="554">
        <f>'CS-Match'!DQ729</f>
        <v>0</v>
      </c>
      <c r="H274" s="561">
        <f t="shared" si="44"/>
        <v>0</v>
      </c>
      <c r="I274" s="545" t="s">
        <v>488</v>
      </c>
    </row>
    <row r="275" spans="2:9">
      <c r="B275" s="597">
        <f>'CS-Match'!C730</f>
        <v>0</v>
      </c>
      <c r="C275" s="598">
        <f>'CS-Match'!DI730</f>
        <v>0</v>
      </c>
      <c r="D275" s="598">
        <f>'CS-Match'!DK730</f>
        <v>0</v>
      </c>
      <c r="E275" s="598">
        <f>'CS-Match'!DM730</f>
        <v>0</v>
      </c>
      <c r="F275" s="598">
        <f>'CS-Match'!DO730</f>
        <v>0</v>
      </c>
      <c r="G275" s="598">
        <f>'CS-Match'!DQ730</f>
        <v>0</v>
      </c>
      <c r="H275" s="599">
        <f t="shared" si="44"/>
        <v>0</v>
      </c>
      <c r="I275" s="545" t="s">
        <v>488</v>
      </c>
    </row>
    <row r="276" spans="2:9">
      <c r="B276" s="560">
        <f>'CS-Match'!C731</f>
        <v>0</v>
      </c>
      <c r="C276" s="554">
        <f>'CS-Match'!DI731</f>
        <v>0</v>
      </c>
      <c r="D276" s="554">
        <f>'CS-Match'!DK731</f>
        <v>0</v>
      </c>
      <c r="E276" s="554">
        <f>'CS-Match'!DM731</f>
        <v>0</v>
      </c>
      <c r="F276" s="554">
        <f>'CS-Match'!DO731</f>
        <v>0</v>
      </c>
      <c r="G276" s="554">
        <f>'CS-Match'!DQ731</f>
        <v>0</v>
      </c>
      <c r="H276" s="561">
        <f t="shared" si="44"/>
        <v>0</v>
      </c>
      <c r="I276" s="544" t="s">
        <v>488</v>
      </c>
    </row>
    <row r="277" spans="2:9">
      <c r="B277" s="597">
        <f>'CS-Match'!C732</f>
        <v>0</v>
      </c>
      <c r="C277" s="598">
        <f>'CS-Match'!DI732</f>
        <v>0</v>
      </c>
      <c r="D277" s="598">
        <f>'CS-Match'!DK732</f>
        <v>0</v>
      </c>
      <c r="E277" s="598">
        <f>'CS-Match'!DM732</f>
        <v>0</v>
      </c>
      <c r="F277" s="598">
        <f>'CS-Match'!DO732</f>
        <v>0</v>
      </c>
      <c r="G277" s="598">
        <f>'CS-Match'!DQ732</f>
        <v>0</v>
      </c>
      <c r="H277" s="599">
        <f t="shared" si="44"/>
        <v>0</v>
      </c>
      <c r="I277" s="544" t="s">
        <v>488</v>
      </c>
    </row>
    <row r="278" spans="2:9">
      <c r="B278" s="560">
        <f>'CS-Match'!C733</f>
        <v>0</v>
      </c>
      <c r="C278" s="554">
        <f>'CS-Match'!DI733</f>
        <v>0</v>
      </c>
      <c r="D278" s="554">
        <f>'CS-Match'!DK733</f>
        <v>0</v>
      </c>
      <c r="E278" s="554">
        <f>'CS-Match'!DM733</f>
        <v>0</v>
      </c>
      <c r="F278" s="554">
        <f>'CS-Match'!DO733</f>
        <v>0</v>
      </c>
      <c r="G278" s="554">
        <f>'CS-Match'!DQ733</f>
        <v>0</v>
      </c>
      <c r="H278" s="561">
        <f t="shared" si="44"/>
        <v>0</v>
      </c>
      <c r="I278" s="544" t="s">
        <v>488</v>
      </c>
    </row>
    <row r="279" spans="2:9">
      <c r="B279" s="597">
        <f>'CS-Match'!C734</f>
        <v>0</v>
      </c>
      <c r="C279" s="598">
        <f>'CS-Match'!DI734</f>
        <v>0</v>
      </c>
      <c r="D279" s="598">
        <f>'CS-Match'!DK734</f>
        <v>0</v>
      </c>
      <c r="E279" s="598">
        <f>'CS-Match'!DM734</f>
        <v>0</v>
      </c>
      <c r="F279" s="598">
        <f>'CS-Match'!DO734</f>
        <v>0</v>
      </c>
      <c r="G279" s="598">
        <f>'CS-Match'!DQ734</f>
        <v>0</v>
      </c>
      <c r="H279" s="599">
        <f t="shared" si="44"/>
        <v>0</v>
      </c>
      <c r="I279" s="544" t="s">
        <v>488</v>
      </c>
    </row>
    <row r="280" spans="2:9">
      <c r="B280" s="560">
        <f>'CS-Match'!C735</f>
        <v>0</v>
      </c>
      <c r="C280" s="554">
        <f>'CS-Match'!DI735</f>
        <v>0</v>
      </c>
      <c r="D280" s="554">
        <f>'CS-Match'!DK735</f>
        <v>0</v>
      </c>
      <c r="E280" s="554">
        <f>'CS-Match'!DM735</f>
        <v>0</v>
      </c>
      <c r="F280" s="554">
        <f>'CS-Match'!DO735</f>
        <v>0</v>
      </c>
      <c r="G280" s="554">
        <f>'CS-Match'!DQ735</f>
        <v>0</v>
      </c>
      <c r="H280" s="561">
        <f t="shared" si="44"/>
        <v>0</v>
      </c>
      <c r="I280" s="544" t="s">
        <v>488</v>
      </c>
    </row>
    <row r="281" spans="2:9">
      <c r="B281" s="597">
        <f>'CS-Match'!C736</f>
        <v>0</v>
      </c>
      <c r="C281" s="598">
        <f>'CS-Match'!DI736</f>
        <v>0</v>
      </c>
      <c r="D281" s="598">
        <f>'CS-Match'!DK736</f>
        <v>0</v>
      </c>
      <c r="E281" s="598">
        <f>'CS-Match'!DM736</f>
        <v>0</v>
      </c>
      <c r="F281" s="598">
        <f>'CS-Match'!DO736</f>
        <v>0</v>
      </c>
      <c r="G281" s="598">
        <f>'CS-Match'!DQ736</f>
        <v>0</v>
      </c>
      <c r="H281" s="599">
        <f t="shared" si="44"/>
        <v>0</v>
      </c>
      <c r="I281" s="544" t="s">
        <v>488</v>
      </c>
    </row>
    <row r="282" spans="2:9">
      <c r="B282" s="560">
        <f>'CS-Match'!C737</f>
        <v>0</v>
      </c>
      <c r="C282" s="554">
        <f>'CS-Match'!DI737</f>
        <v>0</v>
      </c>
      <c r="D282" s="554">
        <f>'CS-Match'!DK737</f>
        <v>0</v>
      </c>
      <c r="E282" s="554">
        <f>'CS-Match'!DM737</f>
        <v>0</v>
      </c>
      <c r="F282" s="554">
        <f>'CS-Match'!DO737</f>
        <v>0</v>
      </c>
      <c r="G282" s="554">
        <f>'CS-Match'!DQ737</f>
        <v>0</v>
      </c>
      <c r="H282" s="561">
        <f t="shared" si="44"/>
        <v>0</v>
      </c>
      <c r="I282" s="544" t="s">
        <v>488</v>
      </c>
    </row>
    <row r="283" spans="2:9" ht="15.75" thickBot="1">
      <c r="B283" s="600">
        <f>'CS-Match'!C738</f>
        <v>0</v>
      </c>
      <c r="C283" s="601">
        <f>'CS-Match'!DI738</f>
        <v>0</v>
      </c>
      <c r="D283" s="601">
        <f>'CS-Match'!DK738</f>
        <v>0</v>
      </c>
      <c r="E283" s="601">
        <f>'CS-Match'!DM738</f>
        <v>0</v>
      </c>
      <c r="F283" s="601">
        <f>'CS-Match'!DO738</f>
        <v>0</v>
      </c>
      <c r="G283" s="601">
        <f>'CS-Match'!DQ738</f>
        <v>0</v>
      </c>
      <c r="H283" s="602">
        <f t="shared" si="44"/>
        <v>0</v>
      </c>
      <c r="I283" s="544" t="s">
        <v>488</v>
      </c>
    </row>
    <row r="284" spans="2:9" ht="16.5" thickTop="1">
      <c r="B284" s="557" t="s">
        <v>477</v>
      </c>
      <c r="C284" s="562">
        <f>SUM(C272:C283)</f>
        <v>0</v>
      </c>
      <c r="D284" s="562">
        <f t="shared" ref="D284:G284" si="45">SUM(D272:D283)</f>
        <v>0</v>
      </c>
      <c r="E284" s="562">
        <f t="shared" si="45"/>
        <v>0</v>
      </c>
      <c r="F284" s="562">
        <f t="shared" si="45"/>
        <v>0</v>
      </c>
      <c r="G284" s="562">
        <f t="shared" si="45"/>
        <v>0</v>
      </c>
      <c r="H284" s="563">
        <f>SUM(H272:H283)</f>
        <v>0</v>
      </c>
      <c r="I284" s="540"/>
    </row>
    <row r="285" spans="2:9">
      <c r="B285" s="534"/>
      <c r="C285" s="534"/>
      <c r="D285" s="534"/>
      <c r="E285" s="534"/>
      <c r="F285" s="534"/>
      <c r="G285" s="534"/>
      <c r="H285" s="534"/>
      <c r="I285" s="534"/>
    </row>
    <row r="286" spans="2:9">
      <c r="B286" s="534"/>
      <c r="C286" s="534"/>
      <c r="D286" s="534"/>
      <c r="E286" s="534"/>
      <c r="F286" s="534"/>
      <c r="G286" s="534"/>
      <c r="H286" s="534"/>
      <c r="I286" s="534"/>
    </row>
    <row r="287" spans="2:9" ht="15.75">
      <c r="B287" s="564" t="str">
        <f>$B$47</f>
        <v>TOTAL COST SHARING FUNDS</v>
      </c>
      <c r="C287" s="565" t="s">
        <v>131</v>
      </c>
      <c r="D287" s="565" t="s">
        <v>132</v>
      </c>
      <c r="E287" s="565" t="s">
        <v>133</v>
      </c>
      <c r="F287" s="565" t="s">
        <v>88</v>
      </c>
      <c r="G287" s="565" t="s">
        <v>89</v>
      </c>
      <c r="H287" s="565" t="s">
        <v>477</v>
      </c>
      <c r="I287" s="539"/>
    </row>
    <row r="288" spans="2:9" ht="15.75">
      <c r="B288" s="567" t="s">
        <v>477</v>
      </c>
      <c r="C288" s="566" t="e">
        <f>SUM(C284+C268)</f>
        <v>#N/A</v>
      </c>
      <c r="D288" s="566" t="e">
        <f t="shared" ref="D288:G288" si="46">SUM(D284+D268)</f>
        <v>#N/A</v>
      </c>
      <c r="E288" s="566">
        <f t="shared" si="46"/>
        <v>0</v>
      </c>
      <c r="F288" s="566">
        <f t="shared" si="46"/>
        <v>0</v>
      </c>
      <c r="G288" s="566">
        <f t="shared" si="46"/>
        <v>0</v>
      </c>
      <c r="H288" s="566" t="e">
        <f>SUM(C288:G288)</f>
        <v>#N/A</v>
      </c>
      <c r="I288" s="540"/>
    </row>
    <row r="289" spans="2:9">
      <c r="B289" s="534"/>
      <c r="C289" s="534"/>
      <c r="D289" s="534"/>
      <c r="E289" s="534"/>
      <c r="F289" s="534"/>
      <c r="G289" s="534"/>
      <c r="H289" s="534"/>
      <c r="I289" s="534"/>
    </row>
    <row r="290" spans="2:9" ht="48" customHeight="1">
      <c r="B290" s="1083" t="str">
        <f t="shared" ref="B290" si="47">$B$50</f>
        <v>I authorize the use of funds listed above for the purposes of Cost sharing/Matching for this project from the department/unit account listed above. I understand that the proposing unit is ultimately responsible for paying these CS/M commitments including third party commitments if the third party fails to provide its contributions.  I certify that the costs and/or account number(s) stated on this form represent costs and/or projects directly related to the work statement of the named proposal/project, and represent allowable cost sharing per 2 CFR 200.306 and UA policy (D-01).</v>
      </c>
      <c r="C290" s="1084"/>
      <c r="D290" s="1084"/>
      <c r="E290" s="1084"/>
      <c r="F290" s="1084"/>
      <c r="G290" s="1084"/>
      <c r="H290" s="1084"/>
      <c r="I290" s="1085"/>
    </row>
    <row r="291" spans="2:9">
      <c r="B291" s="541"/>
      <c r="C291" s="534"/>
      <c r="D291" s="534"/>
      <c r="E291" s="534"/>
      <c r="F291" s="534"/>
      <c r="G291" s="534"/>
      <c r="H291" s="534"/>
      <c r="I291" s="544"/>
    </row>
    <row r="292" spans="2:9">
      <c r="B292" s="541"/>
      <c r="C292" s="534"/>
      <c r="D292" s="534"/>
      <c r="E292" s="534"/>
      <c r="F292" s="534"/>
      <c r="G292" s="534"/>
      <c r="H292" s="534"/>
      <c r="I292" s="544"/>
    </row>
    <row r="293" spans="2:9" ht="15.75" thickBot="1">
      <c r="B293" s="568"/>
      <c r="C293" s="533"/>
      <c r="D293" s="534"/>
      <c r="E293" s="533"/>
      <c r="F293" s="533"/>
      <c r="G293" s="533"/>
      <c r="H293" s="534"/>
      <c r="I293" s="544"/>
    </row>
    <row r="294" spans="2:9">
      <c r="B294" s="541" t="s">
        <v>479</v>
      </c>
      <c r="C294" s="534" t="s">
        <v>482</v>
      </c>
      <c r="D294" s="534"/>
      <c r="E294" s="534" t="s">
        <v>480</v>
      </c>
      <c r="F294" s="534"/>
      <c r="G294" s="534" t="s">
        <v>482</v>
      </c>
      <c r="H294" s="534"/>
      <c r="I294" s="544"/>
    </row>
    <row r="295" spans="2:9">
      <c r="B295" s="541"/>
      <c r="C295" s="534"/>
      <c r="D295" s="534"/>
      <c r="E295" s="534"/>
      <c r="F295" s="534"/>
      <c r="G295" s="534"/>
      <c r="H295" s="534"/>
      <c r="I295" s="544"/>
    </row>
    <row r="296" spans="2:9">
      <c r="B296" s="541"/>
      <c r="C296" s="534"/>
      <c r="D296" s="534"/>
      <c r="E296" s="534"/>
      <c r="F296" s="534"/>
      <c r="G296" s="534"/>
      <c r="H296" s="534"/>
      <c r="I296" s="544"/>
    </row>
    <row r="297" spans="2:9" ht="15.75" thickBot="1">
      <c r="B297" s="568"/>
      <c r="C297" s="533"/>
      <c r="D297" s="534"/>
      <c r="E297" s="533"/>
      <c r="F297" s="533"/>
      <c r="G297" s="533"/>
      <c r="H297" s="534"/>
      <c r="I297" s="544"/>
    </row>
    <row r="298" spans="2:9">
      <c r="B298" s="541" t="s">
        <v>481</v>
      </c>
      <c r="C298" s="534" t="s">
        <v>482</v>
      </c>
      <c r="D298" s="534"/>
      <c r="E298" s="534" t="s">
        <v>485</v>
      </c>
      <c r="F298" s="534"/>
      <c r="G298" s="534" t="s">
        <v>482</v>
      </c>
      <c r="H298" s="534"/>
      <c r="I298" s="544"/>
    </row>
    <row r="299" spans="2:9">
      <c r="B299" s="571"/>
      <c r="C299" s="546"/>
      <c r="D299" s="546"/>
      <c r="E299" s="546"/>
      <c r="F299" s="546"/>
      <c r="G299" s="546"/>
      <c r="H299" s="546"/>
      <c r="I299" s="540"/>
    </row>
    <row r="300" spans="2:9">
      <c r="B300" s="534"/>
      <c r="C300" s="534"/>
      <c r="D300" s="534"/>
      <c r="E300" s="534"/>
      <c r="F300" s="534"/>
      <c r="G300" s="534"/>
      <c r="H300" s="534"/>
      <c r="I300" s="534"/>
    </row>
  </sheetData>
  <mergeCells count="30">
    <mergeCell ref="B290:I290"/>
    <mergeCell ref="E242:I242"/>
    <mergeCell ref="C251:D251"/>
    <mergeCell ref="B254:I254"/>
    <mergeCell ref="B256:I256"/>
    <mergeCell ref="B270:I270"/>
    <mergeCell ref="B110:I110"/>
    <mergeCell ref="E62:I62"/>
    <mergeCell ref="C71:D71"/>
    <mergeCell ref="B74:I74"/>
    <mergeCell ref="B76:I76"/>
    <mergeCell ref="B90:I90"/>
    <mergeCell ref="E2:I2"/>
    <mergeCell ref="B14:I14"/>
    <mergeCell ref="B16:I16"/>
    <mergeCell ref="B30:I30"/>
    <mergeCell ref="B50:I50"/>
    <mergeCell ref="C11:D11"/>
    <mergeCell ref="E122:I122"/>
    <mergeCell ref="C131:D131"/>
    <mergeCell ref="B134:I134"/>
    <mergeCell ref="B136:I136"/>
    <mergeCell ref="B150:I150"/>
    <mergeCell ref="B210:I210"/>
    <mergeCell ref="B230:I230"/>
    <mergeCell ref="B170:I170"/>
    <mergeCell ref="E182:I182"/>
    <mergeCell ref="C191:D191"/>
    <mergeCell ref="B194:I194"/>
    <mergeCell ref="B196:I196"/>
  </mergeCells>
  <printOptions horizontalCentered="1"/>
  <pageMargins left="0.25" right="0.25" top="0.25" bottom="0.25" header="0" footer="0"/>
  <pageSetup scale="67" fitToHeight="5" orientation="portrait" horizontalDpi="1200" verticalDpi="1200" r:id="rId1"/>
  <rowBreaks count="4" manualBreakCount="4">
    <brk id="60" max="9" man="1"/>
    <brk id="120" max="9" man="1"/>
    <brk id="180" max="9" man="1"/>
    <brk id="240" max="9" man="1"/>
  </rowBreaks>
  <drawing r:id="rId2"/>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promptTitle="Yes/No">
          <x14:formula1>
            <xm:f>'List selections - DO NOT DELETE'!$A$140:$A$142</xm:f>
          </x14:formula1>
          <xm:sqref>I32:I43 I92:I103 I152:I163 I212:I223 I272:I283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F63"/>
  <sheetViews>
    <sheetView workbookViewId="0">
      <selection activeCell="G5" sqref="G5"/>
    </sheetView>
  </sheetViews>
  <sheetFormatPr defaultColWidth="9.33203125" defaultRowHeight="15"/>
  <cols>
    <col min="1" max="1" width="37.1640625" style="522" customWidth="1"/>
    <col min="2" max="2" width="85.33203125" style="522" customWidth="1"/>
    <col min="3" max="3" width="16.1640625" style="527" customWidth="1"/>
    <col min="4" max="4" width="20.83203125" style="522" customWidth="1"/>
    <col min="5" max="5" width="27.1640625" style="522" customWidth="1"/>
    <col min="6" max="16384" width="9.33203125" style="522"/>
  </cols>
  <sheetData>
    <row r="1" spans="1:6">
      <c r="A1" s="1089" t="s">
        <v>469</v>
      </c>
      <c r="B1" s="1089"/>
      <c r="C1" s="1089"/>
      <c r="D1" s="1089"/>
      <c r="E1" s="1089"/>
      <c r="F1" s="1089"/>
    </row>
    <row r="2" spans="1:6">
      <c r="A2" s="530" t="s">
        <v>453</v>
      </c>
      <c r="B2" s="528"/>
      <c r="C2" s="529"/>
      <c r="D2" s="529"/>
      <c r="E2" s="529"/>
      <c r="F2" s="607" t="s">
        <v>508</v>
      </c>
    </row>
    <row r="3" spans="1:6">
      <c r="A3" s="530" t="s">
        <v>454</v>
      </c>
      <c r="B3" s="528"/>
      <c r="C3" s="529"/>
      <c r="D3" s="529"/>
      <c r="E3" s="529"/>
      <c r="F3" s="529"/>
    </row>
    <row r="4" spans="1:6">
      <c r="A4" s="530" t="s">
        <v>455</v>
      </c>
      <c r="B4" s="528"/>
      <c r="C4" s="529"/>
      <c r="D4" s="529"/>
      <c r="E4" s="529"/>
      <c r="F4" s="529"/>
    </row>
    <row r="5" spans="1:6" s="523" customFormat="1" ht="153.75" customHeight="1">
      <c r="A5" s="1090" t="s">
        <v>493</v>
      </c>
      <c r="B5" s="1090"/>
      <c r="C5" s="1090"/>
      <c r="D5" s="1090"/>
      <c r="E5" s="1090"/>
    </row>
    <row r="6" spans="1:6" s="523" customFormat="1">
      <c r="A6" s="524"/>
      <c r="B6" s="524"/>
      <c r="C6" s="524"/>
      <c r="D6" s="524"/>
      <c r="E6" s="524"/>
    </row>
    <row r="7" spans="1:6">
      <c r="A7" s="1091" t="s">
        <v>456</v>
      </c>
      <c r="B7" s="1091"/>
      <c r="C7" s="1091"/>
      <c r="D7" s="1091"/>
      <c r="E7" s="1091"/>
      <c r="F7" s="1091"/>
    </row>
    <row r="8" spans="1:6" ht="30">
      <c r="A8" s="520" t="s">
        <v>457</v>
      </c>
      <c r="B8" s="520" t="s">
        <v>458</v>
      </c>
      <c r="C8" s="521" t="s">
        <v>459</v>
      </c>
      <c r="D8" s="521" t="s">
        <v>460</v>
      </c>
      <c r="E8" s="521" t="s">
        <v>461</v>
      </c>
      <c r="F8" s="521" t="s">
        <v>462</v>
      </c>
    </row>
    <row r="9" spans="1:6">
      <c r="B9" s="525"/>
      <c r="C9" s="526">
        <v>0</v>
      </c>
      <c r="D9" s="527"/>
      <c r="E9" s="527"/>
    </row>
    <row r="10" spans="1:6">
      <c r="B10" s="525"/>
      <c r="C10" s="526">
        <v>0</v>
      </c>
    </row>
    <row r="11" spans="1:6">
      <c r="B11" s="525"/>
      <c r="C11" s="526">
        <v>0</v>
      </c>
    </row>
    <row r="12" spans="1:6">
      <c r="B12" s="525"/>
      <c r="C12" s="526">
        <v>0</v>
      </c>
    </row>
    <row r="13" spans="1:6">
      <c r="B13" s="525"/>
      <c r="C13" s="526">
        <v>0</v>
      </c>
    </row>
    <row r="14" spans="1:6">
      <c r="B14" s="525"/>
      <c r="C14" s="526">
        <v>0</v>
      </c>
    </row>
    <row r="15" spans="1:6">
      <c r="B15" s="525"/>
      <c r="C15" s="526">
        <v>0</v>
      </c>
    </row>
    <row r="16" spans="1:6">
      <c r="B16" s="525"/>
      <c r="C16" s="526">
        <v>0</v>
      </c>
    </row>
    <row r="17" spans="1:6">
      <c r="B17" s="525"/>
      <c r="C17" s="526">
        <v>0</v>
      </c>
    </row>
    <row r="18" spans="1:6">
      <c r="B18" s="525"/>
      <c r="C18" s="526">
        <v>0</v>
      </c>
    </row>
    <row r="19" spans="1:6">
      <c r="B19" s="525"/>
      <c r="C19" s="526">
        <v>0</v>
      </c>
    </row>
    <row r="20" spans="1:6">
      <c r="B20" s="525"/>
      <c r="C20" s="526">
        <v>0</v>
      </c>
    </row>
    <row r="21" spans="1:6">
      <c r="B21" s="525"/>
      <c r="C21" s="526">
        <v>0</v>
      </c>
    </row>
    <row r="22" spans="1:6">
      <c r="B22" s="525"/>
      <c r="C22" s="526">
        <v>0</v>
      </c>
    </row>
    <row r="23" spans="1:6">
      <c r="B23" s="525"/>
      <c r="C23" s="526">
        <v>0</v>
      </c>
    </row>
    <row r="24" spans="1:6">
      <c r="B24" s="525"/>
      <c r="C24" s="526">
        <v>0</v>
      </c>
    </row>
    <row r="25" spans="1:6">
      <c r="B25" s="525"/>
      <c r="C25" s="526">
        <v>0</v>
      </c>
    </row>
    <row r="26" spans="1:6">
      <c r="A26" s="1091" t="s">
        <v>463</v>
      </c>
      <c r="B26" s="1091"/>
      <c r="C26" s="1091"/>
      <c r="D26" s="1091"/>
      <c r="E26" s="1091"/>
      <c r="F26" s="1091"/>
    </row>
    <row r="27" spans="1:6" ht="30">
      <c r="A27" s="520" t="s">
        <v>464</v>
      </c>
      <c r="B27" s="520" t="s">
        <v>465</v>
      </c>
      <c r="C27" s="521" t="s">
        <v>459</v>
      </c>
      <c r="D27" s="521" t="s">
        <v>460</v>
      </c>
      <c r="E27" s="521" t="s">
        <v>466</v>
      </c>
      <c r="F27" s="521" t="s">
        <v>462</v>
      </c>
    </row>
    <row r="28" spans="1:6">
      <c r="B28" s="525"/>
      <c r="C28" s="526">
        <v>0</v>
      </c>
      <c r="D28" s="527"/>
      <c r="E28" s="527"/>
    </row>
    <row r="29" spans="1:6">
      <c r="B29" s="525"/>
      <c r="C29" s="526">
        <v>0</v>
      </c>
    </row>
    <row r="30" spans="1:6">
      <c r="B30" s="525"/>
      <c r="C30" s="526">
        <v>0</v>
      </c>
    </row>
    <row r="31" spans="1:6">
      <c r="B31" s="525"/>
      <c r="C31" s="526">
        <v>0</v>
      </c>
    </row>
    <row r="32" spans="1:6">
      <c r="B32" s="525"/>
      <c r="C32" s="526">
        <v>0</v>
      </c>
    </row>
    <row r="33" spans="1:6">
      <c r="B33" s="525"/>
      <c r="C33" s="526">
        <v>0</v>
      </c>
    </row>
    <row r="34" spans="1:6">
      <c r="B34" s="525"/>
      <c r="C34" s="526">
        <v>0</v>
      </c>
    </row>
    <row r="35" spans="1:6">
      <c r="B35" s="525"/>
      <c r="C35" s="526">
        <v>0</v>
      </c>
    </row>
    <row r="36" spans="1:6">
      <c r="B36" s="525"/>
      <c r="C36" s="526">
        <v>0</v>
      </c>
    </row>
    <row r="37" spans="1:6">
      <c r="B37" s="525"/>
      <c r="C37" s="526">
        <v>0</v>
      </c>
    </row>
    <row r="38" spans="1:6">
      <c r="B38" s="525"/>
      <c r="C38" s="526">
        <v>0</v>
      </c>
    </row>
    <row r="39" spans="1:6">
      <c r="B39" s="525"/>
      <c r="C39" s="526">
        <v>0</v>
      </c>
    </row>
    <row r="40" spans="1:6">
      <c r="B40" s="525"/>
      <c r="C40" s="526">
        <v>0</v>
      </c>
    </row>
    <row r="41" spans="1:6">
      <c r="B41" s="525"/>
      <c r="C41" s="526">
        <v>0</v>
      </c>
    </row>
    <row r="42" spans="1:6">
      <c r="B42" s="525"/>
      <c r="C42" s="526">
        <v>0</v>
      </c>
    </row>
    <row r="43" spans="1:6">
      <c r="B43" s="525"/>
      <c r="C43" s="526">
        <v>0</v>
      </c>
    </row>
    <row r="44" spans="1:6">
      <c r="B44" s="525"/>
      <c r="C44" s="526">
        <v>0</v>
      </c>
    </row>
    <row r="45" spans="1:6">
      <c r="A45" s="1091" t="s">
        <v>467</v>
      </c>
      <c r="B45" s="1091"/>
      <c r="C45" s="1091"/>
      <c r="D45" s="1091"/>
      <c r="E45" s="1091"/>
      <c r="F45" s="1091"/>
    </row>
    <row r="46" spans="1:6" ht="30">
      <c r="A46" s="520" t="s">
        <v>464</v>
      </c>
      <c r="B46" s="520" t="s">
        <v>468</v>
      </c>
      <c r="C46" s="521" t="s">
        <v>459</v>
      </c>
      <c r="D46" s="521" t="s">
        <v>460</v>
      </c>
      <c r="E46" s="521" t="s">
        <v>466</v>
      </c>
      <c r="F46" s="521" t="s">
        <v>462</v>
      </c>
    </row>
    <row r="47" spans="1:6">
      <c r="B47" s="525"/>
      <c r="C47" s="526">
        <v>0</v>
      </c>
      <c r="D47" s="527"/>
      <c r="E47" s="527"/>
    </row>
    <row r="48" spans="1:6">
      <c r="B48" s="525"/>
      <c r="C48" s="526">
        <v>0</v>
      </c>
    </row>
    <row r="49" spans="2:3">
      <c r="B49" s="525"/>
      <c r="C49" s="526">
        <v>0</v>
      </c>
    </row>
    <row r="50" spans="2:3">
      <c r="B50" s="525"/>
      <c r="C50" s="526">
        <v>0</v>
      </c>
    </row>
    <row r="51" spans="2:3">
      <c r="B51" s="525"/>
      <c r="C51" s="526">
        <v>0</v>
      </c>
    </row>
    <row r="52" spans="2:3">
      <c r="B52" s="525"/>
      <c r="C52" s="526">
        <v>0</v>
      </c>
    </row>
    <row r="53" spans="2:3">
      <c r="B53" s="525"/>
      <c r="C53" s="526">
        <v>0</v>
      </c>
    </row>
    <row r="54" spans="2:3">
      <c r="B54" s="525"/>
      <c r="C54" s="526">
        <v>0</v>
      </c>
    </row>
    <row r="55" spans="2:3">
      <c r="B55" s="525"/>
      <c r="C55" s="526">
        <v>0</v>
      </c>
    </row>
    <row r="56" spans="2:3">
      <c r="B56" s="525"/>
      <c r="C56" s="526">
        <v>0</v>
      </c>
    </row>
    <row r="57" spans="2:3">
      <c r="B57" s="525"/>
      <c r="C57" s="526">
        <v>0</v>
      </c>
    </row>
    <row r="58" spans="2:3">
      <c r="B58" s="525"/>
      <c r="C58" s="526">
        <v>0</v>
      </c>
    </row>
    <row r="59" spans="2:3">
      <c r="B59" s="525"/>
      <c r="C59" s="526">
        <v>0</v>
      </c>
    </row>
    <row r="60" spans="2:3">
      <c r="B60" s="525"/>
      <c r="C60" s="526">
        <v>0</v>
      </c>
    </row>
    <row r="61" spans="2:3">
      <c r="B61" s="525"/>
      <c r="C61" s="526">
        <v>0</v>
      </c>
    </row>
    <row r="62" spans="2:3">
      <c r="B62" s="525"/>
      <c r="C62" s="526">
        <v>0</v>
      </c>
    </row>
    <row r="63" spans="2:3">
      <c r="B63" s="525"/>
      <c r="C63" s="526">
        <v>0</v>
      </c>
    </row>
  </sheetData>
  <mergeCells count="5">
    <mergeCell ref="A1:F1"/>
    <mergeCell ref="A5:E5"/>
    <mergeCell ref="A7:F7"/>
    <mergeCell ref="A26:F26"/>
    <mergeCell ref="A45:F45"/>
  </mergeCells>
  <pageMargins left="0.7" right="0.7" top="0.75" bottom="0.75" header="0.3" footer="0.3"/>
  <pageSetup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31"/>
  </sheetPr>
  <dimension ref="A1:J136"/>
  <sheetViews>
    <sheetView topLeftCell="A3" workbookViewId="0">
      <selection activeCell="G24" sqref="G24"/>
    </sheetView>
  </sheetViews>
  <sheetFormatPr defaultColWidth="9" defaultRowHeight="11.25"/>
  <sheetData>
    <row r="1" spans="1:10">
      <c r="A1" s="1092" t="s">
        <v>165</v>
      </c>
      <c r="B1" s="1093"/>
      <c r="C1" s="1093"/>
      <c r="D1" s="1093"/>
      <c r="E1" s="1093"/>
      <c r="F1" s="1093"/>
      <c r="G1" s="1093"/>
      <c r="H1" s="1093"/>
      <c r="I1" s="1093"/>
    </row>
    <row r="3" spans="1:10" ht="15">
      <c r="A3" s="1" t="s">
        <v>254</v>
      </c>
      <c r="J3" s="1" t="s">
        <v>265</v>
      </c>
    </row>
    <row r="5" spans="1:10" ht="12.75">
      <c r="A5" s="2" t="s">
        <v>149</v>
      </c>
      <c r="J5" s="2" t="s">
        <v>216</v>
      </c>
    </row>
    <row r="6" spans="1:10" ht="12.75">
      <c r="A6" s="3" t="s">
        <v>173</v>
      </c>
      <c r="J6" s="2" t="s">
        <v>217</v>
      </c>
    </row>
    <row r="7" spans="1:10" ht="12.75">
      <c r="A7" s="2" t="s">
        <v>150</v>
      </c>
      <c r="J7" s="3" t="s">
        <v>44</v>
      </c>
    </row>
    <row r="8" spans="1:10" ht="12.75">
      <c r="A8" s="2" t="s">
        <v>174</v>
      </c>
      <c r="J8" s="2" t="s">
        <v>218</v>
      </c>
    </row>
    <row r="9" spans="1:10" ht="12.75">
      <c r="A9" s="2" t="s">
        <v>175</v>
      </c>
      <c r="J9" s="2" t="s">
        <v>219</v>
      </c>
    </row>
    <row r="10" spans="1:10" ht="12.75">
      <c r="A10" s="2" t="s">
        <v>176</v>
      </c>
      <c r="J10" s="2" t="s">
        <v>220</v>
      </c>
    </row>
    <row r="11" spans="1:10" ht="12.75">
      <c r="A11" s="2" t="s">
        <v>151</v>
      </c>
      <c r="J11" s="2" t="s">
        <v>221</v>
      </c>
    </row>
    <row r="12" spans="1:10" ht="12.75">
      <c r="A12" s="2" t="s">
        <v>80</v>
      </c>
      <c r="J12" s="519" t="s">
        <v>443</v>
      </c>
    </row>
    <row r="13" spans="1:10" ht="12.75">
      <c r="A13" s="2" t="s">
        <v>90</v>
      </c>
      <c r="J13" s="2" t="s">
        <v>222</v>
      </c>
    </row>
    <row r="14" spans="1:10" ht="12.75">
      <c r="A14" s="2" t="s">
        <v>82</v>
      </c>
      <c r="J14" s="2" t="s">
        <v>223</v>
      </c>
    </row>
    <row r="15" spans="1:10" ht="12.75">
      <c r="A15" s="2" t="s">
        <v>83</v>
      </c>
      <c r="J15" s="2" t="s">
        <v>104</v>
      </c>
    </row>
    <row r="16" spans="1:10" ht="12.75">
      <c r="A16" s="2" t="s">
        <v>177</v>
      </c>
      <c r="J16" s="2" t="s">
        <v>444</v>
      </c>
    </row>
    <row r="17" spans="1:10" ht="12.75">
      <c r="A17" s="2" t="s">
        <v>84</v>
      </c>
      <c r="J17" s="2" t="s">
        <v>105</v>
      </c>
    </row>
    <row r="18" spans="1:10" ht="12.75">
      <c r="A18" s="2" t="s">
        <v>85</v>
      </c>
      <c r="J18" s="519" t="s">
        <v>106</v>
      </c>
    </row>
    <row r="19" spans="1:10" ht="12.75">
      <c r="A19" s="2" t="s">
        <v>288</v>
      </c>
      <c r="J19" s="2" t="s">
        <v>107</v>
      </c>
    </row>
    <row r="20" spans="1:10" ht="12.75">
      <c r="A20" s="2" t="s">
        <v>289</v>
      </c>
      <c r="J20" s="2" t="s">
        <v>108</v>
      </c>
    </row>
    <row r="21" spans="1:10" ht="12.75">
      <c r="A21" s="2" t="s">
        <v>152</v>
      </c>
      <c r="J21" s="2" t="s">
        <v>244</v>
      </c>
    </row>
    <row r="22" spans="1:10" ht="12.75">
      <c r="A22" s="519" t="s">
        <v>446</v>
      </c>
      <c r="J22" s="2" t="s">
        <v>185</v>
      </c>
    </row>
    <row r="23" spans="1:10" ht="12.75">
      <c r="A23" s="519" t="s">
        <v>447</v>
      </c>
      <c r="J23" s="2" t="s">
        <v>186</v>
      </c>
    </row>
    <row r="24" spans="1:10" ht="12.75">
      <c r="A24" s="2" t="s">
        <v>153</v>
      </c>
      <c r="J24" s="2" t="s">
        <v>204</v>
      </c>
    </row>
    <row r="25" spans="1:10" ht="12.75">
      <c r="A25" s="2" t="s">
        <v>448</v>
      </c>
      <c r="J25" s="2" t="s">
        <v>205</v>
      </c>
    </row>
    <row r="26" spans="1:10" ht="12.75">
      <c r="A26" s="2" t="s">
        <v>154</v>
      </c>
      <c r="J26" s="2" t="s">
        <v>206</v>
      </c>
    </row>
    <row r="27" spans="1:10" ht="12.75">
      <c r="A27" s="2" t="s">
        <v>290</v>
      </c>
      <c r="J27" s="2" t="s">
        <v>207</v>
      </c>
    </row>
    <row r="28" spans="1:10" ht="12.75">
      <c r="A28" s="3" t="s">
        <v>155</v>
      </c>
      <c r="J28" s="2" t="s">
        <v>208</v>
      </c>
    </row>
    <row r="29" spans="1:10" ht="12.75">
      <c r="A29" s="2" t="s">
        <v>291</v>
      </c>
      <c r="J29" s="2" t="s">
        <v>209</v>
      </c>
    </row>
    <row r="30" spans="1:10" ht="12.75">
      <c r="A30" s="2" t="s">
        <v>227</v>
      </c>
      <c r="J30" s="2" t="s">
        <v>210</v>
      </c>
    </row>
    <row r="31" spans="1:10" ht="12.75">
      <c r="A31" s="2" t="s">
        <v>305</v>
      </c>
      <c r="J31" s="2" t="s">
        <v>211</v>
      </c>
    </row>
    <row r="32" spans="1:10" ht="12.75">
      <c r="A32" s="2" t="s">
        <v>111</v>
      </c>
      <c r="J32" s="2" t="s">
        <v>212</v>
      </c>
    </row>
    <row r="33" spans="1:10" ht="12.75">
      <c r="A33" s="3" t="s">
        <v>112</v>
      </c>
      <c r="J33" s="2" t="s">
        <v>234</v>
      </c>
    </row>
    <row r="34" spans="1:10" ht="12.75">
      <c r="A34" s="2" t="s">
        <v>240</v>
      </c>
      <c r="J34" s="2" t="s">
        <v>235</v>
      </c>
    </row>
    <row r="35" spans="1:10" ht="12.75">
      <c r="A35" s="2" t="s">
        <v>62</v>
      </c>
      <c r="J35" s="2" t="s">
        <v>236</v>
      </c>
    </row>
    <row r="36" spans="1:10" ht="12.75">
      <c r="A36" s="2" t="s">
        <v>63</v>
      </c>
      <c r="J36" s="3" t="s">
        <v>237</v>
      </c>
    </row>
    <row r="37" spans="1:10" ht="12.75">
      <c r="A37" s="2" t="s">
        <v>64</v>
      </c>
      <c r="J37" s="2" t="s">
        <v>238</v>
      </c>
    </row>
    <row r="38" spans="1:10" ht="12.75">
      <c r="A38" s="2" t="s">
        <v>241</v>
      </c>
      <c r="J38" s="2" t="s">
        <v>239</v>
      </c>
    </row>
    <row r="39" spans="1:10" ht="12.75">
      <c r="A39" s="2" t="s">
        <v>242</v>
      </c>
      <c r="J39" s="3" t="s">
        <v>47</v>
      </c>
    </row>
    <row r="40" spans="1:10" ht="12.75">
      <c r="A40" s="2" t="s">
        <v>65</v>
      </c>
      <c r="J40" s="2" t="s">
        <v>73</v>
      </c>
    </row>
    <row r="41" spans="1:10" ht="12.75">
      <c r="A41" s="2" t="s">
        <v>243</v>
      </c>
      <c r="J41" s="2" t="s">
        <v>74</v>
      </c>
    </row>
    <row r="42" spans="1:10" ht="12.75">
      <c r="J42" s="2" t="s">
        <v>75</v>
      </c>
    </row>
    <row r="43" spans="1:10" ht="12.75">
      <c r="J43" s="2" t="s">
        <v>76</v>
      </c>
    </row>
    <row r="44" spans="1:10" ht="12.75">
      <c r="J44" s="2" t="s">
        <v>77</v>
      </c>
    </row>
    <row r="45" spans="1:10" ht="12.75">
      <c r="J45" s="2" t="s">
        <v>78</v>
      </c>
    </row>
    <row r="46" spans="1:10" ht="12.75">
      <c r="J46" s="2" t="s">
        <v>79</v>
      </c>
    </row>
    <row r="47" spans="1:10" ht="12.75">
      <c r="J47" s="3" t="s">
        <v>41</v>
      </c>
    </row>
    <row r="48" spans="1:10" ht="12.75">
      <c r="J48" s="2" t="s">
        <v>48</v>
      </c>
    </row>
    <row r="49" spans="10:10" ht="12.75">
      <c r="J49" s="519" t="s">
        <v>49</v>
      </c>
    </row>
    <row r="50" spans="10:10" ht="12.75">
      <c r="J50" s="2" t="s">
        <v>50</v>
      </c>
    </row>
    <row r="51" spans="10:10" ht="12.75">
      <c r="J51" s="2" t="s">
        <v>51</v>
      </c>
    </row>
    <row r="52" spans="10:10" ht="12.75">
      <c r="J52" s="2" t="s">
        <v>52</v>
      </c>
    </row>
    <row r="53" spans="10:10" ht="12.75">
      <c r="J53" s="2" t="s">
        <v>53</v>
      </c>
    </row>
    <row r="54" spans="10:10" ht="12.75">
      <c r="J54" s="2" t="s">
        <v>54</v>
      </c>
    </row>
    <row r="55" spans="10:10" ht="12.75">
      <c r="J55" s="2" t="s">
        <v>55</v>
      </c>
    </row>
    <row r="56" spans="10:10" ht="12.75">
      <c r="J56" s="3" t="s">
        <v>56</v>
      </c>
    </row>
    <row r="57" spans="10:10" ht="12.75">
      <c r="J57" s="2" t="s">
        <v>57</v>
      </c>
    </row>
    <row r="58" spans="10:10" ht="12.75">
      <c r="J58" s="2" t="s">
        <v>58</v>
      </c>
    </row>
    <row r="59" spans="10:10" ht="12.75">
      <c r="J59" s="2" t="s">
        <v>59</v>
      </c>
    </row>
    <row r="60" spans="10:10" ht="12.75">
      <c r="J60" s="3" t="s">
        <v>60</v>
      </c>
    </row>
    <row r="61" spans="10:10" ht="12.75">
      <c r="J61" s="2" t="s">
        <v>61</v>
      </c>
    </row>
    <row r="62" spans="10:10" ht="12.75">
      <c r="J62" s="2" t="s">
        <v>178</v>
      </c>
    </row>
    <row r="63" spans="10:10" ht="12.75">
      <c r="J63" s="2" t="s">
        <v>179</v>
      </c>
    </row>
    <row r="64" spans="10:10" ht="12.75">
      <c r="J64" s="2" t="s">
        <v>180</v>
      </c>
    </row>
    <row r="65" spans="10:10" ht="12.75">
      <c r="J65" s="3" t="s">
        <v>181</v>
      </c>
    </row>
    <row r="66" spans="10:10" ht="12.75">
      <c r="J66" s="2" t="s">
        <v>187</v>
      </c>
    </row>
    <row r="67" spans="10:10" ht="12.75">
      <c r="J67" s="2" t="s">
        <v>188</v>
      </c>
    </row>
    <row r="68" spans="10:10" ht="12.75">
      <c r="J68" s="2" t="s">
        <v>189</v>
      </c>
    </row>
    <row r="69" spans="10:10" ht="12.75">
      <c r="J69" s="2" t="s">
        <v>190</v>
      </c>
    </row>
    <row r="70" spans="10:10" ht="12.75">
      <c r="J70" s="3" t="s">
        <v>191</v>
      </c>
    </row>
    <row r="71" spans="10:10" ht="12.75">
      <c r="J71" s="2" t="s">
        <v>192</v>
      </c>
    </row>
    <row r="72" spans="10:10" ht="12.75">
      <c r="J72" s="2" t="s">
        <v>193</v>
      </c>
    </row>
    <row r="73" spans="10:10" ht="12.75">
      <c r="J73" s="2" t="s">
        <v>194</v>
      </c>
    </row>
    <row r="74" spans="10:10" ht="12.75">
      <c r="J74" s="2" t="s">
        <v>195</v>
      </c>
    </row>
    <row r="75" spans="10:10" ht="12.75">
      <c r="J75" s="2" t="s">
        <v>196</v>
      </c>
    </row>
    <row r="76" spans="10:10" ht="12.75">
      <c r="J76" s="2" t="s">
        <v>445</v>
      </c>
    </row>
    <row r="77" spans="10:10" ht="12.75">
      <c r="J77" s="2" t="s">
        <v>197</v>
      </c>
    </row>
    <row r="78" spans="10:10" ht="12.75">
      <c r="J78" s="3" t="s">
        <v>45</v>
      </c>
    </row>
    <row r="79" spans="10:10" ht="12.75">
      <c r="J79" s="2" t="s">
        <v>198</v>
      </c>
    </row>
    <row r="80" spans="10:10" ht="12.75">
      <c r="J80" s="2" t="s">
        <v>199</v>
      </c>
    </row>
    <row r="81" spans="10:10" ht="12.75">
      <c r="J81" s="2" t="s">
        <v>213</v>
      </c>
    </row>
    <row r="82" spans="10:10" ht="12.75">
      <c r="J82" s="2" t="s">
        <v>214</v>
      </c>
    </row>
    <row r="83" spans="10:10" ht="12.75">
      <c r="J83" s="3" t="s">
        <v>215</v>
      </c>
    </row>
    <row r="84" spans="10:10" ht="12.75">
      <c r="J84" s="2" t="s">
        <v>156</v>
      </c>
    </row>
    <row r="85" spans="10:10" ht="12.75">
      <c r="J85" s="3" t="s">
        <v>157</v>
      </c>
    </row>
    <row r="86" spans="10:10" ht="12.75">
      <c r="J86" s="2" t="s">
        <v>158</v>
      </c>
    </row>
    <row r="87" spans="10:10" ht="12.75">
      <c r="J87" s="2" t="s">
        <v>159</v>
      </c>
    </row>
    <row r="88" spans="10:10" ht="12.75">
      <c r="J88" s="2" t="s">
        <v>160</v>
      </c>
    </row>
    <row r="89" spans="10:10" ht="12.75">
      <c r="J89" s="3" t="s">
        <v>161</v>
      </c>
    </row>
    <row r="90" spans="10:10" ht="12.75">
      <c r="J90" s="2" t="s">
        <v>267</v>
      </c>
    </row>
    <row r="91" spans="10:10" ht="12.75">
      <c r="J91" s="2" t="s">
        <v>268</v>
      </c>
    </row>
    <row r="92" spans="10:10" ht="12.75">
      <c r="J92" s="2" t="s">
        <v>269</v>
      </c>
    </row>
    <row r="93" spans="10:10" ht="12.75">
      <c r="J93" s="2" t="s">
        <v>270</v>
      </c>
    </row>
    <row r="94" spans="10:10" ht="12.75">
      <c r="J94" s="2" t="s">
        <v>271</v>
      </c>
    </row>
    <row r="95" spans="10:10" ht="12.75">
      <c r="J95" s="2" t="s">
        <v>272</v>
      </c>
    </row>
    <row r="96" spans="10:10" ht="12.75">
      <c r="J96" s="2" t="s">
        <v>273</v>
      </c>
    </row>
    <row r="97" spans="10:10" ht="12.75">
      <c r="J97" s="3" t="s">
        <v>274</v>
      </c>
    </row>
    <row r="98" spans="10:10" ht="12.75">
      <c r="J98" s="2" t="s">
        <v>275</v>
      </c>
    </row>
    <row r="99" spans="10:10" ht="12.75">
      <c r="J99" s="2" t="s">
        <v>276</v>
      </c>
    </row>
    <row r="100" spans="10:10" ht="12.75">
      <c r="J100" s="2" t="s">
        <v>277</v>
      </c>
    </row>
    <row r="101" spans="10:10" ht="12.75">
      <c r="J101" s="2" t="s">
        <v>278</v>
      </c>
    </row>
    <row r="102" spans="10:10" ht="12.75">
      <c r="J102" s="2" t="s">
        <v>279</v>
      </c>
    </row>
    <row r="103" spans="10:10" ht="12.75">
      <c r="J103" s="2" t="s">
        <v>280</v>
      </c>
    </row>
    <row r="104" spans="10:10" ht="12.75">
      <c r="J104" s="2" t="s">
        <v>281</v>
      </c>
    </row>
    <row r="105" spans="10:10" ht="12.75">
      <c r="J105" s="2" t="s">
        <v>282</v>
      </c>
    </row>
    <row r="106" spans="10:10" ht="12.75">
      <c r="J106" s="2" t="s">
        <v>283</v>
      </c>
    </row>
    <row r="107" spans="10:10" ht="12.75">
      <c r="J107" s="3" t="s">
        <v>284</v>
      </c>
    </row>
    <row r="108" spans="10:10" ht="12.75">
      <c r="J108" s="2" t="s">
        <v>285</v>
      </c>
    </row>
    <row r="109" spans="10:10" ht="12.75">
      <c r="J109" s="2" t="s">
        <v>286</v>
      </c>
    </row>
    <row r="110" spans="10:10" ht="12.75">
      <c r="J110" s="2" t="s">
        <v>287</v>
      </c>
    </row>
    <row r="111" spans="10:10" ht="12.75">
      <c r="J111" s="2" t="s">
        <v>66</v>
      </c>
    </row>
    <row r="112" spans="10:10" ht="12.75">
      <c r="J112" s="2" t="s">
        <v>67</v>
      </c>
    </row>
    <row r="113" spans="10:10" ht="12.75">
      <c r="J113" s="2" t="s">
        <v>68</v>
      </c>
    </row>
    <row r="114" spans="10:10" ht="12.75">
      <c r="J114" s="2" t="s">
        <v>69</v>
      </c>
    </row>
    <row r="115" spans="10:10" ht="12.75">
      <c r="J115" s="2" t="s">
        <v>70</v>
      </c>
    </row>
    <row r="116" spans="10:10" ht="12.75">
      <c r="J116" s="2" t="s">
        <v>71</v>
      </c>
    </row>
    <row r="117" spans="10:10" ht="12.75">
      <c r="J117" s="2" t="s">
        <v>72</v>
      </c>
    </row>
    <row r="118" spans="10:10" ht="12.75">
      <c r="J118" s="2" t="s">
        <v>113</v>
      </c>
    </row>
    <row r="119" spans="10:10" ht="12.75">
      <c r="J119" s="2" t="s">
        <v>114</v>
      </c>
    </row>
    <row r="120" spans="10:10" ht="12.75">
      <c r="J120" s="2" t="s">
        <v>115</v>
      </c>
    </row>
    <row r="121" spans="10:10" ht="12.75">
      <c r="J121" s="2" t="s">
        <v>116</v>
      </c>
    </row>
    <row r="122" spans="10:10" ht="12.75">
      <c r="J122" s="2" t="s">
        <v>310</v>
      </c>
    </row>
    <row r="123" spans="10:10" ht="12.75">
      <c r="J123" s="2" t="s">
        <v>225</v>
      </c>
    </row>
    <row r="124" spans="10:10" ht="12.75">
      <c r="J124" s="2" t="s">
        <v>226</v>
      </c>
    </row>
    <row r="125" spans="10:10" ht="12.75">
      <c r="J125" s="2" t="s">
        <v>109</v>
      </c>
    </row>
    <row r="126" spans="10:10" ht="12.75">
      <c r="J126" s="2" t="s">
        <v>110</v>
      </c>
    </row>
    <row r="127" spans="10:10" ht="12.75">
      <c r="J127" s="2" t="s">
        <v>200</v>
      </c>
    </row>
    <row r="128" spans="10:10" ht="12.75">
      <c r="J128" s="2" t="s">
        <v>201</v>
      </c>
    </row>
    <row r="129" spans="10:10" ht="12.75">
      <c r="J129" s="2" t="s">
        <v>202</v>
      </c>
    </row>
    <row r="130" spans="10:10" ht="12.75">
      <c r="J130" s="3" t="s">
        <v>203</v>
      </c>
    </row>
    <row r="131" spans="10:10" ht="12.75">
      <c r="J131" s="2" t="s">
        <v>167</v>
      </c>
    </row>
    <row r="132" spans="10:10" ht="12.75">
      <c r="J132" s="2" t="s">
        <v>168</v>
      </c>
    </row>
    <row r="133" spans="10:10" ht="12.75">
      <c r="J133" s="2" t="s">
        <v>169</v>
      </c>
    </row>
    <row r="134" spans="10:10" ht="12.75">
      <c r="J134" s="2" t="s">
        <v>170</v>
      </c>
    </row>
    <row r="135" spans="10:10" ht="12.75">
      <c r="J135" s="2" t="s">
        <v>171</v>
      </c>
    </row>
    <row r="136" spans="10:10" ht="12.75">
      <c r="J136" s="2" t="s">
        <v>172</v>
      </c>
    </row>
  </sheetData>
  <mergeCells count="1">
    <mergeCell ref="A1:I1"/>
  </mergeCells>
  <phoneticPr fontId="5" type="noConversion"/>
  <hyperlinks>
    <hyperlink ref="A1" r:id="rId1"/>
  </hyperlinks>
  <pageMargins left="0.75" right="0.75" top="1" bottom="1" header="0.5" footer="0.5"/>
  <pageSetup orientation="portrait" horizontalDpi="1200" verticalDpi="1200" r:id="rId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0"/>
  <sheetViews>
    <sheetView topLeftCell="A7" zoomScale="130" zoomScaleNormal="130" zoomScalePageLayoutView="200" workbookViewId="0">
      <pane ySplit="1" topLeftCell="A8" activePane="bottomLeft" state="frozen"/>
      <selection activeCell="A7" sqref="A7"/>
      <selection pane="bottomLeft" activeCell="F31" sqref="F31"/>
    </sheetView>
  </sheetViews>
  <sheetFormatPr defaultColWidth="9" defaultRowHeight="15"/>
  <cols>
    <col min="1" max="1" width="64.5" style="8" customWidth="1"/>
    <col min="2" max="2" width="13.83203125" style="8" customWidth="1"/>
    <col min="3" max="3" width="12" style="8" customWidth="1"/>
    <col min="4" max="4" width="13.6640625" style="8" customWidth="1"/>
    <col min="5" max="5" width="2.6640625" style="8" customWidth="1"/>
    <col min="6" max="6" width="55.6640625" style="8" customWidth="1"/>
    <col min="7" max="7" width="11.5" style="8" customWidth="1"/>
    <col min="8" max="16384" width="9" style="8"/>
  </cols>
  <sheetData>
    <row r="1" spans="1:14" ht="15.75">
      <c r="A1" s="7" t="s">
        <v>313</v>
      </c>
    </row>
    <row r="2" spans="1:14">
      <c r="A2" s="24" t="s">
        <v>312</v>
      </c>
      <c r="B2" s="24"/>
      <c r="C2" s="24"/>
      <c r="D2" s="24"/>
      <c r="E2" s="24"/>
      <c r="F2" s="24"/>
      <c r="G2" s="24"/>
      <c r="H2" s="24"/>
      <c r="I2" s="24"/>
      <c r="J2" s="24"/>
      <c r="K2" s="24"/>
      <c r="L2" s="24"/>
      <c r="M2" s="24"/>
      <c r="N2" s="24"/>
    </row>
    <row r="3" spans="1:14">
      <c r="A3" s="8" t="s">
        <v>314</v>
      </c>
    </row>
    <row r="4" spans="1:14">
      <c r="A4" s="8" t="s">
        <v>315</v>
      </c>
    </row>
    <row r="6" spans="1:14" ht="15.75">
      <c r="A6" s="7" t="s">
        <v>91</v>
      </c>
      <c r="D6" s="7"/>
      <c r="E6" s="7"/>
    </row>
    <row r="7" spans="1:14" ht="47.25" customHeight="1">
      <c r="A7" s="25" t="s">
        <v>519</v>
      </c>
      <c r="B7" s="25" t="s">
        <v>517</v>
      </c>
      <c r="C7" s="25" t="s">
        <v>518</v>
      </c>
      <c r="D7" s="25" t="s">
        <v>311</v>
      </c>
      <c r="E7" s="25"/>
      <c r="F7" s="7" t="s">
        <v>22</v>
      </c>
      <c r="M7" s="7"/>
    </row>
    <row r="8" spans="1:14">
      <c r="A8" s="65" t="s">
        <v>294</v>
      </c>
      <c r="B8" s="66">
        <v>0</v>
      </c>
      <c r="C8" s="66">
        <v>0</v>
      </c>
      <c r="D8" s="30">
        <v>0</v>
      </c>
      <c r="E8" s="30"/>
      <c r="F8" s="30"/>
    </row>
    <row r="9" spans="1:14">
      <c r="A9" s="1094" t="s">
        <v>386</v>
      </c>
      <c r="B9" s="1095">
        <v>0.217</v>
      </c>
      <c r="C9" s="1095">
        <v>0.47199999999999998</v>
      </c>
      <c r="D9" s="1094">
        <v>1</v>
      </c>
      <c r="F9" s="30" t="s">
        <v>521</v>
      </c>
      <c r="G9" s="30"/>
    </row>
    <row r="10" spans="1:14">
      <c r="A10" s="1094" t="s">
        <v>387</v>
      </c>
      <c r="B10" s="1096">
        <v>0</v>
      </c>
      <c r="C10" s="1095">
        <v>9.2999999999999999E-2</v>
      </c>
      <c r="D10" s="1094">
        <v>1</v>
      </c>
      <c r="F10" s="30" t="s">
        <v>521</v>
      </c>
      <c r="G10" s="30"/>
    </row>
    <row r="11" spans="1:14">
      <c r="A11" s="1094" t="s">
        <v>388</v>
      </c>
      <c r="B11" s="1095">
        <v>0.14299999999999999</v>
      </c>
      <c r="C11" s="1095">
        <v>0.246</v>
      </c>
      <c r="D11" s="1094">
        <v>1</v>
      </c>
      <c r="F11" s="30" t="s">
        <v>521</v>
      </c>
      <c r="G11" s="30"/>
    </row>
    <row r="12" spans="1:14">
      <c r="A12" s="1094" t="s">
        <v>317</v>
      </c>
      <c r="B12" s="1095">
        <v>0.125</v>
      </c>
      <c r="C12" s="1095">
        <v>0.28299999999999997</v>
      </c>
      <c r="D12" s="1094">
        <v>1</v>
      </c>
      <c r="F12" s="30" t="s">
        <v>521</v>
      </c>
      <c r="G12" s="30"/>
    </row>
    <row r="13" spans="1:14">
      <c r="A13" s="1094" t="s">
        <v>389</v>
      </c>
      <c r="B13" s="1095">
        <v>5.8999999999999997E-2</v>
      </c>
      <c r="C13" s="1095">
        <v>0.246</v>
      </c>
      <c r="D13" s="1094">
        <v>1</v>
      </c>
      <c r="F13" s="30" t="s">
        <v>521</v>
      </c>
      <c r="G13" s="30"/>
    </row>
    <row r="14" spans="1:14">
      <c r="A14" s="1094" t="s">
        <v>318</v>
      </c>
      <c r="B14" s="1095">
        <v>0.14299999999999999</v>
      </c>
      <c r="C14" s="1095">
        <v>0.246</v>
      </c>
      <c r="D14" s="1094">
        <v>1</v>
      </c>
      <c r="F14" s="30" t="s">
        <v>521</v>
      </c>
      <c r="G14" s="30"/>
    </row>
    <row r="15" spans="1:14">
      <c r="A15" s="1094" t="s">
        <v>380</v>
      </c>
      <c r="B15" s="1095">
        <v>0</v>
      </c>
      <c r="C15" s="1095">
        <v>0.1</v>
      </c>
      <c r="D15" s="1094">
        <v>1</v>
      </c>
      <c r="F15" s="30" t="s">
        <v>521</v>
      </c>
      <c r="G15" s="30"/>
    </row>
    <row r="16" spans="1:14">
      <c r="A16" s="1094" t="s">
        <v>381</v>
      </c>
      <c r="B16" s="1095">
        <v>0</v>
      </c>
      <c r="C16" s="1095">
        <v>0.1</v>
      </c>
      <c r="D16" s="1094">
        <v>1</v>
      </c>
      <c r="F16" s="30" t="s">
        <v>521</v>
      </c>
      <c r="G16" s="30"/>
    </row>
    <row r="17" spans="1:13" ht="15.75">
      <c r="A17" s="1094" t="s">
        <v>385</v>
      </c>
      <c r="B17" s="1095">
        <v>0</v>
      </c>
      <c r="C17" s="1095">
        <v>0</v>
      </c>
      <c r="D17" s="1094">
        <v>1</v>
      </c>
      <c r="F17" s="30" t="s">
        <v>521</v>
      </c>
      <c r="G17" s="30"/>
      <c r="M17" s="7"/>
    </row>
    <row r="18" spans="1:13">
      <c r="A18" s="1094" t="s">
        <v>384</v>
      </c>
      <c r="B18" s="1095">
        <v>0</v>
      </c>
      <c r="C18" s="1095">
        <v>9.2999999999999999E-2</v>
      </c>
      <c r="D18" s="1094">
        <v>1</v>
      </c>
      <c r="F18" s="30" t="s">
        <v>521</v>
      </c>
      <c r="G18" s="30"/>
    </row>
    <row r="19" spans="1:13">
      <c r="A19" s="1094" t="s">
        <v>390</v>
      </c>
      <c r="B19" s="1095">
        <v>0.17799999999999999</v>
      </c>
      <c r="C19" s="1095">
        <v>0.48599999999999999</v>
      </c>
      <c r="D19" s="1094">
        <v>1</v>
      </c>
      <c r="F19" s="30" t="s">
        <v>521</v>
      </c>
      <c r="G19" s="30"/>
    </row>
    <row r="20" spans="1:13">
      <c r="A20" s="1094" t="s">
        <v>393</v>
      </c>
      <c r="B20" s="1095">
        <v>0</v>
      </c>
      <c r="C20" s="1095">
        <v>9.2999999999999999E-2</v>
      </c>
      <c r="D20" s="1094">
        <v>1</v>
      </c>
      <c r="F20" s="30" t="s">
        <v>521</v>
      </c>
      <c r="G20" s="30"/>
    </row>
    <row r="21" spans="1:13">
      <c r="A21" s="1094" t="s">
        <v>394</v>
      </c>
      <c r="B21" s="1095">
        <v>0</v>
      </c>
      <c r="C21" s="1095">
        <v>0.192</v>
      </c>
      <c r="D21" s="1094">
        <v>1</v>
      </c>
      <c r="F21" s="30" t="s">
        <v>521</v>
      </c>
      <c r="G21" s="30"/>
    </row>
    <row r="22" spans="1:13">
      <c r="A22" s="1094" t="s">
        <v>383</v>
      </c>
      <c r="B22" s="1095">
        <v>0</v>
      </c>
      <c r="C22" s="1095">
        <v>0</v>
      </c>
      <c r="D22" s="1094">
        <v>1</v>
      </c>
      <c r="F22" s="30" t="s">
        <v>521</v>
      </c>
      <c r="G22" s="30"/>
    </row>
    <row r="23" spans="1:13">
      <c r="A23" s="1094" t="s">
        <v>382</v>
      </c>
      <c r="B23" s="1095">
        <v>0</v>
      </c>
      <c r="C23" s="1095">
        <v>9.2999999999999999E-2</v>
      </c>
      <c r="D23" s="1094">
        <v>1</v>
      </c>
      <c r="F23" s="30" t="s">
        <v>521</v>
      </c>
      <c r="G23" s="30"/>
    </row>
    <row r="24" spans="1:13">
      <c r="A24" s="1094" t="s">
        <v>292</v>
      </c>
      <c r="B24" s="1095">
        <v>0.16500000000000001</v>
      </c>
      <c r="C24" s="1095">
        <v>0.38500000000000001</v>
      </c>
      <c r="D24" s="1094">
        <v>1</v>
      </c>
      <c r="F24" s="30" t="s">
        <v>521</v>
      </c>
      <c r="G24" s="30"/>
    </row>
    <row r="25" spans="1:13">
      <c r="A25" s="1094" t="s">
        <v>395</v>
      </c>
      <c r="B25" s="1097">
        <v>0</v>
      </c>
      <c r="C25" s="1095">
        <v>9.2999999999999999E-2</v>
      </c>
      <c r="D25" s="1094">
        <v>1</v>
      </c>
      <c r="F25" s="30" t="s">
        <v>521</v>
      </c>
      <c r="G25" s="30"/>
    </row>
    <row r="26" spans="1:13">
      <c r="A26" s="1094" t="s">
        <v>396</v>
      </c>
      <c r="B26" s="1095">
        <v>0</v>
      </c>
      <c r="C26" s="1095">
        <v>0.192</v>
      </c>
      <c r="D26" s="1094">
        <v>1</v>
      </c>
      <c r="F26" s="30" t="s">
        <v>521</v>
      </c>
      <c r="G26" s="30"/>
    </row>
    <row r="27" spans="1:13">
      <c r="A27" s="1094" t="s">
        <v>391</v>
      </c>
      <c r="B27" s="1095">
        <v>0</v>
      </c>
      <c r="C27" s="1095">
        <v>0.48599999999999999</v>
      </c>
      <c r="D27" s="1094">
        <v>1</v>
      </c>
      <c r="F27" s="30" t="s">
        <v>521</v>
      </c>
      <c r="G27" s="30"/>
    </row>
    <row r="28" spans="1:13">
      <c r="A28" s="1094" t="s">
        <v>392</v>
      </c>
      <c r="B28" s="1095">
        <v>0</v>
      </c>
      <c r="C28" s="1095">
        <v>9.2999999999999999E-2</v>
      </c>
      <c r="D28" s="1094">
        <v>1</v>
      </c>
      <c r="F28" s="30" t="s">
        <v>521</v>
      </c>
      <c r="G28" s="30"/>
    </row>
    <row r="29" spans="1:13">
      <c r="A29" s="30"/>
      <c r="B29" s="67"/>
      <c r="C29" s="67"/>
      <c r="D29" s="30"/>
      <c r="E29" s="30"/>
      <c r="F29" s="30"/>
    </row>
    <row r="30" spans="1:13" ht="15.75">
      <c r="A30" s="7" t="s">
        <v>232</v>
      </c>
    </row>
    <row r="31" spans="1:13">
      <c r="A31" s="27" t="s">
        <v>128</v>
      </c>
      <c r="B31" s="26">
        <v>0</v>
      </c>
    </row>
    <row r="32" spans="1:13">
      <c r="A32" s="642" t="s">
        <v>516</v>
      </c>
      <c r="B32" s="643" t="s">
        <v>510</v>
      </c>
    </row>
    <row r="33" spans="1:2">
      <c r="A33" s="642" t="s">
        <v>516</v>
      </c>
      <c r="B33" s="643" t="s">
        <v>510</v>
      </c>
    </row>
    <row r="34" spans="1:2">
      <c r="A34" s="642" t="s">
        <v>516</v>
      </c>
      <c r="B34" s="643" t="s">
        <v>510</v>
      </c>
    </row>
    <row r="35" spans="1:2">
      <c r="A35" s="642" t="s">
        <v>516</v>
      </c>
      <c r="B35" s="643" t="s">
        <v>510</v>
      </c>
    </row>
    <row r="36" spans="1:2">
      <c r="A36" s="642" t="s">
        <v>516</v>
      </c>
      <c r="B36" s="643" t="s">
        <v>510</v>
      </c>
    </row>
    <row r="37" spans="1:2">
      <c r="A37" s="642" t="s">
        <v>516</v>
      </c>
      <c r="B37" s="643" t="s">
        <v>510</v>
      </c>
    </row>
    <row r="38" spans="1:2">
      <c r="A38" s="642" t="s">
        <v>516</v>
      </c>
      <c r="B38" s="643" t="s">
        <v>510</v>
      </c>
    </row>
    <row r="39" spans="1:2">
      <c r="A39" s="642" t="s">
        <v>516</v>
      </c>
      <c r="B39" s="643" t="s">
        <v>510</v>
      </c>
    </row>
    <row r="40" spans="1:2">
      <c r="A40" s="642" t="s">
        <v>516</v>
      </c>
      <c r="B40" s="643" t="s">
        <v>510</v>
      </c>
    </row>
    <row r="41" spans="1:2">
      <c r="A41" s="22" t="s">
        <v>511</v>
      </c>
      <c r="B41" s="28">
        <v>0.505</v>
      </c>
    </row>
    <row r="42" spans="1:2">
      <c r="A42" s="22" t="s">
        <v>512</v>
      </c>
      <c r="B42" s="28">
        <v>0.59</v>
      </c>
    </row>
    <row r="43" spans="1:2">
      <c r="A43" s="22" t="s">
        <v>513</v>
      </c>
      <c r="B43" s="28">
        <v>0.51200000000000001</v>
      </c>
    </row>
    <row r="44" spans="1:2">
      <c r="A44" s="22" t="s">
        <v>436</v>
      </c>
      <c r="B44" s="29">
        <v>0</v>
      </c>
    </row>
    <row r="46" spans="1:2" ht="15.75">
      <c r="A46" s="7"/>
    </row>
    <row r="47" spans="1:2">
      <c r="A47" s="27" t="s">
        <v>437</v>
      </c>
      <c r="B47" s="496">
        <v>0</v>
      </c>
    </row>
    <row r="48" spans="1:2">
      <c r="A48" s="22" t="s">
        <v>438</v>
      </c>
      <c r="B48" s="496">
        <v>2966</v>
      </c>
    </row>
    <row r="49" spans="1:2">
      <c r="A49" s="22" t="s">
        <v>439</v>
      </c>
      <c r="B49" s="496">
        <v>989</v>
      </c>
    </row>
    <row r="50" spans="1:2">
      <c r="A50" s="22" t="s">
        <v>440</v>
      </c>
      <c r="B50" s="496">
        <v>1977</v>
      </c>
    </row>
    <row r="51" spans="1:2">
      <c r="A51" s="22" t="s">
        <v>441</v>
      </c>
      <c r="B51" s="497">
        <v>736</v>
      </c>
    </row>
    <row r="52" spans="1:2">
      <c r="A52" s="22"/>
      <c r="B52" s="497"/>
    </row>
    <row r="53" spans="1:2">
      <c r="A53" s="22"/>
      <c r="B53" s="496"/>
    </row>
    <row r="54" spans="1:2">
      <c r="A54" s="22"/>
      <c r="B54" s="497"/>
    </row>
    <row r="55" spans="1:2">
      <c r="A55" s="22"/>
      <c r="B55" s="497"/>
    </row>
    <row r="56" spans="1:2">
      <c r="A56" s="22"/>
      <c r="B56" s="497"/>
    </row>
    <row r="57" spans="1:2">
      <c r="A57" s="22"/>
      <c r="B57" s="497"/>
    </row>
    <row r="58" spans="1:2">
      <c r="A58" s="22"/>
      <c r="B58" s="497"/>
    </row>
    <row r="59" spans="1:2">
      <c r="A59" s="22"/>
      <c r="B59" s="497"/>
    </row>
    <row r="60" spans="1:2">
      <c r="A60" s="22"/>
      <c r="B60" s="496"/>
    </row>
  </sheetData>
  <autoFilter ref="A7:N28"/>
  <sortState ref="A9:F26">
    <sortCondition ref="A9:A26"/>
  </sortState>
  <phoneticPr fontId="11" type="noConversion"/>
  <pageMargins left="0.75" right="0.75" top="1" bottom="1" header="0.5" footer="0.5"/>
  <pageSetup orientation="portrait" horizontalDpi="4294967292" verticalDpi="4294967292"/>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22</vt:i4>
      </vt:variant>
    </vt:vector>
  </HeadingPairs>
  <TitlesOfParts>
    <vt:vector size="32" baseType="lpstr">
      <vt:lpstr>MTDC</vt:lpstr>
      <vt:lpstr>TDC</vt:lpstr>
      <vt:lpstr>NIH</vt:lpstr>
      <vt:lpstr>Multi-Unit</vt:lpstr>
      <vt:lpstr>CS-Match</vt:lpstr>
      <vt:lpstr>CS-Match Form PRINT</vt:lpstr>
      <vt:lpstr>Small Business Contracting Plan</vt:lpstr>
      <vt:lpstr>ACCT Codes</vt:lpstr>
      <vt:lpstr>Benefits and F&amp;A-DO NOT DELETE</vt:lpstr>
      <vt:lpstr>List selections - DO NOT DELETE</vt:lpstr>
      <vt:lpstr>Activity</vt:lpstr>
      <vt:lpstr>Commodity</vt:lpstr>
      <vt:lpstr>Contractual</vt:lpstr>
      <vt:lpstr>E_Class</vt:lpstr>
      <vt:lpstr>F_A</vt:lpstr>
      <vt:lpstr>Fabrication</vt:lpstr>
      <vt:lpstr>Leave_Benefits</vt:lpstr>
      <vt:lpstr>OtherPersonnel</vt:lpstr>
      <vt:lpstr>'CS-Match'!Print_Area</vt:lpstr>
      <vt:lpstr>'CS-Match Form PRINT'!Print_Area</vt:lpstr>
      <vt:lpstr>MTDC!Print_Area</vt:lpstr>
      <vt:lpstr>'Multi-Unit'!Print_Area</vt:lpstr>
      <vt:lpstr>NIH!Print_Area</vt:lpstr>
      <vt:lpstr>TDC!Print_Area</vt:lpstr>
      <vt:lpstr>Rate</vt:lpstr>
      <vt:lpstr>Select_E_Class</vt:lpstr>
      <vt:lpstr>SeniorPersonnel</vt:lpstr>
      <vt:lpstr>SeniorPersonnel1</vt:lpstr>
      <vt:lpstr>Staff_Benefits</vt:lpstr>
      <vt:lpstr>Student</vt:lpstr>
      <vt:lpstr>Travel</vt:lpstr>
      <vt:lpstr>TravelIncrease</vt:lpstr>
    </vt:vector>
  </TitlesOfParts>
  <Company>Institute of Arctic Biology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Rosie Madnick</dc:creator>
  <cp:lastModifiedBy>Shannon Watson</cp:lastModifiedBy>
  <cp:lastPrinted>2021-07-07T22:18:40Z</cp:lastPrinted>
  <dcterms:created xsi:type="dcterms:W3CDTF">1998-08-31T18:48:09Z</dcterms:created>
  <dcterms:modified xsi:type="dcterms:W3CDTF">2022-08-29T22:25:45Z</dcterms:modified>
</cp:coreProperties>
</file>